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ustomProperty1.bin" ContentType="application/vnd.openxmlformats-officedocument.spreadsheetml.customProperty"/>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166925"/>
  <mc:AlternateContent xmlns:mc="http://schemas.openxmlformats.org/markup-compatibility/2006">
    <mc:Choice Requires="x15">
      <x15ac:absPath xmlns:x15ac="http://schemas.microsoft.com/office/spreadsheetml/2010/11/ac" url="/Users/yuqi/Downloads/"/>
    </mc:Choice>
  </mc:AlternateContent>
  <xr:revisionPtr revIDLastSave="0" documentId="8_{8A0564DB-20D2-0643-B3DA-91DA8FCA6649}" xr6:coauthVersionLast="47" xr6:coauthVersionMax="47" xr10:uidLastSave="{00000000-0000-0000-0000-000000000000}"/>
  <bookViews>
    <workbookView xWindow="2560" yWindow="-18720" windowWidth="29040" windowHeight="15720" activeTab="2" xr2:uid="{00000000-000D-0000-FFFF-FFFF00000000}"/>
  </bookViews>
  <sheets>
    <sheet name="Cover" sheetId="27" r:id="rId1"/>
    <sheet name="Important Comments" sheetId="32" state="hidden" r:id="rId2"/>
    <sheet name="Summary" sheetId="34" r:id="rId3"/>
    <sheet name="Models&gt;&gt;" sheetId="22" r:id="rId4"/>
    <sheet name="_CIQHiddenCacheSheet" sheetId="59" state="veryHidden" r:id="rId5"/>
    <sheet name="BSM Model" sheetId="51" r:id="rId6"/>
    <sheet name="DCF" sheetId="1" state="hidden" r:id="rId7"/>
    <sheet name="Binomial Tree" sheetId="64" r:id="rId8"/>
    <sheet name="Monte Carlo" sheetId="66" r:id="rId9"/>
    <sheet name="Sensitivity &amp; Scenario" sheetId="69" r:id="rId10"/>
    <sheet name="Comps" sheetId="30" state="hidden" r:id="rId11"/>
    <sheet name="Support&gt;&gt;" sheetId="5" r:id="rId12"/>
    <sheet name="Historical Prices" sheetId="60" r:id="rId13"/>
    <sheet name="Option Monitor" sheetId="62" r:id="rId14"/>
    <sheet name="Risk-Free Rate" sheetId="63" r:id="rId15"/>
    <sheet name="Dividend Yield" sheetId="65" r:id="rId16"/>
  </sheets>
  <externalReferences>
    <externalReference r:id="rId17"/>
  </externalReferences>
  <definedNames>
    <definedName name="Ccy">#REF!</definedName>
    <definedName name="CIQWBGuid" localSheetId="12" hidden="1">"43aba1d9-ae53-479b-a9fc-5c41ec612ed6"</definedName>
    <definedName name="CIQWBGuid" localSheetId="13" hidden="1">"43aba1d9-ae53-479b-a9fc-5c41ec612ed6"</definedName>
    <definedName name="CIQWBGuid" hidden="1">"15cd9528-5c75-4151-a615-852becd3c4d9"</definedName>
    <definedName name="CIQWBInfo" localSheetId="12" hidden="1">"{ ""CIQVersion"":""9.50.2716.4594"" }"</definedName>
    <definedName name="CIQWBInfo" localSheetId="13" hidden="1">"{ ""CIQVersion"":""9.50.2716.4594"" }"</definedName>
    <definedName name="CIQWBInfo" hidden="1">"{ ""CIQVersion"":""9.47.1108.4092"" }"</definedName>
    <definedName name="Conv">#REF!</definedName>
    <definedName name="Discount_Rate">#REF!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"07/28/2021 23:43:19"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QRF19" hidden="1">#REF!</definedName>
    <definedName name="IQRF20" hidden="1">#REF!</definedName>
    <definedName name="IQRF21" hidden="1">#REF!</definedName>
    <definedName name="_xlnm.Print_Area" localSheetId="7">'Binomial Tree'!$B$2:$DA$237</definedName>
    <definedName name="_xlnm.Print_Area" localSheetId="5">'BSM Model'!$B$2:$U$33</definedName>
    <definedName name="_xlnm.Print_Area" localSheetId="10">Comps!$B$2:$M$28</definedName>
    <definedName name="_xlnm.Print_Area" localSheetId="0">Cover!$B$2:$G$20</definedName>
    <definedName name="_xlnm.Print_Area" localSheetId="6">DCF!$B$2:$O$120</definedName>
    <definedName name="_xlnm.Print_Area" localSheetId="1">'Important Comments'!$B$2:$Q$22</definedName>
    <definedName name="_xlnm.Print_Area" localSheetId="8">'Monte Carlo'!$B$2:$L$10025</definedName>
    <definedName name="_xlnm.Print_Area" localSheetId="9">'Sensitivity &amp; Scenario'!$B$2:$O$35</definedName>
    <definedName name="_xlnm.Print_Area" localSheetId="2">Summary!$B$2:$F$22</definedName>
    <definedName name="QFour">#REF!</definedName>
    <definedName name="Scenario">#REF!</definedName>
    <definedName name="SharePrice">#REF!</definedName>
    <definedName name="solver_eng" localSheetId="9" hidden="1">1</definedName>
    <definedName name="solver_lin" localSheetId="9" hidden="1">2</definedName>
    <definedName name="solver_neg" localSheetId="9" hidden="1">1</definedName>
    <definedName name="solver_num" localSheetId="9" hidden="1">0</definedName>
    <definedName name="solver_opt" localSheetId="9" hidden="1">'Sensitivity &amp; Scenario'!$D$6</definedName>
    <definedName name="solver_typ" localSheetId="9" hidden="1">1</definedName>
    <definedName name="solver_val" localSheetId="9" hidden="1">0</definedName>
    <definedName name="solver_ver" localSheetId="9" hidden="1">2</definedName>
    <definedName name="Tax">#REF!</definedName>
    <definedName name="Tax_Rate">#REF!</definedName>
    <definedName name="WACC">#REF!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7" i="69" l="1"/>
  <c r="M26" i="69"/>
  <c r="K26" i="69"/>
  <c r="H26" i="69"/>
  <c r="K22" i="69"/>
  <c r="M23" i="69"/>
  <c r="K23" i="69"/>
  <c r="H23" i="69"/>
  <c r="H8" i="66" l="1"/>
  <c r="G8" i="64"/>
  <c r="E8" i="51"/>
  <c r="E9" i="60"/>
  <c r="K32" i="69"/>
  <c r="E11" i="51"/>
  <c r="M24" i="69"/>
  <c r="K24" i="69"/>
  <c r="H24" i="69"/>
  <c r="E17" i="51"/>
  <c r="E14" i="51"/>
  <c r="E9" i="51" l="1"/>
  <c r="E11" i="34"/>
  <c r="E10" i="34"/>
  <c r="E9" i="34"/>
  <c r="E13" i="51"/>
  <c r="D20" i="34"/>
  <c r="D9" i="60"/>
  <c r="D6" i="69"/>
  <c r="E6" i="69"/>
  <c r="F6" i="69"/>
  <c r="G6" i="69"/>
  <c r="H6" i="69"/>
  <c r="I6" i="69"/>
  <c r="J6" i="69"/>
  <c r="K6" i="69"/>
  <c r="L6" i="69"/>
  <c r="M6" i="69"/>
  <c r="N6" i="69"/>
  <c r="D7" i="69"/>
  <c r="E7" i="69"/>
  <c r="F7" i="69"/>
  <c r="G7" i="69"/>
  <c r="H7" i="69"/>
  <c r="I7" i="69"/>
  <c r="J7" i="69"/>
  <c r="K7" i="69"/>
  <c r="L7" i="69"/>
  <c r="M7" i="69"/>
  <c r="N7" i="69"/>
  <c r="D8" i="69"/>
  <c r="E8" i="69"/>
  <c r="F8" i="69"/>
  <c r="G8" i="69"/>
  <c r="H8" i="69"/>
  <c r="I8" i="69"/>
  <c r="J8" i="69"/>
  <c r="K8" i="69"/>
  <c r="L8" i="69"/>
  <c r="M8" i="69"/>
  <c r="N8" i="69"/>
  <c r="D9" i="69"/>
  <c r="E9" i="69"/>
  <c r="F9" i="69"/>
  <c r="G9" i="69"/>
  <c r="H9" i="69"/>
  <c r="I9" i="69"/>
  <c r="J9" i="69"/>
  <c r="K9" i="69"/>
  <c r="L9" i="69"/>
  <c r="M9" i="69"/>
  <c r="N9" i="69"/>
  <c r="D10" i="69"/>
  <c r="E10" i="69"/>
  <c r="F10" i="69"/>
  <c r="G10" i="69"/>
  <c r="H10" i="69"/>
  <c r="I10" i="69"/>
  <c r="J10" i="69"/>
  <c r="K10" i="69"/>
  <c r="L10" i="69"/>
  <c r="M10" i="69"/>
  <c r="N10" i="69"/>
  <c r="D11" i="69"/>
  <c r="E11" i="69"/>
  <c r="F11" i="69"/>
  <c r="G11" i="69"/>
  <c r="H11" i="69"/>
  <c r="I11" i="69"/>
  <c r="J11" i="69"/>
  <c r="K11" i="69"/>
  <c r="L11" i="69"/>
  <c r="M11" i="69"/>
  <c r="N11" i="69"/>
  <c r="D12" i="69"/>
  <c r="E12" i="69"/>
  <c r="F12" i="69"/>
  <c r="G12" i="69"/>
  <c r="H12" i="69"/>
  <c r="I12" i="69"/>
  <c r="J12" i="69"/>
  <c r="K12" i="69"/>
  <c r="L12" i="69"/>
  <c r="M12" i="69"/>
  <c r="N12" i="69"/>
  <c r="D13" i="69"/>
  <c r="E13" i="69"/>
  <c r="F13" i="69"/>
  <c r="G13" i="69"/>
  <c r="H13" i="69"/>
  <c r="I13" i="69"/>
  <c r="J13" i="69"/>
  <c r="K13" i="69"/>
  <c r="L13" i="69"/>
  <c r="M13" i="69"/>
  <c r="N13" i="69"/>
  <c r="D14" i="69"/>
  <c r="E14" i="69"/>
  <c r="F14" i="69"/>
  <c r="G14" i="69"/>
  <c r="H14" i="69"/>
  <c r="I14" i="69"/>
  <c r="J14" i="69"/>
  <c r="K14" i="69"/>
  <c r="L14" i="69"/>
  <c r="M14" i="69"/>
  <c r="N14" i="69"/>
  <c r="E5" i="69"/>
  <c r="F5" i="69"/>
  <c r="G5" i="69"/>
  <c r="H5" i="69"/>
  <c r="I5" i="69"/>
  <c r="J5" i="69"/>
  <c r="K5" i="69"/>
  <c r="L5" i="69"/>
  <c r="M5" i="69"/>
  <c r="N5" i="69"/>
  <c r="D26" i="66"/>
  <c r="D27" i="66"/>
  <c r="D28" i="66"/>
  <c r="D29" i="66"/>
  <c r="D30" i="66"/>
  <c r="D31" i="66"/>
  <c r="D32" i="66"/>
  <c r="D33" i="66"/>
  <c r="D34" i="66"/>
  <c r="D35" i="66"/>
  <c r="D36" i="66"/>
  <c r="D37" i="66"/>
  <c r="D38" i="66"/>
  <c r="D39" i="66"/>
  <c r="D40" i="66"/>
  <c r="D41" i="66"/>
  <c r="D42" i="66"/>
  <c r="D43" i="66"/>
  <c r="D44" i="66"/>
  <c r="D45" i="66"/>
  <c r="D46" i="66"/>
  <c r="D47" i="66"/>
  <c r="D48" i="66"/>
  <c r="D49" i="66"/>
  <c r="D50" i="66"/>
  <c r="D51" i="66"/>
  <c r="D52" i="66"/>
  <c r="D53" i="66"/>
  <c r="D54" i="66"/>
  <c r="D55" i="66"/>
  <c r="D56" i="66"/>
  <c r="D57" i="66"/>
  <c r="D58" i="66"/>
  <c r="D59" i="66"/>
  <c r="D60" i="66"/>
  <c r="D61" i="66"/>
  <c r="D62" i="66"/>
  <c r="D63" i="66"/>
  <c r="D64" i="66"/>
  <c r="D65" i="66"/>
  <c r="D66" i="66"/>
  <c r="D67" i="66"/>
  <c r="D68" i="66"/>
  <c r="D69" i="66"/>
  <c r="D70" i="66"/>
  <c r="D71" i="66"/>
  <c r="D72" i="66"/>
  <c r="D73" i="66"/>
  <c r="D74" i="66"/>
  <c r="D75" i="66"/>
  <c r="D76" i="66"/>
  <c r="D77" i="66"/>
  <c r="D78" i="66"/>
  <c r="D79" i="66"/>
  <c r="D80" i="66"/>
  <c r="D81" i="66"/>
  <c r="D82" i="66"/>
  <c r="D83" i="66"/>
  <c r="D84" i="66"/>
  <c r="D85" i="66"/>
  <c r="D86" i="66"/>
  <c r="D87" i="66"/>
  <c r="D88" i="66"/>
  <c r="D89" i="66"/>
  <c r="D90" i="66"/>
  <c r="D91" i="66"/>
  <c r="D92" i="66"/>
  <c r="D93" i="66"/>
  <c r="D94" i="66"/>
  <c r="D95" i="66"/>
  <c r="D96" i="66"/>
  <c r="D97" i="66"/>
  <c r="D98" i="66"/>
  <c r="D99" i="66"/>
  <c r="D100" i="66"/>
  <c r="D101" i="66"/>
  <c r="D102" i="66"/>
  <c r="D103" i="66"/>
  <c r="D104" i="66"/>
  <c r="D105" i="66"/>
  <c r="D106" i="66"/>
  <c r="D107" i="66"/>
  <c r="D108" i="66"/>
  <c r="D109" i="66"/>
  <c r="D110" i="66"/>
  <c r="D111" i="66"/>
  <c r="D112" i="66"/>
  <c r="D113" i="66"/>
  <c r="D114" i="66"/>
  <c r="D115" i="66"/>
  <c r="D116" i="66"/>
  <c r="D117" i="66"/>
  <c r="D118" i="66"/>
  <c r="D119" i="66"/>
  <c r="D120" i="66"/>
  <c r="D121" i="66"/>
  <c r="D122" i="66"/>
  <c r="D123" i="66"/>
  <c r="D124" i="66"/>
  <c r="D125" i="66"/>
  <c r="D126" i="66"/>
  <c r="D127" i="66"/>
  <c r="D128" i="66"/>
  <c r="D129" i="66"/>
  <c r="D130" i="66"/>
  <c r="D131" i="66"/>
  <c r="D132" i="66"/>
  <c r="D133" i="66"/>
  <c r="D134" i="66"/>
  <c r="D135" i="66"/>
  <c r="D136" i="66"/>
  <c r="D137" i="66"/>
  <c r="D138" i="66"/>
  <c r="D139" i="66"/>
  <c r="D140" i="66"/>
  <c r="D141" i="66"/>
  <c r="D142" i="66"/>
  <c r="D143" i="66"/>
  <c r="D144" i="66"/>
  <c r="D145" i="66"/>
  <c r="D146" i="66"/>
  <c r="D147" i="66"/>
  <c r="D148" i="66"/>
  <c r="D149" i="66"/>
  <c r="D150" i="66"/>
  <c r="D151" i="66"/>
  <c r="D152" i="66"/>
  <c r="D153" i="66"/>
  <c r="D154" i="66"/>
  <c r="D155" i="66"/>
  <c r="D156" i="66"/>
  <c r="D157" i="66"/>
  <c r="D158" i="66"/>
  <c r="D159" i="66"/>
  <c r="D160" i="66"/>
  <c r="D161" i="66"/>
  <c r="D162" i="66"/>
  <c r="D163" i="66"/>
  <c r="D164" i="66"/>
  <c r="D165" i="66"/>
  <c r="D166" i="66"/>
  <c r="D167" i="66"/>
  <c r="D168" i="66"/>
  <c r="D169" i="66"/>
  <c r="D170" i="66"/>
  <c r="D171" i="66"/>
  <c r="D172" i="66"/>
  <c r="D173" i="66"/>
  <c r="D174" i="66"/>
  <c r="D175" i="66"/>
  <c r="D176" i="66"/>
  <c r="D177" i="66"/>
  <c r="D178" i="66"/>
  <c r="D179" i="66"/>
  <c r="D180" i="66"/>
  <c r="D181" i="66"/>
  <c r="D182" i="66"/>
  <c r="D183" i="66"/>
  <c r="D184" i="66"/>
  <c r="D185" i="66"/>
  <c r="D186" i="66"/>
  <c r="D187" i="66"/>
  <c r="D188" i="66"/>
  <c r="D189" i="66"/>
  <c r="D190" i="66"/>
  <c r="D191" i="66"/>
  <c r="D192" i="66"/>
  <c r="D193" i="66"/>
  <c r="D194" i="66"/>
  <c r="D195" i="66"/>
  <c r="D196" i="66"/>
  <c r="D197" i="66"/>
  <c r="D198" i="66"/>
  <c r="D199" i="66"/>
  <c r="D200" i="66"/>
  <c r="D201" i="66"/>
  <c r="D202" i="66"/>
  <c r="D203" i="66"/>
  <c r="D204" i="66"/>
  <c r="D205" i="66"/>
  <c r="D206" i="66"/>
  <c r="D207" i="66"/>
  <c r="D208" i="66"/>
  <c r="D209" i="66"/>
  <c r="D210" i="66"/>
  <c r="D211" i="66"/>
  <c r="D212" i="66"/>
  <c r="D213" i="66"/>
  <c r="D214" i="66"/>
  <c r="D215" i="66"/>
  <c r="D216" i="66"/>
  <c r="D217" i="66"/>
  <c r="D218" i="66"/>
  <c r="D219" i="66"/>
  <c r="D220" i="66"/>
  <c r="D221" i="66"/>
  <c r="D222" i="66"/>
  <c r="D223" i="66"/>
  <c r="D224" i="66"/>
  <c r="D225" i="66"/>
  <c r="D226" i="66"/>
  <c r="D227" i="66"/>
  <c r="D228" i="66"/>
  <c r="D229" i="66"/>
  <c r="D230" i="66"/>
  <c r="D231" i="66"/>
  <c r="D232" i="66"/>
  <c r="D233" i="66"/>
  <c r="D234" i="66"/>
  <c r="D235" i="66"/>
  <c r="D236" i="66"/>
  <c r="D237" i="66"/>
  <c r="D238" i="66"/>
  <c r="D239" i="66"/>
  <c r="D240" i="66"/>
  <c r="D241" i="66"/>
  <c r="D242" i="66"/>
  <c r="D243" i="66"/>
  <c r="D244" i="66"/>
  <c r="D245" i="66"/>
  <c r="D246" i="66"/>
  <c r="D247" i="66"/>
  <c r="D248" i="66"/>
  <c r="D249" i="66"/>
  <c r="D250" i="66"/>
  <c r="D251" i="66"/>
  <c r="D252" i="66"/>
  <c r="D253" i="66"/>
  <c r="D254" i="66"/>
  <c r="D255" i="66"/>
  <c r="D256" i="66"/>
  <c r="D257" i="66"/>
  <c r="D258" i="66"/>
  <c r="D259" i="66"/>
  <c r="D260" i="66"/>
  <c r="D261" i="66"/>
  <c r="D262" i="66"/>
  <c r="D263" i="66"/>
  <c r="D264" i="66"/>
  <c r="D265" i="66"/>
  <c r="D266" i="66"/>
  <c r="D267" i="66"/>
  <c r="D268" i="66"/>
  <c r="D269" i="66"/>
  <c r="D270" i="66"/>
  <c r="D271" i="66"/>
  <c r="D272" i="66"/>
  <c r="D273" i="66"/>
  <c r="D274" i="66"/>
  <c r="D275" i="66"/>
  <c r="D276" i="66"/>
  <c r="D277" i="66"/>
  <c r="D278" i="66"/>
  <c r="D279" i="66"/>
  <c r="D280" i="66"/>
  <c r="D281" i="66"/>
  <c r="D282" i="66"/>
  <c r="D283" i="66"/>
  <c r="D284" i="66"/>
  <c r="D285" i="66"/>
  <c r="D286" i="66"/>
  <c r="D287" i="66"/>
  <c r="D288" i="66"/>
  <c r="D289" i="66"/>
  <c r="D290" i="66"/>
  <c r="D291" i="66"/>
  <c r="D292" i="66"/>
  <c r="D293" i="66"/>
  <c r="D294" i="66"/>
  <c r="D295" i="66"/>
  <c r="D296" i="66"/>
  <c r="D297" i="66"/>
  <c r="D298" i="66"/>
  <c r="D299" i="66"/>
  <c r="D300" i="66"/>
  <c r="D301" i="66"/>
  <c r="D302" i="66"/>
  <c r="D303" i="66"/>
  <c r="D304" i="66"/>
  <c r="D305" i="66"/>
  <c r="D306" i="66"/>
  <c r="D307" i="66"/>
  <c r="D308" i="66"/>
  <c r="D309" i="66"/>
  <c r="D310" i="66"/>
  <c r="D311" i="66"/>
  <c r="D312" i="66"/>
  <c r="D313" i="66"/>
  <c r="D314" i="66"/>
  <c r="D315" i="66"/>
  <c r="D316" i="66"/>
  <c r="D317" i="66"/>
  <c r="D318" i="66"/>
  <c r="D319" i="66"/>
  <c r="D320" i="66"/>
  <c r="D321" i="66"/>
  <c r="D322" i="66"/>
  <c r="D323" i="66"/>
  <c r="D324" i="66"/>
  <c r="D325" i="66"/>
  <c r="D326" i="66"/>
  <c r="D327" i="66"/>
  <c r="D328" i="66"/>
  <c r="D329" i="66"/>
  <c r="D330" i="66"/>
  <c r="D331" i="66"/>
  <c r="D332" i="66"/>
  <c r="D333" i="66"/>
  <c r="D334" i="66"/>
  <c r="D335" i="66"/>
  <c r="D336" i="66"/>
  <c r="D337" i="66"/>
  <c r="D338" i="66"/>
  <c r="D339" i="66"/>
  <c r="D340" i="66"/>
  <c r="D341" i="66"/>
  <c r="D342" i="66"/>
  <c r="D343" i="66"/>
  <c r="D344" i="66"/>
  <c r="D345" i="66"/>
  <c r="D346" i="66"/>
  <c r="D347" i="66"/>
  <c r="D348" i="66"/>
  <c r="D349" i="66"/>
  <c r="D350" i="66"/>
  <c r="D351" i="66"/>
  <c r="D352" i="66"/>
  <c r="D353" i="66"/>
  <c r="D354" i="66"/>
  <c r="D355" i="66"/>
  <c r="D356" i="66"/>
  <c r="D357" i="66"/>
  <c r="D358" i="66"/>
  <c r="D359" i="66"/>
  <c r="D360" i="66"/>
  <c r="D361" i="66"/>
  <c r="D362" i="66"/>
  <c r="D363" i="66"/>
  <c r="D364" i="66"/>
  <c r="D365" i="66"/>
  <c r="D366" i="66"/>
  <c r="D367" i="66"/>
  <c r="D368" i="66"/>
  <c r="D369" i="66"/>
  <c r="D370" i="66"/>
  <c r="D371" i="66"/>
  <c r="D372" i="66"/>
  <c r="D373" i="66"/>
  <c r="D374" i="66"/>
  <c r="D375" i="66"/>
  <c r="D376" i="66"/>
  <c r="D377" i="66"/>
  <c r="D378" i="66"/>
  <c r="D379" i="66"/>
  <c r="D380" i="66"/>
  <c r="D381" i="66"/>
  <c r="D382" i="66"/>
  <c r="D383" i="66"/>
  <c r="D384" i="66"/>
  <c r="D385" i="66"/>
  <c r="D386" i="66"/>
  <c r="D387" i="66"/>
  <c r="D388" i="66"/>
  <c r="D389" i="66"/>
  <c r="D390" i="66"/>
  <c r="D391" i="66"/>
  <c r="D392" i="66"/>
  <c r="D393" i="66"/>
  <c r="D394" i="66"/>
  <c r="D395" i="66"/>
  <c r="D396" i="66"/>
  <c r="D397" i="66"/>
  <c r="D398" i="66"/>
  <c r="D399" i="66"/>
  <c r="D400" i="66"/>
  <c r="D401" i="66"/>
  <c r="D402" i="66"/>
  <c r="D403" i="66"/>
  <c r="D404" i="66"/>
  <c r="D405" i="66"/>
  <c r="D406" i="66"/>
  <c r="D407" i="66"/>
  <c r="D408" i="66"/>
  <c r="D409" i="66"/>
  <c r="D410" i="66"/>
  <c r="D411" i="66"/>
  <c r="D412" i="66"/>
  <c r="D413" i="66"/>
  <c r="D414" i="66"/>
  <c r="D415" i="66"/>
  <c r="D416" i="66"/>
  <c r="D417" i="66"/>
  <c r="D418" i="66"/>
  <c r="D419" i="66"/>
  <c r="D420" i="66"/>
  <c r="D421" i="66"/>
  <c r="D422" i="66"/>
  <c r="D423" i="66"/>
  <c r="D424" i="66"/>
  <c r="D425" i="66"/>
  <c r="D426" i="66"/>
  <c r="D427" i="66"/>
  <c r="D428" i="66"/>
  <c r="D429" i="66"/>
  <c r="D430" i="66"/>
  <c r="D431" i="66"/>
  <c r="D432" i="66"/>
  <c r="D433" i="66"/>
  <c r="D434" i="66"/>
  <c r="D435" i="66"/>
  <c r="D436" i="66"/>
  <c r="D437" i="66"/>
  <c r="D438" i="66"/>
  <c r="D439" i="66"/>
  <c r="D440" i="66"/>
  <c r="D441" i="66"/>
  <c r="D442" i="66"/>
  <c r="D443" i="66"/>
  <c r="D444" i="66"/>
  <c r="D445" i="66"/>
  <c r="D446" i="66"/>
  <c r="D447" i="66"/>
  <c r="D448" i="66"/>
  <c r="D449" i="66"/>
  <c r="D450" i="66"/>
  <c r="D451" i="66"/>
  <c r="D452" i="66"/>
  <c r="D453" i="66"/>
  <c r="D454" i="66"/>
  <c r="D455" i="66"/>
  <c r="D456" i="66"/>
  <c r="D457" i="66"/>
  <c r="D458" i="66"/>
  <c r="D459" i="66"/>
  <c r="D460" i="66"/>
  <c r="D461" i="66"/>
  <c r="D462" i="66"/>
  <c r="D463" i="66"/>
  <c r="D464" i="66"/>
  <c r="D465" i="66"/>
  <c r="D466" i="66"/>
  <c r="D467" i="66"/>
  <c r="D468" i="66"/>
  <c r="D469" i="66"/>
  <c r="D470" i="66"/>
  <c r="D471" i="66"/>
  <c r="D472" i="66"/>
  <c r="D473" i="66"/>
  <c r="D474" i="66"/>
  <c r="D475" i="66"/>
  <c r="D476" i="66"/>
  <c r="D477" i="66"/>
  <c r="D478" i="66"/>
  <c r="D479" i="66"/>
  <c r="D480" i="66"/>
  <c r="D481" i="66"/>
  <c r="D482" i="66"/>
  <c r="D483" i="66"/>
  <c r="D484" i="66"/>
  <c r="D485" i="66"/>
  <c r="D486" i="66"/>
  <c r="D487" i="66"/>
  <c r="D488" i="66"/>
  <c r="D489" i="66"/>
  <c r="D490" i="66"/>
  <c r="D491" i="66"/>
  <c r="D492" i="66"/>
  <c r="D493" i="66"/>
  <c r="D494" i="66"/>
  <c r="D495" i="66"/>
  <c r="D496" i="66"/>
  <c r="D497" i="66"/>
  <c r="D498" i="66"/>
  <c r="D499" i="66"/>
  <c r="D500" i="66"/>
  <c r="D501" i="66"/>
  <c r="D502" i="66"/>
  <c r="D503" i="66"/>
  <c r="D504" i="66"/>
  <c r="D505" i="66"/>
  <c r="D506" i="66"/>
  <c r="D507" i="66"/>
  <c r="D508" i="66"/>
  <c r="D509" i="66"/>
  <c r="D510" i="66"/>
  <c r="D511" i="66"/>
  <c r="D512" i="66"/>
  <c r="D513" i="66"/>
  <c r="D514" i="66"/>
  <c r="D515" i="66"/>
  <c r="D516" i="66"/>
  <c r="D517" i="66"/>
  <c r="D518" i="66"/>
  <c r="D519" i="66"/>
  <c r="D520" i="66"/>
  <c r="D521" i="66"/>
  <c r="D522" i="66"/>
  <c r="D523" i="66"/>
  <c r="D524" i="66"/>
  <c r="D525" i="66"/>
  <c r="D526" i="66"/>
  <c r="D527" i="66"/>
  <c r="D528" i="66"/>
  <c r="D529" i="66"/>
  <c r="D530" i="66"/>
  <c r="D531" i="66"/>
  <c r="D532" i="66"/>
  <c r="D533" i="66"/>
  <c r="D534" i="66"/>
  <c r="D535" i="66"/>
  <c r="D536" i="66"/>
  <c r="D537" i="66"/>
  <c r="D538" i="66"/>
  <c r="D539" i="66"/>
  <c r="D540" i="66"/>
  <c r="D541" i="66"/>
  <c r="D542" i="66"/>
  <c r="D543" i="66"/>
  <c r="D544" i="66"/>
  <c r="D545" i="66"/>
  <c r="D546" i="66"/>
  <c r="D547" i="66"/>
  <c r="D548" i="66"/>
  <c r="D549" i="66"/>
  <c r="D550" i="66"/>
  <c r="D551" i="66"/>
  <c r="D552" i="66"/>
  <c r="D553" i="66"/>
  <c r="D554" i="66"/>
  <c r="D555" i="66"/>
  <c r="D556" i="66"/>
  <c r="D557" i="66"/>
  <c r="D558" i="66"/>
  <c r="D559" i="66"/>
  <c r="D560" i="66"/>
  <c r="D561" i="66"/>
  <c r="D562" i="66"/>
  <c r="D563" i="66"/>
  <c r="D564" i="66"/>
  <c r="D565" i="66"/>
  <c r="D566" i="66"/>
  <c r="D567" i="66"/>
  <c r="D568" i="66"/>
  <c r="D569" i="66"/>
  <c r="D570" i="66"/>
  <c r="D571" i="66"/>
  <c r="D572" i="66"/>
  <c r="D573" i="66"/>
  <c r="D574" i="66"/>
  <c r="D575" i="66"/>
  <c r="D576" i="66"/>
  <c r="D577" i="66"/>
  <c r="D578" i="66"/>
  <c r="D579" i="66"/>
  <c r="D580" i="66"/>
  <c r="D581" i="66"/>
  <c r="D582" i="66"/>
  <c r="D583" i="66"/>
  <c r="D584" i="66"/>
  <c r="D585" i="66"/>
  <c r="D586" i="66"/>
  <c r="D587" i="66"/>
  <c r="D588" i="66"/>
  <c r="D589" i="66"/>
  <c r="D590" i="66"/>
  <c r="D591" i="66"/>
  <c r="D592" i="66"/>
  <c r="D593" i="66"/>
  <c r="D594" i="66"/>
  <c r="D595" i="66"/>
  <c r="D596" i="66"/>
  <c r="D597" i="66"/>
  <c r="D598" i="66"/>
  <c r="D599" i="66"/>
  <c r="D600" i="66"/>
  <c r="D601" i="66"/>
  <c r="D602" i="66"/>
  <c r="D603" i="66"/>
  <c r="D604" i="66"/>
  <c r="D605" i="66"/>
  <c r="D606" i="66"/>
  <c r="D607" i="66"/>
  <c r="D608" i="66"/>
  <c r="D609" i="66"/>
  <c r="D610" i="66"/>
  <c r="D611" i="66"/>
  <c r="D612" i="66"/>
  <c r="D613" i="66"/>
  <c r="D614" i="66"/>
  <c r="D615" i="66"/>
  <c r="D616" i="66"/>
  <c r="D617" i="66"/>
  <c r="D618" i="66"/>
  <c r="D619" i="66"/>
  <c r="D620" i="66"/>
  <c r="D621" i="66"/>
  <c r="D622" i="66"/>
  <c r="D623" i="66"/>
  <c r="D624" i="66"/>
  <c r="D625" i="66"/>
  <c r="D626" i="66"/>
  <c r="D627" i="66"/>
  <c r="D628" i="66"/>
  <c r="D629" i="66"/>
  <c r="D630" i="66"/>
  <c r="D631" i="66"/>
  <c r="D632" i="66"/>
  <c r="D633" i="66"/>
  <c r="D634" i="66"/>
  <c r="D635" i="66"/>
  <c r="D636" i="66"/>
  <c r="D637" i="66"/>
  <c r="D638" i="66"/>
  <c r="D639" i="66"/>
  <c r="D640" i="66"/>
  <c r="D641" i="66"/>
  <c r="D642" i="66"/>
  <c r="D643" i="66"/>
  <c r="D644" i="66"/>
  <c r="D645" i="66"/>
  <c r="D646" i="66"/>
  <c r="D647" i="66"/>
  <c r="D648" i="66"/>
  <c r="D649" i="66"/>
  <c r="D650" i="66"/>
  <c r="D651" i="66"/>
  <c r="D652" i="66"/>
  <c r="D653" i="66"/>
  <c r="D654" i="66"/>
  <c r="D655" i="66"/>
  <c r="D656" i="66"/>
  <c r="D657" i="66"/>
  <c r="D658" i="66"/>
  <c r="D659" i="66"/>
  <c r="D660" i="66"/>
  <c r="D661" i="66"/>
  <c r="D662" i="66"/>
  <c r="D663" i="66"/>
  <c r="D664" i="66"/>
  <c r="D665" i="66"/>
  <c r="D666" i="66"/>
  <c r="D667" i="66"/>
  <c r="D668" i="66"/>
  <c r="D669" i="66"/>
  <c r="D670" i="66"/>
  <c r="D671" i="66"/>
  <c r="D672" i="66"/>
  <c r="D673" i="66"/>
  <c r="D674" i="66"/>
  <c r="D675" i="66"/>
  <c r="D676" i="66"/>
  <c r="D677" i="66"/>
  <c r="D678" i="66"/>
  <c r="D679" i="66"/>
  <c r="D680" i="66"/>
  <c r="D681" i="66"/>
  <c r="D682" i="66"/>
  <c r="D683" i="66"/>
  <c r="D684" i="66"/>
  <c r="D685" i="66"/>
  <c r="D686" i="66"/>
  <c r="D687" i="66"/>
  <c r="D688" i="66"/>
  <c r="D689" i="66"/>
  <c r="D690" i="66"/>
  <c r="D691" i="66"/>
  <c r="D692" i="66"/>
  <c r="D693" i="66"/>
  <c r="D694" i="66"/>
  <c r="D695" i="66"/>
  <c r="D696" i="66"/>
  <c r="D697" i="66"/>
  <c r="D698" i="66"/>
  <c r="D699" i="66"/>
  <c r="D700" i="66"/>
  <c r="D701" i="66"/>
  <c r="D702" i="66"/>
  <c r="D703" i="66"/>
  <c r="D704" i="66"/>
  <c r="D705" i="66"/>
  <c r="D706" i="66"/>
  <c r="D707" i="66"/>
  <c r="D708" i="66"/>
  <c r="D709" i="66"/>
  <c r="D710" i="66"/>
  <c r="D711" i="66"/>
  <c r="D712" i="66"/>
  <c r="D713" i="66"/>
  <c r="D714" i="66"/>
  <c r="D715" i="66"/>
  <c r="D716" i="66"/>
  <c r="D717" i="66"/>
  <c r="D718" i="66"/>
  <c r="D719" i="66"/>
  <c r="D720" i="66"/>
  <c r="D721" i="66"/>
  <c r="D722" i="66"/>
  <c r="D723" i="66"/>
  <c r="D724" i="66"/>
  <c r="D725" i="66"/>
  <c r="D726" i="66"/>
  <c r="D727" i="66"/>
  <c r="D728" i="66"/>
  <c r="D729" i="66"/>
  <c r="D730" i="66"/>
  <c r="D731" i="66"/>
  <c r="D732" i="66"/>
  <c r="D733" i="66"/>
  <c r="D734" i="66"/>
  <c r="D735" i="66"/>
  <c r="D736" i="66"/>
  <c r="D737" i="66"/>
  <c r="D738" i="66"/>
  <c r="D739" i="66"/>
  <c r="D740" i="66"/>
  <c r="D741" i="66"/>
  <c r="D742" i="66"/>
  <c r="D743" i="66"/>
  <c r="D744" i="66"/>
  <c r="D745" i="66"/>
  <c r="D746" i="66"/>
  <c r="D747" i="66"/>
  <c r="D748" i="66"/>
  <c r="D749" i="66"/>
  <c r="D750" i="66"/>
  <c r="D751" i="66"/>
  <c r="D752" i="66"/>
  <c r="D753" i="66"/>
  <c r="D754" i="66"/>
  <c r="D755" i="66"/>
  <c r="D756" i="66"/>
  <c r="D757" i="66"/>
  <c r="D758" i="66"/>
  <c r="D759" i="66"/>
  <c r="D760" i="66"/>
  <c r="D761" i="66"/>
  <c r="D762" i="66"/>
  <c r="D763" i="66"/>
  <c r="D764" i="66"/>
  <c r="D765" i="66"/>
  <c r="D766" i="66"/>
  <c r="D767" i="66"/>
  <c r="D768" i="66"/>
  <c r="D769" i="66"/>
  <c r="D770" i="66"/>
  <c r="D771" i="66"/>
  <c r="D772" i="66"/>
  <c r="D773" i="66"/>
  <c r="D774" i="66"/>
  <c r="D775" i="66"/>
  <c r="D776" i="66"/>
  <c r="D777" i="66"/>
  <c r="D778" i="66"/>
  <c r="D779" i="66"/>
  <c r="D780" i="66"/>
  <c r="D781" i="66"/>
  <c r="D782" i="66"/>
  <c r="D783" i="66"/>
  <c r="D784" i="66"/>
  <c r="D785" i="66"/>
  <c r="D786" i="66"/>
  <c r="D787" i="66"/>
  <c r="D788" i="66"/>
  <c r="D789" i="66"/>
  <c r="D790" i="66"/>
  <c r="D791" i="66"/>
  <c r="D792" i="66"/>
  <c r="D793" i="66"/>
  <c r="D794" i="66"/>
  <c r="D795" i="66"/>
  <c r="D796" i="66"/>
  <c r="D797" i="66"/>
  <c r="D798" i="66"/>
  <c r="D799" i="66"/>
  <c r="D800" i="66"/>
  <c r="D801" i="66"/>
  <c r="D802" i="66"/>
  <c r="D803" i="66"/>
  <c r="D804" i="66"/>
  <c r="D805" i="66"/>
  <c r="D806" i="66"/>
  <c r="D807" i="66"/>
  <c r="D808" i="66"/>
  <c r="D809" i="66"/>
  <c r="D810" i="66"/>
  <c r="D811" i="66"/>
  <c r="D812" i="66"/>
  <c r="D813" i="66"/>
  <c r="D814" i="66"/>
  <c r="D815" i="66"/>
  <c r="D816" i="66"/>
  <c r="D817" i="66"/>
  <c r="D818" i="66"/>
  <c r="D819" i="66"/>
  <c r="D820" i="66"/>
  <c r="D821" i="66"/>
  <c r="D822" i="66"/>
  <c r="D823" i="66"/>
  <c r="D824" i="66"/>
  <c r="D825" i="66"/>
  <c r="D826" i="66"/>
  <c r="D827" i="66"/>
  <c r="D828" i="66"/>
  <c r="D829" i="66"/>
  <c r="D830" i="66"/>
  <c r="D831" i="66"/>
  <c r="D832" i="66"/>
  <c r="D833" i="66"/>
  <c r="D834" i="66"/>
  <c r="D835" i="66"/>
  <c r="D836" i="66"/>
  <c r="D837" i="66"/>
  <c r="D838" i="66"/>
  <c r="D839" i="66"/>
  <c r="D840" i="66"/>
  <c r="D841" i="66"/>
  <c r="D842" i="66"/>
  <c r="D843" i="66"/>
  <c r="D844" i="66"/>
  <c r="D845" i="66"/>
  <c r="D846" i="66"/>
  <c r="D847" i="66"/>
  <c r="D848" i="66"/>
  <c r="D849" i="66"/>
  <c r="D850" i="66"/>
  <c r="D851" i="66"/>
  <c r="D852" i="66"/>
  <c r="D853" i="66"/>
  <c r="D854" i="66"/>
  <c r="D855" i="66"/>
  <c r="D856" i="66"/>
  <c r="D857" i="66"/>
  <c r="D858" i="66"/>
  <c r="D859" i="66"/>
  <c r="D860" i="66"/>
  <c r="D861" i="66"/>
  <c r="D862" i="66"/>
  <c r="D863" i="66"/>
  <c r="D864" i="66"/>
  <c r="D865" i="66"/>
  <c r="D866" i="66"/>
  <c r="D867" i="66"/>
  <c r="D868" i="66"/>
  <c r="D869" i="66"/>
  <c r="D870" i="66"/>
  <c r="D871" i="66"/>
  <c r="D872" i="66"/>
  <c r="D873" i="66"/>
  <c r="D874" i="66"/>
  <c r="D875" i="66"/>
  <c r="D876" i="66"/>
  <c r="D877" i="66"/>
  <c r="D878" i="66"/>
  <c r="D879" i="66"/>
  <c r="D880" i="66"/>
  <c r="D881" i="66"/>
  <c r="D882" i="66"/>
  <c r="D883" i="66"/>
  <c r="D884" i="66"/>
  <c r="D885" i="66"/>
  <c r="D886" i="66"/>
  <c r="D887" i="66"/>
  <c r="D888" i="66"/>
  <c r="D889" i="66"/>
  <c r="D890" i="66"/>
  <c r="D891" i="66"/>
  <c r="D892" i="66"/>
  <c r="D893" i="66"/>
  <c r="D894" i="66"/>
  <c r="D895" i="66"/>
  <c r="D896" i="66"/>
  <c r="D897" i="66"/>
  <c r="D898" i="66"/>
  <c r="D899" i="66"/>
  <c r="D900" i="66"/>
  <c r="D901" i="66"/>
  <c r="D902" i="66"/>
  <c r="D903" i="66"/>
  <c r="D904" i="66"/>
  <c r="D905" i="66"/>
  <c r="D906" i="66"/>
  <c r="D907" i="66"/>
  <c r="D908" i="66"/>
  <c r="D909" i="66"/>
  <c r="D910" i="66"/>
  <c r="D911" i="66"/>
  <c r="D912" i="66"/>
  <c r="D913" i="66"/>
  <c r="D914" i="66"/>
  <c r="D915" i="66"/>
  <c r="D916" i="66"/>
  <c r="D917" i="66"/>
  <c r="D918" i="66"/>
  <c r="D919" i="66"/>
  <c r="D920" i="66"/>
  <c r="D921" i="66"/>
  <c r="D922" i="66"/>
  <c r="D923" i="66"/>
  <c r="D924" i="66"/>
  <c r="D925" i="66"/>
  <c r="D926" i="66"/>
  <c r="D927" i="66"/>
  <c r="D928" i="66"/>
  <c r="D929" i="66"/>
  <c r="D930" i="66"/>
  <c r="D931" i="66"/>
  <c r="D932" i="66"/>
  <c r="D933" i="66"/>
  <c r="D934" i="66"/>
  <c r="D935" i="66"/>
  <c r="D936" i="66"/>
  <c r="D937" i="66"/>
  <c r="D938" i="66"/>
  <c r="D939" i="66"/>
  <c r="D940" i="66"/>
  <c r="D941" i="66"/>
  <c r="D942" i="66"/>
  <c r="D943" i="66"/>
  <c r="D944" i="66"/>
  <c r="D945" i="66"/>
  <c r="D946" i="66"/>
  <c r="D947" i="66"/>
  <c r="D948" i="66"/>
  <c r="D949" i="66"/>
  <c r="D950" i="66"/>
  <c r="D951" i="66"/>
  <c r="D952" i="66"/>
  <c r="D953" i="66"/>
  <c r="D954" i="66"/>
  <c r="D955" i="66"/>
  <c r="D956" i="66"/>
  <c r="D957" i="66"/>
  <c r="D958" i="66"/>
  <c r="D959" i="66"/>
  <c r="D960" i="66"/>
  <c r="D961" i="66"/>
  <c r="D962" i="66"/>
  <c r="D963" i="66"/>
  <c r="D964" i="66"/>
  <c r="D965" i="66"/>
  <c r="D966" i="66"/>
  <c r="D967" i="66"/>
  <c r="D968" i="66"/>
  <c r="D969" i="66"/>
  <c r="D970" i="66"/>
  <c r="D971" i="66"/>
  <c r="D972" i="66"/>
  <c r="D973" i="66"/>
  <c r="D974" i="66"/>
  <c r="D975" i="66"/>
  <c r="D976" i="66"/>
  <c r="D977" i="66"/>
  <c r="D978" i="66"/>
  <c r="D979" i="66"/>
  <c r="D980" i="66"/>
  <c r="D981" i="66"/>
  <c r="D982" i="66"/>
  <c r="D983" i="66"/>
  <c r="D984" i="66"/>
  <c r="D985" i="66"/>
  <c r="D986" i="66"/>
  <c r="D987" i="66"/>
  <c r="D988" i="66"/>
  <c r="D989" i="66"/>
  <c r="D990" i="66"/>
  <c r="D991" i="66"/>
  <c r="D992" i="66"/>
  <c r="D993" i="66"/>
  <c r="D994" i="66"/>
  <c r="D995" i="66"/>
  <c r="D996" i="66"/>
  <c r="D997" i="66"/>
  <c r="D998" i="66"/>
  <c r="D999" i="66"/>
  <c r="D1000" i="66"/>
  <c r="D1001" i="66"/>
  <c r="D1002" i="66"/>
  <c r="D1003" i="66"/>
  <c r="D1004" i="66"/>
  <c r="D1005" i="66"/>
  <c r="D1006" i="66"/>
  <c r="D1007" i="66"/>
  <c r="D1008" i="66"/>
  <c r="D1009" i="66"/>
  <c r="D1010" i="66"/>
  <c r="D1011" i="66"/>
  <c r="D1012" i="66"/>
  <c r="D1013" i="66"/>
  <c r="D1014" i="66"/>
  <c r="D1015" i="66"/>
  <c r="D1016" i="66"/>
  <c r="D1017" i="66"/>
  <c r="D1018" i="66"/>
  <c r="D1019" i="66"/>
  <c r="D1020" i="66"/>
  <c r="D1021" i="66"/>
  <c r="D1022" i="66"/>
  <c r="D1023" i="66"/>
  <c r="D1024" i="66"/>
  <c r="D1025" i="66"/>
  <c r="D1026" i="66"/>
  <c r="D1027" i="66"/>
  <c r="D1028" i="66"/>
  <c r="D1029" i="66"/>
  <c r="D1030" i="66"/>
  <c r="D1031" i="66"/>
  <c r="D1032" i="66"/>
  <c r="D1033" i="66"/>
  <c r="D1034" i="66"/>
  <c r="D1035" i="66"/>
  <c r="D1036" i="66"/>
  <c r="D1037" i="66"/>
  <c r="D1038" i="66"/>
  <c r="D1039" i="66"/>
  <c r="D1040" i="66"/>
  <c r="D1041" i="66"/>
  <c r="D1042" i="66"/>
  <c r="D1043" i="66"/>
  <c r="D1044" i="66"/>
  <c r="D1045" i="66"/>
  <c r="D1046" i="66"/>
  <c r="D1047" i="66"/>
  <c r="D1048" i="66"/>
  <c r="D1049" i="66"/>
  <c r="D1050" i="66"/>
  <c r="D1051" i="66"/>
  <c r="D1052" i="66"/>
  <c r="D1053" i="66"/>
  <c r="D1054" i="66"/>
  <c r="D1055" i="66"/>
  <c r="D1056" i="66"/>
  <c r="D1057" i="66"/>
  <c r="D1058" i="66"/>
  <c r="D1059" i="66"/>
  <c r="D1060" i="66"/>
  <c r="D1061" i="66"/>
  <c r="D1062" i="66"/>
  <c r="D1063" i="66"/>
  <c r="D1064" i="66"/>
  <c r="D1065" i="66"/>
  <c r="D1066" i="66"/>
  <c r="D1067" i="66"/>
  <c r="D1068" i="66"/>
  <c r="D1069" i="66"/>
  <c r="D1070" i="66"/>
  <c r="D1071" i="66"/>
  <c r="D1072" i="66"/>
  <c r="D1073" i="66"/>
  <c r="D1074" i="66"/>
  <c r="D1075" i="66"/>
  <c r="D1076" i="66"/>
  <c r="D1077" i="66"/>
  <c r="D1078" i="66"/>
  <c r="D1079" i="66"/>
  <c r="D1080" i="66"/>
  <c r="D1081" i="66"/>
  <c r="D1082" i="66"/>
  <c r="D1083" i="66"/>
  <c r="D1084" i="66"/>
  <c r="D1085" i="66"/>
  <c r="D1086" i="66"/>
  <c r="D1087" i="66"/>
  <c r="D1088" i="66"/>
  <c r="D1089" i="66"/>
  <c r="D1090" i="66"/>
  <c r="D1091" i="66"/>
  <c r="D1092" i="66"/>
  <c r="D1093" i="66"/>
  <c r="D1094" i="66"/>
  <c r="D1095" i="66"/>
  <c r="D1096" i="66"/>
  <c r="D1097" i="66"/>
  <c r="D1098" i="66"/>
  <c r="D1099" i="66"/>
  <c r="D1100" i="66"/>
  <c r="D1101" i="66"/>
  <c r="D1102" i="66"/>
  <c r="D1103" i="66"/>
  <c r="D1104" i="66"/>
  <c r="D1105" i="66"/>
  <c r="D1106" i="66"/>
  <c r="D1107" i="66"/>
  <c r="D1108" i="66"/>
  <c r="D1109" i="66"/>
  <c r="D1110" i="66"/>
  <c r="D1111" i="66"/>
  <c r="D1112" i="66"/>
  <c r="D1113" i="66"/>
  <c r="D1114" i="66"/>
  <c r="D1115" i="66"/>
  <c r="D1116" i="66"/>
  <c r="D1117" i="66"/>
  <c r="D1118" i="66"/>
  <c r="D1119" i="66"/>
  <c r="D1120" i="66"/>
  <c r="D1121" i="66"/>
  <c r="D1122" i="66"/>
  <c r="D1123" i="66"/>
  <c r="D1124" i="66"/>
  <c r="D1125" i="66"/>
  <c r="D1126" i="66"/>
  <c r="D1127" i="66"/>
  <c r="D1128" i="66"/>
  <c r="D1129" i="66"/>
  <c r="D1130" i="66"/>
  <c r="D1131" i="66"/>
  <c r="D1132" i="66"/>
  <c r="D1133" i="66"/>
  <c r="D1134" i="66"/>
  <c r="D1135" i="66"/>
  <c r="D1136" i="66"/>
  <c r="D1137" i="66"/>
  <c r="D1138" i="66"/>
  <c r="D1139" i="66"/>
  <c r="D1140" i="66"/>
  <c r="D1141" i="66"/>
  <c r="D1142" i="66"/>
  <c r="D1143" i="66"/>
  <c r="D1144" i="66"/>
  <c r="D1145" i="66"/>
  <c r="D1146" i="66"/>
  <c r="D1147" i="66"/>
  <c r="D1148" i="66"/>
  <c r="D1149" i="66"/>
  <c r="D1150" i="66"/>
  <c r="D1151" i="66"/>
  <c r="D1152" i="66"/>
  <c r="D1153" i="66"/>
  <c r="D1154" i="66"/>
  <c r="D1155" i="66"/>
  <c r="D1156" i="66"/>
  <c r="D1157" i="66"/>
  <c r="D1158" i="66"/>
  <c r="D1159" i="66"/>
  <c r="D1160" i="66"/>
  <c r="D1161" i="66"/>
  <c r="D1162" i="66"/>
  <c r="D1163" i="66"/>
  <c r="D1164" i="66"/>
  <c r="D1165" i="66"/>
  <c r="D1166" i="66"/>
  <c r="D1167" i="66"/>
  <c r="D1168" i="66"/>
  <c r="D1169" i="66"/>
  <c r="D1170" i="66"/>
  <c r="D1171" i="66"/>
  <c r="D1172" i="66"/>
  <c r="D1173" i="66"/>
  <c r="D1174" i="66"/>
  <c r="D1175" i="66"/>
  <c r="D1176" i="66"/>
  <c r="D1177" i="66"/>
  <c r="D1178" i="66"/>
  <c r="D1179" i="66"/>
  <c r="D1180" i="66"/>
  <c r="D1181" i="66"/>
  <c r="D1182" i="66"/>
  <c r="D1183" i="66"/>
  <c r="D1184" i="66"/>
  <c r="D1185" i="66"/>
  <c r="D1186" i="66"/>
  <c r="D1187" i="66"/>
  <c r="D1188" i="66"/>
  <c r="D1189" i="66"/>
  <c r="D1190" i="66"/>
  <c r="D1191" i="66"/>
  <c r="D1192" i="66"/>
  <c r="D1193" i="66"/>
  <c r="D1194" i="66"/>
  <c r="D1195" i="66"/>
  <c r="D1196" i="66"/>
  <c r="D1197" i="66"/>
  <c r="D1198" i="66"/>
  <c r="D1199" i="66"/>
  <c r="D1200" i="66"/>
  <c r="D1201" i="66"/>
  <c r="D1202" i="66"/>
  <c r="D1203" i="66"/>
  <c r="D1204" i="66"/>
  <c r="D1205" i="66"/>
  <c r="D1206" i="66"/>
  <c r="D1207" i="66"/>
  <c r="D1208" i="66"/>
  <c r="D1209" i="66"/>
  <c r="D1210" i="66"/>
  <c r="D1211" i="66"/>
  <c r="D1212" i="66"/>
  <c r="D1213" i="66"/>
  <c r="D1214" i="66"/>
  <c r="D1215" i="66"/>
  <c r="D1216" i="66"/>
  <c r="D1217" i="66"/>
  <c r="D1218" i="66"/>
  <c r="D1219" i="66"/>
  <c r="D1220" i="66"/>
  <c r="D1221" i="66"/>
  <c r="D1222" i="66"/>
  <c r="D1223" i="66"/>
  <c r="D1224" i="66"/>
  <c r="D1225" i="66"/>
  <c r="D1226" i="66"/>
  <c r="D1227" i="66"/>
  <c r="D1228" i="66"/>
  <c r="D1229" i="66"/>
  <c r="D1230" i="66"/>
  <c r="D1231" i="66"/>
  <c r="D1232" i="66"/>
  <c r="D1233" i="66"/>
  <c r="D1234" i="66"/>
  <c r="D1235" i="66"/>
  <c r="D1236" i="66"/>
  <c r="D1237" i="66"/>
  <c r="D1238" i="66"/>
  <c r="D1239" i="66"/>
  <c r="D1240" i="66"/>
  <c r="D1241" i="66"/>
  <c r="D1242" i="66"/>
  <c r="D1243" i="66"/>
  <c r="D1244" i="66"/>
  <c r="D1245" i="66"/>
  <c r="D1246" i="66"/>
  <c r="D1247" i="66"/>
  <c r="D1248" i="66"/>
  <c r="D1249" i="66"/>
  <c r="D1250" i="66"/>
  <c r="D1251" i="66"/>
  <c r="D1252" i="66"/>
  <c r="D1253" i="66"/>
  <c r="D1254" i="66"/>
  <c r="D1255" i="66"/>
  <c r="D1256" i="66"/>
  <c r="D1257" i="66"/>
  <c r="D1258" i="66"/>
  <c r="D1259" i="66"/>
  <c r="D1260" i="66"/>
  <c r="D1261" i="66"/>
  <c r="D1262" i="66"/>
  <c r="D1263" i="66"/>
  <c r="D1264" i="66"/>
  <c r="D1265" i="66"/>
  <c r="D1266" i="66"/>
  <c r="D1267" i="66"/>
  <c r="D1268" i="66"/>
  <c r="D1269" i="66"/>
  <c r="D1270" i="66"/>
  <c r="D1271" i="66"/>
  <c r="D1272" i="66"/>
  <c r="D1273" i="66"/>
  <c r="D1274" i="66"/>
  <c r="D1275" i="66"/>
  <c r="D1276" i="66"/>
  <c r="D1277" i="66"/>
  <c r="D1278" i="66"/>
  <c r="D1279" i="66"/>
  <c r="D1280" i="66"/>
  <c r="D1281" i="66"/>
  <c r="D1282" i="66"/>
  <c r="D1283" i="66"/>
  <c r="D1284" i="66"/>
  <c r="D1285" i="66"/>
  <c r="D1286" i="66"/>
  <c r="D1287" i="66"/>
  <c r="D1288" i="66"/>
  <c r="D1289" i="66"/>
  <c r="D1290" i="66"/>
  <c r="D1291" i="66"/>
  <c r="D1292" i="66"/>
  <c r="D1293" i="66"/>
  <c r="D1294" i="66"/>
  <c r="D1295" i="66"/>
  <c r="D1296" i="66"/>
  <c r="D1297" i="66"/>
  <c r="D1298" i="66"/>
  <c r="D1299" i="66"/>
  <c r="D1300" i="66"/>
  <c r="D1301" i="66"/>
  <c r="D1302" i="66"/>
  <c r="D1303" i="66"/>
  <c r="D1304" i="66"/>
  <c r="D1305" i="66"/>
  <c r="D1306" i="66"/>
  <c r="D1307" i="66"/>
  <c r="D1308" i="66"/>
  <c r="D1309" i="66"/>
  <c r="D1310" i="66"/>
  <c r="D1311" i="66"/>
  <c r="D1312" i="66"/>
  <c r="D1313" i="66"/>
  <c r="D1314" i="66"/>
  <c r="D1315" i="66"/>
  <c r="D1316" i="66"/>
  <c r="D1317" i="66"/>
  <c r="D1318" i="66"/>
  <c r="D1319" i="66"/>
  <c r="D1320" i="66"/>
  <c r="D1321" i="66"/>
  <c r="D1322" i="66"/>
  <c r="D1323" i="66"/>
  <c r="D1324" i="66"/>
  <c r="D1325" i="66"/>
  <c r="D1326" i="66"/>
  <c r="D1327" i="66"/>
  <c r="D1328" i="66"/>
  <c r="D1329" i="66"/>
  <c r="D1330" i="66"/>
  <c r="D1331" i="66"/>
  <c r="D1332" i="66"/>
  <c r="D1333" i="66"/>
  <c r="D1334" i="66"/>
  <c r="D1335" i="66"/>
  <c r="D1336" i="66"/>
  <c r="D1337" i="66"/>
  <c r="D1338" i="66"/>
  <c r="D1339" i="66"/>
  <c r="D1340" i="66"/>
  <c r="D1341" i="66"/>
  <c r="D1342" i="66"/>
  <c r="D1343" i="66"/>
  <c r="D1344" i="66"/>
  <c r="D1345" i="66"/>
  <c r="D1346" i="66"/>
  <c r="D1347" i="66"/>
  <c r="D1348" i="66"/>
  <c r="D1349" i="66"/>
  <c r="D1350" i="66"/>
  <c r="D1351" i="66"/>
  <c r="D1352" i="66"/>
  <c r="D1353" i="66"/>
  <c r="D1354" i="66"/>
  <c r="D1355" i="66"/>
  <c r="D1356" i="66"/>
  <c r="D1357" i="66"/>
  <c r="D1358" i="66"/>
  <c r="D1359" i="66"/>
  <c r="D1360" i="66"/>
  <c r="D1361" i="66"/>
  <c r="D1362" i="66"/>
  <c r="D1363" i="66"/>
  <c r="D1364" i="66"/>
  <c r="D1365" i="66"/>
  <c r="D1366" i="66"/>
  <c r="D1367" i="66"/>
  <c r="D1368" i="66"/>
  <c r="D1369" i="66"/>
  <c r="D1370" i="66"/>
  <c r="D1371" i="66"/>
  <c r="D1372" i="66"/>
  <c r="D1373" i="66"/>
  <c r="D1374" i="66"/>
  <c r="D1375" i="66"/>
  <c r="D1376" i="66"/>
  <c r="D1377" i="66"/>
  <c r="D1378" i="66"/>
  <c r="D1379" i="66"/>
  <c r="D1380" i="66"/>
  <c r="D1381" i="66"/>
  <c r="D1382" i="66"/>
  <c r="D1383" i="66"/>
  <c r="D1384" i="66"/>
  <c r="D1385" i="66"/>
  <c r="D1386" i="66"/>
  <c r="D1387" i="66"/>
  <c r="D1388" i="66"/>
  <c r="D1389" i="66"/>
  <c r="D1390" i="66"/>
  <c r="D1391" i="66"/>
  <c r="D1392" i="66"/>
  <c r="D1393" i="66"/>
  <c r="D1394" i="66"/>
  <c r="D1395" i="66"/>
  <c r="D1396" i="66"/>
  <c r="D1397" i="66"/>
  <c r="D1398" i="66"/>
  <c r="D1399" i="66"/>
  <c r="D1400" i="66"/>
  <c r="D1401" i="66"/>
  <c r="D1402" i="66"/>
  <c r="D1403" i="66"/>
  <c r="D1404" i="66"/>
  <c r="D1405" i="66"/>
  <c r="D1406" i="66"/>
  <c r="D1407" i="66"/>
  <c r="D1408" i="66"/>
  <c r="D1409" i="66"/>
  <c r="D1410" i="66"/>
  <c r="D1411" i="66"/>
  <c r="D1412" i="66"/>
  <c r="D1413" i="66"/>
  <c r="D1414" i="66"/>
  <c r="D1415" i="66"/>
  <c r="D1416" i="66"/>
  <c r="D1417" i="66"/>
  <c r="D1418" i="66"/>
  <c r="D1419" i="66"/>
  <c r="D1420" i="66"/>
  <c r="D1421" i="66"/>
  <c r="D1422" i="66"/>
  <c r="D1423" i="66"/>
  <c r="D1424" i="66"/>
  <c r="D1425" i="66"/>
  <c r="D1426" i="66"/>
  <c r="D1427" i="66"/>
  <c r="D1428" i="66"/>
  <c r="D1429" i="66"/>
  <c r="D1430" i="66"/>
  <c r="D1431" i="66"/>
  <c r="D1432" i="66"/>
  <c r="D1433" i="66"/>
  <c r="D1434" i="66"/>
  <c r="D1435" i="66"/>
  <c r="D1436" i="66"/>
  <c r="D1437" i="66"/>
  <c r="D1438" i="66"/>
  <c r="D1439" i="66"/>
  <c r="D1440" i="66"/>
  <c r="D1441" i="66"/>
  <c r="D1442" i="66"/>
  <c r="D1443" i="66"/>
  <c r="D1444" i="66"/>
  <c r="D1445" i="66"/>
  <c r="D1446" i="66"/>
  <c r="D1447" i="66"/>
  <c r="D1448" i="66"/>
  <c r="D1449" i="66"/>
  <c r="D1450" i="66"/>
  <c r="D1451" i="66"/>
  <c r="D1452" i="66"/>
  <c r="D1453" i="66"/>
  <c r="D1454" i="66"/>
  <c r="D1455" i="66"/>
  <c r="D1456" i="66"/>
  <c r="D1457" i="66"/>
  <c r="D1458" i="66"/>
  <c r="D1459" i="66"/>
  <c r="D1460" i="66"/>
  <c r="D1461" i="66"/>
  <c r="D1462" i="66"/>
  <c r="D1463" i="66"/>
  <c r="D1464" i="66"/>
  <c r="D1465" i="66"/>
  <c r="D1466" i="66"/>
  <c r="D1467" i="66"/>
  <c r="D1468" i="66"/>
  <c r="D1469" i="66"/>
  <c r="D1470" i="66"/>
  <c r="D1471" i="66"/>
  <c r="D1472" i="66"/>
  <c r="D1473" i="66"/>
  <c r="D1474" i="66"/>
  <c r="D1475" i="66"/>
  <c r="D1476" i="66"/>
  <c r="D1477" i="66"/>
  <c r="D1478" i="66"/>
  <c r="D1479" i="66"/>
  <c r="D1480" i="66"/>
  <c r="D1481" i="66"/>
  <c r="D1482" i="66"/>
  <c r="D1483" i="66"/>
  <c r="D1484" i="66"/>
  <c r="D1485" i="66"/>
  <c r="D1486" i="66"/>
  <c r="D1487" i="66"/>
  <c r="D1488" i="66"/>
  <c r="D1489" i="66"/>
  <c r="D1490" i="66"/>
  <c r="D1491" i="66"/>
  <c r="D1492" i="66"/>
  <c r="D1493" i="66"/>
  <c r="D1494" i="66"/>
  <c r="D1495" i="66"/>
  <c r="D1496" i="66"/>
  <c r="D1497" i="66"/>
  <c r="D1498" i="66"/>
  <c r="D1499" i="66"/>
  <c r="D1500" i="66"/>
  <c r="D1501" i="66"/>
  <c r="D1502" i="66"/>
  <c r="D1503" i="66"/>
  <c r="D1504" i="66"/>
  <c r="D1505" i="66"/>
  <c r="D1506" i="66"/>
  <c r="D1507" i="66"/>
  <c r="D1508" i="66"/>
  <c r="D1509" i="66"/>
  <c r="D1510" i="66"/>
  <c r="D1511" i="66"/>
  <c r="D1512" i="66"/>
  <c r="D1513" i="66"/>
  <c r="D1514" i="66"/>
  <c r="D1515" i="66"/>
  <c r="D1516" i="66"/>
  <c r="D1517" i="66"/>
  <c r="D1518" i="66"/>
  <c r="D1519" i="66"/>
  <c r="D1520" i="66"/>
  <c r="D1521" i="66"/>
  <c r="D1522" i="66"/>
  <c r="D1523" i="66"/>
  <c r="D1524" i="66"/>
  <c r="D1525" i="66"/>
  <c r="D1526" i="66"/>
  <c r="D1527" i="66"/>
  <c r="D1528" i="66"/>
  <c r="D1529" i="66"/>
  <c r="D1530" i="66"/>
  <c r="D1531" i="66"/>
  <c r="D1532" i="66"/>
  <c r="D1533" i="66"/>
  <c r="D1534" i="66"/>
  <c r="D1535" i="66"/>
  <c r="D1536" i="66"/>
  <c r="D1537" i="66"/>
  <c r="D1538" i="66"/>
  <c r="D1539" i="66"/>
  <c r="D1540" i="66"/>
  <c r="D1541" i="66"/>
  <c r="D1542" i="66"/>
  <c r="D1543" i="66"/>
  <c r="D1544" i="66"/>
  <c r="D1545" i="66"/>
  <c r="D1546" i="66"/>
  <c r="D1547" i="66"/>
  <c r="D1548" i="66"/>
  <c r="D1549" i="66"/>
  <c r="D1550" i="66"/>
  <c r="D1551" i="66"/>
  <c r="D1552" i="66"/>
  <c r="D1553" i="66"/>
  <c r="D1554" i="66"/>
  <c r="D1555" i="66"/>
  <c r="D1556" i="66"/>
  <c r="D1557" i="66"/>
  <c r="D1558" i="66"/>
  <c r="D1559" i="66"/>
  <c r="D1560" i="66"/>
  <c r="D1561" i="66"/>
  <c r="D1562" i="66"/>
  <c r="D1563" i="66"/>
  <c r="D1564" i="66"/>
  <c r="D1565" i="66"/>
  <c r="D1566" i="66"/>
  <c r="D1567" i="66"/>
  <c r="D1568" i="66"/>
  <c r="D1569" i="66"/>
  <c r="D1570" i="66"/>
  <c r="D1571" i="66"/>
  <c r="D1572" i="66"/>
  <c r="D1573" i="66"/>
  <c r="D1574" i="66"/>
  <c r="D1575" i="66"/>
  <c r="D1576" i="66"/>
  <c r="D1577" i="66"/>
  <c r="D1578" i="66"/>
  <c r="D1579" i="66"/>
  <c r="D1580" i="66"/>
  <c r="D1581" i="66"/>
  <c r="D1582" i="66"/>
  <c r="D1583" i="66"/>
  <c r="D1584" i="66"/>
  <c r="D1585" i="66"/>
  <c r="D1586" i="66"/>
  <c r="D1587" i="66"/>
  <c r="D1588" i="66"/>
  <c r="D1589" i="66"/>
  <c r="D1590" i="66"/>
  <c r="D1591" i="66"/>
  <c r="D1592" i="66"/>
  <c r="D1593" i="66"/>
  <c r="D1594" i="66"/>
  <c r="D1595" i="66"/>
  <c r="D1596" i="66"/>
  <c r="D1597" i="66"/>
  <c r="D1598" i="66"/>
  <c r="D1599" i="66"/>
  <c r="D1600" i="66"/>
  <c r="D1601" i="66"/>
  <c r="D1602" i="66"/>
  <c r="D1603" i="66"/>
  <c r="D1604" i="66"/>
  <c r="D1605" i="66"/>
  <c r="D1606" i="66"/>
  <c r="D1607" i="66"/>
  <c r="D1608" i="66"/>
  <c r="D1609" i="66"/>
  <c r="D1610" i="66"/>
  <c r="D1611" i="66"/>
  <c r="D1612" i="66"/>
  <c r="D1613" i="66"/>
  <c r="D1614" i="66"/>
  <c r="D1615" i="66"/>
  <c r="D1616" i="66"/>
  <c r="D1617" i="66"/>
  <c r="D1618" i="66"/>
  <c r="D1619" i="66"/>
  <c r="D1620" i="66"/>
  <c r="D1621" i="66"/>
  <c r="D1622" i="66"/>
  <c r="D1623" i="66"/>
  <c r="D1624" i="66"/>
  <c r="D1625" i="66"/>
  <c r="D1626" i="66"/>
  <c r="D1627" i="66"/>
  <c r="D1628" i="66"/>
  <c r="D1629" i="66"/>
  <c r="D1630" i="66"/>
  <c r="D1631" i="66"/>
  <c r="D1632" i="66"/>
  <c r="D1633" i="66"/>
  <c r="D1634" i="66"/>
  <c r="D1635" i="66"/>
  <c r="D1636" i="66"/>
  <c r="D1637" i="66"/>
  <c r="D1638" i="66"/>
  <c r="D1639" i="66"/>
  <c r="D1640" i="66"/>
  <c r="D1641" i="66"/>
  <c r="D1642" i="66"/>
  <c r="D1643" i="66"/>
  <c r="D1644" i="66"/>
  <c r="D1645" i="66"/>
  <c r="D1646" i="66"/>
  <c r="D1647" i="66"/>
  <c r="D1648" i="66"/>
  <c r="D1649" i="66"/>
  <c r="D1650" i="66"/>
  <c r="D1651" i="66"/>
  <c r="D1652" i="66"/>
  <c r="D1653" i="66"/>
  <c r="D1654" i="66"/>
  <c r="D1655" i="66"/>
  <c r="D1656" i="66"/>
  <c r="D1657" i="66"/>
  <c r="D1658" i="66"/>
  <c r="D1659" i="66"/>
  <c r="D1660" i="66"/>
  <c r="D1661" i="66"/>
  <c r="D1662" i="66"/>
  <c r="D1663" i="66"/>
  <c r="D1664" i="66"/>
  <c r="D1665" i="66"/>
  <c r="D1666" i="66"/>
  <c r="D1667" i="66"/>
  <c r="D1668" i="66"/>
  <c r="D1669" i="66"/>
  <c r="D1670" i="66"/>
  <c r="D1671" i="66"/>
  <c r="D1672" i="66"/>
  <c r="D1673" i="66"/>
  <c r="D1674" i="66"/>
  <c r="D1675" i="66"/>
  <c r="D1676" i="66"/>
  <c r="D1677" i="66"/>
  <c r="D1678" i="66"/>
  <c r="D1679" i="66"/>
  <c r="D1680" i="66"/>
  <c r="D1681" i="66"/>
  <c r="D1682" i="66"/>
  <c r="D1683" i="66"/>
  <c r="D1684" i="66"/>
  <c r="D1685" i="66"/>
  <c r="D1686" i="66"/>
  <c r="D1687" i="66"/>
  <c r="D1688" i="66"/>
  <c r="D1689" i="66"/>
  <c r="D1690" i="66"/>
  <c r="D1691" i="66"/>
  <c r="D1692" i="66"/>
  <c r="D1693" i="66"/>
  <c r="D1694" i="66"/>
  <c r="D1695" i="66"/>
  <c r="D1696" i="66"/>
  <c r="D1697" i="66"/>
  <c r="D1698" i="66"/>
  <c r="D1699" i="66"/>
  <c r="D1700" i="66"/>
  <c r="D1701" i="66"/>
  <c r="D1702" i="66"/>
  <c r="D1703" i="66"/>
  <c r="D1704" i="66"/>
  <c r="D1705" i="66"/>
  <c r="D1706" i="66"/>
  <c r="D1707" i="66"/>
  <c r="D1708" i="66"/>
  <c r="D1709" i="66"/>
  <c r="D1710" i="66"/>
  <c r="D1711" i="66"/>
  <c r="D1712" i="66"/>
  <c r="D1713" i="66"/>
  <c r="D1714" i="66"/>
  <c r="D1715" i="66"/>
  <c r="D1716" i="66"/>
  <c r="D1717" i="66"/>
  <c r="D1718" i="66"/>
  <c r="D1719" i="66"/>
  <c r="D1720" i="66"/>
  <c r="D1721" i="66"/>
  <c r="D1722" i="66"/>
  <c r="D1723" i="66"/>
  <c r="D1724" i="66"/>
  <c r="D1725" i="66"/>
  <c r="D1726" i="66"/>
  <c r="D1727" i="66"/>
  <c r="D1728" i="66"/>
  <c r="D1729" i="66"/>
  <c r="D1730" i="66"/>
  <c r="D1731" i="66"/>
  <c r="D1732" i="66"/>
  <c r="D1733" i="66"/>
  <c r="D1734" i="66"/>
  <c r="D1735" i="66"/>
  <c r="D1736" i="66"/>
  <c r="D1737" i="66"/>
  <c r="D1738" i="66"/>
  <c r="D1739" i="66"/>
  <c r="D1740" i="66"/>
  <c r="D1741" i="66"/>
  <c r="D1742" i="66"/>
  <c r="D1743" i="66"/>
  <c r="D1744" i="66"/>
  <c r="D1745" i="66"/>
  <c r="D1746" i="66"/>
  <c r="D1747" i="66"/>
  <c r="D1748" i="66"/>
  <c r="D1749" i="66"/>
  <c r="D1750" i="66"/>
  <c r="D1751" i="66"/>
  <c r="D1752" i="66"/>
  <c r="D1753" i="66"/>
  <c r="D1754" i="66"/>
  <c r="D1755" i="66"/>
  <c r="D1756" i="66"/>
  <c r="D1757" i="66"/>
  <c r="D1758" i="66"/>
  <c r="D1759" i="66"/>
  <c r="D1760" i="66"/>
  <c r="D1761" i="66"/>
  <c r="D1762" i="66"/>
  <c r="D1763" i="66"/>
  <c r="D1764" i="66"/>
  <c r="D1765" i="66"/>
  <c r="D1766" i="66"/>
  <c r="D1767" i="66"/>
  <c r="D1768" i="66"/>
  <c r="D1769" i="66"/>
  <c r="D1770" i="66"/>
  <c r="D1771" i="66"/>
  <c r="D1772" i="66"/>
  <c r="D1773" i="66"/>
  <c r="D1774" i="66"/>
  <c r="D1775" i="66"/>
  <c r="D1776" i="66"/>
  <c r="D1777" i="66"/>
  <c r="D1778" i="66"/>
  <c r="D1779" i="66"/>
  <c r="D1780" i="66"/>
  <c r="D1781" i="66"/>
  <c r="D1782" i="66"/>
  <c r="D1783" i="66"/>
  <c r="D1784" i="66"/>
  <c r="D1785" i="66"/>
  <c r="D1786" i="66"/>
  <c r="D1787" i="66"/>
  <c r="D1788" i="66"/>
  <c r="D1789" i="66"/>
  <c r="D1790" i="66"/>
  <c r="D1791" i="66"/>
  <c r="D1792" i="66"/>
  <c r="D1793" i="66"/>
  <c r="D1794" i="66"/>
  <c r="D1795" i="66"/>
  <c r="D1796" i="66"/>
  <c r="D1797" i="66"/>
  <c r="D1798" i="66"/>
  <c r="D1799" i="66"/>
  <c r="D1800" i="66"/>
  <c r="D1801" i="66"/>
  <c r="D1802" i="66"/>
  <c r="D1803" i="66"/>
  <c r="D1804" i="66"/>
  <c r="D1805" i="66"/>
  <c r="D1806" i="66"/>
  <c r="D1807" i="66"/>
  <c r="D1808" i="66"/>
  <c r="D1809" i="66"/>
  <c r="D1810" i="66"/>
  <c r="D1811" i="66"/>
  <c r="D1812" i="66"/>
  <c r="D1813" i="66"/>
  <c r="D1814" i="66"/>
  <c r="D1815" i="66"/>
  <c r="D1816" i="66"/>
  <c r="D1817" i="66"/>
  <c r="D1818" i="66"/>
  <c r="D1819" i="66"/>
  <c r="D1820" i="66"/>
  <c r="D1821" i="66"/>
  <c r="D1822" i="66"/>
  <c r="D1823" i="66"/>
  <c r="D1824" i="66"/>
  <c r="D1825" i="66"/>
  <c r="D1826" i="66"/>
  <c r="D1827" i="66"/>
  <c r="D1828" i="66"/>
  <c r="D1829" i="66"/>
  <c r="D1830" i="66"/>
  <c r="D1831" i="66"/>
  <c r="D1832" i="66"/>
  <c r="D1833" i="66"/>
  <c r="D1834" i="66"/>
  <c r="D1835" i="66"/>
  <c r="D1836" i="66"/>
  <c r="D1837" i="66"/>
  <c r="D1838" i="66"/>
  <c r="D1839" i="66"/>
  <c r="D1840" i="66"/>
  <c r="D1841" i="66"/>
  <c r="D1842" i="66"/>
  <c r="D1843" i="66"/>
  <c r="D1844" i="66"/>
  <c r="D1845" i="66"/>
  <c r="D1846" i="66"/>
  <c r="D1847" i="66"/>
  <c r="D1848" i="66"/>
  <c r="D1849" i="66"/>
  <c r="D1850" i="66"/>
  <c r="D1851" i="66"/>
  <c r="D1852" i="66"/>
  <c r="D1853" i="66"/>
  <c r="D1854" i="66"/>
  <c r="D1855" i="66"/>
  <c r="D1856" i="66"/>
  <c r="D1857" i="66"/>
  <c r="D1858" i="66"/>
  <c r="D1859" i="66"/>
  <c r="D1860" i="66"/>
  <c r="D1861" i="66"/>
  <c r="D1862" i="66"/>
  <c r="D1863" i="66"/>
  <c r="D1864" i="66"/>
  <c r="D1865" i="66"/>
  <c r="D1866" i="66"/>
  <c r="D1867" i="66"/>
  <c r="D1868" i="66"/>
  <c r="D1869" i="66"/>
  <c r="D1870" i="66"/>
  <c r="D1871" i="66"/>
  <c r="D1872" i="66"/>
  <c r="D1873" i="66"/>
  <c r="D1874" i="66"/>
  <c r="D1875" i="66"/>
  <c r="D1876" i="66"/>
  <c r="D1877" i="66"/>
  <c r="D1878" i="66"/>
  <c r="D1879" i="66"/>
  <c r="D1880" i="66"/>
  <c r="D1881" i="66"/>
  <c r="D1882" i="66"/>
  <c r="D1883" i="66"/>
  <c r="D1884" i="66"/>
  <c r="D1885" i="66"/>
  <c r="D1886" i="66"/>
  <c r="D1887" i="66"/>
  <c r="D1888" i="66"/>
  <c r="D1889" i="66"/>
  <c r="D1890" i="66"/>
  <c r="D1891" i="66"/>
  <c r="D1892" i="66"/>
  <c r="D1893" i="66"/>
  <c r="D1894" i="66"/>
  <c r="D1895" i="66"/>
  <c r="D1896" i="66"/>
  <c r="D1897" i="66"/>
  <c r="D1898" i="66"/>
  <c r="D1899" i="66"/>
  <c r="D1900" i="66"/>
  <c r="D1901" i="66"/>
  <c r="D1902" i="66"/>
  <c r="D1903" i="66"/>
  <c r="D1904" i="66"/>
  <c r="D1905" i="66"/>
  <c r="D1906" i="66"/>
  <c r="D1907" i="66"/>
  <c r="D1908" i="66"/>
  <c r="D1909" i="66"/>
  <c r="D1910" i="66"/>
  <c r="D1911" i="66"/>
  <c r="D1912" i="66"/>
  <c r="D1913" i="66"/>
  <c r="D1914" i="66"/>
  <c r="D1915" i="66"/>
  <c r="D1916" i="66"/>
  <c r="D1917" i="66"/>
  <c r="D1918" i="66"/>
  <c r="D1919" i="66"/>
  <c r="D1920" i="66"/>
  <c r="D1921" i="66"/>
  <c r="D1922" i="66"/>
  <c r="D1923" i="66"/>
  <c r="D1924" i="66"/>
  <c r="D1925" i="66"/>
  <c r="D1926" i="66"/>
  <c r="D1927" i="66"/>
  <c r="D1928" i="66"/>
  <c r="D1929" i="66"/>
  <c r="D1930" i="66"/>
  <c r="D1931" i="66"/>
  <c r="D1932" i="66"/>
  <c r="D1933" i="66"/>
  <c r="D1934" i="66"/>
  <c r="D1935" i="66"/>
  <c r="D1936" i="66"/>
  <c r="D1937" i="66"/>
  <c r="D1938" i="66"/>
  <c r="D1939" i="66"/>
  <c r="D1940" i="66"/>
  <c r="D1941" i="66"/>
  <c r="D1942" i="66"/>
  <c r="D1943" i="66"/>
  <c r="D1944" i="66"/>
  <c r="D1945" i="66"/>
  <c r="D1946" i="66"/>
  <c r="D1947" i="66"/>
  <c r="D1948" i="66"/>
  <c r="D1949" i="66"/>
  <c r="D1950" i="66"/>
  <c r="D1951" i="66"/>
  <c r="D1952" i="66"/>
  <c r="D1953" i="66"/>
  <c r="D1954" i="66"/>
  <c r="D1955" i="66"/>
  <c r="D1956" i="66"/>
  <c r="D1957" i="66"/>
  <c r="D1958" i="66"/>
  <c r="D1959" i="66"/>
  <c r="D1960" i="66"/>
  <c r="D1961" i="66"/>
  <c r="D1962" i="66"/>
  <c r="D1963" i="66"/>
  <c r="D1964" i="66"/>
  <c r="D1965" i="66"/>
  <c r="D1966" i="66"/>
  <c r="D1967" i="66"/>
  <c r="D1968" i="66"/>
  <c r="D1969" i="66"/>
  <c r="D1970" i="66"/>
  <c r="D1971" i="66"/>
  <c r="D1972" i="66"/>
  <c r="D1973" i="66"/>
  <c r="D1974" i="66"/>
  <c r="D1975" i="66"/>
  <c r="D1976" i="66"/>
  <c r="D1977" i="66"/>
  <c r="D1978" i="66"/>
  <c r="D1979" i="66"/>
  <c r="D1980" i="66"/>
  <c r="D1981" i="66"/>
  <c r="D1982" i="66"/>
  <c r="D1983" i="66"/>
  <c r="D1984" i="66"/>
  <c r="D1985" i="66"/>
  <c r="D1986" i="66"/>
  <c r="D1987" i="66"/>
  <c r="D1988" i="66"/>
  <c r="D1989" i="66"/>
  <c r="D1990" i="66"/>
  <c r="D1991" i="66"/>
  <c r="D1992" i="66"/>
  <c r="D1993" i="66"/>
  <c r="D1994" i="66"/>
  <c r="D1995" i="66"/>
  <c r="D1996" i="66"/>
  <c r="D1997" i="66"/>
  <c r="D1998" i="66"/>
  <c r="D1999" i="66"/>
  <c r="D2000" i="66"/>
  <c r="D2001" i="66"/>
  <c r="D2002" i="66"/>
  <c r="D2003" i="66"/>
  <c r="D2004" i="66"/>
  <c r="D2005" i="66"/>
  <c r="D2006" i="66"/>
  <c r="D2007" i="66"/>
  <c r="D2008" i="66"/>
  <c r="D2009" i="66"/>
  <c r="D2010" i="66"/>
  <c r="D2011" i="66"/>
  <c r="D2012" i="66"/>
  <c r="D2013" i="66"/>
  <c r="D2014" i="66"/>
  <c r="D2015" i="66"/>
  <c r="D2016" i="66"/>
  <c r="D2017" i="66"/>
  <c r="D2018" i="66"/>
  <c r="D2019" i="66"/>
  <c r="D2020" i="66"/>
  <c r="D2021" i="66"/>
  <c r="D2022" i="66"/>
  <c r="D2023" i="66"/>
  <c r="D2024" i="66"/>
  <c r="D2025" i="66"/>
  <c r="D2026" i="66"/>
  <c r="D2027" i="66"/>
  <c r="D2028" i="66"/>
  <c r="D2029" i="66"/>
  <c r="D2030" i="66"/>
  <c r="D2031" i="66"/>
  <c r="D2032" i="66"/>
  <c r="D2033" i="66"/>
  <c r="D2034" i="66"/>
  <c r="D2035" i="66"/>
  <c r="D2036" i="66"/>
  <c r="D2037" i="66"/>
  <c r="D2038" i="66"/>
  <c r="D2039" i="66"/>
  <c r="D2040" i="66"/>
  <c r="D2041" i="66"/>
  <c r="D2042" i="66"/>
  <c r="D2043" i="66"/>
  <c r="D2044" i="66"/>
  <c r="D2045" i="66"/>
  <c r="D2046" i="66"/>
  <c r="D2047" i="66"/>
  <c r="D2048" i="66"/>
  <c r="D2049" i="66"/>
  <c r="D2050" i="66"/>
  <c r="D2051" i="66"/>
  <c r="D2052" i="66"/>
  <c r="D2053" i="66"/>
  <c r="D2054" i="66"/>
  <c r="D2055" i="66"/>
  <c r="D2056" i="66"/>
  <c r="D2057" i="66"/>
  <c r="D2058" i="66"/>
  <c r="D2059" i="66"/>
  <c r="D2060" i="66"/>
  <c r="D2061" i="66"/>
  <c r="D2062" i="66"/>
  <c r="D2063" i="66"/>
  <c r="D2064" i="66"/>
  <c r="D2065" i="66"/>
  <c r="D2066" i="66"/>
  <c r="D2067" i="66"/>
  <c r="D2068" i="66"/>
  <c r="D2069" i="66"/>
  <c r="D2070" i="66"/>
  <c r="D2071" i="66"/>
  <c r="D2072" i="66"/>
  <c r="D2073" i="66"/>
  <c r="D2074" i="66"/>
  <c r="D2075" i="66"/>
  <c r="D2076" i="66"/>
  <c r="D2077" i="66"/>
  <c r="D2078" i="66"/>
  <c r="D2079" i="66"/>
  <c r="D2080" i="66"/>
  <c r="D2081" i="66"/>
  <c r="D2082" i="66"/>
  <c r="D2083" i="66"/>
  <c r="D2084" i="66"/>
  <c r="D2085" i="66"/>
  <c r="D2086" i="66"/>
  <c r="D2087" i="66"/>
  <c r="D2088" i="66"/>
  <c r="D2089" i="66"/>
  <c r="D2090" i="66"/>
  <c r="D2091" i="66"/>
  <c r="D2092" i="66"/>
  <c r="D2093" i="66"/>
  <c r="D2094" i="66"/>
  <c r="D2095" i="66"/>
  <c r="D2096" i="66"/>
  <c r="D2097" i="66"/>
  <c r="D2098" i="66"/>
  <c r="D2099" i="66"/>
  <c r="D2100" i="66"/>
  <c r="D2101" i="66"/>
  <c r="D2102" i="66"/>
  <c r="D2103" i="66"/>
  <c r="D2104" i="66"/>
  <c r="D2105" i="66"/>
  <c r="D2106" i="66"/>
  <c r="D2107" i="66"/>
  <c r="D2108" i="66"/>
  <c r="D2109" i="66"/>
  <c r="D2110" i="66"/>
  <c r="D2111" i="66"/>
  <c r="D2112" i="66"/>
  <c r="D2113" i="66"/>
  <c r="D2114" i="66"/>
  <c r="D2115" i="66"/>
  <c r="D2116" i="66"/>
  <c r="D2117" i="66"/>
  <c r="D2118" i="66"/>
  <c r="D2119" i="66"/>
  <c r="D2120" i="66"/>
  <c r="D2121" i="66"/>
  <c r="D2122" i="66"/>
  <c r="D2123" i="66"/>
  <c r="D2124" i="66"/>
  <c r="D2125" i="66"/>
  <c r="D2126" i="66"/>
  <c r="D2127" i="66"/>
  <c r="D2128" i="66"/>
  <c r="D2129" i="66"/>
  <c r="D2130" i="66"/>
  <c r="D2131" i="66"/>
  <c r="D2132" i="66"/>
  <c r="D2133" i="66"/>
  <c r="D2134" i="66"/>
  <c r="D2135" i="66"/>
  <c r="D2136" i="66"/>
  <c r="D2137" i="66"/>
  <c r="D2138" i="66"/>
  <c r="D2139" i="66"/>
  <c r="D2140" i="66"/>
  <c r="D2141" i="66"/>
  <c r="D2142" i="66"/>
  <c r="D2143" i="66"/>
  <c r="D2144" i="66"/>
  <c r="D2145" i="66"/>
  <c r="D2146" i="66"/>
  <c r="D2147" i="66"/>
  <c r="D2148" i="66"/>
  <c r="D2149" i="66"/>
  <c r="D2150" i="66"/>
  <c r="D2151" i="66"/>
  <c r="D2152" i="66"/>
  <c r="D2153" i="66"/>
  <c r="D2154" i="66"/>
  <c r="D2155" i="66"/>
  <c r="D2156" i="66"/>
  <c r="D2157" i="66"/>
  <c r="D2158" i="66"/>
  <c r="D2159" i="66"/>
  <c r="D2160" i="66"/>
  <c r="D2161" i="66"/>
  <c r="D2162" i="66"/>
  <c r="D2163" i="66"/>
  <c r="D2164" i="66"/>
  <c r="D2165" i="66"/>
  <c r="D2166" i="66"/>
  <c r="D2167" i="66"/>
  <c r="D2168" i="66"/>
  <c r="D2169" i="66"/>
  <c r="D2170" i="66"/>
  <c r="D2171" i="66"/>
  <c r="D2172" i="66"/>
  <c r="D2173" i="66"/>
  <c r="D2174" i="66"/>
  <c r="D2175" i="66"/>
  <c r="D2176" i="66"/>
  <c r="D2177" i="66"/>
  <c r="D2178" i="66"/>
  <c r="D2179" i="66"/>
  <c r="D2180" i="66"/>
  <c r="D2181" i="66"/>
  <c r="D2182" i="66"/>
  <c r="D2183" i="66"/>
  <c r="D2184" i="66"/>
  <c r="D2185" i="66"/>
  <c r="D2186" i="66"/>
  <c r="D2187" i="66"/>
  <c r="D2188" i="66"/>
  <c r="D2189" i="66"/>
  <c r="D2190" i="66"/>
  <c r="D2191" i="66"/>
  <c r="D2192" i="66"/>
  <c r="D2193" i="66"/>
  <c r="D2194" i="66"/>
  <c r="D2195" i="66"/>
  <c r="D2196" i="66"/>
  <c r="D2197" i="66"/>
  <c r="D2198" i="66"/>
  <c r="D2199" i="66"/>
  <c r="D2200" i="66"/>
  <c r="D2201" i="66"/>
  <c r="D2202" i="66"/>
  <c r="D2203" i="66"/>
  <c r="D2204" i="66"/>
  <c r="D2205" i="66"/>
  <c r="D2206" i="66"/>
  <c r="D2207" i="66"/>
  <c r="D2208" i="66"/>
  <c r="D2209" i="66"/>
  <c r="D2210" i="66"/>
  <c r="D2211" i="66"/>
  <c r="D2212" i="66"/>
  <c r="D2213" i="66"/>
  <c r="D2214" i="66"/>
  <c r="D2215" i="66"/>
  <c r="D2216" i="66"/>
  <c r="D2217" i="66"/>
  <c r="D2218" i="66"/>
  <c r="D2219" i="66"/>
  <c r="D2220" i="66"/>
  <c r="D2221" i="66"/>
  <c r="D2222" i="66"/>
  <c r="D2223" i="66"/>
  <c r="D2224" i="66"/>
  <c r="D2225" i="66"/>
  <c r="D2226" i="66"/>
  <c r="D2227" i="66"/>
  <c r="D2228" i="66"/>
  <c r="D2229" i="66"/>
  <c r="D2230" i="66"/>
  <c r="D2231" i="66"/>
  <c r="D2232" i="66"/>
  <c r="D2233" i="66"/>
  <c r="D2234" i="66"/>
  <c r="D2235" i="66"/>
  <c r="D2236" i="66"/>
  <c r="D2237" i="66"/>
  <c r="D2238" i="66"/>
  <c r="D2239" i="66"/>
  <c r="D2240" i="66"/>
  <c r="D2241" i="66"/>
  <c r="D2242" i="66"/>
  <c r="D2243" i="66"/>
  <c r="D2244" i="66"/>
  <c r="D2245" i="66"/>
  <c r="D2246" i="66"/>
  <c r="D2247" i="66"/>
  <c r="D2248" i="66"/>
  <c r="D2249" i="66"/>
  <c r="D2250" i="66"/>
  <c r="D2251" i="66"/>
  <c r="D2252" i="66"/>
  <c r="D2253" i="66"/>
  <c r="D2254" i="66"/>
  <c r="D2255" i="66"/>
  <c r="D2256" i="66"/>
  <c r="D2257" i="66"/>
  <c r="D2258" i="66"/>
  <c r="D2259" i="66"/>
  <c r="D2260" i="66"/>
  <c r="D2261" i="66"/>
  <c r="D2262" i="66"/>
  <c r="D2263" i="66"/>
  <c r="D2264" i="66"/>
  <c r="D2265" i="66"/>
  <c r="D2266" i="66"/>
  <c r="D2267" i="66"/>
  <c r="D2268" i="66"/>
  <c r="D2269" i="66"/>
  <c r="D2270" i="66"/>
  <c r="D2271" i="66"/>
  <c r="D2272" i="66"/>
  <c r="D2273" i="66"/>
  <c r="D2274" i="66"/>
  <c r="D2275" i="66"/>
  <c r="D2276" i="66"/>
  <c r="D2277" i="66"/>
  <c r="D2278" i="66"/>
  <c r="D2279" i="66"/>
  <c r="D2280" i="66"/>
  <c r="D2281" i="66"/>
  <c r="D2282" i="66"/>
  <c r="D2283" i="66"/>
  <c r="D2284" i="66"/>
  <c r="D2285" i="66"/>
  <c r="D2286" i="66"/>
  <c r="D2287" i="66"/>
  <c r="D2288" i="66"/>
  <c r="D2289" i="66"/>
  <c r="D2290" i="66"/>
  <c r="D2291" i="66"/>
  <c r="D2292" i="66"/>
  <c r="D2293" i="66"/>
  <c r="D2294" i="66"/>
  <c r="D2295" i="66"/>
  <c r="D2296" i="66"/>
  <c r="D2297" i="66"/>
  <c r="D2298" i="66"/>
  <c r="D2299" i="66"/>
  <c r="D2300" i="66"/>
  <c r="D2301" i="66"/>
  <c r="D2302" i="66"/>
  <c r="D2303" i="66"/>
  <c r="D2304" i="66"/>
  <c r="D2305" i="66"/>
  <c r="D2306" i="66"/>
  <c r="D2307" i="66"/>
  <c r="D2308" i="66"/>
  <c r="D2309" i="66"/>
  <c r="D2310" i="66"/>
  <c r="D2311" i="66"/>
  <c r="D2312" i="66"/>
  <c r="D2313" i="66"/>
  <c r="D2314" i="66"/>
  <c r="D2315" i="66"/>
  <c r="D2316" i="66"/>
  <c r="D2317" i="66"/>
  <c r="D2318" i="66"/>
  <c r="D2319" i="66"/>
  <c r="D2320" i="66"/>
  <c r="D2321" i="66"/>
  <c r="D2322" i="66"/>
  <c r="D2323" i="66"/>
  <c r="D2324" i="66"/>
  <c r="D2325" i="66"/>
  <c r="D2326" i="66"/>
  <c r="D2327" i="66"/>
  <c r="D2328" i="66"/>
  <c r="D2329" i="66"/>
  <c r="D2330" i="66"/>
  <c r="D2331" i="66"/>
  <c r="D2332" i="66"/>
  <c r="D2333" i="66"/>
  <c r="D2334" i="66"/>
  <c r="D2335" i="66"/>
  <c r="D2336" i="66"/>
  <c r="D2337" i="66"/>
  <c r="D2338" i="66"/>
  <c r="D2339" i="66"/>
  <c r="D2340" i="66"/>
  <c r="D2341" i="66"/>
  <c r="D2342" i="66"/>
  <c r="D2343" i="66"/>
  <c r="D2344" i="66"/>
  <c r="D2345" i="66"/>
  <c r="D2346" i="66"/>
  <c r="D2347" i="66"/>
  <c r="D2348" i="66"/>
  <c r="D2349" i="66"/>
  <c r="D2350" i="66"/>
  <c r="D2351" i="66"/>
  <c r="D2352" i="66"/>
  <c r="D2353" i="66"/>
  <c r="D2354" i="66"/>
  <c r="D2355" i="66"/>
  <c r="D2356" i="66"/>
  <c r="D2357" i="66"/>
  <c r="D2358" i="66"/>
  <c r="D2359" i="66"/>
  <c r="D2360" i="66"/>
  <c r="D2361" i="66"/>
  <c r="D2362" i="66"/>
  <c r="D2363" i="66"/>
  <c r="D2364" i="66"/>
  <c r="D2365" i="66"/>
  <c r="D2366" i="66"/>
  <c r="D2367" i="66"/>
  <c r="D2368" i="66"/>
  <c r="D2369" i="66"/>
  <c r="D2370" i="66"/>
  <c r="D2371" i="66"/>
  <c r="D2372" i="66"/>
  <c r="D2373" i="66"/>
  <c r="D2374" i="66"/>
  <c r="D2375" i="66"/>
  <c r="D2376" i="66"/>
  <c r="D2377" i="66"/>
  <c r="D2378" i="66"/>
  <c r="D2379" i="66"/>
  <c r="D2380" i="66"/>
  <c r="D2381" i="66"/>
  <c r="D2382" i="66"/>
  <c r="D2383" i="66"/>
  <c r="D2384" i="66"/>
  <c r="D2385" i="66"/>
  <c r="D2386" i="66"/>
  <c r="D2387" i="66"/>
  <c r="D2388" i="66"/>
  <c r="D2389" i="66"/>
  <c r="D2390" i="66"/>
  <c r="D2391" i="66"/>
  <c r="D2392" i="66"/>
  <c r="D2393" i="66"/>
  <c r="D2394" i="66"/>
  <c r="D2395" i="66"/>
  <c r="D2396" i="66"/>
  <c r="D2397" i="66"/>
  <c r="D2398" i="66"/>
  <c r="D2399" i="66"/>
  <c r="D2400" i="66"/>
  <c r="D2401" i="66"/>
  <c r="D2402" i="66"/>
  <c r="D2403" i="66"/>
  <c r="D2404" i="66"/>
  <c r="D2405" i="66"/>
  <c r="D2406" i="66"/>
  <c r="D2407" i="66"/>
  <c r="D2408" i="66"/>
  <c r="D2409" i="66"/>
  <c r="D2410" i="66"/>
  <c r="D2411" i="66"/>
  <c r="D2412" i="66"/>
  <c r="D2413" i="66"/>
  <c r="D2414" i="66"/>
  <c r="D2415" i="66"/>
  <c r="D2416" i="66"/>
  <c r="D2417" i="66"/>
  <c r="D2418" i="66"/>
  <c r="D2419" i="66"/>
  <c r="D2420" i="66"/>
  <c r="D2421" i="66"/>
  <c r="D2422" i="66"/>
  <c r="D2423" i="66"/>
  <c r="D2424" i="66"/>
  <c r="D2425" i="66"/>
  <c r="D2426" i="66"/>
  <c r="D2427" i="66"/>
  <c r="D2428" i="66"/>
  <c r="D2429" i="66"/>
  <c r="D2430" i="66"/>
  <c r="D2431" i="66"/>
  <c r="D2432" i="66"/>
  <c r="D2433" i="66"/>
  <c r="D2434" i="66"/>
  <c r="D2435" i="66"/>
  <c r="D2436" i="66"/>
  <c r="D2437" i="66"/>
  <c r="D2438" i="66"/>
  <c r="D2439" i="66"/>
  <c r="D2440" i="66"/>
  <c r="D2441" i="66"/>
  <c r="D2442" i="66"/>
  <c r="D2443" i="66"/>
  <c r="D2444" i="66"/>
  <c r="D2445" i="66"/>
  <c r="D2446" i="66"/>
  <c r="D2447" i="66"/>
  <c r="D2448" i="66"/>
  <c r="D2449" i="66"/>
  <c r="D2450" i="66"/>
  <c r="D2451" i="66"/>
  <c r="D2452" i="66"/>
  <c r="D2453" i="66"/>
  <c r="D2454" i="66"/>
  <c r="D2455" i="66"/>
  <c r="D2456" i="66"/>
  <c r="D2457" i="66"/>
  <c r="D2458" i="66"/>
  <c r="D2459" i="66"/>
  <c r="D2460" i="66"/>
  <c r="D2461" i="66"/>
  <c r="D2462" i="66"/>
  <c r="D2463" i="66"/>
  <c r="D2464" i="66"/>
  <c r="D2465" i="66"/>
  <c r="D2466" i="66"/>
  <c r="D2467" i="66"/>
  <c r="D2468" i="66"/>
  <c r="D2469" i="66"/>
  <c r="D2470" i="66"/>
  <c r="D2471" i="66"/>
  <c r="D2472" i="66"/>
  <c r="D2473" i="66"/>
  <c r="D2474" i="66"/>
  <c r="D2475" i="66"/>
  <c r="D2476" i="66"/>
  <c r="D2477" i="66"/>
  <c r="D2478" i="66"/>
  <c r="D2479" i="66"/>
  <c r="D2480" i="66"/>
  <c r="D2481" i="66"/>
  <c r="D2482" i="66"/>
  <c r="D2483" i="66"/>
  <c r="D2484" i="66"/>
  <c r="D2485" i="66"/>
  <c r="D2486" i="66"/>
  <c r="D2487" i="66"/>
  <c r="D2488" i="66"/>
  <c r="D2489" i="66"/>
  <c r="D2490" i="66"/>
  <c r="D2491" i="66"/>
  <c r="D2492" i="66"/>
  <c r="D2493" i="66"/>
  <c r="D2494" i="66"/>
  <c r="D2495" i="66"/>
  <c r="D2496" i="66"/>
  <c r="D2497" i="66"/>
  <c r="D2498" i="66"/>
  <c r="D2499" i="66"/>
  <c r="D2500" i="66"/>
  <c r="D2501" i="66"/>
  <c r="D2502" i="66"/>
  <c r="D2503" i="66"/>
  <c r="D2504" i="66"/>
  <c r="D2505" i="66"/>
  <c r="D2506" i="66"/>
  <c r="D2507" i="66"/>
  <c r="D2508" i="66"/>
  <c r="D2509" i="66"/>
  <c r="D2510" i="66"/>
  <c r="D2511" i="66"/>
  <c r="D2512" i="66"/>
  <c r="D2513" i="66"/>
  <c r="D2514" i="66"/>
  <c r="D2515" i="66"/>
  <c r="D2516" i="66"/>
  <c r="D2517" i="66"/>
  <c r="D2518" i="66"/>
  <c r="D2519" i="66"/>
  <c r="D2520" i="66"/>
  <c r="D2521" i="66"/>
  <c r="D2522" i="66"/>
  <c r="D2523" i="66"/>
  <c r="D2524" i="66"/>
  <c r="D2525" i="66"/>
  <c r="D2526" i="66"/>
  <c r="D2527" i="66"/>
  <c r="D2528" i="66"/>
  <c r="D2529" i="66"/>
  <c r="D2530" i="66"/>
  <c r="D2531" i="66"/>
  <c r="D2532" i="66"/>
  <c r="D2533" i="66"/>
  <c r="D2534" i="66"/>
  <c r="D2535" i="66"/>
  <c r="D2536" i="66"/>
  <c r="D2537" i="66"/>
  <c r="D2538" i="66"/>
  <c r="D2539" i="66"/>
  <c r="D2540" i="66"/>
  <c r="D2541" i="66"/>
  <c r="D2542" i="66"/>
  <c r="D2543" i="66"/>
  <c r="D2544" i="66"/>
  <c r="D2545" i="66"/>
  <c r="D2546" i="66"/>
  <c r="D2547" i="66"/>
  <c r="D2548" i="66"/>
  <c r="D2549" i="66"/>
  <c r="D2550" i="66"/>
  <c r="D2551" i="66"/>
  <c r="D2552" i="66"/>
  <c r="D2553" i="66"/>
  <c r="D2554" i="66"/>
  <c r="D2555" i="66"/>
  <c r="D2556" i="66"/>
  <c r="D2557" i="66"/>
  <c r="D2558" i="66"/>
  <c r="D2559" i="66"/>
  <c r="D2560" i="66"/>
  <c r="D2561" i="66"/>
  <c r="D2562" i="66"/>
  <c r="D2563" i="66"/>
  <c r="D2564" i="66"/>
  <c r="D2565" i="66"/>
  <c r="D2566" i="66"/>
  <c r="D2567" i="66"/>
  <c r="D2568" i="66"/>
  <c r="D2569" i="66"/>
  <c r="D2570" i="66"/>
  <c r="D2571" i="66"/>
  <c r="D2572" i="66"/>
  <c r="D2573" i="66"/>
  <c r="D2574" i="66"/>
  <c r="D2575" i="66"/>
  <c r="D2576" i="66"/>
  <c r="D2577" i="66"/>
  <c r="D2578" i="66"/>
  <c r="D2579" i="66"/>
  <c r="D2580" i="66"/>
  <c r="D2581" i="66"/>
  <c r="D2582" i="66"/>
  <c r="D2583" i="66"/>
  <c r="D2584" i="66"/>
  <c r="D2585" i="66"/>
  <c r="D2586" i="66"/>
  <c r="D2587" i="66"/>
  <c r="D2588" i="66"/>
  <c r="D2589" i="66"/>
  <c r="D2590" i="66"/>
  <c r="D2591" i="66"/>
  <c r="D2592" i="66"/>
  <c r="D2593" i="66"/>
  <c r="D2594" i="66"/>
  <c r="D2595" i="66"/>
  <c r="D2596" i="66"/>
  <c r="D2597" i="66"/>
  <c r="D2598" i="66"/>
  <c r="D2599" i="66"/>
  <c r="D2600" i="66"/>
  <c r="D2601" i="66"/>
  <c r="D2602" i="66"/>
  <c r="D2603" i="66"/>
  <c r="D2604" i="66"/>
  <c r="D2605" i="66"/>
  <c r="D2606" i="66"/>
  <c r="D2607" i="66"/>
  <c r="D2608" i="66"/>
  <c r="D2609" i="66"/>
  <c r="D2610" i="66"/>
  <c r="D2611" i="66"/>
  <c r="D2612" i="66"/>
  <c r="D2613" i="66"/>
  <c r="D2614" i="66"/>
  <c r="D2615" i="66"/>
  <c r="D2616" i="66"/>
  <c r="D2617" i="66"/>
  <c r="D2618" i="66"/>
  <c r="D2619" i="66"/>
  <c r="D2620" i="66"/>
  <c r="D2621" i="66"/>
  <c r="D2622" i="66"/>
  <c r="D2623" i="66"/>
  <c r="D2624" i="66"/>
  <c r="D2625" i="66"/>
  <c r="D2626" i="66"/>
  <c r="D2627" i="66"/>
  <c r="D2628" i="66"/>
  <c r="D2629" i="66"/>
  <c r="D2630" i="66"/>
  <c r="D2631" i="66"/>
  <c r="D2632" i="66"/>
  <c r="D2633" i="66"/>
  <c r="D2634" i="66"/>
  <c r="D2635" i="66"/>
  <c r="D2636" i="66"/>
  <c r="D2637" i="66"/>
  <c r="D2638" i="66"/>
  <c r="D2639" i="66"/>
  <c r="D2640" i="66"/>
  <c r="D2641" i="66"/>
  <c r="D2642" i="66"/>
  <c r="D2643" i="66"/>
  <c r="D2644" i="66"/>
  <c r="D2645" i="66"/>
  <c r="D2646" i="66"/>
  <c r="D2647" i="66"/>
  <c r="D2648" i="66"/>
  <c r="D2649" i="66"/>
  <c r="D2650" i="66"/>
  <c r="D2651" i="66"/>
  <c r="D2652" i="66"/>
  <c r="D2653" i="66"/>
  <c r="D2654" i="66"/>
  <c r="D2655" i="66"/>
  <c r="D2656" i="66"/>
  <c r="D2657" i="66"/>
  <c r="D2658" i="66"/>
  <c r="D2659" i="66"/>
  <c r="D2660" i="66"/>
  <c r="D2661" i="66"/>
  <c r="D2662" i="66"/>
  <c r="D2663" i="66"/>
  <c r="D2664" i="66"/>
  <c r="D2665" i="66"/>
  <c r="D2666" i="66"/>
  <c r="D2667" i="66"/>
  <c r="D2668" i="66"/>
  <c r="D2669" i="66"/>
  <c r="D2670" i="66"/>
  <c r="D2671" i="66"/>
  <c r="D2672" i="66"/>
  <c r="D2673" i="66"/>
  <c r="D2674" i="66"/>
  <c r="D2675" i="66"/>
  <c r="D2676" i="66"/>
  <c r="D2677" i="66"/>
  <c r="D2678" i="66"/>
  <c r="D2679" i="66"/>
  <c r="D2680" i="66"/>
  <c r="D2681" i="66"/>
  <c r="D2682" i="66"/>
  <c r="D2683" i="66"/>
  <c r="D2684" i="66"/>
  <c r="D2685" i="66"/>
  <c r="D2686" i="66"/>
  <c r="D2687" i="66"/>
  <c r="D2688" i="66"/>
  <c r="D2689" i="66"/>
  <c r="D2690" i="66"/>
  <c r="D2691" i="66"/>
  <c r="D2692" i="66"/>
  <c r="D2693" i="66"/>
  <c r="D2694" i="66"/>
  <c r="D2695" i="66"/>
  <c r="D2696" i="66"/>
  <c r="D2697" i="66"/>
  <c r="D2698" i="66"/>
  <c r="D2699" i="66"/>
  <c r="D2700" i="66"/>
  <c r="D2701" i="66"/>
  <c r="D2702" i="66"/>
  <c r="D2703" i="66"/>
  <c r="D2704" i="66"/>
  <c r="D2705" i="66"/>
  <c r="D2706" i="66"/>
  <c r="D2707" i="66"/>
  <c r="D2708" i="66"/>
  <c r="D2709" i="66"/>
  <c r="D2710" i="66"/>
  <c r="D2711" i="66"/>
  <c r="D2712" i="66"/>
  <c r="D2713" i="66"/>
  <c r="D2714" i="66"/>
  <c r="D2715" i="66"/>
  <c r="D2716" i="66"/>
  <c r="D2717" i="66"/>
  <c r="D2718" i="66"/>
  <c r="D2719" i="66"/>
  <c r="D2720" i="66"/>
  <c r="D2721" i="66"/>
  <c r="D2722" i="66"/>
  <c r="D2723" i="66"/>
  <c r="D2724" i="66"/>
  <c r="D2725" i="66"/>
  <c r="D2726" i="66"/>
  <c r="D2727" i="66"/>
  <c r="D2728" i="66"/>
  <c r="D2729" i="66"/>
  <c r="D2730" i="66"/>
  <c r="D2731" i="66"/>
  <c r="D2732" i="66"/>
  <c r="D2733" i="66"/>
  <c r="D2734" i="66"/>
  <c r="D2735" i="66"/>
  <c r="D2736" i="66"/>
  <c r="D2737" i="66"/>
  <c r="D2738" i="66"/>
  <c r="D2739" i="66"/>
  <c r="D2740" i="66"/>
  <c r="D2741" i="66"/>
  <c r="D2742" i="66"/>
  <c r="D2743" i="66"/>
  <c r="D2744" i="66"/>
  <c r="D2745" i="66"/>
  <c r="D2746" i="66"/>
  <c r="D2747" i="66"/>
  <c r="D2748" i="66"/>
  <c r="D2749" i="66"/>
  <c r="D2750" i="66"/>
  <c r="D2751" i="66"/>
  <c r="D2752" i="66"/>
  <c r="D2753" i="66"/>
  <c r="D2754" i="66"/>
  <c r="D2755" i="66"/>
  <c r="D2756" i="66"/>
  <c r="D2757" i="66"/>
  <c r="D2758" i="66"/>
  <c r="D2759" i="66"/>
  <c r="D2760" i="66"/>
  <c r="D2761" i="66"/>
  <c r="D2762" i="66"/>
  <c r="D2763" i="66"/>
  <c r="D2764" i="66"/>
  <c r="D2765" i="66"/>
  <c r="D2766" i="66"/>
  <c r="D2767" i="66"/>
  <c r="D2768" i="66"/>
  <c r="D2769" i="66"/>
  <c r="D2770" i="66"/>
  <c r="D2771" i="66"/>
  <c r="D2772" i="66"/>
  <c r="D2773" i="66"/>
  <c r="D2774" i="66"/>
  <c r="D2775" i="66"/>
  <c r="D2776" i="66"/>
  <c r="D2777" i="66"/>
  <c r="D2778" i="66"/>
  <c r="D2779" i="66"/>
  <c r="D2780" i="66"/>
  <c r="D2781" i="66"/>
  <c r="D2782" i="66"/>
  <c r="D2783" i="66"/>
  <c r="D2784" i="66"/>
  <c r="D2785" i="66"/>
  <c r="D2786" i="66"/>
  <c r="D2787" i="66"/>
  <c r="D2788" i="66"/>
  <c r="D2789" i="66"/>
  <c r="D2790" i="66"/>
  <c r="D2791" i="66"/>
  <c r="D2792" i="66"/>
  <c r="D2793" i="66"/>
  <c r="D2794" i="66"/>
  <c r="D2795" i="66"/>
  <c r="D2796" i="66"/>
  <c r="D2797" i="66"/>
  <c r="D2798" i="66"/>
  <c r="D2799" i="66"/>
  <c r="D2800" i="66"/>
  <c r="D2801" i="66"/>
  <c r="D2802" i="66"/>
  <c r="D2803" i="66"/>
  <c r="D2804" i="66"/>
  <c r="D2805" i="66"/>
  <c r="D2806" i="66"/>
  <c r="D2807" i="66"/>
  <c r="D2808" i="66"/>
  <c r="D2809" i="66"/>
  <c r="D2810" i="66"/>
  <c r="D2811" i="66"/>
  <c r="D2812" i="66"/>
  <c r="D2813" i="66"/>
  <c r="D2814" i="66"/>
  <c r="D2815" i="66"/>
  <c r="D2816" i="66"/>
  <c r="D2817" i="66"/>
  <c r="D2818" i="66"/>
  <c r="D2819" i="66"/>
  <c r="D2820" i="66"/>
  <c r="D2821" i="66"/>
  <c r="D2822" i="66"/>
  <c r="D2823" i="66"/>
  <c r="D2824" i="66"/>
  <c r="D2825" i="66"/>
  <c r="D2826" i="66"/>
  <c r="D2827" i="66"/>
  <c r="D2828" i="66"/>
  <c r="D2829" i="66"/>
  <c r="D2830" i="66"/>
  <c r="D2831" i="66"/>
  <c r="D2832" i="66"/>
  <c r="D2833" i="66"/>
  <c r="D2834" i="66"/>
  <c r="D2835" i="66"/>
  <c r="D2836" i="66"/>
  <c r="D2837" i="66"/>
  <c r="D2838" i="66"/>
  <c r="D2839" i="66"/>
  <c r="D2840" i="66"/>
  <c r="D2841" i="66"/>
  <c r="D2842" i="66"/>
  <c r="D2843" i="66"/>
  <c r="D2844" i="66"/>
  <c r="D2845" i="66"/>
  <c r="D2846" i="66"/>
  <c r="D2847" i="66"/>
  <c r="D2848" i="66"/>
  <c r="D2849" i="66"/>
  <c r="D2850" i="66"/>
  <c r="D2851" i="66"/>
  <c r="D2852" i="66"/>
  <c r="D2853" i="66"/>
  <c r="D2854" i="66"/>
  <c r="D2855" i="66"/>
  <c r="D2856" i="66"/>
  <c r="D2857" i="66"/>
  <c r="D2858" i="66"/>
  <c r="D2859" i="66"/>
  <c r="D2860" i="66"/>
  <c r="D2861" i="66"/>
  <c r="D2862" i="66"/>
  <c r="D2863" i="66"/>
  <c r="D2864" i="66"/>
  <c r="D2865" i="66"/>
  <c r="D2866" i="66"/>
  <c r="D2867" i="66"/>
  <c r="D2868" i="66"/>
  <c r="D2869" i="66"/>
  <c r="D2870" i="66"/>
  <c r="D2871" i="66"/>
  <c r="D2872" i="66"/>
  <c r="D2873" i="66"/>
  <c r="D2874" i="66"/>
  <c r="D2875" i="66"/>
  <c r="D2876" i="66"/>
  <c r="D2877" i="66"/>
  <c r="D2878" i="66"/>
  <c r="D2879" i="66"/>
  <c r="D2880" i="66"/>
  <c r="D2881" i="66"/>
  <c r="D2882" i="66"/>
  <c r="D2883" i="66"/>
  <c r="D2884" i="66"/>
  <c r="D2885" i="66"/>
  <c r="D2886" i="66"/>
  <c r="D2887" i="66"/>
  <c r="D2888" i="66"/>
  <c r="D2889" i="66"/>
  <c r="D2890" i="66"/>
  <c r="D2891" i="66"/>
  <c r="D2892" i="66"/>
  <c r="D2893" i="66"/>
  <c r="D2894" i="66"/>
  <c r="D2895" i="66"/>
  <c r="D2896" i="66"/>
  <c r="D2897" i="66"/>
  <c r="D2898" i="66"/>
  <c r="D2899" i="66"/>
  <c r="D2900" i="66"/>
  <c r="D2901" i="66"/>
  <c r="D2902" i="66"/>
  <c r="D2903" i="66"/>
  <c r="D2904" i="66"/>
  <c r="D2905" i="66"/>
  <c r="D2906" i="66"/>
  <c r="D2907" i="66"/>
  <c r="D2908" i="66"/>
  <c r="D2909" i="66"/>
  <c r="D2910" i="66"/>
  <c r="D2911" i="66"/>
  <c r="D2912" i="66"/>
  <c r="D2913" i="66"/>
  <c r="D2914" i="66"/>
  <c r="D2915" i="66"/>
  <c r="D2916" i="66"/>
  <c r="D2917" i="66"/>
  <c r="D2918" i="66"/>
  <c r="D2919" i="66"/>
  <c r="D2920" i="66"/>
  <c r="D2921" i="66"/>
  <c r="D2922" i="66"/>
  <c r="D2923" i="66"/>
  <c r="D2924" i="66"/>
  <c r="D2925" i="66"/>
  <c r="D2926" i="66"/>
  <c r="D2927" i="66"/>
  <c r="D2928" i="66"/>
  <c r="D2929" i="66"/>
  <c r="D2930" i="66"/>
  <c r="D2931" i="66"/>
  <c r="D2932" i="66"/>
  <c r="D2933" i="66"/>
  <c r="D2934" i="66"/>
  <c r="D2935" i="66"/>
  <c r="D2936" i="66"/>
  <c r="D2937" i="66"/>
  <c r="D2938" i="66"/>
  <c r="D2939" i="66"/>
  <c r="D2940" i="66"/>
  <c r="D2941" i="66"/>
  <c r="D2942" i="66"/>
  <c r="D2943" i="66"/>
  <c r="D2944" i="66"/>
  <c r="D2945" i="66"/>
  <c r="D2946" i="66"/>
  <c r="D2947" i="66"/>
  <c r="D2948" i="66"/>
  <c r="D2949" i="66"/>
  <c r="D2950" i="66"/>
  <c r="D2951" i="66"/>
  <c r="D2952" i="66"/>
  <c r="D2953" i="66"/>
  <c r="D2954" i="66"/>
  <c r="D2955" i="66"/>
  <c r="D2956" i="66"/>
  <c r="D2957" i="66"/>
  <c r="D2958" i="66"/>
  <c r="D2959" i="66"/>
  <c r="D2960" i="66"/>
  <c r="D2961" i="66"/>
  <c r="D2962" i="66"/>
  <c r="D2963" i="66"/>
  <c r="D2964" i="66"/>
  <c r="D2965" i="66"/>
  <c r="D2966" i="66"/>
  <c r="D2967" i="66"/>
  <c r="D2968" i="66"/>
  <c r="D2969" i="66"/>
  <c r="D2970" i="66"/>
  <c r="D2971" i="66"/>
  <c r="D2972" i="66"/>
  <c r="D2973" i="66"/>
  <c r="D2974" i="66"/>
  <c r="D2975" i="66"/>
  <c r="D2976" i="66"/>
  <c r="D2977" i="66"/>
  <c r="D2978" i="66"/>
  <c r="D2979" i="66"/>
  <c r="D2980" i="66"/>
  <c r="D2981" i="66"/>
  <c r="D2982" i="66"/>
  <c r="D2983" i="66"/>
  <c r="D2984" i="66"/>
  <c r="D2985" i="66"/>
  <c r="D2986" i="66"/>
  <c r="D2987" i="66"/>
  <c r="D2988" i="66"/>
  <c r="D2989" i="66"/>
  <c r="D2990" i="66"/>
  <c r="D2991" i="66"/>
  <c r="D2992" i="66"/>
  <c r="D2993" i="66"/>
  <c r="D2994" i="66"/>
  <c r="D2995" i="66"/>
  <c r="D2996" i="66"/>
  <c r="D2997" i="66"/>
  <c r="D2998" i="66"/>
  <c r="D2999" i="66"/>
  <c r="D3000" i="66"/>
  <c r="D3001" i="66"/>
  <c r="D3002" i="66"/>
  <c r="D3003" i="66"/>
  <c r="D3004" i="66"/>
  <c r="D3005" i="66"/>
  <c r="D3006" i="66"/>
  <c r="D3007" i="66"/>
  <c r="D3008" i="66"/>
  <c r="D3009" i="66"/>
  <c r="D3010" i="66"/>
  <c r="D3011" i="66"/>
  <c r="D3012" i="66"/>
  <c r="D3013" i="66"/>
  <c r="D3014" i="66"/>
  <c r="D3015" i="66"/>
  <c r="D3016" i="66"/>
  <c r="D3017" i="66"/>
  <c r="D3018" i="66"/>
  <c r="D3019" i="66"/>
  <c r="D3020" i="66"/>
  <c r="D3021" i="66"/>
  <c r="D3022" i="66"/>
  <c r="D3023" i="66"/>
  <c r="D3024" i="66"/>
  <c r="D3025" i="66"/>
  <c r="D3026" i="66"/>
  <c r="D3027" i="66"/>
  <c r="D3028" i="66"/>
  <c r="D3029" i="66"/>
  <c r="D3030" i="66"/>
  <c r="D3031" i="66"/>
  <c r="D3032" i="66"/>
  <c r="D3033" i="66"/>
  <c r="D3034" i="66"/>
  <c r="D3035" i="66"/>
  <c r="D3036" i="66"/>
  <c r="D3037" i="66"/>
  <c r="D3038" i="66"/>
  <c r="D3039" i="66"/>
  <c r="D3040" i="66"/>
  <c r="D3041" i="66"/>
  <c r="D3042" i="66"/>
  <c r="D3043" i="66"/>
  <c r="D3044" i="66"/>
  <c r="D3045" i="66"/>
  <c r="D3046" i="66"/>
  <c r="D3047" i="66"/>
  <c r="D3048" i="66"/>
  <c r="D3049" i="66"/>
  <c r="D3050" i="66"/>
  <c r="D3051" i="66"/>
  <c r="D3052" i="66"/>
  <c r="D3053" i="66"/>
  <c r="D3054" i="66"/>
  <c r="D3055" i="66"/>
  <c r="D3056" i="66"/>
  <c r="D3057" i="66"/>
  <c r="D3058" i="66"/>
  <c r="D3059" i="66"/>
  <c r="D3060" i="66"/>
  <c r="D3061" i="66"/>
  <c r="D3062" i="66"/>
  <c r="D3063" i="66"/>
  <c r="D3064" i="66"/>
  <c r="D3065" i="66"/>
  <c r="D3066" i="66"/>
  <c r="D3067" i="66"/>
  <c r="D3068" i="66"/>
  <c r="D3069" i="66"/>
  <c r="D3070" i="66"/>
  <c r="D3071" i="66"/>
  <c r="D3072" i="66"/>
  <c r="D3073" i="66"/>
  <c r="D3074" i="66"/>
  <c r="D3075" i="66"/>
  <c r="D3076" i="66"/>
  <c r="D3077" i="66"/>
  <c r="D3078" i="66"/>
  <c r="D3079" i="66"/>
  <c r="D3080" i="66"/>
  <c r="D3081" i="66"/>
  <c r="D3082" i="66"/>
  <c r="D3083" i="66"/>
  <c r="D3084" i="66"/>
  <c r="D3085" i="66"/>
  <c r="D3086" i="66"/>
  <c r="D3087" i="66"/>
  <c r="D3088" i="66"/>
  <c r="D3089" i="66"/>
  <c r="D3090" i="66"/>
  <c r="D3091" i="66"/>
  <c r="D3092" i="66"/>
  <c r="D3093" i="66"/>
  <c r="D3094" i="66"/>
  <c r="D3095" i="66"/>
  <c r="D3096" i="66"/>
  <c r="D3097" i="66"/>
  <c r="D3098" i="66"/>
  <c r="D3099" i="66"/>
  <c r="D3100" i="66"/>
  <c r="D3101" i="66"/>
  <c r="D3102" i="66"/>
  <c r="D3103" i="66"/>
  <c r="D3104" i="66"/>
  <c r="D3105" i="66"/>
  <c r="D3106" i="66"/>
  <c r="D3107" i="66"/>
  <c r="D3108" i="66"/>
  <c r="D3109" i="66"/>
  <c r="D3110" i="66"/>
  <c r="D3111" i="66"/>
  <c r="D3112" i="66"/>
  <c r="D3113" i="66"/>
  <c r="D3114" i="66"/>
  <c r="D3115" i="66"/>
  <c r="D3116" i="66"/>
  <c r="D3117" i="66"/>
  <c r="D3118" i="66"/>
  <c r="D3119" i="66"/>
  <c r="D3120" i="66"/>
  <c r="D3121" i="66"/>
  <c r="D3122" i="66"/>
  <c r="D3123" i="66"/>
  <c r="D3124" i="66"/>
  <c r="D3125" i="66"/>
  <c r="D3126" i="66"/>
  <c r="D3127" i="66"/>
  <c r="D3128" i="66"/>
  <c r="D3129" i="66"/>
  <c r="D3130" i="66"/>
  <c r="D3131" i="66"/>
  <c r="D3132" i="66"/>
  <c r="D3133" i="66"/>
  <c r="D3134" i="66"/>
  <c r="D3135" i="66"/>
  <c r="D3136" i="66"/>
  <c r="D3137" i="66"/>
  <c r="D3138" i="66"/>
  <c r="D3139" i="66"/>
  <c r="D3140" i="66"/>
  <c r="D3141" i="66"/>
  <c r="D3142" i="66"/>
  <c r="D3143" i="66"/>
  <c r="D3144" i="66"/>
  <c r="D3145" i="66"/>
  <c r="D3146" i="66"/>
  <c r="D3147" i="66"/>
  <c r="D3148" i="66"/>
  <c r="D3149" i="66"/>
  <c r="D3150" i="66"/>
  <c r="D3151" i="66"/>
  <c r="D3152" i="66"/>
  <c r="D3153" i="66"/>
  <c r="D3154" i="66"/>
  <c r="D3155" i="66"/>
  <c r="D3156" i="66"/>
  <c r="D3157" i="66"/>
  <c r="D3158" i="66"/>
  <c r="D3159" i="66"/>
  <c r="D3160" i="66"/>
  <c r="D3161" i="66"/>
  <c r="D3162" i="66"/>
  <c r="D3163" i="66"/>
  <c r="D3164" i="66"/>
  <c r="D3165" i="66"/>
  <c r="D3166" i="66"/>
  <c r="D3167" i="66"/>
  <c r="D3168" i="66"/>
  <c r="D3169" i="66"/>
  <c r="D3170" i="66"/>
  <c r="D3171" i="66"/>
  <c r="D3172" i="66"/>
  <c r="D3173" i="66"/>
  <c r="D3174" i="66"/>
  <c r="D3175" i="66"/>
  <c r="D3176" i="66"/>
  <c r="D3177" i="66"/>
  <c r="D3178" i="66"/>
  <c r="D3179" i="66"/>
  <c r="D3180" i="66"/>
  <c r="D3181" i="66"/>
  <c r="D3182" i="66"/>
  <c r="D3183" i="66"/>
  <c r="D3184" i="66"/>
  <c r="D3185" i="66"/>
  <c r="D3186" i="66"/>
  <c r="D3187" i="66"/>
  <c r="D3188" i="66"/>
  <c r="D3189" i="66"/>
  <c r="D3190" i="66"/>
  <c r="D3191" i="66"/>
  <c r="D3192" i="66"/>
  <c r="D3193" i="66"/>
  <c r="D3194" i="66"/>
  <c r="D3195" i="66"/>
  <c r="D3196" i="66"/>
  <c r="D3197" i="66"/>
  <c r="D3198" i="66"/>
  <c r="D3199" i="66"/>
  <c r="D3200" i="66"/>
  <c r="D3201" i="66"/>
  <c r="D3202" i="66"/>
  <c r="D3203" i="66"/>
  <c r="D3204" i="66"/>
  <c r="D3205" i="66"/>
  <c r="D3206" i="66"/>
  <c r="D3207" i="66"/>
  <c r="D3208" i="66"/>
  <c r="D3209" i="66"/>
  <c r="D3210" i="66"/>
  <c r="D3211" i="66"/>
  <c r="D3212" i="66"/>
  <c r="D3213" i="66"/>
  <c r="D3214" i="66"/>
  <c r="D3215" i="66"/>
  <c r="D3216" i="66"/>
  <c r="D3217" i="66"/>
  <c r="D3218" i="66"/>
  <c r="D3219" i="66"/>
  <c r="D3220" i="66"/>
  <c r="D3221" i="66"/>
  <c r="D3222" i="66"/>
  <c r="D3223" i="66"/>
  <c r="D3224" i="66"/>
  <c r="D3225" i="66"/>
  <c r="D3226" i="66"/>
  <c r="D3227" i="66"/>
  <c r="D3228" i="66"/>
  <c r="D3229" i="66"/>
  <c r="D3230" i="66"/>
  <c r="D3231" i="66"/>
  <c r="D3232" i="66"/>
  <c r="D3233" i="66"/>
  <c r="D3234" i="66"/>
  <c r="D3235" i="66"/>
  <c r="D3236" i="66"/>
  <c r="D3237" i="66"/>
  <c r="D3238" i="66"/>
  <c r="D3239" i="66"/>
  <c r="D3240" i="66"/>
  <c r="D3241" i="66"/>
  <c r="D3242" i="66"/>
  <c r="D3243" i="66"/>
  <c r="D3244" i="66"/>
  <c r="D3245" i="66"/>
  <c r="D3246" i="66"/>
  <c r="D3247" i="66"/>
  <c r="D3248" i="66"/>
  <c r="D3249" i="66"/>
  <c r="D3250" i="66"/>
  <c r="D3251" i="66"/>
  <c r="D3252" i="66"/>
  <c r="D3253" i="66"/>
  <c r="D3254" i="66"/>
  <c r="D3255" i="66"/>
  <c r="D3256" i="66"/>
  <c r="D3257" i="66"/>
  <c r="D3258" i="66"/>
  <c r="D3259" i="66"/>
  <c r="D3260" i="66"/>
  <c r="D3261" i="66"/>
  <c r="D3262" i="66"/>
  <c r="D3263" i="66"/>
  <c r="D3264" i="66"/>
  <c r="D3265" i="66"/>
  <c r="D3266" i="66"/>
  <c r="D3267" i="66"/>
  <c r="D3268" i="66"/>
  <c r="D3269" i="66"/>
  <c r="D3270" i="66"/>
  <c r="D3271" i="66"/>
  <c r="D3272" i="66"/>
  <c r="D3273" i="66"/>
  <c r="D3274" i="66"/>
  <c r="D3275" i="66"/>
  <c r="D3276" i="66"/>
  <c r="D3277" i="66"/>
  <c r="D3278" i="66"/>
  <c r="D3279" i="66"/>
  <c r="D3280" i="66"/>
  <c r="D3281" i="66"/>
  <c r="D3282" i="66"/>
  <c r="D3283" i="66"/>
  <c r="D3284" i="66"/>
  <c r="D3285" i="66"/>
  <c r="D3286" i="66"/>
  <c r="D3287" i="66"/>
  <c r="D3288" i="66"/>
  <c r="D3289" i="66"/>
  <c r="D3290" i="66"/>
  <c r="D3291" i="66"/>
  <c r="D3292" i="66"/>
  <c r="D3293" i="66"/>
  <c r="D3294" i="66"/>
  <c r="D3295" i="66"/>
  <c r="D3296" i="66"/>
  <c r="D3297" i="66"/>
  <c r="D3298" i="66"/>
  <c r="D3299" i="66"/>
  <c r="D3300" i="66"/>
  <c r="D3301" i="66"/>
  <c r="D3302" i="66"/>
  <c r="D3303" i="66"/>
  <c r="D3304" i="66"/>
  <c r="D3305" i="66"/>
  <c r="D3306" i="66"/>
  <c r="D3307" i="66"/>
  <c r="D3308" i="66"/>
  <c r="D3309" i="66"/>
  <c r="D3310" i="66"/>
  <c r="D3311" i="66"/>
  <c r="D3312" i="66"/>
  <c r="D3313" i="66"/>
  <c r="D3314" i="66"/>
  <c r="D3315" i="66"/>
  <c r="D3316" i="66"/>
  <c r="D3317" i="66"/>
  <c r="D3318" i="66"/>
  <c r="D3319" i="66"/>
  <c r="D3320" i="66"/>
  <c r="D3321" i="66"/>
  <c r="D3322" i="66"/>
  <c r="D3323" i="66"/>
  <c r="D3324" i="66"/>
  <c r="D3325" i="66"/>
  <c r="D3326" i="66"/>
  <c r="D3327" i="66"/>
  <c r="D3328" i="66"/>
  <c r="D3329" i="66"/>
  <c r="D3330" i="66"/>
  <c r="D3331" i="66"/>
  <c r="D3332" i="66"/>
  <c r="D3333" i="66"/>
  <c r="D3334" i="66"/>
  <c r="D3335" i="66"/>
  <c r="D3336" i="66"/>
  <c r="D3337" i="66"/>
  <c r="D3338" i="66"/>
  <c r="D3339" i="66"/>
  <c r="D3340" i="66"/>
  <c r="D3341" i="66"/>
  <c r="D3342" i="66"/>
  <c r="D3343" i="66"/>
  <c r="D3344" i="66"/>
  <c r="D3345" i="66"/>
  <c r="D3346" i="66"/>
  <c r="D3347" i="66"/>
  <c r="D3348" i="66"/>
  <c r="D3349" i="66"/>
  <c r="D3350" i="66"/>
  <c r="D3351" i="66"/>
  <c r="D3352" i="66"/>
  <c r="D3353" i="66"/>
  <c r="D3354" i="66"/>
  <c r="D3355" i="66"/>
  <c r="D3356" i="66"/>
  <c r="D3357" i="66"/>
  <c r="D3358" i="66"/>
  <c r="D3359" i="66"/>
  <c r="D3360" i="66"/>
  <c r="D3361" i="66"/>
  <c r="D3362" i="66"/>
  <c r="D3363" i="66"/>
  <c r="D3364" i="66"/>
  <c r="D3365" i="66"/>
  <c r="D3366" i="66"/>
  <c r="D3367" i="66"/>
  <c r="D3368" i="66"/>
  <c r="D3369" i="66"/>
  <c r="D3370" i="66"/>
  <c r="D3371" i="66"/>
  <c r="D3372" i="66"/>
  <c r="D3373" i="66"/>
  <c r="D3374" i="66"/>
  <c r="D3375" i="66"/>
  <c r="D3376" i="66"/>
  <c r="D3377" i="66"/>
  <c r="D3378" i="66"/>
  <c r="D3379" i="66"/>
  <c r="D3380" i="66"/>
  <c r="D3381" i="66"/>
  <c r="D3382" i="66"/>
  <c r="D3383" i="66"/>
  <c r="D3384" i="66"/>
  <c r="D3385" i="66"/>
  <c r="D3386" i="66"/>
  <c r="D3387" i="66"/>
  <c r="D3388" i="66"/>
  <c r="D3389" i="66"/>
  <c r="D3390" i="66"/>
  <c r="D3391" i="66"/>
  <c r="D3392" i="66"/>
  <c r="D3393" i="66"/>
  <c r="D3394" i="66"/>
  <c r="D3395" i="66"/>
  <c r="D3396" i="66"/>
  <c r="D3397" i="66"/>
  <c r="D3398" i="66"/>
  <c r="D3399" i="66"/>
  <c r="D3400" i="66"/>
  <c r="D3401" i="66"/>
  <c r="D3402" i="66"/>
  <c r="D3403" i="66"/>
  <c r="D3404" i="66"/>
  <c r="D3405" i="66"/>
  <c r="D3406" i="66"/>
  <c r="D3407" i="66"/>
  <c r="D3408" i="66"/>
  <c r="D3409" i="66"/>
  <c r="D3410" i="66"/>
  <c r="D3411" i="66"/>
  <c r="D3412" i="66"/>
  <c r="D3413" i="66"/>
  <c r="D3414" i="66"/>
  <c r="D3415" i="66"/>
  <c r="D3416" i="66"/>
  <c r="D3417" i="66"/>
  <c r="D3418" i="66"/>
  <c r="D3419" i="66"/>
  <c r="D3420" i="66"/>
  <c r="D3421" i="66"/>
  <c r="D3422" i="66"/>
  <c r="D3423" i="66"/>
  <c r="D3424" i="66"/>
  <c r="D3425" i="66"/>
  <c r="D3426" i="66"/>
  <c r="D3427" i="66"/>
  <c r="D3428" i="66"/>
  <c r="D3429" i="66"/>
  <c r="D3430" i="66"/>
  <c r="D3431" i="66"/>
  <c r="D3432" i="66"/>
  <c r="D3433" i="66"/>
  <c r="D3434" i="66"/>
  <c r="D3435" i="66"/>
  <c r="D3436" i="66"/>
  <c r="D3437" i="66"/>
  <c r="D3438" i="66"/>
  <c r="D3439" i="66"/>
  <c r="D3440" i="66"/>
  <c r="D3441" i="66"/>
  <c r="D3442" i="66"/>
  <c r="D3443" i="66"/>
  <c r="D3444" i="66"/>
  <c r="D3445" i="66"/>
  <c r="D3446" i="66"/>
  <c r="D3447" i="66"/>
  <c r="D3448" i="66"/>
  <c r="D3449" i="66"/>
  <c r="D3450" i="66"/>
  <c r="D3451" i="66"/>
  <c r="D3452" i="66"/>
  <c r="D3453" i="66"/>
  <c r="D3454" i="66"/>
  <c r="D3455" i="66"/>
  <c r="D3456" i="66"/>
  <c r="D3457" i="66"/>
  <c r="D3458" i="66"/>
  <c r="D3459" i="66"/>
  <c r="D3460" i="66"/>
  <c r="D3461" i="66"/>
  <c r="D3462" i="66"/>
  <c r="D3463" i="66"/>
  <c r="D3464" i="66"/>
  <c r="D3465" i="66"/>
  <c r="D3466" i="66"/>
  <c r="D3467" i="66"/>
  <c r="D3468" i="66"/>
  <c r="D3469" i="66"/>
  <c r="D3470" i="66"/>
  <c r="D3471" i="66"/>
  <c r="D3472" i="66"/>
  <c r="D3473" i="66"/>
  <c r="D3474" i="66"/>
  <c r="D3475" i="66"/>
  <c r="D3476" i="66"/>
  <c r="D3477" i="66"/>
  <c r="D3478" i="66"/>
  <c r="D3479" i="66"/>
  <c r="D3480" i="66"/>
  <c r="D3481" i="66"/>
  <c r="D3482" i="66"/>
  <c r="D3483" i="66"/>
  <c r="D3484" i="66"/>
  <c r="D3485" i="66"/>
  <c r="D3486" i="66"/>
  <c r="D3487" i="66"/>
  <c r="D3488" i="66"/>
  <c r="D3489" i="66"/>
  <c r="D3490" i="66"/>
  <c r="D3491" i="66"/>
  <c r="D3492" i="66"/>
  <c r="D3493" i="66"/>
  <c r="D3494" i="66"/>
  <c r="D3495" i="66"/>
  <c r="D3496" i="66"/>
  <c r="D3497" i="66"/>
  <c r="D3498" i="66"/>
  <c r="D3499" i="66"/>
  <c r="D3500" i="66"/>
  <c r="D3501" i="66"/>
  <c r="D3502" i="66"/>
  <c r="D3503" i="66"/>
  <c r="D3504" i="66"/>
  <c r="D3505" i="66"/>
  <c r="D3506" i="66"/>
  <c r="D3507" i="66"/>
  <c r="D3508" i="66"/>
  <c r="D3509" i="66"/>
  <c r="D3510" i="66"/>
  <c r="D3511" i="66"/>
  <c r="D3512" i="66"/>
  <c r="D3513" i="66"/>
  <c r="D3514" i="66"/>
  <c r="D3515" i="66"/>
  <c r="D3516" i="66"/>
  <c r="D3517" i="66"/>
  <c r="D3518" i="66"/>
  <c r="D3519" i="66"/>
  <c r="D3520" i="66"/>
  <c r="D3521" i="66"/>
  <c r="D3522" i="66"/>
  <c r="D3523" i="66"/>
  <c r="D3524" i="66"/>
  <c r="D3525" i="66"/>
  <c r="D3526" i="66"/>
  <c r="D3527" i="66"/>
  <c r="D3528" i="66"/>
  <c r="D3529" i="66"/>
  <c r="D3530" i="66"/>
  <c r="D3531" i="66"/>
  <c r="D3532" i="66"/>
  <c r="D3533" i="66"/>
  <c r="D3534" i="66"/>
  <c r="D3535" i="66"/>
  <c r="D3536" i="66"/>
  <c r="D3537" i="66"/>
  <c r="D3538" i="66"/>
  <c r="D3539" i="66"/>
  <c r="D3540" i="66"/>
  <c r="D3541" i="66"/>
  <c r="D3542" i="66"/>
  <c r="D3543" i="66"/>
  <c r="D3544" i="66"/>
  <c r="D3545" i="66"/>
  <c r="D3546" i="66"/>
  <c r="D3547" i="66"/>
  <c r="D3548" i="66"/>
  <c r="D3549" i="66"/>
  <c r="D3550" i="66"/>
  <c r="D3551" i="66"/>
  <c r="D3552" i="66"/>
  <c r="D3553" i="66"/>
  <c r="D3554" i="66"/>
  <c r="D3555" i="66"/>
  <c r="D3556" i="66"/>
  <c r="D3557" i="66"/>
  <c r="D3558" i="66"/>
  <c r="D3559" i="66"/>
  <c r="D3560" i="66"/>
  <c r="D3561" i="66"/>
  <c r="D3562" i="66"/>
  <c r="D3563" i="66"/>
  <c r="D3564" i="66"/>
  <c r="D3565" i="66"/>
  <c r="D3566" i="66"/>
  <c r="D3567" i="66"/>
  <c r="D3568" i="66"/>
  <c r="D3569" i="66"/>
  <c r="D3570" i="66"/>
  <c r="D3571" i="66"/>
  <c r="D3572" i="66"/>
  <c r="D3573" i="66"/>
  <c r="D3574" i="66"/>
  <c r="D3575" i="66"/>
  <c r="D3576" i="66"/>
  <c r="D3577" i="66"/>
  <c r="D3578" i="66"/>
  <c r="D3579" i="66"/>
  <c r="D3580" i="66"/>
  <c r="D3581" i="66"/>
  <c r="D3582" i="66"/>
  <c r="D3583" i="66"/>
  <c r="D3584" i="66"/>
  <c r="D3585" i="66"/>
  <c r="D3586" i="66"/>
  <c r="D3587" i="66"/>
  <c r="D3588" i="66"/>
  <c r="D3589" i="66"/>
  <c r="D3590" i="66"/>
  <c r="D3591" i="66"/>
  <c r="D3592" i="66"/>
  <c r="D3593" i="66"/>
  <c r="D3594" i="66"/>
  <c r="D3595" i="66"/>
  <c r="D3596" i="66"/>
  <c r="D3597" i="66"/>
  <c r="D3598" i="66"/>
  <c r="D3599" i="66"/>
  <c r="D3600" i="66"/>
  <c r="D3601" i="66"/>
  <c r="D3602" i="66"/>
  <c r="D3603" i="66"/>
  <c r="D3604" i="66"/>
  <c r="D3605" i="66"/>
  <c r="D3606" i="66"/>
  <c r="D3607" i="66"/>
  <c r="D3608" i="66"/>
  <c r="D3609" i="66"/>
  <c r="D3610" i="66"/>
  <c r="D3611" i="66"/>
  <c r="D3612" i="66"/>
  <c r="D3613" i="66"/>
  <c r="D3614" i="66"/>
  <c r="D3615" i="66"/>
  <c r="D3616" i="66"/>
  <c r="D3617" i="66"/>
  <c r="D3618" i="66"/>
  <c r="D3619" i="66"/>
  <c r="D3620" i="66"/>
  <c r="D3621" i="66"/>
  <c r="D3622" i="66"/>
  <c r="D3623" i="66"/>
  <c r="D3624" i="66"/>
  <c r="D3625" i="66"/>
  <c r="D3626" i="66"/>
  <c r="D3627" i="66"/>
  <c r="D3628" i="66"/>
  <c r="D3629" i="66"/>
  <c r="D3630" i="66"/>
  <c r="D3631" i="66"/>
  <c r="D3632" i="66"/>
  <c r="D3633" i="66"/>
  <c r="D3634" i="66"/>
  <c r="D3635" i="66"/>
  <c r="D3636" i="66"/>
  <c r="D3637" i="66"/>
  <c r="D3638" i="66"/>
  <c r="D3639" i="66"/>
  <c r="D3640" i="66"/>
  <c r="D3641" i="66"/>
  <c r="D3642" i="66"/>
  <c r="D3643" i="66"/>
  <c r="D3644" i="66"/>
  <c r="D3645" i="66"/>
  <c r="D3646" i="66"/>
  <c r="D3647" i="66"/>
  <c r="D3648" i="66"/>
  <c r="D3649" i="66"/>
  <c r="D3650" i="66"/>
  <c r="D3651" i="66"/>
  <c r="D3652" i="66"/>
  <c r="D3653" i="66"/>
  <c r="D3654" i="66"/>
  <c r="D3655" i="66"/>
  <c r="D3656" i="66"/>
  <c r="D3657" i="66"/>
  <c r="D3658" i="66"/>
  <c r="D3659" i="66"/>
  <c r="D3660" i="66"/>
  <c r="D3661" i="66"/>
  <c r="D3662" i="66"/>
  <c r="D3663" i="66"/>
  <c r="D3664" i="66"/>
  <c r="D3665" i="66"/>
  <c r="D3666" i="66"/>
  <c r="D3667" i="66"/>
  <c r="D3668" i="66"/>
  <c r="D3669" i="66"/>
  <c r="D3670" i="66"/>
  <c r="D3671" i="66"/>
  <c r="D3672" i="66"/>
  <c r="D3673" i="66"/>
  <c r="D3674" i="66"/>
  <c r="D3675" i="66"/>
  <c r="D3676" i="66"/>
  <c r="D3677" i="66"/>
  <c r="D3678" i="66"/>
  <c r="D3679" i="66"/>
  <c r="D3680" i="66"/>
  <c r="D3681" i="66"/>
  <c r="D3682" i="66"/>
  <c r="D3683" i="66"/>
  <c r="D3684" i="66"/>
  <c r="D3685" i="66"/>
  <c r="D3686" i="66"/>
  <c r="D3687" i="66"/>
  <c r="D3688" i="66"/>
  <c r="D3689" i="66"/>
  <c r="D3690" i="66"/>
  <c r="D3691" i="66"/>
  <c r="D3692" i="66"/>
  <c r="D3693" i="66"/>
  <c r="D3694" i="66"/>
  <c r="D3695" i="66"/>
  <c r="D3696" i="66"/>
  <c r="D3697" i="66"/>
  <c r="D3698" i="66"/>
  <c r="D3699" i="66"/>
  <c r="D3700" i="66"/>
  <c r="D3701" i="66"/>
  <c r="D3702" i="66"/>
  <c r="D3703" i="66"/>
  <c r="D3704" i="66"/>
  <c r="D3705" i="66"/>
  <c r="D3706" i="66"/>
  <c r="D3707" i="66"/>
  <c r="D3708" i="66"/>
  <c r="D3709" i="66"/>
  <c r="D3710" i="66"/>
  <c r="D3711" i="66"/>
  <c r="D3712" i="66"/>
  <c r="D3713" i="66"/>
  <c r="D3714" i="66"/>
  <c r="D3715" i="66"/>
  <c r="D3716" i="66"/>
  <c r="D3717" i="66"/>
  <c r="D3718" i="66"/>
  <c r="D3719" i="66"/>
  <c r="D3720" i="66"/>
  <c r="D3721" i="66"/>
  <c r="D3722" i="66"/>
  <c r="D3723" i="66"/>
  <c r="D3724" i="66"/>
  <c r="D3725" i="66"/>
  <c r="D3726" i="66"/>
  <c r="D3727" i="66"/>
  <c r="D3728" i="66"/>
  <c r="D3729" i="66"/>
  <c r="D3730" i="66"/>
  <c r="D3731" i="66"/>
  <c r="D3732" i="66"/>
  <c r="D3733" i="66"/>
  <c r="D3734" i="66"/>
  <c r="D3735" i="66"/>
  <c r="D3736" i="66"/>
  <c r="D3737" i="66"/>
  <c r="D3738" i="66"/>
  <c r="D3739" i="66"/>
  <c r="D3740" i="66"/>
  <c r="D3741" i="66"/>
  <c r="D3742" i="66"/>
  <c r="D3743" i="66"/>
  <c r="D3744" i="66"/>
  <c r="D3745" i="66"/>
  <c r="D3746" i="66"/>
  <c r="D3747" i="66"/>
  <c r="D3748" i="66"/>
  <c r="D3749" i="66"/>
  <c r="D3750" i="66"/>
  <c r="D3751" i="66"/>
  <c r="D3752" i="66"/>
  <c r="D3753" i="66"/>
  <c r="D3754" i="66"/>
  <c r="D3755" i="66"/>
  <c r="D3756" i="66"/>
  <c r="D3757" i="66"/>
  <c r="D3758" i="66"/>
  <c r="D3759" i="66"/>
  <c r="D3760" i="66"/>
  <c r="D3761" i="66"/>
  <c r="D3762" i="66"/>
  <c r="D3763" i="66"/>
  <c r="D3764" i="66"/>
  <c r="D3765" i="66"/>
  <c r="D3766" i="66"/>
  <c r="D3767" i="66"/>
  <c r="D3768" i="66"/>
  <c r="D3769" i="66"/>
  <c r="D3770" i="66"/>
  <c r="D3771" i="66"/>
  <c r="D3772" i="66"/>
  <c r="D3773" i="66"/>
  <c r="D3774" i="66"/>
  <c r="D3775" i="66"/>
  <c r="D3776" i="66"/>
  <c r="D3777" i="66"/>
  <c r="D3778" i="66"/>
  <c r="D3779" i="66"/>
  <c r="D3780" i="66"/>
  <c r="D3781" i="66"/>
  <c r="D3782" i="66"/>
  <c r="D3783" i="66"/>
  <c r="D3784" i="66"/>
  <c r="D3785" i="66"/>
  <c r="D3786" i="66"/>
  <c r="D3787" i="66"/>
  <c r="D3788" i="66"/>
  <c r="D3789" i="66"/>
  <c r="D3790" i="66"/>
  <c r="D3791" i="66"/>
  <c r="D3792" i="66"/>
  <c r="D3793" i="66"/>
  <c r="D3794" i="66"/>
  <c r="D3795" i="66"/>
  <c r="D3796" i="66"/>
  <c r="D3797" i="66"/>
  <c r="D3798" i="66"/>
  <c r="D3799" i="66"/>
  <c r="D3800" i="66"/>
  <c r="D3801" i="66"/>
  <c r="D3802" i="66"/>
  <c r="D3803" i="66"/>
  <c r="D3804" i="66"/>
  <c r="D3805" i="66"/>
  <c r="D3806" i="66"/>
  <c r="D3807" i="66"/>
  <c r="D3808" i="66"/>
  <c r="D3809" i="66"/>
  <c r="D3810" i="66"/>
  <c r="D3811" i="66"/>
  <c r="D3812" i="66"/>
  <c r="D3813" i="66"/>
  <c r="D3814" i="66"/>
  <c r="D3815" i="66"/>
  <c r="D3816" i="66"/>
  <c r="D3817" i="66"/>
  <c r="D3818" i="66"/>
  <c r="D3819" i="66"/>
  <c r="D3820" i="66"/>
  <c r="D3821" i="66"/>
  <c r="D3822" i="66"/>
  <c r="D3823" i="66"/>
  <c r="D3824" i="66"/>
  <c r="D3825" i="66"/>
  <c r="D3826" i="66"/>
  <c r="D3827" i="66"/>
  <c r="D3828" i="66"/>
  <c r="D3829" i="66"/>
  <c r="D3830" i="66"/>
  <c r="D3831" i="66"/>
  <c r="D3832" i="66"/>
  <c r="D3833" i="66"/>
  <c r="D3834" i="66"/>
  <c r="D3835" i="66"/>
  <c r="D3836" i="66"/>
  <c r="D3837" i="66"/>
  <c r="D3838" i="66"/>
  <c r="D3839" i="66"/>
  <c r="D3840" i="66"/>
  <c r="D3841" i="66"/>
  <c r="D3842" i="66"/>
  <c r="D3843" i="66"/>
  <c r="D3844" i="66"/>
  <c r="D3845" i="66"/>
  <c r="D3846" i="66"/>
  <c r="D3847" i="66"/>
  <c r="D3848" i="66"/>
  <c r="D3849" i="66"/>
  <c r="D3850" i="66"/>
  <c r="D3851" i="66"/>
  <c r="D3852" i="66"/>
  <c r="D3853" i="66"/>
  <c r="D3854" i="66"/>
  <c r="D3855" i="66"/>
  <c r="D3856" i="66"/>
  <c r="D3857" i="66"/>
  <c r="D3858" i="66"/>
  <c r="D3859" i="66"/>
  <c r="D3860" i="66"/>
  <c r="D3861" i="66"/>
  <c r="D3862" i="66"/>
  <c r="D3863" i="66"/>
  <c r="D3864" i="66"/>
  <c r="D3865" i="66"/>
  <c r="D3866" i="66"/>
  <c r="D3867" i="66"/>
  <c r="D3868" i="66"/>
  <c r="D3869" i="66"/>
  <c r="D3870" i="66"/>
  <c r="D3871" i="66"/>
  <c r="D3872" i="66"/>
  <c r="D3873" i="66"/>
  <c r="D3874" i="66"/>
  <c r="D3875" i="66"/>
  <c r="D3876" i="66"/>
  <c r="D3877" i="66"/>
  <c r="D3878" i="66"/>
  <c r="D3879" i="66"/>
  <c r="D3880" i="66"/>
  <c r="D3881" i="66"/>
  <c r="D3882" i="66"/>
  <c r="D3883" i="66"/>
  <c r="D3884" i="66"/>
  <c r="D3885" i="66"/>
  <c r="D3886" i="66"/>
  <c r="D3887" i="66"/>
  <c r="D3888" i="66"/>
  <c r="D3889" i="66"/>
  <c r="D3890" i="66"/>
  <c r="D3891" i="66"/>
  <c r="D3892" i="66"/>
  <c r="D3893" i="66"/>
  <c r="D3894" i="66"/>
  <c r="D3895" i="66"/>
  <c r="D3896" i="66"/>
  <c r="D3897" i="66"/>
  <c r="D3898" i="66"/>
  <c r="D3899" i="66"/>
  <c r="D3900" i="66"/>
  <c r="D3901" i="66"/>
  <c r="D3902" i="66"/>
  <c r="D3903" i="66"/>
  <c r="D3904" i="66"/>
  <c r="D3905" i="66"/>
  <c r="D3906" i="66"/>
  <c r="D3907" i="66"/>
  <c r="D3908" i="66"/>
  <c r="D3909" i="66"/>
  <c r="D3910" i="66"/>
  <c r="D3911" i="66"/>
  <c r="D3912" i="66"/>
  <c r="D3913" i="66"/>
  <c r="D3914" i="66"/>
  <c r="D3915" i="66"/>
  <c r="D3916" i="66"/>
  <c r="D3917" i="66"/>
  <c r="D3918" i="66"/>
  <c r="D3919" i="66"/>
  <c r="D3920" i="66"/>
  <c r="D3921" i="66"/>
  <c r="D3922" i="66"/>
  <c r="D3923" i="66"/>
  <c r="D3924" i="66"/>
  <c r="D3925" i="66"/>
  <c r="D3926" i="66"/>
  <c r="D3927" i="66"/>
  <c r="D3928" i="66"/>
  <c r="D3929" i="66"/>
  <c r="D3930" i="66"/>
  <c r="D3931" i="66"/>
  <c r="D3932" i="66"/>
  <c r="D3933" i="66"/>
  <c r="D3934" i="66"/>
  <c r="D3935" i="66"/>
  <c r="D3936" i="66"/>
  <c r="D3937" i="66"/>
  <c r="D3938" i="66"/>
  <c r="D3939" i="66"/>
  <c r="D3940" i="66"/>
  <c r="D3941" i="66"/>
  <c r="D3942" i="66"/>
  <c r="D3943" i="66"/>
  <c r="D3944" i="66"/>
  <c r="D3945" i="66"/>
  <c r="D3946" i="66"/>
  <c r="D3947" i="66"/>
  <c r="D3948" i="66"/>
  <c r="D3949" i="66"/>
  <c r="D3950" i="66"/>
  <c r="D3951" i="66"/>
  <c r="D3952" i="66"/>
  <c r="D3953" i="66"/>
  <c r="D3954" i="66"/>
  <c r="D3955" i="66"/>
  <c r="D3956" i="66"/>
  <c r="D3957" i="66"/>
  <c r="D3958" i="66"/>
  <c r="D3959" i="66"/>
  <c r="D3960" i="66"/>
  <c r="D3961" i="66"/>
  <c r="D3962" i="66"/>
  <c r="D3963" i="66"/>
  <c r="D3964" i="66"/>
  <c r="D3965" i="66"/>
  <c r="D3966" i="66"/>
  <c r="D3967" i="66"/>
  <c r="D3968" i="66"/>
  <c r="D3969" i="66"/>
  <c r="D3970" i="66"/>
  <c r="D3971" i="66"/>
  <c r="D3972" i="66"/>
  <c r="D3973" i="66"/>
  <c r="D3974" i="66"/>
  <c r="D3975" i="66"/>
  <c r="D3976" i="66"/>
  <c r="D3977" i="66"/>
  <c r="D3978" i="66"/>
  <c r="D3979" i="66"/>
  <c r="D3980" i="66"/>
  <c r="D3981" i="66"/>
  <c r="D3982" i="66"/>
  <c r="D3983" i="66"/>
  <c r="D3984" i="66"/>
  <c r="D3985" i="66"/>
  <c r="D3986" i="66"/>
  <c r="D3987" i="66"/>
  <c r="D3988" i="66"/>
  <c r="D3989" i="66"/>
  <c r="D3990" i="66"/>
  <c r="D3991" i="66"/>
  <c r="D3992" i="66"/>
  <c r="D3993" i="66"/>
  <c r="D3994" i="66"/>
  <c r="D3995" i="66"/>
  <c r="D3996" i="66"/>
  <c r="D3997" i="66"/>
  <c r="D3998" i="66"/>
  <c r="D3999" i="66"/>
  <c r="D4000" i="66"/>
  <c r="D4001" i="66"/>
  <c r="D4002" i="66"/>
  <c r="D4003" i="66"/>
  <c r="D4004" i="66"/>
  <c r="D4005" i="66"/>
  <c r="D4006" i="66"/>
  <c r="D4007" i="66"/>
  <c r="D4008" i="66"/>
  <c r="D4009" i="66"/>
  <c r="D4010" i="66"/>
  <c r="D4011" i="66"/>
  <c r="D4012" i="66"/>
  <c r="D4013" i="66"/>
  <c r="D4014" i="66"/>
  <c r="D4015" i="66"/>
  <c r="D4016" i="66"/>
  <c r="D4017" i="66"/>
  <c r="D4018" i="66"/>
  <c r="D4019" i="66"/>
  <c r="D4020" i="66"/>
  <c r="D4021" i="66"/>
  <c r="D4022" i="66"/>
  <c r="D4023" i="66"/>
  <c r="D4024" i="66"/>
  <c r="D4025" i="66"/>
  <c r="D4026" i="66"/>
  <c r="D4027" i="66"/>
  <c r="D4028" i="66"/>
  <c r="D4029" i="66"/>
  <c r="D4030" i="66"/>
  <c r="D4031" i="66"/>
  <c r="D4032" i="66"/>
  <c r="D4033" i="66"/>
  <c r="D4034" i="66"/>
  <c r="D4035" i="66"/>
  <c r="D4036" i="66"/>
  <c r="D4037" i="66"/>
  <c r="D4038" i="66"/>
  <c r="D4039" i="66"/>
  <c r="D4040" i="66"/>
  <c r="D4041" i="66"/>
  <c r="D4042" i="66"/>
  <c r="D4043" i="66"/>
  <c r="D4044" i="66"/>
  <c r="D4045" i="66"/>
  <c r="D4046" i="66"/>
  <c r="D4047" i="66"/>
  <c r="D4048" i="66"/>
  <c r="D4049" i="66"/>
  <c r="D4050" i="66"/>
  <c r="D4051" i="66"/>
  <c r="D4052" i="66"/>
  <c r="D4053" i="66"/>
  <c r="D4054" i="66"/>
  <c r="D4055" i="66"/>
  <c r="D4056" i="66"/>
  <c r="D4057" i="66"/>
  <c r="D4058" i="66"/>
  <c r="D4059" i="66"/>
  <c r="D4060" i="66"/>
  <c r="D4061" i="66"/>
  <c r="D4062" i="66"/>
  <c r="D4063" i="66"/>
  <c r="D4064" i="66"/>
  <c r="D4065" i="66"/>
  <c r="D4066" i="66"/>
  <c r="D4067" i="66"/>
  <c r="D4068" i="66"/>
  <c r="D4069" i="66"/>
  <c r="D4070" i="66"/>
  <c r="D4071" i="66"/>
  <c r="D4072" i="66"/>
  <c r="D4073" i="66"/>
  <c r="D4074" i="66"/>
  <c r="D4075" i="66"/>
  <c r="D4076" i="66"/>
  <c r="D4077" i="66"/>
  <c r="D4078" i="66"/>
  <c r="D4079" i="66"/>
  <c r="D4080" i="66"/>
  <c r="D4081" i="66"/>
  <c r="D4082" i="66"/>
  <c r="D4083" i="66"/>
  <c r="D4084" i="66"/>
  <c r="D4085" i="66"/>
  <c r="D4086" i="66"/>
  <c r="D4087" i="66"/>
  <c r="D4088" i="66"/>
  <c r="D4089" i="66"/>
  <c r="D4090" i="66"/>
  <c r="D4091" i="66"/>
  <c r="D4092" i="66"/>
  <c r="D4093" i="66"/>
  <c r="D4094" i="66"/>
  <c r="D4095" i="66"/>
  <c r="D4096" i="66"/>
  <c r="D4097" i="66"/>
  <c r="D4098" i="66"/>
  <c r="D4099" i="66"/>
  <c r="D4100" i="66"/>
  <c r="D4101" i="66"/>
  <c r="D4102" i="66"/>
  <c r="D4103" i="66"/>
  <c r="D4104" i="66"/>
  <c r="D4105" i="66"/>
  <c r="D4106" i="66"/>
  <c r="D4107" i="66"/>
  <c r="D4108" i="66"/>
  <c r="D4109" i="66"/>
  <c r="D4110" i="66"/>
  <c r="D4111" i="66"/>
  <c r="D4112" i="66"/>
  <c r="D4113" i="66"/>
  <c r="D4114" i="66"/>
  <c r="D4115" i="66"/>
  <c r="D4116" i="66"/>
  <c r="D4117" i="66"/>
  <c r="D4118" i="66"/>
  <c r="D4119" i="66"/>
  <c r="D4120" i="66"/>
  <c r="D4121" i="66"/>
  <c r="D4122" i="66"/>
  <c r="D4123" i="66"/>
  <c r="D4124" i="66"/>
  <c r="D4125" i="66"/>
  <c r="D4126" i="66"/>
  <c r="D4127" i="66"/>
  <c r="D4128" i="66"/>
  <c r="D4129" i="66"/>
  <c r="D4130" i="66"/>
  <c r="D4131" i="66"/>
  <c r="D4132" i="66"/>
  <c r="D4133" i="66"/>
  <c r="D4134" i="66"/>
  <c r="D4135" i="66"/>
  <c r="D4136" i="66"/>
  <c r="D4137" i="66"/>
  <c r="D4138" i="66"/>
  <c r="D4139" i="66"/>
  <c r="D4140" i="66"/>
  <c r="D4141" i="66"/>
  <c r="D4142" i="66"/>
  <c r="D4143" i="66"/>
  <c r="D4144" i="66"/>
  <c r="D4145" i="66"/>
  <c r="D4146" i="66"/>
  <c r="D4147" i="66"/>
  <c r="D4148" i="66"/>
  <c r="D4149" i="66"/>
  <c r="D4150" i="66"/>
  <c r="D4151" i="66"/>
  <c r="D4152" i="66"/>
  <c r="D4153" i="66"/>
  <c r="D4154" i="66"/>
  <c r="D4155" i="66"/>
  <c r="D4156" i="66"/>
  <c r="D4157" i="66"/>
  <c r="D4158" i="66"/>
  <c r="D4159" i="66"/>
  <c r="D4160" i="66"/>
  <c r="D4161" i="66"/>
  <c r="D4162" i="66"/>
  <c r="D4163" i="66"/>
  <c r="D4164" i="66"/>
  <c r="D4165" i="66"/>
  <c r="D4166" i="66"/>
  <c r="D4167" i="66"/>
  <c r="D4168" i="66"/>
  <c r="D4169" i="66"/>
  <c r="D4170" i="66"/>
  <c r="D4171" i="66"/>
  <c r="D4172" i="66"/>
  <c r="D4173" i="66"/>
  <c r="D4174" i="66"/>
  <c r="D4175" i="66"/>
  <c r="D4176" i="66"/>
  <c r="D4177" i="66"/>
  <c r="D4178" i="66"/>
  <c r="D4179" i="66"/>
  <c r="D4180" i="66"/>
  <c r="D4181" i="66"/>
  <c r="D4182" i="66"/>
  <c r="D4183" i="66"/>
  <c r="D4184" i="66"/>
  <c r="D4185" i="66"/>
  <c r="D4186" i="66"/>
  <c r="D4187" i="66"/>
  <c r="D4188" i="66"/>
  <c r="D4189" i="66"/>
  <c r="D4190" i="66"/>
  <c r="D4191" i="66"/>
  <c r="D4192" i="66"/>
  <c r="D4193" i="66"/>
  <c r="D4194" i="66"/>
  <c r="D4195" i="66"/>
  <c r="D4196" i="66"/>
  <c r="D4197" i="66"/>
  <c r="D4198" i="66"/>
  <c r="D4199" i="66"/>
  <c r="D4200" i="66"/>
  <c r="D4201" i="66"/>
  <c r="D4202" i="66"/>
  <c r="D4203" i="66"/>
  <c r="D4204" i="66"/>
  <c r="D4205" i="66"/>
  <c r="D4206" i="66"/>
  <c r="D4207" i="66"/>
  <c r="D4208" i="66"/>
  <c r="D4209" i="66"/>
  <c r="D4210" i="66"/>
  <c r="D4211" i="66"/>
  <c r="D4212" i="66"/>
  <c r="D4213" i="66"/>
  <c r="D4214" i="66"/>
  <c r="D4215" i="66"/>
  <c r="D4216" i="66"/>
  <c r="D4217" i="66"/>
  <c r="D4218" i="66"/>
  <c r="D4219" i="66"/>
  <c r="D4220" i="66"/>
  <c r="D4221" i="66"/>
  <c r="D4222" i="66"/>
  <c r="D4223" i="66"/>
  <c r="D4224" i="66"/>
  <c r="D4225" i="66"/>
  <c r="D4226" i="66"/>
  <c r="D4227" i="66"/>
  <c r="D4228" i="66"/>
  <c r="D4229" i="66"/>
  <c r="D4230" i="66"/>
  <c r="D4231" i="66"/>
  <c r="D4232" i="66"/>
  <c r="D4233" i="66"/>
  <c r="D4234" i="66"/>
  <c r="D4235" i="66"/>
  <c r="D4236" i="66"/>
  <c r="D4237" i="66"/>
  <c r="D4238" i="66"/>
  <c r="D4239" i="66"/>
  <c r="D4240" i="66"/>
  <c r="D4241" i="66"/>
  <c r="D4242" i="66"/>
  <c r="D4243" i="66"/>
  <c r="D4244" i="66"/>
  <c r="D4245" i="66"/>
  <c r="D4246" i="66"/>
  <c r="D4247" i="66"/>
  <c r="D4248" i="66"/>
  <c r="D4249" i="66"/>
  <c r="D4250" i="66"/>
  <c r="D4251" i="66"/>
  <c r="D4252" i="66"/>
  <c r="D4253" i="66"/>
  <c r="D4254" i="66"/>
  <c r="D4255" i="66"/>
  <c r="D4256" i="66"/>
  <c r="D4257" i="66"/>
  <c r="D4258" i="66"/>
  <c r="D4259" i="66"/>
  <c r="D4260" i="66"/>
  <c r="D4261" i="66"/>
  <c r="D4262" i="66"/>
  <c r="D4263" i="66"/>
  <c r="D4264" i="66"/>
  <c r="D4265" i="66"/>
  <c r="D4266" i="66"/>
  <c r="D4267" i="66"/>
  <c r="D4268" i="66"/>
  <c r="D4269" i="66"/>
  <c r="D4270" i="66"/>
  <c r="D4271" i="66"/>
  <c r="D4272" i="66"/>
  <c r="D4273" i="66"/>
  <c r="D4274" i="66"/>
  <c r="D4275" i="66"/>
  <c r="D4276" i="66"/>
  <c r="D4277" i="66"/>
  <c r="D4278" i="66"/>
  <c r="D4279" i="66"/>
  <c r="D4280" i="66"/>
  <c r="D4281" i="66"/>
  <c r="D4282" i="66"/>
  <c r="D4283" i="66"/>
  <c r="D4284" i="66"/>
  <c r="D4285" i="66"/>
  <c r="D4286" i="66"/>
  <c r="D4287" i="66"/>
  <c r="D4288" i="66"/>
  <c r="D4289" i="66"/>
  <c r="D4290" i="66"/>
  <c r="D4291" i="66"/>
  <c r="D4292" i="66"/>
  <c r="D4293" i="66"/>
  <c r="D4294" i="66"/>
  <c r="D4295" i="66"/>
  <c r="D4296" i="66"/>
  <c r="D4297" i="66"/>
  <c r="D4298" i="66"/>
  <c r="D4299" i="66"/>
  <c r="D4300" i="66"/>
  <c r="D4301" i="66"/>
  <c r="D4302" i="66"/>
  <c r="D4303" i="66"/>
  <c r="D4304" i="66"/>
  <c r="D4305" i="66"/>
  <c r="D4306" i="66"/>
  <c r="D4307" i="66"/>
  <c r="D4308" i="66"/>
  <c r="D4309" i="66"/>
  <c r="D4310" i="66"/>
  <c r="D4311" i="66"/>
  <c r="D4312" i="66"/>
  <c r="D4313" i="66"/>
  <c r="D4314" i="66"/>
  <c r="D4315" i="66"/>
  <c r="D4316" i="66"/>
  <c r="D4317" i="66"/>
  <c r="D4318" i="66"/>
  <c r="D4319" i="66"/>
  <c r="D4320" i="66"/>
  <c r="D4321" i="66"/>
  <c r="D4322" i="66"/>
  <c r="D4323" i="66"/>
  <c r="D4324" i="66"/>
  <c r="D4325" i="66"/>
  <c r="D4326" i="66"/>
  <c r="D4327" i="66"/>
  <c r="D4328" i="66"/>
  <c r="D4329" i="66"/>
  <c r="D4330" i="66"/>
  <c r="D4331" i="66"/>
  <c r="D4332" i="66"/>
  <c r="D4333" i="66"/>
  <c r="D4334" i="66"/>
  <c r="D4335" i="66"/>
  <c r="D4336" i="66"/>
  <c r="D4337" i="66"/>
  <c r="D4338" i="66"/>
  <c r="D4339" i="66"/>
  <c r="D4340" i="66"/>
  <c r="D4341" i="66"/>
  <c r="D4342" i="66"/>
  <c r="D4343" i="66"/>
  <c r="D4344" i="66"/>
  <c r="D4345" i="66"/>
  <c r="D4346" i="66"/>
  <c r="D4347" i="66"/>
  <c r="D4348" i="66"/>
  <c r="D4349" i="66"/>
  <c r="D4350" i="66"/>
  <c r="D4351" i="66"/>
  <c r="D4352" i="66"/>
  <c r="D4353" i="66"/>
  <c r="D4354" i="66"/>
  <c r="D4355" i="66"/>
  <c r="D4356" i="66"/>
  <c r="D4357" i="66"/>
  <c r="D4358" i="66"/>
  <c r="D4359" i="66"/>
  <c r="D4360" i="66"/>
  <c r="D4361" i="66"/>
  <c r="D4362" i="66"/>
  <c r="D4363" i="66"/>
  <c r="D4364" i="66"/>
  <c r="D4365" i="66"/>
  <c r="D4366" i="66"/>
  <c r="D4367" i="66"/>
  <c r="D4368" i="66"/>
  <c r="D4369" i="66"/>
  <c r="D4370" i="66"/>
  <c r="D4371" i="66"/>
  <c r="D4372" i="66"/>
  <c r="D4373" i="66"/>
  <c r="D4374" i="66"/>
  <c r="D4375" i="66"/>
  <c r="D4376" i="66"/>
  <c r="D4377" i="66"/>
  <c r="D4378" i="66"/>
  <c r="D4379" i="66"/>
  <c r="D4380" i="66"/>
  <c r="D4381" i="66"/>
  <c r="D4382" i="66"/>
  <c r="D4383" i="66"/>
  <c r="D4384" i="66"/>
  <c r="D4385" i="66"/>
  <c r="D4386" i="66"/>
  <c r="D4387" i="66"/>
  <c r="D4388" i="66"/>
  <c r="D4389" i="66"/>
  <c r="D4390" i="66"/>
  <c r="D4391" i="66"/>
  <c r="D4392" i="66"/>
  <c r="D4393" i="66"/>
  <c r="D4394" i="66"/>
  <c r="D4395" i="66"/>
  <c r="D4396" i="66"/>
  <c r="D4397" i="66"/>
  <c r="D4398" i="66"/>
  <c r="D4399" i="66"/>
  <c r="D4400" i="66"/>
  <c r="D4401" i="66"/>
  <c r="D4402" i="66"/>
  <c r="D4403" i="66"/>
  <c r="D4404" i="66"/>
  <c r="D4405" i="66"/>
  <c r="D4406" i="66"/>
  <c r="D4407" i="66"/>
  <c r="D4408" i="66"/>
  <c r="D4409" i="66"/>
  <c r="D4410" i="66"/>
  <c r="D4411" i="66"/>
  <c r="D4412" i="66"/>
  <c r="D4413" i="66"/>
  <c r="D4414" i="66"/>
  <c r="D4415" i="66"/>
  <c r="D4416" i="66"/>
  <c r="D4417" i="66"/>
  <c r="D4418" i="66"/>
  <c r="D4419" i="66"/>
  <c r="D4420" i="66"/>
  <c r="D4421" i="66"/>
  <c r="D4422" i="66"/>
  <c r="D4423" i="66"/>
  <c r="D4424" i="66"/>
  <c r="D4425" i="66"/>
  <c r="D4426" i="66"/>
  <c r="D4427" i="66"/>
  <c r="D4428" i="66"/>
  <c r="D4429" i="66"/>
  <c r="D4430" i="66"/>
  <c r="D4431" i="66"/>
  <c r="D4432" i="66"/>
  <c r="D4433" i="66"/>
  <c r="D4434" i="66"/>
  <c r="D4435" i="66"/>
  <c r="D4436" i="66"/>
  <c r="D4437" i="66"/>
  <c r="D4438" i="66"/>
  <c r="D4439" i="66"/>
  <c r="D4440" i="66"/>
  <c r="D4441" i="66"/>
  <c r="D4442" i="66"/>
  <c r="D4443" i="66"/>
  <c r="D4444" i="66"/>
  <c r="D4445" i="66"/>
  <c r="D4446" i="66"/>
  <c r="D4447" i="66"/>
  <c r="D4448" i="66"/>
  <c r="D4449" i="66"/>
  <c r="D4450" i="66"/>
  <c r="D4451" i="66"/>
  <c r="D4452" i="66"/>
  <c r="D4453" i="66"/>
  <c r="D4454" i="66"/>
  <c r="D4455" i="66"/>
  <c r="D4456" i="66"/>
  <c r="D4457" i="66"/>
  <c r="D4458" i="66"/>
  <c r="D4459" i="66"/>
  <c r="D4460" i="66"/>
  <c r="D4461" i="66"/>
  <c r="D4462" i="66"/>
  <c r="D4463" i="66"/>
  <c r="D4464" i="66"/>
  <c r="D4465" i="66"/>
  <c r="D4466" i="66"/>
  <c r="D4467" i="66"/>
  <c r="D4468" i="66"/>
  <c r="D4469" i="66"/>
  <c r="D4470" i="66"/>
  <c r="D4471" i="66"/>
  <c r="D4472" i="66"/>
  <c r="D4473" i="66"/>
  <c r="D4474" i="66"/>
  <c r="D4475" i="66"/>
  <c r="D4476" i="66"/>
  <c r="D4477" i="66"/>
  <c r="D4478" i="66"/>
  <c r="D4479" i="66"/>
  <c r="D4480" i="66"/>
  <c r="D4481" i="66"/>
  <c r="D4482" i="66"/>
  <c r="D4483" i="66"/>
  <c r="D4484" i="66"/>
  <c r="D4485" i="66"/>
  <c r="D4486" i="66"/>
  <c r="D4487" i="66"/>
  <c r="D4488" i="66"/>
  <c r="D4489" i="66"/>
  <c r="D4490" i="66"/>
  <c r="D4491" i="66"/>
  <c r="D4492" i="66"/>
  <c r="D4493" i="66"/>
  <c r="D4494" i="66"/>
  <c r="D4495" i="66"/>
  <c r="D4496" i="66"/>
  <c r="D4497" i="66"/>
  <c r="D4498" i="66"/>
  <c r="D4499" i="66"/>
  <c r="D4500" i="66"/>
  <c r="D4501" i="66"/>
  <c r="D4502" i="66"/>
  <c r="D4503" i="66"/>
  <c r="D4504" i="66"/>
  <c r="D4505" i="66"/>
  <c r="D4506" i="66"/>
  <c r="D4507" i="66"/>
  <c r="D4508" i="66"/>
  <c r="D4509" i="66"/>
  <c r="D4510" i="66"/>
  <c r="D4511" i="66"/>
  <c r="D4512" i="66"/>
  <c r="D4513" i="66"/>
  <c r="D4514" i="66"/>
  <c r="D4515" i="66"/>
  <c r="D4516" i="66"/>
  <c r="D4517" i="66"/>
  <c r="D4518" i="66"/>
  <c r="D4519" i="66"/>
  <c r="D4520" i="66"/>
  <c r="D4521" i="66"/>
  <c r="D4522" i="66"/>
  <c r="D4523" i="66"/>
  <c r="D4524" i="66"/>
  <c r="D4525" i="66"/>
  <c r="D4526" i="66"/>
  <c r="D4527" i="66"/>
  <c r="D4528" i="66"/>
  <c r="D4529" i="66"/>
  <c r="D4530" i="66"/>
  <c r="D4531" i="66"/>
  <c r="D4532" i="66"/>
  <c r="D4533" i="66"/>
  <c r="D4534" i="66"/>
  <c r="D4535" i="66"/>
  <c r="D4536" i="66"/>
  <c r="D4537" i="66"/>
  <c r="D4538" i="66"/>
  <c r="D4539" i="66"/>
  <c r="D4540" i="66"/>
  <c r="D4541" i="66"/>
  <c r="D4542" i="66"/>
  <c r="D4543" i="66"/>
  <c r="D4544" i="66"/>
  <c r="D4545" i="66"/>
  <c r="D4546" i="66"/>
  <c r="D4547" i="66"/>
  <c r="D4548" i="66"/>
  <c r="D4549" i="66"/>
  <c r="D4550" i="66"/>
  <c r="D4551" i="66"/>
  <c r="D4552" i="66"/>
  <c r="D4553" i="66"/>
  <c r="D4554" i="66"/>
  <c r="D4555" i="66"/>
  <c r="D4556" i="66"/>
  <c r="D4557" i="66"/>
  <c r="D4558" i="66"/>
  <c r="D4559" i="66"/>
  <c r="D4560" i="66"/>
  <c r="D4561" i="66"/>
  <c r="D4562" i="66"/>
  <c r="D4563" i="66"/>
  <c r="D4564" i="66"/>
  <c r="D4565" i="66"/>
  <c r="D4566" i="66"/>
  <c r="D4567" i="66"/>
  <c r="D4568" i="66"/>
  <c r="D4569" i="66"/>
  <c r="D4570" i="66"/>
  <c r="D4571" i="66"/>
  <c r="D4572" i="66"/>
  <c r="D4573" i="66"/>
  <c r="D4574" i="66"/>
  <c r="D4575" i="66"/>
  <c r="D4576" i="66"/>
  <c r="D4577" i="66"/>
  <c r="D4578" i="66"/>
  <c r="D4579" i="66"/>
  <c r="D4580" i="66"/>
  <c r="D4581" i="66"/>
  <c r="D4582" i="66"/>
  <c r="D4583" i="66"/>
  <c r="D4584" i="66"/>
  <c r="D4585" i="66"/>
  <c r="D4586" i="66"/>
  <c r="D4587" i="66"/>
  <c r="D4588" i="66"/>
  <c r="D4589" i="66"/>
  <c r="D4590" i="66"/>
  <c r="D4591" i="66"/>
  <c r="D4592" i="66"/>
  <c r="D4593" i="66"/>
  <c r="D4594" i="66"/>
  <c r="D4595" i="66"/>
  <c r="D4596" i="66"/>
  <c r="D4597" i="66"/>
  <c r="D4598" i="66"/>
  <c r="D4599" i="66"/>
  <c r="D4600" i="66"/>
  <c r="D4601" i="66"/>
  <c r="D4602" i="66"/>
  <c r="D4603" i="66"/>
  <c r="D4604" i="66"/>
  <c r="D4605" i="66"/>
  <c r="D4606" i="66"/>
  <c r="D4607" i="66"/>
  <c r="D4608" i="66"/>
  <c r="D4609" i="66"/>
  <c r="D4610" i="66"/>
  <c r="D4611" i="66"/>
  <c r="D4612" i="66"/>
  <c r="D4613" i="66"/>
  <c r="D4614" i="66"/>
  <c r="D4615" i="66"/>
  <c r="D4616" i="66"/>
  <c r="D4617" i="66"/>
  <c r="D4618" i="66"/>
  <c r="D4619" i="66"/>
  <c r="D4620" i="66"/>
  <c r="D4621" i="66"/>
  <c r="D4622" i="66"/>
  <c r="D4623" i="66"/>
  <c r="D4624" i="66"/>
  <c r="D4625" i="66"/>
  <c r="D4626" i="66"/>
  <c r="D4627" i="66"/>
  <c r="D4628" i="66"/>
  <c r="D4629" i="66"/>
  <c r="D4630" i="66"/>
  <c r="D4631" i="66"/>
  <c r="D4632" i="66"/>
  <c r="D4633" i="66"/>
  <c r="D4634" i="66"/>
  <c r="D4635" i="66"/>
  <c r="D4636" i="66"/>
  <c r="D4637" i="66"/>
  <c r="D4638" i="66"/>
  <c r="D4639" i="66"/>
  <c r="D4640" i="66"/>
  <c r="D4641" i="66"/>
  <c r="D4642" i="66"/>
  <c r="D4643" i="66"/>
  <c r="D4644" i="66"/>
  <c r="D4645" i="66"/>
  <c r="D4646" i="66"/>
  <c r="D4647" i="66"/>
  <c r="D4648" i="66"/>
  <c r="D4649" i="66"/>
  <c r="D4650" i="66"/>
  <c r="D4651" i="66"/>
  <c r="D4652" i="66"/>
  <c r="D4653" i="66"/>
  <c r="D4654" i="66"/>
  <c r="D4655" i="66"/>
  <c r="D4656" i="66"/>
  <c r="D4657" i="66"/>
  <c r="D4658" i="66"/>
  <c r="D4659" i="66"/>
  <c r="D4660" i="66"/>
  <c r="D4661" i="66"/>
  <c r="D4662" i="66"/>
  <c r="D4663" i="66"/>
  <c r="D4664" i="66"/>
  <c r="D4665" i="66"/>
  <c r="D4666" i="66"/>
  <c r="D4667" i="66"/>
  <c r="D4668" i="66"/>
  <c r="D4669" i="66"/>
  <c r="D4670" i="66"/>
  <c r="D4671" i="66"/>
  <c r="D4672" i="66"/>
  <c r="D4673" i="66"/>
  <c r="D4674" i="66"/>
  <c r="D4675" i="66"/>
  <c r="D4676" i="66"/>
  <c r="D4677" i="66"/>
  <c r="D4678" i="66"/>
  <c r="D4679" i="66"/>
  <c r="D4680" i="66"/>
  <c r="D4681" i="66"/>
  <c r="D4682" i="66"/>
  <c r="D4683" i="66"/>
  <c r="D4684" i="66"/>
  <c r="D4685" i="66"/>
  <c r="D4686" i="66"/>
  <c r="D4687" i="66"/>
  <c r="D4688" i="66"/>
  <c r="D4689" i="66"/>
  <c r="D4690" i="66"/>
  <c r="D4691" i="66"/>
  <c r="D4692" i="66"/>
  <c r="D4693" i="66"/>
  <c r="D4694" i="66"/>
  <c r="D4695" i="66"/>
  <c r="D4696" i="66"/>
  <c r="D4697" i="66"/>
  <c r="D4698" i="66"/>
  <c r="D4699" i="66"/>
  <c r="D4700" i="66"/>
  <c r="D4701" i="66"/>
  <c r="D4702" i="66"/>
  <c r="D4703" i="66"/>
  <c r="D4704" i="66"/>
  <c r="D4705" i="66"/>
  <c r="D4706" i="66"/>
  <c r="D4707" i="66"/>
  <c r="D4708" i="66"/>
  <c r="D4709" i="66"/>
  <c r="D4710" i="66"/>
  <c r="D4711" i="66"/>
  <c r="D4712" i="66"/>
  <c r="D4713" i="66"/>
  <c r="D4714" i="66"/>
  <c r="D4715" i="66"/>
  <c r="D4716" i="66"/>
  <c r="D4717" i="66"/>
  <c r="D4718" i="66"/>
  <c r="D4719" i="66"/>
  <c r="D4720" i="66"/>
  <c r="D4721" i="66"/>
  <c r="D4722" i="66"/>
  <c r="D4723" i="66"/>
  <c r="D4724" i="66"/>
  <c r="D4725" i="66"/>
  <c r="D4726" i="66"/>
  <c r="D4727" i="66"/>
  <c r="D4728" i="66"/>
  <c r="D4729" i="66"/>
  <c r="D4730" i="66"/>
  <c r="D4731" i="66"/>
  <c r="D4732" i="66"/>
  <c r="D4733" i="66"/>
  <c r="D4734" i="66"/>
  <c r="D4735" i="66"/>
  <c r="D4736" i="66"/>
  <c r="D4737" i="66"/>
  <c r="D4738" i="66"/>
  <c r="D4739" i="66"/>
  <c r="D4740" i="66"/>
  <c r="D4741" i="66"/>
  <c r="D4742" i="66"/>
  <c r="D4743" i="66"/>
  <c r="D4744" i="66"/>
  <c r="D4745" i="66"/>
  <c r="D4746" i="66"/>
  <c r="D4747" i="66"/>
  <c r="D4748" i="66"/>
  <c r="D4749" i="66"/>
  <c r="D4750" i="66"/>
  <c r="D4751" i="66"/>
  <c r="D4752" i="66"/>
  <c r="D4753" i="66"/>
  <c r="D4754" i="66"/>
  <c r="D4755" i="66"/>
  <c r="D4756" i="66"/>
  <c r="D4757" i="66"/>
  <c r="D4758" i="66"/>
  <c r="D4759" i="66"/>
  <c r="D4760" i="66"/>
  <c r="D4761" i="66"/>
  <c r="D4762" i="66"/>
  <c r="D4763" i="66"/>
  <c r="D4764" i="66"/>
  <c r="D4765" i="66"/>
  <c r="D4766" i="66"/>
  <c r="D4767" i="66"/>
  <c r="D4768" i="66"/>
  <c r="D4769" i="66"/>
  <c r="D4770" i="66"/>
  <c r="D4771" i="66"/>
  <c r="D4772" i="66"/>
  <c r="D4773" i="66"/>
  <c r="D4774" i="66"/>
  <c r="D4775" i="66"/>
  <c r="D4776" i="66"/>
  <c r="D4777" i="66"/>
  <c r="D4778" i="66"/>
  <c r="D4779" i="66"/>
  <c r="D4780" i="66"/>
  <c r="D4781" i="66"/>
  <c r="D4782" i="66"/>
  <c r="D4783" i="66"/>
  <c r="D4784" i="66"/>
  <c r="D4785" i="66"/>
  <c r="D4786" i="66"/>
  <c r="D4787" i="66"/>
  <c r="D4788" i="66"/>
  <c r="D4789" i="66"/>
  <c r="D4790" i="66"/>
  <c r="D4791" i="66"/>
  <c r="D4792" i="66"/>
  <c r="D4793" i="66"/>
  <c r="D4794" i="66"/>
  <c r="D4795" i="66"/>
  <c r="D4796" i="66"/>
  <c r="D4797" i="66"/>
  <c r="D4798" i="66"/>
  <c r="D4799" i="66"/>
  <c r="D4800" i="66"/>
  <c r="D4801" i="66"/>
  <c r="D4802" i="66"/>
  <c r="D4803" i="66"/>
  <c r="D4804" i="66"/>
  <c r="D4805" i="66"/>
  <c r="D4806" i="66"/>
  <c r="D4807" i="66"/>
  <c r="D4808" i="66"/>
  <c r="D4809" i="66"/>
  <c r="D4810" i="66"/>
  <c r="D4811" i="66"/>
  <c r="D4812" i="66"/>
  <c r="D4813" i="66"/>
  <c r="D4814" i="66"/>
  <c r="D4815" i="66"/>
  <c r="D4816" i="66"/>
  <c r="D4817" i="66"/>
  <c r="D4818" i="66"/>
  <c r="D4819" i="66"/>
  <c r="D4820" i="66"/>
  <c r="D4821" i="66"/>
  <c r="D4822" i="66"/>
  <c r="D4823" i="66"/>
  <c r="D4824" i="66"/>
  <c r="D4825" i="66"/>
  <c r="D4826" i="66"/>
  <c r="D4827" i="66"/>
  <c r="D4828" i="66"/>
  <c r="D4829" i="66"/>
  <c r="D4830" i="66"/>
  <c r="D4831" i="66"/>
  <c r="D4832" i="66"/>
  <c r="D4833" i="66"/>
  <c r="D4834" i="66"/>
  <c r="D4835" i="66"/>
  <c r="D4836" i="66"/>
  <c r="D4837" i="66"/>
  <c r="D4838" i="66"/>
  <c r="D4839" i="66"/>
  <c r="D4840" i="66"/>
  <c r="D4841" i="66"/>
  <c r="D4842" i="66"/>
  <c r="D4843" i="66"/>
  <c r="D4844" i="66"/>
  <c r="D4845" i="66"/>
  <c r="D4846" i="66"/>
  <c r="D4847" i="66"/>
  <c r="D4848" i="66"/>
  <c r="D4849" i="66"/>
  <c r="D4850" i="66"/>
  <c r="D4851" i="66"/>
  <c r="D4852" i="66"/>
  <c r="D4853" i="66"/>
  <c r="D4854" i="66"/>
  <c r="D4855" i="66"/>
  <c r="D4856" i="66"/>
  <c r="D4857" i="66"/>
  <c r="D4858" i="66"/>
  <c r="D4859" i="66"/>
  <c r="D4860" i="66"/>
  <c r="D4861" i="66"/>
  <c r="D4862" i="66"/>
  <c r="D4863" i="66"/>
  <c r="D4864" i="66"/>
  <c r="D4865" i="66"/>
  <c r="D4866" i="66"/>
  <c r="D4867" i="66"/>
  <c r="D4868" i="66"/>
  <c r="D4869" i="66"/>
  <c r="D4870" i="66"/>
  <c r="D4871" i="66"/>
  <c r="D4872" i="66"/>
  <c r="D4873" i="66"/>
  <c r="D4874" i="66"/>
  <c r="D4875" i="66"/>
  <c r="D4876" i="66"/>
  <c r="D4877" i="66"/>
  <c r="D4878" i="66"/>
  <c r="D4879" i="66"/>
  <c r="D4880" i="66"/>
  <c r="D4881" i="66"/>
  <c r="D4882" i="66"/>
  <c r="D4883" i="66"/>
  <c r="D4884" i="66"/>
  <c r="D4885" i="66"/>
  <c r="D4886" i="66"/>
  <c r="D4887" i="66"/>
  <c r="D4888" i="66"/>
  <c r="D4889" i="66"/>
  <c r="D4890" i="66"/>
  <c r="D4891" i="66"/>
  <c r="D4892" i="66"/>
  <c r="D4893" i="66"/>
  <c r="D4894" i="66"/>
  <c r="D4895" i="66"/>
  <c r="D4896" i="66"/>
  <c r="D4897" i="66"/>
  <c r="D4898" i="66"/>
  <c r="D4899" i="66"/>
  <c r="D4900" i="66"/>
  <c r="D4901" i="66"/>
  <c r="D4902" i="66"/>
  <c r="D4903" i="66"/>
  <c r="D4904" i="66"/>
  <c r="D4905" i="66"/>
  <c r="D4906" i="66"/>
  <c r="D4907" i="66"/>
  <c r="D4908" i="66"/>
  <c r="D4909" i="66"/>
  <c r="D4910" i="66"/>
  <c r="D4911" i="66"/>
  <c r="D4912" i="66"/>
  <c r="D4913" i="66"/>
  <c r="D4914" i="66"/>
  <c r="D4915" i="66"/>
  <c r="D4916" i="66"/>
  <c r="D4917" i="66"/>
  <c r="D4918" i="66"/>
  <c r="D4919" i="66"/>
  <c r="D4920" i="66"/>
  <c r="D4921" i="66"/>
  <c r="D4922" i="66"/>
  <c r="D4923" i="66"/>
  <c r="D4924" i="66"/>
  <c r="D4925" i="66"/>
  <c r="D4926" i="66"/>
  <c r="D4927" i="66"/>
  <c r="D4928" i="66"/>
  <c r="D4929" i="66"/>
  <c r="D4930" i="66"/>
  <c r="D4931" i="66"/>
  <c r="D4932" i="66"/>
  <c r="D4933" i="66"/>
  <c r="D4934" i="66"/>
  <c r="D4935" i="66"/>
  <c r="D4936" i="66"/>
  <c r="D4937" i="66"/>
  <c r="D4938" i="66"/>
  <c r="D4939" i="66"/>
  <c r="D4940" i="66"/>
  <c r="D4941" i="66"/>
  <c r="D4942" i="66"/>
  <c r="D4943" i="66"/>
  <c r="D4944" i="66"/>
  <c r="D4945" i="66"/>
  <c r="D4946" i="66"/>
  <c r="D4947" i="66"/>
  <c r="D4948" i="66"/>
  <c r="D4949" i="66"/>
  <c r="D4950" i="66"/>
  <c r="D4951" i="66"/>
  <c r="D4952" i="66"/>
  <c r="D4953" i="66"/>
  <c r="D4954" i="66"/>
  <c r="D4955" i="66"/>
  <c r="D4956" i="66"/>
  <c r="D4957" i="66"/>
  <c r="D4958" i="66"/>
  <c r="D4959" i="66"/>
  <c r="D4960" i="66"/>
  <c r="D4961" i="66"/>
  <c r="D4962" i="66"/>
  <c r="D4963" i="66"/>
  <c r="D4964" i="66"/>
  <c r="D4965" i="66"/>
  <c r="D4966" i="66"/>
  <c r="D4967" i="66"/>
  <c r="D4968" i="66"/>
  <c r="D4969" i="66"/>
  <c r="D4970" i="66"/>
  <c r="D4971" i="66"/>
  <c r="D4972" i="66"/>
  <c r="D4973" i="66"/>
  <c r="D4974" i="66"/>
  <c r="D4975" i="66"/>
  <c r="D4976" i="66"/>
  <c r="D4977" i="66"/>
  <c r="D4978" i="66"/>
  <c r="D4979" i="66"/>
  <c r="D4980" i="66"/>
  <c r="D4981" i="66"/>
  <c r="D4982" i="66"/>
  <c r="D4983" i="66"/>
  <c r="D4984" i="66"/>
  <c r="D4985" i="66"/>
  <c r="D4986" i="66"/>
  <c r="D4987" i="66"/>
  <c r="D4988" i="66"/>
  <c r="D4989" i="66"/>
  <c r="D4990" i="66"/>
  <c r="D4991" i="66"/>
  <c r="D4992" i="66"/>
  <c r="D4993" i="66"/>
  <c r="D4994" i="66"/>
  <c r="D4995" i="66"/>
  <c r="D4996" i="66"/>
  <c r="D4997" i="66"/>
  <c r="D4998" i="66"/>
  <c r="D4999" i="66"/>
  <c r="D5000" i="66"/>
  <c r="D5001" i="66"/>
  <c r="D5002" i="66"/>
  <c r="D5003" i="66"/>
  <c r="D5004" i="66"/>
  <c r="D5005" i="66"/>
  <c r="D5006" i="66"/>
  <c r="D5007" i="66"/>
  <c r="D5008" i="66"/>
  <c r="D5009" i="66"/>
  <c r="D5010" i="66"/>
  <c r="D5011" i="66"/>
  <c r="D5012" i="66"/>
  <c r="D5013" i="66"/>
  <c r="D5014" i="66"/>
  <c r="D5015" i="66"/>
  <c r="D5016" i="66"/>
  <c r="D5017" i="66"/>
  <c r="D5018" i="66"/>
  <c r="D5019" i="66"/>
  <c r="D5020" i="66"/>
  <c r="D5021" i="66"/>
  <c r="D5022" i="66"/>
  <c r="D5023" i="66"/>
  <c r="D5024" i="66"/>
  <c r="D5025" i="66"/>
  <c r="D5026" i="66"/>
  <c r="D5027" i="66"/>
  <c r="D5028" i="66"/>
  <c r="D5029" i="66"/>
  <c r="D5030" i="66"/>
  <c r="D5031" i="66"/>
  <c r="D5032" i="66"/>
  <c r="D5033" i="66"/>
  <c r="D5034" i="66"/>
  <c r="D5035" i="66"/>
  <c r="D5036" i="66"/>
  <c r="D5037" i="66"/>
  <c r="D5038" i="66"/>
  <c r="D5039" i="66"/>
  <c r="D5040" i="66"/>
  <c r="D5041" i="66"/>
  <c r="D5042" i="66"/>
  <c r="D5043" i="66"/>
  <c r="D5044" i="66"/>
  <c r="D5045" i="66"/>
  <c r="D5046" i="66"/>
  <c r="D5047" i="66"/>
  <c r="D5048" i="66"/>
  <c r="D5049" i="66"/>
  <c r="D5050" i="66"/>
  <c r="D5051" i="66"/>
  <c r="D5052" i="66"/>
  <c r="D5053" i="66"/>
  <c r="D5054" i="66"/>
  <c r="D5055" i="66"/>
  <c r="D5056" i="66"/>
  <c r="D5057" i="66"/>
  <c r="D5058" i="66"/>
  <c r="D5059" i="66"/>
  <c r="D5060" i="66"/>
  <c r="D5061" i="66"/>
  <c r="D5062" i="66"/>
  <c r="D5063" i="66"/>
  <c r="D5064" i="66"/>
  <c r="D5065" i="66"/>
  <c r="D5066" i="66"/>
  <c r="D5067" i="66"/>
  <c r="D5068" i="66"/>
  <c r="D5069" i="66"/>
  <c r="D5070" i="66"/>
  <c r="D5071" i="66"/>
  <c r="D5072" i="66"/>
  <c r="D5073" i="66"/>
  <c r="D5074" i="66"/>
  <c r="D5075" i="66"/>
  <c r="D5076" i="66"/>
  <c r="D5077" i="66"/>
  <c r="D5078" i="66"/>
  <c r="D5079" i="66"/>
  <c r="D5080" i="66"/>
  <c r="D5081" i="66"/>
  <c r="D5082" i="66"/>
  <c r="D5083" i="66"/>
  <c r="D5084" i="66"/>
  <c r="D5085" i="66"/>
  <c r="D5086" i="66"/>
  <c r="D5087" i="66"/>
  <c r="D5088" i="66"/>
  <c r="D5089" i="66"/>
  <c r="D5090" i="66"/>
  <c r="D5091" i="66"/>
  <c r="D5092" i="66"/>
  <c r="D5093" i="66"/>
  <c r="D5094" i="66"/>
  <c r="D5095" i="66"/>
  <c r="D5096" i="66"/>
  <c r="D5097" i="66"/>
  <c r="D5098" i="66"/>
  <c r="D5099" i="66"/>
  <c r="D5100" i="66"/>
  <c r="D5101" i="66"/>
  <c r="D5102" i="66"/>
  <c r="D5103" i="66"/>
  <c r="D5104" i="66"/>
  <c r="D5105" i="66"/>
  <c r="D5106" i="66"/>
  <c r="D5107" i="66"/>
  <c r="D5108" i="66"/>
  <c r="D5109" i="66"/>
  <c r="D5110" i="66"/>
  <c r="D5111" i="66"/>
  <c r="D5112" i="66"/>
  <c r="D5113" i="66"/>
  <c r="D5114" i="66"/>
  <c r="D5115" i="66"/>
  <c r="D5116" i="66"/>
  <c r="D5117" i="66"/>
  <c r="D5118" i="66"/>
  <c r="D5119" i="66"/>
  <c r="D5120" i="66"/>
  <c r="D5121" i="66"/>
  <c r="D5122" i="66"/>
  <c r="D5123" i="66"/>
  <c r="D5124" i="66"/>
  <c r="D5125" i="66"/>
  <c r="D5126" i="66"/>
  <c r="D5127" i="66"/>
  <c r="D5128" i="66"/>
  <c r="D5129" i="66"/>
  <c r="D5130" i="66"/>
  <c r="D5131" i="66"/>
  <c r="D5132" i="66"/>
  <c r="D5133" i="66"/>
  <c r="D5134" i="66"/>
  <c r="D5135" i="66"/>
  <c r="D5136" i="66"/>
  <c r="D5137" i="66"/>
  <c r="D5138" i="66"/>
  <c r="D5139" i="66"/>
  <c r="D5140" i="66"/>
  <c r="D5141" i="66"/>
  <c r="D5142" i="66"/>
  <c r="D5143" i="66"/>
  <c r="D5144" i="66"/>
  <c r="D5145" i="66"/>
  <c r="D5146" i="66"/>
  <c r="D5147" i="66"/>
  <c r="D5148" i="66"/>
  <c r="D5149" i="66"/>
  <c r="D5150" i="66"/>
  <c r="D5151" i="66"/>
  <c r="D5152" i="66"/>
  <c r="D5153" i="66"/>
  <c r="D5154" i="66"/>
  <c r="D5155" i="66"/>
  <c r="D5156" i="66"/>
  <c r="D5157" i="66"/>
  <c r="D5158" i="66"/>
  <c r="D5159" i="66"/>
  <c r="D5160" i="66"/>
  <c r="D5161" i="66"/>
  <c r="D5162" i="66"/>
  <c r="D5163" i="66"/>
  <c r="D5164" i="66"/>
  <c r="D5165" i="66"/>
  <c r="D5166" i="66"/>
  <c r="D5167" i="66"/>
  <c r="D5168" i="66"/>
  <c r="D5169" i="66"/>
  <c r="D5170" i="66"/>
  <c r="D5171" i="66"/>
  <c r="D5172" i="66"/>
  <c r="D5173" i="66"/>
  <c r="D5174" i="66"/>
  <c r="D5175" i="66"/>
  <c r="D5176" i="66"/>
  <c r="D5177" i="66"/>
  <c r="D5178" i="66"/>
  <c r="D5179" i="66"/>
  <c r="D5180" i="66"/>
  <c r="D5181" i="66"/>
  <c r="D5182" i="66"/>
  <c r="D5183" i="66"/>
  <c r="D5184" i="66"/>
  <c r="D5185" i="66"/>
  <c r="D5186" i="66"/>
  <c r="D5187" i="66"/>
  <c r="D5188" i="66"/>
  <c r="D5189" i="66"/>
  <c r="D5190" i="66"/>
  <c r="D5191" i="66"/>
  <c r="D5192" i="66"/>
  <c r="D5193" i="66"/>
  <c r="D5194" i="66"/>
  <c r="D5195" i="66"/>
  <c r="D5196" i="66"/>
  <c r="D5197" i="66"/>
  <c r="D5198" i="66"/>
  <c r="D5199" i="66"/>
  <c r="D5200" i="66"/>
  <c r="D5201" i="66"/>
  <c r="D5202" i="66"/>
  <c r="D5203" i="66"/>
  <c r="D5204" i="66"/>
  <c r="D5205" i="66"/>
  <c r="D5206" i="66"/>
  <c r="D5207" i="66"/>
  <c r="D5208" i="66"/>
  <c r="D5209" i="66"/>
  <c r="D5210" i="66"/>
  <c r="D5211" i="66"/>
  <c r="D5212" i="66"/>
  <c r="D5213" i="66"/>
  <c r="D5214" i="66"/>
  <c r="D5215" i="66"/>
  <c r="D5216" i="66"/>
  <c r="D5217" i="66"/>
  <c r="D5218" i="66"/>
  <c r="D5219" i="66"/>
  <c r="D5220" i="66"/>
  <c r="D5221" i="66"/>
  <c r="D5222" i="66"/>
  <c r="D5223" i="66"/>
  <c r="D5224" i="66"/>
  <c r="D5225" i="66"/>
  <c r="D5226" i="66"/>
  <c r="D5227" i="66"/>
  <c r="D5228" i="66"/>
  <c r="D5229" i="66"/>
  <c r="D5230" i="66"/>
  <c r="D5231" i="66"/>
  <c r="D5232" i="66"/>
  <c r="D5233" i="66"/>
  <c r="D5234" i="66"/>
  <c r="D5235" i="66"/>
  <c r="D5236" i="66"/>
  <c r="D5237" i="66"/>
  <c r="D5238" i="66"/>
  <c r="D5239" i="66"/>
  <c r="D5240" i="66"/>
  <c r="D5241" i="66"/>
  <c r="D5242" i="66"/>
  <c r="D5243" i="66"/>
  <c r="D5244" i="66"/>
  <c r="D5245" i="66"/>
  <c r="D5246" i="66"/>
  <c r="D5247" i="66"/>
  <c r="D5248" i="66"/>
  <c r="D5249" i="66"/>
  <c r="D5250" i="66"/>
  <c r="D5251" i="66"/>
  <c r="D5252" i="66"/>
  <c r="D5253" i="66"/>
  <c r="D5254" i="66"/>
  <c r="D5255" i="66"/>
  <c r="D5256" i="66"/>
  <c r="D5257" i="66"/>
  <c r="D5258" i="66"/>
  <c r="D5259" i="66"/>
  <c r="D5260" i="66"/>
  <c r="D5261" i="66"/>
  <c r="D5262" i="66"/>
  <c r="D5263" i="66"/>
  <c r="D5264" i="66"/>
  <c r="D5265" i="66"/>
  <c r="D5266" i="66"/>
  <c r="D5267" i="66"/>
  <c r="D5268" i="66"/>
  <c r="D5269" i="66"/>
  <c r="D5270" i="66"/>
  <c r="D5271" i="66"/>
  <c r="D5272" i="66"/>
  <c r="D5273" i="66"/>
  <c r="D5274" i="66"/>
  <c r="D5275" i="66"/>
  <c r="D5276" i="66"/>
  <c r="D5277" i="66"/>
  <c r="D5278" i="66"/>
  <c r="D5279" i="66"/>
  <c r="D5280" i="66"/>
  <c r="D5281" i="66"/>
  <c r="D5282" i="66"/>
  <c r="D5283" i="66"/>
  <c r="D5284" i="66"/>
  <c r="D5285" i="66"/>
  <c r="D5286" i="66"/>
  <c r="D5287" i="66"/>
  <c r="D5288" i="66"/>
  <c r="D5289" i="66"/>
  <c r="D5290" i="66"/>
  <c r="D5291" i="66"/>
  <c r="D5292" i="66"/>
  <c r="D5293" i="66"/>
  <c r="D5294" i="66"/>
  <c r="D5295" i="66"/>
  <c r="D5296" i="66"/>
  <c r="D5297" i="66"/>
  <c r="D5298" i="66"/>
  <c r="D5299" i="66"/>
  <c r="D5300" i="66"/>
  <c r="D5301" i="66"/>
  <c r="D5302" i="66"/>
  <c r="D5303" i="66"/>
  <c r="D5304" i="66"/>
  <c r="D5305" i="66"/>
  <c r="D5306" i="66"/>
  <c r="D5307" i="66"/>
  <c r="D5308" i="66"/>
  <c r="D5309" i="66"/>
  <c r="D5310" i="66"/>
  <c r="D5311" i="66"/>
  <c r="D5312" i="66"/>
  <c r="D5313" i="66"/>
  <c r="D5314" i="66"/>
  <c r="D5315" i="66"/>
  <c r="D5316" i="66"/>
  <c r="D5317" i="66"/>
  <c r="D5318" i="66"/>
  <c r="D5319" i="66"/>
  <c r="D5320" i="66"/>
  <c r="D5321" i="66"/>
  <c r="D5322" i="66"/>
  <c r="D5323" i="66"/>
  <c r="D5324" i="66"/>
  <c r="D5325" i="66"/>
  <c r="D5326" i="66"/>
  <c r="D5327" i="66"/>
  <c r="D5328" i="66"/>
  <c r="D5329" i="66"/>
  <c r="D5330" i="66"/>
  <c r="D5331" i="66"/>
  <c r="D5332" i="66"/>
  <c r="D5333" i="66"/>
  <c r="D5334" i="66"/>
  <c r="D5335" i="66"/>
  <c r="D5336" i="66"/>
  <c r="D5337" i="66"/>
  <c r="D5338" i="66"/>
  <c r="D5339" i="66"/>
  <c r="D5340" i="66"/>
  <c r="D5341" i="66"/>
  <c r="D5342" i="66"/>
  <c r="D5343" i="66"/>
  <c r="D5344" i="66"/>
  <c r="D5345" i="66"/>
  <c r="D5346" i="66"/>
  <c r="D5347" i="66"/>
  <c r="D5348" i="66"/>
  <c r="D5349" i="66"/>
  <c r="D5350" i="66"/>
  <c r="D5351" i="66"/>
  <c r="D5352" i="66"/>
  <c r="D5353" i="66"/>
  <c r="D5354" i="66"/>
  <c r="D5355" i="66"/>
  <c r="D5356" i="66"/>
  <c r="D5357" i="66"/>
  <c r="D5358" i="66"/>
  <c r="D5359" i="66"/>
  <c r="D5360" i="66"/>
  <c r="D5361" i="66"/>
  <c r="D5362" i="66"/>
  <c r="D5363" i="66"/>
  <c r="D5364" i="66"/>
  <c r="D5365" i="66"/>
  <c r="D5366" i="66"/>
  <c r="D5367" i="66"/>
  <c r="D5368" i="66"/>
  <c r="D5369" i="66"/>
  <c r="D5370" i="66"/>
  <c r="D5371" i="66"/>
  <c r="D5372" i="66"/>
  <c r="D5373" i="66"/>
  <c r="D5374" i="66"/>
  <c r="D5375" i="66"/>
  <c r="D5376" i="66"/>
  <c r="D5377" i="66"/>
  <c r="D5378" i="66"/>
  <c r="D5379" i="66"/>
  <c r="D5380" i="66"/>
  <c r="D5381" i="66"/>
  <c r="D5382" i="66"/>
  <c r="D5383" i="66"/>
  <c r="D5384" i="66"/>
  <c r="D5385" i="66"/>
  <c r="D5386" i="66"/>
  <c r="D5387" i="66"/>
  <c r="D5388" i="66"/>
  <c r="D5389" i="66"/>
  <c r="D5390" i="66"/>
  <c r="D5391" i="66"/>
  <c r="D5392" i="66"/>
  <c r="D5393" i="66"/>
  <c r="D5394" i="66"/>
  <c r="D5395" i="66"/>
  <c r="D5396" i="66"/>
  <c r="D5397" i="66"/>
  <c r="D5398" i="66"/>
  <c r="D5399" i="66"/>
  <c r="D5400" i="66"/>
  <c r="D5401" i="66"/>
  <c r="D5402" i="66"/>
  <c r="D5403" i="66"/>
  <c r="D5404" i="66"/>
  <c r="D5405" i="66"/>
  <c r="D5406" i="66"/>
  <c r="D5407" i="66"/>
  <c r="D5408" i="66"/>
  <c r="D5409" i="66"/>
  <c r="D5410" i="66"/>
  <c r="D5411" i="66"/>
  <c r="D5412" i="66"/>
  <c r="D5413" i="66"/>
  <c r="D5414" i="66"/>
  <c r="D5415" i="66"/>
  <c r="D5416" i="66"/>
  <c r="D5417" i="66"/>
  <c r="D5418" i="66"/>
  <c r="D5419" i="66"/>
  <c r="D5420" i="66"/>
  <c r="D5421" i="66"/>
  <c r="D5422" i="66"/>
  <c r="D5423" i="66"/>
  <c r="D5424" i="66"/>
  <c r="D5425" i="66"/>
  <c r="D5426" i="66"/>
  <c r="D5427" i="66"/>
  <c r="D5428" i="66"/>
  <c r="D5429" i="66"/>
  <c r="D5430" i="66"/>
  <c r="D5431" i="66"/>
  <c r="D5432" i="66"/>
  <c r="D5433" i="66"/>
  <c r="D5434" i="66"/>
  <c r="D5435" i="66"/>
  <c r="D5436" i="66"/>
  <c r="D5437" i="66"/>
  <c r="D5438" i="66"/>
  <c r="D5439" i="66"/>
  <c r="D5440" i="66"/>
  <c r="D5441" i="66"/>
  <c r="D5442" i="66"/>
  <c r="D5443" i="66"/>
  <c r="D5444" i="66"/>
  <c r="D5445" i="66"/>
  <c r="D5446" i="66"/>
  <c r="D5447" i="66"/>
  <c r="D5448" i="66"/>
  <c r="D5449" i="66"/>
  <c r="D5450" i="66"/>
  <c r="D5451" i="66"/>
  <c r="D5452" i="66"/>
  <c r="D5453" i="66"/>
  <c r="D5454" i="66"/>
  <c r="D5455" i="66"/>
  <c r="D5456" i="66"/>
  <c r="D5457" i="66"/>
  <c r="D5458" i="66"/>
  <c r="D5459" i="66"/>
  <c r="D5460" i="66"/>
  <c r="D5461" i="66"/>
  <c r="D5462" i="66"/>
  <c r="D5463" i="66"/>
  <c r="D5464" i="66"/>
  <c r="D5465" i="66"/>
  <c r="D5466" i="66"/>
  <c r="D5467" i="66"/>
  <c r="D5468" i="66"/>
  <c r="D5469" i="66"/>
  <c r="D5470" i="66"/>
  <c r="D5471" i="66"/>
  <c r="D5472" i="66"/>
  <c r="D5473" i="66"/>
  <c r="D5474" i="66"/>
  <c r="D5475" i="66"/>
  <c r="D5476" i="66"/>
  <c r="D5477" i="66"/>
  <c r="D5478" i="66"/>
  <c r="D5479" i="66"/>
  <c r="D5480" i="66"/>
  <c r="D5481" i="66"/>
  <c r="D5482" i="66"/>
  <c r="D5483" i="66"/>
  <c r="D5484" i="66"/>
  <c r="D5485" i="66"/>
  <c r="D5486" i="66"/>
  <c r="D5487" i="66"/>
  <c r="D5488" i="66"/>
  <c r="D5489" i="66"/>
  <c r="D5490" i="66"/>
  <c r="D5491" i="66"/>
  <c r="D5492" i="66"/>
  <c r="D5493" i="66"/>
  <c r="D5494" i="66"/>
  <c r="D5495" i="66"/>
  <c r="D5496" i="66"/>
  <c r="D5497" i="66"/>
  <c r="D5498" i="66"/>
  <c r="D5499" i="66"/>
  <c r="D5500" i="66"/>
  <c r="D5501" i="66"/>
  <c r="D5502" i="66"/>
  <c r="D5503" i="66"/>
  <c r="D5504" i="66"/>
  <c r="D5505" i="66"/>
  <c r="D5506" i="66"/>
  <c r="D5507" i="66"/>
  <c r="D5508" i="66"/>
  <c r="D5509" i="66"/>
  <c r="D5510" i="66"/>
  <c r="D5511" i="66"/>
  <c r="D5512" i="66"/>
  <c r="D5513" i="66"/>
  <c r="D5514" i="66"/>
  <c r="D5515" i="66"/>
  <c r="D5516" i="66"/>
  <c r="D5517" i="66"/>
  <c r="D5518" i="66"/>
  <c r="D5519" i="66"/>
  <c r="D5520" i="66"/>
  <c r="D5521" i="66"/>
  <c r="D5522" i="66"/>
  <c r="D5523" i="66"/>
  <c r="D5524" i="66"/>
  <c r="D5525" i="66"/>
  <c r="D5526" i="66"/>
  <c r="D5527" i="66"/>
  <c r="D5528" i="66"/>
  <c r="D5529" i="66"/>
  <c r="D5530" i="66"/>
  <c r="D5531" i="66"/>
  <c r="D5532" i="66"/>
  <c r="D5533" i="66"/>
  <c r="D5534" i="66"/>
  <c r="D5535" i="66"/>
  <c r="D5536" i="66"/>
  <c r="D5537" i="66"/>
  <c r="D5538" i="66"/>
  <c r="D5539" i="66"/>
  <c r="D5540" i="66"/>
  <c r="D5541" i="66"/>
  <c r="D5542" i="66"/>
  <c r="D5543" i="66"/>
  <c r="D5544" i="66"/>
  <c r="D5545" i="66"/>
  <c r="D5546" i="66"/>
  <c r="D5547" i="66"/>
  <c r="D5548" i="66"/>
  <c r="D5549" i="66"/>
  <c r="D5550" i="66"/>
  <c r="D5551" i="66"/>
  <c r="D5552" i="66"/>
  <c r="D5553" i="66"/>
  <c r="D5554" i="66"/>
  <c r="D5555" i="66"/>
  <c r="D5556" i="66"/>
  <c r="D5557" i="66"/>
  <c r="D5558" i="66"/>
  <c r="D5559" i="66"/>
  <c r="D5560" i="66"/>
  <c r="D5561" i="66"/>
  <c r="D5562" i="66"/>
  <c r="D5563" i="66"/>
  <c r="D5564" i="66"/>
  <c r="D5565" i="66"/>
  <c r="D5566" i="66"/>
  <c r="D5567" i="66"/>
  <c r="D5568" i="66"/>
  <c r="D5569" i="66"/>
  <c r="D5570" i="66"/>
  <c r="D5571" i="66"/>
  <c r="D5572" i="66"/>
  <c r="D5573" i="66"/>
  <c r="D5574" i="66"/>
  <c r="D5575" i="66"/>
  <c r="D5576" i="66"/>
  <c r="D5577" i="66"/>
  <c r="D5578" i="66"/>
  <c r="D5579" i="66"/>
  <c r="D5580" i="66"/>
  <c r="D5581" i="66"/>
  <c r="D5582" i="66"/>
  <c r="D5583" i="66"/>
  <c r="D5584" i="66"/>
  <c r="D5585" i="66"/>
  <c r="D5586" i="66"/>
  <c r="D5587" i="66"/>
  <c r="D5588" i="66"/>
  <c r="D5589" i="66"/>
  <c r="D5590" i="66"/>
  <c r="D5591" i="66"/>
  <c r="D5592" i="66"/>
  <c r="D5593" i="66"/>
  <c r="D5594" i="66"/>
  <c r="D5595" i="66"/>
  <c r="D5596" i="66"/>
  <c r="D5597" i="66"/>
  <c r="D5598" i="66"/>
  <c r="D5599" i="66"/>
  <c r="D5600" i="66"/>
  <c r="D5601" i="66"/>
  <c r="D5602" i="66"/>
  <c r="D5603" i="66"/>
  <c r="D5604" i="66"/>
  <c r="D5605" i="66"/>
  <c r="D5606" i="66"/>
  <c r="D5607" i="66"/>
  <c r="D5608" i="66"/>
  <c r="D5609" i="66"/>
  <c r="D5610" i="66"/>
  <c r="D5611" i="66"/>
  <c r="D5612" i="66"/>
  <c r="D5613" i="66"/>
  <c r="D5614" i="66"/>
  <c r="D5615" i="66"/>
  <c r="D5616" i="66"/>
  <c r="D5617" i="66"/>
  <c r="D5618" i="66"/>
  <c r="D5619" i="66"/>
  <c r="D5620" i="66"/>
  <c r="D5621" i="66"/>
  <c r="D5622" i="66"/>
  <c r="D5623" i="66"/>
  <c r="D5624" i="66"/>
  <c r="D5625" i="66"/>
  <c r="D5626" i="66"/>
  <c r="D5627" i="66"/>
  <c r="D5628" i="66"/>
  <c r="D5629" i="66"/>
  <c r="D5630" i="66"/>
  <c r="D5631" i="66"/>
  <c r="D5632" i="66"/>
  <c r="D5633" i="66"/>
  <c r="D5634" i="66"/>
  <c r="D5635" i="66"/>
  <c r="D5636" i="66"/>
  <c r="D5637" i="66"/>
  <c r="D5638" i="66"/>
  <c r="D5639" i="66"/>
  <c r="D5640" i="66"/>
  <c r="D5641" i="66"/>
  <c r="D5642" i="66"/>
  <c r="D5643" i="66"/>
  <c r="D5644" i="66"/>
  <c r="D5645" i="66"/>
  <c r="D5646" i="66"/>
  <c r="D5647" i="66"/>
  <c r="D5648" i="66"/>
  <c r="D5649" i="66"/>
  <c r="D5650" i="66"/>
  <c r="D5651" i="66"/>
  <c r="D5652" i="66"/>
  <c r="D5653" i="66"/>
  <c r="D5654" i="66"/>
  <c r="D5655" i="66"/>
  <c r="D5656" i="66"/>
  <c r="D5657" i="66"/>
  <c r="D5658" i="66"/>
  <c r="D5659" i="66"/>
  <c r="D5660" i="66"/>
  <c r="D5661" i="66"/>
  <c r="D5662" i="66"/>
  <c r="D5663" i="66"/>
  <c r="D5664" i="66"/>
  <c r="D5665" i="66"/>
  <c r="D5666" i="66"/>
  <c r="D5667" i="66"/>
  <c r="D5668" i="66"/>
  <c r="D5669" i="66"/>
  <c r="D5670" i="66"/>
  <c r="D5671" i="66"/>
  <c r="D5672" i="66"/>
  <c r="D5673" i="66"/>
  <c r="D5674" i="66"/>
  <c r="D5675" i="66"/>
  <c r="D5676" i="66"/>
  <c r="D5677" i="66"/>
  <c r="D5678" i="66"/>
  <c r="D5679" i="66"/>
  <c r="D5680" i="66"/>
  <c r="D5681" i="66"/>
  <c r="D5682" i="66"/>
  <c r="D5683" i="66"/>
  <c r="D5684" i="66"/>
  <c r="D5685" i="66"/>
  <c r="D5686" i="66"/>
  <c r="D5687" i="66"/>
  <c r="D5688" i="66"/>
  <c r="D5689" i="66"/>
  <c r="D5690" i="66"/>
  <c r="D5691" i="66"/>
  <c r="D5692" i="66"/>
  <c r="D5693" i="66"/>
  <c r="D5694" i="66"/>
  <c r="D5695" i="66"/>
  <c r="D5696" i="66"/>
  <c r="D5697" i="66"/>
  <c r="D5698" i="66"/>
  <c r="D5699" i="66"/>
  <c r="D5700" i="66"/>
  <c r="D5701" i="66"/>
  <c r="D5702" i="66"/>
  <c r="D5703" i="66"/>
  <c r="D5704" i="66"/>
  <c r="D5705" i="66"/>
  <c r="D5706" i="66"/>
  <c r="D5707" i="66"/>
  <c r="D5708" i="66"/>
  <c r="D5709" i="66"/>
  <c r="D5710" i="66"/>
  <c r="D5711" i="66"/>
  <c r="D5712" i="66"/>
  <c r="D5713" i="66"/>
  <c r="D5714" i="66"/>
  <c r="D5715" i="66"/>
  <c r="D5716" i="66"/>
  <c r="D5717" i="66"/>
  <c r="D5718" i="66"/>
  <c r="D5719" i="66"/>
  <c r="D5720" i="66"/>
  <c r="D5721" i="66"/>
  <c r="D5722" i="66"/>
  <c r="D5723" i="66"/>
  <c r="D5724" i="66"/>
  <c r="D5725" i="66"/>
  <c r="D5726" i="66"/>
  <c r="D5727" i="66"/>
  <c r="D5728" i="66"/>
  <c r="D5729" i="66"/>
  <c r="D5730" i="66"/>
  <c r="D5731" i="66"/>
  <c r="D5732" i="66"/>
  <c r="D5733" i="66"/>
  <c r="D5734" i="66"/>
  <c r="D5735" i="66"/>
  <c r="D5736" i="66"/>
  <c r="D5737" i="66"/>
  <c r="D5738" i="66"/>
  <c r="D5739" i="66"/>
  <c r="D5740" i="66"/>
  <c r="D5741" i="66"/>
  <c r="D5742" i="66"/>
  <c r="D5743" i="66"/>
  <c r="D5744" i="66"/>
  <c r="D5745" i="66"/>
  <c r="D5746" i="66"/>
  <c r="D5747" i="66"/>
  <c r="D5748" i="66"/>
  <c r="D5749" i="66"/>
  <c r="D5750" i="66"/>
  <c r="D5751" i="66"/>
  <c r="D5752" i="66"/>
  <c r="D5753" i="66"/>
  <c r="D5754" i="66"/>
  <c r="D5755" i="66"/>
  <c r="D5756" i="66"/>
  <c r="D5757" i="66"/>
  <c r="D5758" i="66"/>
  <c r="D5759" i="66"/>
  <c r="D5760" i="66"/>
  <c r="D5761" i="66"/>
  <c r="D5762" i="66"/>
  <c r="D5763" i="66"/>
  <c r="D5764" i="66"/>
  <c r="D5765" i="66"/>
  <c r="D5766" i="66"/>
  <c r="D5767" i="66"/>
  <c r="D5768" i="66"/>
  <c r="D5769" i="66"/>
  <c r="D5770" i="66"/>
  <c r="D5771" i="66"/>
  <c r="D5772" i="66"/>
  <c r="D5773" i="66"/>
  <c r="D5774" i="66"/>
  <c r="D5775" i="66"/>
  <c r="D5776" i="66"/>
  <c r="D5777" i="66"/>
  <c r="D5778" i="66"/>
  <c r="D5779" i="66"/>
  <c r="D5780" i="66"/>
  <c r="D5781" i="66"/>
  <c r="D5782" i="66"/>
  <c r="D5783" i="66"/>
  <c r="D5784" i="66"/>
  <c r="D5785" i="66"/>
  <c r="D5786" i="66"/>
  <c r="D5787" i="66"/>
  <c r="D5788" i="66"/>
  <c r="D5789" i="66"/>
  <c r="D5790" i="66"/>
  <c r="D5791" i="66"/>
  <c r="D5792" i="66"/>
  <c r="D5793" i="66"/>
  <c r="D5794" i="66"/>
  <c r="D5795" i="66"/>
  <c r="D5796" i="66"/>
  <c r="D5797" i="66"/>
  <c r="D5798" i="66"/>
  <c r="D5799" i="66"/>
  <c r="D5800" i="66"/>
  <c r="D5801" i="66"/>
  <c r="D5802" i="66"/>
  <c r="D5803" i="66"/>
  <c r="D5804" i="66"/>
  <c r="D5805" i="66"/>
  <c r="D5806" i="66"/>
  <c r="D5807" i="66"/>
  <c r="D5808" i="66"/>
  <c r="D5809" i="66"/>
  <c r="D5810" i="66"/>
  <c r="D5811" i="66"/>
  <c r="D5812" i="66"/>
  <c r="D5813" i="66"/>
  <c r="D5814" i="66"/>
  <c r="D5815" i="66"/>
  <c r="D5816" i="66"/>
  <c r="D5817" i="66"/>
  <c r="D5818" i="66"/>
  <c r="D5819" i="66"/>
  <c r="D5820" i="66"/>
  <c r="D5821" i="66"/>
  <c r="D5822" i="66"/>
  <c r="D5823" i="66"/>
  <c r="D5824" i="66"/>
  <c r="D5825" i="66"/>
  <c r="D5826" i="66"/>
  <c r="D5827" i="66"/>
  <c r="D5828" i="66"/>
  <c r="D5829" i="66"/>
  <c r="D5830" i="66"/>
  <c r="D5831" i="66"/>
  <c r="D5832" i="66"/>
  <c r="D5833" i="66"/>
  <c r="D5834" i="66"/>
  <c r="D5835" i="66"/>
  <c r="D5836" i="66"/>
  <c r="D5837" i="66"/>
  <c r="D5838" i="66"/>
  <c r="D5839" i="66"/>
  <c r="D5840" i="66"/>
  <c r="D5841" i="66"/>
  <c r="D5842" i="66"/>
  <c r="D5843" i="66"/>
  <c r="D5844" i="66"/>
  <c r="D5845" i="66"/>
  <c r="D5846" i="66"/>
  <c r="D5847" i="66"/>
  <c r="D5848" i="66"/>
  <c r="D5849" i="66"/>
  <c r="D5850" i="66"/>
  <c r="D5851" i="66"/>
  <c r="D5852" i="66"/>
  <c r="D5853" i="66"/>
  <c r="D5854" i="66"/>
  <c r="D5855" i="66"/>
  <c r="D5856" i="66"/>
  <c r="D5857" i="66"/>
  <c r="D5858" i="66"/>
  <c r="D5859" i="66"/>
  <c r="D5860" i="66"/>
  <c r="D5861" i="66"/>
  <c r="D5862" i="66"/>
  <c r="D5863" i="66"/>
  <c r="D5864" i="66"/>
  <c r="D5865" i="66"/>
  <c r="D5866" i="66"/>
  <c r="D5867" i="66"/>
  <c r="D5868" i="66"/>
  <c r="D5869" i="66"/>
  <c r="D5870" i="66"/>
  <c r="D5871" i="66"/>
  <c r="D5872" i="66"/>
  <c r="D5873" i="66"/>
  <c r="D5874" i="66"/>
  <c r="D5875" i="66"/>
  <c r="D5876" i="66"/>
  <c r="D5877" i="66"/>
  <c r="D5878" i="66"/>
  <c r="D5879" i="66"/>
  <c r="D5880" i="66"/>
  <c r="D5881" i="66"/>
  <c r="D5882" i="66"/>
  <c r="D5883" i="66"/>
  <c r="D5884" i="66"/>
  <c r="D5885" i="66"/>
  <c r="D5886" i="66"/>
  <c r="D5887" i="66"/>
  <c r="D5888" i="66"/>
  <c r="D5889" i="66"/>
  <c r="D5890" i="66"/>
  <c r="D5891" i="66"/>
  <c r="D5892" i="66"/>
  <c r="D5893" i="66"/>
  <c r="D5894" i="66"/>
  <c r="D5895" i="66"/>
  <c r="D5896" i="66"/>
  <c r="D5897" i="66"/>
  <c r="D5898" i="66"/>
  <c r="D5899" i="66"/>
  <c r="D5900" i="66"/>
  <c r="D5901" i="66"/>
  <c r="D5902" i="66"/>
  <c r="D5903" i="66"/>
  <c r="D5904" i="66"/>
  <c r="D5905" i="66"/>
  <c r="D5906" i="66"/>
  <c r="D5907" i="66"/>
  <c r="D5908" i="66"/>
  <c r="D5909" i="66"/>
  <c r="D5910" i="66"/>
  <c r="D5911" i="66"/>
  <c r="D5912" i="66"/>
  <c r="D5913" i="66"/>
  <c r="D5914" i="66"/>
  <c r="D5915" i="66"/>
  <c r="D5916" i="66"/>
  <c r="D5917" i="66"/>
  <c r="D5918" i="66"/>
  <c r="D5919" i="66"/>
  <c r="D5920" i="66"/>
  <c r="D5921" i="66"/>
  <c r="D5922" i="66"/>
  <c r="D5923" i="66"/>
  <c r="D5924" i="66"/>
  <c r="D5925" i="66"/>
  <c r="D5926" i="66"/>
  <c r="D5927" i="66"/>
  <c r="D5928" i="66"/>
  <c r="D5929" i="66"/>
  <c r="D5930" i="66"/>
  <c r="D5931" i="66"/>
  <c r="D5932" i="66"/>
  <c r="D5933" i="66"/>
  <c r="D5934" i="66"/>
  <c r="D5935" i="66"/>
  <c r="D5936" i="66"/>
  <c r="D5937" i="66"/>
  <c r="D5938" i="66"/>
  <c r="D5939" i="66"/>
  <c r="D5940" i="66"/>
  <c r="D5941" i="66"/>
  <c r="D5942" i="66"/>
  <c r="D5943" i="66"/>
  <c r="D5944" i="66"/>
  <c r="D5945" i="66"/>
  <c r="D5946" i="66"/>
  <c r="D5947" i="66"/>
  <c r="D5948" i="66"/>
  <c r="D5949" i="66"/>
  <c r="D5950" i="66"/>
  <c r="D5951" i="66"/>
  <c r="D5952" i="66"/>
  <c r="D5953" i="66"/>
  <c r="D5954" i="66"/>
  <c r="D5955" i="66"/>
  <c r="D5956" i="66"/>
  <c r="D5957" i="66"/>
  <c r="D5958" i="66"/>
  <c r="D5959" i="66"/>
  <c r="D5960" i="66"/>
  <c r="D5961" i="66"/>
  <c r="D5962" i="66"/>
  <c r="D5963" i="66"/>
  <c r="D5964" i="66"/>
  <c r="D5965" i="66"/>
  <c r="D5966" i="66"/>
  <c r="D5967" i="66"/>
  <c r="D5968" i="66"/>
  <c r="D5969" i="66"/>
  <c r="D5970" i="66"/>
  <c r="D5971" i="66"/>
  <c r="D5972" i="66"/>
  <c r="D5973" i="66"/>
  <c r="D5974" i="66"/>
  <c r="D5975" i="66"/>
  <c r="D5976" i="66"/>
  <c r="D5977" i="66"/>
  <c r="D5978" i="66"/>
  <c r="D5979" i="66"/>
  <c r="D5980" i="66"/>
  <c r="D5981" i="66"/>
  <c r="D5982" i="66"/>
  <c r="D5983" i="66"/>
  <c r="D5984" i="66"/>
  <c r="D5985" i="66"/>
  <c r="D5986" i="66"/>
  <c r="D5987" i="66"/>
  <c r="D5988" i="66"/>
  <c r="D5989" i="66"/>
  <c r="D5990" i="66"/>
  <c r="D5991" i="66"/>
  <c r="D5992" i="66"/>
  <c r="D5993" i="66"/>
  <c r="D5994" i="66"/>
  <c r="D5995" i="66"/>
  <c r="D5996" i="66"/>
  <c r="D5997" i="66"/>
  <c r="D5998" i="66"/>
  <c r="D5999" i="66"/>
  <c r="D6000" i="66"/>
  <c r="D6001" i="66"/>
  <c r="D6002" i="66"/>
  <c r="D6003" i="66"/>
  <c r="D6004" i="66"/>
  <c r="D6005" i="66"/>
  <c r="D6006" i="66"/>
  <c r="D6007" i="66"/>
  <c r="D6008" i="66"/>
  <c r="D6009" i="66"/>
  <c r="D6010" i="66"/>
  <c r="D6011" i="66"/>
  <c r="D6012" i="66"/>
  <c r="D6013" i="66"/>
  <c r="D6014" i="66"/>
  <c r="D6015" i="66"/>
  <c r="D6016" i="66"/>
  <c r="D6017" i="66"/>
  <c r="D6018" i="66"/>
  <c r="D6019" i="66"/>
  <c r="D6020" i="66"/>
  <c r="D6021" i="66"/>
  <c r="D6022" i="66"/>
  <c r="D6023" i="66"/>
  <c r="D6024" i="66"/>
  <c r="D6025" i="66"/>
  <c r="D6026" i="66"/>
  <c r="D6027" i="66"/>
  <c r="D6028" i="66"/>
  <c r="D6029" i="66"/>
  <c r="D6030" i="66"/>
  <c r="D6031" i="66"/>
  <c r="D6032" i="66"/>
  <c r="D6033" i="66"/>
  <c r="D6034" i="66"/>
  <c r="D6035" i="66"/>
  <c r="D6036" i="66"/>
  <c r="D6037" i="66"/>
  <c r="D6038" i="66"/>
  <c r="D6039" i="66"/>
  <c r="D6040" i="66"/>
  <c r="D6041" i="66"/>
  <c r="D6042" i="66"/>
  <c r="D6043" i="66"/>
  <c r="D6044" i="66"/>
  <c r="D6045" i="66"/>
  <c r="D6046" i="66"/>
  <c r="D6047" i="66"/>
  <c r="D6048" i="66"/>
  <c r="D6049" i="66"/>
  <c r="D6050" i="66"/>
  <c r="D6051" i="66"/>
  <c r="D6052" i="66"/>
  <c r="D6053" i="66"/>
  <c r="D6054" i="66"/>
  <c r="D6055" i="66"/>
  <c r="D6056" i="66"/>
  <c r="D6057" i="66"/>
  <c r="D6058" i="66"/>
  <c r="D6059" i="66"/>
  <c r="D6060" i="66"/>
  <c r="D6061" i="66"/>
  <c r="D6062" i="66"/>
  <c r="D6063" i="66"/>
  <c r="D6064" i="66"/>
  <c r="D6065" i="66"/>
  <c r="D6066" i="66"/>
  <c r="D6067" i="66"/>
  <c r="D6068" i="66"/>
  <c r="D6069" i="66"/>
  <c r="D6070" i="66"/>
  <c r="D6071" i="66"/>
  <c r="D6072" i="66"/>
  <c r="D6073" i="66"/>
  <c r="D6074" i="66"/>
  <c r="D6075" i="66"/>
  <c r="D6076" i="66"/>
  <c r="D6077" i="66"/>
  <c r="D6078" i="66"/>
  <c r="D6079" i="66"/>
  <c r="D6080" i="66"/>
  <c r="D6081" i="66"/>
  <c r="D6082" i="66"/>
  <c r="D6083" i="66"/>
  <c r="D6084" i="66"/>
  <c r="D6085" i="66"/>
  <c r="D6086" i="66"/>
  <c r="D6087" i="66"/>
  <c r="D6088" i="66"/>
  <c r="D6089" i="66"/>
  <c r="D6090" i="66"/>
  <c r="D6091" i="66"/>
  <c r="D6092" i="66"/>
  <c r="D6093" i="66"/>
  <c r="D6094" i="66"/>
  <c r="D6095" i="66"/>
  <c r="D6096" i="66"/>
  <c r="D6097" i="66"/>
  <c r="D6098" i="66"/>
  <c r="D6099" i="66"/>
  <c r="D6100" i="66"/>
  <c r="D6101" i="66"/>
  <c r="D6102" i="66"/>
  <c r="D6103" i="66"/>
  <c r="D6104" i="66"/>
  <c r="D6105" i="66"/>
  <c r="D6106" i="66"/>
  <c r="D6107" i="66"/>
  <c r="D6108" i="66"/>
  <c r="D6109" i="66"/>
  <c r="D6110" i="66"/>
  <c r="D6111" i="66"/>
  <c r="D6112" i="66"/>
  <c r="D6113" i="66"/>
  <c r="D6114" i="66"/>
  <c r="D6115" i="66"/>
  <c r="D6116" i="66"/>
  <c r="D6117" i="66"/>
  <c r="D6118" i="66"/>
  <c r="D6119" i="66"/>
  <c r="D6120" i="66"/>
  <c r="D6121" i="66"/>
  <c r="D6122" i="66"/>
  <c r="D6123" i="66"/>
  <c r="D6124" i="66"/>
  <c r="D6125" i="66"/>
  <c r="D6126" i="66"/>
  <c r="D6127" i="66"/>
  <c r="D6128" i="66"/>
  <c r="D6129" i="66"/>
  <c r="D6130" i="66"/>
  <c r="D6131" i="66"/>
  <c r="D6132" i="66"/>
  <c r="D6133" i="66"/>
  <c r="D6134" i="66"/>
  <c r="D6135" i="66"/>
  <c r="D6136" i="66"/>
  <c r="D6137" i="66"/>
  <c r="D6138" i="66"/>
  <c r="D6139" i="66"/>
  <c r="D6140" i="66"/>
  <c r="D6141" i="66"/>
  <c r="D6142" i="66"/>
  <c r="D6143" i="66"/>
  <c r="D6144" i="66"/>
  <c r="D6145" i="66"/>
  <c r="D6146" i="66"/>
  <c r="D6147" i="66"/>
  <c r="D6148" i="66"/>
  <c r="D6149" i="66"/>
  <c r="D6150" i="66"/>
  <c r="D6151" i="66"/>
  <c r="D6152" i="66"/>
  <c r="D6153" i="66"/>
  <c r="D6154" i="66"/>
  <c r="D6155" i="66"/>
  <c r="D6156" i="66"/>
  <c r="D6157" i="66"/>
  <c r="D6158" i="66"/>
  <c r="D6159" i="66"/>
  <c r="D6160" i="66"/>
  <c r="D6161" i="66"/>
  <c r="D6162" i="66"/>
  <c r="D6163" i="66"/>
  <c r="D6164" i="66"/>
  <c r="D6165" i="66"/>
  <c r="D6166" i="66"/>
  <c r="D6167" i="66"/>
  <c r="D6168" i="66"/>
  <c r="D6169" i="66"/>
  <c r="D6170" i="66"/>
  <c r="D6171" i="66"/>
  <c r="D6172" i="66"/>
  <c r="D6173" i="66"/>
  <c r="D6174" i="66"/>
  <c r="D6175" i="66"/>
  <c r="D6176" i="66"/>
  <c r="D6177" i="66"/>
  <c r="D6178" i="66"/>
  <c r="D6179" i="66"/>
  <c r="D6180" i="66"/>
  <c r="D6181" i="66"/>
  <c r="D6182" i="66"/>
  <c r="D6183" i="66"/>
  <c r="D6184" i="66"/>
  <c r="D6185" i="66"/>
  <c r="D6186" i="66"/>
  <c r="D6187" i="66"/>
  <c r="D6188" i="66"/>
  <c r="D6189" i="66"/>
  <c r="D6190" i="66"/>
  <c r="D6191" i="66"/>
  <c r="D6192" i="66"/>
  <c r="D6193" i="66"/>
  <c r="D6194" i="66"/>
  <c r="D6195" i="66"/>
  <c r="D6196" i="66"/>
  <c r="D6197" i="66"/>
  <c r="D6198" i="66"/>
  <c r="D6199" i="66"/>
  <c r="D6200" i="66"/>
  <c r="D6201" i="66"/>
  <c r="D6202" i="66"/>
  <c r="D6203" i="66"/>
  <c r="D6204" i="66"/>
  <c r="D6205" i="66"/>
  <c r="D6206" i="66"/>
  <c r="D6207" i="66"/>
  <c r="D6208" i="66"/>
  <c r="D6209" i="66"/>
  <c r="D6210" i="66"/>
  <c r="D6211" i="66"/>
  <c r="D6212" i="66"/>
  <c r="D6213" i="66"/>
  <c r="D6214" i="66"/>
  <c r="D6215" i="66"/>
  <c r="D6216" i="66"/>
  <c r="D6217" i="66"/>
  <c r="D6218" i="66"/>
  <c r="D6219" i="66"/>
  <c r="D6220" i="66"/>
  <c r="D6221" i="66"/>
  <c r="D6222" i="66"/>
  <c r="D6223" i="66"/>
  <c r="D6224" i="66"/>
  <c r="D6225" i="66"/>
  <c r="D6226" i="66"/>
  <c r="D6227" i="66"/>
  <c r="D6228" i="66"/>
  <c r="D6229" i="66"/>
  <c r="D6230" i="66"/>
  <c r="D6231" i="66"/>
  <c r="D6232" i="66"/>
  <c r="D6233" i="66"/>
  <c r="D6234" i="66"/>
  <c r="D6235" i="66"/>
  <c r="D6236" i="66"/>
  <c r="D6237" i="66"/>
  <c r="D6238" i="66"/>
  <c r="D6239" i="66"/>
  <c r="D6240" i="66"/>
  <c r="D6241" i="66"/>
  <c r="D6242" i="66"/>
  <c r="D6243" i="66"/>
  <c r="D6244" i="66"/>
  <c r="D6245" i="66"/>
  <c r="D6246" i="66"/>
  <c r="D6247" i="66"/>
  <c r="D6248" i="66"/>
  <c r="D6249" i="66"/>
  <c r="D6250" i="66"/>
  <c r="D6251" i="66"/>
  <c r="D6252" i="66"/>
  <c r="D6253" i="66"/>
  <c r="D6254" i="66"/>
  <c r="D6255" i="66"/>
  <c r="D6256" i="66"/>
  <c r="D6257" i="66"/>
  <c r="D6258" i="66"/>
  <c r="D6259" i="66"/>
  <c r="D6260" i="66"/>
  <c r="D6261" i="66"/>
  <c r="D6262" i="66"/>
  <c r="D6263" i="66"/>
  <c r="D6264" i="66"/>
  <c r="D6265" i="66"/>
  <c r="D6266" i="66"/>
  <c r="D6267" i="66"/>
  <c r="D6268" i="66"/>
  <c r="D6269" i="66"/>
  <c r="D6270" i="66"/>
  <c r="D6271" i="66"/>
  <c r="D6272" i="66"/>
  <c r="D6273" i="66"/>
  <c r="D6274" i="66"/>
  <c r="D6275" i="66"/>
  <c r="D6276" i="66"/>
  <c r="D6277" i="66"/>
  <c r="D6278" i="66"/>
  <c r="D6279" i="66"/>
  <c r="D6280" i="66"/>
  <c r="D6281" i="66"/>
  <c r="D6282" i="66"/>
  <c r="D6283" i="66"/>
  <c r="D6284" i="66"/>
  <c r="D6285" i="66"/>
  <c r="D6286" i="66"/>
  <c r="D6287" i="66"/>
  <c r="D6288" i="66"/>
  <c r="D6289" i="66"/>
  <c r="D6290" i="66"/>
  <c r="D6291" i="66"/>
  <c r="D6292" i="66"/>
  <c r="D6293" i="66"/>
  <c r="D6294" i="66"/>
  <c r="D6295" i="66"/>
  <c r="D6296" i="66"/>
  <c r="D6297" i="66"/>
  <c r="D6298" i="66"/>
  <c r="D6299" i="66"/>
  <c r="D6300" i="66"/>
  <c r="D6301" i="66"/>
  <c r="D6302" i="66"/>
  <c r="D6303" i="66"/>
  <c r="D6304" i="66"/>
  <c r="D6305" i="66"/>
  <c r="D6306" i="66"/>
  <c r="D6307" i="66"/>
  <c r="D6308" i="66"/>
  <c r="D6309" i="66"/>
  <c r="D6310" i="66"/>
  <c r="D6311" i="66"/>
  <c r="D6312" i="66"/>
  <c r="D6313" i="66"/>
  <c r="D6314" i="66"/>
  <c r="D6315" i="66"/>
  <c r="D6316" i="66"/>
  <c r="D6317" i="66"/>
  <c r="D6318" i="66"/>
  <c r="D6319" i="66"/>
  <c r="D6320" i="66"/>
  <c r="D6321" i="66"/>
  <c r="D6322" i="66"/>
  <c r="D6323" i="66"/>
  <c r="D6324" i="66"/>
  <c r="D6325" i="66"/>
  <c r="D6326" i="66"/>
  <c r="D6327" i="66"/>
  <c r="D6328" i="66"/>
  <c r="D6329" i="66"/>
  <c r="D6330" i="66"/>
  <c r="D6331" i="66"/>
  <c r="D6332" i="66"/>
  <c r="D6333" i="66"/>
  <c r="D6334" i="66"/>
  <c r="D6335" i="66"/>
  <c r="D6336" i="66"/>
  <c r="D6337" i="66"/>
  <c r="D6338" i="66"/>
  <c r="D6339" i="66"/>
  <c r="D6340" i="66"/>
  <c r="D6341" i="66"/>
  <c r="D6342" i="66"/>
  <c r="D6343" i="66"/>
  <c r="D6344" i="66"/>
  <c r="D6345" i="66"/>
  <c r="D6346" i="66"/>
  <c r="D6347" i="66"/>
  <c r="D6348" i="66"/>
  <c r="D6349" i="66"/>
  <c r="D6350" i="66"/>
  <c r="D6351" i="66"/>
  <c r="D6352" i="66"/>
  <c r="D6353" i="66"/>
  <c r="D6354" i="66"/>
  <c r="D6355" i="66"/>
  <c r="D6356" i="66"/>
  <c r="D6357" i="66"/>
  <c r="D6358" i="66"/>
  <c r="D6359" i="66"/>
  <c r="D6360" i="66"/>
  <c r="D6361" i="66"/>
  <c r="D6362" i="66"/>
  <c r="D6363" i="66"/>
  <c r="D6364" i="66"/>
  <c r="D6365" i="66"/>
  <c r="D6366" i="66"/>
  <c r="D6367" i="66"/>
  <c r="D6368" i="66"/>
  <c r="D6369" i="66"/>
  <c r="D6370" i="66"/>
  <c r="D6371" i="66"/>
  <c r="D6372" i="66"/>
  <c r="D6373" i="66"/>
  <c r="D6374" i="66"/>
  <c r="D6375" i="66"/>
  <c r="D6376" i="66"/>
  <c r="D6377" i="66"/>
  <c r="D6378" i="66"/>
  <c r="D6379" i="66"/>
  <c r="D6380" i="66"/>
  <c r="D6381" i="66"/>
  <c r="D6382" i="66"/>
  <c r="D6383" i="66"/>
  <c r="D6384" i="66"/>
  <c r="D6385" i="66"/>
  <c r="D6386" i="66"/>
  <c r="D6387" i="66"/>
  <c r="D6388" i="66"/>
  <c r="D6389" i="66"/>
  <c r="D6390" i="66"/>
  <c r="D6391" i="66"/>
  <c r="D6392" i="66"/>
  <c r="D6393" i="66"/>
  <c r="D6394" i="66"/>
  <c r="D6395" i="66"/>
  <c r="D6396" i="66"/>
  <c r="D6397" i="66"/>
  <c r="D6398" i="66"/>
  <c r="D6399" i="66"/>
  <c r="D6400" i="66"/>
  <c r="D6401" i="66"/>
  <c r="D6402" i="66"/>
  <c r="D6403" i="66"/>
  <c r="D6404" i="66"/>
  <c r="D6405" i="66"/>
  <c r="D6406" i="66"/>
  <c r="D6407" i="66"/>
  <c r="D6408" i="66"/>
  <c r="D6409" i="66"/>
  <c r="D6410" i="66"/>
  <c r="D6411" i="66"/>
  <c r="D6412" i="66"/>
  <c r="D6413" i="66"/>
  <c r="D6414" i="66"/>
  <c r="D6415" i="66"/>
  <c r="D6416" i="66"/>
  <c r="D6417" i="66"/>
  <c r="D6418" i="66"/>
  <c r="D6419" i="66"/>
  <c r="D6420" i="66"/>
  <c r="D6421" i="66"/>
  <c r="D6422" i="66"/>
  <c r="D6423" i="66"/>
  <c r="D6424" i="66"/>
  <c r="D6425" i="66"/>
  <c r="D6426" i="66"/>
  <c r="D6427" i="66"/>
  <c r="D6428" i="66"/>
  <c r="D6429" i="66"/>
  <c r="D6430" i="66"/>
  <c r="D6431" i="66"/>
  <c r="D6432" i="66"/>
  <c r="D6433" i="66"/>
  <c r="D6434" i="66"/>
  <c r="D6435" i="66"/>
  <c r="D6436" i="66"/>
  <c r="D6437" i="66"/>
  <c r="D6438" i="66"/>
  <c r="D6439" i="66"/>
  <c r="D6440" i="66"/>
  <c r="D6441" i="66"/>
  <c r="D6442" i="66"/>
  <c r="D6443" i="66"/>
  <c r="D6444" i="66"/>
  <c r="D6445" i="66"/>
  <c r="D6446" i="66"/>
  <c r="D6447" i="66"/>
  <c r="D6448" i="66"/>
  <c r="D6449" i="66"/>
  <c r="D6450" i="66"/>
  <c r="D6451" i="66"/>
  <c r="D6452" i="66"/>
  <c r="D6453" i="66"/>
  <c r="D6454" i="66"/>
  <c r="D6455" i="66"/>
  <c r="D6456" i="66"/>
  <c r="D6457" i="66"/>
  <c r="D6458" i="66"/>
  <c r="D6459" i="66"/>
  <c r="D6460" i="66"/>
  <c r="D6461" i="66"/>
  <c r="D6462" i="66"/>
  <c r="D6463" i="66"/>
  <c r="D6464" i="66"/>
  <c r="D6465" i="66"/>
  <c r="D6466" i="66"/>
  <c r="D6467" i="66"/>
  <c r="D6468" i="66"/>
  <c r="D6469" i="66"/>
  <c r="D6470" i="66"/>
  <c r="D6471" i="66"/>
  <c r="D6472" i="66"/>
  <c r="D6473" i="66"/>
  <c r="D6474" i="66"/>
  <c r="D6475" i="66"/>
  <c r="D6476" i="66"/>
  <c r="D6477" i="66"/>
  <c r="D6478" i="66"/>
  <c r="D6479" i="66"/>
  <c r="D6480" i="66"/>
  <c r="D6481" i="66"/>
  <c r="D6482" i="66"/>
  <c r="D6483" i="66"/>
  <c r="D6484" i="66"/>
  <c r="D6485" i="66"/>
  <c r="D6486" i="66"/>
  <c r="D6487" i="66"/>
  <c r="D6488" i="66"/>
  <c r="D6489" i="66"/>
  <c r="D6490" i="66"/>
  <c r="D6491" i="66"/>
  <c r="D6492" i="66"/>
  <c r="D6493" i="66"/>
  <c r="D6494" i="66"/>
  <c r="D6495" i="66"/>
  <c r="D6496" i="66"/>
  <c r="D6497" i="66"/>
  <c r="D6498" i="66"/>
  <c r="D6499" i="66"/>
  <c r="D6500" i="66"/>
  <c r="D6501" i="66"/>
  <c r="D6502" i="66"/>
  <c r="D6503" i="66"/>
  <c r="D6504" i="66"/>
  <c r="D6505" i="66"/>
  <c r="D6506" i="66"/>
  <c r="D6507" i="66"/>
  <c r="D6508" i="66"/>
  <c r="D6509" i="66"/>
  <c r="D6510" i="66"/>
  <c r="D6511" i="66"/>
  <c r="D6512" i="66"/>
  <c r="D6513" i="66"/>
  <c r="D6514" i="66"/>
  <c r="D6515" i="66"/>
  <c r="D6516" i="66"/>
  <c r="D6517" i="66"/>
  <c r="D6518" i="66"/>
  <c r="D6519" i="66"/>
  <c r="D6520" i="66"/>
  <c r="D6521" i="66"/>
  <c r="D6522" i="66"/>
  <c r="D6523" i="66"/>
  <c r="D6524" i="66"/>
  <c r="D6525" i="66"/>
  <c r="D6526" i="66"/>
  <c r="D6527" i="66"/>
  <c r="D6528" i="66"/>
  <c r="D6529" i="66"/>
  <c r="D6530" i="66"/>
  <c r="D6531" i="66"/>
  <c r="D6532" i="66"/>
  <c r="D6533" i="66"/>
  <c r="D6534" i="66"/>
  <c r="D6535" i="66"/>
  <c r="D6536" i="66"/>
  <c r="D6537" i="66"/>
  <c r="D6538" i="66"/>
  <c r="D6539" i="66"/>
  <c r="D6540" i="66"/>
  <c r="D6541" i="66"/>
  <c r="D6542" i="66"/>
  <c r="D6543" i="66"/>
  <c r="D6544" i="66"/>
  <c r="D6545" i="66"/>
  <c r="D6546" i="66"/>
  <c r="D6547" i="66"/>
  <c r="D6548" i="66"/>
  <c r="D6549" i="66"/>
  <c r="D6550" i="66"/>
  <c r="D6551" i="66"/>
  <c r="D6552" i="66"/>
  <c r="D6553" i="66"/>
  <c r="D6554" i="66"/>
  <c r="D6555" i="66"/>
  <c r="D6556" i="66"/>
  <c r="D6557" i="66"/>
  <c r="D6558" i="66"/>
  <c r="D6559" i="66"/>
  <c r="D6560" i="66"/>
  <c r="D6561" i="66"/>
  <c r="D6562" i="66"/>
  <c r="D6563" i="66"/>
  <c r="D6564" i="66"/>
  <c r="D6565" i="66"/>
  <c r="D6566" i="66"/>
  <c r="D6567" i="66"/>
  <c r="D6568" i="66"/>
  <c r="D6569" i="66"/>
  <c r="D6570" i="66"/>
  <c r="D6571" i="66"/>
  <c r="D6572" i="66"/>
  <c r="D6573" i="66"/>
  <c r="D6574" i="66"/>
  <c r="D6575" i="66"/>
  <c r="D6576" i="66"/>
  <c r="D6577" i="66"/>
  <c r="D6578" i="66"/>
  <c r="D6579" i="66"/>
  <c r="D6580" i="66"/>
  <c r="D6581" i="66"/>
  <c r="D6582" i="66"/>
  <c r="D6583" i="66"/>
  <c r="D6584" i="66"/>
  <c r="D6585" i="66"/>
  <c r="D6586" i="66"/>
  <c r="D6587" i="66"/>
  <c r="D6588" i="66"/>
  <c r="D6589" i="66"/>
  <c r="D6590" i="66"/>
  <c r="D6591" i="66"/>
  <c r="D6592" i="66"/>
  <c r="D6593" i="66"/>
  <c r="D6594" i="66"/>
  <c r="D6595" i="66"/>
  <c r="D6596" i="66"/>
  <c r="D6597" i="66"/>
  <c r="D6598" i="66"/>
  <c r="D6599" i="66"/>
  <c r="D6600" i="66"/>
  <c r="D6601" i="66"/>
  <c r="D6602" i="66"/>
  <c r="D6603" i="66"/>
  <c r="D6604" i="66"/>
  <c r="D6605" i="66"/>
  <c r="D6606" i="66"/>
  <c r="D6607" i="66"/>
  <c r="D6608" i="66"/>
  <c r="D6609" i="66"/>
  <c r="D6610" i="66"/>
  <c r="D6611" i="66"/>
  <c r="D6612" i="66"/>
  <c r="D6613" i="66"/>
  <c r="D6614" i="66"/>
  <c r="D6615" i="66"/>
  <c r="D6616" i="66"/>
  <c r="D6617" i="66"/>
  <c r="D6618" i="66"/>
  <c r="D6619" i="66"/>
  <c r="D6620" i="66"/>
  <c r="D6621" i="66"/>
  <c r="D6622" i="66"/>
  <c r="D6623" i="66"/>
  <c r="D6624" i="66"/>
  <c r="D6625" i="66"/>
  <c r="D6626" i="66"/>
  <c r="D6627" i="66"/>
  <c r="D6628" i="66"/>
  <c r="D6629" i="66"/>
  <c r="D6630" i="66"/>
  <c r="D6631" i="66"/>
  <c r="D6632" i="66"/>
  <c r="D6633" i="66"/>
  <c r="D6634" i="66"/>
  <c r="D6635" i="66"/>
  <c r="D6636" i="66"/>
  <c r="D6637" i="66"/>
  <c r="D6638" i="66"/>
  <c r="D6639" i="66"/>
  <c r="D6640" i="66"/>
  <c r="D6641" i="66"/>
  <c r="D6642" i="66"/>
  <c r="D6643" i="66"/>
  <c r="D6644" i="66"/>
  <c r="D6645" i="66"/>
  <c r="D6646" i="66"/>
  <c r="D6647" i="66"/>
  <c r="D6648" i="66"/>
  <c r="D6649" i="66"/>
  <c r="D6650" i="66"/>
  <c r="D6651" i="66"/>
  <c r="D6652" i="66"/>
  <c r="D6653" i="66"/>
  <c r="D6654" i="66"/>
  <c r="D6655" i="66"/>
  <c r="D6656" i="66"/>
  <c r="D6657" i="66"/>
  <c r="D6658" i="66"/>
  <c r="D6659" i="66"/>
  <c r="D6660" i="66"/>
  <c r="D6661" i="66"/>
  <c r="D6662" i="66"/>
  <c r="D6663" i="66"/>
  <c r="D6664" i="66"/>
  <c r="D6665" i="66"/>
  <c r="D6666" i="66"/>
  <c r="D6667" i="66"/>
  <c r="D6668" i="66"/>
  <c r="D6669" i="66"/>
  <c r="D6670" i="66"/>
  <c r="D6671" i="66"/>
  <c r="D6672" i="66"/>
  <c r="D6673" i="66"/>
  <c r="D6674" i="66"/>
  <c r="D6675" i="66"/>
  <c r="D6676" i="66"/>
  <c r="D6677" i="66"/>
  <c r="D6678" i="66"/>
  <c r="D6679" i="66"/>
  <c r="D6680" i="66"/>
  <c r="D6681" i="66"/>
  <c r="D6682" i="66"/>
  <c r="D6683" i="66"/>
  <c r="D6684" i="66"/>
  <c r="D6685" i="66"/>
  <c r="D6686" i="66"/>
  <c r="D6687" i="66"/>
  <c r="D6688" i="66"/>
  <c r="D6689" i="66"/>
  <c r="D6690" i="66"/>
  <c r="D6691" i="66"/>
  <c r="D6692" i="66"/>
  <c r="D6693" i="66"/>
  <c r="D6694" i="66"/>
  <c r="D6695" i="66"/>
  <c r="D6696" i="66"/>
  <c r="D6697" i="66"/>
  <c r="D6698" i="66"/>
  <c r="D6699" i="66"/>
  <c r="D6700" i="66"/>
  <c r="D6701" i="66"/>
  <c r="D6702" i="66"/>
  <c r="D6703" i="66"/>
  <c r="D6704" i="66"/>
  <c r="D6705" i="66"/>
  <c r="D6706" i="66"/>
  <c r="D6707" i="66"/>
  <c r="D6708" i="66"/>
  <c r="D6709" i="66"/>
  <c r="D6710" i="66"/>
  <c r="D6711" i="66"/>
  <c r="D6712" i="66"/>
  <c r="D6713" i="66"/>
  <c r="D6714" i="66"/>
  <c r="D6715" i="66"/>
  <c r="D6716" i="66"/>
  <c r="D6717" i="66"/>
  <c r="D6718" i="66"/>
  <c r="D6719" i="66"/>
  <c r="D6720" i="66"/>
  <c r="D6721" i="66"/>
  <c r="D6722" i="66"/>
  <c r="D6723" i="66"/>
  <c r="D6724" i="66"/>
  <c r="D6725" i="66"/>
  <c r="D6726" i="66"/>
  <c r="D6727" i="66"/>
  <c r="D6728" i="66"/>
  <c r="D6729" i="66"/>
  <c r="D6730" i="66"/>
  <c r="D6731" i="66"/>
  <c r="D6732" i="66"/>
  <c r="D6733" i="66"/>
  <c r="D6734" i="66"/>
  <c r="D6735" i="66"/>
  <c r="D6736" i="66"/>
  <c r="D6737" i="66"/>
  <c r="D6738" i="66"/>
  <c r="D6739" i="66"/>
  <c r="D6740" i="66"/>
  <c r="D6741" i="66"/>
  <c r="D6742" i="66"/>
  <c r="D6743" i="66"/>
  <c r="D6744" i="66"/>
  <c r="D6745" i="66"/>
  <c r="D6746" i="66"/>
  <c r="D6747" i="66"/>
  <c r="D6748" i="66"/>
  <c r="D6749" i="66"/>
  <c r="D6750" i="66"/>
  <c r="D6751" i="66"/>
  <c r="D6752" i="66"/>
  <c r="D6753" i="66"/>
  <c r="D6754" i="66"/>
  <c r="D6755" i="66"/>
  <c r="D6756" i="66"/>
  <c r="D6757" i="66"/>
  <c r="D6758" i="66"/>
  <c r="D6759" i="66"/>
  <c r="D6760" i="66"/>
  <c r="D6761" i="66"/>
  <c r="D6762" i="66"/>
  <c r="D6763" i="66"/>
  <c r="D6764" i="66"/>
  <c r="D6765" i="66"/>
  <c r="D6766" i="66"/>
  <c r="D6767" i="66"/>
  <c r="D6768" i="66"/>
  <c r="D6769" i="66"/>
  <c r="D6770" i="66"/>
  <c r="D6771" i="66"/>
  <c r="D6772" i="66"/>
  <c r="D6773" i="66"/>
  <c r="D6774" i="66"/>
  <c r="D6775" i="66"/>
  <c r="D6776" i="66"/>
  <c r="D6777" i="66"/>
  <c r="D6778" i="66"/>
  <c r="D6779" i="66"/>
  <c r="D6780" i="66"/>
  <c r="D6781" i="66"/>
  <c r="D6782" i="66"/>
  <c r="D6783" i="66"/>
  <c r="D6784" i="66"/>
  <c r="D6785" i="66"/>
  <c r="D6786" i="66"/>
  <c r="D6787" i="66"/>
  <c r="D6788" i="66"/>
  <c r="D6789" i="66"/>
  <c r="D6790" i="66"/>
  <c r="D6791" i="66"/>
  <c r="D6792" i="66"/>
  <c r="D6793" i="66"/>
  <c r="D6794" i="66"/>
  <c r="D6795" i="66"/>
  <c r="D6796" i="66"/>
  <c r="D6797" i="66"/>
  <c r="D6798" i="66"/>
  <c r="D6799" i="66"/>
  <c r="D6800" i="66"/>
  <c r="D6801" i="66"/>
  <c r="D6802" i="66"/>
  <c r="D6803" i="66"/>
  <c r="D6804" i="66"/>
  <c r="D6805" i="66"/>
  <c r="D6806" i="66"/>
  <c r="D6807" i="66"/>
  <c r="D6808" i="66"/>
  <c r="D6809" i="66"/>
  <c r="D6810" i="66"/>
  <c r="D6811" i="66"/>
  <c r="D6812" i="66"/>
  <c r="D6813" i="66"/>
  <c r="D6814" i="66"/>
  <c r="D6815" i="66"/>
  <c r="D6816" i="66"/>
  <c r="D6817" i="66"/>
  <c r="D6818" i="66"/>
  <c r="D6819" i="66"/>
  <c r="D6820" i="66"/>
  <c r="D6821" i="66"/>
  <c r="D6822" i="66"/>
  <c r="D6823" i="66"/>
  <c r="D6824" i="66"/>
  <c r="D6825" i="66"/>
  <c r="D6826" i="66"/>
  <c r="D6827" i="66"/>
  <c r="D6828" i="66"/>
  <c r="D6829" i="66"/>
  <c r="D6830" i="66"/>
  <c r="D6831" i="66"/>
  <c r="D6832" i="66"/>
  <c r="D6833" i="66"/>
  <c r="D6834" i="66"/>
  <c r="D6835" i="66"/>
  <c r="D6836" i="66"/>
  <c r="D6837" i="66"/>
  <c r="D6838" i="66"/>
  <c r="D6839" i="66"/>
  <c r="D6840" i="66"/>
  <c r="D6841" i="66"/>
  <c r="D6842" i="66"/>
  <c r="D6843" i="66"/>
  <c r="D6844" i="66"/>
  <c r="D6845" i="66"/>
  <c r="D6846" i="66"/>
  <c r="D6847" i="66"/>
  <c r="D6848" i="66"/>
  <c r="D6849" i="66"/>
  <c r="D6850" i="66"/>
  <c r="D6851" i="66"/>
  <c r="D6852" i="66"/>
  <c r="D6853" i="66"/>
  <c r="D6854" i="66"/>
  <c r="D6855" i="66"/>
  <c r="D6856" i="66"/>
  <c r="D6857" i="66"/>
  <c r="D6858" i="66"/>
  <c r="D6859" i="66"/>
  <c r="D6860" i="66"/>
  <c r="D6861" i="66"/>
  <c r="D6862" i="66"/>
  <c r="D6863" i="66"/>
  <c r="D6864" i="66"/>
  <c r="D6865" i="66"/>
  <c r="D6866" i="66"/>
  <c r="D6867" i="66"/>
  <c r="D6868" i="66"/>
  <c r="D6869" i="66"/>
  <c r="D6870" i="66"/>
  <c r="D6871" i="66"/>
  <c r="D6872" i="66"/>
  <c r="D6873" i="66"/>
  <c r="D6874" i="66"/>
  <c r="D6875" i="66"/>
  <c r="D6876" i="66"/>
  <c r="D6877" i="66"/>
  <c r="D6878" i="66"/>
  <c r="D6879" i="66"/>
  <c r="D6880" i="66"/>
  <c r="D6881" i="66"/>
  <c r="D6882" i="66"/>
  <c r="D6883" i="66"/>
  <c r="D6884" i="66"/>
  <c r="D6885" i="66"/>
  <c r="D6886" i="66"/>
  <c r="D6887" i="66"/>
  <c r="D6888" i="66"/>
  <c r="D6889" i="66"/>
  <c r="D6890" i="66"/>
  <c r="D6891" i="66"/>
  <c r="D6892" i="66"/>
  <c r="D6893" i="66"/>
  <c r="D6894" i="66"/>
  <c r="D6895" i="66"/>
  <c r="D6896" i="66"/>
  <c r="D6897" i="66"/>
  <c r="D6898" i="66"/>
  <c r="D6899" i="66"/>
  <c r="D6900" i="66"/>
  <c r="D6901" i="66"/>
  <c r="D6902" i="66"/>
  <c r="D6903" i="66"/>
  <c r="D6904" i="66"/>
  <c r="D6905" i="66"/>
  <c r="D6906" i="66"/>
  <c r="D6907" i="66"/>
  <c r="D6908" i="66"/>
  <c r="D6909" i="66"/>
  <c r="D6910" i="66"/>
  <c r="D6911" i="66"/>
  <c r="D6912" i="66"/>
  <c r="D6913" i="66"/>
  <c r="D6914" i="66"/>
  <c r="D6915" i="66"/>
  <c r="D6916" i="66"/>
  <c r="D6917" i="66"/>
  <c r="D6918" i="66"/>
  <c r="D6919" i="66"/>
  <c r="D6920" i="66"/>
  <c r="D6921" i="66"/>
  <c r="D6922" i="66"/>
  <c r="D6923" i="66"/>
  <c r="D6924" i="66"/>
  <c r="D6925" i="66"/>
  <c r="D6926" i="66"/>
  <c r="D6927" i="66"/>
  <c r="D6928" i="66"/>
  <c r="D6929" i="66"/>
  <c r="D6930" i="66"/>
  <c r="D6931" i="66"/>
  <c r="D6932" i="66"/>
  <c r="D6933" i="66"/>
  <c r="D6934" i="66"/>
  <c r="D6935" i="66"/>
  <c r="D6936" i="66"/>
  <c r="D6937" i="66"/>
  <c r="D6938" i="66"/>
  <c r="D6939" i="66"/>
  <c r="D6940" i="66"/>
  <c r="D6941" i="66"/>
  <c r="D6942" i="66"/>
  <c r="D6943" i="66"/>
  <c r="D6944" i="66"/>
  <c r="D6945" i="66"/>
  <c r="D6946" i="66"/>
  <c r="D6947" i="66"/>
  <c r="D6948" i="66"/>
  <c r="D6949" i="66"/>
  <c r="D6950" i="66"/>
  <c r="D6951" i="66"/>
  <c r="D6952" i="66"/>
  <c r="D6953" i="66"/>
  <c r="D6954" i="66"/>
  <c r="D6955" i="66"/>
  <c r="D6956" i="66"/>
  <c r="D6957" i="66"/>
  <c r="D6958" i="66"/>
  <c r="D6959" i="66"/>
  <c r="D6960" i="66"/>
  <c r="D6961" i="66"/>
  <c r="D6962" i="66"/>
  <c r="D6963" i="66"/>
  <c r="D6964" i="66"/>
  <c r="D6965" i="66"/>
  <c r="D6966" i="66"/>
  <c r="D6967" i="66"/>
  <c r="D6968" i="66"/>
  <c r="D6969" i="66"/>
  <c r="D6970" i="66"/>
  <c r="D6971" i="66"/>
  <c r="D6972" i="66"/>
  <c r="D6973" i="66"/>
  <c r="D6974" i="66"/>
  <c r="D6975" i="66"/>
  <c r="D6976" i="66"/>
  <c r="D6977" i="66"/>
  <c r="D6978" i="66"/>
  <c r="D6979" i="66"/>
  <c r="D6980" i="66"/>
  <c r="D6981" i="66"/>
  <c r="D6982" i="66"/>
  <c r="D6983" i="66"/>
  <c r="D6984" i="66"/>
  <c r="D6985" i="66"/>
  <c r="D6986" i="66"/>
  <c r="D6987" i="66"/>
  <c r="D6988" i="66"/>
  <c r="D6989" i="66"/>
  <c r="D6990" i="66"/>
  <c r="D6991" i="66"/>
  <c r="D6992" i="66"/>
  <c r="D6993" i="66"/>
  <c r="D6994" i="66"/>
  <c r="D6995" i="66"/>
  <c r="D6996" i="66"/>
  <c r="D6997" i="66"/>
  <c r="D6998" i="66"/>
  <c r="D6999" i="66"/>
  <c r="D7000" i="66"/>
  <c r="D7001" i="66"/>
  <c r="D7002" i="66"/>
  <c r="D7003" i="66"/>
  <c r="D7004" i="66"/>
  <c r="D7005" i="66"/>
  <c r="D7006" i="66"/>
  <c r="D7007" i="66"/>
  <c r="D7008" i="66"/>
  <c r="D7009" i="66"/>
  <c r="D7010" i="66"/>
  <c r="D7011" i="66"/>
  <c r="D7012" i="66"/>
  <c r="D7013" i="66"/>
  <c r="D7014" i="66"/>
  <c r="D7015" i="66"/>
  <c r="D7016" i="66"/>
  <c r="D7017" i="66"/>
  <c r="D7018" i="66"/>
  <c r="D7019" i="66"/>
  <c r="D7020" i="66"/>
  <c r="D7021" i="66"/>
  <c r="D7022" i="66"/>
  <c r="D7023" i="66"/>
  <c r="D7024" i="66"/>
  <c r="D7025" i="66"/>
  <c r="D7026" i="66"/>
  <c r="D7027" i="66"/>
  <c r="D7028" i="66"/>
  <c r="D7029" i="66"/>
  <c r="D7030" i="66"/>
  <c r="D7031" i="66"/>
  <c r="D7032" i="66"/>
  <c r="D7033" i="66"/>
  <c r="D7034" i="66"/>
  <c r="D7035" i="66"/>
  <c r="D7036" i="66"/>
  <c r="D7037" i="66"/>
  <c r="D7038" i="66"/>
  <c r="D7039" i="66"/>
  <c r="D7040" i="66"/>
  <c r="D7041" i="66"/>
  <c r="D7042" i="66"/>
  <c r="D7043" i="66"/>
  <c r="D7044" i="66"/>
  <c r="D7045" i="66"/>
  <c r="D7046" i="66"/>
  <c r="D7047" i="66"/>
  <c r="D7048" i="66"/>
  <c r="D7049" i="66"/>
  <c r="D7050" i="66"/>
  <c r="D7051" i="66"/>
  <c r="D7052" i="66"/>
  <c r="D7053" i="66"/>
  <c r="D7054" i="66"/>
  <c r="D7055" i="66"/>
  <c r="D7056" i="66"/>
  <c r="D7057" i="66"/>
  <c r="D7058" i="66"/>
  <c r="D7059" i="66"/>
  <c r="D7060" i="66"/>
  <c r="D7061" i="66"/>
  <c r="D7062" i="66"/>
  <c r="D7063" i="66"/>
  <c r="D7064" i="66"/>
  <c r="D7065" i="66"/>
  <c r="D7066" i="66"/>
  <c r="D7067" i="66"/>
  <c r="D7068" i="66"/>
  <c r="D7069" i="66"/>
  <c r="D7070" i="66"/>
  <c r="D7071" i="66"/>
  <c r="D7072" i="66"/>
  <c r="D7073" i="66"/>
  <c r="D7074" i="66"/>
  <c r="D7075" i="66"/>
  <c r="D7076" i="66"/>
  <c r="D7077" i="66"/>
  <c r="D7078" i="66"/>
  <c r="D7079" i="66"/>
  <c r="D7080" i="66"/>
  <c r="D7081" i="66"/>
  <c r="D7082" i="66"/>
  <c r="D7083" i="66"/>
  <c r="D7084" i="66"/>
  <c r="D7085" i="66"/>
  <c r="D7086" i="66"/>
  <c r="D7087" i="66"/>
  <c r="D7088" i="66"/>
  <c r="D7089" i="66"/>
  <c r="D7090" i="66"/>
  <c r="D7091" i="66"/>
  <c r="D7092" i="66"/>
  <c r="D7093" i="66"/>
  <c r="D7094" i="66"/>
  <c r="D7095" i="66"/>
  <c r="D7096" i="66"/>
  <c r="D7097" i="66"/>
  <c r="D7098" i="66"/>
  <c r="D7099" i="66"/>
  <c r="D7100" i="66"/>
  <c r="D7101" i="66"/>
  <c r="D7102" i="66"/>
  <c r="D7103" i="66"/>
  <c r="D7104" i="66"/>
  <c r="D7105" i="66"/>
  <c r="D7106" i="66"/>
  <c r="D7107" i="66"/>
  <c r="D7108" i="66"/>
  <c r="D7109" i="66"/>
  <c r="D7110" i="66"/>
  <c r="D7111" i="66"/>
  <c r="D7112" i="66"/>
  <c r="D7113" i="66"/>
  <c r="D7114" i="66"/>
  <c r="D7115" i="66"/>
  <c r="D7116" i="66"/>
  <c r="D7117" i="66"/>
  <c r="D7118" i="66"/>
  <c r="D7119" i="66"/>
  <c r="D7120" i="66"/>
  <c r="D7121" i="66"/>
  <c r="D7122" i="66"/>
  <c r="D7123" i="66"/>
  <c r="D7124" i="66"/>
  <c r="D7125" i="66"/>
  <c r="D7126" i="66"/>
  <c r="D7127" i="66"/>
  <c r="D7128" i="66"/>
  <c r="D7129" i="66"/>
  <c r="D7130" i="66"/>
  <c r="D7131" i="66"/>
  <c r="D7132" i="66"/>
  <c r="D7133" i="66"/>
  <c r="D7134" i="66"/>
  <c r="D7135" i="66"/>
  <c r="D7136" i="66"/>
  <c r="D7137" i="66"/>
  <c r="D7138" i="66"/>
  <c r="D7139" i="66"/>
  <c r="D7140" i="66"/>
  <c r="D7141" i="66"/>
  <c r="D7142" i="66"/>
  <c r="D7143" i="66"/>
  <c r="D7144" i="66"/>
  <c r="D7145" i="66"/>
  <c r="D7146" i="66"/>
  <c r="D7147" i="66"/>
  <c r="D7148" i="66"/>
  <c r="D7149" i="66"/>
  <c r="D7150" i="66"/>
  <c r="D7151" i="66"/>
  <c r="D7152" i="66"/>
  <c r="D7153" i="66"/>
  <c r="D7154" i="66"/>
  <c r="D7155" i="66"/>
  <c r="D7156" i="66"/>
  <c r="D7157" i="66"/>
  <c r="D7158" i="66"/>
  <c r="D7159" i="66"/>
  <c r="D7160" i="66"/>
  <c r="D7161" i="66"/>
  <c r="D7162" i="66"/>
  <c r="D7163" i="66"/>
  <c r="D7164" i="66"/>
  <c r="D7165" i="66"/>
  <c r="D7166" i="66"/>
  <c r="D7167" i="66"/>
  <c r="D7168" i="66"/>
  <c r="D7169" i="66"/>
  <c r="D7170" i="66"/>
  <c r="D7171" i="66"/>
  <c r="D7172" i="66"/>
  <c r="D7173" i="66"/>
  <c r="D7174" i="66"/>
  <c r="D7175" i="66"/>
  <c r="D7176" i="66"/>
  <c r="D7177" i="66"/>
  <c r="D7178" i="66"/>
  <c r="D7179" i="66"/>
  <c r="D7180" i="66"/>
  <c r="D7181" i="66"/>
  <c r="D7182" i="66"/>
  <c r="D7183" i="66"/>
  <c r="D7184" i="66"/>
  <c r="D7185" i="66"/>
  <c r="D7186" i="66"/>
  <c r="D7187" i="66"/>
  <c r="D7188" i="66"/>
  <c r="D7189" i="66"/>
  <c r="D7190" i="66"/>
  <c r="D7191" i="66"/>
  <c r="D7192" i="66"/>
  <c r="D7193" i="66"/>
  <c r="D7194" i="66"/>
  <c r="D7195" i="66"/>
  <c r="D7196" i="66"/>
  <c r="D7197" i="66"/>
  <c r="D7198" i="66"/>
  <c r="D7199" i="66"/>
  <c r="D7200" i="66"/>
  <c r="D7201" i="66"/>
  <c r="D7202" i="66"/>
  <c r="D7203" i="66"/>
  <c r="D7204" i="66"/>
  <c r="D7205" i="66"/>
  <c r="D7206" i="66"/>
  <c r="D7207" i="66"/>
  <c r="D7208" i="66"/>
  <c r="D7209" i="66"/>
  <c r="D7210" i="66"/>
  <c r="D7211" i="66"/>
  <c r="D7212" i="66"/>
  <c r="D7213" i="66"/>
  <c r="D7214" i="66"/>
  <c r="D7215" i="66"/>
  <c r="D7216" i="66"/>
  <c r="D7217" i="66"/>
  <c r="D7218" i="66"/>
  <c r="D7219" i="66"/>
  <c r="D7220" i="66"/>
  <c r="D7221" i="66"/>
  <c r="D7222" i="66"/>
  <c r="D7223" i="66"/>
  <c r="D7224" i="66"/>
  <c r="D7225" i="66"/>
  <c r="D7226" i="66"/>
  <c r="D7227" i="66"/>
  <c r="D7228" i="66"/>
  <c r="D7229" i="66"/>
  <c r="D7230" i="66"/>
  <c r="D7231" i="66"/>
  <c r="D7232" i="66"/>
  <c r="D7233" i="66"/>
  <c r="D7234" i="66"/>
  <c r="D7235" i="66"/>
  <c r="D7236" i="66"/>
  <c r="D7237" i="66"/>
  <c r="D7238" i="66"/>
  <c r="D7239" i="66"/>
  <c r="D7240" i="66"/>
  <c r="D7241" i="66"/>
  <c r="D7242" i="66"/>
  <c r="D7243" i="66"/>
  <c r="D7244" i="66"/>
  <c r="D7245" i="66"/>
  <c r="D7246" i="66"/>
  <c r="D7247" i="66"/>
  <c r="D7248" i="66"/>
  <c r="D7249" i="66"/>
  <c r="D7250" i="66"/>
  <c r="D7251" i="66"/>
  <c r="D7252" i="66"/>
  <c r="D7253" i="66"/>
  <c r="D7254" i="66"/>
  <c r="D7255" i="66"/>
  <c r="D7256" i="66"/>
  <c r="D7257" i="66"/>
  <c r="D7258" i="66"/>
  <c r="D7259" i="66"/>
  <c r="D7260" i="66"/>
  <c r="D7261" i="66"/>
  <c r="D7262" i="66"/>
  <c r="D7263" i="66"/>
  <c r="D7264" i="66"/>
  <c r="D7265" i="66"/>
  <c r="D7266" i="66"/>
  <c r="D7267" i="66"/>
  <c r="D7268" i="66"/>
  <c r="D7269" i="66"/>
  <c r="D7270" i="66"/>
  <c r="D7271" i="66"/>
  <c r="D7272" i="66"/>
  <c r="D7273" i="66"/>
  <c r="D7274" i="66"/>
  <c r="D7275" i="66"/>
  <c r="D7276" i="66"/>
  <c r="D7277" i="66"/>
  <c r="D7278" i="66"/>
  <c r="D7279" i="66"/>
  <c r="D7280" i="66"/>
  <c r="D7281" i="66"/>
  <c r="D7282" i="66"/>
  <c r="D7283" i="66"/>
  <c r="D7284" i="66"/>
  <c r="D7285" i="66"/>
  <c r="D7286" i="66"/>
  <c r="D7287" i="66"/>
  <c r="D7288" i="66"/>
  <c r="D7289" i="66"/>
  <c r="D7290" i="66"/>
  <c r="D7291" i="66"/>
  <c r="D7292" i="66"/>
  <c r="D7293" i="66"/>
  <c r="D7294" i="66"/>
  <c r="D7295" i="66"/>
  <c r="D7296" i="66"/>
  <c r="D7297" i="66"/>
  <c r="D7298" i="66"/>
  <c r="D7299" i="66"/>
  <c r="D7300" i="66"/>
  <c r="D7301" i="66"/>
  <c r="D7302" i="66"/>
  <c r="D7303" i="66"/>
  <c r="D7304" i="66"/>
  <c r="D7305" i="66"/>
  <c r="D7306" i="66"/>
  <c r="D7307" i="66"/>
  <c r="D7308" i="66"/>
  <c r="D7309" i="66"/>
  <c r="D7310" i="66"/>
  <c r="D7311" i="66"/>
  <c r="D7312" i="66"/>
  <c r="D7313" i="66"/>
  <c r="D7314" i="66"/>
  <c r="D7315" i="66"/>
  <c r="D7316" i="66"/>
  <c r="D7317" i="66"/>
  <c r="D7318" i="66"/>
  <c r="D7319" i="66"/>
  <c r="D7320" i="66"/>
  <c r="D7321" i="66"/>
  <c r="D7322" i="66"/>
  <c r="D7323" i="66"/>
  <c r="D7324" i="66"/>
  <c r="D7325" i="66"/>
  <c r="D7326" i="66"/>
  <c r="D7327" i="66"/>
  <c r="D7328" i="66"/>
  <c r="D7329" i="66"/>
  <c r="D7330" i="66"/>
  <c r="D7331" i="66"/>
  <c r="D7332" i="66"/>
  <c r="D7333" i="66"/>
  <c r="D7334" i="66"/>
  <c r="D7335" i="66"/>
  <c r="D7336" i="66"/>
  <c r="D7337" i="66"/>
  <c r="D7338" i="66"/>
  <c r="D7339" i="66"/>
  <c r="D7340" i="66"/>
  <c r="D7341" i="66"/>
  <c r="D7342" i="66"/>
  <c r="D7343" i="66"/>
  <c r="D7344" i="66"/>
  <c r="D7345" i="66"/>
  <c r="D7346" i="66"/>
  <c r="D7347" i="66"/>
  <c r="D7348" i="66"/>
  <c r="D7349" i="66"/>
  <c r="D7350" i="66"/>
  <c r="D7351" i="66"/>
  <c r="D7352" i="66"/>
  <c r="D7353" i="66"/>
  <c r="D7354" i="66"/>
  <c r="D7355" i="66"/>
  <c r="D7356" i="66"/>
  <c r="D7357" i="66"/>
  <c r="D7358" i="66"/>
  <c r="D7359" i="66"/>
  <c r="D7360" i="66"/>
  <c r="D7361" i="66"/>
  <c r="D7362" i="66"/>
  <c r="D7363" i="66"/>
  <c r="D7364" i="66"/>
  <c r="D7365" i="66"/>
  <c r="D7366" i="66"/>
  <c r="D7367" i="66"/>
  <c r="D7368" i="66"/>
  <c r="D7369" i="66"/>
  <c r="D7370" i="66"/>
  <c r="D7371" i="66"/>
  <c r="D7372" i="66"/>
  <c r="D7373" i="66"/>
  <c r="D7374" i="66"/>
  <c r="D7375" i="66"/>
  <c r="D7376" i="66"/>
  <c r="D7377" i="66"/>
  <c r="D7378" i="66"/>
  <c r="D7379" i="66"/>
  <c r="D7380" i="66"/>
  <c r="D7381" i="66"/>
  <c r="D7382" i="66"/>
  <c r="D7383" i="66"/>
  <c r="D7384" i="66"/>
  <c r="D7385" i="66"/>
  <c r="D7386" i="66"/>
  <c r="D7387" i="66"/>
  <c r="D7388" i="66"/>
  <c r="D7389" i="66"/>
  <c r="D7390" i="66"/>
  <c r="D7391" i="66"/>
  <c r="D7392" i="66"/>
  <c r="D7393" i="66"/>
  <c r="D7394" i="66"/>
  <c r="D7395" i="66"/>
  <c r="D7396" i="66"/>
  <c r="D7397" i="66"/>
  <c r="D7398" i="66"/>
  <c r="D7399" i="66"/>
  <c r="D7400" i="66"/>
  <c r="D7401" i="66"/>
  <c r="D7402" i="66"/>
  <c r="D7403" i="66"/>
  <c r="D7404" i="66"/>
  <c r="D7405" i="66"/>
  <c r="D7406" i="66"/>
  <c r="D7407" i="66"/>
  <c r="D7408" i="66"/>
  <c r="D7409" i="66"/>
  <c r="D7410" i="66"/>
  <c r="D7411" i="66"/>
  <c r="D7412" i="66"/>
  <c r="D7413" i="66"/>
  <c r="D7414" i="66"/>
  <c r="D7415" i="66"/>
  <c r="D7416" i="66"/>
  <c r="D7417" i="66"/>
  <c r="D7418" i="66"/>
  <c r="D7419" i="66"/>
  <c r="D7420" i="66"/>
  <c r="D7421" i="66"/>
  <c r="D7422" i="66"/>
  <c r="D7423" i="66"/>
  <c r="D7424" i="66"/>
  <c r="D7425" i="66"/>
  <c r="D7426" i="66"/>
  <c r="D7427" i="66"/>
  <c r="D7428" i="66"/>
  <c r="D7429" i="66"/>
  <c r="D7430" i="66"/>
  <c r="D7431" i="66"/>
  <c r="D7432" i="66"/>
  <c r="D7433" i="66"/>
  <c r="D7434" i="66"/>
  <c r="D7435" i="66"/>
  <c r="D7436" i="66"/>
  <c r="D7437" i="66"/>
  <c r="D7438" i="66"/>
  <c r="D7439" i="66"/>
  <c r="D7440" i="66"/>
  <c r="D7441" i="66"/>
  <c r="D7442" i="66"/>
  <c r="D7443" i="66"/>
  <c r="D7444" i="66"/>
  <c r="D7445" i="66"/>
  <c r="D7446" i="66"/>
  <c r="D7447" i="66"/>
  <c r="D7448" i="66"/>
  <c r="D7449" i="66"/>
  <c r="D7450" i="66"/>
  <c r="D7451" i="66"/>
  <c r="D7452" i="66"/>
  <c r="D7453" i="66"/>
  <c r="D7454" i="66"/>
  <c r="D7455" i="66"/>
  <c r="D7456" i="66"/>
  <c r="D7457" i="66"/>
  <c r="D7458" i="66"/>
  <c r="D7459" i="66"/>
  <c r="D7460" i="66"/>
  <c r="D7461" i="66"/>
  <c r="D7462" i="66"/>
  <c r="D7463" i="66"/>
  <c r="D7464" i="66"/>
  <c r="D7465" i="66"/>
  <c r="D7466" i="66"/>
  <c r="D7467" i="66"/>
  <c r="D7468" i="66"/>
  <c r="D7469" i="66"/>
  <c r="D7470" i="66"/>
  <c r="D7471" i="66"/>
  <c r="D7472" i="66"/>
  <c r="D7473" i="66"/>
  <c r="D7474" i="66"/>
  <c r="D7475" i="66"/>
  <c r="D7476" i="66"/>
  <c r="D7477" i="66"/>
  <c r="D7478" i="66"/>
  <c r="D7479" i="66"/>
  <c r="D7480" i="66"/>
  <c r="D7481" i="66"/>
  <c r="D7482" i="66"/>
  <c r="D7483" i="66"/>
  <c r="D7484" i="66"/>
  <c r="D7485" i="66"/>
  <c r="D7486" i="66"/>
  <c r="D7487" i="66"/>
  <c r="D7488" i="66"/>
  <c r="D7489" i="66"/>
  <c r="D7490" i="66"/>
  <c r="D7491" i="66"/>
  <c r="D7492" i="66"/>
  <c r="D7493" i="66"/>
  <c r="D7494" i="66"/>
  <c r="D7495" i="66"/>
  <c r="D7496" i="66"/>
  <c r="D7497" i="66"/>
  <c r="D7498" i="66"/>
  <c r="D7499" i="66"/>
  <c r="D7500" i="66"/>
  <c r="D7501" i="66"/>
  <c r="D7502" i="66"/>
  <c r="D7503" i="66"/>
  <c r="D7504" i="66"/>
  <c r="D7505" i="66"/>
  <c r="D7506" i="66"/>
  <c r="D7507" i="66"/>
  <c r="D7508" i="66"/>
  <c r="D7509" i="66"/>
  <c r="D7510" i="66"/>
  <c r="D7511" i="66"/>
  <c r="D7512" i="66"/>
  <c r="D7513" i="66"/>
  <c r="D7514" i="66"/>
  <c r="D7515" i="66"/>
  <c r="D7516" i="66"/>
  <c r="D7517" i="66"/>
  <c r="D7518" i="66"/>
  <c r="D7519" i="66"/>
  <c r="D7520" i="66"/>
  <c r="D7521" i="66"/>
  <c r="D7522" i="66"/>
  <c r="D7523" i="66"/>
  <c r="D7524" i="66"/>
  <c r="D7525" i="66"/>
  <c r="D7526" i="66"/>
  <c r="D7527" i="66"/>
  <c r="D7528" i="66"/>
  <c r="D7529" i="66"/>
  <c r="D7530" i="66"/>
  <c r="D7531" i="66"/>
  <c r="D7532" i="66"/>
  <c r="D7533" i="66"/>
  <c r="D7534" i="66"/>
  <c r="D7535" i="66"/>
  <c r="D7536" i="66"/>
  <c r="D7537" i="66"/>
  <c r="D7538" i="66"/>
  <c r="D7539" i="66"/>
  <c r="D7540" i="66"/>
  <c r="D7541" i="66"/>
  <c r="D7542" i="66"/>
  <c r="D7543" i="66"/>
  <c r="D7544" i="66"/>
  <c r="D7545" i="66"/>
  <c r="D7546" i="66"/>
  <c r="D7547" i="66"/>
  <c r="D7548" i="66"/>
  <c r="D7549" i="66"/>
  <c r="D7550" i="66"/>
  <c r="D7551" i="66"/>
  <c r="D7552" i="66"/>
  <c r="D7553" i="66"/>
  <c r="D7554" i="66"/>
  <c r="D7555" i="66"/>
  <c r="D7556" i="66"/>
  <c r="D7557" i="66"/>
  <c r="D7558" i="66"/>
  <c r="D7559" i="66"/>
  <c r="D7560" i="66"/>
  <c r="D7561" i="66"/>
  <c r="D7562" i="66"/>
  <c r="D7563" i="66"/>
  <c r="D7564" i="66"/>
  <c r="D7565" i="66"/>
  <c r="D7566" i="66"/>
  <c r="D7567" i="66"/>
  <c r="D7568" i="66"/>
  <c r="D7569" i="66"/>
  <c r="D7570" i="66"/>
  <c r="D7571" i="66"/>
  <c r="D7572" i="66"/>
  <c r="D7573" i="66"/>
  <c r="D7574" i="66"/>
  <c r="D7575" i="66"/>
  <c r="D7576" i="66"/>
  <c r="D7577" i="66"/>
  <c r="D7578" i="66"/>
  <c r="D7579" i="66"/>
  <c r="D7580" i="66"/>
  <c r="D7581" i="66"/>
  <c r="D7582" i="66"/>
  <c r="D7583" i="66"/>
  <c r="D7584" i="66"/>
  <c r="D7585" i="66"/>
  <c r="D7586" i="66"/>
  <c r="D7587" i="66"/>
  <c r="D7588" i="66"/>
  <c r="D7589" i="66"/>
  <c r="D7590" i="66"/>
  <c r="D7591" i="66"/>
  <c r="D7592" i="66"/>
  <c r="D7593" i="66"/>
  <c r="D7594" i="66"/>
  <c r="D7595" i="66"/>
  <c r="D7596" i="66"/>
  <c r="D7597" i="66"/>
  <c r="D7598" i="66"/>
  <c r="D7599" i="66"/>
  <c r="D7600" i="66"/>
  <c r="D7601" i="66"/>
  <c r="D7602" i="66"/>
  <c r="D7603" i="66"/>
  <c r="D7604" i="66"/>
  <c r="D7605" i="66"/>
  <c r="D7606" i="66"/>
  <c r="D7607" i="66"/>
  <c r="D7608" i="66"/>
  <c r="D7609" i="66"/>
  <c r="D7610" i="66"/>
  <c r="D7611" i="66"/>
  <c r="D7612" i="66"/>
  <c r="D7613" i="66"/>
  <c r="D7614" i="66"/>
  <c r="D7615" i="66"/>
  <c r="D7616" i="66"/>
  <c r="D7617" i="66"/>
  <c r="D7618" i="66"/>
  <c r="D7619" i="66"/>
  <c r="D7620" i="66"/>
  <c r="D7621" i="66"/>
  <c r="D7622" i="66"/>
  <c r="D7623" i="66"/>
  <c r="D7624" i="66"/>
  <c r="D7625" i="66"/>
  <c r="D7626" i="66"/>
  <c r="D7627" i="66"/>
  <c r="D7628" i="66"/>
  <c r="D7629" i="66"/>
  <c r="D7630" i="66"/>
  <c r="D7631" i="66"/>
  <c r="D7632" i="66"/>
  <c r="D7633" i="66"/>
  <c r="D7634" i="66"/>
  <c r="D7635" i="66"/>
  <c r="D7636" i="66"/>
  <c r="D7637" i="66"/>
  <c r="D7638" i="66"/>
  <c r="D7639" i="66"/>
  <c r="D7640" i="66"/>
  <c r="D7641" i="66"/>
  <c r="D7642" i="66"/>
  <c r="D7643" i="66"/>
  <c r="D7644" i="66"/>
  <c r="D7645" i="66"/>
  <c r="D7646" i="66"/>
  <c r="D7647" i="66"/>
  <c r="D7648" i="66"/>
  <c r="D7649" i="66"/>
  <c r="D7650" i="66"/>
  <c r="D7651" i="66"/>
  <c r="D7652" i="66"/>
  <c r="D7653" i="66"/>
  <c r="D7654" i="66"/>
  <c r="D7655" i="66"/>
  <c r="D7656" i="66"/>
  <c r="D7657" i="66"/>
  <c r="D7658" i="66"/>
  <c r="D7659" i="66"/>
  <c r="D7660" i="66"/>
  <c r="D7661" i="66"/>
  <c r="D7662" i="66"/>
  <c r="D7663" i="66"/>
  <c r="D7664" i="66"/>
  <c r="D7665" i="66"/>
  <c r="D7666" i="66"/>
  <c r="D7667" i="66"/>
  <c r="D7668" i="66"/>
  <c r="D7669" i="66"/>
  <c r="D7670" i="66"/>
  <c r="D7671" i="66"/>
  <c r="D7672" i="66"/>
  <c r="D7673" i="66"/>
  <c r="D7674" i="66"/>
  <c r="D7675" i="66"/>
  <c r="D7676" i="66"/>
  <c r="D7677" i="66"/>
  <c r="D7678" i="66"/>
  <c r="D7679" i="66"/>
  <c r="D7680" i="66"/>
  <c r="D7681" i="66"/>
  <c r="D7682" i="66"/>
  <c r="D7683" i="66"/>
  <c r="D7684" i="66"/>
  <c r="D7685" i="66"/>
  <c r="D7686" i="66"/>
  <c r="D7687" i="66"/>
  <c r="D7688" i="66"/>
  <c r="D7689" i="66"/>
  <c r="D7690" i="66"/>
  <c r="D7691" i="66"/>
  <c r="D7692" i="66"/>
  <c r="D7693" i="66"/>
  <c r="D7694" i="66"/>
  <c r="D7695" i="66"/>
  <c r="D7696" i="66"/>
  <c r="D7697" i="66"/>
  <c r="D7698" i="66"/>
  <c r="D7699" i="66"/>
  <c r="D7700" i="66"/>
  <c r="D7701" i="66"/>
  <c r="D7702" i="66"/>
  <c r="D7703" i="66"/>
  <c r="D7704" i="66"/>
  <c r="D7705" i="66"/>
  <c r="D7706" i="66"/>
  <c r="D7707" i="66"/>
  <c r="D7708" i="66"/>
  <c r="D7709" i="66"/>
  <c r="D7710" i="66"/>
  <c r="D7711" i="66"/>
  <c r="D7712" i="66"/>
  <c r="D7713" i="66"/>
  <c r="D7714" i="66"/>
  <c r="D7715" i="66"/>
  <c r="D7716" i="66"/>
  <c r="D7717" i="66"/>
  <c r="D7718" i="66"/>
  <c r="D7719" i="66"/>
  <c r="D7720" i="66"/>
  <c r="D7721" i="66"/>
  <c r="D7722" i="66"/>
  <c r="D7723" i="66"/>
  <c r="D7724" i="66"/>
  <c r="D7725" i="66"/>
  <c r="D7726" i="66"/>
  <c r="D7727" i="66"/>
  <c r="D7728" i="66"/>
  <c r="D7729" i="66"/>
  <c r="D7730" i="66"/>
  <c r="D7731" i="66"/>
  <c r="D7732" i="66"/>
  <c r="D7733" i="66"/>
  <c r="D7734" i="66"/>
  <c r="D7735" i="66"/>
  <c r="D7736" i="66"/>
  <c r="D7737" i="66"/>
  <c r="D7738" i="66"/>
  <c r="D7739" i="66"/>
  <c r="D7740" i="66"/>
  <c r="D7741" i="66"/>
  <c r="D7742" i="66"/>
  <c r="D7743" i="66"/>
  <c r="D7744" i="66"/>
  <c r="D7745" i="66"/>
  <c r="D7746" i="66"/>
  <c r="D7747" i="66"/>
  <c r="D7748" i="66"/>
  <c r="D7749" i="66"/>
  <c r="D7750" i="66"/>
  <c r="D7751" i="66"/>
  <c r="D7752" i="66"/>
  <c r="D7753" i="66"/>
  <c r="D7754" i="66"/>
  <c r="D7755" i="66"/>
  <c r="D7756" i="66"/>
  <c r="D7757" i="66"/>
  <c r="D7758" i="66"/>
  <c r="D7759" i="66"/>
  <c r="D7760" i="66"/>
  <c r="D7761" i="66"/>
  <c r="D7762" i="66"/>
  <c r="D7763" i="66"/>
  <c r="D7764" i="66"/>
  <c r="D7765" i="66"/>
  <c r="D7766" i="66"/>
  <c r="D7767" i="66"/>
  <c r="D7768" i="66"/>
  <c r="D7769" i="66"/>
  <c r="D7770" i="66"/>
  <c r="D7771" i="66"/>
  <c r="D7772" i="66"/>
  <c r="D7773" i="66"/>
  <c r="D7774" i="66"/>
  <c r="D7775" i="66"/>
  <c r="D7776" i="66"/>
  <c r="D7777" i="66"/>
  <c r="D7778" i="66"/>
  <c r="D7779" i="66"/>
  <c r="D7780" i="66"/>
  <c r="D7781" i="66"/>
  <c r="D7782" i="66"/>
  <c r="D7783" i="66"/>
  <c r="D7784" i="66"/>
  <c r="D7785" i="66"/>
  <c r="D7786" i="66"/>
  <c r="D7787" i="66"/>
  <c r="D7788" i="66"/>
  <c r="D7789" i="66"/>
  <c r="D7790" i="66"/>
  <c r="D7791" i="66"/>
  <c r="D7792" i="66"/>
  <c r="D7793" i="66"/>
  <c r="D7794" i="66"/>
  <c r="D7795" i="66"/>
  <c r="D7796" i="66"/>
  <c r="D7797" i="66"/>
  <c r="D7798" i="66"/>
  <c r="D7799" i="66"/>
  <c r="D7800" i="66"/>
  <c r="D7801" i="66"/>
  <c r="D7802" i="66"/>
  <c r="D7803" i="66"/>
  <c r="D7804" i="66"/>
  <c r="D7805" i="66"/>
  <c r="D7806" i="66"/>
  <c r="D7807" i="66"/>
  <c r="D7808" i="66"/>
  <c r="D7809" i="66"/>
  <c r="D7810" i="66"/>
  <c r="D7811" i="66"/>
  <c r="D7812" i="66"/>
  <c r="D7813" i="66"/>
  <c r="D7814" i="66"/>
  <c r="D7815" i="66"/>
  <c r="D7816" i="66"/>
  <c r="D7817" i="66"/>
  <c r="D7818" i="66"/>
  <c r="D7819" i="66"/>
  <c r="D7820" i="66"/>
  <c r="D7821" i="66"/>
  <c r="D7822" i="66"/>
  <c r="D7823" i="66"/>
  <c r="D7824" i="66"/>
  <c r="D7825" i="66"/>
  <c r="D7826" i="66"/>
  <c r="D7827" i="66"/>
  <c r="D7828" i="66"/>
  <c r="D7829" i="66"/>
  <c r="D7830" i="66"/>
  <c r="D7831" i="66"/>
  <c r="D7832" i="66"/>
  <c r="D7833" i="66"/>
  <c r="D7834" i="66"/>
  <c r="D7835" i="66"/>
  <c r="D7836" i="66"/>
  <c r="D7837" i="66"/>
  <c r="D7838" i="66"/>
  <c r="D7839" i="66"/>
  <c r="D7840" i="66"/>
  <c r="D7841" i="66"/>
  <c r="D7842" i="66"/>
  <c r="D7843" i="66"/>
  <c r="D7844" i="66"/>
  <c r="D7845" i="66"/>
  <c r="D7846" i="66"/>
  <c r="D7847" i="66"/>
  <c r="D7848" i="66"/>
  <c r="D7849" i="66"/>
  <c r="D7850" i="66"/>
  <c r="D7851" i="66"/>
  <c r="D7852" i="66"/>
  <c r="D7853" i="66"/>
  <c r="D7854" i="66"/>
  <c r="D7855" i="66"/>
  <c r="D7856" i="66"/>
  <c r="D7857" i="66"/>
  <c r="D7858" i="66"/>
  <c r="D7859" i="66"/>
  <c r="D7860" i="66"/>
  <c r="D7861" i="66"/>
  <c r="D7862" i="66"/>
  <c r="D7863" i="66"/>
  <c r="D7864" i="66"/>
  <c r="D7865" i="66"/>
  <c r="D7866" i="66"/>
  <c r="D7867" i="66"/>
  <c r="D7868" i="66"/>
  <c r="D7869" i="66"/>
  <c r="D7870" i="66"/>
  <c r="D7871" i="66"/>
  <c r="D7872" i="66"/>
  <c r="D7873" i="66"/>
  <c r="D7874" i="66"/>
  <c r="D7875" i="66"/>
  <c r="D7876" i="66"/>
  <c r="D7877" i="66"/>
  <c r="D7878" i="66"/>
  <c r="D7879" i="66"/>
  <c r="D7880" i="66"/>
  <c r="D7881" i="66"/>
  <c r="D7882" i="66"/>
  <c r="D7883" i="66"/>
  <c r="D7884" i="66"/>
  <c r="D7885" i="66"/>
  <c r="D7886" i="66"/>
  <c r="D7887" i="66"/>
  <c r="D7888" i="66"/>
  <c r="D7889" i="66"/>
  <c r="D7890" i="66"/>
  <c r="D7891" i="66"/>
  <c r="D7892" i="66"/>
  <c r="D7893" i="66"/>
  <c r="D7894" i="66"/>
  <c r="D7895" i="66"/>
  <c r="D7896" i="66"/>
  <c r="D7897" i="66"/>
  <c r="D7898" i="66"/>
  <c r="D7899" i="66"/>
  <c r="D7900" i="66"/>
  <c r="D7901" i="66"/>
  <c r="D7902" i="66"/>
  <c r="D7903" i="66"/>
  <c r="D7904" i="66"/>
  <c r="D7905" i="66"/>
  <c r="D7906" i="66"/>
  <c r="D7907" i="66"/>
  <c r="D7908" i="66"/>
  <c r="D7909" i="66"/>
  <c r="D7910" i="66"/>
  <c r="D7911" i="66"/>
  <c r="D7912" i="66"/>
  <c r="D7913" i="66"/>
  <c r="D7914" i="66"/>
  <c r="D7915" i="66"/>
  <c r="D7916" i="66"/>
  <c r="D7917" i="66"/>
  <c r="D7918" i="66"/>
  <c r="D7919" i="66"/>
  <c r="D7920" i="66"/>
  <c r="D7921" i="66"/>
  <c r="D7922" i="66"/>
  <c r="D7923" i="66"/>
  <c r="D7924" i="66"/>
  <c r="D7925" i="66"/>
  <c r="D7926" i="66"/>
  <c r="D7927" i="66"/>
  <c r="D7928" i="66"/>
  <c r="D7929" i="66"/>
  <c r="D7930" i="66"/>
  <c r="D7931" i="66"/>
  <c r="D7932" i="66"/>
  <c r="D7933" i="66"/>
  <c r="D7934" i="66"/>
  <c r="D7935" i="66"/>
  <c r="D7936" i="66"/>
  <c r="D7937" i="66"/>
  <c r="D7938" i="66"/>
  <c r="D7939" i="66"/>
  <c r="D7940" i="66"/>
  <c r="D7941" i="66"/>
  <c r="D7942" i="66"/>
  <c r="D7943" i="66"/>
  <c r="D7944" i="66"/>
  <c r="D7945" i="66"/>
  <c r="D7946" i="66"/>
  <c r="D7947" i="66"/>
  <c r="D7948" i="66"/>
  <c r="D7949" i="66"/>
  <c r="D7950" i="66"/>
  <c r="D7951" i="66"/>
  <c r="D7952" i="66"/>
  <c r="D7953" i="66"/>
  <c r="D7954" i="66"/>
  <c r="D7955" i="66"/>
  <c r="D7956" i="66"/>
  <c r="D7957" i="66"/>
  <c r="D7958" i="66"/>
  <c r="D7959" i="66"/>
  <c r="D7960" i="66"/>
  <c r="D7961" i="66"/>
  <c r="D7962" i="66"/>
  <c r="D7963" i="66"/>
  <c r="D7964" i="66"/>
  <c r="D7965" i="66"/>
  <c r="D7966" i="66"/>
  <c r="D7967" i="66"/>
  <c r="D7968" i="66"/>
  <c r="D7969" i="66"/>
  <c r="D7970" i="66"/>
  <c r="D7971" i="66"/>
  <c r="D7972" i="66"/>
  <c r="D7973" i="66"/>
  <c r="D7974" i="66"/>
  <c r="D7975" i="66"/>
  <c r="D7976" i="66"/>
  <c r="D7977" i="66"/>
  <c r="D7978" i="66"/>
  <c r="D7979" i="66"/>
  <c r="D7980" i="66"/>
  <c r="D7981" i="66"/>
  <c r="D7982" i="66"/>
  <c r="D7983" i="66"/>
  <c r="D7984" i="66"/>
  <c r="D7985" i="66"/>
  <c r="D7986" i="66"/>
  <c r="D7987" i="66"/>
  <c r="D7988" i="66"/>
  <c r="D7989" i="66"/>
  <c r="D7990" i="66"/>
  <c r="D7991" i="66"/>
  <c r="D7992" i="66"/>
  <c r="D7993" i="66"/>
  <c r="D7994" i="66"/>
  <c r="D7995" i="66"/>
  <c r="D7996" i="66"/>
  <c r="D7997" i="66"/>
  <c r="D7998" i="66"/>
  <c r="D7999" i="66"/>
  <c r="D8000" i="66"/>
  <c r="D8001" i="66"/>
  <c r="D8002" i="66"/>
  <c r="D8003" i="66"/>
  <c r="D8004" i="66"/>
  <c r="D8005" i="66"/>
  <c r="D8006" i="66"/>
  <c r="D8007" i="66"/>
  <c r="D8008" i="66"/>
  <c r="D8009" i="66"/>
  <c r="D8010" i="66"/>
  <c r="D8011" i="66"/>
  <c r="D8012" i="66"/>
  <c r="D8013" i="66"/>
  <c r="D8014" i="66"/>
  <c r="D8015" i="66"/>
  <c r="D8016" i="66"/>
  <c r="D8017" i="66"/>
  <c r="D8018" i="66"/>
  <c r="D8019" i="66"/>
  <c r="D8020" i="66"/>
  <c r="D8021" i="66"/>
  <c r="D8022" i="66"/>
  <c r="D8023" i="66"/>
  <c r="D8024" i="66"/>
  <c r="D8025" i="66"/>
  <c r="D8026" i="66"/>
  <c r="D8027" i="66"/>
  <c r="D8028" i="66"/>
  <c r="D8029" i="66"/>
  <c r="D8030" i="66"/>
  <c r="D8031" i="66"/>
  <c r="D8032" i="66"/>
  <c r="D8033" i="66"/>
  <c r="D8034" i="66"/>
  <c r="D8035" i="66"/>
  <c r="D8036" i="66"/>
  <c r="D8037" i="66"/>
  <c r="D8038" i="66"/>
  <c r="D8039" i="66"/>
  <c r="D8040" i="66"/>
  <c r="D8041" i="66"/>
  <c r="D8042" i="66"/>
  <c r="D8043" i="66"/>
  <c r="D8044" i="66"/>
  <c r="D8045" i="66"/>
  <c r="D8046" i="66"/>
  <c r="D8047" i="66"/>
  <c r="D8048" i="66"/>
  <c r="D8049" i="66"/>
  <c r="D8050" i="66"/>
  <c r="D8051" i="66"/>
  <c r="D8052" i="66"/>
  <c r="D8053" i="66"/>
  <c r="D8054" i="66"/>
  <c r="D8055" i="66"/>
  <c r="D8056" i="66"/>
  <c r="D8057" i="66"/>
  <c r="D8058" i="66"/>
  <c r="D8059" i="66"/>
  <c r="D8060" i="66"/>
  <c r="D8061" i="66"/>
  <c r="D8062" i="66"/>
  <c r="D8063" i="66"/>
  <c r="D8064" i="66"/>
  <c r="D8065" i="66"/>
  <c r="D8066" i="66"/>
  <c r="D8067" i="66"/>
  <c r="D8068" i="66"/>
  <c r="D8069" i="66"/>
  <c r="D8070" i="66"/>
  <c r="D8071" i="66"/>
  <c r="D8072" i="66"/>
  <c r="D8073" i="66"/>
  <c r="D8074" i="66"/>
  <c r="D8075" i="66"/>
  <c r="D8076" i="66"/>
  <c r="D8077" i="66"/>
  <c r="D8078" i="66"/>
  <c r="D8079" i="66"/>
  <c r="D8080" i="66"/>
  <c r="D8081" i="66"/>
  <c r="D8082" i="66"/>
  <c r="D8083" i="66"/>
  <c r="D8084" i="66"/>
  <c r="D8085" i="66"/>
  <c r="D8086" i="66"/>
  <c r="D8087" i="66"/>
  <c r="D8088" i="66"/>
  <c r="D8089" i="66"/>
  <c r="D8090" i="66"/>
  <c r="D8091" i="66"/>
  <c r="D8092" i="66"/>
  <c r="D8093" i="66"/>
  <c r="D8094" i="66"/>
  <c r="D8095" i="66"/>
  <c r="D8096" i="66"/>
  <c r="D8097" i="66"/>
  <c r="D8098" i="66"/>
  <c r="D8099" i="66"/>
  <c r="D8100" i="66"/>
  <c r="D8101" i="66"/>
  <c r="D8102" i="66"/>
  <c r="D8103" i="66"/>
  <c r="D8104" i="66"/>
  <c r="D8105" i="66"/>
  <c r="D8106" i="66"/>
  <c r="D8107" i="66"/>
  <c r="D8108" i="66"/>
  <c r="D8109" i="66"/>
  <c r="D8110" i="66"/>
  <c r="D8111" i="66"/>
  <c r="D8112" i="66"/>
  <c r="D8113" i="66"/>
  <c r="D8114" i="66"/>
  <c r="D8115" i="66"/>
  <c r="D8116" i="66"/>
  <c r="D8117" i="66"/>
  <c r="D8118" i="66"/>
  <c r="D8119" i="66"/>
  <c r="D8120" i="66"/>
  <c r="D8121" i="66"/>
  <c r="D8122" i="66"/>
  <c r="D8123" i="66"/>
  <c r="D8124" i="66"/>
  <c r="D8125" i="66"/>
  <c r="D8126" i="66"/>
  <c r="D8127" i="66"/>
  <c r="D8128" i="66"/>
  <c r="D8129" i="66"/>
  <c r="D8130" i="66"/>
  <c r="D8131" i="66"/>
  <c r="D8132" i="66"/>
  <c r="D8133" i="66"/>
  <c r="D8134" i="66"/>
  <c r="D8135" i="66"/>
  <c r="D8136" i="66"/>
  <c r="D8137" i="66"/>
  <c r="D8138" i="66"/>
  <c r="D8139" i="66"/>
  <c r="D8140" i="66"/>
  <c r="D8141" i="66"/>
  <c r="D8142" i="66"/>
  <c r="D8143" i="66"/>
  <c r="D8144" i="66"/>
  <c r="D8145" i="66"/>
  <c r="D8146" i="66"/>
  <c r="D8147" i="66"/>
  <c r="D8148" i="66"/>
  <c r="D8149" i="66"/>
  <c r="D8150" i="66"/>
  <c r="D8151" i="66"/>
  <c r="D8152" i="66"/>
  <c r="D8153" i="66"/>
  <c r="D8154" i="66"/>
  <c r="D8155" i="66"/>
  <c r="D8156" i="66"/>
  <c r="D8157" i="66"/>
  <c r="D8158" i="66"/>
  <c r="D8159" i="66"/>
  <c r="D8160" i="66"/>
  <c r="D8161" i="66"/>
  <c r="D8162" i="66"/>
  <c r="D8163" i="66"/>
  <c r="D8164" i="66"/>
  <c r="D8165" i="66"/>
  <c r="D8166" i="66"/>
  <c r="D8167" i="66"/>
  <c r="D8168" i="66"/>
  <c r="D8169" i="66"/>
  <c r="D8170" i="66"/>
  <c r="D8171" i="66"/>
  <c r="D8172" i="66"/>
  <c r="D8173" i="66"/>
  <c r="D8174" i="66"/>
  <c r="D8175" i="66"/>
  <c r="D8176" i="66"/>
  <c r="D8177" i="66"/>
  <c r="D8178" i="66"/>
  <c r="D8179" i="66"/>
  <c r="D8180" i="66"/>
  <c r="D8181" i="66"/>
  <c r="D8182" i="66"/>
  <c r="D8183" i="66"/>
  <c r="D8184" i="66"/>
  <c r="D8185" i="66"/>
  <c r="D8186" i="66"/>
  <c r="D8187" i="66"/>
  <c r="D8188" i="66"/>
  <c r="D8189" i="66"/>
  <c r="D8190" i="66"/>
  <c r="D8191" i="66"/>
  <c r="D8192" i="66"/>
  <c r="D8193" i="66"/>
  <c r="D8194" i="66"/>
  <c r="D8195" i="66"/>
  <c r="D8196" i="66"/>
  <c r="D8197" i="66"/>
  <c r="D8198" i="66"/>
  <c r="D8199" i="66"/>
  <c r="D8200" i="66"/>
  <c r="D8201" i="66"/>
  <c r="D8202" i="66"/>
  <c r="D8203" i="66"/>
  <c r="D8204" i="66"/>
  <c r="D8205" i="66"/>
  <c r="D8206" i="66"/>
  <c r="D8207" i="66"/>
  <c r="D8208" i="66"/>
  <c r="D8209" i="66"/>
  <c r="D8210" i="66"/>
  <c r="D8211" i="66"/>
  <c r="D8212" i="66"/>
  <c r="D8213" i="66"/>
  <c r="D8214" i="66"/>
  <c r="D8215" i="66"/>
  <c r="D8216" i="66"/>
  <c r="D8217" i="66"/>
  <c r="D8218" i="66"/>
  <c r="D8219" i="66"/>
  <c r="D8220" i="66"/>
  <c r="D8221" i="66"/>
  <c r="D8222" i="66"/>
  <c r="D8223" i="66"/>
  <c r="D8224" i="66"/>
  <c r="D8225" i="66"/>
  <c r="D8226" i="66"/>
  <c r="D8227" i="66"/>
  <c r="D8228" i="66"/>
  <c r="D8229" i="66"/>
  <c r="D8230" i="66"/>
  <c r="D8231" i="66"/>
  <c r="D8232" i="66"/>
  <c r="D8233" i="66"/>
  <c r="D8234" i="66"/>
  <c r="D8235" i="66"/>
  <c r="D8236" i="66"/>
  <c r="D8237" i="66"/>
  <c r="D8238" i="66"/>
  <c r="D8239" i="66"/>
  <c r="D8240" i="66"/>
  <c r="D8241" i="66"/>
  <c r="D8242" i="66"/>
  <c r="D8243" i="66"/>
  <c r="D8244" i="66"/>
  <c r="D8245" i="66"/>
  <c r="D8246" i="66"/>
  <c r="D8247" i="66"/>
  <c r="D8248" i="66"/>
  <c r="D8249" i="66"/>
  <c r="D8250" i="66"/>
  <c r="D8251" i="66"/>
  <c r="D8252" i="66"/>
  <c r="D8253" i="66"/>
  <c r="D8254" i="66"/>
  <c r="D8255" i="66"/>
  <c r="D8256" i="66"/>
  <c r="D8257" i="66"/>
  <c r="D8258" i="66"/>
  <c r="D8259" i="66"/>
  <c r="D8260" i="66"/>
  <c r="D8261" i="66"/>
  <c r="D8262" i="66"/>
  <c r="D8263" i="66"/>
  <c r="D8264" i="66"/>
  <c r="D8265" i="66"/>
  <c r="D8266" i="66"/>
  <c r="D8267" i="66"/>
  <c r="D8268" i="66"/>
  <c r="D8269" i="66"/>
  <c r="D8270" i="66"/>
  <c r="D8271" i="66"/>
  <c r="D8272" i="66"/>
  <c r="D8273" i="66"/>
  <c r="D8274" i="66"/>
  <c r="D8275" i="66"/>
  <c r="D8276" i="66"/>
  <c r="D8277" i="66"/>
  <c r="D8278" i="66"/>
  <c r="D8279" i="66"/>
  <c r="D8280" i="66"/>
  <c r="D8281" i="66"/>
  <c r="D8282" i="66"/>
  <c r="D8283" i="66"/>
  <c r="D8284" i="66"/>
  <c r="D8285" i="66"/>
  <c r="D8286" i="66"/>
  <c r="D8287" i="66"/>
  <c r="D8288" i="66"/>
  <c r="D8289" i="66"/>
  <c r="D8290" i="66"/>
  <c r="D8291" i="66"/>
  <c r="D8292" i="66"/>
  <c r="D8293" i="66"/>
  <c r="D8294" i="66"/>
  <c r="D8295" i="66"/>
  <c r="D8296" i="66"/>
  <c r="D8297" i="66"/>
  <c r="D8298" i="66"/>
  <c r="D8299" i="66"/>
  <c r="D8300" i="66"/>
  <c r="D8301" i="66"/>
  <c r="D8302" i="66"/>
  <c r="D8303" i="66"/>
  <c r="D8304" i="66"/>
  <c r="D8305" i="66"/>
  <c r="D8306" i="66"/>
  <c r="D8307" i="66"/>
  <c r="D8308" i="66"/>
  <c r="D8309" i="66"/>
  <c r="D8310" i="66"/>
  <c r="D8311" i="66"/>
  <c r="D8312" i="66"/>
  <c r="D8313" i="66"/>
  <c r="D8314" i="66"/>
  <c r="D8315" i="66"/>
  <c r="D8316" i="66"/>
  <c r="D8317" i="66"/>
  <c r="D8318" i="66"/>
  <c r="D8319" i="66"/>
  <c r="D8320" i="66"/>
  <c r="D8321" i="66"/>
  <c r="D8322" i="66"/>
  <c r="D8323" i="66"/>
  <c r="D8324" i="66"/>
  <c r="D8325" i="66"/>
  <c r="D8326" i="66"/>
  <c r="D8327" i="66"/>
  <c r="D8328" i="66"/>
  <c r="D8329" i="66"/>
  <c r="D8330" i="66"/>
  <c r="D8331" i="66"/>
  <c r="D8332" i="66"/>
  <c r="D8333" i="66"/>
  <c r="D8334" i="66"/>
  <c r="D8335" i="66"/>
  <c r="D8336" i="66"/>
  <c r="D8337" i="66"/>
  <c r="D8338" i="66"/>
  <c r="D8339" i="66"/>
  <c r="D8340" i="66"/>
  <c r="D8341" i="66"/>
  <c r="D8342" i="66"/>
  <c r="D8343" i="66"/>
  <c r="D8344" i="66"/>
  <c r="D8345" i="66"/>
  <c r="D8346" i="66"/>
  <c r="D8347" i="66"/>
  <c r="D8348" i="66"/>
  <c r="D8349" i="66"/>
  <c r="D8350" i="66"/>
  <c r="D8351" i="66"/>
  <c r="D8352" i="66"/>
  <c r="D8353" i="66"/>
  <c r="D8354" i="66"/>
  <c r="D8355" i="66"/>
  <c r="D8356" i="66"/>
  <c r="D8357" i="66"/>
  <c r="D8358" i="66"/>
  <c r="D8359" i="66"/>
  <c r="D8360" i="66"/>
  <c r="D8361" i="66"/>
  <c r="D8362" i="66"/>
  <c r="D8363" i="66"/>
  <c r="D8364" i="66"/>
  <c r="D8365" i="66"/>
  <c r="D8366" i="66"/>
  <c r="D8367" i="66"/>
  <c r="D8368" i="66"/>
  <c r="D8369" i="66"/>
  <c r="D8370" i="66"/>
  <c r="D8371" i="66"/>
  <c r="D8372" i="66"/>
  <c r="D8373" i="66"/>
  <c r="D8374" i="66"/>
  <c r="D8375" i="66"/>
  <c r="D8376" i="66"/>
  <c r="D8377" i="66"/>
  <c r="D8378" i="66"/>
  <c r="D8379" i="66"/>
  <c r="D8380" i="66"/>
  <c r="D8381" i="66"/>
  <c r="D8382" i="66"/>
  <c r="D8383" i="66"/>
  <c r="D8384" i="66"/>
  <c r="D8385" i="66"/>
  <c r="D8386" i="66"/>
  <c r="D8387" i="66"/>
  <c r="D8388" i="66"/>
  <c r="D8389" i="66"/>
  <c r="D8390" i="66"/>
  <c r="D8391" i="66"/>
  <c r="D8392" i="66"/>
  <c r="D8393" i="66"/>
  <c r="D8394" i="66"/>
  <c r="D8395" i="66"/>
  <c r="D8396" i="66"/>
  <c r="D8397" i="66"/>
  <c r="D8398" i="66"/>
  <c r="D8399" i="66"/>
  <c r="D8400" i="66"/>
  <c r="D8401" i="66"/>
  <c r="D8402" i="66"/>
  <c r="D8403" i="66"/>
  <c r="D8404" i="66"/>
  <c r="D8405" i="66"/>
  <c r="D8406" i="66"/>
  <c r="D8407" i="66"/>
  <c r="D8408" i="66"/>
  <c r="D8409" i="66"/>
  <c r="D8410" i="66"/>
  <c r="D8411" i="66"/>
  <c r="D8412" i="66"/>
  <c r="D8413" i="66"/>
  <c r="D8414" i="66"/>
  <c r="D8415" i="66"/>
  <c r="D8416" i="66"/>
  <c r="D8417" i="66"/>
  <c r="D8418" i="66"/>
  <c r="D8419" i="66"/>
  <c r="D8420" i="66"/>
  <c r="D8421" i="66"/>
  <c r="D8422" i="66"/>
  <c r="D8423" i="66"/>
  <c r="D8424" i="66"/>
  <c r="D8425" i="66"/>
  <c r="D8426" i="66"/>
  <c r="D8427" i="66"/>
  <c r="D8428" i="66"/>
  <c r="D8429" i="66"/>
  <c r="D8430" i="66"/>
  <c r="D8431" i="66"/>
  <c r="D8432" i="66"/>
  <c r="D8433" i="66"/>
  <c r="D8434" i="66"/>
  <c r="D8435" i="66"/>
  <c r="D8436" i="66"/>
  <c r="D8437" i="66"/>
  <c r="D8438" i="66"/>
  <c r="D8439" i="66"/>
  <c r="D8440" i="66"/>
  <c r="D8441" i="66"/>
  <c r="D8442" i="66"/>
  <c r="D8443" i="66"/>
  <c r="D8444" i="66"/>
  <c r="D8445" i="66"/>
  <c r="D8446" i="66"/>
  <c r="D8447" i="66"/>
  <c r="D8448" i="66"/>
  <c r="D8449" i="66"/>
  <c r="D8450" i="66"/>
  <c r="D8451" i="66"/>
  <c r="D8452" i="66"/>
  <c r="D8453" i="66"/>
  <c r="D8454" i="66"/>
  <c r="D8455" i="66"/>
  <c r="D8456" i="66"/>
  <c r="D8457" i="66"/>
  <c r="D8458" i="66"/>
  <c r="D8459" i="66"/>
  <c r="D8460" i="66"/>
  <c r="D8461" i="66"/>
  <c r="D8462" i="66"/>
  <c r="D8463" i="66"/>
  <c r="D8464" i="66"/>
  <c r="D8465" i="66"/>
  <c r="D8466" i="66"/>
  <c r="D8467" i="66"/>
  <c r="D8468" i="66"/>
  <c r="D8469" i="66"/>
  <c r="D8470" i="66"/>
  <c r="D8471" i="66"/>
  <c r="D8472" i="66"/>
  <c r="D8473" i="66"/>
  <c r="D8474" i="66"/>
  <c r="D8475" i="66"/>
  <c r="D8476" i="66"/>
  <c r="D8477" i="66"/>
  <c r="D8478" i="66"/>
  <c r="D8479" i="66"/>
  <c r="D8480" i="66"/>
  <c r="D8481" i="66"/>
  <c r="D8482" i="66"/>
  <c r="D8483" i="66"/>
  <c r="D8484" i="66"/>
  <c r="D8485" i="66"/>
  <c r="D8486" i="66"/>
  <c r="D8487" i="66"/>
  <c r="D8488" i="66"/>
  <c r="D8489" i="66"/>
  <c r="D8490" i="66"/>
  <c r="D8491" i="66"/>
  <c r="D8492" i="66"/>
  <c r="D8493" i="66"/>
  <c r="D8494" i="66"/>
  <c r="D8495" i="66"/>
  <c r="D8496" i="66"/>
  <c r="D8497" i="66"/>
  <c r="D8498" i="66"/>
  <c r="D8499" i="66"/>
  <c r="D8500" i="66"/>
  <c r="D8501" i="66"/>
  <c r="D8502" i="66"/>
  <c r="D8503" i="66"/>
  <c r="D8504" i="66"/>
  <c r="D8505" i="66"/>
  <c r="D8506" i="66"/>
  <c r="D8507" i="66"/>
  <c r="D8508" i="66"/>
  <c r="D8509" i="66"/>
  <c r="D8510" i="66"/>
  <c r="D8511" i="66"/>
  <c r="D8512" i="66"/>
  <c r="D8513" i="66"/>
  <c r="D8514" i="66"/>
  <c r="D8515" i="66"/>
  <c r="D8516" i="66"/>
  <c r="D8517" i="66"/>
  <c r="D8518" i="66"/>
  <c r="D8519" i="66"/>
  <c r="D8520" i="66"/>
  <c r="D8521" i="66"/>
  <c r="D8522" i="66"/>
  <c r="D8523" i="66"/>
  <c r="D8524" i="66"/>
  <c r="D8525" i="66"/>
  <c r="D8526" i="66"/>
  <c r="D8527" i="66"/>
  <c r="D8528" i="66"/>
  <c r="D8529" i="66"/>
  <c r="D8530" i="66"/>
  <c r="D8531" i="66"/>
  <c r="D8532" i="66"/>
  <c r="D8533" i="66"/>
  <c r="D8534" i="66"/>
  <c r="D8535" i="66"/>
  <c r="D8536" i="66"/>
  <c r="D8537" i="66"/>
  <c r="D8538" i="66"/>
  <c r="D8539" i="66"/>
  <c r="D8540" i="66"/>
  <c r="D8541" i="66"/>
  <c r="D8542" i="66"/>
  <c r="D8543" i="66"/>
  <c r="D8544" i="66"/>
  <c r="D8545" i="66"/>
  <c r="D8546" i="66"/>
  <c r="D8547" i="66"/>
  <c r="D8548" i="66"/>
  <c r="D8549" i="66"/>
  <c r="D8550" i="66"/>
  <c r="D8551" i="66"/>
  <c r="D8552" i="66"/>
  <c r="D8553" i="66"/>
  <c r="D8554" i="66"/>
  <c r="D8555" i="66"/>
  <c r="D8556" i="66"/>
  <c r="D8557" i="66"/>
  <c r="D8558" i="66"/>
  <c r="D8559" i="66"/>
  <c r="D8560" i="66"/>
  <c r="D8561" i="66"/>
  <c r="D8562" i="66"/>
  <c r="D8563" i="66"/>
  <c r="D8564" i="66"/>
  <c r="D8565" i="66"/>
  <c r="D8566" i="66"/>
  <c r="D8567" i="66"/>
  <c r="D8568" i="66"/>
  <c r="D8569" i="66"/>
  <c r="D8570" i="66"/>
  <c r="D8571" i="66"/>
  <c r="D8572" i="66"/>
  <c r="D8573" i="66"/>
  <c r="D8574" i="66"/>
  <c r="D8575" i="66"/>
  <c r="D8576" i="66"/>
  <c r="D8577" i="66"/>
  <c r="D8578" i="66"/>
  <c r="D8579" i="66"/>
  <c r="D8580" i="66"/>
  <c r="D8581" i="66"/>
  <c r="D8582" i="66"/>
  <c r="D8583" i="66"/>
  <c r="D8584" i="66"/>
  <c r="D8585" i="66"/>
  <c r="D8586" i="66"/>
  <c r="D8587" i="66"/>
  <c r="D8588" i="66"/>
  <c r="D8589" i="66"/>
  <c r="D8590" i="66"/>
  <c r="D8591" i="66"/>
  <c r="D8592" i="66"/>
  <c r="D8593" i="66"/>
  <c r="D8594" i="66"/>
  <c r="D8595" i="66"/>
  <c r="D8596" i="66"/>
  <c r="D8597" i="66"/>
  <c r="D8598" i="66"/>
  <c r="D8599" i="66"/>
  <c r="D8600" i="66"/>
  <c r="D8601" i="66"/>
  <c r="D8602" i="66"/>
  <c r="D8603" i="66"/>
  <c r="D8604" i="66"/>
  <c r="D8605" i="66"/>
  <c r="D8606" i="66"/>
  <c r="D8607" i="66"/>
  <c r="D8608" i="66"/>
  <c r="D8609" i="66"/>
  <c r="D8610" i="66"/>
  <c r="D8611" i="66"/>
  <c r="D8612" i="66"/>
  <c r="D8613" i="66"/>
  <c r="D8614" i="66"/>
  <c r="D8615" i="66"/>
  <c r="D8616" i="66"/>
  <c r="D8617" i="66"/>
  <c r="D8618" i="66"/>
  <c r="D8619" i="66"/>
  <c r="D8620" i="66"/>
  <c r="D8621" i="66"/>
  <c r="D8622" i="66"/>
  <c r="D8623" i="66"/>
  <c r="D8624" i="66"/>
  <c r="D8625" i="66"/>
  <c r="D8626" i="66"/>
  <c r="D8627" i="66"/>
  <c r="D8628" i="66"/>
  <c r="D8629" i="66"/>
  <c r="D8630" i="66"/>
  <c r="D8631" i="66"/>
  <c r="D8632" i="66"/>
  <c r="D8633" i="66"/>
  <c r="D8634" i="66"/>
  <c r="D8635" i="66"/>
  <c r="D8636" i="66"/>
  <c r="D8637" i="66"/>
  <c r="D8638" i="66"/>
  <c r="D8639" i="66"/>
  <c r="D8640" i="66"/>
  <c r="D8641" i="66"/>
  <c r="D8642" i="66"/>
  <c r="D8643" i="66"/>
  <c r="D8644" i="66"/>
  <c r="D8645" i="66"/>
  <c r="D8646" i="66"/>
  <c r="D8647" i="66"/>
  <c r="D8648" i="66"/>
  <c r="D8649" i="66"/>
  <c r="D8650" i="66"/>
  <c r="D8651" i="66"/>
  <c r="D8652" i="66"/>
  <c r="D8653" i="66"/>
  <c r="D8654" i="66"/>
  <c r="D8655" i="66"/>
  <c r="D8656" i="66"/>
  <c r="D8657" i="66"/>
  <c r="D8658" i="66"/>
  <c r="D8659" i="66"/>
  <c r="D8660" i="66"/>
  <c r="D8661" i="66"/>
  <c r="D8662" i="66"/>
  <c r="D8663" i="66"/>
  <c r="D8664" i="66"/>
  <c r="D8665" i="66"/>
  <c r="D8666" i="66"/>
  <c r="D8667" i="66"/>
  <c r="D8668" i="66"/>
  <c r="D8669" i="66"/>
  <c r="D8670" i="66"/>
  <c r="D8671" i="66"/>
  <c r="D8672" i="66"/>
  <c r="D8673" i="66"/>
  <c r="D8674" i="66"/>
  <c r="D8675" i="66"/>
  <c r="D8676" i="66"/>
  <c r="D8677" i="66"/>
  <c r="D8678" i="66"/>
  <c r="D8679" i="66"/>
  <c r="D8680" i="66"/>
  <c r="D8681" i="66"/>
  <c r="D8682" i="66"/>
  <c r="D8683" i="66"/>
  <c r="D8684" i="66"/>
  <c r="D8685" i="66"/>
  <c r="D8686" i="66"/>
  <c r="D8687" i="66"/>
  <c r="D8688" i="66"/>
  <c r="D8689" i="66"/>
  <c r="D8690" i="66"/>
  <c r="D8691" i="66"/>
  <c r="D8692" i="66"/>
  <c r="D8693" i="66"/>
  <c r="D8694" i="66"/>
  <c r="D8695" i="66"/>
  <c r="D8696" i="66"/>
  <c r="D8697" i="66"/>
  <c r="D8698" i="66"/>
  <c r="D8699" i="66"/>
  <c r="D8700" i="66"/>
  <c r="D8701" i="66"/>
  <c r="D8702" i="66"/>
  <c r="D8703" i="66"/>
  <c r="D8704" i="66"/>
  <c r="D8705" i="66"/>
  <c r="D8706" i="66"/>
  <c r="D8707" i="66"/>
  <c r="D8708" i="66"/>
  <c r="D8709" i="66"/>
  <c r="D8710" i="66"/>
  <c r="D8711" i="66"/>
  <c r="D8712" i="66"/>
  <c r="D8713" i="66"/>
  <c r="D8714" i="66"/>
  <c r="D8715" i="66"/>
  <c r="D8716" i="66"/>
  <c r="D8717" i="66"/>
  <c r="D8718" i="66"/>
  <c r="D8719" i="66"/>
  <c r="D8720" i="66"/>
  <c r="D8721" i="66"/>
  <c r="D8722" i="66"/>
  <c r="D8723" i="66"/>
  <c r="D8724" i="66"/>
  <c r="D8725" i="66"/>
  <c r="D8726" i="66"/>
  <c r="D8727" i="66"/>
  <c r="D8728" i="66"/>
  <c r="D8729" i="66"/>
  <c r="D8730" i="66"/>
  <c r="D8731" i="66"/>
  <c r="D8732" i="66"/>
  <c r="D8733" i="66"/>
  <c r="D8734" i="66"/>
  <c r="D8735" i="66"/>
  <c r="D8736" i="66"/>
  <c r="D8737" i="66"/>
  <c r="D8738" i="66"/>
  <c r="D8739" i="66"/>
  <c r="D8740" i="66"/>
  <c r="D8741" i="66"/>
  <c r="D8742" i="66"/>
  <c r="D8743" i="66"/>
  <c r="D8744" i="66"/>
  <c r="D8745" i="66"/>
  <c r="D8746" i="66"/>
  <c r="D8747" i="66"/>
  <c r="D8748" i="66"/>
  <c r="D8749" i="66"/>
  <c r="D8750" i="66"/>
  <c r="D8751" i="66"/>
  <c r="D8752" i="66"/>
  <c r="D8753" i="66"/>
  <c r="D8754" i="66"/>
  <c r="D8755" i="66"/>
  <c r="D8756" i="66"/>
  <c r="D8757" i="66"/>
  <c r="D8758" i="66"/>
  <c r="D8759" i="66"/>
  <c r="D8760" i="66"/>
  <c r="D8761" i="66"/>
  <c r="D8762" i="66"/>
  <c r="D8763" i="66"/>
  <c r="D8764" i="66"/>
  <c r="D8765" i="66"/>
  <c r="D8766" i="66"/>
  <c r="D8767" i="66"/>
  <c r="D8768" i="66"/>
  <c r="D8769" i="66"/>
  <c r="D8770" i="66"/>
  <c r="D8771" i="66"/>
  <c r="D8772" i="66"/>
  <c r="D8773" i="66"/>
  <c r="D8774" i="66"/>
  <c r="D8775" i="66"/>
  <c r="D8776" i="66"/>
  <c r="D8777" i="66"/>
  <c r="D8778" i="66"/>
  <c r="D8779" i="66"/>
  <c r="D8780" i="66"/>
  <c r="D8781" i="66"/>
  <c r="D8782" i="66"/>
  <c r="D8783" i="66"/>
  <c r="D8784" i="66"/>
  <c r="D8785" i="66"/>
  <c r="D8786" i="66"/>
  <c r="D8787" i="66"/>
  <c r="D8788" i="66"/>
  <c r="D8789" i="66"/>
  <c r="D8790" i="66"/>
  <c r="D8791" i="66"/>
  <c r="D8792" i="66"/>
  <c r="D8793" i="66"/>
  <c r="D8794" i="66"/>
  <c r="D8795" i="66"/>
  <c r="D8796" i="66"/>
  <c r="D8797" i="66"/>
  <c r="D8798" i="66"/>
  <c r="D8799" i="66"/>
  <c r="D8800" i="66"/>
  <c r="D8801" i="66"/>
  <c r="D8802" i="66"/>
  <c r="D8803" i="66"/>
  <c r="D8804" i="66"/>
  <c r="D8805" i="66"/>
  <c r="D8806" i="66"/>
  <c r="D8807" i="66"/>
  <c r="D8808" i="66"/>
  <c r="D8809" i="66"/>
  <c r="D8810" i="66"/>
  <c r="D8811" i="66"/>
  <c r="D8812" i="66"/>
  <c r="D8813" i="66"/>
  <c r="D8814" i="66"/>
  <c r="D8815" i="66"/>
  <c r="D8816" i="66"/>
  <c r="D8817" i="66"/>
  <c r="D8818" i="66"/>
  <c r="D8819" i="66"/>
  <c r="D8820" i="66"/>
  <c r="D8821" i="66"/>
  <c r="D8822" i="66"/>
  <c r="D8823" i="66"/>
  <c r="D8824" i="66"/>
  <c r="D8825" i="66"/>
  <c r="D8826" i="66"/>
  <c r="D8827" i="66"/>
  <c r="D8828" i="66"/>
  <c r="D8829" i="66"/>
  <c r="D8830" i="66"/>
  <c r="D8831" i="66"/>
  <c r="D8832" i="66"/>
  <c r="D8833" i="66"/>
  <c r="D8834" i="66"/>
  <c r="D8835" i="66"/>
  <c r="D8836" i="66"/>
  <c r="D8837" i="66"/>
  <c r="D8838" i="66"/>
  <c r="D8839" i="66"/>
  <c r="D8840" i="66"/>
  <c r="D8841" i="66"/>
  <c r="D8842" i="66"/>
  <c r="D8843" i="66"/>
  <c r="D8844" i="66"/>
  <c r="D8845" i="66"/>
  <c r="D8846" i="66"/>
  <c r="D8847" i="66"/>
  <c r="D8848" i="66"/>
  <c r="D8849" i="66"/>
  <c r="D8850" i="66"/>
  <c r="D8851" i="66"/>
  <c r="D8852" i="66"/>
  <c r="D8853" i="66"/>
  <c r="D8854" i="66"/>
  <c r="D8855" i="66"/>
  <c r="D8856" i="66"/>
  <c r="D8857" i="66"/>
  <c r="D8858" i="66"/>
  <c r="D8859" i="66"/>
  <c r="D8860" i="66"/>
  <c r="D8861" i="66"/>
  <c r="D8862" i="66"/>
  <c r="D8863" i="66"/>
  <c r="D8864" i="66"/>
  <c r="D8865" i="66"/>
  <c r="D8866" i="66"/>
  <c r="D8867" i="66"/>
  <c r="D8868" i="66"/>
  <c r="D8869" i="66"/>
  <c r="D8870" i="66"/>
  <c r="D8871" i="66"/>
  <c r="D8872" i="66"/>
  <c r="D8873" i="66"/>
  <c r="D8874" i="66"/>
  <c r="D8875" i="66"/>
  <c r="D8876" i="66"/>
  <c r="D8877" i="66"/>
  <c r="D8878" i="66"/>
  <c r="D8879" i="66"/>
  <c r="D8880" i="66"/>
  <c r="D8881" i="66"/>
  <c r="D8882" i="66"/>
  <c r="D8883" i="66"/>
  <c r="D8884" i="66"/>
  <c r="D8885" i="66"/>
  <c r="D8886" i="66"/>
  <c r="D8887" i="66"/>
  <c r="D8888" i="66"/>
  <c r="D8889" i="66"/>
  <c r="D8890" i="66"/>
  <c r="D8891" i="66"/>
  <c r="D8892" i="66"/>
  <c r="D8893" i="66"/>
  <c r="D8894" i="66"/>
  <c r="D8895" i="66"/>
  <c r="D8896" i="66"/>
  <c r="D8897" i="66"/>
  <c r="D8898" i="66"/>
  <c r="D8899" i="66"/>
  <c r="D8900" i="66"/>
  <c r="D8901" i="66"/>
  <c r="D8902" i="66"/>
  <c r="D8903" i="66"/>
  <c r="D8904" i="66"/>
  <c r="D8905" i="66"/>
  <c r="D8906" i="66"/>
  <c r="D8907" i="66"/>
  <c r="D8908" i="66"/>
  <c r="D8909" i="66"/>
  <c r="D8910" i="66"/>
  <c r="D8911" i="66"/>
  <c r="D8912" i="66"/>
  <c r="D8913" i="66"/>
  <c r="D8914" i="66"/>
  <c r="D8915" i="66"/>
  <c r="D8916" i="66"/>
  <c r="D8917" i="66"/>
  <c r="D8918" i="66"/>
  <c r="D8919" i="66"/>
  <c r="D8920" i="66"/>
  <c r="D8921" i="66"/>
  <c r="D8922" i="66"/>
  <c r="D8923" i="66"/>
  <c r="D8924" i="66"/>
  <c r="D8925" i="66"/>
  <c r="D8926" i="66"/>
  <c r="D8927" i="66"/>
  <c r="D8928" i="66"/>
  <c r="D8929" i="66"/>
  <c r="D8930" i="66"/>
  <c r="D8931" i="66"/>
  <c r="D8932" i="66"/>
  <c r="D8933" i="66"/>
  <c r="D8934" i="66"/>
  <c r="D8935" i="66"/>
  <c r="D8936" i="66"/>
  <c r="D8937" i="66"/>
  <c r="D8938" i="66"/>
  <c r="D8939" i="66"/>
  <c r="D8940" i="66"/>
  <c r="D8941" i="66"/>
  <c r="D8942" i="66"/>
  <c r="D8943" i="66"/>
  <c r="D8944" i="66"/>
  <c r="D8945" i="66"/>
  <c r="D8946" i="66"/>
  <c r="D8947" i="66"/>
  <c r="D8948" i="66"/>
  <c r="D8949" i="66"/>
  <c r="D8950" i="66"/>
  <c r="D8951" i="66"/>
  <c r="D8952" i="66"/>
  <c r="D8953" i="66"/>
  <c r="D8954" i="66"/>
  <c r="D8955" i="66"/>
  <c r="D8956" i="66"/>
  <c r="D8957" i="66"/>
  <c r="D8958" i="66"/>
  <c r="D8959" i="66"/>
  <c r="D8960" i="66"/>
  <c r="D8961" i="66"/>
  <c r="D8962" i="66"/>
  <c r="D8963" i="66"/>
  <c r="D8964" i="66"/>
  <c r="D8965" i="66"/>
  <c r="D8966" i="66"/>
  <c r="D8967" i="66"/>
  <c r="D8968" i="66"/>
  <c r="D8969" i="66"/>
  <c r="D8970" i="66"/>
  <c r="D8971" i="66"/>
  <c r="D8972" i="66"/>
  <c r="D8973" i="66"/>
  <c r="D8974" i="66"/>
  <c r="D8975" i="66"/>
  <c r="D8976" i="66"/>
  <c r="D8977" i="66"/>
  <c r="D8978" i="66"/>
  <c r="D8979" i="66"/>
  <c r="D8980" i="66"/>
  <c r="D8981" i="66"/>
  <c r="D8982" i="66"/>
  <c r="D8983" i="66"/>
  <c r="D8984" i="66"/>
  <c r="D8985" i="66"/>
  <c r="D8986" i="66"/>
  <c r="D8987" i="66"/>
  <c r="D8988" i="66"/>
  <c r="D8989" i="66"/>
  <c r="D8990" i="66"/>
  <c r="D8991" i="66"/>
  <c r="D8992" i="66"/>
  <c r="D8993" i="66"/>
  <c r="D8994" i="66"/>
  <c r="D8995" i="66"/>
  <c r="D8996" i="66"/>
  <c r="D8997" i="66"/>
  <c r="D8998" i="66"/>
  <c r="D8999" i="66"/>
  <c r="D9000" i="66"/>
  <c r="D9001" i="66"/>
  <c r="D9002" i="66"/>
  <c r="D9003" i="66"/>
  <c r="D9004" i="66"/>
  <c r="D9005" i="66"/>
  <c r="D9006" i="66"/>
  <c r="D9007" i="66"/>
  <c r="D9008" i="66"/>
  <c r="D9009" i="66"/>
  <c r="D9010" i="66"/>
  <c r="D9011" i="66"/>
  <c r="D9012" i="66"/>
  <c r="D9013" i="66"/>
  <c r="D9014" i="66"/>
  <c r="D9015" i="66"/>
  <c r="D9016" i="66"/>
  <c r="D9017" i="66"/>
  <c r="D9018" i="66"/>
  <c r="D9019" i="66"/>
  <c r="D9020" i="66"/>
  <c r="D9021" i="66"/>
  <c r="D9022" i="66"/>
  <c r="D9023" i="66"/>
  <c r="D9024" i="66"/>
  <c r="D9025" i="66"/>
  <c r="D9026" i="66"/>
  <c r="D9027" i="66"/>
  <c r="D9028" i="66"/>
  <c r="D9029" i="66"/>
  <c r="D9030" i="66"/>
  <c r="D9031" i="66"/>
  <c r="D9032" i="66"/>
  <c r="D9033" i="66"/>
  <c r="D9034" i="66"/>
  <c r="D9035" i="66"/>
  <c r="D9036" i="66"/>
  <c r="D9037" i="66"/>
  <c r="D9038" i="66"/>
  <c r="D9039" i="66"/>
  <c r="D9040" i="66"/>
  <c r="D9041" i="66"/>
  <c r="D9042" i="66"/>
  <c r="D9043" i="66"/>
  <c r="D9044" i="66"/>
  <c r="D9045" i="66"/>
  <c r="D9046" i="66"/>
  <c r="D9047" i="66"/>
  <c r="D9048" i="66"/>
  <c r="D9049" i="66"/>
  <c r="D9050" i="66"/>
  <c r="D9051" i="66"/>
  <c r="D9052" i="66"/>
  <c r="D9053" i="66"/>
  <c r="D9054" i="66"/>
  <c r="D9055" i="66"/>
  <c r="D9056" i="66"/>
  <c r="D9057" i="66"/>
  <c r="D9058" i="66"/>
  <c r="D9059" i="66"/>
  <c r="D9060" i="66"/>
  <c r="D9061" i="66"/>
  <c r="D9062" i="66"/>
  <c r="D9063" i="66"/>
  <c r="D9064" i="66"/>
  <c r="D9065" i="66"/>
  <c r="D9066" i="66"/>
  <c r="D9067" i="66"/>
  <c r="D9068" i="66"/>
  <c r="D9069" i="66"/>
  <c r="D9070" i="66"/>
  <c r="D9071" i="66"/>
  <c r="D9072" i="66"/>
  <c r="D9073" i="66"/>
  <c r="D9074" i="66"/>
  <c r="D9075" i="66"/>
  <c r="D9076" i="66"/>
  <c r="D9077" i="66"/>
  <c r="D9078" i="66"/>
  <c r="D9079" i="66"/>
  <c r="D9080" i="66"/>
  <c r="D9081" i="66"/>
  <c r="D9082" i="66"/>
  <c r="D9083" i="66"/>
  <c r="D9084" i="66"/>
  <c r="D9085" i="66"/>
  <c r="D9086" i="66"/>
  <c r="D9087" i="66"/>
  <c r="D9088" i="66"/>
  <c r="D9089" i="66"/>
  <c r="D9090" i="66"/>
  <c r="D9091" i="66"/>
  <c r="D9092" i="66"/>
  <c r="D9093" i="66"/>
  <c r="D9094" i="66"/>
  <c r="D9095" i="66"/>
  <c r="D9096" i="66"/>
  <c r="D9097" i="66"/>
  <c r="D9098" i="66"/>
  <c r="D9099" i="66"/>
  <c r="D9100" i="66"/>
  <c r="D9101" i="66"/>
  <c r="D9102" i="66"/>
  <c r="D9103" i="66"/>
  <c r="D9104" i="66"/>
  <c r="D9105" i="66"/>
  <c r="D9106" i="66"/>
  <c r="D9107" i="66"/>
  <c r="D9108" i="66"/>
  <c r="D9109" i="66"/>
  <c r="D9110" i="66"/>
  <c r="D9111" i="66"/>
  <c r="D9112" i="66"/>
  <c r="D9113" i="66"/>
  <c r="D9114" i="66"/>
  <c r="D9115" i="66"/>
  <c r="D9116" i="66"/>
  <c r="D9117" i="66"/>
  <c r="D9118" i="66"/>
  <c r="D9119" i="66"/>
  <c r="D9120" i="66"/>
  <c r="D9121" i="66"/>
  <c r="D9122" i="66"/>
  <c r="D9123" i="66"/>
  <c r="D9124" i="66"/>
  <c r="D9125" i="66"/>
  <c r="D9126" i="66"/>
  <c r="D9127" i="66"/>
  <c r="D9128" i="66"/>
  <c r="D9129" i="66"/>
  <c r="D9130" i="66"/>
  <c r="D9131" i="66"/>
  <c r="D9132" i="66"/>
  <c r="D9133" i="66"/>
  <c r="D9134" i="66"/>
  <c r="D9135" i="66"/>
  <c r="D9136" i="66"/>
  <c r="D9137" i="66"/>
  <c r="D9138" i="66"/>
  <c r="D9139" i="66"/>
  <c r="D9140" i="66"/>
  <c r="D9141" i="66"/>
  <c r="D9142" i="66"/>
  <c r="D9143" i="66"/>
  <c r="D9144" i="66"/>
  <c r="D9145" i="66"/>
  <c r="D9146" i="66"/>
  <c r="D9147" i="66"/>
  <c r="D9148" i="66"/>
  <c r="D9149" i="66"/>
  <c r="D9150" i="66"/>
  <c r="D9151" i="66"/>
  <c r="D9152" i="66"/>
  <c r="D9153" i="66"/>
  <c r="D9154" i="66"/>
  <c r="D9155" i="66"/>
  <c r="D9156" i="66"/>
  <c r="D9157" i="66"/>
  <c r="D9158" i="66"/>
  <c r="D9159" i="66"/>
  <c r="D9160" i="66"/>
  <c r="D9161" i="66"/>
  <c r="D9162" i="66"/>
  <c r="D9163" i="66"/>
  <c r="D9164" i="66"/>
  <c r="D9165" i="66"/>
  <c r="D9166" i="66"/>
  <c r="D9167" i="66"/>
  <c r="D9168" i="66"/>
  <c r="D9169" i="66"/>
  <c r="D9170" i="66"/>
  <c r="D9171" i="66"/>
  <c r="D9172" i="66"/>
  <c r="D9173" i="66"/>
  <c r="D9174" i="66"/>
  <c r="D9175" i="66"/>
  <c r="D9176" i="66"/>
  <c r="D9177" i="66"/>
  <c r="D9178" i="66"/>
  <c r="D9179" i="66"/>
  <c r="D9180" i="66"/>
  <c r="D9181" i="66"/>
  <c r="D9182" i="66"/>
  <c r="D9183" i="66"/>
  <c r="D9184" i="66"/>
  <c r="D9185" i="66"/>
  <c r="D9186" i="66"/>
  <c r="D9187" i="66"/>
  <c r="D9188" i="66"/>
  <c r="D9189" i="66"/>
  <c r="D9190" i="66"/>
  <c r="D9191" i="66"/>
  <c r="D9192" i="66"/>
  <c r="D9193" i="66"/>
  <c r="D9194" i="66"/>
  <c r="D9195" i="66"/>
  <c r="D9196" i="66"/>
  <c r="D9197" i="66"/>
  <c r="D9198" i="66"/>
  <c r="D9199" i="66"/>
  <c r="D9200" i="66"/>
  <c r="D9201" i="66"/>
  <c r="D9202" i="66"/>
  <c r="D9203" i="66"/>
  <c r="D9204" i="66"/>
  <c r="D9205" i="66"/>
  <c r="D9206" i="66"/>
  <c r="D9207" i="66"/>
  <c r="D9208" i="66"/>
  <c r="D9209" i="66"/>
  <c r="D9210" i="66"/>
  <c r="D9211" i="66"/>
  <c r="D9212" i="66"/>
  <c r="D9213" i="66"/>
  <c r="D9214" i="66"/>
  <c r="D9215" i="66"/>
  <c r="D9216" i="66"/>
  <c r="D9217" i="66"/>
  <c r="D9218" i="66"/>
  <c r="D9219" i="66"/>
  <c r="D9220" i="66"/>
  <c r="D9221" i="66"/>
  <c r="D9222" i="66"/>
  <c r="D9223" i="66"/>
  <c r="D9224" i="66"/>
  <c r="D9225" i="66"/>
  <c r="D9226" i="66"/>
  <c r="D9227" i="66"/>
  <c r="D9228" i="66"/>
  <c r="D9229" i="66"/>
  <c r="D9230" i="66"/>
  <c r="D9231" i="66"/>
  <c r="D9232" i="66"/>
  <c r="D9233" i="66"/>
  <c r="D9234" i="66"/>
  <c r="D9235" i="66"/>
  <c r="D9236" i="66"/>
  <c r="D9237" i="66"/>
  <c r="D9238" i="66"/>
  <c r="D9239" i="66"/>
  <c r="D9240" i="66"/>
  <c r="D9241" i="66"/>
  <c r="D9242" i="66"/>
  <c r="D9243" i="66"/>
  <c r="D9244" i="66"/>
  <c r="D9245" i="66"/>
  <c r="D9246" i="66"/>
  <c r="D9247" i="66"/>
  <c r="D9248" i="66"/>
  <c r="D9249" i="66"/>
  <c r="D9250" i="66"/>
  <c r="D9251" i="66"/>
  <c r="D9252" i="66"/>
  <c r="D9253" i="66"/>
  <c r="D9254" i="66"/>
  <c r="D9255" i="66"/>
  <c r="D9256" i="66"/>
  <c r="D9257" i="66"/>
  <c r="D9258" i="66"/>
  <c r="D9259" i="66"/>
  <c r="D9260" i="66"/>
  <c r="D9261" i="66"/>
  <c r="D9262" i="66"/>
  <c r="D9263" i="66"/>
  <c r="D9264" i="66"/>
  <c r="D9265" i="66"/>
  <c r="D9266" i="66"/>
  <c r="D9267" i="66"/>
  <c r="D9268" i="66"/>
  <c r="D9269" i="66"/>
  <c r="D9270" i="66"/>
  <c r="D9271" i="66"/>
  <c r="D9272" i="66"/>
  <c r="D9273" i="66"/>
  <c r="D9274" i="66"/>
  <c r="D9275" i="66"/>
  <c r="D9276" i="66"/>
  <c r="D9277" i="66"/>
  <c r="D9278" i="66"/>
  <c r="D9279" i="66"/>
  <c r="D9280" i="66"/>
  <c r="D9281" i="66"/>
  <c r="D9282" i="66"/>
  <c r="D9283" i="66"/>
  <c r="D9284" i="66"/>
  <c r="D9285" i="66"/>
  <c r="D9286" i="66"/>
  <c r="D9287" i="66"/>
  <c r="D9288" i="66"/>
  <c r="D9289" i="66"/>
  <c r="D9290" i="66"/>
  <c r="D9291" i="66"/>
  <c r="D9292" i="66"/>
  <c r="D9293" i="66"/>
  <c r="D9294" i="66"/>
  <c r="D9295" i="66"/>
  <c r="D9296" i="66"/>
  <c r="D9297" i="66"/>
  <c r="D9298" i="66"/>
  <c r="D9299" i="66"/>
  <c r="D9300" i="66"/>
  <c r="D9301" i="66"/>
  <c r="D9302" i="66"/>
  <c r="D9303" i="66"/>
  <c r="D9304" i="66"/>
  <c r="D9305" i="66"/>
  <c r="D9306" i="66"/>
  <c r="D9307" i="66"/>
  <c r="D9308" i="66"/>
  <c r="D9309" i="66"/>
  <c r="D9310" i="66"/>
  <c r="D9311" i="66"/>
  <c r="D9312" i="66"/>
  <c r="D9313" i="66"/>
  <c r="D9314" i="66"/>
  <c r="D9315" i="66"/>
  <c r="D9316" i="66"/>
  <c r="D9317" i="66"/>
  <c r="D9318" i="66"/>
  <c r="D9319" i="66"/>
  <c r="D9320" i="66"/>
  <c r="D9321" i="66"/>
  <c r="D9322" i="66"/>
  <c r="D9323" i="66"/>
  <c r="D9324" i="66"/>
  <c r="D9325" i="66"/>
  <c r="D9326" i="66"/>
  <c r="D9327" i="66"/>
  <c r="D9328" i="66"/>
  <c r="D9329" i="66"/>
  <c r="D9330" i="66"/>
  <c r="D9331" i="66"/>
  <c r="D9332" i="66"/>
  <c r="D9333" i="66"/>
  <c r="D9334" i="66"/>
  <c r="D9335" i="66"/>
  <c r="D9336" i="66"/>
  <c r="D9337" i="66"/>
  <c r="D9338" i="66"/>
  <c r="D9339" i="66"/>
  <c r="D9340" i="66"/>
  <c r="D9341" i="66"/>
  <c r="D9342" i="66"/>
  <c r="D9343" i="66"/>
  <c r="D9344" i="66"/>
  <c r="D9345" i="66"/>
  <c r="D9346" i="66"/>
  <c r="D9347" i="66"/>
  <c r="D9348" i="66"/>
  <c r="D9349" i="66"/>
  <c r="D9350" i="66"/>
  <c r="D9351" i="66"/>
  <c r="D9352" i="66"/>
  <c r="D9353" i="66"/>
  <c r="D9354" i="66"/>
  <c r="D9355" i="66"/>
  <c r="D9356" i="66"/>
  <c r="D9357" i="66"/>
  <c r="D9358" i="66"/>
  <c r="D9359" i="66"/>
  <c r="D9360" i="66"/>
  <c r="D9361" i="66"/>
  <c r="D9362" i="66"/>
  <c r="D9363" i="66"/>
  <c r="D9364" i="66"/>
  <c r="D9365" i="66"/>
  <c r="D9366" i="66"/>
  <c r="D9367" i="66"/>
  <c r="D9368" i="66"/>
  <c r="D9369" i="66"/>
  <c r="D9370" i="66"/>
  <c r="D9371" i="66"/>
  <c r="D9372" i="66"/>
  <c r="D9373" i="66"/>
  <c r="D9374" i="66"/>
  <c r="D9375" i="66"/>
  <c r="D9376" i="66"/>
  <c r="D9377" i="66"/>
  <c r="D9378" i="66"/>
  <c r="D9379" i="66"/>
  <c r="D9380" i="66"/>
  <c r="D9381" i="66"/>
  <c r="D9382" i="66"/>
  <c r="D9383" i="66"/>
  <c r="D9384" i="66"/>
  <c r="D9385" i="66"/>
  <c r="D9386" i="66"/>
  <c r="D9387" i="66"/>
  <c r="D9388" i="66"/>
  <c r="D9389" i="66"/>
  <c r="D9390" i="66"/>
  <c r="D9391" i="66"/>
  <c r="D9392" i="66"/>
  <c r="D9393" i="66"/>
  <c r="D9394" i="66"/>
  <c r="D9395" i="66"/>
  <c r="D9396" i="66"/>
  <c r="D9397" i="66"/>
  <c r="D9398" i="66"/>
  <c r="D9399" i="66"/>
  <c r="D9400" i="66"/>
  <c r="D9401" i="66"/>
  <c r="D9402" i="66"/>
  <c r="D9403" i="66"/>
  <c r="D9404" i="66"/>
  <c r="D9405" i="66"/>
  <c r="D9406" i="66"/>
  <c r="D9407" i="66"/>
  <c r="D9408" i="66"/>
  <c r="D9409" i="66"/>
  <c r="D9410" i="66"/>
  <c r="D9411" i="66"/>
  <c r="D9412" i="66"/>
  <c r="D9413" i="66"/>
  <c r="D9414" i="66"/>
  <c r="D9415" i="66"/>
  <c r="D9416" i="66"/>
  <c r="D9417" i="66"/>
  <c r="D9418" i="66"/>
  <c r="D9419" i="66"/>
  <c r="D9420" i="66"/>
  <c r="D9421" i="66"/>
  <c r="D9422" i="66"/>
  <c r="D9423" i="66"/>
  <c r="D9424" i="66"/>
  <c r="D9425" i="66"/>
  <c r="D9426" i="66"/>
  <c r="D9427" i="66"/>
  <c r="D9428" i="66"/>
  <c r="D9429" i="66"/>
  <c r="D9430" i="66"/>
  <c r="D9431" i="66"/>
  <c r="D9432" i="66"/>
  <c r="D9433" i="66"/>
  <c r="D9434" i="66"/>
  <c r="D9435" i="66"/>
  <c r="D9436" i="66"/>
  <c r="D9437" i="66"/>
  <c r="D9438" i="66"/>
  <c r="D9439" i="66"/>
  <c r="D9440" i="66"/>
  <c r="D9441" i="66"/>
  <c r="D9442" i="66"/>
  <c r="D9443" i="66"/>
  <c r="D9444" i="66"/>
  <c r="D9445" i="66"/>
  <c r="D9446" i="66"/>
  <c r="D9447" i="66"/>
  <c r="D9448" i="66"/>
  <c r="D9449" i="66"/>
  <c r="D9450" i="66"/>
  <c r="D9451" i="66"/>
  <c r="D9452" i="66"/>
  <c r="D9453" i="66"/>
  <c r="D9454" i="66"/>
  <c r="D9455" i="66"/>
  <c r="D9456" i="66"/>
  <c r="D9457" i="66"/>
  <c r="D9458" i="66"/>
  <c r="D9459" i="66"/>
  <c r="D9460" i="66"/>
  <c r="D9461" i="66"/>
  <c r="D9462" i="66"/>
  <c r="D9463" i="66"/>
  <c r="D9464" i="66"/>
  <c r="D9465" i="66"/>
  <c r="D9466" i="66"/>
  <c r="D9467" i="66"/>
  <c r="D9468" i="66"/>
  <c r="D9469" i="66"/>
  <c r="D9470" i="66"/>
  <c r="D9471" i="66"/>
  <c r="D9472" i="66"/>
  <c r="D9473" i="66"/>
  <c r="D9474" i="66"/>
  <c r="D9475" i="66"/>
  <c r="D9476" i="66"/>
  <c r="D9477" i="66"/>
  <c r="D9478" i="66"/>
  <c r="D9479" i="66"/>
  <c r="D9480" i="66"/>
  <c r="D9481" i="66"/>
  <c r="D9482" i="66"/>
  <c r="D9483" i="66"/>
  <c r="D9484" i="66"/>
  <c r="D9485" i="66"/>
  <c r="D9486" i="66"/>
  <c r="D9487" i="66"/>
  <c r="D9488" i="66"/>
  <c r="D9489" i="66"/>
  <c r="D9490" i="66"/>
  <c r="D9491" i="66"/>
  <c r="D9492" i="66"/>
  <c r="D9493" i="66"/>
  <c r="D9494" i="66"/>
  <c r="D9495" i="66"/>
  <c r="D9496" i="66"/>
  <c r="D9497" i="66"/>
  <c r="D9498" i="66"/>
  <c r="D9499" i="66"/>
  <c r="D9500" i="66"/>
  <c r="D9501" i="66"/>
  <c r="D9502" i="66"/>
  <c r="D9503" i="66"/>
  <c r="D9504" i="66"/>
  <c r="D9505" i="66"/>
  <c r="D9506" i="66"/>
  <c r="D9507" i="66"/>
  <c r="D9508" i="66"/>
  <c r="D9509" i="66"/>
  <c r="D9510" i="66"/>
  <c r="D9511" i="66"/>
  <c r="D9512" i="66"/>
  <c r="D9513" i="66"/>
  <c r="D9514" i="66"/>
  <c r="D9515" i="66"/>
  <c r="D9516" i="66"/>
  <c r="D9517" i="66"/>
  <c r="D9518" i="66"/>
  <c r="D9519" i="66"/>
  <c r="D9520" i="66"/>
  <c r="D9521" i="66"/>
  <c r="D9522" i="66"/>
  <c r="D9523" i="66"/>
  <c r="D9524" i="66"/>
  <c r="D9525" i="66"/>
  <c r="D9526" i="66"/>
  <c r="D9527" i="66"/>
  <c r="D9528" i="66"/>
  <c r="D9529" i="66"/>
  <c r="D9530" i="66"/>
  <c r="D9531" i="66"/>
  <c r="D9532" i="66"/>
  <c r="D9533" i="66"/>
  <c r="D9534" i="66"/>
  <c r="D9535" i="66"/>
  <c r="D9536" i="66"/>
  <c r="D9537" i="66"/>
  <c r="D9538" i="66"/>
  <c r="D9539" i="66"/>
  <c r="D9540" i="66"/>
  <c r="D9541" i="66"/>
  <c r="D9542" i="66"/>
  <c r="D9543" i="66"/>
  <c r="D9544" i="66"/>
  <c r="D9545" i="66"/>
  <c r="D9546" i="66"/>
  <c r="D9547" i="66"/>
  <c r="D9548" i="66"/>
  <c r="D9549" i="66"/>
  <c r="D9550" i="66"/>
  <c r="D9551" i="66"/>
  <c r="D9552" i="66"/>
  <c r="D9553" i="66"/>
  <c r="D9554" i="66"/>
  <c r="D9555" i="66"/>
  <c r="D9556" i="66"/>
  <c r="D9557" i="66"/>
  <c r="D9558" i="66"/>
  <c r="D9559" i="66"/>
  <c r="D9560" i="66"/>
  <c r="D9561" i="66"/>
  <c r="D9562" i="66"/>
  <c r="D9563" i="66"/>
  <c r="D9564" i="66"/>
  <c r="D9565" i="66"/>
  <c r="D9566" i="66"/>
  <c r="D9567" i="66"/>
  <c r="D9568" i="66"/>
  <c r="D9569" i="66"/>
  <c r="D9570" i="66"/>
  <c r="D9571" i="66"/>
  <c r="D9572" i="66"/>
  <c r="D9573" i="66"/>
  <c r="D9574" i="66"/>
  <c r="D9575" i="66"/>
  <c r="D9576" i="66"/>
  <c r="D9577" i="66"/>
  <c r="D9578" i="66"/>
  <c r="D9579" i="66"/>
  <c r="D9580" i="66"/>
  <c r="D9581" i="66"/>
  <c r="D9582" i="66"/>
  <c r="D9583" i="66"/>
  <c r="D9584" i="66"/>
  <c r="D9585" i="66"/>
  <c r="D9586" i="66"/>
  <c r="D9587" i="66"/>
  <c r="D9588" i="66"/>
  <c r="D9589" i="66"/>
  <c r="D9590" i="66"/>
  <c r="D9591" i="66"/>
  <c r="D9592" i="66"/>
  <c r="D9593" i="66"/>
  <c r="D9594" i="66"/>
  <c r="D9595" i="66"/>
  <c r="D9596" i="66"/>
  <c r="D9597" i="66"/>
  <c r="D9598" i="66"/>
  <c r="D9599" i="66"/>
  <c r="D9600" i="66"/>
  <c r="D9601" i="66"/>
  <c r="D9602" i="66"/>
  <c r="D9603" i="66"/>
  <c r="D9604" i="66"/>
  <c r="D9605" i="66"/>
  <c r="D9606" i="66"/>
  <c r="D9607" i="66"/>
  <c r="D9608" i="66"/>
  <c r="D9609" i="66"/>
  <c r="D9610" i="66"/>
  <c r="D9611" i="66"/>
  <c r="D9612" i="66"/>
  <c r="D9613" i="66"/>
  <c r="D9614" i="66"/>
  <c r="D9615" i="66"/>
  <c r="D9616" i="66"/>
  <c r="D9617" i="66"/>
  <c r="D9618" i="66"/>
  <c r="D9619" i="66"/>
  <c r="D9620" i="66"/>
  <c r="D9621" i="66"/>
  <c r="D9622" i="66"/>
  <c r="D9623" i="66"/>
  <c r="D9624" i="66"/>
  <c r="D9625" i="66"/>
  <c r="D9626" i="66"/>
  <c r="D9627" i="66"/>
  <c r="D9628" i="66"/>
  <c r="D9629" i="66"/>
  <c r="D9630" i="66"/>
  <c r="D9631" i="66"/>
  <c r="D9632" i="66"/>
  <c r="D9633" i="66"/>
  <c r="D9634" i="66"/>
  <c r="D9635" i="66"/>
  <c r="D9636" i="66"/>
  <c r="D9637" i="66"/>
  <c r="D9638" i="66"/>
  <c r="D9639" i="66"/>
  <c r="D9640" i="66"/>
  <c r="D9641" i="66"/>
  <c r="D9642" i="66"/>
  <c r="D9643" i="66"/>
  <c r="D9644" i="66"/>
  <c r="D9645" i="66"/>
  <c r="D9646" i="66"/>
  <c r="D9647" i="66"/>
  <c r="D9648" i="66"/>
  <c r="D9649" i="66"/>
  <c r="D9650" i="66"/>
  <c r="D9651" i="66"/>
  <c r="D9652" i="66"/>
  <c r="D9653" i="66"/>
  <c r="D9654" i="66"/>
  <c r="D9655" i="66"/>
  <c r="D9656" i="66"/>
  <c r="D9657" i="66"/>
  <c r="D9658" i="66"/>
  <c r="D9659" i="66"/>
  <c r="D9660" i="66"/>
  <c r="D9661" i="66"/>
  <c r="D9662" i="66"/>
  <c r="D9663" i="66"/>
  <c r="D9664" i="66"/>
  <c r="D9665" i="66"/>
  <c r="D9666" i="66"/>
  <c r="D9667" i="66"/>
  <c r="D9668" i="66"/>
  <c r="D9669" i="66"/>
  <c r="D9670" i="66"/>
  <c r="D9671" i="66"/>
  <c r="D9672" i="66"/>
  <c r="D9673" i="66"/>
  <c r="D9674" i="66"/>
  <c r="D9675" i="66"/>
  <c r="D9676" i="66"/>
  <c r="D9677" i="66"/>
  <c r="D9678" i="66"/>
  <c r="D9679" i="66"/>
  <c r="D9680" i="66"/>
  <c r="D9681" i="66"/>
  <c r="D9682" i="66"/>
  <c r="D9683" i="66"/>
  <c r="D9684" i="66"/>
  <c r="D9685" i="66"/>
  <c r="D9686" i="66"/>
  <c r="D9687" i="66"/>
  <c r="D9688" i="66"/>
  <c r="D9689" i="66"/>
  <c r="D9690" i="66"/>
  <c r="D9691" i="66"/>
  <c r="D9692" i="66"/>
  <c r="D9693" i="66"/>
  <c r="D9694" i="66"/>
  <c r="D9695" i="66"/>
  <c r="D9696" i="66"/>
  <c r="D9697" i="66"/>
  <c r="D9698" i="66"/>
  <c r="D9699" i="66"/>
  <c r="D9700" i="66"/>
  <c r="D9701" i="66"/>
  <c r="D9702" i="66"/>
  <c r="D9703" i="66"/>
  <c r="D9704" i="66"/>
  <c r="D9705" i="66"/>
  <c r="D9706" i="66"/>
  <c r="D9707" i="66"/>
  <c r="D9708" i="66"/>
  <c r="D9709" i="66"/>
  <c r="D9710" i="66"/>
  <c r="D9711" i="66"/>
  <c r="D9712" i="66"/>
  <c r="D9713" i="66"/>
  <c r="D9714" i="66"/>
  <c r="D9715" i="66"/>
  <c r="D9716" i="66"/>
  <c r="D9717" i="66"/>
  <c r="D9718" i="66"/>
  <c r="D9719" i="66"/>
  <c r="D9720" i="66"/>
  <c r="D9721" i="66"/>
  <c r="D9722" i="66"/>
  <c r="D9723" i="66"/>
  <c r="D9724" i="66"/>
  <c r="D9725" i="66"/>
  <c r="D9726" i="66"/>
  <c r="D9727" i="66"/>
  <c r="D9728" i="66"/>
  <c r="D9729" i="66"/>
  <c r="D9730" i="66"/>
  <c r="D9731" i="66"/>
  <c r="D9732" i="66"/>
  <c r="D9733" i="66"/>
  <c r="D9734" i="66"/>
  <c r="D9735" i="66"/>
  <c r="D9736" i="66"/>
  <c r="D9737" i="66"/>
  <c r="D9738" i="66"/>
  <c r="D9739" i="66"/>
  <c r="D9740" i="66"/>
  <c r="D9741" i="66"/>
  <c r="D9742" i="66"/>
  <c r="D9743" i="66"/>
  <c r="D9744" i="66"/>
  <c r="D9745" i="66"/>
  <c r="D9746" i="66"/>
  <c r="D9747" i="66"/>
  <c r="D9748" i="66"/>
  <c r="D9749" i="66"/>
  <c r="D9750" i="66"/>
  <c r="D9751" i="66"/>
  <c r="D9752" i="66"/>
  <c r="D9753" i="66"/>
  <c r="D9754" i="66"/>
  <c r="D9755" i="66"/>
  <c r="D9756" i="66"/>
  <c r="D9757" i="66"/>
  <c r="D9758" i="66"/>
  <c r="D9759" i="66"/>
  <c r="D9760" i="66"/>
  <c r="D9761" i="66"/>
  <c r="D9762" i="66"/>
  <c r="D9763" i="66"/>
  <c r="D9764" i="66"/>
  <c r="D9765" i="66"/>
  <c r="D9766" i="66"/>
  <c r="D9767" i="66"/>
  <c r="D9768" i="66"/>
  <c r="D9769" i="66"/>
  <c r="D9770" i="66"/>
  <c r="D9771" i="66"/>
  <c r="D9772" i="66"/>
  <c r="D9773" i="66"/>
  <c r="D9774" i="66"/>
  <c r="D9775" i="66"/>
  <c r="D9776" i="66"/>
  <c r="D9777" i="66"/>
  <c r="D9778" i="66"/>
  <c r="D9779" i="66"/>
  <c r="D9780" i="66"/>
  <c r="D9781" i="66"/>
  <c r="D9782" i="66"/>
  <c r="D9783" i="66"/>
  <c r="D9784" i="66"/>
  <c r="D9785" i="66"/>
  <c r="D9786" i="66"/>
  <c r="D9787" i="66"/>
  <c r="D9788" i="66"/>
  <c r="D9789" i="66"/>
  <c r="D9790" i="66"/>
  <c r="D9791" i="66"/>
  <c r="D9792" i="66"/>
  <c r="D9793" i="66"/>
  <c r="D9794" i="66"/>
  <c r="D9795" i="66"/>
  <c r="D9796" i="66"/>
  <c r="D9797" i="66"/>
  <c r="D9798" i="66"/>
  <c r="D9799" i="66"/>
  <c r="D9800" i="66"/>
  <c r="D9801" i="66"/>
  <c r="D9802" i="66"/>
  <c r="D9803" i="66"/>
  <c r="D9804" i="66"/>
  <c r="D9805" i="66"/>
  <c r="D9806" i="66"/>
  <c r="D9807" i="66"/>
  <c r="D9808" i="66"/>
  <c r="D9809" i="66"/>
  <c r="D9810" i="66"/>
  <c r="D9811" i="66"/>
  <c r="D9812" i="66"/>
  <c r="D9813" i="66"/>
  <c r="D9814" i="66"/>
  <c r="D9815" i="66"/>
  <c r="D9816" i="66"/>
  <c r="D9817" i="66"/>
  <c r="D9818" i="66"/>
  <c r="D9819" i="66"/>
  <c r="D9820" i="66"/>
  <c r="D9821" i="66"/>
  <c r="D9822" i="66"/>
  <c r="D9823" i="66"/>
  <c r="D9824" i="66"/>
  <c r="D9825" i="66"/>
  <c r="D9826" i="66"/>
  <c r="D9827" i="66"/>
  <c r="D9828" i="66"/>
  <c r="D9829" i="66"/>
  <c r="D9830" i="66"/>
  <c r="D9831" i="66"/>
  <c r="D9832" i="66"/>
  <c r="D9833" i="66"/>
  <c r="D9834" i="66"/>
  <c r="D9835" i="66"/>
  <c r="D9836" i="66"/>
  <c r="D9837" i="66"/>
  <c r="D9838" i="66"/>
  <c r="D9839" i="66"/>
  <c r="D9840" i="66"/>
  <c r="D9841" i="66"/>
  <c r="D9842" i="66"/>
  <c r="D9843" i="66"/>
  <c r="D9844" i="66"/>
  <c r="D9845" i="66"/>
  <c r="D9846" i="66"/>
  <c r="D9847" i="66"/>
  <c r="D9848" i="66"/>
  <c r="D9849" i="66"/>
  <c r="D9850" i="66"/>
  <c r="D9851" i="66"/>
  <c r="D9852" i="66"/>
  <c r="D9853" i="66"/>
  <c r="D9854" i="66"/>
  <c r="D9855" i="66"/>
  <c r="D9856" i="66"/>
  <c r="D9857" i="66"/>
  <c r="D9858" i="66"/>
  <c r="D9859" i="66"/>
  <c r="D9860" i="66"/>
  <c r="D9861" i="66"/>
  <c r="D9862" i="66"/>
  <c r="D9863" i="66"/>
  <c r="D9864" i="66"/>
  <c r="D9865" i="66"/>
  <c r="D9866" i="66"/>
  <c r="D9867" i="66"/>
  <c r="D9868" i="66"/>
  <c r="D9869" i="66"/>
  <c r="D9870" i="66"/>
  <c r="D9871" i="66"/>
  <c r="D9872" i="66"/>
  <c r="D9873" i="66"/>
  <c r="D9874" i="66"/>
  <c r="D9875" i="66"/>
  <c r="D9876" i="66"/>
  <c r="D9877" i="66"/>
  <c r="D9878" i="66"/>
  <c r="D9879" i="66"/>
  <c r="D9880" i="66"/>
  <c r="D9881" i="66"/>
  <c r="D9882" i="66"/>
  <c r="D9883" i="66"/>
  <c r="D9884" i="66"/>
  <c r="D9885" i="66"/>
  <c r="D9886" i="66"/>
  <c r="D9887" i="66"/>
  <c r="D9888" i="66"/>
  <c r="D9889" i="66"/>
  <c r="D9890" i="66"/>
  <c r="D9891" i="66"/>
  <c r="D9892" i="66"/>
  <c r="D9893" i="66"/>
  <c r="D9894" i="66"/>
  <c r="D9895" i="66"/>
  <c r="D9896" i="66"/>
  <c r="D9897" i="66"/>
  <c r="D9898" i="66"/>
  <c r="D9899" i="66"/>
  <c r="D9900" i="66"/>
  <c r="D9901" i="66"/>
  <c r="D9902" i="66"/>
  <c r="D9903" i="66"/>
  <c r="D9904" i="66"/>
  <c r="D9905" i="66"/>
  <c r="D9906" i="66"/>
  <c r="D9907" i="66"/>
  <c r="D9908" i="66"/>
  <c r="D9909" i="66"/>
  <c r="D9910" i="66"/>
  <c r="D9911" i="66"/>
  <c r="D9912" i="66"/>
  <c r="D9913" i="66"/>
  <c r="D9914" i="66"/>
  <c r="D9915" i="66"/>
  <c r="D9916" i="66"/>
  <c r="D9917" i="66"/>
  <c r="D9918" i="66"/>
  <c r="D9919" i="66"/>
  <c r="D9920" i="66"/>
  <c r="D9921" i="66"/>
  <c r="D9922" i="66"/>
  <c r="D9923" i="66"/>
  <c r="D9924" i="66"/>
  <c r="D9925" i="66"/>
  <c r="D9926" i="66"/>
  <c r="D9927" i="66"/>
  <c r="D9928" i="66"/>
  <c r="D9929" i="66"/>
  <c r="D9930" i="66"/>
  <c r="D9931" i="66"/>
  <c r="D9932" i="66"/>
  <c r="D9933" i="66"/>
  <c r="D9934" i="66"/>
  <c r="D9935" i="66"/>
  <c r="D9936" i="66"/>
  <c r="D9937" i="66"/>
  <c r="D9938" i="66"/>
  <c r="D9939" i="66"/>
  <c r="D9940" i="66"/>
  <c r="D9941" i="66"/>
  <c r="D9942" i="66"/>
  <c r="D9943" i="66"/>
  <c r="D9944" i="66"/>
  <c r="D9945" i="66"/>
  <c r="D9946" i="66"/>
  <c r="D9947" i="66"/>
  <c r="D9948" i="66"/>
  <c r="D9949" i="66"/>
  <c r="D9950" i="66"/>
  <c r="D9951" i="66"/>
  <c r="D9952" i="66"/>
  <c r="D9953" i="66"/>
  <c r="D9954" i="66"/>
  <c r="D9955" i="66"/>
  <c r="D9956" i="66"/>
  <c r="D9957" i="66"/>
  <c r="D9958" i="66"/>
  <c r="D9959" i="66"/>
  <c r="D9960" i="66"/>
  <c r="D9961" i="66"/>
  <c r="D9962" i="66"/>
  <c r="D9963" i="66"/>
  <c r="D9964" i="66"/>
  <c r="D9965" i="66"/>
  <c r="D9966" i="66"/>
  <c r="D9967" i="66"/>
  <c r="D9968" i="66"/>
  <c r="D9969" i="66"/>
  <c r="D9970" i="66"/>
  <c r="D9971" i="66"/>
  <c r="D9972" i="66"/>
  <c r="D9973" i="66"/>
  <c r="D9974" i="66"/>
  <c r="D9975" i="66"/>
  <c r="D9976" i="66"/>
  <c r="D9977" i="66"/>
  <c r="D9978" i="66"/>
  <c r="D9979" i="66"/>
  <c r="D9980" i="66"/>
  <c r="D9981" i="66"/>
  <c r="D9982" i="66"/>
  <c r="D9983" i="66"/>
  <c r="D9984" i="66"/>
  <c r="D9985" i="66"/>
  <c r="D9986" i="66"/>
  <c r="D9987" i="66"/>
  <c r="D9988" i="66"/>
  <c r="D9989" i="66"/>
  <c r="D9990" i="66"/>
  <c r="D9991" i="66"/>
  <c r="D9992" i="66"/>
  <c r="D9993" i="66"/>
  <c r="D9994" i="66"/>
  <c r="D9995" i="66"/>
  <c r="D9996" i="66"/>
  <c r="D9997" i="66"/>
  <c r="D9998" i="66"/>
  <c r="D9999" i="66"/>
  <c r="D10000" i="66"/>
  <c r="D10001" i="66"/>
  <c r="D10002" i="66"/>
  <c r="D10003" i="66"/>
  <c r="D10004" i="66"/>
  <c r="D10005" i="66"/>
  <c r="D10006" i="66"/>
  <c r="D10007" i="66"/>
  <c r="D10008" i="66"/>
  <c r="D10009" i="66"/>
  <c r="D10010" i="66"/>
  <c r="D10011" i="66"/>
  <c r="D10012" i="66"/>
  <c r="D10013" i="66"/>
  <c r="D10014" i="66"/>
  <c r="D10015" i="66"/>
  <c r="D10016" i="66"/>
  <c r="D10017" i="66"/>
  <c r="D10018" i="66"/>
  <c r="D10019" i="66"/>
  <c r="D10020" i="66"/>
  <c r="D10021" i="66"/>
  <c r="D10022" i="66"/>
  <c r="D10023" i="66"/>
  <c r="D10024" i="66"/>
  <c r="D25" i="66"/>
  <c r="H18" i="66"/>
  <c r="H17" i="66"/>
  <c r="H16" i="66"/>
  <c r="H14" i="66"/>
  <c r="H11" i="66"/>
  <c r="H13" i="66" s="1"/>
  <c r="D137" i="64"/>
  <c r="D138" i="64"/>
  <c r="E138" i="64"/>
  <c r="D139" i="64"/>
  <c r="E139" i="64"/>
  <c r="F139" i="64"/>
  <c r="D140" i="64"/>
  <c r="E140" i="64"/>
  <c r="F140" i="64"/>
  <c r="G140" i="64"/>
  <c r="D141" i="64"/>
  <c r="E141" i="64"/>
  <c r="F141" i="64"/>
  <c r="G141" i="64"/>
  <c r="H141" i="64"/>
  <c r="D142" i="64"/>
  <c r="E142" i="64"/>
  <c r="F142" i="64"/>
  <c r="G142" i="64"/>
  <c r="H142" i="64"/>
  <c r="I142" i="64"/>
  <c r="D143" i="64"/>
  <c r="E143" i="64"/>
  <c r="F143" i="64"/>
  <c r="G143" i="64"/>
  <c r="H143" i="64"/>
  <c r="I143" i="64"/>
  <c r="J143" i="64"/>
  <c r="D144" i="64"/>
  <c r="E144" i="64"/>
  <c r="F144" i="64"/>
  <c r="G144" i="64"/>
  <c r="H144" i="64"/>
  <c r="I144" i="64"/>
  <c r="J144" i="64"/>
  <c r="K144" i="64"/>
  <c r="D145" i="64"/>
  <c r="E145" i="64"/>
  <c r="F145" i="64"/>
  <c r="G145" i="64"/>
  <c r="H145" i="64"/>
  <c r="I145" i="64"/>
  <c r="J145" i="64"/>
  <c r="K145" i="64"/>
  <c r="L145" i="64"/>
  <c r="D146" i="64"/>
  <c r="E146" i="64"/>
  <c r="F146" i="64"/>
  <c r="G146" i="64"/>
  <c r="H146" i="64"/>
  <c r="I146" i="64"/>
  <c r="J146" i="64"/>
  <c r="K146" i="64"/>
  <c r="L146" i="64"/>
  <c r="M146" i="64"/>
  <c r="D147" i="64"/>
  <c r="E147" i="64"/>
  <c r="F147" i="64"/>
  <c r="G147" i="64"/>
  <c r="H147" i="64"/>
  <c r="I147" i="64"/>
  <c r="J147" i="64"/>
  <c r="K147" i="64"/>
  <c r="L147" i="64"/>
  <c r="M147" i="64"/>
  <c r="N147" i="64"/>
  <c r="D148" i="64"/>
  <c r="E148" i="64"/>
  <c r="F148" i="64"/>
  <c r="G148" i="64"/>
  <c r="H148" i="64"/>
  <c r="I148" i="64"/>
  <c r="J148" i="64"/>
  <c r="K148" i="64"/>
  <c r="L148" i="64"/>
  <c r="M148" i="64"/>
  <c r="N148" i="64"/>
  <c r="O148" i="64"/>
  <c r="D149" i="64"/>
  <c r="E149" i="64"/>
  <c r="F149" i="64"/>
  <c r="G149" i="64"/>
  <c r="H149" i="64"/>
  <c r="I149" i="64"/>
  <c r="J149" i="64"/>
  <c r="K149" i="64"/>
  <c r="L149" i="64"/>
  <c r="M149" i="64"/>
  <c r="N149" i="64"/>
  <c r="O149" i="64"/>
  <c r="P149" i="64"/>
  <c r="D150" i="64"/>
  <c r="E150" i="64"/>
  <c r="F150" i="64"/>
  <c r="G150" i="64"/>
  <c r="H150" i="64"/>
  <c r="I150" i="64"/>
  <c r="J150" i="64"/>
  <c r="K150" i="64"/>
  <c r="L150" i="64"/>
  <c r="M150" i="64"/>
  <c r="N150" i="64"/>
  <c r="O150" i="64"/>
  <c r="P150" i="64"/>
  <c r="Q150" i="64"/>
  <c r="D151" i="64"/>
  <c r="E151" i="64"/>
  <c r="F151" i="64"/>
  <c r="G151" i="64"/>
  <c r="H151" i="64"/>
  <c r="I151" i="64"/>
  <c r="J151" i="64"/>
  <c r="K151" i="64"/>
  <c r="L151" i="64"/>
  <c r="M151" i="64"/>
  <c r="N151" i="64"/>
  <c r="O151" i="64"/>
  <c r="P151" i="64"/>
  <c r="Q151" i="64"/>
  <c r="R151" i="64"/>
  <c r="D152" i="64"/>
  <c r="E152" i="64"/>
  <c r="F152" i="64"/>
  <c r="G152" i="64"/>
  <c r="H152" i="64"/>
  <c r="I152" i="64"/>
  <c r="J152" i="64"/>
  <c r="K152" i="64"/>
  <c r="L152" i="64"/>
  <c r="M152" i="64"/>
  <c r="N152" i="64"/>
  <c r="O152" i="64"/>
  <c r="P152" i="64"/>
  <c r="Q152" i="64"/>
  <c r="R152" i="64"/>
  <c r="S152" i="64"/>
  <c r="D153" i="64"/>
  <c r="E153" i="64"/>
  <c r="F153" i="64"/>
  <c r="G153" i="64"/>
  <c r="H153" i="64"/>
  <c r="I153" i="64"/>
  <c r="J153" i="64"/>
  <c r="K153" i="64"/>
  <c r="L153" i="64"/>
  <c r="M153" i="64"/>
  <c r="N153" i="64"/>
  <c r="O153" i="64"/>
  <c r="P153" i="64"/>
  <c r="Q153" i="64"/>
  <c r="R153" i="64"/>
  <c r="S153" i="64"/>
  <c r="T153" i="64"/>
  <c r="D154" i="64"/>
  <c r="E154" i="64"/>
  <c r="F154" i="64"/>
  <c r="G154" i="64"/>
  <c r="H154" i="64"/>
  <c r="I154" i="64"/>
  <c r="J154" i="64"/>
  <c r="K154" i="64"/>
  <c r="L154" i="64"/>
  <c r="M154" i="64"/>
  <c r="N154" i="64"/>
  <c r="O154" i="64"/>
  <c r="P154" i="64"/>
  <c r="Q154" i="64"/>
  <c r="R154" i="64"/>
  <c r="S154" i="64"/>
  <c r="T154" i="64"/>
  <c r="U154" i="64"/>
  <c r="D155" i="64"/>
  <c r="E155" i="64"/>
  <c r="F155" i="64"/>
  <c r="G155" i="64"/>
  <c r="H155" i="64"/>
  <c r="I155" i="64"/>
  <c r="J155" i="64"/>
  <c r="K155" i="64"/>
  <c r="L155" i="64"/>
  <c r="M155" i="64"/>
  <c r="N155" i="64"/>
  <c r="O155" i="64"/>
  <c r="P155" i="64"/>
  <c r="Q155" i="64"/>
  <c r="R155" i="64"/>
  <c r="S155" i="64"/>
  <c r="T155" i="64"/>
  <c r="U155" i="64"/>
  <c r="V155" i="64"/>
  <c r="D156" i="64"/>
  <c r="E156" i="64"/>
  <c r="F156" i="64"/>
  <c r="G156" i="64"/>
  <c r="H156" i="64"/>
  <c r="I156" i="64"/>
  <c r="J156" i="64"/>
  <c r="K156" i="64"/>
  <c r="L156" i="64"/>
  <c r="M156" i="64"/>
  <c r="N156" i="64"/>
  <c r="O156" i="64"/>
  <c r="P156" i="64"/>
  <c r="Q156" i="64"/>
  <c r="R156" i="64"/>
  <c r="S156" i="64"/>
  <c r="T156" i="64"/>
  <c r="U156" i="64"/>
  <c r="V156" i="64"/>
  <c r="W156" i="64"/>
  <c r="D157" i="64"/>
  <c r="E157" i="64"/>
  <c r="F157" i="64"/>
  <c r="G157" i="64"/>
  <c r="H157" i="64"/>
  <c r="I157" i="64"/>
  <c r="J157" i="64"/>
  <c r="K157" i="64"/>
  <c r="L157" i="64"/>
  <c r="M157" i="64"/>
  <c r="N157" i="64"/>
  <c r="O157" i="64"/>
  <c r="P157" i="64"/>
  <c r="Q157" i="64"/>
  <c r="R157" i="64"/>
  <c r="S157" i="64"/>
  <c r="T157" i="64"/>
  <c r="U157" i="64"/>
  <c r="V157" i="64"/>
  <c r="W157" i="64"/>
  <c r="X157" i="64"/>
  <c r="D158" i="64"/>
  <c r="E158" i="64"/>
  <c r="F158" i="64"/>
  <c r="G158" i="64"/>
  <c r="H158" i="64"/>
  <c r="I158" i="64"/>
  <c r="J158" i="64"/>
  <c r="K158" i="64"/>
  <c r="L158" i="64"/>
  <c r="M158" i="64"/>
  <c r="N158" i="64"/>
  <c r="O158" i="64"/>
  <c r="P158" i="64"/>
  <c r="Q158" i="64"/>
  <c r="R158" i="64"/>
  <c r="S158" i="64"/>
  <c r="T158" i="64"/>
  <c r="U158" i="64"/>
  <c r="V158" i="64"/>
  <c r="W158" i="64"/>
  <c r="X158" i="64"/>
  <c r="Y158" i="64"/>
  <c r="D159" i="64"/>
  <c r="E159" i="64"/>
  <c r="F159" i="64"/>
  <c r="G159" i="64"/>
  <c r="H159" i="64"/>
  <c r="I159" i="64"/>
  <c r="J159" i="64"/>
  <c r="K159" i="64"/>
  <c r="L159" i="64"/>
  <c r="M159" i="64"/>
  <c r="N159" i="64"/>
  <c r="O159" i="64"/>
  <c r="P159" i="64"/>
  <c r="Q159" i="64"/>
  <c r="R159" i="64"/>
  <c r="S159" i="64"/>
  <c r="T159" i="64"/>
  <c r="U159" i="64"/>
  <c r="V159" i="64"/>
  <c r="W159" i="64"/>
  <c r="X159" i="64"/>
  <c r="Y159" i="64"/>
  <c r="Z159" i="64"/>
  <c r="D160" i="64"/>
  <c r="E160" i="64"/>
  <c r="F160" i="64"/>
  <c r="G160" i="64"/>
  <c r="H160" i="64"/>
  <c r="I160" i="64"/>
  <c r="J160" i="64"/>
  <c r="K160" i="64"/>
  <c r="L160" i="64"/>
  <c r="M160" i="64"/>
  <c r="N160" i="64"/>
  <c r="O160" i="64"/>
  <c r="P160" i="64"/>
  <c r="Q160" i="64"/>
  <c r="R160" i="64"/>
  <c r="S160" i="64"/>
  <c r="T160" i="64"/>
  <c r="U160" i="64"/>
  <c r="V160" i="64"/>
  <c r="W160" i="64"/>
  <c r="X160" i="64"/>
  <c r="Y160" i="64"/>
  <c r="Z160" i="64"/>
  <c r="AA160" i="64"/>
  <c r="D161" i="64"/>
  <c r="E161" i="64"/>
  <c r="F161" i="64"/>
  <c r="G161" i="64"/>
  <c r="H161" i="64"/>
  <c r="I161" i="64"/>
  <c r="J161" i="64"/>
  <c r="K161" i="64"/>
  <c r="L161" i="64"/>
  <c r="M161" i="64"/>
  <c r="N161" i="64"/>
  <c r="O161" i="64"/>
  <c r="P161" i="64"/>
  <c r="Q161" i="64"/>
  <c r="R161" i="64"/>
  <c r="S161" i="64"/>
  <c r="T161" i="64"/>
  <c r="U161" i="64"/>
  <c r="V161" i="64"/>
  <c r="W161" i="64"/>
  <c r="X161" i="64"/>
  <c r="Y161" i="64"/>
  <c r="Z161" i="64"/>
  <c r="AA161" i="64"/>
  <c r="AB161" i="64"/>
  <c r="D162" i="64"/>
  <c r="E162" i="64"/>
  <c r="F162" i="64"/>
  <c r="G162" i="64"/>
  <c r="H162" i="64"/>
  <c r="I162" i="64"/>
  <c r="J162" i="64"/>
  <c r="K162" i="64"/>
  <c r="L162" i="64"/>
  <c r="M162" i="64"/>
  <c r="N162" i="64"/>
  <c r="O162" i="64"/>
  <c r="P162" i="64"/>
  <c r="Q162" i="64"/>
  <c r="R162" i="64"/>
  <c r="S162" i="64"/>
  <c r="T162" i="64"/>
  <c r="U162" i="64"/>
  <c r="V162" i="64"/>
  <c r="W162" i="64"/>
  <c r="X162" i="64"/>
  <c r="Y162" i="64"/>
  <c r="Z162" i="64"/>
  <c r="AA162" i="64"/>
  <c r="AB162" i="64"/>
  <c r="AC162" i="64"/>
  <c r="D163" i="64"/>
  <c r="E163" i="64"/>
  <c r="F163" i="64"/>
  <c r="G163" i="64"/>
  <c r="H163" i="64"/>
  <c r="I163" i="64"/>
  <c r="J163" i="64"/>
  <c r="K163" i="64"/>
  <c r="L163" i="64"/>
  <c r="M163" i="64"/>
  <c r="N163" i="64"/>
  <c r="O163" i="64"/>
  <c r="P163" i="64"/>
  <c r="Q163" i="64"/>
  <c r="R163" i="64"/>
  <c r="S163" i="64"/>
  <c r="T163" i="64"/>
  <c r="U163" i="64"/>
  <c r="V163" i="64"/>
  <c r="W163" i="64"/>
  <c r="X163" i="64"/>
  <c r="Y163" i="64"/>
  <c r="Z163" i="64"/>
  <c r="AA163" i="64"/>
  <c r="AB163" i="64"/>
  <c r="AC163" i="64"/>
  <c r="AD163" i="64"/>
  <c r="D164" i="64"/>
  <c r="E164" i="64"/>
  <c r="F164" i="64"/>
  <c r="G164" i="64"/>
  <c r="H164" i="64"/>
  <c r="I164" i="64"/>
  <c r="J164" i="64"/>
  <c r="K164" i="64"/>
  <c r="L164" i="64"/>
  <c r="M164" i="64"/>
  <c r="N164" i="64"/>
  <c r="O164" i="64"/>
  <c r="P164" i="64"/>
  <c r="Q164" i="64"/>
  <c r="R164" i="64"/>
  <c r="S164" i="64"/>
  <c r="T164" i="64"/>
  <c r="U164" i="64"/>
  <c r="V164" i="64"/>
  <c r="W164" i="64"/>
  <c r="X164" i="64"/>
  <c r="Y164" i="64"/>
  <c r="Z164" i="64"/>
  <c r="AA164" i="64"/>
  <c r="AB164" i="64"/>
  <c r="AC164" i="64"/>
  <c r="AD164" i="64"/>
  <c r="AE164" i="64"/>
  <c r="D165" i="64"/>
  <c r="E165" i="64"/>
  <c r="F165" i="64"/>
  <c r="G165" i="64"/>
  <c r="H165" i="64"/>
  <c r="I165" i="64"/>
  <c r="J165" i="64"/>
  <c r="K165" i="64"/>
  <c r="L165" i="64"/>
  <c r="M165" i="64"/>
  <c r="N165" i="64"/>
  <c r="O165" i="64"/>
  <c r="P165" i="64"/>
  <c r="Q165" i="64"/>
  <c r="R165" i="64"/>
  <c r="S165" i="64"/>
  <c r="T165" i="64"/>
  <c r="U165" i="64"/>
  <c r="V165" i="64"/>
  <c r="W165" i="64"/>
  <c r="X165" i="64"/>
  <c r="Y165" i="64"/>
  <c r="Z165" i="64"/>
  <c r="AA165" i="64"/>
  <c r="AB165" i="64"/>
  <c r="AC165" i="64"/>
  <c r="AD165" i="64"/>
  <c r="AE165" i="64"/>
  <c r="AF165" i="64"/>
  <c r="D166" i="64"/>
  <c r="E166" i="64"/>
  <c r="F166" i="64"/>
  <c r="G166" i="64"/>
  <c r="H166" i="64"/>
  <c r="I166" i="64"/>
  <c r="J166" i="64"/>
  <c r="K166" i="64"/>
  <c r="L166" i="64"/>
  <c r="M166" i="64"/>
  <c r="N166" i="64"/>
  <c r="O166" i="64"/>
  <c r="P166" i="64"/>
  <c r="Q166" i="64"/>
  <c r="R166" i="64"/>
  <c r="S166" i="64"/>
  <c r="T166" i="64"/>
  <c r="U166" i="64"/>
  <c r="V166" i="64"/>
  <c r="W166" i="64"/>
  <c r="X166" i="64"/>
  <c r="Y166" i="64"/>
  <c r="Z166" i="64"/>
  <c r="AA166" i="64"/>
  <c r="AB166" i="64"/>
  <c r="AC166" i="64"/>
  <c r="AD166" i="64"/>
  <c r="AE166" i="64"/>
  <c r="AF166" i="64"/>
  <c r="AG166" i="64"/>
  <c r="D167" i="64"/>
  <c r="E167" i="64"/>
  <c r="F167" i="64"/>
  <c r="G167" i="64"/>
  <c r="H167" i="64"/>
  <c r="I167" i="64"/>
  <c r="J167" i="64"/>
  <c r="K167" i="64"/>
  <c r="L167" i="64"/>
  <c r="M167" i="64"/>
  <c r="N167" i="64"/>
  <c r="O167" i="64"/>
  <c r="P167" i="64"/>
  <c r="Q167" i="64"/>
  <c r="R167" i="64"/>
  <c r="S167" i="64"/>
  <c r="T167" i="64"/>
  <c r="U167" i="64"/>
  <c r="V167" i="64"/>
  <c r="W167" i="64"/>
  <c r="X167" i="64"/>
  <c r="Y167" i="64"/>
  <c r="Z167" i="64"/>
  <c r="AA167" i="64"/>
  <c r="AB167" i="64"/>
  <c r="AC167" i="64"/>
  <c r="AD167" i="64"/>
  <c r="AE167" i="64"/>
  <c r="AF167" i="64"/>
  <c r="AG167" i="64"/>
  <c r="AH167" i="64"/>
  <c r="D168" i="64"/>
  <c r="E168" i="64"/>
  <c r="F168" i="64"/>
  <c r="G168" i="64"/>
  <c r="H168" i="64"/>
  <c r="I168" i="64"/>
  <c r="J168" i="64"/>
  <c r="K168" i="64"/>
  <c r="L168" i="64"/>
  <c r="M168" i="64"/>
  <c r="N168" i="64"/>
  <c r="O168" i="64"/>
  <c r="P168" i="64"/>
  <c r="Q168" i="64"/>
  <c r="R168" i="64"/>
  <c r="S168" i="64"/>
  <c r="T168" i="64"/>
  <c r="U168" i="64"/>
  <c r="V168" i="64"/>
  <c r="W168" i="64"/>
  <c r="X168" i="64"/>
  <c r="Y168" i="64"/>
  <c r="Z168" i="64"/>
  <c r="AA168" i="64"/>
  <c r="AB168" i="64"/>
  <c r="AC168" i="64"/>
  <c r="AD168" i="64"/>
  <c r="AE168" i="64"/>
  <c r="AF168" i="64"/>
  <c r="AG168" i="64"/>
  <c r="AH168" i="64"/>
  <c r="AI168" i="64"/>
  <c r="D169" i="64"/>
  <c r="E169" i="64"/>
  <c r="F169" i="64"/>
  <c r="G169" i="64"/>
  <c r="H169" i="64"/>
  <c r="I169" i="64"/>
  <c r="J169" i="64"/>
  <c r="K169" i="64"/>
  <c r="L169" i="64"/>
  <c r="M169" i="64"/>
  <c r="N169" i="64"/>
  <c r="O169" i="64"/>
  <c r="P169" i="64"/>
  <c r="Q169" i="64"/>
  <c r="R169" i="64"/>
  <c r="S169" i="64"/>
  <c r="T169" i="64"/>
  <c r="U169" i="64"/>
  <c r="V169" i="64"/>
  <c r="W169" i="64"/>
  <c r="X169" i="64"/>
  <c r="Y169" i="64"/>
  <c r="Z169" i="64"/>
  <c r="AA169" i="64"/>
  <c r="AB169" i="64"/>
  <c r="AC169" i="64"/>
  <c r="AD169" i="64"/>
  <c r="AE169" i="64"/>
  <c r="AF169" i="64"/>
  <c r="AG169" i="64"/>
  <c r="AH169" i="64"/>
  <c r="AI169" i="64"/>
  <c r="AJ169" i="64"/>
  <c r="D170" i="64"/>
  <c r="E170" i="64"/>
  <c r="F170" i="64"/>
  <c r="G170" i="64"/>
  <c r="H170" i="64"/>
  <c r="I170" i="64"/>
  <c r="J170" i="64"/>
  <c r="K170" i="64"/>
  <c r="L170" i="64"/>
  <c r="M170" i="64"/>
  <c r="N170" i="64"/>
  <c r="O170" i="64"/>
  <c r="P170" i="64"/>
  <c r="Q170" i="64"/>
  <c r="R170" i="64"/>
  <c r="S170" i="64"/>
  <c r="T170" i="64"/>
  <c r="U170" i="64"/>
  <c r="V170" i="64"/>
  <c r="W170" i="64"/>
  <c r="X170" i="64"/>
  <c r="Y170" i="64"/>
  <c r="Z170" i="64"/>
  <c r="AA170" i="64"/>
  <c r="AB170" i="64"/>
  <c r="AC170" i="64"/>
  <c r="AD170" i="64"/>
  <c r="AE170" i="64"/>
  <c r="AF170" i="64"/>
  <c r="AG170" i="64"/>
  <c r="AH170" i="64"/>
  <c r="AI170" i="64"/>
  <c r="AJ170" i="64"/>
  <c r="AK170" i="64"/>
  <c r="D171" i="64"/>
  <c r="E171" i="64"/>
  <c r="F171" i="64"/>
  <c r="G171" i="64"/>
  <c r="H171" i="64"/>
  <c r="I171" i="64"/>
  <c r="J171" i="64"/>
  <c r="K171" i="64"/>
  <c r="L171" i="64"/>
  <c r="M171" i="64"/>
  <c r="N171" i="64"/>
  <c r="O171" i="64"/>
  <c r="P171" i="64"/>
  <c r="Q171" i="64"/>
  <c r="R171" i="64"/>
  <c r="S171" i="64"/>
  <c r="T171" i="64"/>
  <c r="U171" i="64"/>
  <c r="V171" i="64"/>
  <c r="W171" i="64"/>
  <c r="X171" i="64"/>
  <c r="Y171" i="64"/>
  <c r="Z171" i="64"/>
  <c r="AA171" i="64"/>
  <c r="AB171" i="64"/>
  <c r="AC171" i="64"/>
  <c r="AD171" i="64"/>
  <c r="AE171" i="64"/>
  <c r="AF171" i="64"/>
  <c r="AG171" i="64"/>
  <c r="AH171" i="64"/>
  <c r="AI171" i="64"/>
  <c r="AJ171" i="64"/>
  <c r="AK171" i="64"/>
  <c r="AL171" i="64"/>
  <c r="D172" i="64"/>
  <c r="E172" i="64"/>
  <c r="F172" i="64"/>
  <c r="G172" i="64"/>
  <c r="H172" i="64"/>
  <c r="I172" i="64"/>
  <c r="J172" i="64"/>
  <c r="K172" i="64"/>
  <c r="L172" i="64"/>
  <c r="M172" i="64"/>
  <c r="N172" i="64"/>
  <c r="O172" i="64"/>
  <c r="P172" i="64"/>
  <c r="Q172" i="64"/>
  <c r="R172" i="64"/>
  <c r="S172" i="64"/>
  <c r="T172" i="64"/>
  <c r="U172" i="64"/>
  <c r="V172" i="64"/>
  <c r="W172" i="64"/>
  <c r="X172" i="64"/>
  <c r="Y172" i="64"/>
  <c r="Z172" i="64"/>
  <c r="AA172" i="64"/>
  <c r="AB172" i="64"/>
  <c r="AC172" i="64"/>
  <c r="AD172" i="64"/>
  <c r="AE172" i="64"/>
  <c r="AF172" i="64"/>
  <c r="AG172" i="64"/>
  <c r="AH172" i="64"/>
  <c r="AI172" i="64"/>
  <c r="AJ172" i="64"/>
  <c r="AK172" i="64"/>
  <c r="AL172" i="64"/>
  <c r="AM172" i="64"/>
  <c r="D173" i="64"/>
  <c r="E173" i="64"/>
  <c r="F173" i="64"/>
  <c r="G173" i="64"/>
  <c r="H173" i="64"/>
  <c r="I173" i="64"/>
  <c r="J173" i="64"/>
  <c r="K173" i="64"/>
  <c r="L173" i="64"/>
  <c r="M173" i="64"/>
  <c r="N173" i="64"/>
  <c r="O173" i="64"/>
  <c r="P173" i="64"/>
  <c r="Q173" i="64"/>
  <c r="R173" i="64"/>
  <c r="S173" i="64"/>
  <c r="T173" i="64"/>
  <c r="U173" i="64"/>
  <c r="V173" i="64"/>
  <c r="W173" i="64"/>
  <c r="X173" i="64"/>
  <c r="Y173" i="64"/>
  <c r="Z173" i="64"/>
  <c r="AA173" i="64"/>
  <c r="AB173" i="64"/>
  <c r="AC173" i="64"/>
  <c r="AD173" i="64"/>
  <c r="AE173" i="64"/>
  <c r="AF173" i="64"/>
  <c r="AG173" i="64"/>
  <c r="AH173" i="64"/>
  <c r="AI173" i="64"/>
  <c r="AJ173" i="64"/>
  <c r="AK173" i="64"/>
  <c r="AL173" i="64"/>
  <c r="AM173" i="64"/>
  <c r="AN173" i="64"/>
  <c r="D174" i="64"/>
  <c r="E174" i="64"/>
  <c r="F174" i="64"/>
  <c r="G174" i="64"/>
  <c r="H174" i="64"/>
  <c r="I174" i="64"/>
  <c r="J174" i="64"/>
  <c r="K174" i="64"/>
  <c r="L174" i="64"/>
  <c r="M174" i="64"/>
  <c r="N174" i="64"/>
  <c r="O174" i="64"/>
  <c r="P174" i="64"/>
  <c r="Q174" i="64"/>
  <c r="R174" i="64"/>
  <c r="S174" i="64"/>
  <c r="T174" i="64"/>
  <c r="U174" i="64"/>
  <c r="V174" i="64"/>
  <c r="W174" i="64"/>
  <c r="X174" i="64"/>
  <c r="Y174" i="64"/>
  <c r="Z174" i="64"/>
  <c r="AA174" i="64"/>
  <c r="AB174" i="64"/>
  <c r="AC174" i="64"/>
  <c r="AD174" i="64"/>
  <c r="AE174" i="64"/>
  <c r="AF174" i="64"/>
  <c r="AG174" i="64"/>
  <c r="AH174" i="64"/>
  <c r="AI174" i="64"/>
  <c r="AJ174" i="64"/>
  <c r="AK174" i="64"/>
  <c r="AL174" i="64"/>
  <c r="AM174" i="64"/>
  <c r="AN174" i="64"/>
  <c r="AO174" i="64"/>
  <c r="D175" i="64"/>
  <c r="E175" i="64"/>
  <c r="F175" i="64"/>
  <c r="G175" i="64"/>
  <c r="H175" i="64"/>
  <c r="I175" i="64"/>
  <c r="J175" i="64"/>
  <c r="K175" i="64"/>
  <c r="L175" i="64"/>
  <c r="M175" i="64"/>
  <c r="N175" i="64"/>
  <c r="O175" i="64"/>
  <c r="P175" i="64"/>
  <c r="Q175" i="64"/>
  <c r="R175" i="64"/>
  <c r="S175" i="64"/>
  <c r="T175" i="64"/>
  <c r="U175" i="64"/>
  <c r="V175" i="64"/>
  <c r="W175" i="64"/>
  <c r="X175" i="64"/>
  <c r="Y175" i="64"/>
  <c r="Z175" i="64"/>
  <c r="AA175" i="64"/>
  <c r="AB175" i="64"/>
  <c r="AC175" i="64"/>
  <c r="AD175" i="64"/>
  <c r="AE175" i="64"/>
  <c r="AF175" i="64"/>
  <c r="AG175" i="64"/>
  <c r="AH175" i="64"/>
  <c r="AI175" i="64"/>
  <c r="AJ175" i="64"/>
  <c r="AK175" i="64"/>
  <c r="AL175" i="64"/>
  <c r="AM175" i="64"/>
  <c r="AN175" i="64"/>
  <c r="AO175" i="64"/>
  <c r="AP175" i="64"/>
  <c r="D176" i="64"/>
  <c r="E176" i="64"/>
  <c r="F176" i="64"/>
  <c r="G176" i="64"/>
  <c r="H176" i="64"/>
  <c r="I176" i="64"/>
  <c r="J176" i="64"/>
  <c r="K176" i="64"/>
  <c r="L176" i="64"/>
  <c r="M176" i="64"/>
  <c r="N176" i="64"/>
  <c r="O176" i="64"/>
  <c r="P176" i="64"/>
  <c r="Q176" i="64"/>
  <c r="R176" i="64"/>
  <c r="S176" i="64"/>
  <c r="T176" i="64"/>
  <c r="U176" i="64"/>
  <c r="V176" i="64"/>
  <c r="W176" i="64"/>
  <c r="X176" i="64"/>
  <c r="Y176" i="64"/>
  <c r="Z176" i="64"/>
  <c r="AA176" i="64"/>
  <c r="AB176" i="64"/>
  <c r="AC176" i="64"/>
  <c r="AD176" i="64"/>
  <c r="AE176" i="64"/>
  <c r="AF176" i="64"/>
  <c r="AG176" i="64"/>
  <c r="AH176" i="64"/>
  <c r="AI176" i="64"/>
  <c r="AJ176" i="64"/>
  <c r="AK176" i="64"/>
  <c r="AL176" i="64"/>
  <c r="AM176" i="64"/>
  <c r="AN176" i="64"/>
  <c r="AO176" i="64"/>
  <c r="AP176" i="64"/>
  <c r="AQ176" i="64"/>
  <c r="D177" i="64"/>
  <c r="E177" i="64"/>
  <c r="F177" i="64"/>
  <c r="G177" i="64"/>
  <c r="H177" i="64"/>
  <c r="I177" i="64"/>
  <c r="J177" i="64"/>
  <c r="K177" i="64"/>
  <c r="L177" i="64"/>
  <c r="M177" i="64"/>
  <c r="N177" i="64"/>
  <c r="O177" i="64"/>
  <c r="P177" i="64"/>
  <c r="Q177" i="64"/>
  <c r="R177" i="64"/>
  <c r="S177" i="64"/>
  <c r="T177" i="64"/>
  <c r="U177" i="64"/>
  <c r="V177" i="64"/>
  <c r="W177" i="64"/>
  <c r="X177" i="64"/>
  <c r="Y177" i="64"/>
  <c r="Z177" i="64"/>
  <c r="AA177" i="64"/>
  <c r="AB177" i="64"/>
  <c r="AC177" i="64"/>
  <c r="AD177" i="64"/>
  <c r="AE177" i="64"/>
  <c r="AF177" i="64"/>
  <c r="AG177" i="64"/>
  <c r="AH177" i="64"/>
  <c r="AI177" i="64"/>
  <c r="AJ177" i="64"/>
  <c r="AK177" i="64"/>
  <c r="AL177" i="64"/>
  <c r="AM177" i="64"/>
  <c r="AN177" i="64"/>
  <c r="AO177" i="64"/>
  <c r="AP177" i="64"/>
  <c r="AQ177" i="64"/>
  <c r="AR177" i="64"/>
  <c r="D178" i="64"/>
  <c r="E178" i="64"/>
  <c r="F178" i="64"/>
  <c r="G178" i="64"/>
  <c r="H178" i="64"/>
  <c r="I178" i="64"/>
  <c r="J178" i="64"/>
  <c r="K178" i="64"/>
  <c r="L178" i="64"/>
  <c r="M178" i="64"/>
  <c r="N178" i="64"/>
  <c r="O178" i="64"/>
  <c r="P178" i="64"/>
  <c r="Q178" i="64"/>
  <c r="R178" i="64"/>
  <c r="S178" i="64"/>
  <c r="T178" i="64"/>
  <c r="U178" i="64"/>
  <c r="V178" i="64"/>
  <c r="W178" i="64"/>
  <c r="X178" i="64"/>
  <c r="Y178" i="64"/>
  <c r="Z178" i="64"/>
  <c r="AA178" i="64"/>
  <c r="AB178" i="64"/>
  <c r="AC178" i="64"/>
  <c r="AD178" i="64"/>
  <c r="AE178" i="64"/>
  <c r="AF178" i="64"/>
  <c r="AG178" i="64"/>
  <c r="AH178" i="64"/>
  <c r="AI178" i="64"/>
  <c r="AJ178" i="64"/>
  <c r="AK178" i="64"/>
  <c r="AL178" i="64"/>
  <c r="AM178" i="64"/>
  <c r="AN178" i="64"/>
  <c r="AO178" i="64"/>
  <c r="AP178" i="64"/>
  <c r="AQ178" i="64"/>
  <c r="AR178" i="64"/>
  <c r="AS178" i="64"/>
  <c r="D179" i="64"/>
  <c r="E179" i="64"/>
  <c r="F179" i="64"/>
  <c r="G179" i="64"/>
  <c r="H179" i="64"/>
  <c r="I179" i="64"/>
  <c r="J179" i="64"/>
  <c r="K179" i="64"/>
  <c r="L179" i="64"/>
  <c r="M179" i="64"/>
  <c r="N179" i="64"/>
  <c r="O179" i="64"/>
  <c r="P179" i="64"/>
  <c r="Q179" i="64"/>
  <c r="R179" i="64"/>
  <c r="S179" i="64"/>
  <c r="T179" i="64"/>
  <c r="U179" i="64"/>
  <c r="V179" i="64"/>
  <c r="W179" i="64"/>
  <c r="X179" i="64"/>
  <c r="Y179" i="64"/>
  <c r="Z179" i="64"/>
  <c r="AA179" i="64"/>
  <c r="AB179" i="64"/>
  <c r="AC179" i="64"/>
  <c r="AD179" i="64"/>
  <c r="AE179" i="64"/>
  <c r="AF179" i="64"/>
  <c r="AG179" i="64"/>
  <c r="AH179" i="64"/>
  <c r="AI179" i="64"/>
  <c r="AJ179" i="64"/>
  <c r="AK179" i="64"/>
  <c r="AL179" i="64"/>
  <c r="AM179" i="64"/>
  <c r="AN179" i="64"/>
  <c r="AO179" i="64"/>
  <c r="AP179" i="64"/>
  <c r="AQ179" i="64"/>
  <c r="AR179" i="64"/>
  <c r="AS179" i="64"/>
  <c r="AT179" i="64"/>
  <c r="D180" i="64"/>
  <c r="E180" i="64"/>
  <c r="F180" i="64"/>
  <c r="G180" i="64"/>
  <c r="H180" i="64"/>
  <c r="I180" i="64"/>
  <c r="J180" i="64"/>
  <c r="K180" i="64"/>
  <c r="L180" i="64"/>
  <c r="M180" i="64"/>
  <c r="N180" i="64"/>
  <c r="O180" i="64"/>
  <c r="P180" i="64"/>
  <c r="Q180" i="64"/>
  <c r="R180" i="64"/>
  <c r="S180" i="64"/>
  <c r="T180" i="64"/>
  <c r="U180" i="64"/>
  <c r="V180" i="64"/>
  <c r="W180" i="64"/>
  <c r="X180" i="64"/>
  <c r="Y180" i="64"/>
  <c r="Z180" i="64"/>
  <c r="AA180" i="64"/>
  <c r="AB180" i="64"/>
  <c r="AC180" i="64"/>
  <c r="AD180" i="64"/>
  <c r="AE180" i="64"/>
  <c r="AF180" i="64"/>
  <c r="AG180" i="64"/>
  <c r="AH180" i="64"/>
  <c r="AI180" i="64"/>
  <c r="AJ180" i="64"/>
  <c r="AK180" i="64"/>
  <c r="AL180" i="64"/>
  <c r="AM180" i="64"/>
  <c r="AN180" i="64"/>
  <c r="AO180" i="64"/>
  <c r="AP180" i="64"/>
  <c r="AQ180" i="64"/>
  <c r="AR180" i="64"/>
  <c r="AS180" i="64"/>
  <c r="AT180" i="64"/>
  <c r="AU180" i="64"/>
  <c r="D181" i="64"/>
  <c r="E181" i="64"/>
  <c r="F181" i="64"/>
  <c r="G181" i="64"/>
  <c r="H181" i="64"/>
  <c r="I181" i="64"/>
  <c r="J181" i="64"/>
  <c r="K181" i="64"/>
  <c r="L181" i="64"/>
  <c r="M181" i="64"/>
  <c r="N181" i="64"/>
  <c r="O181" i="64"/>
  <c r="P181" i="64"/>
  <c r="Q181" i="64"/>
  <c r="R181" i="64"/>
  <c r="S181" i="64"/>
  <c r="T181" i="64"/>
  <c r="U181" i="64"/>
  <c r="V181" i="64"/>
  <c r="W181" i="64"/>
  <c r="X181" i="64"/>
  <c r="Y181" i="64"/>
  <c r="Z181" i="64"/>
  <c r="AA181" i="64"/>
  <c r="AB181" i="64"/>
  <c r="AC181" i="64"/>
  <c r="AD181" i="64"/>
  <c r="AE181" i="64"/>
  <c r="AF181" i="64"/>
  <c r="AG181" i="64"/>
  <c r="AH181" i="64"/>
  <c r="AI181" i="64"/>
  <c r="AJ181" i="64"/>
  <c r="AK181" i="64"/>
  <c r="AL181" i="64"/>
  <c r="AM181" i="64"/>
  <c r="AN181" i="64"/>
  <c r="AO181" i="64"/>
  <c r="AP181" i="64"/>
  <c r="AQ181" i="64"/>
  <c r="AR181" i="64"/>
  <c r="AS181" i="64"/>
  <c r="AT181" i="64"/>
  <c r="AU181" i="64"/>
  <c r="AV181" i="64"/>
  <c r="D182" i="64"/>
  <c r="E182" i="64"/>
  <c r="F182" i="64"/>
  <c r="G182" i="64"/>
  <c r="H182" i="64"/>
  <c r="I182" i="64"/>
  <c r="J182" i="64"/>
  <c r="K182" i="64"/>
  <c r="L182" i="64"/>
  <c r="M182" i="64"/>
  <c r="N182" i="64"/>
  <c r="O182" i="64"/>
  <c r="P182" i="64"/>
  <c r="Q182" i="64"/>
  <c r="R182" i="64"/>
  <c r="S182" i="64"/>
  <c r="T182" i="64"/>
  <c r="U182" i="64"/>
  <c r="V182" i="64"/>
  <c r="W182" i="64"/>
  <c r="X182" i="64"/>
  <c r="Y182" i="64"/>
  <c r="Z182" i="64"/>
  <c r="AA182" i="64"/>
  <c r="AB182" i="64"/>
  <c r="AC182" i="64"/>
  <c r="AD182" i="64"/>
  <c r="AE182" i="64"/>
  <c r="AF182" i="64"/>
  <c r="AG182" i="64"/>
  <c r="AH182" i="64"/>
  <c r="AI182" i="64"/>
  <c r="AJ182" i="64"/>
  <c r="AK182" i="64"/>
  <c r="AL182" i="64"/>
  <c r="AM182" i="64"/>
  <c r="AN182" i="64"/>
  <c r="AO182" i="64"/>
  <c r="AP182" i="64"/>
  <c r="AQ182" i="64"/>
  <c r="AR182" i="64"/>
  <c r="AS182" i="64"/>
  <c r="AT182" i="64"/>
  <c r="AU182" i="64"/>
  <c r="AV182" i="64"/>
  <c r="AW182" i="64"/>
  <c r="D183" i="64"/>
  <c r="E183" i="64"/>
  <c r="F183" i="64"/>
  <c r="G183" i="64"/>
  <c r="H183" i="64"/>
  <c r="I183" i="64"/>
  <c r="J183" i="64"/>
  <c r="K183" i="64"/>
  <c r="L183" i="64"/>
  <c r="M183" i="64"/>
  <c r="N183" i="64"/>
  <c r="O183" i="64"/>
  <c r="P183" i="64"/>
  <c r="Q183" i="64"/>
  <c r="R183" i="64"/>
  <c r="S183" i="64"/>
  <c r="T183" i="64"/>
  <c r="U183" i="64"/>
  <c r="V183" i="64"/>
  <c r="W183" i="64"/>
  <c r="X183" i="64"/>
  <c r="Y183" i="64"/>
  <c r="Z183" i="64"/>
  <c r="AA183" i="64"/>
  <c r="AB183" i="64"/>
  <c r="AC183" i="64"/>
  <c r="AD183" i="64"/>
  <c r="AE183" i="64"/>
  <c r="AF183" i="64"/>
  <c r="AG183" i="64"/>
  <c r="AH183" i="64"/>
  <c r="AI183" i="64"/>
  <c r="AJ183" i="64"/>
  <c r="AK183" i="64"/>
  <c r="AL183" i="64"/>
  <c r="AM183" i="64"/>
  <c r="AN183" i="64"/>
  <c r="AO183" i="64"/>
  <c r="AP183" i="64"/>
  <c r="AQ183" i="64"/>
  <c r="AR183" i="64"/>
  <c r="AS183" i="64"/>
  <c r="AT183" i="64"/>
  <c r="AU183" i="64"/>
  <c r="AV183" i="64"/>
  <c r="AW183" i="64"/>
  <c r="AX183" i="64"/>
  <c r="D184" i="64"/>
  <c r="E184" i="64"/>
  <c r="F184" i="64"/>
  <c r="G184" i="64"/>
  <c r="H184" i="64"/>
  <c r="I184" i="64"/>
  <c r="J184" i="64"/>
  <c r="K184" i="64"/>
  <c r="L184" i="64"/>
  <c r="M184" i="64"/>
  <c r="N184" i="64"/>
  <c r="O184" i="64"/>
  <c r="P184" i="64"/>
  <c r="Q184" i="64"/>
  <c r="R184" i="64"/>
  <c r="S184" i="64"/>
  <c r="T184" i="64"/>
  <c r="U184" i="64"/>
  <c r="V184" i="64"/>
  <c r="W184" i="64"/>
  <c r="X184" i="64"/>
  <c r="Y184" i="64"/>
  <c r="Z184" i="64"/>
  <c r="AA184" i="64"/>
  <c r="AB184" i="64"/>
  <c r="AC184" i="64"/>
  <c r="AD184" i="64"/>
  <c r="AE184" i="64"/>
  <c r="AF184" i="64"/>
  <c r="AG184" i="64"/>
  <c r="AH184" i="64"/>
  <c r="AI184" i="64"/>
  <c r="AJ184" i="64"/>
  <c r="AK184" i="64"/>
  <c r="AL184" i="64"/>
  <c r="AM184" i="64"/>
  <c r="AN184" i="64"/>
  <c r="AO184" i="64"/>
  <c r="AP184" i="64"/>
  <c r="AQ184" i="64"/>
  <c r="AR184" i="64"/>
  <c r="AS184" i="64"/>
  <c r="AT184" i="64"/>
  <c r="AU184" i="64"/>
  <c r="AV184" i="64"/>
  <c r="AW184" i="64"/>
  <c r="AX184" i="64"/>
  <c r="AY184" i="64"/>
  <c r="D185" i="64"/>
  <c r="E185" i="64"/>
  <c r="F185" i="64"/>
  <c r="G185" i="64"/>
  <c r="H185" i="64"/>
  <c r="I185" i="64"/>
  <c r="J185" i="64"/>
  <c r="K185" i="64"/>
  <c r="L185" i="64"/>
  <c r="M185" i="64"/>
  <c r="N185" i="64"/>
  <c r="O185" i="64"/>
  <c r="P185" i="64"/>
  <c r="Q185" i="64"/>
  <c r="R185" i="64"/>
  <c r="S185" i="64"/>
  <c r="T185" i="64"/>
  <c r="U185" i="64"/>
  <c r="V185" i="64"/>
  <c r="W185" i="64"/>
  <c r="X185" i="64"/>
  <c r="Y185" i="64"/>
  <c r="Z185" i="64"/>
  <c r="AA185" i="64"/>
  <c r="AB185" i="64"/>
  <c r="AC185" i="64"/>
  <c r="AD185" i="64"/>
  <c r="AE185" i="64"/>
  <c r="AF185" i="64"/>
  <c r="AG185" i="64"/>
  <c r="AH185" i="64"/>
  <c r="AI185" i="64"/>
  <c r="AJ185" i="64"/>
  <c r="AK185" i="64"/>
  <c r="AL185" i="64"/>
  <c r="AM185" i="64"/>
  <c r="AN185" i="64"/>
  <c r="AO185" i="64"/>
  <c r="AP185" i="64"/>
  <c r="AQ185" i="64"/>
  <c r="AR185" i="64"/>
  <c r="AS185" i="64"/>
  <c r="AT185" i="64"/>
  <c r="AU185" i="64"/>
  <c r="AV185" i="64"/>
  <c r="AW185" i="64"/>
  <c r="AX185" i="64"/>
  <c r="AY185" i="64"/>
  <c r="AZ185" i="64"/>
  <c r="D186" i="64"/>
  <c r="E186" i="64"/>
  <c r="F186" i="64"/>
  <c r="G186" i="64"/>
  <c r="H186" i="64"/>
  <c r="I186" i="64"/>
  <c r="J186" i="64"/>
  <c r="K186" i="64"/>
  <c r="L186" i="64"/>
  <c r="M186" i="64"/>
  <c r="N186" i="64"/>
  <c r="O186" i="64"/>
  <c r="P186" i="64"/>
  <c r="Q186" i="64"/>
  <c r="R186" i="64"/>
  <c r="S186" i="64"/>
  <c r="T186" i="64"/>
  <c r="U186" i="64"/>
  <c r="V186" i="64"/>
  <c r="W186" i="64"/>
  <c r="X186" i="64"/>
  <c r="Y186" i="64"/>
  <c r="Z186" i="64"/>
  <c r="AA186" i="64"/>
  <c r="AB186" i="64"/>
  <c r="AC186" i="64"/>
  <c r="AD186" i="64"/>
  <c r="AE186" i="64"/>
  <c r="AF186" i="64"/>
  <c r="AG186" i="64"/>
  <c r="AH186" i="64"/>
  <c r="AI186" i="64"/>
  <c r="AJ186" i="64"/>
  <c r="AK186" i="64"/>
  <c r="AL186" i="64"/>
  <c r="AM186" i="64"/>
  <c r="AN186" i="64"/>
  <c r="AO186" i="64"/>
  <c r="AP186" i="64"/>
  <c r="AQ186" i="64"/>
  <c r="AR186" i="64"/>
  <c r="AS186" i="64"/>
  <c r="AT186" i="64"/>
  <c r="AU186" i="64"/>
  <c r="AV186" i="64"/>
  <c r="AW186" i="64"/>
  <c r="AX186" i="64"/>
  <c r="AY186" i="64"/>
  <c r="AZ186" i="64"/>
  <c r="BA186" i="64"/>
  <c r="D187" i="64"/>
  <c r="E187" i="64"/>
  <c r="F187" i="64"/>
  <c r="G187" i="64"/>
  <c r="H187" i="64"/>
  <c r="I187" i="64"/>
  <c r="J187" i="64"/>
  <c r="K187" i="64"/>
  <c r="L187" i="64"/>
  <c r="M187" i="64"/>
  <c r="N187" i="64"/>
  <c r="O187" i="64"/>
  <c r="P187" i="64"/>
  <c r="Q187" i="64"/>
  <c r="R187" i="64"/>
  <c r="S187" i="64"/>
  <c r="T187" i="64"/>
  <c r="U187" i="64"/>
  <c r="V187" i="64"/>
  <c r="W187" i="64"/>
  <c r="X187" i="64"/>
  <c r="Y187" i="64"/>
  <c r="Z187" i="64"/>
  <c r="AA187" i="64"/>
  <c r="AB187" i="64"/>
  <c r="AC187" i="64"/>
  <c r="AD187" i="64"/>
  <c r="AE187" i="64"/>
  <c r="AF187" i="64"/>
  <c r="AG187" i="64"/>
  <c r="AH187" i="64"/>
  <c r="AI187" i="64"/>
  <c r="AJ187" i="64"/>
  <c r="AK187" i="64"/>
  <c r="AL187" i="64"/>
  <c r="AM187" i="64"/>
  <c r="AN187" i="64"/>
  <c r="AO187" i="64"/>
  <c r="AP187" i="64"/>
  <c r="AQ187" i="64"/>
  <c r="AR187" i="64"/>
  <c r="AS187" i="64"/>
  <c r="AT187" i="64"/>
  <c r="AU187" i="64"/>
  <c r="AV187" i="64"/>
  <c r="AW187" i="64"/>
  <c r="AX187" i="64"/>
  <c r="AY187" i="64"/>
  <c r="AZ187" i="64"/>
  <c r="BA187" i="64"/>
  <c r="BB187" i="64"/>
  <c r="D188" i="64"/>
  <c r="E188" i="64"/>
  <c r="F188" i="64"/>
  <c r="G188" i="64"/>
  <c r="H188" i="64"/>
  <c r="I188" i="64"/>
  <c r="J188" i="64"/>
  <c r="K188" i="64"/>
  <c r="L188" i="64"/>
  <c r="M188" i="64"/>
  <c r="N188" i="64"/>
  <c r="O188" i="64"/>
  <c r="P188" i="64"/>
  <c r="Q188" i="64"/>
  <c r="R188" i="64"/>
  <c r="S188" i="64"/>
  <c r="T188" i="64"/>
  <c r="U188" i="64"/>
  <c r="V188" i="64"/>
  <c r="W188" i="64"/>
  <c r="X188" i="64"/>
  <c r="Y188" i="64"/>
  <c r="Z188" i="64"/>
  <c r="AA188" i="64"/>
  <c r="AB188" i="64"/>
  <c r="AC188" i="64"/>
  <c r="AD188" i="64"/>
  <c r="AE188" i="64"/>
  <c r="AF188" i="64"/>
  <c r="AG188" i="64"/>
  <c r="AH188" i="64"/>
  <c r="AI188" i="64"/>
  <c r="AJ188" i="64"/>
  <c r="AK188" i="64"/>
  <c r="AL188" i="64"/>
  <c r="AM188" i="64"/>
  <c r="AN188" i="64"/>
  <c r="AO188" i="64"/>
  <c r="AP188" i="64"/>
  <c r="AQ188" i="64"/>
  <c r="AR188" i="64"/>
  <c r="AS188" i="64"/>
  <c r="AT188" i="64"/>
  <c r="AU188" i="64"/>
  <c r="AV188" i="64"/>
  <c r="AW188" i="64"/>
  <c r="AX188" i="64"/>
  <c r="AY188" i="64"/>
  <c r="AZ188" i="64"/>
  <c r="BA188" i="64"/>
  <c r="BB188" i="64"/>
  <c r="BC188" i="64"/>
  <c r="D189" i="64"/>
  <c r="E189" i="64"/>
  <c r="F189" i="64"/>
  <c r="G189" i="64"/>
  <c r="H189" i="64"/>
  <c r="I189" i="64"/>
  <c r="J189" i="64"/>
  <c r="K189" i="64"/>
  <c r="L189" i="64"/>
  <c r="M189" i="64"/>
  <c r="N189" i="64"/>
  <c r="O189" i="64"/>
  <c r="P189" i="64"/>
  <c r="Q189" i="64"/>
  <c r="R189" i="64"/>
  <c r="S189" i="64"/>
  <c r="T189" i="64"/>
  <c r="U189" i="64"/>
  <c r="V189" i="64"/>
  <c r="W189" i="64"/>
  <c r="X189" i="64"/>
  <c r="Y189" i="64"/>
  <c r="Z189" i="64"/>
  <c r="AA189" i="64"/>
  <c r="AB189" i="64"/>
  <c r="AC189" i="64"/>
  <c r="AD189" i="64"/>
  <c r="AE189" i="64"/>
  <c r="AF189" i="64"/>
  <c r="AG189" i="64"/>
  <c r="AH189" i="64"/>
  <c r="AI189" i="64"/>
  <c r="AJ189" i="64"/>
  <c r="AK189" i="64"/>
  <c r="AL189" i="64"/>
  <c r="AM189" i="64"/>
  <c r="AN189" i="64"/>
  <c r="AO189" i="64"/>
  <c r="AP189" i="64"/>
  <c r="AQ189" i="64"/>
  <c r="AR189" i="64"/>
  <c r="AS189" i="64"/>
  <c r="AT189" i="64"/>
  <c r="AU189" i="64"/>
  <c r="AV189" i="64"/>
  <c r="AW189" i="64"/>
  <c r="AX189" i="64"/>
  <c r="AY189" i="64"/>
  <c r="AZ189" i="64"/>
  <c r="BA189" i="64"/>
  <c r="BB189" i="64"/>
  <c r="BC189" i="64"/>
  <c r="BD189" i="64"/>
  <c r="D190" i="64"/>
  <c r="E190" i="64"/>
  <c r="F190" i="64"/>
  <c r="G190" i="64"/>
  <c r="H190" i="64"/>
  <c r="I190" i="64"/>
  <c r="J190" i="64"/>
  <c r="K190" i="64"/>
  <c r="L190" i="64"/>
  <c r="M190" i="64"/>
  <c r="N190" i="64"/>
  <c r="O190" i="64"/>
  <c r="P190" i="64"/>
  <c r="Q190" i="64"/>
  <c r="R190" i="64"/>
  <c r="S190" i="64"/>
  <c r="T190" i="64"/>
  <c r="U190" i="64"/>
  <c r="V190" i="64"/>
  <c r="W190" i="64"/>
  <c r="X190" i="64"/>
  <c r="Y190" i="64"/>
  <c r="Z190" i="64"/>
  <c r="AA190" i="64"/>
  <c r="AB190" i="64"/>
  <c r="AC190" i="64"/>
  <c r="AD190" i="64"/>
  <c r="AE190" i="64"/>
  <c r="AF190" i="64"/>
  <c r="AG190" i="64"/>
  <c r="AH190" i="64"/>
  <c r="AI190" i="64"/>
  <c r="AJ190" i="64"/>
  <c r="AK190" i="64"/>
  <c r="AL190" i="64"/>
  <c r="AM190" i="64"/>
  <c r="AN190" i="64"/>
  <c r="AO190" i="64"/>
  <c r="AP190" i="64"/>
  <c r="AQ190" i="64"/>
  <c r="AR190" i="64"/>
  <c r="AS190" i="64"/>
  <c r="AT190" i="64"/>
  <c r="AU190" i="64"/>
  <c r="AV190" i="64"/>
  <c r="AW190" i="64"/>
  <c r="AX190" i="64"/>
  <c r="AY190" i="64"/>
  <c r="AZ190" i="64"/>
  <c r="BA190" i="64"/>
  <c r="BB190" i="64"/>
  <c r="BC190" i="64"/>
  <c r="BD190" i="64"/>
  <c r="BE190" i="64"/>
  <c r="D191" i="64"/>
  <c r="E191" i="64"/>
  <c r="F191" i="64"/>
  <c r="G191" i="64"/>
  <c r="H191" i="64"/>
  <c r="I191" i="64"/>
  <c r="J191" i="64"/>
  <c r="K191" i="64"/>
  <c r="L191" i="64"/>
  <c r="M191" i="64"/>
  <c r="N191" i="64"/>
  <c r="O191" i="64"/>
  <c r="P191" i="64"/>
  <c r="Q191" i="64"/>
  <c r="R191" i="64"/>
  <c r="S191" i="64"/>
  <c r="T191" i="64"/>
  <c r="U191" i="64"/>
  <c r="V191" i="64"/>
  <c r="W191" i="64"/>
  <c r="X191" i="64"/>
  <c r="Y191" i="64"/>
  <c r="Z191" i="64"/>
  <c r="AA191" i="64"/>
  <c r="AB191" i="64"/>
  <c r="AC191" i="64"/>
  <c r="AD191" i="64"/>
  <c r="AE191" i="64"/>
  <c r="AF191" i="64"/>
  <c r="AG191" i="64"/>
  <c r="AH191" i="64"/>
  <c r="AI191" i="64"/>
  <c r="AJ191" i="64"/>
  <c r="AK191" i="64"/>
  <c r="AL191" i="64"/>
  <c r="AM191" i="64"/>
  <c r="AN191" i="64"/>
  <c r="AO191" i="64"/>
  <c r="AP191" i="64"/>
  <c r="AQ191" i="64"/>
  <c r="AR191" i="64"/>
  <c r="AS191" i="64"/>
  <c r="AT191" i="64"/>
  <c r="AU191" i="64"/>
  <c r="AV191" i="64"/>
  <c r="AW191" i="64"/>
  <c r="AX191" i="64"/>
  <c r="AY191" i="64"/>
  <c r="AZ191" i="64"/>
  <c r="BA191" i="64"/>
  <c r="BB191" i="64"/>
  <c r="BC191" i="64"/>
  <c r="BD191" i="64"/>
  <c r="BE191" i="64"/>
  <c r="BF191" i="64"/>
  <c r="D192" i="64"/>
  <c r="E192" i="64"/>
  <c r="F192" i="64"/>
  <c r="G192" i="64"/>
  <c r="H192" i="64"/>
  <c r="I192" i="64"/>
  <c r="J192" i="64"/>
  <c r="K192" i="64"/>
  <c r="L192" i="64"/>
  <c r="M192" i="64"/>
  <c r="N192" i="64"/>
  <c r="O192" i="64"/>
  <c r="P192" i="64"/>
  <c r="Q192" i="64"/>
  <c r="R192" i="64"/>
  <c r="S192" i="64"/>
  <c r="T192" i="64"/>
  <c r="U192" i="64"/>
  <c r="V192" i="64"/>
  <c r="W192" i="64"/>
  <c r="X192" i="64"/>
  <c r="Y192" i="64"/>
  <c r="Z192" i="64"/>
  <c r="AA192" i="64"/>
  <c r="AB192" i="64"/>
  <c r="AC192" i="64"/>
  <c r="AD192" i="64"/>
  <c r="AE192" i="64"/>
  <c r="AF192" i="64"/>
  <c r="AG192" i="64"/>
  <c r="AH192" i="64"/>
  <c r="AI192" i="64"/>
  <c r="AJ192" i="64"/>
  <c r="AK192" i="64"/>
  <c r="AL192" i="64"/>
  <c r="AM192" i="64"/>
  <c r="AN192" i="64"/>
  <c r="AO192" i="64"/>
  <c r="AP192" i="64"/>
  <c r="AQ192" i="64"/>
  <c r="AR192" i="64"/>
  <c r="AS192" i="64"/>
  <c r="AT192" i="64"/>
  <c r="AU192" i="64"/>
  <c r="AV192" i="64"/>
  <c r="AW192" i="64"/>
  <c r="AX192" i="64"/>
  <c r="AY192" i="64"/>
  <c r="AZ192" i="64"/>
  <c r="BA192" i="64"/>
  <c r="BB192" i="64"/>
  <c r="BC192" i="64"/>
  <c r="BD192" i="64"/>
  <c r="BE192" i="64"/>
  <c r="BF192" i="64"/>
  <c r="BG192" i="64"/>
  <c r="D193" i="64"/>
  <c r="E193" i="64"/>
  <c r="F193" i="64"/>
  <c r="G193" i="64"/>
  <c r="H193" i="64"/>
  <c r="I193" i="64"/>
  <c r="J193" i="64"/>
  <c r="K193" i="64"/>
  <c r="L193" i="64"/>
  <c r="M193" i="64"/>
  <c r="N193" i="64"/>
  <c r="O193" i="64"/>
  <c r="P193" i="64"/>
  <c r="Q193" i="64"/>
  <c r="R193" i="64"/>
  <c r="S193" i="64"/>
  <c r="T193" i="64"/>
  <c r="U193" i="64"/>
  <c r="V193" i="64"/>
  <c r="W193" i="64"/>
  <c r="X193" i="64"/>
  <c r="Y193" i="64"/>
  <c r="Z193" i="64"/>
  <c r="AA193" i="64"/>
  <c r="AB193" i="64"/>
  <c r="AC193" i="64"/>
  <c r="AD193" i="64"/>
  <c r="AE193" i="64"/>
  <c r="AF193" i="64"/>
  <c r="AG193" i="64"/>
  <c r="AH193" i="64"/>
  <c r="AI193" i="64"/>
  <c r="AJ193" i="64"/>
  <c r="AK193" i="64"/>
  <c r="AL193" i="64"/>
  <c r="AM193" i="64"/>
  <c r="AN193" i="64"/>
  <c r="AO193" i="64"/>
  <c r="AP193" i="64"/>
  <c r="AQ193" i="64"/>
  <c r="AR193" i="64"/>
  <c r="AS193" i="64"/>
  <c r="AT193" i="64"/>
  <c r="AU193" i="64"/>
  <c r="AV193" i="64"/>
  <c r="AW193" i="64"/>
  <c r="AX193" i="64"/>
  <c r="AY193" i="64"/>
  <c r="AZ193" i="64"/>
  <c r="BA193" i="64"/>
  <c r="BB193" i="64"/>
  <c r="BC193" i="64"/>
  <c r="BD193" i="64"/>
  <c r="BE193" i="64"/>
  <c r="BF193" i="64"/>
  <c r="BG193" i="64"/>
  <c r="BH193" i="64"/>
  <c r="D194" i="64"/>
  <c r="E194" i="64"/>
  <c r="F194" i="64"/>
  <c r="G194" i="64"/>
  <c r="H194" i="64"/>
  <c r="I194" i="64"/>
  <c r="J194" i="64"/>
  <c r="K194" i="64"/>
  <c r="L194" i="64"/>
  <c r="M194" i="64"/>
  <c r="N194" i="64"/>
  <c r="O194" i="64"/>
  <c r="P194" i="64"/>
  <c r="Q194" i="64"/>
  <c r="R194" i="64"/>
  <c r="S194" i="64"/>
  <c r="T194" i="64"/>
  <c r="U194" i="64"/>
  <c r="V194" i="64"/>
  <c r="W194" i="64"/>
  <c r="X194" i="64"/>
  <c r="Y194" i="64"/>
  <c r="Z194" i="64"/>
  <c r="AA194" i="64"/>
  <c r="AB194" i="64"/>
  <c r="AC194" i="64"/>
  <c r="AD194" i="64"/>
  <c r="AE194" i="64"/>
  <c r="AF194" i="64"/>
  <c r="AG194" i="64"/>
  <c r="AH194" i="64"/>
  <c r="AI194" i="64"/>
  <c r="AJ194" i="64"/>
  <c r="AK194" i="64"/>
  <c r="AL194" i="64"/>
  <c r="AM194" i="64"/>
  <c r="AN194" i="64"/>
  <c r="AO194" i="64"/>
  <c r="AP194" i="64"/>
  <c r="AQ194" i="64"/>
  <c r="AR194" i="64"/>
  <c r="AS194" i="64"/>
  <c r="AT194" i="64"/>
  <c r="AU194" i="64"/>
  <c r="AV194" i="64"/>
  <c r="AW194" i="64"/>
  <c r="AX194" i="64"/>
  <c r="AY194" i="64"/>
  <c r="AZ194" i="64"/>
  <c r="BA194" i="64"/>
  <c r="BB194" i="64"/>
  <c r="BC194" i="64"/>
  <c r="BD194" i="64"/>
  <c r="BE194" i="64"/>
  <c r="BF194" i="64"/>
  <c r="BG194" i="64"/>
  <c r="BH194" i="64"/>
  <c r="BI194" i="64"/>
  <c r="D195" i="64"/>
  <c r="E195" i="64"/>
  <c r="F195" i="64"/>
  <c r="G195" i="64"/>
  <c r="H195" i="64"/>
  <c r="I195" i="64"/>
  <c r="J195" i="64"/>
  <c r="K195" i="64"/>
  <c r="L195" i="64"/>
  <c r="M195" i="64"/>
  <c r="N195" i="64"/>
  <c r="O195" i="64"/>
  <c r="P195" i="64"/>
  <c r="Q195" i="64"/>
  <c r="R195" i="64"/>
  <c r="S195" i="64"/>
  <c r="T195" i="64"/>
  <c r="U195" i="64"/>
  <c r="V195" i="64"/>
  <c r="W195" i="64"/>
  <c r="X195" i="64"/>
  <c r="Y195" i="64"/>
  <c r="Z195" i="64"/>
  <c r="AA195" i="64"/>
  <c r="AB195" i="64"/>
  <c r="AC195" i="64"/>
  <c r="AD195" i="64"/>
  <c r="AE195" i="64"/>
  <c r="AF195" i="64"/>
  <c r="AG195" i="64"/>
  <c r="AH195" i="64"/>
  <c r="AI195" i="64"/>
  <c r="AJ195" i="64"/>
  <c r="AK195" i="64"/>
  <c r="AL195" i="64"/>
  <c r="AM195" i="64"/>
  <c r="AN195" i="64"/>
  <c r="AO195" i="64"/>
  <c r="AP195" i="64"/>
  <c r="AQ195" i="64"/>
  <c r="AR195" i="64"/>
  <c r="AS195" i="64"/>
  <c r="AT195" i="64"/>
  <c r="AU195" i="64"/>
  <c r="AV195" i="64"/>
  <c r="AW195" i="64"/>
  <c r="AX195" i="64"/>
  <c r="AY195" i="64"/>
  <c r="AZ195" i="64"/>
  <c r="BA195" i="64"/>
  <c r="BB195" i="64"/>
  <c r="BC195" i="64"/>
  <c r="BD195" i="64"/>
  <c r="BE195" i="64"/>
  <c r="BF195" i="64"/>
  <c r="BG195" i="64"/>
  <c r="BH195" i="64"/>
  <c r="BI195" i="64"/>
  <c r="BJ195" i="64"/>
  <c r="D196" i="64"/>
  <c r="E196" i="64"/>
  <c r="F196" i="64"/>
  <c r="G196" i="64"/>
  <c r="H196" i="64"/>
  <c r="I196" i="64"/>
  <c r="J196" i="64"/>
  <c r="K196" i="64"/>
  <c r="L196" i="64"/>
  <c r="M196" i="64"/>
  <c r="N196" i="64"/>
  <c r="O196" i="64"/>
  <c r="P196" i="64"/>
  <c r="Q196" i="64"/>
  <c r="R196" i="64"/>
  <c r="S196" i="64"/>
  <c r="T196" i="64"/>
  <c r="U196" i="64"/>
  <c r="V196" i="64"/>
  <c r="W196" i="64"/>
  <c r="X196" i="64"/>
  <c r="Y196" i="64"/>
  <c r="Z196" i="64"/>
  <c r="AA196" i="64"/>
  <c r="AB196" i="64"/>
  <c r="AC196" i="64"/>
  <c r="AD196" i="64"/>
  <c r="AE196" i="64"/>
  <c r="AF196" i="64"/>
  <c r="AG196" i="64"/>
  <c r="AH196" i="64"/>
  <c r="AI196" i="64"/>
  <c r="AJ196" i="64"/>
  <c r="AK196" i="64"/>
  <c r="AL196" i="64"/>
  <c r="AM196" i="64"/>
  <c r="AN196" i="64"/>
  <c r="AO196" i="64"/>
  <c r="AP196" i="64"/>
  <c r="AQ196" i="64"/>
  <c r="AR196" i="64"/>
  <c r="AS196" i="64"/>
  <c r="AT196" i="64"/>
  <c r="AU196" i="64"/>
  <c r="AV196" i="64"/>
  <c r="AW196" i="64"/>
  <c r="AX196" i="64"/>
  <c r="AY196" i="64"/>
  <c r="AZ196" i="64"/>
  <c r="BA196" i="64"/>
  <c r="BB196" i="64"/>
  <c r="BC196" i="64"/>
  <c r="BD196" i="64"/>
  <c r="BE196" i="64"/>
  <c r="BF196" i="64"/>
  <c r="BG196" i="64"/>
  <c r="BH196" i="64"/>
  <c r="BI196" i="64"/>
  <c r="BJ196" i="64"/>
  <c r="BK196" i="64"/>
  <c r="D197" i="64"/>
  <c r="E197" i="64"/>
  <c r="F197" i="64"/>
  <c r="G197" i="64"/>
  <c r="H197" i="64"/>
  <c r="I197" i="64"/>
  <c r="J197" i="64"/>
  <c r="K197" i="64"/>
  <c r="L197" i="64"/>
  <c r="M197" i="64"/>
  <c r="N197" i="64"/>
  <c r="O197" i="64"/>
  <c r="P197" i="64"/>
  <c r="Q197" i="64"/>
  <c r="R197" i="64"/>
  <c r="S197" i="64"/>
  <c r="T197" i="64"/>
  <c r="U197" i="64"/>
  <c r="V197" i="64"/>
  <c r="W197" i="64"/>
  <c r="X197" i="64"/>
  <c r="Y197" i="64"/>
  <c r="Z197" i="64"/>
  <c r="AA197" i="64"/>
  <c r="AB197" i="64"/>
  <c r="AC197" i="64"/>
  <c r="AD197" i="64"/>
  <c r="AE197" i="64"/>
  <c r="AF197" i="64"/>
  <c r="AG197" i="64"/>
  <c r="AH197" i="64"/>
  <c r="AI197" i="64"/>
  <c r="AJ197" i="64"/>
  <c r="AK197" i="64"/>
  <c r="AL197" i="64"/>
  <c r="AM197" i="64"/>
  <c r="AN197" i="64"/>
  <c r="AO197" i="64"/>
  <c r="AP197" i="64"/>
  <c r="AQ197" i="64"/>
  <c r="AR197" i="64"/>
  <c r="AS197" i="64"/>
  <c r="AT197" i="64"/>
  <c r="AU197" i="64"/>
  <c r="AV197" i="64"/>
  <c r="AW197" i="64"/>
  <c r="AX197" i="64"/>
  <c r="AY197" i="64"/>
  <c r="AZ197" i="64"/>
  <c r="BA197" i="64"/>
  <c r="BB197" i="64"/>
  <c r="BC197" i="64"/>
  <c r="BD197" i="64"/>
  <c r="BE197" i="64"/>
  <c r="BF197" i="64"/>
  <c r="BG197" i="64"/>
  <c r="BH197" i="64"/>
  <c r="BI197" i="64"/>
  <c r="BJ197" i="64"/>
  <c r="BK197" i="64"/>
  <c r="BL197" i="64"/>
  <c r="D198" i="64"/>
  <c r="E198" i="64"/>
  <c r="F198" i="64"/>
  <c r="G198" i="64"/>
  <c r="H198" i="64"/>
  <c r="I198" i="64"/>
  <c r="J198" i="64"/>
  <c r="K198" i="64"/>
  <c r="L198" i="64"/>
  <c r="M198" i="64"/>
  <c r="N198" i="64"/>
  <c r="O198" i="64"/>
  <c r="P198" i="64"/>
  <c r="Q198" i="64"/>
  <c r="R198" i="64"/>
  <c r="S198" i="64"/>
  <c r="T198" i="64"/>
  <c r="U198" i="64"/>
  <c r="V198" i="64"/>
  <c r="W198" i="64"/>
  <c r="X198" i="64"/>
  <c r="Y198" i="64"/>
  <c r="Z198" i="64"/>
  <c r="AA198" i="64"/>
  <c r="AB198" i="64"/>
  <c r="AC198" i="64"/>
  <c r="AD198" i="64"/>
  <c r="AE198" i="64"/>
  <c r="AF198" i="64"/>
  <c r="AG198" i="64"/>
  <c r="AH198" i="64"/>
  <c r="AI198" i="64"/>
  <c r="AJ198" i="64"/>
  <c r="AK198" i="64"/>
  <c r="AL198" i="64"/>
  <c r="AM198" i="64"/>
  <c r="AN198" i="64"/>
  <c r="AO198" i="64"/>
  <c r="AP198" i="64"/>
  <c r="AQ198" i="64"/>
  <c r="AR198" i="64"/>
  <c r="AS198" i="64"/>
  <c r="AT198" i="64"/>
  <c r="AU198" i="64"/>
  <c r="AV198" i="64"/>
  <c r="AW198" i="64"/>
  <c r="AX198" i="64"/>
  <c r="AY198" i="64"/>
  <c r="AZ198" i="64"/>
  <c r="BA198" i="64"/>
  <c r="BB198" i="64"/>
  <c r="BC198" i="64"/>
  <c r="BD198" i="64"/>
  <c r="BE198" i="64"/>
  <c r="BF198" i="64"/>
  <c r="BG198" i="64"/>
  <c r="BH198" i="64"/>
  <c r="BI198" i="64"/>
  <c r="BJ198" i="64"/>
  <c r="BK198" i="64"/>
  <c r="BL198" i="64"/>
  <c r="BM198" i="64"/>
  <c r="D199" i="64"/>
  <c r="E199" i="64"/>
  <c r="F199" i="64"/>
  <c r="G199" i="64"/>
  <c r="H199" i="64"/>
  <c r="I199" i="64"/>
  <c r="J199" i="64"/>
  <c r="K199" i="64"/>
  <c r="L199" i="64"/>
  <c r="M199" i="64"/>
  <c r="N199" i="64"/>
  <c r="O199" i="64"/>
  <c r="P199" i="64"/>
  <c r="Q199" i="64"/>
  <c r="R199" i="64"/>
  <c r="S199" i="64"/>
  <c r="T199" i="64"/>
  <c r="U199" i="64"/>
  <c r="V199" i="64"/>
  <c r="W199" i="64"/>
  <c r="X199" i="64"/>
  <c r="Y199" i="64"/>
  <c r="Z199" i="64"/>
  <c r="AA199" i="64"/>
  <c r="AB199" i="64"/>
  <c r="AC199" i="64"/>
  <c r="AD199" i="64"/>
  <c r="AE199" i="64"/>
  <c r="AF199" i="64"/>
  <c r="AG199" i="64"/>
  <c r="AH199" i="64"/>
  <c r="AI199" i="64"/>
  <c r="AJ199" i="64"/>
  <c r="AK199" i="64"/>
  <c r="AL199" i="64"/>
  <c r="AM199" i="64"/>
  <c r="AN199" i="64"/>
  <c r="AO199" i="64"/>
  <c r="AP199" i="64"/>
  <c r="AQ199" i="64"/>
  <c r="AR199" i="64"/>
  <c r="AS199" i="64"/>
  <c r="AT199" i="64"/>
  <c r="AU199" i="64"/>
  <c r="AV199" i="64"/>
  <c r="AW199" i="64"/>
  <c r="AX199" i="64"/>
  <c r="AY199" i="64"/>
  <c r="AZ199" i="64"/>
  <c r="BA199" i="64"/>
  <c r="BB199" i="64"/>
  <c r="BC199" i="64"/>
  <c r="BD199" i="64"/>
  <c r="BE199" i="64"/>
  <c r="BF199" i="64"/>
  <c r="BG199" i="64"/>
  <c r="BH199" i="64"/>
  <c r="BI199" i="64"/>
  <c r="BJ199" i="64"/>
  <c r="BK199" i="64"/>
  <c r="BL199" i="64"/>
  <c r="BM199" i="64"/>
  <c r="BN199" i="64"/>
  <c r="D200" i="64"/>
  <c r="E200" i="64"/>
  <c r="F200" i="64"/>
  <c r="G200" i="64"/>
  <c r="H200" i="64"/>
  <c r="I200" i="64"/>
  <c r="J200" i="64"/>
  <c r="K200" i="64"/>
  <c r="L200" i="64"/>
  <c r="M200" i="64"/>
  <c r="N200" i="64"/>
  <c r="O200" i="64"/>
  <c r="P200" i="64"/>
  <c r="Q200" i="64"/>
  <c r="R200" i="64"/>
  <c r="S200" i="64"/>
  <c r="T200" i="64"/>
  <c r="U200" i="64"/>
  <c r="V200" i="64"/>
  <c r="W200" i="64"/>
  <c r="X200" i="64"/>
  <c r="Y200" i="64"/>
  <c r="Z200" i="64"/>
  <c r="AA200" i="64"/>
  <c r="AB200" i="64"/>
  <c r="AC200" i="64"/>
  <c r="AD200" i="64"/>
  <c r="AE200" i="64"/>
  <c r="AF200" i="64"/>
  <c r="AG200" i="64"/>
  <c r="AH200" i="64"/>
  <c r="AI200" i="64"/>
  <c r="AJ200" i="64"/>
  <c r="AK200" i="64"/>
  <c r="AL200" i="64"/>
  <c r="AM200" i="64"/>
  <c r="AN200" i="64"/>
  <c r="AO200" i="64"/>
  <c r="AP200" i="64"/>
  <c r="AQ200" i="64"/>
  <c r="AR200" i="64"/>
  <c r="AS200" i="64"/>
  <c r="AT200" i="64"/>
  <c r="AU200" i="64"/>
  <c r="AV200" i="64"/>
  <c r="AW200" i="64"/>
  <c r="AX200" i="64"/>
  <c r="AY200" i="64"/>
  <c r="AZ200" i="64"/>
  <c r="BA200" i="64"/>
  <c r="BB200" i="64"/>
  <c r="BC200" i="64"/>
  <c r="BD200" i="64"/>
  <c r="BE200" i="64"/>
  <c r="BF200" i="64"/>
  <c r="BG200" i="64"/>
  <c r="BH200" i="64"/>
  <c r="BI200" i="64"/>
  <c r="BJ200" i="64"/>
  <c r="BK200" i="64"/>
  <c r="BL200" i="64"/>
  <c r="BM200" i="64"/>
  <c r="BN200" i="64"/>
  <c r="BO200" i="64"/>
  <c r="D201" i="64"/>
  <c r="E201" i="64"/>
  <c r="F201" i="64"/>
  <c r="G201" i="64"/>
  <c r="H201" i="64"/>
  <c r="I201" i="64"/>
  <c r="J201" i="64"/>
  <c r="K201" i="64"/>
  <c r="L201" i="64"/>
  <c r="M201" i="64"/>
  <c r="N201" i="64"/>
  <c r="O201" i="64"/>
  <c r="P201" i="64"/>
  <c r="Q201" i="64"/>
  <c r="R201" i="64"/>
  <c r="S201" i="64"/>
  <c r="T201" i="64"/>
  <c r="U201" i="64"/>
  <c r="V201" i="64"/>
  <c r="W201" i="64"/>
  <c r="X201" i="64"/>
  <c r="Y201" i="64"/>
  <c r="Z201" i="64"/>
  <c r="AA201" i="64"/>
  <c r="AB201" i="64"/>
  <c r="AC201" i="64"/>
  <c r="AD201" i="64"/>
  <c r="AE201" i="64"/>
  <c r="AF201" i="64"/>
  <c r="AG201" i="64"/>
  <c r="AH201" i="64"/>
  <c r="AI201" i="64"/>
  <c r="AJ201" i="64"/>
  <c r="AK201" i="64"/>
  <c r="AL201" i="64"/>
  <c r="AM201" i="64"/>
  <c r="AN201" i="64"/>
  <c r="AO201" i="64"/>
  <c r="AP201" i="64"/>
  <c r="AQ201" i="64"/>
  <c r="AR201" i="64"/>
  <c r="AS201" i="64"/>
  <c r="AT201" i="64"/>
  <c r="AU201" i="64"/>
  <c r="AV201" i="64"/>
  <c r="AW201" i="64"/>
  <c r="AX201" i="64"/>
  <c r="AY201" i="64"/>
  <c r="AZ201" i="64"/>
  <c r="BA201" i="64"/>
  <c r="BB201" i="64"/>
  <c r="BC201" i="64"/>
  <c r="BD201" i="64"/>
  <c r="BE201" i="64"/>
  <c r="BF201" i="64"/>
  <c r="BG201" i="64"/>
  <c r="BH201" i="64"/>
  <c r="BI201" i="64"/>
  <c r="BJ201" i="64"/>
  <c r="BK201" i="64"/>
  <c r="BL201" i="64"/>
  <c r="BM201" i="64"/>
  <c r="BN201" i="64"/>
  <c r="BO201" i="64"/>
  <c r="BP201" i="64"/>
  <c r="D202" i="64"/>
  <c r="E202" i="64"/>
  <c r="F202" i="64"/>
  <c r="G202" i="64"/>
  <c r="H202" i="64"/>
  <c r="I202" i="64"/>
  <c r="J202" i="64"/>
  <c r="K202" i="64"/>
  <c r="L202" i="64"/>
  <c r="M202" i="64"/>
  <c r="N202" i="64"/>
  <c r="O202" i="64"/>
  <c r="P202" i="64"/>
  <c r="Q202" i="64"/>
  <c r="R202" i="64"/>
  <c r="S202" i="64"/>
  <c r="T202" i="64"/>
  <c r="U202" i="64"/>
  <c r="V202" i="64"/>
  <c r="W202" i="64"/>
  <c r="X202" i="64"/>
  <c r="Y202" i="64"/>
  <c r="Z202" i="64"/>
  <c r="AA202" i="64"/>
  <c r="AB202" i="64"/>
  <c r="AC202" i="64"/>
  <c r="AD202" i="64"/>
  <c r="AE202" i="64"/>
  <c r="AF202" i="64"/>
  <c r="AG202" i="64"/>
  <c r="AH202" i="64"/>
  <c r="AI202" i="64"/>
  <c r="AJ202" i="64"/>
  <c r="AK202" i="64"/>
  <c r="AL202" i="64"/>
  <c r="AM202" i="64"/>
  <c r="AN202" i="64"/>
  <c r="AO202" i="64"/>
  <c r="AP202" i="64"/>
  <c r="AQ202" i="64"/>
  <c r="AR202" i="64"/>
  <c r="AS202" i="64"/>
  <c r="AT202" i="64"/>
  <c r="AU202" i="64"/>
  <c r="AV202" i="64"/>
  <c r="AW202" i="64"/>
  <c r="AX202" i="64"/>
  <c r="AY202" i="64"/>
  <c r="AZ202" i="64"/>
  <c r="BA202" i="64"/>
  <c r="BB202" i="64"/>
  <c r="BC202" i="64"/>
  <c r="BD202" i="64"/>
  <c r="BE202" i="64"/>
  <c r="BF202" i="64"/>
  <c r="BG202" i="64"/>
  <c r="BH202" i="64"/>
  <c r="BI202" i="64"/>
  <c r="BJ202" i="64"/>
  <c r="BK202" i="64"/>
  <c r="BL202" i="64"/>
  <c r="BM202" i="64"/>
  <c r="BN202" i="64"/>
  <c r="BO202" i="64"/>
  <c r="BP202" i="64"/>
  <c r="BQ202" i="64"/>
  <c r="D203" i="64"/>
  <c r="E203" i="64"/>
  <c r="F203" i="64"/>
  <c r="G203" i="64"/>
  <c r="H203" i="64"/>
  <c r="I203" i="64"/>
  <c r="J203" i="64"/>
  <c r="K203" i="64"/>
  <c r="L203" i="64"/>
  <c r="M203" i="64"/>
  <c r="N203" i="64"/>
  <c r="O203" i="64"/>
  <c r="P203" i="64"/>
  <c r="Q203" i="64"/>
  <c r="R203" i="64"/>
  <c r="S203" i="64"/>
  <c r="T203" i="64"/>
  <c r="U203" i="64"/>
  <c r="V203" i="64"/>
  <c r="W203" i="64"/>
  <c r="X203" i="64"/>
  <c r="Y203" i="64"/>
  <c r="Z203" i="64"/>
  <c r="AA203" i="64"/>
  <c r="AB203" i="64"/>
  <c r="AC203" i="64"/>
  <c r="AD203" i="64"/>
  <c r="AE203" i="64"/>
  <c r="AF203" i="64"/>
  <c r="AG203" i="64"/>
  <c r="AH203" i="64"/>
  <c r="AI203" i="64"/>
  <c r="AJ203" i="64"/>
  <c r="AK203" i="64"/>
  <c r="AL203" i="64"/>
  <c r="AM203" i="64"/>
  <c r="AN203" i="64"/>
  <c r="AO203" i="64"/>
  <c r="AP203" i="64"/>
  <c r="AQ203" i="64"/>
  <c r="AR203" i="64"/>
  <c r="AS203" i="64"/>
  <c r="AT203" i="64"/>
  <c r="AU203" i="64"/>
  <c r="AV203" i="64"/>
  <c r="AW203" i="64"/>
  <c r="AX203" i="64"/>
  <c r="AY203" i="64"/>
  <c r="AZ203" i="64"/>
  <c r="BA203" i="64"/>
  <c r="BB203" i="64"/>
  <c r="BC203" i="64"/>
  <c r="BD203" i="64"/>
  <c r="BE203" i="64"/>
  <c r="BF203" i="64"/>
  <c r="BG203" i="64"/>
  <c r="BH203" i="64"/>
  <c r="BI203" i="64"/>
  <c r="BJ203" i="64"/>
  <c r="BK203" i="64"/>
  <c r="BL203" i="64"/>
  <c r="BM203" i="64"/>
  <c r="BN203" i="64"/>
  <c r="BO203" i="64"/>
  <c r="BP203" i="64"/>
  <c r="BQ203" i="64"/>
  <c r="BR203" i="64"/>
  <c r="D204" i="64"/>
  <c r="E204" i="64"/>
  <c r="F204" i="64"/>
  <c r="G204" i="64"/>
  <c r="H204" i="64"/>
  <c r="I204" i="64"/>
  <c r="J204" i="64"/>
  <c r="K204" i="64"/>
  <c r="L204" i="64"/>
  <c r="M204" i="64"/>
  <c r="N204" i="64"/>
  <c r="O204" i="64"/>
  <c r="P204" i="64"/>
  <c r="Q204" i="64"/>
  <c r="R204" i="64"/>
  <c r="S204" i="64"/>
  <c r="T204" i="64"/>
  <c r="U204" i="64"/>
  <c r="V204" i="64"/>
  <c r="W204" i="64"/>
  <c r="X204" i="64"/>
  <c r="Y204" i="64"/>
  <c r="Z204" i="64"/>
  <c r="AA204" i="64"/>
  <c r="AB204" i="64"/>
  <c r="AC204" i="64"/>
  <c r="AD204" i="64"/>
  <c r="AE204" i="64"/>
  <c r="AF204" i="64"/>
  <c r="AG204" i="64"/>
  <c r="AH204" i="64"/>
  <c r="AI204" i="64"/>
  <c r="AJ204" i="64"/>
  <c r="AK204" i="64"/>
  <c r="AL204" i="64"/>
  <c r="AM204" i="64"/>
  <c r="AN204" i="64"/>
  <c r="AO204" i="64"/>
  <c r="AP204" i="64"/>
  <c r="AQ204" i="64"/>
  <c r="AR204" i="64"/>
  <c r="AS204" i="64"/>
  <c r="AT204" i="64"/>
  <c r="AU204" i="64"/>
  <c r="AV204" i="64"/>
  <c r="AW204" i="64"/>
  <c r="AX204" i="64"/>
  <c r="AY204" i="64"/>
  <c r="AZ204" i="64"/>
  <c r="BA204" i="64"/>
  <c r="BB204" i="64"/>
  <c r="BC204" i="64"/>
  <c r="BD204" i="64"/>
  <c r="BE204" i="64"/>
  <c r="BF204" i="64"/>
  <c r="BG204" i="64"/>
  <c r="BH204" i="64"/>
  <c r="BI204" i="64"/>
  <c r="BJ204" i="64"/>
  <c r="BK204" i="64"/>
  <c r="BL204" i="64"/>
  <c r="BM204" i="64"/>
  <c r="BN204" i="64"/>
  <c r="BO204" i="64"/>
  <c r="BP204" i="64"/>
  <c r="BQ204" i="64"/>
  <c r="BR204" i="64"/>
  <c r="BS204" i="64"/>
  <c r="D205" i="64"/>
  <c r="E205" i="64"/>
  <c r="F205" i="64"/>
  <c r="G205" i="64"/>
  <c r="H205" i="64"/>
  <c r="I205" i="64"/>
  <c r="J205" i="64"/>
  <c r="K205" i="64"/>
  <c r="L205" i="64"/>
  <c r="M205" i="64"/>
  <c r="N205" i="64"/>
  <c r="O205" i="64"/>
  <c r="P205" i="64"/>
  <c r="Q205" i="64"/>
  <c r="R205" i="64"/>
  <c r="S205" i="64"/>
  <c r="T205" i="64"/>
  <c r="U205" i="64"/>
  <c r="V205" i="64"/>
  <c r="W205" i="64"/>
  <c r="X205" i="64"/>
  <c r="Y205" i="64"/>
  <c r="Z205" i="64"/>
  <c r="AA205" i="64"/>
  <c r="AB205" i="64"/>
  <c r="AC205" i="64"/>
  <c r="AD205" i="64"/>
  <c r="AE205" i="64"/>
  <c r="AF205" i="64"/>
  <c r="AG205" i="64"/>
  <c r="AH205" i="64"/>
  <c r="AI205" i="64"/>
  <c r="AJ205" i="64"/>
  <c r="AK205" i="64"/>
  <c r="AL205" i="64"/>
  <c r="AM205" i="64"/>
  <c r="AN205" i="64"/>
  <c r="AO205" i="64"/>
  <c r="AP205" i="64"/>
  <c r="AQ205" i="64"/>
  <c r="AR205" i="64"/>
  <c r="AS205" i="64"/>
  <c r="AT205" i="64"/>
  <c r="AU205" i="64"/>
  <c r="AV205" i="64"/>
  <c r="AW205" i="64"/>
  <c r="AX205" i="64"/>
  <c r="AY205" i="64"/>
  <c r="AZ205" i="64"/>
  <c r="BA205" i="64"/>
  <c r="BB205" i="64"/>
  <c r="BC205" i="64"/>
  <c r="BD205" i="64"/>
  <c r="BE205" i="64"/>
  <c r="BF205" i="64"/>
  <c r="BG205" i="64"/>
  <c r="BH205" i="64"/>
  <c r="BI205" i="64"/>
  <c r="BJ205" i="64"/>
  <c r="BK205" i="64"/>
  <c r="BL205" i="64"/>
  <c r="BM205" i="64"/>
  <c r="BN205" i="64"/>
  <c r="BO205" i="64"/>
  <c r="BP205" i="64"/>
  <c r="BQ205" i="64"/>
  <c r="BR205" i="64"/>
  <c r="BS205" i="64"/>
  <c r="BT205" i="64"/>
  <c r="D206" i="64"/>
  <c r="E206" i="64"/>
  <c r="F206" i="64"/>
  <c r="G206" i="64"/>
  <c r="H206" i="64"/>
  <c r="I206" i="64"/>
  <c r="J206" i="64"/>
  <c r="K206" i="64"/>
  <c r="L206" i="64"/>
  <c r="M206" i="64"/>
  <c r="N206" i="64"/>
  <c r="O206" i="64"/>
  <c r="P206" i="64"/>
  <c r="Q206" i="64"/>
  <c r="R206" i="64"/>
  <c r="S206" i="64"/>
  <c r="T206" i="64"/>
  <c r="U206" i="64"/>
  <c r="V206" i="64"/>
  <c r="W206" i="64"/>
  <c r="X206" i="64"/>
  <c r="Y206" i="64"/>
  <c r="Z206" i="64"/>
  <c r="AA206" i="64"/>
  <c r="AB206" i="64"/>
  <c r="AC206" i="64"/>
  <c r="AD206" i="64"/>
  <c r="AE206" i="64"/>
  <c r="AF206" i="64"/>
  <c r="AG206" i="64"/>
  <c r="AH206" i="64"/>
  <c r="AI206" i="64"/>
  <c r="AJ206" i="64"/>
  <c r="AK206" i="64"/>
  <c r="AL206" i="64"/>
  <c r="AM206" i="64"/>
  <c r="AN206" i="64"/>
  <c r="AO206" i="64"/>
  <c r="AP206" i="64"/>
  <c r="AQ206" i="64"/>
  <c r="AR206" i="64"/>
  <c r="AS206" i="64"/>
  <c r="AT206" i="64"/>
  <c r="AU206" i="64"/>
  <c r="AV206" i="64"/>
  <c r="AW206" i="64"/>
  <c r="AX206" i="64"/>
  <c r="AY206" i="64"/>
  <c r="AZ206" i="64"/>
  <c r="BA206" i="64"/>
  <c r="BB206" i="64"/>
  <c r="BC206" i="64"/>
  <c r="BD206" i="64"/>
  <c r="BE206" i="64"/>
  <c r="BF206" i="64"/>
  <c r="BG206" i="64"/>
  <c r="BH206" i="64"/>
  <c r="BI206" i="64"/>
  <c r="BJ206" i="64"/>
  <c r="BK206" i="64"/>
  <c r="BL206" i="64"/>
  <c r="BM206" i="64"/>
  <c r="BN206" i="64"/>
  <c r="BO206" i="64"/>
  <c r="BP206" i="64"/>
  <c r="BQ206" i="64"/>
  <c r="BR206" i="64"/>
  <c r="BS206" i="64"/>
  <c r="BT206" i="64"/>
  <c r="BU206" i="64"/>
  <c r="D207" i="64"/>
  <c r="E207" i="64"/>
  <c r="F207" i="64"/>
  <c r="G207" i="64"/>
  <c r="H207" i="64"/>
  <c r="I207" i="64"/>
  <c r="J207" i="64"/>
  <c r="K207" i="64"/>
  <c r="L207" i="64"/>
  <c r="M207" i="64"/>
  <c r="N207" i="64"/>
  <c r="O207" i="64"/>
  <c r="P207" i="64"/>
  <c r="Q207" i="64"/>
  <c r="R207" i="64"/>
  <c r="S207" i="64"/>
  <c r="T207" i="64"/>
  <c r="U207" i="64"/>
  <c r="V207" i="64"/>
  <c r="W207" i="64"/>
  <c r="X207" i="64"/>
  <c r="Y207" i="64"/>
  <c r="Z207" i="64"/>
  <c r="AA207" i="64"/>
  <c r="AB207" i="64"/>
  <c r="AC207" i="64"/>
  <c r="AD207" i="64"/>
  <c r="AE207" i="64"/>
  <c r="AF207" i="64"/>
  <c r="AG207" i="64"/>
  <c r="AH207" i="64"/>
  <c r="AI207" i="64"/>
  <c r="AJ207" i="64"/>
  <c r="AK207" i="64"/>
  <c r="AL207" i="64"/>
  <c r="AM207" i="64"/>
  <c r="AN207" i="64"/>
  <c r="AO207" i="64"/>
  <c r="AP207" i="64"/>
  <c r="AQ207" i="64"/>
  <c r="AR207" i="64"/>
  <c r="AS207" i="64"/>
  <c r="AT207" i="64"/>
  <c r="AU207" i="64"/>
  <c r="AV207" i="64"/>
  <c r="AW207" i="64"/>
  <c r="AX207" i="64"/>
  <c r="AY207" i="64"/>
  <c r="AZ207" i="64"/>
  <c r="BA207" i="64"/>
  <c r="BB207" i="64"/>
  <c r="BC207" i="64"/>
  <c r="BD207" i="64"/>
  <c r="BE207" i="64"/>
  <c r="BF207" i="64"/>
  <c r="BG207" i="64"/>
  <c r="BH207" i="64"/>
  <c r="BI207" i="64"/>
  <c r="BJ207" i="64"/>
  <c r="BK207" i="64"/>
  <c r="BL207" i="64"/>
  <c r="BM207" i="64"/>
  <c r="BN207" i="64"/>
  <c r="BO207" i="64"/>
  <c r="BP207" i="64"/>
  <c r="BQ207" i="64"/>
  <c r="BR207" i="64"/>
  <c r="BS207" i="64"/>
  <c r="BT207" i="64"/>
  <c r="BU207" i="64"/>
  <c r="BV207" i="64"/>
  <c r="D208" i="64"/>
  <c r="E208" i="64"/>
  <c r="F208" i="64"/>
  <c r="G208" i="64"/>
  <c r="H208" i="64"/>
  <c r="I208" i="64"/>
  <c r="J208" i="64"/>
  <c r="K208" i="64"/>
  <c r="L208" i="64"/>
  <c r="M208" i="64"/>
  <c r="N208" i="64"/>
  <c r="O208" i="64"/>
  <c r="P208" i="64"/>
  <c r="Q208" i="64"/>
  <c r="R208" i="64"/>
  <c r="S208" i="64"/>
  <c r="T208" i="64"/>
  <c r="U208" i="64"/>
  <c r="V208" i="64"/>
  <c r="W208" i="64"/>
  <c r="X208" i="64"/>
  <c r="Y208" i="64"/>
  <c r="Z208" i="64"/>
  <c r="AA208" i="64"/>
  <c r="AB208" i="64"/>
  <c r="AC208" i="64"/>
  <c r="AD208" i="64"/>
  <c r="AE208" i="64"/>
  <c r="AF208" i="64"/>
  <c r="AG208" i="64"/>
  <c r="AH208" i="64"/>
  <c r="AI208" i="64"/>
  <c r="AJ208" i="64"/>
  <c r="AK208" i="64"/>
  <c r="AL208" i="64"/>
  <c r="AM208" i="64"/>
  <c r="AN208" i="64"/>
  <c r="AO208" i="64"/>
  <c r="AP208" i="64"/>
  <c r="AQ208" i="64"/>
  <c r="AR208" i="64"/>
  <c r="AS208" i="64"/>
  <c r="AT208" i="64"/>
  <c r="AU208" i="64"/>
  <c r="AV208" i="64"/>
  <c r="AW208" i="64"/>
  <c r="AX208" i="64"/>
  <c r="AY208" i="64"/>
  <c r="AZ208" i="64"/>
  <c r="BA208" i="64"/>
  <c r="BB208" i="64"/>
  <c r="BC208" i="64"/>
  <c r="BD208" i="64"/>
  <c r="BE208" i="64"/>
  <c r="BF208" i="64"/>
  <c r="BG208" i="64"/>
  <c r="BH208" i="64"/>
  <c r="BI208" i="64"/>
  <c r="BJ208" i="64"/>
  <c r="BK208" i="64"/>
  <c r="BL208" i="64"/>
  <c r="BM208" i="64"/>
  <c r="BN208" i="64"/>
  <c r="BO208" i="64"/>
  <c r="BP208" i="64"/>
  <c r="BQ208" i="64"/>
  <c r="BR208" i="64"/>
  <c r="BS208" i="64"/>
  <c r="BT208" i="64"/>
  <c r="BU208" i="64"/>
  <c r="BV208" i="64"/>
  <c r="BW208" i="64"/>
  <c r="D209" i="64"/>
  <c r="E209" i="64"/>
  <c r="F209" i="64"/>
  <c r="G209" i="64"/>
  <c r="H209" i="64"/>
  <c r="I209" i="64"/>
  <c r="J209" i="64"/>
  <c r="K209" i="64"/>
  <c r="L209" i="64"/>
  <c r="M209" i="64"/>
  <c r="N209" i="64"/>
  <c r="O209" i="64"/>
  <c r="P209" i="64"/>
  <c r="Q209" i="64"/>
  <c r="R209" i="64"/>
  <c r="S209" i="64"/>
  <c r="T209" i="64"/>
  <c r="U209" i="64"/>
  <c r="V209" i="64"/>
  <c r="W209" i="64"/>
  <c r="X209" i="64"/>
  <c r="Y209" i="64"/>
  <c r="Z209" i="64"/>
  <c r="AA209" i="64"/>
  <c r="AB209" i="64"/>
  <c r="AC209" i="64"/>
  <c r="AD209" i="64"/>
  <c r="AE209" i="64"/>
  <c r="AF209" i="64"/>
  <c r="AG209" i="64"/>
  <c r="AH209" i="64"/>
  <c r="AI209" i="64"/>
  <c r="AJ209" i="64"/>
  <c r="AK209" i="64"/>
  <c r="AL209" i="64"/>
  <c r="AM209" i="64"/>
  <c r="AN209" i="64"/>
  <c r="AO209" i="64"/>
  <c r="AP209" i="64"/>
  <c r="AQ209" i="64"/>
  <c r="AR209" i="64"/>
  <c r="AS209" i="64"/>
  <c r="AT209" i="64"/>
  <c r="AU209" i="64"/>
  <c r="AV209" i="64"/>
  <c r="AW209" i="64"/>
  <c r="AX209" i="64"/>
  <c r="AY209" i="64"/>
  <c r="AZ209" i="64"/>
  <c r="BA209" i="64"/>
  <c r="BB209" i="64"/>
  <c r="BC209" i="64"/>
  <c r="BD209" i="64"/>
  <c r="BE209" i="64"/>
  <c r="BF209" i="64"/>
  <c r="BG209" i="64"/>
  <c r="BH209" i="64"/>
  <c r="BI209" i="64"/>
  <c r="BJ209" i="64"/>
  <c r="BK209" i="64"/>
  <c r="BL209" i="64"/>
  <c r="BM209" i="64"/>
  <c r="BN209" i="64"/>
  <c r="BO209" i="64"/>
  <c r="BP209" i="64"/>
  <c r="BQ209" i="64"/>
  <c r="BR209" i="64"/>
  <c r="BS209" i="64"/>
  <c r="BT209" i="64"/>
  <c r="BU209" i="64"/>
  <c r="BV209" i="64"/>
  <c r="BW209" i="64"/>
  <c r="BX209" i="64"/>
  <c r="D210" i="64"/>
  <c r="E210" i="64"/>
  <c r="F210" i="64"/>
  <c r="G210" i="64"/>
  <c r="H210" i="64"/>
  <c r="I210" i="64"/>
  <c r="J210" i="64"/>
  <c r="K210" i="64"/>
  <c r="L210" i="64"/>
  <c r="M210" i="64"/>
  <c r="N210" i="64"/>
  <c r="O210" i="64"/>
  <c r="P210" i="64"/>
  <c r="Q210" i="64"/>
  <c r="R210" i="64"/>
  <c r="S210" i="64"/>
  <c r="T210" i="64"/>
  <c r="U210" i="64"/>
  <c r="V210" i="64"/>
  <c r="W210" i="64"/>
  <c r="X210" i="64"/>
  <c r="Y210" i="64"/>
  <c r="Z210" i="64"/>
  <c r="AA210" i="64"/>
  <c r="AB210" i="64"/>
  <c r="AC210" i="64"/>
  <c r="AD210" i="64"/>
  <c r="AE210" i="64"/>
  <c r="AF210" i="64"/>
  <c r="AG210" i="64"/>
  <c r="AH210" i="64"/>
  <c r="AI210" i="64"/>
  <c r="AJ210" i="64"/>
  <c r="AK210" i="64"/>
  <c r="AL210" i="64"/>
  <c r="AM210" i="64"/>
  <c r="AN210" i="64"/>
  <c r="AO210" i="64"/>
  <c r="AP210" i="64"/>
  <c r="AQ210" i="64"/>
  <c r="AR210" i="64"/>
  <c r="AS210" i="64"/>
  <c r="AT210" i="64"/>
  <c r="AU210" i="64"/>
  <c r="AV210" i="64"/>
  <c r="AW210" i="64"/>
  <c r="AX210" i="64"/>
  <c r="AY210" i="64"/>
  <c r="AZ210" i="64"/>
  <c r="BA210" i="64"/>
  <c r="BB210" i="64"/>
  <c r="BC210" i="64"/>
  <c r="BD210" i="64"/>
  <c r="BE210" i="64"/>
  <c r="BF210" i="64"/>
  <c r="BG210" i="64"/>
  <c r="BH210" i="64"/>
  <c r="BI210" i="64"/>
  <c r="BJ210" i="64"/>
  <c r="BK210" i="64"/>
  <c r="BL210" i="64"/>
  <c r="BM210" i="64"/>
  <c r="BN210" i="64"/>
  <c r="BO210" i="64"/>
  <c r="BP210" i="64"/>
  <c r="BQ210" i="64"/>
  <c r="BR210" i="64"/>
  <c r="BS210" i="64"/>
  <c r="BT210" i="64"/>
  <c r="BU210" i="64"/>
  <c r="BV210" i="64"/>
  <c r="BW210" i="64"/>
  <c r="BX210" i="64"/>
  <c r="BY210" i="64"/>
  <c r="D211" i="64"/>
  <c r="E211" i="64"/>
  <c r="F211" i="64"/>
  <c r="G211" i="64"/>
  <c r="H211" i="64"/>
  <c r="I211" i="64"/>
  <c r="J211" i="64"/>
  <c r="K211" i="64"/>
  <c r="L211" i="64"/>
  <c r="M211" i="64"/>
  <c r="N211" i="64"/>
  <c r="O211" i="64"/>
  <c r="P211" i="64"/>
  <c r="Q211" i="64"/>
  <c r="R211" i="64"/>
  <c r="S211" i="64"/>
  <c r="T211" i="64"/>
  <c r="U211" i="64"/>
  <c r="V211" i="64"/>
  <c r="W211" i="64"/>
  <c r="X211" i="64"/>
  <c r="Y211" i="64"/>
  <c r="Z211" i="64"/>
  <c r="AA211" i="64"/>
  <c r="AB211" i="64"/>
  <c r="AC211" i="64"/>
  <c r="AD211" i="64"/>
  <c r="AE211" i="64"/>
  <c r="AF211" i="64"/>
  <c r="AG211" i="64"/>
  <c r="AH211" i="64"/>
  <c r="AI211" i="64"/>
  <c r="AJ211" i="64"/>
  <c r="AK211" i="64"/>
  <c r="AL211" i="64"/>
  <c r="AM211" i="64"/>
  <c r="AN211" i="64"/>
  <c r="AO211" i="64"/>
  <c r="AP211" i="64"/>
  <c r="AQ211" i="64"/>
  <c r="AR211" i="64"/>
  <c r="AS211" i="64"/>
  <c r="AT211" i="64"/>
  <c r="AU211" i="64"/>
  <c r="AV211" i="64"/>
  <c r="AW211" i="64"/>
  <c r="AX211" i="64"/>
  <c r="AY211" i="64"/>
  <c r="AZ211" i="64"/>
  <c r="BA211" i="64"/>
  <c r="BB211" i="64"/>
  <c r="BC211" i="64"/>
  <c r="BD211" i="64"/>
  <c r="BE211" i="64"/>
  <c r="BF211" i="64"/>
  <c r="BG211" i="64"/>
  <c r="BH211" i="64"/>
  <c r="BI211" i="64"/>
  <c r="BJ211" i="64"/>
  <c r="BK211" i="64"/>
  <c r="BL211" i="64"/>
  <c r="BM211" i="64"/>
  <c r="BN211" i="64"/>
  <c r="BO211" i="64"/>
  <c r="BP211" i="64"/>
  <c r="BQ211" i="64"/>
  <c r="BR211" i="64"/>
  <c r="BS211" i="64"/>
  <c r="BT211" i="64"/>
  <c r="BU211" i="64"/>
  <c r="BV211" i="64"/>
  <c r="BW211" i="64"/>
  <c r="BX211" i="64"/>
  <c r="BY211" i="64"/>
  <c r="BZ211" i="64"/>
  <c r="D212" i="64"/>
  <c r="E212" i="64"/>
  <c r="F212" i="64"/>
  <c r="G212" i="64"/>
  <c r="H212" i="64"/>
  <c r="I212" i="64"/>
  <c r="J212" i="64"/>
  <c r="K212" i="64"/>
  <c r="L212" i="64"/>
  <c r="M212" i="64"/>
  <c r="N212" i="64"/>
  <c r="O212" i="64"/>
  <c r="P212" i="64"/>
  <c r="Q212" i="64"/>
  <c r="R212" i="64"/>
  <c r="S212" i="64"/>
  <c r="T212" i="64"/>
  <c r="U212" i="64"/>
  <c r="V212" i="64"/>
  <c r="W212" i="64"/>
  <c r="X212" i="64"/>
  <c r="Y212" i="64"/>
  <c r="Z212" i="64"/>
  <c r="AA212" i="64"/>
  <c r="AB212" i="64"/>
  <c r="AC212" i="64"/>
  <c r="AD212" i="64"/>
  <c r="AE212" i="64"/>
  <c r="AF212" i="64"/>
  <c r="AG212" i="64"/>
  <c r="AH212" i="64"/>
  <c r="AI212" i="64"/>
  <c r="AJ212" i="64"/>
  <c r="AK212" i="64"/>
  <c r="AL212" i="64"/>
  <c r="AM212" i="64"/>
  <c r="AN212" i="64"/>
  <c r="AO212" i="64"/>
  <c r="AP212" i="64"/>
  <c r="AQ212" i="64"/>
  <c r="AR212" i="64"/>
  <c r="AS212" i="64"/>
  <c r="AT212" i="64"/>
  <c r="AU212" i="64"/>
  <c r="AV212" i="64"/>
  <c r="AW212" i="64"/>
  <c r="AX212" i="64"/>
  <c r="AY212" i="64"/>
  <c r="AZ212" i="64"/>
  <c r="BA212" i="64"/>
  <c r="BB212" i="64"/>
  <c r="BC212" i="64"/>
  <c r="BD212" i="64"/>
  <c r="BE212" i="64"/>
  <c r="BF212" i="64"/>
  <c r="BG212" i="64"/>
  <c r="BH212" i="64"/>
  <c r="BI212" i="64"/>
  <c r="BJ212" i="64"/>
  <c r="BK212" i="64"/>
  <c r="BL212" i="64"/>
  <c r="BM212" i="64"/>
  <c r="BN212" i="64"/>
  <c r="BO212" i="64"/>
  <c r="BP212" i="64"/>
  <c r="BQ212" i="64"/>
  <c r="BR212" i="64"/>
  <c r="BS212" i="64"/>
  <c r="BT212" i="64"/>
  <c r="BU212" i="64"/>
  <c r="BV212" i="64"/>
  <c r="BW212" i="64"/>
  <c r="BX212" i="64"/>
  <c r="BY212" i="64"/>
  <c r="BZ212" i="64"/>
  <c r="CA212" i="64"/>
  <c r="D213" i="64"/>
  <c r="E213" i="64"/>
  <c r="F213" i="64"/>
  <c r="G213" i="64"/>
  <c r="H213" i="64"/>
  <c r="I213" i="64"/>
  <c r="J213" i="64"/>
  <c r="K213" i="64"/>
  <c r="L213" i="64"/>
  <c r="M213" i="64"/>
  <c r="N213" i="64"/>
  <c r="O213" i="64"/>
  <c r="P213" i="64"/>
  <c r="Q213" i="64"/>
  <c r="R213" i="64"/>
  <c r="S213" i="64"/>
  <c r="T213" i="64"/>
  <c r="U213" i="64"/>
  <c r="V213" i="64"/>
  <c r="W213" i="64"/>
  <c r="X213" i="64"/>
  <c r="Y213" i="64"/>
  <c r="Z213" i="64"/>
  <c r="AA213" i="64"/>
  <c r="AB213" i="64"/>
  <c r="AC213" i="64"/>
  <c r="AD213" i="64"/>
  <c r="AE213" i="64"/>
  <c r="AF213" i="64"/>
  <c r="AG213" i="64"/>
  <c r="AH213" i="64"/>
  <c r="AI213" i="64"/>
  <c r="AJ213" i="64"/>
  <c r="AK213" i="64"/>
  <c r="AL213" i="64"/>
  <c r="AM213" i="64"/>
  <c r="AN213" i="64"/>
  <c r="AO213" i="64"/>
  <c r="AP213" i="64"/>
  <c r="AQ213" i="64"/>
  <c r="AR213" i="64"/>
  <c r="AS213" i="64"/>
  <c r="AT213" i="64"/>
  <c r="AU213" i="64"/>
  <c r="AV213" i="64"/>
  <c r="AW213" i="64"/>
  <c r="AX213" i="64"/>
  <c r="AY213" i="64"/>
  <c r="AZ213" i="64"/>
  <c r="BA213" i="64"/>
  <c r="BB213" i="64"/>
  <c r="BC213" i="64"/>
  <c r="BD213" i="64"/>
  <c r="BE213" i="64"/>
  <c r="BF213" i="64"/>
  <c r="BG213" i="64"/>
  <c r="BH213" i="64"/>
  <c r="BI213" i="64"/>
  <c r="BJ213" i="64"/>
  <c r="BK213" i="64"/>
  <c r="BL213" i="64"/>
  <c r="BM213" i="64"/>
  <c r="BN213" i="64"/>
  <c r="BO213" i="64"/>
  <c r="BP213" i="64"/>
  <c r="BQ213" i="64"/>
  <c r="BR213" i="64"/>
  <c r="BS213" i="64"/>
  <c r="BT213" i="64"/>
  <c r="BU213" i="64"/>
  <c r="BV213" i="64"/>
  <c r="BW213" i="64"/>
  <c r="BX213" i="64"/>
  <c r="BY213" i="64"/>
  <c r="BZ213" i="64"/>
  <c r="CA213" i="64"/>
  <c r="CB213" i="64"/>
  <c r="D214" i="64"/>
  <c r="E214" i="64"/>
  <c r="F214" i="64"/>
  <c r="G214" i="64"/>
  <c r="H214" i="64"/>
  <c r="I214" i="64"/>
  <c r="J214" i="64"/>
  <c r="K214" i="64"/>
  <c r="L214" i="64"/>
  <c r="M214" i="64"/>
  <c r="N214" i="64"/>
  <c r="O214" i="64"/>
  <c r="P214" i="64"/>
  <c r="Q214" i="64"/>
  <c r="R214" i="64"/>
  <c r="S214" i="64"/>
  <c r="T214" i="64"/>
  <c r="U214" i="64"/>
  <c r="V214" i="64"/>
  <c r="W214" i="64"/>
  <c r="X214" i="64"/>
  <c r="Y214" i="64"/>
  <c r="Z214" i="64"/>
  <c r="AA214" i="64"/>
  <c r="AB214" i="64"/>
  <c r="AC214" i="64"/>
  <c r="AD214" i="64"/>
  <c r="AE214" i="64"/>
  <c r="AF214" i="64"/>
  <c r="AG214" i="64"/>
  <c r="AH214" i="64"/>
  <c r="AI214" i="64"/>
  <c r="AJ214" i="64"/>
  <c r="AK214" i="64"/>
  <c r="AL214" i="64"/>
  <c r="AM214" i="64"/>
  <c r="AN214" i="64"/>
  <c r="AO214" i="64"/>
  <c r="AP214" i="64"/>
  <c r="AQ214" i="64"/>
  <c r="AR214" i="64"/>
  <c r="AS214" i="64"/>
  <c r="AT214" i="64"/>
  <c r="AU214" i="64"/>
  <c r="AV214" i="64"/>
  <c r="AW214" i="64"/>
  <c r="AX214" i="64"/>
  <c r="AY214" i="64"/>
  <c r="AZ214" i="64"/>
  <c r="BA214" i="64"/>
  <c r="BB214" i="64"/>
  <c r="BC214" i="64"/>
  <c r="BD214" i="64"/>
  <c r="BE214" i="64"/>
  <c r="BF214" i="64"/>
  <c r="BG214" i="64"/>
  <c r="BH214" i="64"/>
  <c r="BI214" i="64"/>
  <c r="BJ214" i="64"/>
  <c r="BK214" i="64"/>
  <c r="BL214" i="64"/>
  <c r="BM214" i="64"/>
  <c r="BN214" i="64"/>
  <c r="BO214" i="64"/>
  <c r="BP214" i="64"/>
  <c r="BQ214" i="64"/>
  <c r="BR214" i="64"/>
  <c r="BS214" i="64"/>
  <c r="BT214" i="64"/>
  <c r="BU214" i="64"/>
  <c r="BV214" i="64"/>
  <c r="BW214" i="64"/>
  <c r="BX214" i="64"/>
  <c r="BY214" i="64"/>
  <c r="BZ214" i="64"/>
  <c r="CA214" i="64"/>
  <c r="CB214" i="64"/>
  <c r="CC214" i="64"/>
  <c r="D215" i="64"/>
  <c r="E215" i="64"/>
  <c r="F215" i="64"/>
  <c r="G215" i="64"/>
  <c r="H215" i="64"/>
  <c r="I215" i="64"/>
  <c r="J215" i="64"/>
  <c r="K215" i="64"/>
  <c r="L215" i="64"/>
  <c r="M215" i="64"/>
  <c r="N215" i="64"/>
  <c r="O215" i="64"/>
  <c r="P215" i="64"/>
  <c r="Q215" i="64"/>
  <c r="R215" i="64"/>
  <c r="S215" i="64"/>
  <c r="T215" i="64"/>
  <c r="U215" i="64"/>
  <c r="V215" i="64"/>
  <c r="W215" i="64"/>
  <c r="X215" i="64"/>
  <c r="Y215" i="64"/>
  <c r="Z215" i="64"/>
  <c r="AA215" i="64"/>
  <c r="AB215" i="64"/>
  <c r="AC215" i="64"/>
  <c r="AD215" i="64"/>
  <c r="AE215" i="64"/>
  <c r="AF215" i="64"/>
  <c r="AG215" i="64"/>
  <c r="AH215" i="64"/>
  <c r="AI215" i="64"/>
  <c r="AJ215" i="64"/>
  <c r="AK215" i="64"/>
  <c r="AL215" i="64"/>
  <c r="AM215" i="64"/>
  <c r="AN215" i="64"/>
  <c r="AO215" i="64"/>
  <c r="AP215" i="64"/>
  <c r="AQ215" i="64"/>
  <c r="AR215" i="64"/>
  <c r="AS215" i="64"/>
  <c r="AT215" i="64"/>
  <c r="AU215" i="64"/>
  <c r="AV215" i="64"/>
  <c r="AW215" i="64"/>
  <c r="AX215" i="64"/>
  <c r="AY215" i="64"/>
  <c r="AZ215" i="64"/>
  <c r="BA215" i="64"/>
  <c r="BB215" i="64"/>
  <c r="BC215" i="64"/>
  <c r="BD215" i="64"/>
  <c r="BE215" i="64"/>
  <c r="BF215" i="64"/>
  <c r="BG215" i="64"/>
  <c r="BH215" i="64"/>
  <c r="BI215" i="64"/>
  <c r="BJ215" i="64"/>
  <c r="BK215" i="64"/>
  <c r="BL215" i="64"/>
  <c r="BM215" i="64"/>
  <c r="BN215" i="64"/>
  <c r="BO215" i="64"/>
  <c r="BP215" i="64"/>
  <c r="BQ215" i="64"/>
  <c r="BR215" i="64"/>
  <c r="BS215" i="64"/>
  <c r="BT215" i="64"/>
  <c r="BU215" i="64"/>
  <c r="BV215" i="64"/>
  <c r="BW215" i="64"/>
  <c r="BX215" i="64"/>
  <c r="BY215" i="64"/>
  <c r="BZ215" i="64"/>
  <c r="CA215" i="64"/>
  <c r="CB215" i="64"/>
  <c r="CC215" i="64"/>
  <c r="CD215" i="64"/>
  <c r="D216" i="64"/>
  <c r="E216" i="64"/>
  <c r="F216" i="64"/>
  <c r="G216" i="64"/>
  <c r="H216" i="64"/>
  <c r="I216" i="64"/>
  <c r="J216" i="64"/>
  <c r="K216" i="64"/>
  <c r="L216" i="64"/>
  <c r="M216" i="64"/>
  <c r="N216" i="64"/>
  <c r="O216" i="64"/>
  <c r="P216" i="64"/>
  <c r="Q216" i="64"/>
  <c r="R216" i="64"/>
  <c r="S216" i="64"/>
  <c r="T216" i="64"/>
  <c r="U216" i="64"/>
  <c r="V216" i="64"/>
  <c r="W216" i="64"/>
  <c r="X216" i="64"/>
  <c r="Y216" i="64"/>
  <c r="Z216" i="64"/>
  <c r="AA216" i="64"/>
  <c r="AB216" i="64"/>
  <c r="AC216" i="64"/>
  <c r="AD216" i="64"/>
  <c r="AE216" i="64"/>
  <c r="AF216" i="64"/>
  <c r="AG216" i="64"/>
  <c r="AH216" i="64"/>
  <c r="AI216" i="64"/>
  <c r="AJ216" i="64"/>
  <c r="AK216" i="64"/>
  <c r="AL216" i="64"/>
  <c r="AM216" i="64"/>
  <c r="AN216" i="64"/>
  <c r="AO216" i="64"/>
  <c r="AP216" i="64"/>
  <c r="AQ216" i="64"/>
  <c r="AR216" i="64"/>
  <c r="AS216" i="64"/>
  <c r="AT216" i="64"/>
  <c r="AU216" i="64"/>
  <c r="AV216" i="64"/>
  <c r="AW216" i="64"/>
  <c r="AX216" i="64"/>
  <c r="AY216" i="64"/>
  <c r="AZ216" i="64"/>
  <c r="BA216" i="64"/>
  <c r="BB216" i="64"/>
  <c r="BC216" i="64"/>
  <c r="BD216" i="64"/>
  <c r="BE216" i="64"/>
  <c r="BF216" i="64"/>
  <c r="BG216" i="64"/>
  <c r="BH216" i="64"/>
  <c r="BI216" i="64"/>
  <c r="BJ216" i="64"/>
  <c r="BK216" i="64"/>
  <c r="BL216" i="64"/>
  <c r="BM216" i="64"/>
  <c r="BN216" i="64"/>
  <c r="BO216" i="64"/>
  <c r="BP216" i="64"/>
  <c r="BQ216" i="64"/>
  <c r="BR216" i="64"/>
  <c r="BS216" i="64"/>
  <c r="BT216" i="64"/>
  <c r="BU216" i="64"/>
  <c r="BV216" i="64"/>
  <c r="BW216" i="64"/>
  <c r="BX216" i="64"/>
  <c r="BY216" i="64"/>
  <c r="BZ216" i="64"/>
  <c r="CA216" i="64"/>
  <c r="CB216" i="64"/>
  <c r="CC216" i="64"/>
  <c r="CD216" i="64"/>
  <c r="CE216" i="64"/>
  <c r="D217" i="64"/>
  <c r="E217" i="64"/>
  <c r="F217" i="64"/>
  <c r="G217" i="64"/>
  <c r="H217" i="64"/>
  <c r="I217" i="64"/>
  <c r="J217" i="64"/>
  <c r="K217" i="64"/>
  <c r="L217" i="64"/>
  <c r="M217" i="64"/>
  <c r="N217" i="64"/>
  <c r="O217" i="64"/>
  <c r="P217" i="64"/>
  <c r="Q217" i="64"/>
  <c r="R217" i="64"/>
  <c r="S217" i="64"/>
  <c r="T217" i="64"/>
  <c r="U217" i="64"/>
  <c r="V217" i="64"/>
  <c r="W217" i="64"/>
  <c r="X217" i="64"/>
  <c r="Y217" i="64"/>
  <c r="Z217" i="64"/>
  <c r="AA217" i="64"/>
  <c r="AB217" i="64"/>
  <c r="AC217" i="64"/>
  <c r="AD217" i="64"/>
  <c r="AE217" i="64"/>
  <c r="AF217" i="64"/>
  <c r="AG217" i="64"/>
  <c r="AH217" i="64"/>
  <c r="AI217" i="64"/>
  <c r="AJ217" i="64"/>
  <c r="AK217" i="64"/>
  <c r="AL217" i="64"/>
  <c r="AM217" i="64"/>
  <c r="AN217" i="64"/>
  <c r="AO217" i="64"/>
  <c r="AP217" i="64"/>
  <c r="AQ217" i="64"/>
  <c r="AR217" i="64"/>
  <c r="AS217" i="64"/>
  <c r="AT217" i="64"/>
  <c r="AU217" i="64"/>
  <c r="AV217" i="64"/>
  <c r="AW217" i="64"/>
  <c r="AX217" i="64"/>
  <c r="AY217" i="64"/>
  <c r="AZ217" i="64"/>
  <c r="BA217" i="64"/>
  <c r="BB217" i="64"/>
  <c r="BC217" i="64"/>
  <c r="BD217" i="64"/>
  <c r="BE217" i="64"/>
  <c r="BF217" i="64"/>
  <c r="BG217" i="64"/>
  <c r="BH217" i="64"/>
  <c r="BI217" i="64"/>
  <c r="BJ217" i="64"/>
  <c r="BK217" i="64"/>
  <c r="BL217" i="64"/>
  <c r="BM217" i="64"/>
  <c r="BN217" i="64"/>
  <c r="BO217" i="64"/>
  <c r="BP217" i="64"/>
  <c r="BQ217" i="64"/>
  <c r="BR217" i="64"/>
  <c r="BS217" i="64"/>
  <c r="BT217" i="64"/>
  <c r="BU217" i="64"/>
  <c r="BV217" i="64"/>
  <c r="BW217" i="64"/>
  <c r="BX217" i="64"/>
  <c r="BY217" i="64"/>
  <c r="BZ217" i="64"/>
  <c r="CA217" i="64"/>
  <c r="CB217" i="64"/>
  <c r="CC217" i="64"/>
  <c r="CD217" i="64"/>
  <c r="CE217" i="64"/>
  <c r="CF217" i="64"/>
  <c r="D218" i="64"/>
  <c r="E218" i="64"/>
  <c r="F218" i="64"/>
  <c r="G218" i="64"/>
  <c r="H218" i="64"/>
  <c r="I218" i="64"/>
  <c r="J218" i="64"/>
  <c r="K218" i="64"/>
  <c r="L218" i="64"/>
  <c r="M218" i="64"/>
  <c r="N218" i="64"/>
  <c r="O218" i="64"/>
  <c r="P218" i="64"/>
  <c r="Q218" i="64"/>
  <c r="R218" i="64"/>
  <c r="S218" i="64"/>
  <c r="T218" i="64"/>
  <c r="U218" i="64"/>
  <c r="V218" i="64"/>
  <c r="W218" i="64"/>
  <c r="X218" i="64"/>
  <c r="Y218" i="64"/>
  <c r="Z218" i="64"/>
  <c r="AA218" i="64"/>
  <c r="AB218" i="64"/>
  <c r="AC218" i="64"/>
  <c r="AD218" i="64"/>
  <c r="AE218" i="64"/>
  <c r="AF218" i="64"/>
  <c r="AG218" i="64"/>
  <c r="AH218" i="64"/>
  <c r="AI218" i="64"/>
  <c r="AJ218" i="64"/>
  <c r="AK218" i="64"/>
  <c r="AL218" i="64"/>
  <c r="AM218" i="64"/>
  <c r="AN218" i="64"/>
  <c r="AO218" i="64"/>
  <c r="AP218" i="64"/>
  <c r="AQ218" i="64"/>
  <c r="AR218" i="64"/>
  <c r="AS218" i="64"/>
  <c r="AT218" i="64"/>
  <c r="AU218" i="64"/>
  <c r="AV218" i="64"/>
  <c r="AW218" i="64"/>
  <c r="AX218" i="64"/>
  <c r="AY218" i="64"/>
  <c r="AZ218" i="64"/>
  <c r="BA218" i="64"/>
  <c r="BB218" i="64"/>
  <c r="BC218" i="64"/>
  <c r="BD218" i="64"/>
  <c r="BE218" i="64"/>
  <c r="BF218" i="64"/>
  <c r="BG218" i="64"/>
  <c r="BH218" i="64"/>
  <c r="BI218" i="64"/>
  <c r="BJ218" i="64"/>
  <c r="BK218" i="64"/>
  <c r="BL218" i="64"/>
  <c r="BM218" i="64"/>
  <c r="BN218" i="64"/>
  <c r="BO218" i="64"/>
  <c r="BP218" i="64"/>
  <c r="BQ218" i="64"/>
  <c r="BR218" i="64"/>
  <c r="BS218" i="64"/>
  <c r="BT218" i="64"/>
  <c r="BU218" i="64"/>
  <c r="BV218" i="64"/>
  <c r="BW218" i="64"/>
  <c r="BX218" i="64"/>
  <c r="BY218" i="64"/>
  <c r="BZ218" i="64"/>
  <c r="CA218" i="64"/>
  <c r="CB218" i="64"/>
  <c r="CC218" i="64"/>
  <c r="CD218" i="64"/>
  <c r="CE218" i="64"/>
  <c r="CF218" i="64"/>
  <c r="CG218" i="64"/>
  <c r="D219" i="64"/>
  <c r="E219" i="64"/>
  <c r="F219" i="64"/>
  <c r="G219" i="64"/>
  <c r="H219" i="64"/>
  <c r="I219" i="64"/>
  <c r="J219" i="64"/>
  <c r="K219" i="64"/>
  <c r="L219" i="64"/>
  <c r="M219" i="64"/>
  <c r="N219" i="64"/>
  <c r="O219" i="64"/>
  <c r="P219" i="64"/>
  <c r="Q219" i="64"/>
  <c r="R219" i="64"/>
  <c r="S219" i="64"/>
  <c r="T219" i="64"/>
  <c r="U219" i="64"/>
  <c r="V219" i="64"/>
  <c r="W219" i="64"/>
  <c r="X219" i="64"/>
  <c r="Y219" i="64"/>
  <c r="Z219" i="64"/>
  <c r="AA219" i="64"/>
  <c r="AB219" i="64"/>
  <c r="AC219" i="64"/>
  <c r="AD219" i="64"/>
  <c r="AE219" i="64"/>
  <c r="AF219" i="64"/>
  <c r="AG219" i="64"/>
  <c r="AH219" i="64"/>
  <c r="AI219" i="64"/>
  <c r="AJ219" i="64"/>
  <c r="AK219" i="64"/>
  <c r="AL219" i="64"/>
  <c r="AM219" i="64"/>
  <c r="AN219" i="64"/>
  <c r="AO219" i="64"/>
  <c r="AP219" i="64"/>
  <c r="AQ219" i="64"/>
  <c r="AR219" i="64"/>
  <c r="AS219" i="64"/>
  <c r="AT219" i="64"/>
  <c r="AU219" i="64"/>
  <c r="AV219" i="64"/>
  <c r="AW219" i="64"/>
  <c r="AX219" i="64"/>
  <c r="AY219" i="64"/>
  <c r="AZ219" i="64"/>
  <c r="BA219" i="64"/>
  <c r="BB219" i="64"/>
  <c r="BC219" i="64"/>
  <c r="BD219" i="64"/>
  <c r="BE219" i="64"/>
  <c r="BF219" i="64"/>
  <c r="BG219" i="64"/>
  <c r="BH219" i="64"/>
  <c r="BI219" i="64"/>
  <c r="BJ219" i="64"/>
  <c r="BK219" i="64"/>
  <c r="BL219" i="64"/>
  <c r="BM219" i="64"/>
  <c r="BN219" i="64"/>
  <c r="BO219" i="64"/>
  <c r="BP219" i="64"/>
  <c r="BQ219" i="64"/>
  <c r="BR219" i="64"/>
  <c r="BS219" i="64"/>
  <c r="BT219" i="64"/>
  <c r="BU219" i="64"/>
  <c r="BV219" i="64"/>
  <c r="BW219" i="64"/>
  <c r="BX219" i="64"/>
  <c r="BY219" i="64"/>
  <c r="BZ219" i="64"/>
  <c r="CA219" i="64"/>
  <c r="CB219" i="64"/>
  <c r="CC219" i="64"/>
  <c r="CD219" i="64"/>
  <c r="CE219" i="64"/>
  <c r="CF219" i="64"/>
  <c r="CG219" i="64"/>
  <c r="CH219" i="64"/>
  <c r="D220" i="64"/>
  <c r="E220" i="64"/>
  <c r="F220" i="64"/>
  <c r="G220" i="64"/>
  <c r="H220" i="64"/>
  <c r="I220" i="64"/>
  <c r="J220" i="64"/>
  <c r="K220" i="64"/>
  <c r="L220" i="64"/>
  <c r="M220" i="64"/>
  <c r="N220" i="64"/>
  <c r="O220" i="64"/>
  <c r="P220" i="64"/>
  <c r="Q220" i="64"/>
  <c r="R220" i="64"/>
  <c r="S220" i="64"/>
  <c r="T220" i="64"/>
  <c r="U220" i="64"/>
  <c r="V220" i="64"/>
  <c r="W220" i="64"/>
  <c r="X220" i="64"/>
  <c r="Y220" i="64"/>
  <c r="Z220" i="64"/>
  <c r="AA220" i="64"/>
  <c r="AB220" i="64"/>
  <c r="AC220" i="64"/>
  <c r="AD220" i="64"/>
  <c r="AE220" i="64"/>
  <c r="AF220" i="64"/>
  <c r="AG220" i="64"/>
  <c r="AH220" i="64"/>
  <c r="AI220" i="64"/>
  <c r="AJ220" i="64"/>
  <c r="AK220" i="64"/>
  <c r="AL220" i="64"/>
  <c r="AM220" i="64"/>
  <c r="AN220" i="64"/>
  <c r="AO220" i="64"/>
  <c r="AP220" i="64"/>
  <c r="AQ220" i="64"/>
  <c r="AR220" i="64"/>
  <c r="AS220" i="64"/>
  <c r="AT220" i="64"/>
  <c r="AU220" i="64"/>
  <c r="AV220" i="64"/>
  <c r="AW220" i="64"/>
  <c r="AX220" i="64"/>
  <c r="AY220" i="64"/>
  <c r="AZ220" i="64"/>
  <c r="BA220" i="64"/>
  <c r="BB220" i="64"/>
  <c r="BC220" i="64"/>
  <c r="BD220" i="64"/>
  <c r="BE220" i="64"/>
  <c r="BF220" i="64"/>
  <c r="BG220" i="64"/>
  <c r="BH220" i="64"/>
  <c r="BI220" i="64"/>
  <c r="BJ220" i="64"/>
  <c r="BK220" i="64"/>
  <c r="BL220" i="64"/>
  <c r="BM220" i="64"/>
  <c r="BN220" i="64"/>
  <c r="BO220" i="64"/>
  <c r="BP220" i="64"/>
  <c r="BQ220" i="64"/>
  <c r="BR220" i="64"/>
  <c r="BS220" i="64"/>
  <c r="BT220" i="64"/>
  <c r="BU220" i="64"/>
  <c r="BV220" i="64"/>
  <c r="BW220" i="64"/>
  <c r="BX220" i="64"/>
  <c r="BY220" i="64"/>
  <c r="BZ220" i="64"/>
  <c r="CA220" i="64"/>
  <c r="CB220" i="64"/>
  <c r="CC220" i="64"/>
  <c r="CD220" i="64"/>
  <c r="CE220" i="64"/>
  <c r="CF220" i="64"/>
  <c r="CG220" i="64"/>
  <c r="CH220" i="64"/>
  <c r="CI220" i="64"/>
  <c r="D221" i="64"/>
  <c r="E221" i="64"/>
  <c r="F221" i="64"/>
  <c r="G221" i="64"/>
  <c r="H221" i="64"/>
  <c r="I221" i="64"/>
  <c r="J221" i="64"/>
  <c r="K221" i="64"/>
  <c r="L221" i="64"/>
  <c r="M221" i="64"/>
  <c r="N221" i="64"/>
  <c r="O221" i="64"/>
  <c r="P221" i="64"/>
  <c r="Q221" i="64"/>
  <c r="R221" i="64"/>
  <c r="S221" i="64"/>
  <c r="T221" i="64"/>
  <c r="U221" i="64"/>
  <c r="V221" i="64"/>
  <c r="W221" i="64"/>
  <c r="X221" i="64"/>
  <c r="Y221" i="64"/>
  <c r="Z221" i="64"/>
  <c r="AA221" i="64"/>
  <c r="AB221" i="64"/>
  <c r="AC221" i="64"/>
  <c r="AD221" i="64"/>
  <c r="AE221" i="64"/>
  <c r="AF221" i="64"/>
  <c r="AG221" i="64"/>
  <c r="AH221" i="64"/>
  <c r="AI221" i="64"/>
  <c r="AJ221" i="64"/>
  <c r="AK221" i="64"/>
  <c r="AL221" i="64"/>
  <c r="AM221" i="64"/>
  <c r="AN221" i="64"/>
  <c r="AO221" i="64"/>
  <c r="AP221" i="64"/>
  <c r="AQ221" i="64"/>
  <c r="AR221" i="64"/>
  <c r="AS221" i="64"/>
  <c r="AT221" i="64"/>
  <c r="AU221" i="64"/>
  <c r="AV221" i="64"/>
  <c r="AW221" i="64"/>
  <c r="AX221" i="64"/>
  <c r="AY221" i="64"/>
  <c r="AZ221" i="64"/>
  <c r="BA221" i="64"/>
  <c r="BB221" i="64"/>
  <c r="BC221" i="64"/>
  <c r="BD221" i="64"/>
  <c r="BE221" i="64"/>
  <c r="BF221" i="64"/>
  <c r="BG221" i="64"/>
  <c r="BH221" i="64"/>
  <c r="BI221" i="64"/>
  <c r="BJ221" i="64"/>
  <c r="BK221" i="64"/>
  <c r="BL221" i="64"/>
  <c r="BM221" i="64"/>
  <c r="BN221" i="64"/>
  <c r="BO221" i="64"/>
  <c r="BP221" i="64"/>
  <c r="BQ221" i="64"/>
  <c r="BR221" i="64"/>
  <c r="BS221" i="64"/>
  <c r="BT221" i="64"/>
  <c r="BU221" i="64"/>
  <c r="BV221" i="64"/>
  <c r="BW221" i="64"/>
  <c r="BX221" i="64"/>
  <c r="BY221" i="64"/>
  <c r="BZ221" i="64"/>
  <c r="CA221" i="64"/>
  <c r="CB221" i="64"/>
  <c r="CC221" i="64"/>
  <c r="CD221" i="64"/>
  <c r="CE221" i="64"/>
  <c r="CF221" i="64"/>
  <c r="CG221" i="64"/>
  <c r="CH221" i="64"/>
  <c r="CI221" i="64"/>
  <c r="CJ221" i="64"/>
  <c r="D222" i="64"/>
  <c r="E222" i="64"/>
  <c r="F222" i="64"/>
  <c r="G222" i="64"/>
  <c r="H222" i="64"/>
  <c r="I222" i="64"/>
  <c r="J222" i="64"/>
  <c r="K222" i="64"/>
  <c r="L222" i="64"/>
  <c r="M222" i="64"/>
  <c r="N222" i="64"/>
  <c r="O222" i="64"/>
  <c r="P222" i="64"/>
  <c r="Q222" i="64"/>
  <c r="R222" i="64"/>
  <c r="S222" i="64"/>
  <c r="T222" i="64"/>
  <c r="U222" i="64"/>
  <c r="V222" i="64"/>
  <c r="W222" i="64"/>
  <c r="X222" i="64"/>
  <c r="Y222" i="64"/>
  <c r="Z222" i="64"/>
  <c r="AA222" i="64"/>
  <c r="AB222" i="64"/>
  <c r="AC222" i="64"/>
  <c r="AD222" i="64"/>
  <c r="AE222" i="64"/>
  <c r="AF222" i="64"/>
  <c r="AG222" i="64"/>
  <c r="AH222" i="64"/>
  <c r="AI222" i="64"/>
  <c r="AJ222" i="64"/>
  <c r="AK222" i="64"/>
  <c r="AL222" i="64"/>
  <c r="AM222" i="64"/>
  <c r="AN222" i="64"/>
  <c r="AO222" i="64"/>
  <c r="AP222" i="64"/>
  <c r="AQ222" i="64"/>
  <c r="AR222" i="64"/>
  <c r="AS222" i="64"/>
  <c r="AT222" i="64"/>
  <c r="AU222" i="64"/>
  <c r="AV222" i="64"/>
  <c r="AW222" i="64"/>
  <c r="AX222" i="64"/>
  <c r="AY222" i="64"/>
  <c r="AZ222" i="64"/>
  <c r="BA222" i="64"/>
  <c r="BB222" i="64"/>
  <c r="BC222" i="64"/>
  <c r="BD222" i="64"/>
  <c r="BE222" i="64"/>
  <c r="BF222" i="64"/>
  <c r="BG222" i="64"/>
  <c r="BH222" i="64"/>
  <c r="BI222" i="64"/>
  <c r="BJ222" i="64"/>
  <c r="BK222" i="64"/>
  <c r="BL222" i="64"/>
  <c r="BM222" i="64"/>
  <c r="BN222" i="64"/>
  <c r="BO222" i="64"/>
  <c r="BP222" i="64"/>
  <c r="BQ222" i="64"/>
  <c r="BR222" i="64"/>
  <c r="BS222" i="64"/>
  <c r="BT222" i="64"/>
  <c r="BU222" i="64"/>
  <c r="BV222" i="64"/>
  <c r="BW222" i="64"/>
  <c r="BX222" i="64"/>
  <c r="BY222" i="64"/>
  <c r="BZ222" i="64"/>
  <c r="CA222" i="64"/>
  <c r="CB222" i="64"/>
  <c r="CC222" i="64"/>
  <c r="CD222" i="64"/>
  <c r="CE222" i="64"/>
  <c r="CF222" i="64"/>
  <c r="CG222" i="64"/>
  <c r="CH222" i="64"/>
  <c r="CI222" i="64"/>
  <c r="CJ222" i="64"/>
  <c r="CK222" i="64"/>
  <c r="D223" i="64"/>
  <c r="E223" i="64"/>
  <c r="F223" i="64"/>
  <c r="G223" i="64"/>
  <c r="H223" i="64"/>
  <c r="I223" i="64"/>
  <c r="J223" i="64"/>
  <c r="K223" i="64"/>
  <c r="L223" i="64"/>
  <c r="M223" i="64"/>
  <c r="N223" i="64"/>
  <c r="O223" i="64"/>
  <c r="P223" i="64"/>
  <c r="Q223" i="64"/>
  <c r="R223" i="64"/>
  <c r="S223" i="64"/>
  <c r="T223" i="64"/>
  <c r="U223" i="64"/>
  <c r="V223" i="64"/>
  <c r="W223" i="64"/>
  <c r="X223" i="64"/>
  <c r="Y223" i="64"/>
  <c r="Z223" i="64"/>
  <c r="AA223" i="64"/>
  <c r="AB223" i="64"/>
  <c r="AC223" i="64"/>
  <c r="AD223" i="64"/>
  <c r="AE223" i="64"/>
  <c r="AF223" i="64"/>
  <c r="AG223" i="64"/>
  <c r="AH223" i="64"/>
  <c r="AI223" i="64"/>
  <c r="AJ223" i="64"/>
  <c r="AK223" i="64"/>
  <c r="AL223" i="64"/>
  <c r="AM223" i="64"/>
  <c r="AN223" i="64"/>
  <c r="AO223" i="64"/>
  <c r="AP223" i="64"/>
  <c r="AQ223" i="64"/>
  <c r="AR223" i="64"/>
  <c r="AS223" i="64"/>
  <c r="AT223" i="64"/>
  <c r="AU223" i="64"/>
  <c r="AV223" i="64"/>
  <c r="AW223" i="64"/>
  <c r="AX223" i="64"/>
  <c r="AY223" i="64"/>
  <c r="AZ223" i="64"/>
  <c r="BA223" i="64"/>
  <c r="BB223" i="64"/>
  <c r="BC223" i="64"/>
  <c r="BD223" i="64"/>
  <c r="BE223" i="64"/>
  <c r="BF223" i="64"/>
  <c r="BG223" i="64"/>
  <c r="BH223" i="64"/>
  <c r="BI223" i="64"/>
  <c r="BJ223" i="64"/>
  <c r="BK223" i="64"/>
  <c r="BL223" i="64"/>
  <c r="BM223" i="64"/>
  <c r="BN223" i="64"/>
  <c r="BO223" i="64"/>
  <c r="BP223" i="64"/>
  <c r="BQ223" i="64"/>
  <c r="BR223" i="64"/>
  <c r="BS223" i="64"/>
  <c r="BT223" i="64"/>
  <c r="BU223" i="64"/>
  <c r="BV223" i="64"/>
  <c r="BW223" i="64"/>
  <c r="BX223" i="64"/>
  <c r="BY223" i="64"/>
  <c r="BZ223" i="64"/>
  <c r="CA223" i="64"/>
  <c r="CB223" i="64"/>
  <c r="CC223" i="64"/>
  <c r="CD223" i="64"/>
  <c r="CE223" i="64"/>
  <c r="CF223" i="64"/>
  <c r="CG223" i="64"/>
  <c r="CH223" i="64"/>
  <c r="CI223" i="64"/>
  <c r="CJ223" i="64"/>
  <c r="CK223" i="64"/>
  <c r="CL223" i="64"/>
  <c r="D224" i="64"/>
  <c r="E224" i="64"/>
  <c r="F224" i="64"/>
  <c r="G224" i="64"/>
  <c r="H224" i="64"/>
  <c r="I224" i="64"/>
  <c r="J224" i="64"/>
  <c r="K224" i="64"/>
  <c r="L224" i="64"/>
  <c r="M224" i="64"/>
  <c r="N224" i="64"/>
  <c r="O224" i="64"/>
  <c r="P224" i="64"/>
  <c r="Q224" i="64"/>
  <c r="R224" i="64"/>
  <c r="S224" i="64"/>
  <c r="T224" i="64"/>
  <c r="U224" i="64"/>
  <c r="V224" i="64"/>
  <c r="W224" i="64"/>
  <c r="X224" i="64"/>
  <c r="Y224" i="64"/>
  <c r="Z224" i="64"/>
  <c r="AA224" i="64"/>
  <c r="AB224" i="64"/>
  <c r="AC224" i="64"/>
  <c r="AD224" i="64"/>
  <c r="AE224" i="64"/>
  <c r="AF224" i="64"/>
  <c r="AG224" i="64"/>
  <c r="AH224" i="64"/>
  <c r="AI224" i="64"/>
  <c r="AJ224" i="64"/>
  <c r="AK224" i="64"/>
  <c r="AL224" i="64"/>
  <c r="AM224" i="64"/>
  <c r="AN224" i="64"/>
  <c r="AO224" i="64"/>
  <c r="AP224" i="64"/>
  <c r="AQ224" i="64"/>
  <c r="AR224" i="64"/>
  <c r="AS224" i="64"/>
  <c r="AT224" i="64"/>
  <c r="AU224" i="64"/>
  <c r="AV224" i="64"/>
  <c r="AW224" i="64"/>
  <c r="AX224" i="64"/>
  <c r="AY224" i="64"/>
  <c r="AZ224" i="64"/>
  <c r="BA224" i="64"/>
  <c r="BB224" i="64"/>
  <c r="BC224" i="64"/>
  <c r="BD224" i="64"/>
  <c r="BE224" i="64"/>
  <c r="BF224" i="64"/>
  <c r="BG224" i="64"/>
  <c r="BH224" i="64"/>
  <c r="BI224" i="64"/>
  <c r="BJ224" i="64"/>
  <c r="BK224" i="64"/>
  <c r="BL224" i="64"/>
  <c r="BM224" i="64"/>
  <c r="BN224" i="64"/>
  <c r="BO224" i="64"/>
  <c r="BP224" i="64"/>
  <c r="BQ224" i="64"/>
  <c r="BR224" i="64"/>
  <c r="BS224" i="64"/>
  <c r="BT224" i="64"/>
  <c r="BU224" i="64"/>
  <c r="BV224" i="64"/>
  <c r="BW224" i="64"/>
  <c r="BX224" i="64"/>
  <c r="BY224" i="64"/>
  <c r="BZ224" i="64"/>
  <c r="CA224" i="64"/>
  <c r="CB224" i="64"/>
  <c r="CC224" i="64"/>
  <c r="CD224" i="64"/>
  <c r="CE224" i="64"/>
  <c r="CF224" i="64"/>
  <c r="CG224" i="64"/>
  <c r="CH224" i="64"/>
  <c r="CI224" i="64"/>
  <c r="CJ224" i="64"/>
  <c r="CK224" i="64"/>
  <c r="CL224" i="64"/>
  <c r="CM224" i="64"/>
  <c r="D225" i="64"/>
  <c r="E225" i="64"/>
  <c r="F225" i="64"/>
  <c r="G225" i="64"/>
  <c r="H225" i="64"/>
  <c r="I225" i="64"/>
  <c r="J225" i="64"/>
  <c r="K225" i="64"/>
  <c r="L225" i="64"/>
  <c r="M225" i="64"/>
  <c r="N225" i="64"/>
  <c r="O225" i="64"/>
  <c r="P225" i="64"/>
  <c r="Q225" i="64"/>
  <c r="R225" i="64"/>
  <c r="S225" i="64"/>
  <c r="T225" i="64"/>
  <c r="U225" i="64"/>
  <c r="V225" i="64"/>
  <c r="W225" i="64"/>
  <c r="X225" i="64"/>
  <c r="Y225" i="64"/>
  <c r="Z225" i="64"/>
  <c r="AA225" i="64"/>
  <c r="AB225" i="64"/>
  <c r="AC225" i="64"/>
  <c r="AD225" i="64"/>
  <c r="AE225" i="64"/>
  <c r="AF225" i="64"/>
  <c r="AG225" i="64"/>
  <c r="AH225" i="64"/>
  <c r="AI225" i="64"/>
  <c r="AJ225" i="64"/>
  <c r="AK225" i="64"/>
  <c r="AL225" i="64"/>
  <c r="AM225" i="64"/>
  <c r="AN225" i="64"/>
  <c r="AO225" i="64"/>
  <c r="AP225" i="64"/>
  <c r="AQ225" i="64"/>
  <c r="AR225" i="64"/>
  <c r="AS225" i="64"/>
  <c r="AT225" i="64"/>
  <c r="AU225" i="64"/>
  <c r="AV225" i="64"/>
  <c r="AW225" i="64"/>
  <c r="AX225" i="64"/>
  <c r="AY225" i="64"/>
  <c r="AZ225" i="64"/>
  <c r="BA225" i="64"/>
  <c r="BB225" i="64"/>
  <c r="BC225" i="64"/>
  <c r="BD225" i="64"/>
  <c r="BE225" i="64"/>
  <c r="BF225" i="64"/>
  <c r="BG225" i="64"/>
  <c r="BH225" i="64"/>
  <c r="BI225" i="64"/>
  <c r="BJ225" i="64"/>
  <c r="BK225" i="64"/>
  <c r="BL225" i="64"/>
  <c r="BM225" i="64"/>
  <c r="BN225" i="64"/>
  <c r="BO225" i="64"/>
  <c r="BP225" i="64"/>
  <c r="BQ225" i="64"/>
  <c r="BR225" i="64"/>
  <c r="BS225" i="64"/>
  <c r="BT225" i="64"/>
  <c r="BU225" i="64"/>
  <c r="BV225" i="64"/>
  <c r="BW225" i="64"/>
  <c r="BX225" i="64"/>
  <c r="BY225" i="64"/>
  <c r="BZ225" i="64"/>
  <c r="CA225" i="64"/>
  <c r="CB225" i="64"/>
  <c r="CC225" i="64"/>
  <c r="CD225" i="64"/>
  <c r="CE225" i="64"/>
  <c r="CF225" i="64"/>
  <c r="CG225" i="64"/>
  <c r="CH225" i="64"/>
  <c r="CI225" i="64"/>
  <c r="CJ225" i="64"/>
  <c r="CK225" i="64"/>
  <c r="CL225" i="64"/>
  <c r="CM225" i="64"/>
  <c r="CN225" i="64"/>
  <c r="D226" i="64"/>
  <c r="E226" i="64"/>
  <c r="F226" i="64"/>
  <c r="G226" i="64"/>
  <c r="H226" i="64"/>
  <c r="I226" i="64"/>
  <c r="J226" i="64"/>
  <c r="K226" i="64"/>
  <c r="L226" i="64"/>
  <c r="M226" i="64"/>
  <c r="N226" i="64"/>
  <c r="O226" i="64"/>
  <c r="P226" i="64"/>
  <c r="Q226" i="64"/>
  <c r="R226" i="64"/>
  <c r="S226" i="64"/>
  <c r="T226" i="64"/>
  <c r="U226" i="64"/>
  <c r="V226" i="64"/>
  <c r="W226" i="64"/>
  <c r="X226" i="64"/>
  <c r="Y226" i="64"/>
  <c r="Z226" i="64"/>
  <c r="AA226" i="64"/>
  <c r="AB226" i="64"/>
  <c r="AC226" i="64"/>
  <c r="AD226" i="64"/>
  <c r="AE226" i="64"/>
  <c r="AF226" i="64"/>
  <c r="AG226" i="64"/>
  <c r="AH226" i="64"/>
  <c r="AI226" i="64"/>
  <c r="AJ226" i="64"/>
  <c r="AK226" i="64"/>
  <c r="AL226" i="64"/>
  <c r="AM226" i="64"/>
  <c r="AN226" i="64"/>
  <c r="AO226" i="64"/>
  <c r="AP226" i="64"/>
  <c r="AQ226" i="64"/>
  <c r="AR226" i="64"/>
  <c r="AS226" i="64"/>
  <c r="AT226" i="64"/>
  <c r="AU226" i="64"/>
  <c r="AV226" i="64"/>
  <c r="AW226" i="64"/>
  <c r="AX226" i="64"/>
  <c r="AY226" i="64"/>
  <c r="AZ226" i="64"/>
  <c r="BA226" i="64"/>
  <c r="BB226" i="64"/>
  <c r="BC226" i="64"/>
  <c r="BD226" i="64"/>
  <c r="BE226" i="64"/>
  <c r="BF226" i="64"/>
  <c r="BG226" i="64"/>
  <c r="BH226" i="64"/>
  <c r="BI226" i="64"/>
  <c r="BJ226" i="64"/>
  <c r="BK226" i="64"/>
  <c r="BL226" i="64"/>
  <c r="BM226" i="64"/>
  <c r="BN226" i="64"/>
  <c r="BO226" i="64"/>
  <c r="BP226" i="64"/>
  <c r="BQ226" i="64"/>
  <c r="BR226" i="64"/>
  <c r="BS226" i="64"/>
  <c r="BT226" i="64"/>
  <c r="BU226" i="64"/>
  <c r="BV226" i="64"/>
  <c r="BW226" i="64"/>
  <c r="BX226" i="64"/>
  <c r="BY226" i="64"/>
  <c r="BZ226" i="64"/>
  <c r="CA226" i="64"/>
  <c r="CB226" i="64"/>
  <c r="CC226" i="64"/>
  <c r="CD226" i="64"/>
  <c r="CE226" i="64"/>
  <c r="CF226" i="64"/>
  <c r="CG226" i="64"/>
  <c r="CH226" i="64"/>
  <c r="CI226" i="64"/>
  <c r="CJ226" i="64"/>
  <c r="CK226" i="64"/>
  <c r="CL226" i="64"/>
  <c r="CM226" i="64"/>
  <c r="CN226" i="64"/>
  <c r="CO226" i="64"/>
  <c r="D227" i="64"/>
  <c r="E227" i="64"/>
  <c r="F227" i="64"/>
  <c r="G227" i="64"/>
  <c r="H227" i="64"/>
  <c r="I227" i="64"/>
  <c r="J227" i="64"/>
  <c r="K227" i="64"/>
  <c r="L227" i="64"/>
  <c r="M227" i="64"/>
  <c r="N227" i="64"/>
  <c r="O227" i="64"/>
  <c r="P227" i="64"/>
  <c r="Q227" i="64"/>
  <c r="R227" i="64"/>
  <c r="S227" i="64"/>
  <c r="T227" i="64"/>
  <c r="U227" i="64"/>
  <c r="V227" i="64"/>
  <c r="W227" i="64"/>
  <c r="X227" i="64"/>
  <c r="Y227" i="64"/>
  <c r="Z227" i="64"/>
  <c r="AA227" i="64"/>
  <c r="AB227" i="64"/>
  <c r="AC227" i="64"/>
  <c r="AD227" i="64"/>
  <c r="AE227" i="64"/>
  <c r="AF227" i="64"/>
  <c r="AG227" i="64"/>
  <c r="AH227" i="64"/>
  <c r="AI227" i="64"/>
  <c r="AJ227" i="64"/>
  <c r="AK227" i="64"/>
  <c r="AL227" i="64"/>
  <c r="AM227" i="64"/>
  <c r="AN227" i="64"/>
  <c r="AO227" i="64"/>
  <c r="AP227" i="64"/>
  <c r="AQ227" i="64"/>
  <c r="AR227" i="64"/>
  <c r="AS227" i="64"/>
  <c r="AT227" i="64"/>
  <c r="AU227" i="64"/>
  <c r="AV227" i="64"/>
  <c r="AW227" i="64"/>
  <c r="AX227" i="64"/>
  <c r="AY227" i="64"/>
  <c r="AZ227" i="64"/>
  <c r="BA227" i="64"/>
  <c r="BB227" i="64"/>
  <c r="BC227" i="64"/>
  <c r="BD227" i="64"/>
  <c r="BE227" i="64"/>
  <c r="BF227" i="64"/>
  <c r="BG227" i="64"/>
  <c r="BH227" i="64"/>
  <c r="BI227" i="64"/>
  <c r="BJ227" i="64"/>
  <c r="BK227" i="64"/>
  <c r="BL227" i="64"/>
  <c r="BM227" i="64"/>
  <c r="BN227" i="64"/>
  <c r="BO227" i="64"/>
  <c r="BP227" i="64"/>
  <c r="BQ227" i="64"/>
  <c r="BR227" i="64"/>
  <c r="BS227" i="64"/>
  <c r="BT227" i="64"/>
  <c r="BU227" i="64"/>
  <c r="BV227" i="64"/>
  <c r="BW227" i="64"/>
  <c r="BX227" i="64"/>
  <c r="BY227" i="64"/>
  <c r="BZ227" i="64"/>
  <c r="CA227" i="64"/>
  <c r="CB227" i="64"/>
  <c r="CC227" i="64"/>
  <c r="CD227" i="64"/>
  <c r="CE227" i="64"/>
  <c r="CF227" i="64"/>
  <c r="CG227" i="64"/>
  <c r="CH227" i="64"/>
  <c r="CI227" i="64"/>
  <c r="CJ227" i="64"/>
  <c r="CK227" i="64"/>
  <c r="CL227" i="64"/>
  <c r="CM227" i="64"/>
  <c r="CN227" i="64"/>
  <c r="CO227" i="64"/>
  <c r="CP227" i="64"/>
  <c r="D228" i="64"/>
  <c r="E228" i="64"/>
  <c r="F228" i="64"/>
  <c r="G228" i="64"/>
  <c r="H228" i="64"/>
  <c r="I228" i="64"/>
  <c r="J228" i="64"/>
  <c r="K228" i="64"/>
  <c r="L228" i="64"/>
  <c r="M228" i="64"/>
  <c r="N228" i="64"/>
  <c r="O228" i="64"/>
  <c r="P228" i="64"/>
  <c r="Q228" i="64"/>
  <c r="R228" i="64"/>
  <c r="S228" i="64"/>
  <c r="T228" i="64"/>
  <c r="U228" i="64"/>
  <c r="V228" i="64"/>
  <c r="W228" i="64"/>
  <c r="X228" i="64"/>
  <c r="Y228" i="64"/>
  <c r="Z228" i="64"/>
  <c r="AA228" i="64"/>
  <c r="AB228" i="64"/>
  <c r="AC228" i="64"/>
  <c r="AD228" i="64"/>
  <c r="AE228" i="64"/>
  <c r="AF228" i="64"/>
  <c r="AG228" i="64"/>
  <c r="AH228" i="64"/>
  <c r="AI228" i="64"/>
  <c r="AJ228" i="64"/>
  <c r="AK228" i="64"/>
  <c r="AL228" i="64"/>
  <c r="AM228" i="64"/>
  <c r="AN228" i="64"/>
  <c r="AO228" i="64"/>
  <c r="AP228" i="64"/>
  <c r="AQ228" i="64"/>
  <c r="AR228" i="64"/>
  <c r="AS228" i="64"/>
  <c r="AT228" i="64"/>
  <c r="AU228" i="64"/>
  <c r="AV228" i="64"/>
  <c r="AW228" i="64"/>
  <c r="AX228" i="64"/>
  <c r="AY228" i="64"/>
  <c r="AZ228" i="64"/>
  <c r="BA228" i="64"/>
  <c r="BB228" i="64"/>
  <c r="BC228" i="64"/>
  <c r="BD228" i="64"/>
  <c r="BE228" i="64"/>
  <c r="BF228" i="64"/>
  <c r="BG228" i="64"/>
  <c r="BH228" i="64"/>
  <c r="BI228" i="64"/>
  <c r="BJ228" i="64"/>
  <c r="BK228" i="64"/>
  <c r="BL228" i="64"/>
  <c r="BM228" i="64"/>
  <c r="BN228" i="64"/>
  <c r="BO228" i="64"/>
  <c r="BP228" i="64"/>
  <c r="BQ228" i="64"/>
  <c r="BR228" i="64"/>
  <c r="BS228" i="64"/>
  <c r="BT228" i="64"/>
  <c r="BU228" i="64"/>
  <c r="BV228" i="64"/>
  <c r="BW228" i="64"/>
  <c r="BX228" i="64"/>
  <c r="BY228" i="64"/>
  <c r="BZ228" i="64"/>
  <c r="CA228" i="64"/>
  <c r="CB228" i="64"/>
  <c r="CC228" i="64"/>
  <c r="CD228" i="64"/>
  <c r="CE228" i="64"/>
  <c r="CF228" i="64"/>
  <c r="CG228" i="64"/>
  <c r="CH228" i="64"/>
  <c r="CI228" i="64"/>
  <c r="CJ228" i="64"/>
  <c r="CK228" i="64"/>
  <c r="CL228" i="64"/>
  <c r="CM228" i="64"/>
  <c r="CN228" i="64"/>
  <c r="CO228" i="64"/>
  <c r="CP228" i="64"/>
  <c r="CQ228" i="64"/>
  <c r="D229" i="64"/>
  <c r="E229" i="64"/>
  <c r="F229" i="64"/>
  <c r="G229" i="64"/>
  <c r="H229" i="64"/>
  <c r="I229" i="64"/>
  <c r="J229" i="64"/>
  <c r="K229" i="64"/>
  <c r="L229" i="64"/>
  <c r="M229" i="64"/>
  <c r="N229" i="64"/>
  <c r="O229" i="64"/>
  <c r="P229" i="64"/>
  <c r="Q229" i="64"/>
  <c r="R229" i="64"/>
  <c r="S229" i="64"/>
  <c r="T229" i="64"/>
  <c r="U229" i="64"/>
  <c r="V229" i="64"/>
  <c r="W229" i="64"/>
  <c r="X229" i="64"/>
  <c r="Y229" i="64"/>
  <c r="Z229" i="64"/>
  <c r="AA229" i="64"/>
  <c r="AB229" i="64"/>
  <c r="AC229" i="64"/>
  <c r="AD229" i="64"/>
  <c r="AE229" i="64"/>
  <c r="AF229" i="64"/>
  <c r="AG229" i="64"/>
  <c r="AH229" i="64"/>
  <c r="AI229" i="64"/>
  <c r="AJ229" i="64"/>
  <c r="AK229" i="64"/>
  <c r="AL229" i="64"/>
  <c r="AM229" i="64"/>
  <c r="AN229" i="64"/>
  <c r="AO229" i="64"/>
  <c r="AP229" i="64"/>
  <c r="AQ229" i="64"/>
  <c r="AR229" i="64"/>
  <c r="AS229" i="64"/>
  <c r="AT229" i="64"/>
  <c r="AU229" i="64"/>
  <c r="AV229" i="64"/>
  <c r="AW229" i="64"/>
  <c r="AX229" i="64"/>
  <c r="AY229" i="64"/>
  <c r="AZ229" i="64"/>
  <c r="BA229" i="64"/>
  <c r="BB229" i="64"/>
  <c r="BC229" i="64"/>
  <c r="BD229" i="64"/>
  <c r="BE229" i="64"/>
  <c r="BF229" i="64"/>
  <c r="BG229" i="64"/>
  <c r="BH229" i="64"/>
  <c r="BI229" i="64"/>
  <c r="BJ229" i="64"/>
  <c r="BK229" i="64"/>
  <c r="BL229" i="64"/>
  <c r="BM229" i="64"/>
  <c r="BN229" i="64"/>
  <c r="BO229" i="64"/>
  <c r="BP229" i="64"/>
  <c r="BQ229" i="64"/>
  <c r="BR229" i="64"/>
  <c r="BS229" i="64"/>
  <c r="BT229" i="64"/>
  <c r="BU229" i="64"/>
  <c r="BV229" i="64"/>
  <c r="BW229" i="64"/>
  <c r="BX229" i="64"/>
  <c r="BY229" i="64"/>
  <c r="BZ229" i="64"/>
  <c r="CA229" i="64"/>
  <c r="CB229" i="64"/>
  <c r="CC229" i="64"/>
  <c r="CD229" i="64"/>
  <c r="CE229" i="64"/>
  <c r="CF229" i="64"/>
  <c r="CG229" i="64"/>
  <c r="CH229" i="64"/>
  <c r="CI229" i="64"/>
  <c r="CJ229" i="64"/>
  <c r="CK229" i="64"/>
  <c r="CL229" i="64"/>
  <c r="CM229" i="64"/>
  <c r="CN229" i="64"/>
  <c r="CO229" i="64"/>
  <c r="CP229" i="64"/>
  <c r="CQ229" i="64"/>
  <c r="CR229" i="64"/>
  <c r="D230" i="64"/>
  <c r="E230" i="64"/>
  <c r="F230" i="64"/>
  <c r="G230" i="64"/>
  <c r="H230" i="64"/>
  <c r="I230" i="64"/>
  <c r="J230" i="64"/>
  <c r="K230" i="64"/>
  <c r="L230" i="64"/>
  <c r="M230" i="64"/>
  <c r="N230" i="64"/>
  <c r="O230" i="64"/>
  <c r="P230" i="64"/>
  <c r="Q230" i="64"/>
  <c r="R230" i="64"/>
  <c r="S230" i="64"/>
  <c r="T230" i="64"/>
  <c r="U230" i="64"/>
  <c r="V230" i="64"/>
  <c r="W230" i="64"/>
  <c r="X230" i="64"/>
  <c r="Y230" i="64"/>
  <c r="Z230" i="64"/>
  <c r="AA230" i="64"/>
  <c r="AB230" i="64"/>
  <c r="AC230" i="64"/>
  <c r="AD230" i="64"/>
  <c r="AE230" i="64"/>
  <c r="AF230" i="64"/>
  <c r="AG230" i="64"/>
  <c r="AH230" i="64"/>
  <c r="AI230" i="64"/>
  <c r="AJ230" i="64"/>
  <c r="AK230" i="64"/>
  <c r="AL230" i="64"/>
  <c r="AM230" i="64"/>
  <c r="AN230" i="64"/>
  <c r="AO230" i="64"/>
  <c r="AP230" i="64"/>
  <c r="AQ230" i="64"/>
  <c r="AR230" i="64"/>
  <c r="AS230" i="64"/>
  <c r="AT230" i="64"/>
  <c r="AU230" i="64"/>
  <c r="AV230" i="64"/>
  <c r="AW230" i="64"/>
  <c r="AX230" i="64"/>
  <c r="AY230" i="64"/>
  <c r="AZ230" i="64"/>
  <c r="BA230" i="64"/>
  <c r="BB230" i="64"/>
  <c r="BC230" i="64"/>
  <c r="BD230" i="64"/>
  <c r="BE230" i="64"/>
  <c r="BF230" i="64"/>
  <c r="BG230" i="64"/>
  <c r="BH230" i="64"/>
  <c r="BI230" i="64"/>
  <c r="BJ230" i="64"/>
  <c r="BK230" i="64"/>
  <c r="BL230" i="64"/>
  <c r="BM230" i="64"/>
  <c r="BN230" i="64"/>
  <c r="BO230" i="64"/>
  <c r="BP230" i="64"/>
  <c r="BQ230" i="64"/>
  <c r="BR230" i="64"/>
  <c r="BS230" i="64"/>
  <c r="BT230" i="64"/>
  <c r="BU230" i="64"/>
  <c r="BV230" i="64"/>
  <c r="BW230" i="64"/>
  <c r="BX230" i="64"/>
  <c r="BY230" i="64"/>
  <c r="BZ230" i="64"/>
  <c r="CA230" i="64"/>
  <c r="CB230" i="64"/>
  <c r="CC230" i="64"/>
  <c r="CD230" i="64"/>
  <c r="CE230" i="64"/>
  <c r="CF230" i="64"/>
  <c r="CG230" i="64"/>
  <c r="CH230" i="64"/>
  <c r="CI230" i="64"/>
  <c r="CJ230" i="64"/>
  <c r="CK230" i="64"/>
  <c r="CL230" i="64"/>
  <c r="CM230" i="64"/>
  <c r="CN230" i="64"/>
  <c r="CO230" i="64"/>
  <c r="CP230" i="64"/>
  <c r="CQ230" i="64"/>
  <c r="CR230" i="64"/>
  <c r="CS230" i="64"/>
  <c r="D231" i="64"/>
  <c r="E231" i="64"/>
  <c r="F231" i="64"/>
  <c r="G231" i="64"/>
  <c r="H231" i="64"/>
  <c r="I231" i="64"/>
  <c r="J231" i="64"/>
  <c r="K231" i="64"/>
  <c r="L231" i="64"/>
  <c r="M231" i="64"/>
  <c r="N231" i="64"/>
  <c r="O231" i="64"/>
  <c r="P231" i="64"/>
  <c r="Q231" i="64"/>
  <c r="R231" i="64"/>
  <c r="S231" i="64"/>
  <c r="T231" i="64"/>
  <c r="U231" i="64"/>
  <c r="V231" i="64"/>
  <c r="W231" i="64"/>
  <c r="X231" i="64"/>
  <c r="Y231" i="64"/>
  <c r="Z231" i="64"/>
  <c r="AA231" i="64"/>
  <c r="AB231" i="64"/>
  <c r="AC231" i="64"/>
  <c r="AD231" i="64"/>
  <c r="AE231" i="64"/>
  <c r="AF231" i="64"/>
  <c r="AG231" i="64"/>
  <c r="AH231" i="64"/>
  <c r="AI231" i="64"/>
  <c r="AJ231" i="64"/>
  <c r="AK231" i="64"/>
  <c r="AL231" i="64"/>
  <c r="AM231" i="64"/>
  <c r="AN231" i="64"/>
  <c r="AO231" i="64"/>
  <c r="AP231" i="64"/>
  <c r="AQ231" i="64"/>
  <c r="AR231" i="64"/>
  <c r="AS231" i="64"/>
  <c r="AT231" i="64"/>
  <c r="AU231" i="64"/>
  <c r="AV231" i="64"/>
  <c r="AW231" i="64"/>
  <c r="AX231" i="64"/>
  <c r="AY231" i="64"/>
  <c r="AZ231" i="64"/>
  <c r="BA231" i="64"/>
  <c r="BB231" i="64"/>
  <c r="BC231" i="64"/>
  <c r="BD231" i="64"/>
  <c r="BE231" i="64"/>
  <c r="BF231" i="64"/>
  <c r="BG231" i="64"/>
  <c r="BH231" i="64"/>
  <c r="BI231" i="64"/>
  <c r="BJ231" i="64"/>
  <c r="BK231" i="64"/>
  <c r="BL231" i="64"/>
  <c r="BM231" i="64"/>
  <c r="BN231" i="64"/>
  <c r="BO231" i="64"/>
  <c r="BP231" i="64"/>
  <c r="BQ231" i="64"/>
  <c r="BR231" i="64"/>
  <c r="BS231" i="64"/>
  <c r="BT231" i="64"/>
  <c r="BU231" i="64"/>
  <c r="BV231" i="64"/>
  <c r="BW231" i="64"/>
  <c r="BX231" i="64"/>
  <c r="BY231" i="64"/>
  <c r="BZ231" i="64"/>
  <c r="CA231" i="64"/>
  <c r="CB231" i="64"/>
  <c r="CC231" i="64"/>
  <c r="CD231" i="64"/>
  <c r="CE231" i="64"/>
  <c r="CF231" i="64"/>
  <c r="CG231" i="64"/>
  <c r="CH231" i="64"/>
  <c r="CI231" i="64"/>
  <c r="CJ231" i="64"/>
  <c r="CK231" i="64"/>
  <c r="CL231" i="64"/>
  <c r="CM231" i="64"/>
  <c r="CN231" i="64"/>
  <c r="CO231" i="64"/>
  <c r="CP231" i="64"/>
  <c r="CQ231" i="64"/>
  <c r="CR231" i="64"/>
  <c r="CS231" i="64"/>
  <c r="CT231" i="64"/>
  <c r="D232" i="64"/>
  <c r="E232" i="64"/>
  <c r="F232" i="64"/>
  <c r="G232" i="64"/>
  <c r="H232" i="64"/>
  <c r="I232" i="64"/>
  <c r="J232" i="64"/>
  <c r="K232" i="64"/>
  <c r="L232" i="64"/>
  <c r="M232" i="64"/>
  <c r="N232" i="64"/>
  <c r="O232" i="64"/>
  <c r="P232" i="64"/>
  <c r="Q232" i="64"/>
  <c r="R232" i="64"/>
  <c r="S232" i="64"/>
  <c r="T232" i="64"/>
  <c r="U232" i="64"/>
  <c r="V232" i="64"/>
  <c r="W232" i="64"/>
  <c r="X232" i="64"/>
  <c r="Y232" i="64"/>
  <c r="Z232" i="64"/>
  <c r="AA232" i="64"/>
  <c r="AB232" i="64"/>
  <c r="AC232" i="64"/>
  <c r="AD232" i="64"/>
  <c r="AE232" i="64"/>
  <c r="AF232" i="64"/>
  <c r="AG232" i="64"/>
  <c r="AH232" i="64"/>
  <c r="AI232" i="64"/>
  <c r="AJ232" i="64"/>
  <c r="AK232" i="64"/>
  <c r="AL232" i="64"/>
  <c r="AM232" i="64"/>
  <c r="AN232" i="64"/>
  <c r="AO232" i="64"/>
  <c r="AP232" i="64"/>
  <c r="AQ232" i="64"/>
  <c r="AR232" i="64"/>
  <c r="AS232" i="64"/>
  <c r="AT232" i="64"/>
  <c r="AU232" i="64"/>
  <c r="AV232" i="64"/>
  <c r="AW232" i="64"/>
  <c r="AX232" i="64"/>
  <c r="AY232" i="64"/>
  <c r="AZ232" i="64"/>
  <c r="BA232" i="64"/>
  <c r="BB232" i="64"/>
  <c r="BC232" i="64"/>
  <c r="BD232" i="64"/>
  <c r="BE232" i="64"/>
  <c r="BF232" i="64"/>
  <c r="BG232" i="64"/>
  <c r="BH232" i="64"/>
  <c r="BI232" i="64"/>
  <c r="BJ232" i="64"/>
  <c r="BK232" i="64"/>
  <c r="BL232" i="64"/>
  <c r="BM232" i="64"/>
  <c r="BN232" i="64"/>
  <c r="BO232" i="64"/>
  <c r="BP232" i="64"/>
  <c r="BQ232" i="64"/>
  <c r="BR232" i="64"/>
  <c r="BS232" i="64"/>
  <c r="BT232" i="64"/>
  <c r="BU232" i="64"/>
  <c r="BV232" i="64"/>
  <c r="BW232" i="64"/>
  <c r="BX232" i="64"/>
  <c r="BY232" i="64"/>
  <c r="BZ232" i="64"/>
  <c r="CA232" i="64"/>
  <c r="CB232" i="64"/>
  <c r="CC232" i="64"/>
  <c r="CD232" i="64"/>
  <c r="CE232" i="64"/>
  <c r="CF232" i="64"/>
  <c r="CG232" i="64"/>
  <c r="CH232" i="64"/>
  <c r="CI232" i="64"/>
  <c r="CJ232" i="64"/>
  <c r="CK232" i="64"/>
  <c r="CL232" i="64"/>
  <c r="CM232" i="64"/>
  <c r="CN232" i="64"/>
  <c r="CO232" i="64"/>
  <c r="CP232" i="64"/>
  <c r="CQ232" i="64"/>
  <c r="CR232" i="64"/>
  <c r="CS232" i="64"/>
  <c r="CT232" i="64"/>
  <c r="CU232" i="64"/>
  <c r="D233" i="64"/>
  <c r="E233" i="64"/>
  <c r="F233" i="64"/>
  <c r="G233" i="64"/>
  <c r="H233" i="64"/>
  <c r="I233" i="64"/>
  <c r="J233" i="64"/>
  <c r="K233" i="64"/>
  <c r="L233" i="64"/>
  <c r="M233" i="64"/>
  <c r="N233" i="64"/>
  <c r="O233" i="64"/>
  <c r="P233" i="64"/>
  <c r="Q233" i="64"/>
  <c r="R233" i="64"/>
  <c r="S233" i="64"/>
  <c r="T233" i="64"/>
  <c r="U233" i="64"/>
  <c r="V233" i="64"/>
  <c r="W233" i="64"/>
  <c r="X233" i="64"/>
  <c r="Y233" i="64"/>
  <c r="Z233" i="64"/>
  <c r="AA233" i="64"/>
  <c r="AB233" i="64"/>
  <c r="AC233" i="64"/>
  <c r="AD233" i="64"/>
  <c r="AE233" i="64"/>
  <c r="AF233" i="64"/>
  <c r="AG233" i="64"/>
  <c r="AH233" i="64"/>
  <c r="AI233" i="64"/>
  <c r="AJ233" i="64"/>
  <c r="AK233" i="64"/>
  <c r="AL233" i="64"/>
  <c r="AM233" i="64"/>
  <c r="AN233" i="64"/>
  <c r="AO233" i="64"/>
  <c r="AP233" i="64"/>
  <c r="AQ233" i="64"/>
  <c r="AR233" i="64"/>
  <c r="AS233" i="64"/>
  <c r="AT233" i="64"/>
  <c r="AU233" i="64"/>
  <c r="AV233" i="64"/>
  <c r="AW233" i="64"/>
  <c r="AX233" i="64"/>
  <c r="AY233" i="64"/>
  <c r="AZ233" i="64"/>
  <c r="BA233" i="64"/>
  <c r="BB233" i="64"/>
  <c r="BC233" i="64"/>
  <c r="BD233" i="64"/>
  <c r="BE233" i="64"/>
  <c r="BF233" i="64"/>
  <c r="BG233" i="64"/>
  <c r="BH233" i="64"/>
  <c r="BI233" i="64"/>
  <c r="BJ233" i="64"/>
  <c r="BK233" i="64"/>
  <c r="BL233" i="64"/>
  <c r="BM233" i="64"/>
  <c r="BN233" i="64"/>
  <c r="BO233" i="64"/>
  <c r="BP233" i="64"/>
  <c r="BQ233" i="64"/>
  <c r="BR233" i="64"/>
  <c r="BS233" i="64"/>
  <c r="BT233" i="64"/>
  <c r="BU233" i="64"/>
  <c r="BV233" i="64"/>
  <c r="BW233" i="64"/>
  <c r="BX233" i="64"/>
  <c r="BY233" i="64"/>
  <c r="BZ233" i="64"/>
  <c r="CA233" i="64"/>
  <c r="CB233" i="64"/>
  <c r="CC233" i="64"/>
  <c r="CD233" i="64"/>
  <c r="CE233" i="64"/>
  <c r="CF233" i="64"/>
  <c r="CG233" i="64"/>
  <c r="CH233" i="64"/>
  <c r="CI233" i="64"/>
  <c r="CJ233" i="64"/>
  <c r="CK233" i="64"/>
  <c r="CL233" i="64"/>
  <c r="CM233" i="64"/>
  <c r="CN233" i="64"/>
  <c r="CO233" i="64"/>
  <c r="CP233" i="64"/>
  <c r="CQ233" i="64"/>
  <c r="CR233" i="64"/>
  <c r="CS233" i="64"/>
  <c r="CT233" i="64"/>
  <c r="CU233" i="64"/>
  <c r="CV233" i="64"/>
  <c r="D234" i="64"/>
  <c r="E234" i="64"/>
  <c r="F234" i="64"/>
  <c r="G234" i="64"/>
  <c r="H234" i="64"/>
  <c r="I234" i="64"/>
  <c r="J234" i="64"/>
  <c r="K234" i="64"/>
  <c r="L234" i="64"/>
  <c r="M234" i="64"/>
  <c r="N234" i="64"/>
  <c r="O234" i="64"/>
  <c r="P234" i="64"/>
  <c r="Q234" i="64"/>
  <c r="R234" i="64"/>
  <c r="S234" i="64"/>
  <c r="T234" i="64"/>
  <c r="U234" i="64"/>
  <c r="V234" i="64"/>
  <c r="W234" i="64"/>
  <c r="X234" i="64"/>
  <c r="Y234" i="64"/>
  <c r="Z234" i="64"/>
  <c r="AA234" i="64"/>
  <c r="AB234" i="64"/>
  <c r="AC234" i="64"/>
  <c r="AD234" i="64"/>
  <c r="AE234" i="64"/>
  <c r="AF234" i="64"/>
  <c r="AG234" i="64"/>
  <c r="AH234" i="64"/>
  <c r="AI234" i="64"/>
  <c r="AJ234" i="64"/>
  <c r="AK234" i="64"/>
  <c r="AL234" i="64"/>
  <c r="AM234" i="64"/>
  <c r="AN234" i="64"/>
  <c r="AO234" i="64"/>
  <c r="AP234" i="64"/>
  <c r="AQ234" i="64"/>
  <c r="AR234" i="64"/>
  <c r="AS234" i="64"/>
  <c r="AT234" i="64"/>
  <c r="AU234" i="64"/>
  <c r="AV234" i="64"/>
  <c r="AW234" i="64"/>
  <c r="AX234" i="64"/>
  <c r="AY234" i="64"/>
  <c r="AZ234" i="64"/>
  <c r="BA234" i="64"/>
  <c r="BB234" i="64"/>
  <c r="BC234" i="64"/>
  <c r="BD234" i="64"/>
  <c r="BE234" i="64"/>
  <c r="BF234" i="64"/>
  <c r="BG234" i="64"/>
  <c r="BH234" i="64"/>
  <c r="BI234" i="64"/>
  <c r="BJ234" i="64"/>
  <c r="BK234" i="64"/>
  <c r="BL234" i="64"/>
  <c r="BM234" i="64"/>
  <c r="BN234" i="64"/>
  <c r="BO234" i="64"/>
  <c r="BP234" i="64"/>
  <c r="BQ234" i="64"/>
  <c r="BR234" i="64"/>
  <c r="BS234" i="64"/>
  <c r="BT234" i="64"/>
  <c r="BU234" i="64"/>
  <c r="BV234" i="64"/>
  <c r="BW234" i="64"/>
  <c r="BX234" i="64"/>
  <c r="BY234" i="64"/>
  <c r="BZ234" i="64"/>
  <c r="CA234" i="64"/>
  <c r="CB234" i="64"/>
  <c r="CC234" i="64"/>
  <c r="CD234" i="64"/>
  <c r="CE234" i="64"/>
  <c r="CF234" i="64"/>
  <c r="CG234" i="64"/>
  <c r="CH234" i="64"/>
  <c r="CI234" i="64"/>
  <c r="CJ234" i="64"/>
  <c r="CK234" i="64"/>
  <c r="CL234" i="64"/>
  <c r="CM234" i="64"/>
  <c r="CN234" i="64"/>
  <c r="CO234" i="64"/>
  <c r="CP234" i="64"/>
  <c r="CQ234" i="64"/>
  <c r="CR234" i="64"/>
  <c r="CS234" i="64"/>
  <c r="CT234" i="64"/>
  <c r="CU234" i="64"/>
  <c r="CV234" i="64"/>
  <c r="CW234" i="64"/>
  <c r="D235" i="64"/>
  <c r="E235" i="64"/>
  <c r="F235" i="64"/>
  <c r="G235" i="64"/>
  <c r="H235" i="64"/>
  <c r="I235" i="64"/>
  <c r="J235" i="64"/>
  <c r="K235" i="64"/>
  <c r="L235" i="64"/>
  <c r="M235" i="64"/>
  <c r="N235" i="64"/>
  <c r="O235" i="64"/>
  <c r="P235" i="64"/>
  <c r="Q235" i="64"/>
  <c r="R235" i="64"/>
  <c r="S235" i="64"/>
  <c r="T235" i="64"/>
  <c r="U235" i="64"/>
  <c r="V235" i="64"/>
  <c r="W235" i="64"/>
  <c r="X235" i="64"/>
  <c r="Y235" i="64"/>
  <c r="Z235" i="64"/>
  <c r="AA235" i="64"/>
  <c r="AB235" i="64"/>
  <c r="AC235" i="64"/>
  <c r="AD235" i="64"/>
  <c r="AE235" i="64"/>
  <c r="AF235" i="64"/>
  <c r="AG235" i="64"/>
  <c r="AH235" i="64"/>
  <c r="AI235" i="64"/>
  <c r="AJ235" i="64"/>
  <c r="AK235" i="64"/>
  <c r="AL235" i="64"/>
  <c r="AM235" i="64"/>
  <c r="AN235" i="64"/>
  <c r="AO235" i="64"/>
  <c r="AP235" i="64"/>
  <c r="AQ235" i="64"/>
  <c r="AR235" i="64"/>
  <c r="AS235" i="64"/>
  <c r="AT235" i="64"/>
  <c r="AU235" i="64"/>
  <c r="AV235" i="64"/>
  <c r="AW235" i="64"/>
  <c r="AX235" i="64"/>
  <c r="AY235" i="64"/>
  <c r="AZ235" i="64"/>
  <c r="BA235" i="64"/>
  <c r="BB235" i="64"/>
  <c r="BC235" i="64"/>
  <c r="BD235" i="64"/>
  <c r="BE235" i="64"/>
  <c r="BF235" i="64"/>
  <c r="BG235" i="64"/>
  <c r="BH235" i="64"/>
  <c r="BI235" i="64"/>
  <c r="BJ235" i="64"/>
  <c r="BK235" i="64"/>
  <c r="BL235" i="64"/>
  <c r="BM235" i="64"/>
  <c r="BN235" i="64"/>
  <c r="BO235" i="64"/>
  <c r="BP235" i="64"/>
  <c r="BQ235" i="64"/>
  <c r="BR235" i="64"/>
  <c r="BS235" i="64"/>
  <c r="BT235" i="64"/>
  <c r="BU235" i="64"/>
  <c r="BV235" i="64"/>
  <c r="BW235" i="64"/>
  <c r="BX235" i="64"/>
  <c r="BY235" i="64"/>
  <c r="BZ235" i="64"/>
  <c r="CA235" i="64"/>
  <c r="CB235" i="64"/>
  <c r="CC235" i="64"/>
  <c r="CD235" i="64"/>
  <c r="CE235" i="64"/>
  <c r="CF235" i="64"/>
  <c r="CG235" i="64"/>
  <c r="CH235" i="64"/>
  <c r="CI235" i="64"/>
  <c r="CJ235" i="64"/>
  <c r="CK235" i="64"/>
  <c r="CL235" i="64"/>
  <c r="CM235" i="64"/>
  <c r="CN235" i="64"/>
  <c r="CO235" i="64"/>
  <c r="CP235" i="64"/>
  <c r="CQ235" i="64"/>
  <c r="CR235" i="64"/>
  <c r="CS235" i="64"/>
  <c r="CT235" i="64"/>
  <c r="CU235" i="64"/>
  <c r="CV235" i="64"/>
  <c r="CW235" i="64"/>
  <c r="CX235" i="64"/>
  <c r="D236" i="64"/>
  <c r="E236" i="64"/>
  <c r="F236" i="64"/>
  <c r="G236" i="64"/>
  <c r="H236" i="64"/>
  <c r="I236" i="64"/>
  <c r="J236" i="64"/>
  <c r="K236" i="64"/>
  <c r="L236" i="64"/>
  <c r="M236" i="64"/>
  <c r="N236" i="64"/>
  <c r="O236" i="64"/>
  <c r="P236" i="64"/>
  <c r="Q236" i="64"/>
  <c r="R236" i="64"/>
  <c r="S236" i="64"/>
  <c r="T236" i="64"/>
  <c r="U236" i="64"/>
  <c r="V236" i="64"/>
  <c r="W236" i="64"/>
  <c r="X236" i="64"/>
  <c r="Y236" i="64"/>
  <c r="Z236" i="64"/>
  <c r="AA236" i="64"/>
  <c r="AB236" i="64"/>
  <c r="AC236" i="64"/>
  <c r="AD236" i="64"/>
  <c r="AE236" i="64"/>
  <c r="AF236" i="64"/>
  <c r="AG236" i="64"/>
  <c r="AH236" i="64"/>
  <c r="AI236" i="64"/>
  <c r="AJ236" i="64"/>
  <c r="AK236" i="64"/>
  <c r="AL236" i="64"/>
  <c r="AM236" i="64"/>
  <c r="AN236" i="64"/>
  <c r="AO236" i="64"/>
  <c r="AP236" i="64"/>
  <c r="AQ236" i="64"/>
  <c r="AR236" i="64"/>
  <c r="AS236" i="64"/>
  <c r="AT236" i="64"/>
  <c r="AU236" i="64"/>
  <c r="AV236" i="64"/>
  <c r="AW236" i="64"/>
  <c r="AX236" i="64"/>
  <c r="AY236" i="64"/>
  <c r="AZ236" i="64"/>
  <c r="BA236" i="64"/>
  <c r="BB236" i="64"/>
  <c r="BC236" i="64"/>
  <c r="BD236" i="64"/>
  <c r="BE236" i="64"/>
  <c r="BF236" i="64"/>
  <c r="BG236" i="64"/>
  <c r="BH236" i="64"/>
  <c r="BI236" i="64"/>
  <c r="BJ236" i="64"/>
  <c r="BK236" i="64"/>
  <c r="BL236" i="64"/>
  <c r="BM236" i="64"/>
  <c r="BN236" i="64"/>
  <c r="BO236" i="64"/>
  <c r="BP236" i="64"/>
  <c r="BQ236" i="64"/>
  <c r="BR236" i="64"/>
  <c r="BS236" i="64"/>
  <c r="BT236" i="64"/>
  <c r="BU236" i="64"/>
  <c r="BV236" i="64"/>
  <c r="BW236" i="64"/>
  <c r="BX236" i="64"/>
  <c r="BY236" i="64"/>
  <c r="BZ236" i="64"/>
  <c r="CA236" i="64"/>
  <c r="CB236" i="64"/>
  <c r="CC236" i="64"/>
  <c r="CD236" i="64"/>
  <c r="CE236" i="64"/>
  <c r="CF236" i="64"/>
  <c r="CG236" i="64"/>
  <c r="CH236" i="64"/>
  <c r="CI236" i="64"/>
  <c r="CJ236" i="64"/>
  <c r="CK236" i="64"/>
  <c r="CL236" i="64"/>
  <c r="CM236" i="64"/>
  <c r="CN236" i="64"/>
  <c r="CO236" i="64"/>
  <c r="CP236" i="64"/>
  <c r="CQ236" i="64"/>
  <c r="CR236" i="64"/>
  <c r="CS236" i="64"/>
  <c r="CT236" i="64"/>
  <c r="CU236" i="64"/>
  <c r="CV236" i="64"/>
  <c r="CW236" i="64"/>
  <c r="CX236" i="64"/>
  <c r="CY236" i="64"/>
  <c r="D31" i="64"/>
  <c r="D32" i="64"/>
  <c r="E32" i="64"/>
  <c r="D33" i="64"/>
  <c r="E33" i="64"/>
  <c r="F33" i="64"/>
  <c r="D34" i="64"/>
  <c r="E34" i="64"/>
  <c r="F34" i="64"/>
  <c r="G34" i="64"/>
  <c r="D35" i="64"/>
  <c r="E35" i="64"/>
  <c r="F35" i="64"/>
  <c r="G35" i="64"/>
  <c r="H35" i="64"/>
  <c r="D36" i="64"/>
  <c r="E36" i="64"/>
  <c r="F36" i="64"/>
  <c r="G36" i="64"/>
  <c r="H36" i="64"/>
  <c r="I36" i="64"/>
  <c r="D37" i="64"/>
  <c r="E37" i="64"/>
  <c r="F37" i="64"/>
  <c r="G37" i="64"/>
  <c r="H37" i="64"/>
  <c r="I37" i="64"/>
  <c r="J37" i="64"/>
  <c r="D38" i="64"/>
  <c r="E38" i="64"/>
  <c r="F38" i="64"/>
  <c r="G38" i="64"/>
  <c r="H38" i="64"/>
  <c r="I38" i="64"/>
  <c r="J38" i="64"/>
  <c r="K38" i="64"/>
  <c r="D39" i="64"/>
  <c r="E39" i="64"/>
  <c r="F39" i="64"/>
  <c r="G39" i="64"/>
  <c r="H39" i="64"/>
  <c r="I39" i="64"/>
  <c r="J39" i="64"/>
  <c r="K39" i="64"/>
  <c r="L39" i="64"/>
  <c r="D40" i="64"/>
  <c r="E40" i="64"/>
  <c r="F40" i="64"/>
  <c r="G40" i="64"/>
  <c r="H40" i="64"/>
  <c r="I40" i="64"/>
  <c r="J40" i="64"/>
  <c r="K40" i="64"/>
  <c r="L40" i="64"/>
  <c r="M40" i="64"/>
  <c r="D41" i="64"/>
  <c r="E41" i="64"/>
  <c r="F41" i="64"/>
  <c r="G41" i="64"/>
  <c r="H41" i="64"/>
  <c r="I41" i="64"/>
  <c r="J41" i="64"/>
  <c r="K41" i="64"/>
  <c r="L41" i="64"/>
  <c r="M41" i="64"/>
  <c r="N41" i="64"/>
  <c r="D42" i="64"/>
  <c r="E42" i="64"/>
  <c r="F42" i="64"/>
  <c r="G42" i="64"/>
  <c r="H42" i="64"/>
  <c r="I42" i="64"/>
  <c r="J42" i="64"/>
  <c r="K42" i="64"/>
  <c r="L42" i="64"/>
  <c r="M42" i="64"/>
  <c r="N42" i="64"/>
  <c r="O42" i="64"/>
  <c r="D43" i="64"/>
  <c r="E43" i="64"/>
  <c r="F43" i="64"/>
  <c r="G43" i="64"/>
  <c r="H43" i="64"/>
  <c r="I43" i="64"/>
  <c r="J43" i="64"/>
  <c r="K43" i="64"/>
  <c r="L43" i="64"/>
  <c r="M43" i="64"/>
  <c r="N43" i="64"/>
  <c r="O43" i="64"/>
  <c r="P43" i="64"/>
  <c r="D44" i="64"/>
  <c r="E44" i="64"/>
  <c r="F44" i="64"/>
  <c r="G44" i="64"/>
  <c r="H44" i="64"/>
  <c r="I44" i="64"/>
  <c r="J44" i="64"/>
  <c r="K44" i="64"/>
  <c r="L44" i="64"/>
  <c r="M44" i="64"/>
  <c r="N44" i="64"/>
  <c r="O44" i="64"/>
  <c r="P44" i="64"/>
  <c r="Q44" i="64"/>
  <c r="D45" i="64"/>
  <c r="E45" i="64"/>
  <c r="F45" i="64"/>
  <c r="G45" i="64"/>
  <c r="H45" i="64"/>
  <c r="I45" i="64"/>
  <c r="J45" i="64"/>
  <c r="K45" i="64"/>
  <c r="L45" i="64"/>
  <c r="M45" i="64"/>
  <c r="N45" i="64"/>
  <c r="O45" i="64"/>
  <c r="P45" i="64"/>
  <c r="Q45" i="64"/>
  <c r="R45" i="64"/>
  <c r="D46" i="64"/>
  <c r="E46" i="64"/>
  <c r="F46" i="64"/>
  <c r="G46" i="64"/>
  <c r="H46" i="64"/>
  <c r="I46" i="64"/>
  <c r="J46" i="64"/>
  <c r="K46" i="64"/>
  <c r="L46" i="64"/>
  <c r="M46" i="64"/>
  <c r="N46" i="64"/>
  <c r="O46" i="64"/>
  <c r="P46" i="64"/>
  <c r="Q46" i="64"/>
  <c r="R46" i="64"/>
  <c r="S46" i="64"/>
  <c r="D47" i="64"/>
  <c r="E47" i="64"/>
  <c r="F47" i="64"/>
  <c r="G47" i="64"/>
  <c r="H47" i="64"/>
  <c r="I47" i="64"/>
  <c r="J47" i="64"/>
  <c r="K47" i="64"/>
  <c r="L47" i="64"/>
  <c r="M47" i="64"/>
  <c r="N47" i="64"/>
  <c r="O47" i="64"/>
  <c r="P47" i="64"/>
  <c r="Q47" i="64"/>
  <c r="R47" i="64"/>
  <c r="S47" i="64"/>
  <c r="T47" i="64"/>
  <c r="D48" i="64"/>
  <c r="E48" i="64"/>
  <c r="F48" i="64"/>
  <c r="G48" i="64"/>
  <c r="H48" i="64"/>
  <c r="I48" i="64"/>
  <c r="J48" i="64"/>
  <c r="K48" i="64"/>
  <c r="L48" i="64"/>
  <c r="M48" i="64"/>
  <c r="N48" i="64"/>
  <c r="O48" i="64"/>
  <c r="P48" i="64"/>
  <c r="Q48" i="64"/>
  <c r="R48" i="64"/>
  <c r="S48" i="64"/>
  <c r="T48" i="64"/>
  <c r="U48" i="64"/>
  <c r="D49" i="64"/>
  <c r="E49" i="64"/>
  <c r="F49" i="64"/>
  <c r="G49" i="64"/>
  <c r="H49" i="64"/>
  <c r="I49" i="64"/>
  <c r="J49" i="64"/>
  <c r="K49" i="64"/>
  <c r="L49" i="64"/>
  <c r="M49" i="64"/>
  <c r="N49" i="64"/>
  <c r="O49" i="64"/>
  <c r="P49" i="64"/>
  <c r="Q49" i="64"/>
  <c r="R49" i="64"/>
  <c r="S49" i="64"/>
  <c r="T49" i="64"/>
  <c r="U49" i="64"/>
  <c r="V49" i="64"/>
  <c r="D50" i="64"/>
  <c r="E50" i="64"/>
  <c r="F50" i="64"/>
  <c r="G50" i="64"/>
  <c r="H50" i="64"/>
  <c r="I50" i="64"/>
  <c r="J50" i="64"/>
  <c r="K50" i="64"/>
  <c r="L50" i="64"/>
  <c r="M50" i="64"/>
  <c r="N50" i="64"/>
  <c r="O50" i="64"/>
  <c r="P50" i="64"/>
  <c r="Q50" i="64"/>
  <c r="R50" i="64"/>
  <c r="S50" i="64"/>
  <c r="T50" i="64"/>
  <c r="U50" i="64"/>
  <c r="V50" i="64"/>
  <c r="W50" i="64"/>
  <c r="D51" i="64"/>
  <c r="E51" i="64"/>
  <c r="F51" i="64"/>
  <c r="G51" i="64"/>
  <c r="H51" i="64"/>
  <c r="I51" i="64"/>
  <c r="J51" i="64"/>
  <c r="K51" i="64"/>
  <c r="L51" i="64"/>
  <c r="M51" i="64"/>
  <c r="N51" i="64"/>
  <c r="O51" i="64"/>
  <c r="P51" i="64"/>
  <c r="Q51" i="64"/>
  <c r="R51" i="64"/>
  <c r="S51" i="64"/>
  <c r="T51" i="64"/>
  <c r="U51" i="64"/>
  <c r="V51" i="64"/>
  <c r="W51" i="64"/>
  <c r="X51" i="64"/>
  <c r="D52" i="64"/>
  <c r="E52" i="64"/>
  <c r="F52" i="64"/>
  <c r="G52" i="64"/>
  <c r="H52" i="64"/>
  <c r="I52" i="64"/>
  <c r="J52" i="64"/>
  <c r="K52" i="64"/>
  <c r="L52" i="64"/>
  <c r="M52" i="64"/>
  <c r="N52" i="64"/>
  <c r="O52" i="64"/>
  <c r="P52" i="64"/>
  <c r="Q52" i="64"/>
  <c r="R52" i="64"/>
  <c r="S52" i="64"/>
  <c r="T52" i="64"/>
  <c r="U52" i="64"/>
  <c r="V52" i="64"/>
  <c r="W52" i="64"/>
  <c r="X52" i="64"/>
  <c r="Y52" i="64"/>
  <c r="D53" i="64"/>
  <c r="E53" i="64"/>
  <c r="F53" i="64"/>
  <c r="G53" i="64"/>
  <c r="H53" i="64"/>
  <c r="I53" i="64"/>
  <c r="J53" i="64"/>
  <c r="K53" i="64"/>
  <c r="L53" i="64"/>
  <c r="M53" i="64"/>
  <c r="N53" i="64"/>
  <c r="O53" i="64"/>
  <c r="P53" i="64"/>
  <c r="Q53" i="64"/>
  <c r="R53" i="64"/>
  <c r="S53" i="64"/>
  <c r="T53" i="64"/>
  <c r="U53" i="64"/>
  <c r="V53" i="64"/>
  <c r="W53" i="64"/>
  <c r="X53" i="64"/>
  <c r="Y53" i="64"/>
  <c r="Z53" i="64"/>
  <c r="D54" i="64"/>
  <c r="E54" i="64"/>
  <c r="F54" i="64"/>
  <c r="G54" i="64"/>
  <c r="H54" i="64"/>
  <c r="I54" i="64"/>
  <c r="J54" i="64"/>
  <c r="K54" i="64"/>
  <c r="L54" i="64"/>
  <c r="M54" i="64"/>
  <c r="N54" i="64"/>
  <c r="O54" i="64"/>
  <c r="P54" i="64"/>
  <c r="Q54" i="64"/>
  <c r="R54" i="64"/>
  <c r="S54" i="64"/>
  <c r="T54" i="64"/>
  <c r="U54" i="64"/>
  <c r="V54" i="64"/>
  <c r="W54" i="64"/>
  <c r="X54" i="64"/>
  <c r="Y54" i="64"/>
  <c r="Z54" i="64"/>
  <c r="AA54" i="64"/>
  <c r="D55" i="64"/>
  <c r="E55" i="64"/>
  <c r="F55" i="64"/>
  <c r="G55" i="64"/>
  <c r="H55" i="64"/>
  <c r="I55" i="64"/>
  <c r="J55" i="64"/>
  <c r="K55" i="64"/>
  <c r="L55" i="64"/>
  <c r="M55" i="64"/>
  <c r="N55" i="64"/>
  <c r="O55" i="64"/>
  <c r="P55" i="64"/>
  <c r="Q55" i="64"/>
  <c r="R55" i="64"/>
  <c r="S55" i="64"/>
  <c r="T55" i="64"/>
  <c r="U55" i="64"/>
  <c r="V55" i="64"/>
  <c r="W55" i="64"/>
  <c r="X55" i="64"/>
  <c r="Y55" i="64"/>
  <c r="Z55" i="64"/>
  <c r="AA55" i="64"/>
  <c r="AB55" i="64"/>
  <c r="D56" i="64"/>
  <c r="E56" i="64"/>
  <c r="F56" i="64"/>
  <c r="G56" i="64"/>
  <c r="H56" i="64"/>
  <c r="I56" i="64"/>
  <c r="J56" i="64"/>
  <c r="K56" i="64"/>
  <c r="L56" i="64"/>
  <c r="M56" i="64"/>
  <c r="N56" i="64"/>
  <c r="O56" i="64"/>
  <c r="P56" i="64"/>
  <c r="Q56" i="64"/>
  <c r="R56" i="64"/>
  <c r="S56" i="64"/>
  <c r="T56" i="64"/>
  <c r="U56" i="64"/>
  <c r="V56" i="64"/>
  <c r="W56" i="64"/>
  <c r="X56" i="64"/>
  <c r="Y56" i="64"/>
  <c r="Z56" i="64"/>
  <c r="AA56" i="64"/>
  <c r="AB56" i="64"/>
  <c r="AC56" i="64"/>
  <c r="D57" i="64"/>
  <c r="E57" i="64"/>
  <c r="F57" i="64"/>
  <c r="G57" i="64"/>
  <c r="H57" i="64"/>
  <c r="I57" i="64"/>
  <c r="J57" i="64"/>
  <c r="K57" i="64"/>
  <c r="L57" i="64"/>
  <c r="M57" i="64"/>
  <c r="N57" i="64"/>
  <c r="O57" i="64"/>
  <c r="P57" i="64"/>
  <c r="Q57" i="64"/>
  <c r="R57" i="64"/>
  <c r="S57" i="64"/>
  <c r="T57" i="64"/>
  <c r="U57" i="64"/>
  <c r="V57" i="64"/>
  <c r="W57" i="64"/>
  <c r="X57" i="64"/>
  <c r="Y57" i="64"/>
  <c r="Z57" i="64"/>
  <c r="AA57" i="64"/>
  <c r="AB57" i="64"/>
  <c r="AC57" i="64"/>
  <c r="AD57" i="64"/>
  <c r="D58" i="64"/>
  <c r="E58" i="64"/>
  <c r="F58" i="64"/>
  <c r="G58" i="64"/>
  <c r="H58" i="64"/>
  <c r="I58" i="64"/>
  <c r="J58" i="64"/>
  <c r="K58" i="64"/>
  <c r="L58" i="64"/>
  <c r="M58" i="64"/>
  <c r="N58" i="64"/>
  <c r="O58" i="64"/>
  <c r="P58" i="64"/>
  <c r="Q58" i="64"/>
  <c r="R58" i="64"/>
  <c r="S58" i="64"/>
  <c r="T58" i="64"/>
  <c r="U58" i="64"/>
  <c r="V58" i="64"/>
  <c r="W58" i="64"/>
  <c r="X58" i="64"/>
  <c r="Y58" i="64"/>
  <c r="Z58" i="64"/>
  <c r="AA58" i="64"/>
  <c r="AB58" i="64"/>
  <c r="AC58" i="64"/>
  <c r="AD58" i="64"/>
  <c r="AE58" i="64"/>
  <c r="D59" i="64"/>
  <c r="E59" i="64"/>
  <c r="F59" i="64"/>
  <c r="G59" i="64"/>
  <c r="H59" i="64"/>
  <c r="I59" i="64"/>
  <c r="J59" i="64"/>
  <c r="K59" i="64"/>
  <c r="L59" i="64"/>
  <c r="M59" i="64"/>
  <c r="N59" i="64"/>
  <c r="O59" i="64"/>
  <c r="P59" i="64"/>
  <c r="Q59" i="64"/>
  <c r="R59" i="64"/>
  <c r="S59" i="64"/>
  <c r="T59" i="64"/>
  <c r="U59" i="64"/>
  <c r="V59" i="64"/>
  <c r="W59" i="64"/>
  <c r="X59" i="64"/>
  <c r="Y59" i="64"/>
  <c r="Z59" i="64"/>
  <c r="AA59" i="64"/>
  <c r="AB59" i="64"/>
  <c r="AC59" i="64"/>
  <c r="AD59" i="64"/>
  <c r="AE59" i="64"/>
  <c r="AF59" i="64"/>
  <c r="D60" i="64"/>
  <c r="E60" i="64"/>
  <c r="F60" i="64"/>
  <c r="G60" i="64"/>
  <c r="H60" i="64"/>
  <c r="I60" i="64"/>
  <c r="J60" i="64"/>
  <c r="K60" i="64"/>
  <c r="L60" i="64"/>
  <c r="M60" i="64"/>
  <c r="N60" i="64"/>
  <c r="O60" i="64"/>
  <c r="P60" i="64"/>
  <c r="Q60" i="64"/>
  <c r="R60" i="64"/>
  <c r="S60" i="64"/>
  <c r="T60" i="64"/>
  <c r="U60" i="64"/>
  <c r="V60" i="64"/>
  <c r="W60" i="64"/>
  <c r="X60" i="64"/>
  <c r="Y60" i="64"/>
  <c r="Z60" i="64"/>
  <c r="AA60" i="64"/>
  <c r="AB60" i="64"/>
  <c r="AC60" i="64"/>
  <c r="AD60" i="64"/>
  <c r="AE60" i="64"/>
  <c r="AF60" i="64"/>
  <c r="AG60" i="64"/>
  <c r="D61" i="64"/>
  <c r="E61" i="64"/>
  <c r="F61" i="64"/>
  <c r="G61" i="64"/>
  <c r="H61" i="64"/>
  <c r="I61" i="64"/>
  <c r="J61" i="64"/>
  <c r="K61" i="64"/>
  <c r="L61" i="64"/>
  <c r="M61" i="64"/>
  <c r="N61" i="64"/>
  <c r="O61" i="64"/>
  <c r="P61" i="64"/>
  <c r="Q61" i="64"/>
  <c r="R61" i="64"/>
  <c r="S61" i="64"/>
  <c r="T61" i="64"/>
  <c r="U61" i="64"/>
  <c r="V61" i="64"/>
  <c r="W61" i="64"/>
  <c r="X61" i="64"/>
  <c r="Y61" i="64"/>
  <c r="Z61" i="64"/>
  <c r="AA61" i="64"/>
  <c r="AB61" i="64"/>
  <c r="AC61" i="64"/>
  <c r="AD61" i="64"/>
  <c r="AE61" i="64"/>
  <c r="AF61" i="64"/>
  <c r="AG61" i="64"/>
  <c r="AH61" i="64"/>
  <c r="D62" i="64"/>
  <c r="E62" i="64"/>
  <c r="F62" i="64"/>
  <c r="G62" i="64"/>
  <c r="H62" i="64"/>
  <c r="I62" i="64"/>
  <c r="J62" i="64"/>
  <c r="K62" i="64"/>
  <c r="L62" i="64"/>
  <c r="M62" i="64"/>
  <c r="N62" i="64"/>
  <c r="O62" i="64"/>
  <c r="P62" i="64"/>
  <c r="Q62" i="64"/>
  <c r="R62" i="64"/>
  <c r="S62" i="64"/>
  <c r="T62" i="64"/>
  <c r="U62" i="64"/>
  <c r="V62" i="64"/>
  <c r="W62" i="64"/>
  <c r="X62" i="64"/>
  <c r="Y62" i="64"/>
  <c r="Z62" i="64"/>
  <c r="AA62" i="64"/>
  <c r="AB62" i="64"/>
  <c r="AC62" i="64"/>
  <c r="AD62" i="64"/>
  <c r="AE62" i="64"/>
  <c r="AF62" i="64"/>
  <c r="AG62" i="64"/>
  <c r="AH62" i="64"/>
  <c r="AI62" i="64"/>
  <c r="D63" i="64"/>
  <c r="E63" i="64"/>
  <c r="F63" i="64"/>
  <c r="G63" i="64"/>
  <c r="H63" i="64"/>
  <c r="I63" i="64"/>
  <c r="J63" i="64"/>
  <c r="K63" i="64"/>
  <c r="L63" i="64"/>
  <c r="M63" i="64"/>
  <c r="N63" i="64"/>
  <c r="O63" i="64"/>
  <c r="P63" i="64"/>
  <c r="Q63" i="64"/>
  <c r="R63" i="64"/>
  <c r="S63" i="64"/>
  <c r="T63" i="64"/>
  <c r="U63" i="64"/>
  <c r="V63" i="64"/>
  <c r="W63" i="64"/>
  <c r="X63" i="64"/>
  <c r="Y63" i="64"/>
  <c r="Z63" i="64"/>
  <c r="AA63" i="64"/>
  <c r="AB63" i="64"/>
  <c r="AC63" i="64"/>
  <c r="AD63" i="64"/>
  <c r="AE63" i="64"/>
  <c r="AF63" i="64"/>
  <c r="AG63" i="64"/>
  <c r="AH63" i="64"/>
  <c r="AI63" i="64"/>
  <c r="AJ63" i="64"/>
  <c r="D64" i="64"/>
  <c r="E64" i="64"/>
  <c r="F64" i="64"/>
  <c r="G64" i="64"/>
  <c r="H64" i="64"/>
  <c r="I64" i="64"/>
  <c r="J64" i="64"/>
  <c r="K64" i="64"/>
  <c r="L64" i="64"/>
  <c r="M64" i="64"/>
  <c r="N64" i="64"/>
  <c r="O64" i="64"/>
  <c r="P64" i="64"/>
  <c r="Q64" i="64"/>
  <c r="R64" i="64"/>
  <c r="S64" i="64"/>
  <c r="T64" i="64"/>
  <c r="U64" i="64"/>
  <c r="V64" i="64"/>
  <c r="W64" i="64"/>
  <c r="X64" i="64"/>
  <c r="Y64" i="64"/>
  <c r="Z64" i="64"/>
  <c r="AA64" i="64"/>
  <c r="AB64" i="64"/>
  <c r="AC64" i="64"/>
  <c r="AD64" i="64"/>
  <c r="AE64" i="64"/>
  <c r="AF64" i="64"/>
  <c r="AG64" i="64"/>
  <c r="AH64" i="64"/>
  <c r="AI64" i="64"/>
  <c r="AJ64" i="64"/>
  <c r="AK64" i="64"/>
  <c r="D65" i="64"/>
  <c r="E65" i="64"/>
  <c r="F65" i="64"/>
  <c r="G65" i="64"/>
  <c r="H65" i="64"/>
  <c r="I65" i="64"/>
  <c r="J65" i="64"/>
  <c r="K65" i="64"/>
  <c r="L65" i="64"/>
  <c r="M65" i="64"/>
  <c r="N65" i="64"/>
  <c r="O65" i="64"/>
  <c r="P65" i="64"/>
  <c r="Q65" i="64"/>
  <c r="R65" i="64"/>
  <c r="S65" i="64"/>
  <c r="T65" i="64"/>
  <c r="U65" i="64"/>
  <c r="V65" i="64"/>
  <c r="W65" i="64"/>
  <c r="X65" i="64"/>
  <c r="Y65" i="64"/>
  <c r="Z65" i="64"/>
  <c r="AA65" i="64"/>
  <c r="AB65" i="64"/>
  <c r="AC65" i="64"/>
  <c r="AD65" i="64"/>
  <c r="AE65" i="64"/>
  <c r="AF65" i="64"/>
  <c r="AG65" i="64"/>
  <c r="AH65" i="64"/>
  <c r="AI65" i="64"/>
  <c r="AJ65" i="64"/>
  <c r="AK65" i="64"/>
  <c r="AL65" i="64"/>
  <c r="D66" i="64"/>
  <c r="E66" i="64"/>
  <c r="F66" i="64"/>
  <c r="G66" i="64"/>
  <c r="H66" i="64"/>
  <c r="I66" i="64"/>
  <c r="J66" i="64"/>
  <c r="K66" i="64"/>
  <c r="L66" i="64"/>
  <c r="M66" i="64"/>
  <c r="N66" i="64"/>
  <c r="O66" i="64"/>
  <c r="P66" i="64"/>
  <c r="Q66" i="64"/>
  <c r="R66" i="64"/>
  <c r="S66" i="64"/>
  <c r="T66" i="64"/>
  <c r="U66" i="64"/>
  <c r="V66" i="64"/>
  <c r="W66" i="64"/>
  <c r="X66" i="64"/>
  <c r="Y66" i="64"/>
  <c r="Z66" i="64"/>
  <c r="AA66" i="64"/>
  <c r="AB66" i="64"/>
  <c r="AC66" i="64"/>
  <c r="AD66" i="64"/>
  <c r="AE66" i="64"/>
  <c r="AF66" i="64"/>
  <c r="AG66" i="64"/>
  <c r="AH66" i="64"/>
  <c r="AI66" i="64"/>
  <c r="AJ66" i="64"/>
  <c r="AK66" i="64"/>
  <c r="AL66" i="64"/>
  <c r="AM66" i="64"/>
  <c r="D67" i="64"/>
  <c r="E67" i="64"/>
  <c r="F67" i="64"/>
  <c r="G67" i="64"/>
  <c r="H67" i="64"/>
  <c r="I67" i="64"/>
  <c r="J67" i="64"/>
  <c r="K67" i="64"/>
  <c r="L67" i="64"/>
  <c r="M67" i="64"/>
  <c r="N67" i="64"/>
  <c r="O67" i="64"/>
  <c r="P67" i="64"/>
  <c r="Q67" i="64"/>
  <c r="R67" i="64"/>
  <c r="S67" i="64"/>
  <c r="T67" i="64"/>
  <c r="U67" i="64"/>
  <c r="V67" i="64"/>
  <c r="W67" i="64"/>
  <c r="X67" i="64"/>
  <c r="Y67" i="64"/>
  <c r="Z67" i="64"/>
  <c r="AA67" i="64"/>
  <c r="AB67" i="64"/>
  <c r="AC67" i="64"/>
  <c r="AD67" i="64"/>
  <c r="AE67" i="64"/>
  <c r="AF67" i="64"/>
  <c r="AG67" i="64"/>
  <c r="AH67" i="64"/>
  <c r="AI67" i="64"/>
  <c r="AJ67" i="64"/>
  <c r="AK67" i="64"/>
  <c r="AL67" i="64"/>
  <c r="AM67" i="64"/>
  <c r="AN67" i="64"/>
  <c r="D68" i="64"/>
  <c r="E68" i="64"/>
  <c r="F68" i="64"/>
  <c r="G68" i="64"/>
  <c r="H68" i="64"/>
  <c r="I68" i="64"/>
  <c r="J68" i="64"/>
  <c r="K68" i="64"/>
  <c r="L68" i="64"/>
  <c r="M68" i="64"/>
  <c r="N68" i="64"/>
  <c r="O68" i="64"/>
  <c r="P68" i="64"/>
  <c r="Q68" i="64"/>
  <c r="R68" i="64"/>
  <c r="S68" i="64"/>
  <c r="T68" i="64"/>
  <c r="U68" i="64"/>
  <c r="V68" i="64"/>
  <c r="W68" i="64"/>
  <c r="X68" i="64"/>
  <c r="Y68" i="64"/>
  <c r="Z68" i="64"/>
  <c r="AA68" i="64"/>
  <c r="AB68" i="64"/>
  <c r="AC68" i="64"/>
  <c r="AD68" i="64"/>
  <c r="AE68" i="64"/>
  <c r="AF68" i="64"/>
  <c r="AG68" i="64"/>
  <c r="AH68" i="64"/>
  <c r="AI68" i="64"/>
  <c r="AJ68" i="64"/>
  <c r="AK68" i="64"/>
  <c r="AL68" i="64"/>
  <c r="AM68" i="64"/>
  <c r="AN68" i="64"/>
  <c r="AO68" i="64"/>
  <c r="D69" i="64"/>
  <c r="E69" i="64"/>
  <c r="F69" i="64"/>
  <c r="G69" i="64"/>
  <c r="H69" i="64"/>
  <c r="I69" i="64"/>
  <c r="J69" i="64"/>
  <c r="K69" i="64"/>
  <c r="L69" i="64"/>
  <c r="M69" i="64"/>
  <c r="N69" i="64"/>
  <c r="O69" i="64"/>
  <c r="P69" i="64"/>
  <c r="Q69" i="64"/>
  <c r="R69" i="64"/>
  <c r="S69" i="64"/>
  <c r="T69" i="64"/>
  <c r="U69" i="64"/>
  <c r="V69" i="64"/>
  <c r="W69" i="64"/>
  <c r="X69" i="64"/>
  <c r="Y69" i="64"/>
  <c r="Z69" i="64"/>
  <c r="AA69" i="64"/>
  <c r="AB69" i="64"/>
  <c r="AC69" i="64"/>
  <c r="AD69" i="64"/>
  <c r="AE69" i="64"/>
  <c r="AF69" i="64"/>
  <c r="AG69" i="64"/>
  <c r="AH69" i="64"/>
  <c r="AI69" i="64"/>
  <c r="AJ69" i="64"/>
  <c r="AK69" i="64"/>
  <c r="AL69" i="64"/>
  <c r="AM69" i="64"/>
  <c r="AN69" i="64"/>
  <c r="AO69" i="64"/>
  <c r="AP69" i="64"/>
  <c r="D70" i="64"/>
  <c r="E70" i="64"/>
  <c r="F70" i="64"/>
  <c r="G70" i="64"/>
  <c r="H70" i="64"/>
  <c r="I70" i="64"/>
  <c r="J70" i="64"/>
  <c r="K70" i="64"/>
  <c r="L70" i="64"/>
  <c r="M70" i="64"/>
  <c r="N70" i="64"/>
  <c r="O70" i="64"/>
  <c r="P70" i="64"/>
  <c r="Q70" i="64"/>
  <c r="R70" i="64"/>
  <c r="S70" i="64"/>
  <c r="T70" i="64"/>
  <c r="U70" i="64"/>
  <c r="V70" i="64"/>
  <c r="W70" i="64"/>
  <c r="X70" i="64"/>
  <c r="Y70" i="64"/>
  <c r="Z70" i="64"/>
  <c r="AA70" i="64"/>
  <c r="AB70" i="64"/>
  <c r="AC70" i="64"/>
  <c r="AD70" i="64"/>
  <c r="AE70" i="64"/>
  <c r="AF70" i="64"/>
  <c r="AG70" i="64"/>
  <c r="AH70" i="64"/>
  <c r="AI70" i="64"/>
  <c r="AJ70" i="64"/>
  <c r="AK70" i="64"/>
  <c r="AL70" i="64"/>
  <c r="AM70" i="64"/>
  <c r="AN70" i="64"/>
  <c r="AO70" i="64"/>
  <c r="AP70" i="64"/>
  <c r="AQ70" i="64"/>
  <c r="D71" i="64"/>
  <c r="E71" i="64"/>
  <c r="F71" i="64"/>
  <c r="G71" i="64"/>
  <c r="H71" i="64"/>
  <c r="I71" i="64"/>
  <c r="J71" i="64"/>
  <c r="K71" i="64"/>
  <c r="L71" i="64"/>
  <c r="M71" i="64"/>
  <c r="N71" i="64"/>
  <c r="O71" i="64"/>
  <c r="P71" i="64"/>
  <c r="Q71" i="64"/>
  <c r="R71" i="64"/>
  <c r="S71" i="64"/>
  <c r="T71" i="64"/>
  <c r="U71" i="64"/>
  <c r="V71" i="64"/>
  <c r="W71" i="64"/>
  <c r="X71" i="64"/>
  <c r="Y71" i="64"/>
  <c r="Z71" i="64"/>
  <c r="AA71" i="64"/>
  <c r="AB71" i="64"/>
  <c r="AC71" i="64"/>
  <c r="AD71" i="64"/>
  <c r="AE71" i="64"/>
  <c r="AF71" i="64"/>
  <c r="AG71" i="64"/>
  <c r="AH71" i="64"/>
  <c r="AI71" i="64"/>
  <c r="AJ71" i="64"/>
  <c r="AK71" i="64"/>
  <c r="AL71" i="64"/>
  <c r="AM71" i="64"/>
  <c r="AN71" i="64"/>
  <c r="AO71" i="64"/>
  <c r="AP71" i="64"/>
  <c r="AQ71" i="64"/>
  <c r="AR71" i="64"/>
  <c r="D72" i="64"/>
  <c r="E72" i="64"/>
  <c r="F72" i="64"/>
  <c r="G72" i="64"/>
  <c r="H72" i="64"/>
  <c r="I72" i="64"/>
  <c r="J72" i="64"/>
  <c r="K72" i="64"/>
  <c r="L72" i="64"/>
  <c r="M72" i="64"/>
  <c r="N72" i="64"/>
  <c r="O72" i="64"/>
  <c r="P72" i="64"/>
  <c r="Q72" i="64"/>
  <c r="R72" i="64"/>
  <c r="S72" i="64"/>
  <c r="T72" i="64"/>
  <c r="U72" i="64"/>
  <c r="V72" i="64"/>
  <c r="W72" i="64"/>
  <c r="X72" i="64"/>
  <c r="Y72" i="64"/>
  <c r="Z72" i="64"/>
  <c r="AA72" i="64"/>
  <c r="AB72" i="64"/>
  <c r="AC72" i="64"/>
  <c r="AD72" i="64"/>
  <c r="AE72" i="64"/>
  <c r="AF72" i="64"/>
  <c r="AG72" i="64"/>
  <c r="AH72" i="64"/>
  <c r="AI72" i="64"/>
  <c r="AJ72" i="64"/>
  <c r="AK72" i="64"/>
  <c r="AL72" i="64"/>
  <c r="AM72" i="64"/>
  <c r="AN72" i="64"/>
  <c r="AO72" i="64"/>
  <c r="AP72" i="64"/>
  <c r="AQ72" i="64"/>
  <c r="AR72" i="64"/>
  <c r="AS72" i="64"/>
  <c r="D73" i="64"/>
  <c r="E73" i="64"/>
  <c r="F73" i="64"/>
  <c r="G73" i="64"/>
  <c r="H73" i="64"/>
  <c r="I73" i="64"/>
  <c r="J73" i="64"/>
  <c r="K73" i="64"/>
  <c r="L73" i="64"/>
  <c r="M73" i="64"/>
  <c r="N73" i="64"/>
  <c r="O73" i="64"/>
  <c r="P73" i="64"/>
  <c r="Q73" i="64"/>
  <c r="R73" i="64"/>
  <c r="S73" i="64"/>
  <c r="T73" i="64"/>
  <c r="U73" i="64"/>
  <c r="V73" i="64"/>
  <c r="W73" i="64"/>
  <c r="X73" i="64"/>
  <c r="Y73" i="64"/>
  <c r="Z73" i="64"/>
  <c r="AA73" i="64"/>
  <c r="AB73" i="64"/>
  <c r="AC73" i="64"/>
  <c r="AD73" i="64"/>
  <c r="AE73" i="64"/>
  <c r="AF73" i="64"/>
  <c r="AG73" i="64"/>
  <c r="AH73" i="64"/>
  <c r="AI73" i="64"/>
  <c r="AJ73" i="64"/>
  <c r="AK73" i="64"/>
  <c r="AL73" i="64"/>
  <c r="AM73" i="64"/>
  <c r="AN73" i="64"/>
  <c r="AO73" i="64"/>
  <c r="AP73" i="64"/>
  <c r="AQ73" i="64"/>
  <c r="AR73" i="64"/>
  <c r="AS73" i="64"/>
  <c r="AT73" i="64"/>
  <c r="D74" i="64"/>
  <c r="E74" i="64"/>
  <c r="F74" i="64"/>
  <c r="G74" i="64"/>
  <c r="H74" i="64"/>
  <c r="I74" i="64"/>
  <c r="J74" i="64"/>
  <c r="K74" i="64"/>
  <c r="L74" i="64"/>
  <c r="M74" i="64"/>
  <c r="N74" i="64"/>
  <c r="O74" i="64"/>
  <c r="P74" i="64"/>
  <c r="Q74" i="64"/>
  <c r="R74" i="64"/>
  <c r="S74" i="64"/>
  <c r="T74" i="64"/>
  <c r="U74" i="64"/>
  <c r="V74" i="64"/>
  <c r="W74" i="64"/>
  <c r="X74" i="64"/>
  <c r="Y74" i="64"/>
  <c r="Z74" i="64"/>
  <c r="AA74" i="64"/>
  <c r="AB74" i="64"/>
  <c r="AC74" i="64"/>
  <c r="AD74" i="64"/>
  <c r="AE74" i="64"/>
  <c r="AF74" i="64"/>
  <c r="AG74" i="64"/>
  <c r="AH74" i="64"/>
  <c r="AI74" i="64"/>
  <c r="AJ74" i="64"/>
  <c r="AK74" i="64"/>
  <c r="AL74" i="64"/>
  <c r="AM74" i="64"/>
  <c r="AN74" i="64"/>
  <c r="AO74" i="64"/>
  <c r="AP74" i="64"/>
  <c r="AQ74" i="64"/>
  <c r="AR74" i="64"/>
  <c r="AS74" i="64"/>
  <c r="AT74" i="64"/>
  <c r="AU74" i="64"/>
  <c r="D75" i="64"/>
  <c r="E75" i="64"/>
  <c r="F75" i="64"/>
  <c r="G75" i="64"/>
  <c r="H75" i="64"/>
  <c r="I75" i="64"/>
  <c r="J75" i="64"/>
  <c r="K75" i="64"/>
  <c r="L75" i="64"/>
  <c r="M75" i="64"/>
  <c r="N75" i="64"/>
  <c r="O75" i="64"/>
  <c r="P75" i="64"/>
  <c r="Q75" i="64"/>
  <c r="R75" i="64"/>
  <c r="S75" i="64"/>
  <c r="T75" i="64"/>
  <c r="U75" i="64"/>
  <c r="V75" i="64"/>
  <c r="W75" i="64"/>
  <c r="X75" i="64"/>
  <c r="Y75" i="64"/>
  <c r="Z75" i="64"/>
  <c r="AA75" i="64"/>
  <c r="AB75" i="64"/>
  <c r="AC75" i="64"/>
  <c r="AD75" i="64"/>
  <c r="AE75" i="64"/>
  <c r="AF75" i="64"/>
  <c r="AG75" i="64"/>
  <c r="AH75" i="64"/>
  <c r="AI75" i="64"/>
  <c r="AJ75" i="64"/>
  <c r="AK75" i="64"/>
  <c r="AL75" i="64"/>
  <c r="AM75" i="64"/>
  <c r="AN75" i="64"/>
  <c r="AO75" i="64"/>
  <c r="AP75" i="64"/>
  <c r="AQ75" i="64"/>
  <c r="AR75" i="64"/>
  <c r="AS75" i="64"/>
  <c r="AT75" i="64"/>
  <c r="AU75" i="64"/>
  <c r="AV75" i="64"/>
  <c r="D76" i="64"/>
  <c r="E76" i="64"/>
  <c r="F76" i="64"/>
  <c r="G76" i="64"/>
  <c r="H76" i="64"/>
  <c r="I76" i="64"/>
  <c r="J76" i="64"/>
  <c r="K76" i="64"/>
  <c r="L76" i="64"/>
  <c r="M76" i="64"/>
  <c r="N76" i="64"/>
  <c r="O76" i="64"/>
  <c r="P76" i="64"/>
  <c r="Q76" i="64"/>
  <c r="R76" i="64"/>
  <c r="S76" i="64"/>
  <c r="T76" i="64"/>
  <c r="U76" i="64"/>
  <c r="V76" i="64"/>
  <c r="W76" i="64"/>
  <c r="X76" i="64"/>
  <c r="Y76" i="64"/>
  <c r="Z76" i="64"/>
  <c r="AA76" i="64"/>
  <c r="AB76" i="64"/>
  <c r="AC76" i="64"/>
  <c r="AD76" i="64"/>
  <c r="AE76" i="64"/>
  <c r="AF76" i="64"/>
  <c r="AG76" i="64"/>
  <c r="AH76" i="64"/>
  <c r="AI76" i="64"/>
  <c r="AJ76" i="64"/>
  <c r="AK76" i="64"/>
  <c r="AL76" i="64"/>
  <c r="AM76" i="64"/>
  <c r="AN76" i="64"/>
  <c r="AO76" i="64"/>
  <c r="AP76" i="64"/>
  <c r="AQ76" i="64"/>
  <c r="AR76" i="64"/>
  <c r="AS76" i="64"/>
  <c r="AT76" i="64"/>
  <c r="AU76" i="64"/>
  <c r="AV76" i="64"/>
  <c r="AW76" i="64"/>
  <c r="D77" i="64"/>
  <c r="E77" i="64"/>
  <c r="F77" i="64"/>
  <c r="G77" i="64"/>
  <c r="H77" i="64"/>
  <c r="I77" i="64"/>
  <c r="J77" i="64"/>
  <c r="K77" i="64"/>
  <c r="L77" i="64"/>
  <c r="M77" i="64"/>
  <c r="N77" i="64"/>
  <c r="O77" i="64"/>
  <c r="P77" i="64"/>
  <c r="Q77" i="64"/>
  <c r="R77" i="64"/>
  <c r="S77" i="64"/>
  <c r="T77" i="64"/>
  <c r="U77" i="64"/>
  <c r="V77" i="64"/>
  <c r="W77" i="64"/>
  <c r="X77" i="64"/>
  <c r="Y77" i="64"/>
  <c r="Z77" i="64"/>
  <c r="AA77" i="64"/>
  <c r="AB77" i="64"/>
  <c r="AC77" i="64"/>
  <c r="AD77" i="64"/>
  <c r="AE77" i="64"/>
  <c r="AF77" i="64"/>
  <c r="AG77" i="64"/>
  <c r="AH77" i="64"/>
  <c r="AI77" i="64"/>
  <c r="AJ77" i="64"/>
  <c r="AK77" i="64"/>
  <c r="AL77" i="64"/>
  <c r="AM77" i="64"/>
  <c r="AN77" i="64"/>
  <c r="AO77" i="64"/>
  <c r="AP77" i="64"/>
  <c r="AQ77" i="64"/>
  <c r="AR77" i="64"/>
  <c r="AS77" i="64"/>
  <c r="AT77" i="64"/>
  <c r="AU77" i="64"/>
  <c r="AV77" i="64"/>
  <c r="AW77" i="64"/>
  <c r="AX77" i="64"/>
  <c r="D78" i="64"/>
  <c r="E78" i="64"/>
  <c r="F78" i="64"/>
  <c r="G78" i="64"/>
  <c r="H78" i="64"/>
  <c r="I78" i="64"/>
  <c r="J78" i="64"/>
  <c r="K78" i="64"/>
  <c r="L78" i="64"/>
  <c r="M78" i="64"/>
  <c r="N78" i="64"/>
  <c r="O78" i="64"/>
  <c r="P78" i="64"/>
  <c r="Q78" i="64"/>
  <c r="R78" i="64"/>
  <c r="S78" i="64"/>
  <c r="T78" i="64"/>
  <c r="U78" i="64"/>
  <c r="V78" i="64"/>
  <c r="W78" i="64"/>
  <c r="X78" i="64"/>
  <c r="Y78" i="64"/>
  <c r="Z78" i="64"/>
  <c r="AA78" i="64"/>
  <c r="AB78" i="64"/>
  <c r="AC78" i="64"/>
  <c r="AD78" i="64"/>
  <c r="AE78" i="64"/>
  <c r="AF78" i="64"/>
  <c r="AG78" i="64"/>
  <c r="AH78" i="64"/>
  <c r="AI78" i="64"/>
  <c r="AJ78" i="64"/>
  <c r="AK78" i="64"/>
  <c r="AL78" i="64"/>
  <c r="AM78" i="64"/>
  <c r="AN78" i="64"/>
  <c r="AO78" i="64"/>
  <c r="AP78" i="64"/>
  <c r="AQ78" i="64"/>
  <c r="AR78" i="64"/>
  <c r="AS78" i="64"/>
  <c r="AT78" i="64"/>
  <c r="AU78" i="64"/>
  <c r="AV78" i="64"/>
  <c r="AW78" i="64"/>
  <c r="AX78" i="64"/>
  <c r="AY78" i="64"/>
  <c r="D79" i="64"/>
  <c r="E79" i="64"/>
  <c r="F79" i="64"/>
  <c r="G79" i="64"/>
  <c r="H79" i="64"/>
  <c r="I79" i="64"/>
  <c r="J79" i="64"/>
  <c r="K79" i="64"/>
  <c r="L79" i="64"/>
  <c r="M79" i="64"/>
  <c r="N79" i="64"/>
  <c r="O79" i="64"/>
  <c r="P79" i="64"/>
  <c r="Q79" i="64"/>
  <c r="R79" i="64"/>
  <c r="S79" i="64"/>
  <c r="T79" i="64"/>
  <c r="U79" i="64"/>
  <c r="V79" i="64"/>
  <c r="W79" i="64"/>
  <c r="X79" i="64"/>
  <c r="Y79" i="64"/>
  <c r="Z79" i="64"/>
  <c r="AA79" i="64"/>
  <c r="AB79" i="64"/>
  <c r="AC79" i="64"/>
  <c r="AD79" i="64"/>
  <c r="AE79" i="64"/>
  <c r="AF79" i="64"/>
  <c r="AG79" i="64"/>
  <c r="AH79" i="64"/>
  <c r="AI79" i="64"/>
  <c r="AJ79" i="64"/>
  <c r="AK79" i="64"/>
  <c r="AL79" i="64"/>
  <c r="AM79" i="64"/>
  <c r="AN79" i="64"/>
  <c r="AO79" i="64"/>
  <c r="AP79" i="64"/>
  <c r="AQ79" i="64"/>
  <c r="AR79" i="64"/>
  <c r="AS79" i="64"/>
  <c r="AT79" i="64"/>
  <c r="AU79" i="64"/>
  <c r="AV79" i="64"/>
  <c r="AW79" i="64"/>
  <c r="AX79" i="64"/>
  <c r="AY79" i="64"/>
  <c r="AZ79" i="64"/>
  <c r="D80" i="64"/>
  <c r="E80" i="64"/>
  <c r="F80" i="64"/>
  <c r="G80" i="64"/>
  <c r="H80" i="64"/>
  <c r="I80" i="64"/>
  <c r="J80" i="64"/>
  <c r="K80" i="64"/>
  <c r="L80" i="64"/>
  <c r="M80" i="64"/>
  <c r="N80" i="64"/>
  <c r="O80" i="64"/>
  <c r="P80" i="64"/>
  <c r="Q80" i="64"/>
  <c r="R80" i="64"/>
  <c r="S80" i="64"/>
  <c r="T80" i="64"/>
  <c r="U80" i="64"/>
  <c r="V80" i="64"/>
  <c r="W80" i="64"/>
  <c r="X80" i="64"/>
  <c r="Y80" i="64"/>
  <c r="Z80" i="64"/>
  <c r="AA80" i="64"/>
  <c r="AB80" i="64"/>
  <c r="AC80" i="64"/>
  <c r="AD80" i="64"/>
  <c r="AE80" i="64"/>
  <c r="AF80" i="64"/>
  <c r="AG80" i="64"/>
  <c r="AH80" i="64"/>
  <c r="AI80" i="64"/>
  <c r="AJ80" i="64"/>
  <c r="AK80" i="64"/>
  <c r="AL80" i="64"/>
  <c r="AM80" i="64"/>
  <c r="AN80" i="64"/>
  <c r="AO80" i="64"/>
  <c r="AP80" i="64"/>
  <c r="AQ80" i="64"/>
  <c r="AR80" i="64"/>
  <c r="AS80" i="64"/>
  <c r="AT80" i="64"/>
  <c r="AU80" i="64"/>
  <c r="AV80" i="64"/>
  <c r="AW80" i="64"/>
  <c r="AX80" i="64"/>
  <c r="AY80" i="64"/>
  <c r="AZ80" i="64"/>
  <c r="BA80" i="64"/>
  <c r="D81" i="64"/>
  <c r="E81" i="64"/>
  <c r="F81" i="64"/>
  <c r="G81" i="64"/>
  <c r="H81" i="64"/>
  <c r="I81" i="64"/>
  <c r="J81" i="64"/>
  <c r="K81" i="64"/>
  <c r="L81" i="64"/>
  <c r="M81" i="64"/>
  <c r="N81" i="64"/>
  <c r="O81" i="64"/>
  <c r="P81" i="64"/>
  <c r="Q81" i="64"/>
  <c r="R81" i="64"/>
  <c r="S81" i="64"/>
  <c r="T81" i="64"/>
  <c r="U81" i="64"/>
  <c r="V81" i="64"/>
  <c r="W81" i="64"/>
  <c r="X81" i="64"/>
  <c r="Y81" i="64"/>
  <c r="Z81" i="64"/>
  <c r="AA81" i="64"/>
  <c r="AB81" i="64"/>
  <c r="AC81" i="64"/>
  <c r="AD81" i="64"/>
  <c r="AE81" i="64"/>
  <c r="AF81" i="64"/>
  <c r="AG81" i="64"/>
  <c r="AH81" i="64"/>
  <c r="AI81" i="64"/>
  <c r="AJ81" i="64"/>
  <c r="AK81" i="64"/>
  <c r="AL81" i="64"/>
  <c r="AM81" i="64"/>
  <c r="AN81" i="64"/>
  <c r="AO81" i="64"/>
  <c r="AP81" i="64"/>
  <c r="AQ81" i="64"/>
  <c r="AR81" i="64"/>
  <c r="AS81" i="64"/>
  <c r="AT81" i="64"/>
  <c r="AU81" i="64"/>
  <c r="AV81" i="64"/>
  <c r="AW81" i="64"/>
  <c r="AX81" i="64"/>
  <c r="AY81" i="64"/>
  <c r="AZ81" i="64"/>
  <c r="BA81" i="64"/>
  <c r="BB81" i="64"/>
  <c r="D82" i="64"/>
  <c r="E82" i="64"/>
  <c r="F82" i="64"/>
  <c r="G82" i="64"/>
  <c r="H82" i="64"/>
  <c r="I82" i="64"/>
  <c r="J82" i="64"/>
  <c r="K82" i="64"/>
  <c r="L82" i="64"/>
  <c r="M82" i="64"/>
  <c r="N82" i="64"/>
  <c r="O82" i="64"/>
  <c r="P82" i="64"/>
  <c r="Q82" i="64"/>
  <c r="R82" i="64"/>
  <c r="S82" i="64"/>
  <c r="T82" i="64"/>
  <c r="U82" i="64"/>
  <c r="V82" i="64"/>
  <c r="W82" i="64"/>
  <c r="X82" i="64"/>
  <c r="Y82" i="64"/>
  <c r="Z82" i="64"/>
  <c r="AA82" i="64"/>
  <c r="AB82" i="64"/>
  <c r="AC82" i="64"/>
  <c r="AD82" i="64"/>
  <c r="AE82" i="64"/>
  <c r="AF82" i="64"/>
  <c r="AG82" i="64"/>
  <c r="AH82" i="64"/>
  <c r="AI82" i="64"/>
  <c r="AJ82" i="64"/>
  <c r="AK82" i="64"/>
  <c r="AL82" i="64"/>
  <c r="AM82" i="64"/>
  <c r="AN82" i="64"/>
  <c r="AO82" i="64"/>
  <c r="AP82" i="64"/>
  <c r="AQ82" i="64"/>
  <c r="AR82" i="64"/>
  <c r="AS82" i="64"/>
  <c r="AT82" i="64"/>
  <c r="AU82" i="64"/>
  <c r="AV82" i="64"/>
  <c r="AW82" i="64"/>
  <c r="AX82" i="64"/>
  <c r="AY82" i="64"/>
  <c r="AZ82" i="64"/>
  <c r="BA82" i="64"/>
  <c r="BB82" i="64"/>
  <c r="BC82" i="64"/>
  <c r="D83" i="64"/>
  <c r="E83" i="64"/>
  <c r="F83" i="64"/>
  <c r="G83" i="64"/>
  <c r="H83" i="64"/>
  <c r="I83" i="64"/>
  <c r="J83" i="64"/>
  <c r="K83" i="64"/>
  <c r="L83" i="64"/>
  <c r="M83" i="64"/>
  <c r="N83" i="64"/>
  <c r="O83" i="64"/>
  <c r="P83" i="64"/>
  <c r="Q83" i="64"/>
  <c r="R83" i="64"/>
  <c r="S83" i="64"/>
  <c r="T83" i="64"/>
  <c r="U83" i="64"/>
  <c r="V83" i="64"/>
  <c r="W83" i="64"/>
  <c r="X83" i="64"/>
  <c r="Y83" i="64"/>
  <c r="Z83" i="64"/>
  <c r="AA83" i="64"/>
  <c r="AB83" i="64"/>
  <c r="AC83" i="64"/>
  <c r="AD83" i="64"/>
  <c r="AE83" i="64"/>
  <c r="AF83" i="64"/>
  <c r="AG83" i="64"/>
  <c r="AH83" i="64"/>
  <c r="AI83" i="64"/>
  <c r="AJ83" i="64"/>
  <c r="AK83" i="64"/>
  <c r="AL83" i="64"/>
  <c r="AM83" i="64"/>
  <c r="AN83" i="64"/>
  <c r="AO83" i="64"/>
  <c r="AP83" i="64"/>
  <c r="AQ83" i="64"/>
  <c r="AR83" i="64"/>
  <c r="AS83" i="64"/>
  <c r="AT83" i="64"/>
  <c r="AU83" i="64"/>
  <c r="AV83" i="64"/>
  <c r="AW83" i="64"/>
  <c r="AX83" i="64"/>
  <c r="AY83" i="64"/>
  <c r="AZ83" i="64"/>
  <c r="BA83" i="64"/>
  <c r="BB83" i="64"/>
  <c r="BC83" i="64"/>
  <c r="BD83" i="64"/>
  <c r="D84" i="64"/>
  <c r="E84" i="64"/>
  <c r="F84" i="64"/>
  <c r="G84" i="64"/>
  <c r="H84" i="64"/>
  <c r="I84" i="64"/>
  <c r="J84" i="64"/>
  <c r="K84" i="64"/>
  <c r="L84" i="64"/>
  <c r="M84" i="64"/>
  <c r="N84" i="64"/>
  <c r="O84" i="64"/>
  <c r="P84" i="64"/>
  <c r="Q84" i="64"/>
  <c r="R84" i="64"/>
  <c r="S84" i="64"/>
  <c r="T84" i="64"/>
  <c r="U84" i="64"/>
  <c r="V84" i="64"/>
  <c r="W84" i="64"/>
  <c r="X84" i="64"/>
  <c r="Y84" i="64"/>
  <c r="Z84" i="64"/>
  <c r="AA84" i="64"/>
  <c r="AB84" i="64"/>
  <c r="AC84" i="64"/>
  <c r="AD84" i="64"/>
  <c r="AE84" i="64"/>
  <c r="AF84" i="64"/>
  <c r="AG84" i="64"/>
  <c r="AH84" i="64"/>
  <c r="AI84" i="64"/>
  <c r="AJ84" i="64"/>
  <c r="AK84" i="64"/>
  <c r="AL84" i="64"/>
  <c r="AM84" i="64"/>
  <c r="AN84" i="64"/>
  <c r="AO84" i="64"/>
  <c r="AP84" i="64"/>
  <c r="AQ84" i="64"/>
  <c r="AR84" i="64"/>
  <c r="AS84" i="64"/>
  <c r="AT84" i="64"/>
  <c r="AU84" i="64"/>
  <c r="AV84" i="64"/>
  <c r="AW84" i="64"/>
  <c r="AX84" i="64"/>
  <c r="AY84" i="64"/>
  <c r="AZ84" i="64"/>
  <c r="BA84" i="64"/>
  <c r="BB84" i="64"/>
  <c r="BC84" i="64"/>
  <c r="BD84" i="64"/>
  <c r="BE84" i="64"/>
  <c r="D85" i="64"/>
  <c r="E85" i="64"/>
  <c r="F85" i="64"/>
  <c r="G85" i="64"/>
  <c r="H85" i="64"/>
  <c r="I85" i="64"/>
  <c r="J85" i="64"/>
  <c r="K85" i="64"/>
  <c r="L85" i="64"/>
  <c r="M85" i="64"/>
  <c r="N85" i="64"/>
  <c r="O85" i="64"/>
  <c r="P85" i="64"/>
  <c r="Q85" i="64"/>
  <c r="R85" i="64"/>
  <c r="S85" i="64"/>
  <c r="T85" i="64"/>
  <c r="U85" i="64"/>
  <c r="V85" i="64"/>
  <c r="W85" i="64"/>
  <c r="X85" i="64"/>
  <c r="Y85" i="64"/>
  <c r="Z85" i="64"/>
  <c r="AA85" i="64"/>
  <c r="AB85" i="64"/>
  <c r="AC85" i="64"/>
  <c r="AD85" i="64"/>
  <c r="AE85" i="64"/>
  <c r="AF85" i="64"/>
  <c r="AG85" i="64"/>
  <c r="AH85" i="64"/>
  <c r="AI85" i="64"/>
  <c r="AJ85" i="64"/>
  <c r="AK85" i="64"/>
  <c r="AL85" i="64"/>
  <c r="AM85" i="64"/>
  <c r="AN85" i="64"/>
  <c r="AO85" i="64"/>
  <c r="AP85" i="64"/>
  <c r="AQ85" i="64"/>
  <c r="AR85" i="64"/>
  <c r="AS85" i="64"/>
  <c r="AT85" i="64"/>
  <c r="AU85" i="64"/>
  <c r="AV85" i="64"/>
  <c r="AW85" i="64"/>
  <c r="AX85" i="64"/>
  <c r="AY85" i="64"/>
  <c r="AZ85" i="64"/>
  <c r="BA85" i="64"/>
  <c r="BB85" i="64"/>
  <c r="BC85" i="64"/>
  <c r="BD85" i="64"/>
  <c r="BE85" i="64"/>
  <c r="BF85" i="64"/>
  <c r="D86" i="64"/>
  <c r="E86" i="64"/>
  <c r="F86" i="64"/>
  <c r="G86" i="64"/>
  <c r="H86" i="64"/>
  <c r="I86" i="64"/>
  <c r="J86" i="64"/>
  <c r="K86" i="64"/>
  <c r="L86" i="64"/>
  <c r="M86" i="64"/>
  <c r="N86" i="64"/>
  <c r="O86" i="64"/>
  <c r="P86" i="64"/>
  <c r="Q86" i="64"/>
  <c r="R86" i="64"/>
  <c r="S86" i="64"/>
  <c r="T86" i="64"/>
  <c r="U86" i="64"/>
  <c r="V86" i="64"/>
  <c r="W86" i="64"/>
  <c r="X86" i="64"/>
  <c r="Y86" i="64"/>
  <c r="Z86" i="64"/>
  <c r="AA86" i="64"/>
  <c r="AB86" i="64"/>
  <c r="AC86" i="64"/>
  <c r="AD86" i="64"/>
  <c r="AE86" i="64"/>
  <c r="AF86" i="64"/>
  <c r="AG86" i="64"/>
  <c r="AH86" i="64"/>
  <c r="AI86" i="64"/>
  <c r="AJ86" i="64"/>
  <c r="AK86" i="64"/>
  <c r="AL86" i="64"/>
  <c r="AM86" i="64"/>
  <c r="AN86" i="64"/>
  <c r="AO86" i="64"/>
  <c r="AP86" i="64"/>
  <c r="AQ86" i="64"/>
  <c r="AR86" i="64"/>
  <c r="AS86" i="64"/>
  <c r="AT86" i="64"/>
  <c r="AU86" i="64"/>
  <c r="AV86" i="64"/>
  <c r="AW86" i="64"/>
  <c r="AX86" i="64"/>
  <c r="AY86" i="64"/>
  <c r="AZ86" i="64"/>
  <c r="BA86" i="64"/>
  <c r="BB86" i="64"/>
  <c r="BC86" i="64"/>
  <c r="BD86" i="64"/>
  <c r="BE86" i="64"/>
  <c r="BF86" i="64"/>
  <c r="BG86" i="64"/>
  <c r="D87" i="64"/>
  <c r="E87" i="64"/>
  <c r="F87" i="64"/>
  <c r="G87" i="64"/>
  <c r="H87" i="64"/>
  <c r="I87" i="64"/>
  <c r="J87" i="64"/>
  <c r="K87" i="64"/>
  <c r="L87" i="64"/>
  <c r="M87" i="64"/>
  <c r="N87" i="64"/>
  <c r="O87" i="64"/>
  <c r="P87" i="64"/>
  <c r="Q87" i="64"/>
  <c r="R87" i="64"/>
  <c r="S87" i="64"/>
  <c r="T87" i="64"/>
  <c r="U87" i="64"/>
  <c r="V87" i="64"/>
  <c r="W87" i="64"/>
  <c r="X87" i="64"/>
  <c r="Y87" i="64"/>
  <c r="Z87" i="64"/>
  <c r="AA87" i="64"/>
  <c r="AB87" i="64"/>
  <c r="AC87" i="64"/>
  <c r="AD87" i="64"/>
  <c r="AE87" i="64"/>
  <c r="AF87" i="64"/>
  <c r="AG87" i="64"/>
  <c r="AH87" i="64"/>
  <c r="AI87" i="64"/>
  <c r="AJ87" i="64"/>
  <c r="AK87" i="64"/>
  <c r="AL87" i="64"/>
  <c r="AM87" i="64"/>
  <c r="AN87" i="64"/>
  <c r="AO87" i="64"/>
  <c r="AP87" i="64"/>
  <c r="AQ87" i="64"/>
  <c r="AR87" i="64"/>
  <c r="AS87" i="64"/>
  <c r="AT87" i="64"/>
  <c r="AU87" i="64"/>
  <c r="AV87" i="64"/>
  <c r="AW87" i="64"/>
  <c r="AX87" i="64"/>
  <c r="AY87" i="64"/>
  <c r="AZ87" i="64"/>
  <c r="BA87" i="64"/>
  <c r="BB87" i="64"/>
  <c r="BC87" i="64"/>
  <c r="BD87" i="64"/>
  <c r="BE87" i="64"/>
  <c r="BF87" i="64"/>
  <c r="BG87" i="64"/>
  <c r="BH87" i="64"/>
  <c r="D88" i="64"/>
  <c r="E88" i="64"/>
  <c r="F88" i="64"/>
  <c r="G88" i="64"/>
  <c r="H88" i="64"/>
  <c r="I88" i="64"/>
  <c r="J88" i="64"/>
  <c r="K88" i="64"/>
  <c r="L88" i="64"/>
  <c r="M88" i="64"/>
  <c r="N88" i="64"/>
  <c r="O88" i="64"/>
  <c r="P88" i="64"/>
  <c r="Q88" i="64"/>
  <c r="R88" i="64"/>
  <c r="S88" i="64"/>
  <c r="T88" i="64"/>
  <c r="U88" i="64"/>
  <c r="V88" i="64"/>
  <c r="W88" i="64"/>
  <c r="X88" i="64"/>
  <c r="Y88" i="64"/>
  <c r="Z88" i="64"/>
  <c r="AA88" i="64"/>
  <c r="AB88" i="64"/>
  <c r="AC88" i="64"/>
  <c r="AD88" i="64"/>
  <c r="AE88" i="64"/>
  <c r="AF88" i="64"/>
  <c r="AG88" i="64"/>
  <c r="AH88" i="64"/>
  <c r="AI88" i="64"/>
  <c r="AJ88" i="64"/>
  <c r="AK88" i="64"/>
  <c r="AL88" i="64"/>
  <c r="AM88" i="64"/>
  <c r="AN88" i="64"/>
  <c r="AO88" i="64"/>
  <c r="AP88" i="64"/>
  <c r="AQ88" i="64"/>
  <c r="AR88" i="64"/>
  <c r="AS88" i="64"/>
  <c r="AT88" i="64"/>
  <c r="AU88" i="64"/>
  <c r="AV88" i="64"/>
  <c r="AW88" i="64"/>
  <c r="AX88" i="64"/>
  <c r="AY88" i="64"/>
  <c r="AZ88" i="64"/>
  <c r="BA88" i="64"/>
  <c r="BB88" i="64"/>
  <c r="BC88" i="64"/>
  <c r="BD88" i="64"/>
  <c r="BE88" i="64"/>
  <c r="BF88" i="64"/>
  <c r="BG88" i="64"/>
  <c r="BH88" i="64"/>
  <c r="BI88" i="64"/>
  <c r="D89" i="64"/>
  <c r="E89" i="64"/>
  <c r="F89" i="64"/>
  <c r="G89" i="64"/>
  <c r="H89" i="64"/>
  <c r="I89" i="64"/>
  <c r="J89" i="64"/>
  <c r="K89" i="64"/>
  <c r="L89" i="64"/>
  <c r="M89" i="64"/>
  <c r="N89" i="64"/>
  <c r="O89" i="64"/>
  <c r="P89" i="64"/>
  <c r="Q89" i="64"/>
  <c r="R89" i="64"/>
  <c r="S89" i="64"/>
  <c r="T89" i="64"/>
  <c r="U89" i="64"/>
  <c r="V89" i="64"/>
  <c r="W89" i="64"/>
  <c r="X89" i="64"/>
  <c r="Y89" i="64"/>
  <c r="Z89" i="64"/>
  <c r="AA89" i="64"/>
  <c r="AB89" i="64"/>
  <c r="AC89" i="64"/>
  <c r="AD89" i="64"/>
  <c r="AE89" i="64"/>
  <c r="AF89" i="64"/>
  <c r="AG89" i="64"/>
  <c r="AH89" i="64"/>
  <c r="AI89" i="64"/>
  <c r="AJ89" i="64"/>
  <c r="AK89" i="64"/>
  <c r="AL89" i="64"/>
  <c r="AM89" i="64"/>
  <c r="AN89" i="64"/>
  <c r="AO89" i="64"/>
  <c r="AP89" i="64"/>
  <c r="AQ89" i="64"/>
  <c r="AR89" i="64"/>
  <c r="AS89" i="64"/>
  <c r="AT89" i="64"/>
  <c r="AU89" i="64"/>
  <c r="AV89" i="64"/>
  <c r="AW89" i="64"/>
  <c r="AX89" i="64"/>
  <c r="AY89" i="64"/>
  <c r="AZ89" i="64"/>
  <c r="BA89" i="64"/>
  <c r="BB89" i="64"/>
  <c r="BC89" i="64"/>
  <c r="BD89" i="64"/>
  <c r="BE89" i="64"/>
  <c r="BF89" i="64"/>
  <c r="BG89" i="64"/>
  <c r="BH89" i="64"/>
  <c r="BI89" i="64"/>
  <c r="BJ89" i="64"/>
  <c r="D90" i="64"/>
  <c r="E90" i="64"/>
  <c r="F90" i="64"/>
  <c r="G90" i="64"/>
  <c r="H90" i="64"/>
  <c r="I90" i="64"/>
  <c r="J90" i="64"/>
  <c r="K90" i="64"/>
  <c r="L90" i="64"/>
  <c r="M90" i="64"/>
  <c r="N90" i="64"/>
  <c r="O90" i="64"/>
  <c r="P90" i="64"/>
  <c r="Q90" i="64"/>
  <c r="R90" i="64"/>
  <c r="S90" i="64"/>
  <c r="T90" i="64"/>
  <c r="U90" i="64"/>
  <c r="V90" i="64"/>
  <c r="W90" i="64"/>
  <c r="X90" i="64"/>
  <c r="Y90" i="64"/>
  <c r="Z90" i="64"/>
  <c r="AA90" i="64"/>
  <c r="AB90" i="64"/>
  <c r="AC90" i="64"/>
  <c r="AD90" i="64"/>
  <c r="AE90" i="64"/>
  <c r="AF90" i="64"/>
  <c r="AG90" i="64"/>
  <c r="AH90" i="64"/>
  <c r="AI90" i="64"/>
  <c r="AJ90" i="64"/>
  <c r="AK90" i="64"/>
  <c r="AL90" i="64"/>
  <c r="AM90" i="64"/>
  <c r="AN90" i="64"/>
  <c r="AO90" i="64"/>
  <c r="AP90" i="64"/>
  <c r="AQ90" i="64"/>
  <c r="AR90" i="64"/>
  <c r="AS90" i="64"/>
  <c r="AT90" i="64"/>
  <c r="AU90" i="64"/>
  <c r="AV90" i="64"/>
  <c r="AW90" i="64"/>
  <c r="AX90" i="64"/>
  <c r="AY90" i="64"/>
  <c r="AZ90" i="64"/>
  <c r="BA90" i="64"/>
  <c r="BB90" i="64"/>
  <c r="BC90" i="64"/>
  <c r="BD90" i="64"/>
  <c r="BE90" i="64"/>
  <c r="BF90" i="64"/>
  <c r="BG90" i="64"/>
  <c r="BH90" i="64"/>
  <c r="BI90" i="64"/>
  <c r="BJ90" i="64"/>
  <c r="BK90" i="64"/>
  <c r="D91" i="64"/>
  <c r="E91" i="64"/>
  <c r="F91" i="64"/>
  <c r="G91" i="64"/>
  <c r="H91" i="64"/>
  <c r="I91" i="64"/>
  <c r="J91" i="64"/>
  <c r="K91" i="64"/>
  <c r="L91" i="64"/>
  <c r="M91" i="64"/>
  <c r="N91" i="64"/>
  <c r="O91" i="64"/>
  <c r="P91" i="64"/>
  <c r="Q91" i="64"/>
  <c r="R91" i="64"/>
  <c r="S91" i="64"/>
  <c r="T91" i="64"/>
  <c r="U91" i="64"/>
  <c r="V91" i="64"/>
  <c r="W91" i="64"/>
  <c r="X91" i="64"/>
  <c r="Y91" i="64"/>
  <c r="Z91" i="64"/>
  <c r="AA91" i="64"/>
  <c r="AB91" i="64"/>
  <c r="AC91" i="64"/>
  <c r="AD91" i="64"/>
  <c r="AE91" i="64"/>
  <c r="AF91" i="64"/>
  <c r="AG91" i="64"/>
  <c r="AH91" i="64"/>
  <c r="AI91" i="64"/>
  <c r="AJ91" i="64"/>
  <c r="AK91" i="64"/>
  <c r="AL91" i="64"/>
  <c r="AM91" i="64"/>
  <c r="AN91" i="64"/>
  <c r="AO91" i="64"/>
  <c r="AP91" i="64"/>
  <c r="AQ91" i="64"/>
  <c r="AR91" i="64"/>
  <c r="AS91" i="64"/>
  <c r="AT91" i="64"/>
  <c r="AU91" i="64"/>
  <c r="AV91" i="64"/>
  <c r="AW91" i="64"/>
  <c r="AX91" i="64"/>
  <c r="AY91" i="64"/>
  <c r="AZ91" i="64"/>
  <c r="BA91" i="64"/>
  <c r="BB91" i="64"/>
  <c r="BC91" i="64"/>
  <c r="BD91" i="64"/>
  <c r="BE91" i="64"/>
  <c r="BF91" i="64"/>
  <c r="BG91" i="64"/>
  <c r="BH91" i="64"/>
  <c r="BI91" i="64"/>
  <c r="BJ91" i="64"/>
  <c r="BK91" i="64"/>
  <c r="BL91" i="64"/>
  <c r="D92" i="64"/>
  <c r="E92" i="64"/>
  <c r="F92" i="64"/>
  <c r="G92" i="64"/>
  <c r="H92" i="64"/>
  <c r="I92" i="64"/>
  <c r="J92" i="64"/>
  <c r="K92" i="64"/>
  <c r="L92" i="64"/>
  <c r="M92" i="64"/>
  <c r="N92" i="64"/>
  <c r="O92" i="64"/>
  <c r="P92" i="64"/>
  <c r="Q92" i="64"/>
  <c r="R92" i="64"/>
  <c r="S92" i="64"/>
  <c r="T92" i="64"/>
  <c r="U92" i="64"/>
  <c r="V92" i="64"/>
  <c r="W92" i="64"/>
  <c r="X92" i="64"/>
  <c r="Y92" i="64"/>
  <c r="Z92" i="64"/>
  <c r="AA92" i="64"/>
  <c r="AB92" i="64"/>
  <c r="AC92" i="64"/>
  <c r="AD92" i="64"/>
  <c r="AE92" i="64"/>
  <c r="AF92" i="64"/>
  <c r="AG92" i="64"/>
  <c r="AH92" i="64"/>
  <c r="AI92" i="64"/>
  <c r="AJ92" i="64"/>
  <c r="AK92" i="64"/>
  <c r="AL92" i="64"/>
  <c r="AM92" i="64"/>
  <c r="AN92" i="64"/>
  <c r="AO92" i="64"/>
  <c r="AP92" i="64"/>
  <c r="AQ92" i="64"/>
  <c r="AR92" i="64"/>
  <c r="AS92" i="64"/>
  <c r="AT92" i="64"/>
  <c r="AU92" i="64"/>
  <c r="AV92" i="64"/>
  <c r="AW92" i="64"/>
  <c r="AX92" i="64"/>
  <c r="AY92" i="64"/>
  <c r="AZ92" i="64"/>
  <c r="BA92" i="64"/>
  <c r="BB92" i="64"/>
  <c r="BC92" i="64"/>
  <c r="BD92" i="64"/>
  <c r="BE92" i="64"/>
  <c r="BF92" i="64"/>
  <c r="BG92" i="64"/>
  <c r="BH92" i="64"/>
  <c r="BI92" i="64"/>
  <c r="BJ92" i="64"/>
  <c r="BK92" i="64"/>
  <c r="BL92" i="64"/>
  <c r="BM92" i="64"/>
  <c r="D93" i="64"/>
  <c r="E93" i="64"/>
  <c r="F93" i="64"/>
  <c r="G93" i="64"/>
  <c r="H93" i="64"/>
  <c r="I93" i="64"/>
  <c r="J93" i="64"/>
  <c r="K93" i="64"/>
  <c r="L93" i="64"/>
  <c r="M93" i="64"/>
  <c r="N93" i="64"/>
  <c r="O93" i="64"/>
  <c r="P93" i="64"/>
  <c r="Q93" i="64"/>
  <c r="R93" i="64"/>
  <c r="S93" i="64"/>
  <c r="T93" i="64"/>
  <c r="U93" i="64"/>
  <c r="V93" i="64"/>
  <c r="W93" i="64"/>
  <c r="X93" i="64"/>
  <c r="Y93" i="64"/>
  <c r="Z93" i="64"/>
  <c r="AA93" i="64"/>
  <c r="AB93" i="64"/>
  <c r="AC93" i="64"/>
  <c r="AD93" i="64"/>
  <c r="AE93" i="64"/>
  <c r="AF93" i="64"/>
  <c r="AG93" i="64"/>
  <c r="AH93" i="64"/>
  <c r="AI93" i="64"/>
  <c r="AJ93" i="64"/>
  <c r="AK93" i="64"/>
  <c r="AL93" i="64"/>
  <c r="AM93" i="64"/>
  <c r="AN93" i="64"/>
  <c r="AO93" i="64"/>
  <c r="AP93" i="64"/>
  <c r="AQ93" i="64"/>
  <c r="AR93" i="64"/>
  <c r="AS93" i="64"/>
  <c r="AT93" i="64"/>
  <c r="AU93" i="64"/>
  <c r="AV93" i="64"/>
  <c r="AW93" i="64"/>
  <c r="AX93" i="64"/>
  <c r="AY93" i="64"/>
  <c r="AZ93" i="64"/>
  <c r="BA93" i="64"/>
  <c r="BB93" i="64"/>
  <c r="BC93" i="64"/>
  <c r="BD93" i="64"/>
  <c r="BE93" i="64"/>
  <c r="BF93" i="64"/>
  <c r="BG93" i="64"/>
  <c r="BH93" i="64"/>
  <c r="BI93" i="64"/>
  <c r="BJ93" i="64"/>
  <c r="BK93" i="64"/>
  <c r="BL93" i="64"/>
  <c r="BM93" i="64"/>
  <c r="BN93" i="64"/>
  <c r="D94" i="64"/>
  <c r="E94" i="64"/>
  <c r="F94" i="64"/>
  <c r="G94" i="64"/>
  <c r="H94" i="64"/>
  <c r="I94" i="64"/>
  <c r="J94" i="64"/>
  <c r="K94" i="64"/>
  <c r="L94" i="64"/>
  <c r="M94" i="64"/>
  <c r="N94" i="64"/>
  <c r="O94" i="64"/>
  <c r="P94" i="64"/>
  <c r="Q94" i="64"/>
  <c r="R94" i="64"/>
  <c r="S94" i="64"/>
  <c r="T94" i="64"/>
  <c r="U94" i="64"/>
  <c r="V94" i="64"/>
  <c r="W94" i="64"/>
  <c r="X94" i="64"/>
  <c r="Y94" i="64"/>
  <c r="Z94" i="64"/>
  <c r="AA94" i="64"/>
  <c r="AB94" i="64"/>
  <c r="AC94" i="64"/>
  <c r="AD94" i="64"/>
  <c r="AE94" i="64"/>
  <c r="AF94" i="64"/>
  <c r="AG94" i="64"/>
  <c r="AH94" i="64"/>
  <c r="AI94" i="64"/>
  <c r="AJ94" i="64"/>
  <c r="AK94" i="64"/>
  <c r="AL94" i="64"/>
  <c r="AM94" i="64"/>
  <c r="AN94" i="64"/>
  <c r="AO94" i="64"/>
  <c r="AP94" i="64"/>
  <c r="AQ94" i="64"/>
  <c r="AR94" i="64"/>
  <c r="AS94" i="64"/>
  <c r="AT94" i="64"/>
  <c r="AU94" i="64"/>
  <c r="AV94" i="64"/>
  <c r="AW94" i="64"/>
  <c r="AX94" i="64"/>
  <c r="AY94" i="64"/>
  <c r="AZ94" i="64"/>
  <c r="BA94" i="64"/>
  <c r="BB94" i="64"/>
  <c r="BC94" i="64"/>
  <c r="BD94" i="64"/>
  <c r="BE94" i="64"/>
  <c r="BF94" i="64"/>
  <c r="BG94" i="64"/>
  <c r="BH94" i="64"/>
  <c r="BI94" i="64"/>
  <c r="BJ94" i="64"/>
  <c r="BK94" i="64"/>
  <c r="BL94" i="64"/>
  <c r="BM94" i="64"/>
  <c r="BN94" i="64"/>
  <c r="BO94" i="64"/>
  <c r="D95" i="64"/>
  <c r="E95" i="64"/>
  <c r="F95" i="64"/>
  <c r="G95" i="64"/>
  <c r="H95" i="64"/>
  <c r="I95" i="64"/>
  <c r="J95" i="64"/>
  <c r="K95" i="64"/>
  <c r="L95" i="64"/>
  <c r="M95" i="64"/>
  <c r="N95" i="64"/>
  <c r="O95" i="64"/>
  <c r="P95" i="64"/>
  <c r="Q95" i="64"/>
  <c r="R95" i="64"/>
  <c r="S95" i="64"/>
  <c r="T95" i="64"/>
  <c r="U95" i="64"/>
  <c r="V95" i="64"/>
  <c r="W95" i="64"/>
  <c r="X95" i="64"/>
  <c r="Y95" i="64"/>
  <c r="Z95" i="64"/>
  <c r="AA95" i="64"/>
  <c r="AB95" i="64"/>
  <c r="AC95" i="64"/>
  <c r="AD95" i="64"/>
  <c r="AE95" i="64"/>
  <c r="AF95" i="64"/>
  <c r="AG95" i="64"/>
  <c r="AH95" i="64"/>
  <c r="AI95" i="64"/>
  <c r="AJ95" i="64"/>
  <c r="AK95" i="64"/>
  <c r="AL95" i="64"/>
  <c r="AM95" i="64"/>
  <c r="AN95" i="64"/>
  <c r="AO95" i="64"/>
  <c r="AP95" i="64"/>
  <c r="AQ95" i="64"/>
  <c r="AR95" i="64"/>
  <c r="AS95" i="64"/>
  <c r="AT95" i="64"/>
  <c r="AU95" i="64"/>
  <c r="AV95" i="64"/>
  <c r="AW95" i="64"/>
  <c r="AX95" i="64"/>
  <c r="AY95" i="64"/>
  <c r="AZ95" i="64"/>
  <c r="BA95" i="64"/>
  <c r="BB95" i="64"/>
  <c r="BC95" i="64"/>
  <c r="BD95" i="64"/>
  <c r="BE95" i="64"/>
  <c r="BF95" i="64"/>
  <c r="BG95" i="64"/>
  <c r="BH95" i="64"/>
  <c r="BI95" i="64"/>
  <c r="BJ95" i="64"/>
  <c r="BK95" i="64"/>
  <c r="BL95" i="64"/>
  <c r="BM95" i="64"/>
  <c r="BN95" i="64"/>
  <c r="BO95" i="64"/>
  <c r="BP95" i="64"/>
  <c r="D96" i="64"/>
  <c r="E96" i="64"/>
  <c r="F96" i="64"/>
  <c r="G96" i="64"/>
  <c r="H96" i="64"/>
  <c r="I96" i="64"/>
  <c r="J96" i="64"/>
  <c r="K96" i="64"/>
  <c r="L96" i="64"/>
  <c r="M96" i="64"/>
  <c r="N96" i="64"/>
  <c r="O96" i="64"/>
  <c r="P96" i="64"/>
  <c r="Q96" i="64"/>
  <c r="R96" i="64"/>
  <c r="S96" i="64"/>
  <c r="T96" i="64"/>
  <c r="U96" i="64"/>
  <c r="V96" i="64"/>
  <c r="W96" i="64"/>
  <c r="X96" i="64"/>
  <c r="Y96" i="64"/>
  <c r="Z96" i="64"/>
  <c r="AA96" i="64"/>
  <c r="AB96" i="64"/>
  <c r="AC96" i="64"/>
  <c r="AD96" i="64"/>
  <c r="AE96" i="64"/>
  <c r="AF96" i="64"/>
  <c r="AG96" i="64"/>
  <c r="AH96" i="64"/>
  <c r="AI96" i="64"/>
  <c r="AJ96" i="64"/>
  <c r="AK96" i="64"/>
  <c r="AL96" i="64"/>
  <c r="AM96" i="64"/>
  <c r="AN96" i="64"/>
  <c r="AO96" i="64"/>
  <c r="AP96" i="64"/>
  <c r="AQ96" i="64"/>
  <c r="AR96" i="64"/>
  <c r="AS96" i="64"/>
  <c r="AT96" i="64"/>
  <c r="AU96" i="64"/>
  <c r="AV96" i="64"/>
  <c r="AW96" i="64"/>
  <c r="AX96" i="64"/>
  <c r="AY96" i="64"/>
  <c r="AZ96" i="64"/>
  <c r="BA96" i="64"/>
  <c r="BB96" i="64"/>
  <c r="BC96" i="64"/>
  <c r="BD96" i="64"/>
  <c r="BE96" i="64"/>
  <c r="BF96" i="64"/>
  <c r="BG96" i="64"/>
  <c r="BH96" i="64"/>
  <c r="BI96" i="64"/>
  <c r="BJ96" i="64"/>
  <c r="BK96" i="64"/>
  <c r="BL96" i="64"/>
  <c r="BM96" i="64"/>
  <c r="BN96" i="64"/>
  <c r="BO96" i="64"/>
  <c r="BP96" i="64"/>
  <c r="BQ96" i="64"/>
  <c r="D97" i="64"/>
  <c r="E97" i="64"/>
  <c r="F97" i="64"/>
  <c r="G97" i="64"/>
  <c r="H97" i="64"/>
  <c r="I97" i="64"/>
  <c r="J97" i="64"/>
  <c r="K97" i="64"/>
  <c r="L97" i="64"/>
  <c r="M97" i="64"/>
  <c r="N97" i="64"/>
  <c r="O97" i="64"/>
  <c r="P97" i="64"/>
  <c r="Q97" i="64"/>
  <c r="R97" i="64"/>
  <c r="S97" i="64"/>
  <c r="T97" i="64"/>
  <c r="U97" i="64"/>
  <c r="V97" i="64"/>
  <c r="W97" i="64"/>
  <c r="X97" i="64"/>
  <c r="Y97" i="64"/>
  <c r="Z97" i="64"/>
  <c r="AA97" i="64"/>
  <c r="AB97" i="64"/>
  <c r="AC97" i="64"/>
  <c r="AD97" i="64"/>
  <c r="AE97" i="64"/>
  <c r="AF97" i="64"/>
  <c r="AG97" i="64"/>
  <c r="AH97" i="64"/>
  <c r="AI97" i="64"/>
  <c r="AJ97" i="64"/>
  <c r="AK97" i="64"/>
  <c r="AL97" i="64"/>
  <c r="AM97" i="64"/>
  <c r="AN97" i="64"/>
  <c r="AO97" i="64"/>
  <c r="AP97" i="64"/>
  <c r="AQ97" i="64"/>
  <c r="AR97" i="64"/>
  <c r="AS97" i="64"/>
  <c r="AT97" i="64"/>
  <c r="AU97" i="64"/>
  <c r="AV97" i="64"/>
  <c r="AW97" i="64"/>
  <c r="AX97" i="64"/>
  <c r="AY97" i="64"/>
  <c r="AZ97" i="64"/>
  <c r="BA97" i="64"/>
  <c r="BB97" i="64"/>
  <c r="BC97" i="64"/>
  <c r="BD97" i="64"/>
  <c r="BE97" i="64"/>
  <c r="BF97" i="64"/>
  <c r="BG97" i="64"/>
  <c r="BH97" i="64"/>
  <c r="BI97" i="64"/>
  <c r="BJ97" i="64"/>
  <c r="BK97" i="64"/>
  <c r="BL97" i="64"/>
  <c r="BM97" i="64"/>
  <c r="BN97" i="64"/>
  <c r="BO97" i="64"/>
  <c r="BP97" i="64"/>
  <c r="BQ97" i="64"/>
  <c r="BR97" i="64"/>
  <c r="D98" i="64"/>
  <c r="E98" i="64"/>
  <c r="F98" i="64"/>
  <c r="G98" i="64"/>
  <c r="H98" i="64"/>
  <c r="I98" i="64"/>
  <c r="J98" i="64"/>
  <c r="K98" i="64"/>
  <c r="L98" i="64"/>
  <c r="M98" i="64"/>
  <c r="N98" i="64"/>
  <c r="O98" i="64"/>
  <c r="P98" i="64"/>
  <c r="Q98" i="64"/>
  <c r="R98" i="64"/>
  <c r="S98" i="64"/>
  <c r="T98" i="64"/>
  <c r="U98" i="64"/>
  <c r="V98" i="64"/>
  <c r="W98" i="64"/>
  <c r="X98" i="64"/>
  <c r="Y98" i="64"/>
  <c r="Z98" i="64"/>
  <c r="AA98" i="64"/>
  <c r="AB98" i="64"/>
  <c r="AC98" i="64"/>
  <c r="AD98" i="64"/>
  <c r="AE98" i="64"/>
  <c r="AF98" i="64"/>
  <c r="AG98" i="64"/>
  <c r="AH98" i="64"/>
  <c r="AI98" i="64"/>
  <c r="AJ98" i="64"/>
  <c r="AK98" i="64"/>
  <c r="AL98" i="64"/>
  <c r="AM98" i="64"/>
  <c r="AN98" i="64"/>
  <c r="AO98" i="64"/>
  <c r="AP98" i="64"/>
  <c r="AQ98" i="64"/>
  <c r="AR98" i="64"/>
  <c r="AS98" i="64"/>
  <c r="AT98" i="64"/>
  <c r="AU98" i="64"/>
  <c r="AV98" i="64"/>
  <c r="AW98" i="64"/>
  <c r="AX98" i="64"/>
  <c r="AY98" i="64"/>
  <c r="AZ98" i="64"/>
  <c r="BA98" i="64"/>
  <c r="BB98" i="64"/>
  <c r="BC98" i="64"/>
  <c r="BD98" i="64"/>
  <c r="BE98" i="64"/>
  <c r="BF98" i="64"/>
  <c r="BG98" i="64"/>
  <c r="BH98" i="64"/>
  <c r="BI98" i="64"/>
  <c r="BJ98" i="64"/>
  <c r="BK98" i="64"/>
  <c r="BL98" i="64"/>
  <c r="BM98" i="64"/>
  <c r="BN98" i="64"/>
  <c r="BO98" i="64"/>
  <c r="BP98" i="64"/>
  <c r="BQ98" i="64"/>
  <c r="BR98" i="64"/>
  <c r="BS98" i="64"/>
  <c r="D99" i="64"/>
  <c r="E99" i="64"/>
  <c r="F99" i="64"/>
  <c r="G99" i="64"/>
  <c r="H99" i="64"/>
  <c r="I99" i="64"/>
  <c r="J99" i="64"/>
  <c r="K99" i="64"/>
  <c r="L99" i="64"/>
  <c r="M99" i="64"/>
  <c r="N99" i="64"/>
  <c r="O99" i="64"/>
  <c r="P99" i="64"/>
  <c r="Q99" i="64"/>
  <c r="R99" i="64"/>
  <c r="S99" i="64"/>
  <c r="T99" i="64"/>
  <c r="U99" i="64"/>
  <c r="V99" i="64"/>
  <c r="W99" i="64"/>
  <c r="X99" i="64"/>
  <c r="Y99" i="64"/>
  <c r="Z99" i="64"/>
  <c r="AA99" i="64"/>
  <c r="AB99" i="64"/>
  <c r="AC99" i="64"/>
  <c r="AD99" i="64"/>
  <c r="AE99" i="64"/>
  <c r="AF99" i="64"/>
  <c r="AG99" i="64"/>
  <c r="AH99" i="64"/>
  <c r="AI99" i="64"/>
  <c r="AJ99" i="64"/>
  <c r="AK99" i="64"/>
  <c r="AL99" i="64"/>
  <c r="AM99" i="64"/>
  <c r="AN99" i="64"/>
  <c r="AO99" i="64"/>
  <c r="AP99" i="64"/>
  <c r="AQ99" i="64"/>
  <c r="AR99" i="64"/>
  <c r="AS99" i="64"/>
  <c r="AT99" i="64"/>
  <c r="AU99" i="64"/>
  <c r="AV99" i="64"/>
  <c r="AW99" i="64"/>
  <c r="AX99" i="64"/>
  <c r="AY99" i="64"/>
  <c r="AZ99" i="64"/>
  <c r="BA99" i="64"/>
  <c r="BB99" i="64"/>
  <c r="BC99" i="64"/>
  <c r="BD99" i="64"/>
  <c r="BE99" i="64"/>
  <c r="BF99" i="64"/>
  <c r="BG99" i="64"/>
  <c r="BH99" i="64"/>
  <c r="BI99" i="64"/>
  <c r="BJ99" i="64"/>
  <c r="BK99" i="64"/>
  <c r="BL99" i="64"/>
  <c r="BM99" i="64"/>
  <c r="BN99" i="64"/>
  <c r="BO99" i="64"/>
  <c r="BP99" i="64"/>
  <c r="BQ99" i="64"/>
  <c r="BR99" i="64"/>
  <c r="BS99" i="64"/>
  <c r="BT99" i="64"/>
  <c r="D100" i="64"/>
  <c r="E100" i="64"/>
  <c r="F100" i="64"/>
  <c r="G100" i="64"/>
  <c r="H100" i="64"/>
  <c r="I100" i="64"/>
  <c r="J100" i="64"/>
  <c r="K100" i="64"/>
  <c r="L100" i="64"/>
  <c r="M100" i="64"/>
  <c r="N100" i="64"/>
  <c r="O100" i="64"/>
  <c r="P100" i="64"/>
  <c r="Q100" i="64"/>
  <c r="R100" i="64"/>
  <c r="S100" i="64"/>
  <c r="T100" i="64"/>
  <c r="U100" i="64"/>
  <c r="V100" i="64"/>
  <c r="W100" i="64"/>
  <c r="X100" i="64"/>
  <c r="Y100" i="64"/>
  <c r="Z100" i="64"/>
  <c r="AA100" i="64"/>
  <c r="AB100" i="64"/>
  <c r="AC100" i="64"/>
  <c r="AD100" i="64"/>
  <c r="AE100" i="64"/>
  <c r="AF100" i="64"/>
  <c r="AG100" i="64"/>
  <c r="AH100" i="64"/>
  <c r="AI100" i="64"/>
  <c r="AJ100" i="64"/>
  <c r="AK100" i="64"/>
  <c r="AL100" i="64"/>
  <c r="AM100" i="64"/>
  <c r="AN100" i="64"/>
  <c r="AO100" i="64"/>
  <c r="AP100" i="64"/>
  <c r="AQ100" i="64"/>
  <c r="AR100" i="64"/>
  <c r="AS100" i="64"/>
  <c r="AT100" i="64"/>
  <c r="AU100" i="64"/>
  <c r="AV100" i="64"/>
  <c r="AW100" i="64"/>
  <c r="AX100" i="64"/>
  <c r="AY100" i="64"/>
  <c r="AZ100" i="64"/>
  <c r="BA100" i="64"/>
  <c r="BB100" i="64"/>
  <c r="BC100" i="64"/>
  <c r="BD100" i="64"/>
  <c r="BE100" i="64"/>
  <c r="BF100" i="64"/>
  <c r="BG100" i="64"/>
  <c r="BH100" i="64"/>
  <c r="BI100" i="64"/>
  <c r="BJ100" i="64"/>
  <c r="BK100" i="64"/>
  <c r="BL100" i="64"/>
  <c r="BM100" i="64"/>
  <c r="BN100" i="64"/>
  <c r="BO100" i="64"/>
  <c r="BP100" i="64"/>
  <c r="BQ100" i="64"/>
  <c r="BR100" i="64"/>
  <c r="BS100" i="64"/>
  <c r="BT100" i="64"/>
  <c r="BU100" i="64"/>
  <c r="D101" i="64"/>
  <c r="E101" i="64"/>
  <c r="F101" i="64"/>
  <c r="G101" i="64"/>
  <c r="H101" i="64"/>
  <c r="I101" i="64"/>
  <c r="J101" i="64"/>
  <c r="K101" i="64"/>
  <c r="L101" i="64"/>
  <c r="M101" i="64"/>
  <c r="N101" i="64"/>
  <c r="O101" i="64"/>
  <c r="P101" i="64"/>
  <c r="Q101" i="64"/>
  <c r="R101" i="64"/>
  <c r="S101" i="64"/>
  <c r="T101" i="64"/>
  <c r="U101" i="64"/>
  <c r="V101" i="64"/>
  <c r="W101" i="64"/>
  <c r="X101" i="64"/>
  <c r="Y101" i="64"/>
  <c r="Z101" i="64"/>
  <c r="AA101" i="64"/>
  <c r="AB101" i="64"/>
  <c r="AC101" i="64"/>
  <c r="AD101" i="64"/>
  <c r="AE101" i="64"/>
  <c r="AF101" i="64"/>
  <c r="AG101" i="64"/>
  <c r="AH101" i="64"/>
  <c r="AI101" i="64"/>
  <c r="AJ101" i="64"/>
  <c r="AK101" i="64"/>
  <c r="AL101" i="64"/>
  <c r="AM101" i="64"/>
  <c r="AN101" i="64"/>
  <c r="AO101" i="64"/>
  <c r="AP101" i="64"/>
  <c r="AQ101" i="64"/>
  <c r="AR101" i="64"/>
  <c r="AS101" i="64"/>
  <c r="AT101" i="64"/>
  <c r="AU101" i="64"/>
  <c r="AV101" i="64"/>
  <c r="AW101" i="64"/>
  <c r="AX101" i="64"/>
  <c r="AY101" i="64"/>
  <c r="AZ101" i="64"/>
  <c r="BA101" i="64"/>
  <c r="BB101" i="64"/>
  <c r="BC101" i="64"/>
  <c r="BD101" i="64"/>
  <c r="BE101" i="64"/>
  <c r="BF101" i="64"/>
  <c r="BG101" i="64"/>
  <c r="BH101" i="64"/>
  <c r="BI101" i="64"/>
  <c r="BJ101" i="64"/>
  <c r="BK101" i="64"/>
  <c r="BL101" i="64"/>
  <c r="BM101" i="64"/>
  <c r="BN101" i="64"/>
  <c r="BO101" i="64"/>
  <c r="BP101" i="64"/>
  <c r="BQ101" i="64"/>
  <c r="BR101" i="64"/>
  <c r="BS101" i="64"/>
  <c r="BT101" i="64"/>
  <c r="BU101" i="64"/>
  <c r="BV101" i="64"/>
  <c r="D102" i="64"/>
  <c r="E102" i="64"/>
  <c r="F102" i="64"/>
  <c r="G102" i="64"/>
  <c r="H102" i="64"/>
  <c r="I102" i="64"/>
  <c r="J102" i="64"/>
  <c r="K102" i="64"/>
  <c r="L102" i="64"/>
  <c r="M102" i="64"/>
  <c r="N102" i="64"/>
  <c r="O102" i="64"/>
  <c r="P102" i="64"/>
  <c r="Q102" i="64"/>
  <c r="R102" i="64"/>
  <c r="S102" i="64"/>
  <c r="T102" i="64"/>
  <c r="U102" i="64"/>
  <c r="V102" i="64"/>
  <c r="W102" i="64"/>
  <c r="X102" i="64"/>
  <c r="Y102" i="64"/>
  <c r="Z102" i="64"/>
  <c r="AA102" i="64"/>
  <c r="AB102" i="64"/>
  <c r="AC102" i="64"/>
  <c r="AD102" i="64"/>
  <c r="AE102" i="64"/>
  <c r="AF102" i="64"/>
  <c r="AG102" i="64"/>
  <c r="AH102" i="64"/>
  <c r="AI102" i="64"/>
  <c r="AJ102" i="64"/>
  <c r="AK102" i="64"/>
  <c r="AL102" i="64"/>
  <c r="AM102" i="64"/>
  <c r="AN102" i="64"/>
  <c r="AO102" i="64"/>
  <c r="AP102" i="64"/>
  <c r="AQ102" i="64"/>
  <c r="AR102" i="64"/>
  <c r="AS102" i="64"/>
  <c r="AT102" i="64"/>
  <c r="AU102" i="64"/>
  <c r="AV102" i="64"/>
  <c r="AW102" i="64"/>
  <c r="AX102" i="64"/>
  <c r="AY102" i="64"/>
  <c r="AZ102" i="64"/>
  <c r="BA102" i="64"/>
  <c r="BB102" i="64"/>
  <c r="BC102" i="64"/>
  <c r="BD102" i="64"/>
  <c r="BE102" i="64"/>
  <c r="BF102" i="64"/>
  <c r="BG102" i="64"/>
  <c r="BH102" i="64"/>
  <c r="BI102" i="64"/>
  <c r="BJ102" i="64"/>
  <c r="BK102" i="64"/>
  <c r="BL102" i="64"/>
  <c r="BM102" i="64"/>
  <c r="BN102" i="64"/>
  <c r="BO102" i="64"/>
  <c r="BP102" i="64"/>
  <c r="BQ102" i="64"/>
  <c r="BR102" i="64"/>
  <c r="BS102" i="64"/>
  <c r="BT102" i="64"/>
  <c r="BU102" i="64"/>
  <c r="BV102" i="64"/>
  <c r="BW102" i="64"/>
  <c r="D103" i="64"/>
  <c r="E103" i="64"/>
  <c r="F103" i="64"/>
  <c r="G103" i="64"/>
  <c r="H103" i="64"/>
  <c r="I103" i="64"/>
  <c r="J103" i="64"/>
  <c r="K103" i="64"/>
  <c r="L103" i="64"/>
  <c r="M103" i="64"/>
  <c r="N103" i="64"/>
  <c r="O103" i="64"/>
  <c r="P103" i="64"/>
  <c r="Q103" i="64"/>
  <c r="R103" i="64"/>
  <c r="S103" i="64"/>
  <c r="T103" i="64"/>
  <c r="U103" i="64"/>
  <c r="V103" i="64"/>
  <c r="W103" i="64"/>
  <c r="X103" i="64"/>
  <c r="Y103" i="64"/>
  <c r="Z103" i="64"/>
  <c r="AA103" i="64"/>
  <c r="AB103" i="64"/>
  <c r="AC103" i="64"/>
  <c r="AD103" i="64"/>
  <c r="AE103" i="64"/>
  <c r="AF103" i="64"/>
  <c r="AG103" i="64"/>
  <c r="AH103" i="64"/>
  <c r="AI103" i="64"/>
  <c r="AJ103" i="64"/>
  <c r="AK103" i="64"/>
  <c r="AL103" i="64"/>
  <c r="AM103" i="64"/>
  <c r="AN103" i="64"/>
  <c r="AO103" i="64"/>
  <c r="AP103" i="64"/>
  <c r="AQ103" i="64"/>
  <c r="AR103" i="64"/>
  <c r="AS103" i="64"/>
  <c r="AT103" i="64"/>
  <c r="AU103" i="64"/>
  <c r="AV103" i="64"/>
  <c r="AW103" i="64"/>
  <c r="AX103" i="64"/>
  <c r="AY103" i="64"/>
  <c r="AZ103" i="64"/>
  <c r="BA103" i="64"/>
  <c r="BB103" i="64"/>
  <c r="BC103" i="64"/>
  <c r="BD103" i="64"/>
  <c r="BE103" i="64"/>
  <c r="BF103" i="64"/>
  <c r="BG103" i="64"/>
  <c r="BH103" i="64"/>
  <c r="BI103" i="64"/>
  <c r="BJ103" i="64"/>
  <c r="BK103" i="64"/>
  <c r="BL103" i="64"/>
  <c r="BM103" i="64"/>
  <c r="BN103" i="64"/>
  <c r="BO103" i="64"/>
  <c r="BP103" i="64"/>
  <c r="BQ103" i="64"/>
  <c r="BR103" i="64"/>
  <c r="BS103" i="64"/>
  <c r="BT103" i="64"/>
  <c r="BU103" i="64"/>
  <c r="BV103" i="64"/>
  <c r="BW103" i="64"/>
  <c r="BX103" i="64"/>
  <c r="D104" i="64"/>
  <c r="E104" i="64"/>
  <c r="F104" i="64"/>
  <c r="G104" i="64"/>
  <c r="H104" i="64"/>
  <c r="I104" i="64"/>
  <c r="J104" i="64"/>
  <c r="K104" i="64"/>
  <c r="L104" i="64"/>
  <c r="M104" i="64"/>
  <c r="N104" i="64"/>
  <c r="O104" i="64"/>
  <c r="P104" i="64"/>
  <c r="Q104" i="64"/>
  <c r="R104" i="64"/>
  <c r="S104" i="64"/>
  <c r="T104" i="64"/>
  <c r="U104" i="64"/>
  <c r="V104" i="64"/>
  <c r="W104" i="64"/>
  <c r="X104" i="64"/>
  <c r="Y104" i="64"/>
  <c r="Z104" i="64"/>
  <c r="AA104" i="64"/>
  <c r="AB104" i="64"/>
  <c r="AC104" i="64"/>
  <c r="AD104" i="64"/>
  <c r="AE104" i="64"/>
  <c r="AF104" i="64"/>
  <c r="AG104" i="64"/>
  <c r="AH104" i="64"/>
  <c r="AI104" i="64"/>
  <c r="AJ104" i="64"/>
  <c r="AK104" i="64"/>
  <c r="AL104" i="64"/>
  <c r="AM104" i="64"/>
  <c r="AN104" i="64"/>
  <c r="AO104" i="64"/>
  <c r="AP104" i="64"/>
  <c r="AQ104" i="64"/>
  <c r="AR104" i="64"/>
  <c r="AS104" i="64"/>
  <c r="AT104" i="64"/>
  <c r="AU104" i="64"/>
  <c r="AV104" i="64"/>
  <c r="AW104" i="64"/>
  <c r="AX104" i="64"/>
  <c r="AY104" i="64"/>
  <c r="AZ104" i="64"/>
  <c r="BA104" i="64"/>
  <c r="BB104" i="64"/>
  <c r="BC104" i="64"/>
  <c r="BD104" i="64"/>
  <c r="BE104" i="64"/>
  <c r="BF104" i="64"/>
  <c r="BG104" i="64"/>
  <c r="BH104" i="64"/>
  <c r="BI104" i="64"/>
  <c r="BJ104" i="64"/>
  <c r="BK104" i="64"/>
  <c r="BL104" i="64"/>
  <c r="BM104" i="64"/>
  <c r="BN104" i="64"/>
  <c r="BO104" i="64"/>
  <c r="BP104" i="64"/>
  <c r="BQ104" i="64"/>
  <c r="BR104" i="64"/>
  <c r="BS104" i="64"/>
  <c r="BT104" i="64"/>
  <c r="BU104" i="64"/>
  <c r="BV104" i="64"/>
  <c r="BW104" i="64"/>
  <c r="BX104" i="64"/>
  <c r="BY104" i="64"/>
  <c r="D105" i="64"/>
  <c r="E105" i="64"/>
  <c r="F105" i="64"/>
  <c r="G105" i="64"/>
  <c r="H105" i="64"/>
  <c r="I105" i="64"/>
  <c r="J105" i="64"/>
  <c r="K105" i="64"/>
  <c r="L105" i="64"/>
  <c r="M105" i="64"/>
  <c r="N105" i="64"/>
  <c r="O105" i="64"/>
  <c r="P105" i="64"/>
  <c r="Q105" i="64"/>
  <c r="R105" i="64"/>
  <c r="S105" i="64"/>
  <c r="T105" i="64"/>
  <c r="U105" i="64"/>
  <c r="V105" i="64"/>
  <c r="W105" i="64"/>
  <c r="X105" i="64"/>
  <c r="Y105" i="64"/>
  <c r="Z105" i="64"/>
  <c r="AA105" i="64"/>
  <c r="AB105" i="64"/>
  <c r="AC105" i="64"/>
  <c r="AD105" i="64"/>
  <c r="AE105" i="64"/>
  <c r="AF105" i="64"/>
  <c r="AG105" i="64"/>
  <c r="AH105" i="64"/>
  <c r="AI105" i="64"/>
  <c r="AJ105" i="64"/>
  <c r="AK105" i="64"/>
  <c r="AL105" i="64"/>
  <c r="AM105" i="64"/>
  <c r="AN105" i="64"/>
  <c r="AO105" i="64"/>
  <c r="AP105" i="64"/>
  <c r="AQ105" i="64"/>
  <c r="AR105" i="64"/>
  <c r="AS105" i="64"/>
  <c r="AT105" i="64"/>
  <c r="AU105" i="64"/>
  <c r="AV105" i="64"/>
  <c r="AW105" i="64"/>
  <c r="AX105" i="64"/>
  <c r="AY105" i="64"/>
  <c r="AZ105" i="64"/>
  <c r="BA105" i="64"/>
  <c r="BB105" i="64"/>
  <c r="BC105" i="64"/>
  <c r="BD105" i="64"/>
  <c r="BE105" i="64"/>
  <c r="BF105" i="64"/>
  <c r="BG105" i="64"/>
  <c r="BH105" i="64"/>
  <c r="BI105" i="64"/>
  <c r="BJ105" i="64"/>
  <c r="BK105" i="64"/>
  <c r="BL105" i="64"/>
  <c r="BM105" i="64"/>
  <c r="BN105" i="64"/>
  <c r="BO105" i="64"/>
  <c r="BP105" i="64"/>
  <c r="BQ105" i="64"/>
  <c r="BR105" i="64"/>
  <c r="BS105" i="64"/>
  <c r="BT105" i="64"/>
  <c r="BU105" i="64"/>
  <c r="BV105" i="64"/>
  <c r="BW105" i="64"/>
  <c r="BX105" i="64"/>
  <c r="BY105" i="64"/>
  <c r="BZ105" i="64"/>
  <c r="D106" i="64"/>
  <c r="E106" i="64"/>
  <c r="F106" i="64"/>
  <c r="G106" i="64"/>
  <c r="H106" i="64"/>
  <c r="I106" i="64"/>
  <c r="J106" i="64"/>
  <c r="K106" i="64"/>
  <c r="L106" i="64"/>
  <c r="M106" i="64"/>
  <c r="N106" i="64"/>
  <c r="O106" i="64"/>
  <c r="P106" i="64"/>
  <c r="Q106" i="64"/>
  <c r="R106" i="64"/>
  <c r="S106" i="64"/>
  <c r="T106" i="64"/>
  <c r="U106" i="64"/>
  <c r="V106" i="64"/>
  <c r="W106" i="64"/>
  <c r="X106" i="64"/>
  <c r="Y106" i="64"/>
  <c r="Z106" i="64"/>
  <c r="AA106" i="64"/>
  <c r="AB106" i="64"/>
  <c r="AC106" i="64"/>
  <c r="AD106" i="64"/>
  <c r="AE106" i="64"/>
  <c r="AF106" i="64"/>
  <c r="AG106" i="64"/>
  <c r="AH106" i="64"/>
  <c r="AI106" i="64"/>
  <c r="AJ106" i="64"/>
  <c r="AK106" i="64"/>
  <c r="AL106" i="64"/>
  <c r="AM106" i="64"/>
  <c r="AN106" i="64"/>
  <c r="AO106" i="64"/>
  <c r="AP106" i="64"/>
  <c r="AQ106" i="64"/>
  <c r="AR106" i="64"/>
  <c r="AS106" i="64"/>
  <c r="AT106" i="64"/>
  <c r="AU106" i="64"/>
  <c r="AV106" i="64"/>
  <c r="AW106" i="64"/>
  <c r="AX106" i="64"/>
  <c r="AY106" i="64"/>
  <c r="AZ106" i="64"/>
  <c r="BA106" i="64"/>
  <c r="BB106" i="64"/>
  <c r="BC106" i="64"/>
  <c r="BD106" i="64"/>
  <c r="BE106" i="64"/>
  <c r="BF106" i="64"/>
  <c r="BG106" i="64"/>
  <c r="BH106" i="64"/>
  <c r="BI106" i="64"/>
  <c r="BJ106" i="64"/>
  <c r="BK106" i="64"/>
  <c r="BL106" i="64"/>
  <c r="BM106" i="64"/>
  <c r="BN106" i="64"/>
  <c r="BO106" i="64"/>
  <c r="BP106" i="64"/>
  <c r="BQ106" i="64"/>
  <c r="BR106" i="64"/>
  <c r="BS106" i="64"/>
  <c r="BT106" i="64"/>
  <c r="BU106" i="64"/>
  <c r="BV106" i="64"/>
  <c r="BW106" i="64"/>
  <c r="BX106" i="64"/>
  <c r="BY106" i="64"/>
  <c r="BZ106" i="64"/>
  <c r="CA106" i="64"/>
  <c r="D107" i="64"/>
  <c r="E107" i="64"/>
  <c r="F107" i="64"/>
  <c r="G107" i="64"/>
  <c r="H107" i="64"/>
  <c r="I107" i="64"/>
  <c r="J107" i="64"/>
  <c r="K107" i="64"/>
  <c r="L107" i="64"/>
  <c r="M107" i="64"/>
  <c r="N107" i="64"/>
  <c r="O107" i="64"/>
  <c r="P107" i="64"/>
  <c r="Q107" i="64"/>
  <c r="R107" i="64"/>
  <c r="S107" i="64"/>
  <c r="T107" i="64"/>
  <c r="U107" i="64"/>
  <c r="V107" i="64"/>
  <c r="W107" i="64"/>
  <c r="X107" i="64"/>
  <c r="Y107" i="64"/>
  <c r="Z107" i="64"/>
  <c r="AA107" i="64"/>
  <c r="AB107" i="64"/>
  <c r="AC107" i="64"/>
  <c r="AD107" i="64"/>
  <c r="AE107" i="64"/>
  <c r="AF107" i="64"/>
  <c r="AG107" i="64"/>
  <c r="AH107" i="64"/>
  <c r="AI107" i="64"/>
  <c r="AJ107" i="64"/>
  <c r="AK107" i="64"/>
  <c r="AL107" i="64"/>
  <c r="AM107" i="64"/>
  <c r="AN107" i="64"/>
  <c r="AO107" i="64"/>
  <c r="AP107" i="64"/>
  <c r="AQ107" i="64"/>
  <c r="AR107" i="64"/>
  <c r="AS107" i="64"/>
  <c r="AT107" i="64"/>
  <c r="AU107" i="64"/>
  <c r="AV107" i="64"/>
  <c r="AW107" i="64"/>
  <c r="AX107" i="64"/>
  <c r="AY107" i="64"/>
  <c r="AZ107" i="64"/>
  <c r="BA107" i="64"/>
  <c r="BB107" i="64"/>
  <c r="BC107" i="64"/>
  <c r="BD107" i="64"/>
  <c r="BE107" i="64"/>
  <c r="BF107" i="64"/>
  <c r="BG107" i="64"/>
  <c r="BH107" i="64"/>
  <c r="BI107" i="64"/>
  <c r="BJ107" i="64"/>
  <c r="BK107" i="64"/>
  <c r="BL107" i="64"/>
  <c r="BM107" i="64"/>
  <c r="BN107" i="64"/>
  <c r="BO107" i="64"/>
  <c r="BP107" i="64"/>
  <c r="BQ107" i="64"/>
  <c r="BR107" i="64"/>
  <c r="BS107" i="64"/>
  <c r="BT107" i="64"/>
  <c r="BU107" i="64"/>
  <c r="BV107" i="64"/>
  <c r="BW107" i="64"/>
  <c r="BX107" i="64"/>
  <c r="BY107" i="64"/>
  <c r="BZ107" i="64"/>
  <c r="CA107" i="64"/>
  <c r="CB107" i="64"/>
  <c r="D108" i="64"/>
  <c r="E108" i="64"/>
  <c r="F108" i="64"/>
  <c r="G108" i="64"/>
  <c r="H108" i="64"/>
  <c r="I108" i="64"/>
  <c r="J108" i="64"/>
  <c r="K108" i="64"/>
  <c r="L108" i="64"/>
  <c r="M108" i="64"/>
  <c r="N108" i="64"/>
  <c r="O108" i="64"/>
  <c r="P108" i="64"/>
  <c r="Q108" i="64"/>
  <c r="R108" i="64"/>
  <c r="S108" i="64"/>
  <c r="T108" i="64"/>
  <c r="U108" i="64"/>
  <c r="V108" i="64"/>
  <c r="W108" i="64"/>
  <c r="X108" i="64"/>
  <c r="Y108" i="64"/>
  <c r="Z108" i="64"/>
  <c r="AA108" i="64"/>
  <c r="AB108" i="64"/>
  <c r="AC108" i="64"/>
  <c r="AD108" i="64"/>
  <c r="AE108" i="64"/>
  <c r="AF108" i="64"/>
  <c r="AG108" i="64"/>
  <c r="AH108" i="64"/>
  <c r="AI108" i="64"/>
  <c r="AJ108" i="64"/>
  <c r="AK108" i="64"/>
  <c r="AL108" i="64"/>
  <c r="AM108" i="64"/>
  <c r="AN108" i="64"/>
  <c r="AO108" i="64"/>
  <c r="AP108" i="64"/>
  <c r="AQ108" i="64"/>
  <c r="AR108" i="64"/>
  <c r="AS108" i="64"/>
  <c r="AT108" i="64"/>
  <c r="AU108" i="64"/>
  <c r="AV108" i="64"/>
  <c r="AW108" i="64"/>
  <c r="AX108" i="64"/>
  <c r="AY108" i="64"/>
  <c r="AZ108" i="64"/>
  <c r="BA108" i="64"/>
  <c r="BB108" i="64"/>
  <c r="BC108" i="64"/>
  <c r="BD108" i="64"/>
  <c r="BE108" i="64"/>
  <c r="BF108" i="64"/>
  <c r="BG108" i="64"/>
  <c r="BH108" i="64"/>
  <c r="BI108" i="64"/>
  <c r="BJ108" i="64"/>
  <c r="BK108" i="64"/>
  <c r="BL108" i="64"/>
  <c r="BM108" i="64"/>
  <c r="BN108" i="64"/>
  <c r="BO108" i="64"/>
  <c r="BP108" i="64"/>
  <c r="BQ108" i="64"/>
  <c r="BR108" i="64"/>
  <c r="BS108" i="64"/>
  <c r="BT108" i="64"/>
  <c r="BU108" i="64"/>
  <c r="BV108" i="64"/>
  <c r="BW108" i="64"/>
  <c r="BX108" i="64"/>
  <c r="BY108" i="64"/>
  <c r="BZ108" i="64"/>
  <c r="CA108" i="64"/>
  <c r="CB108" i="64"/>
  <c r="CC108" i="64"/>
  <c r="D109" i="64"/>
  <c r="E109" i="64"/>
  <c r="F109" i="64"/>
  <c r="G109" i="64"/>
  <c r="H109" i="64"/>
  <c r="I109" i="64"/>
  <c r="J109" i="64"/>
  <c r="K109" i="64"/>
  <c r="L109" i="64"/>
  <c r="M109" i="64"/>
  <c r="N109" i="64"/>
  <c r="O109" i="64"/>
  <c r="P109" i="64"/>
  <c r="Q109" i="64"/>
  <c r="R109" i="64"/>
  <c r="S109" i="64"/>
  <c r="T109" i="64"/>
  <c r="U109" i="64"/>
  <c r="V109" i="64"/>
  <c r="W109" i="64"/>
  <c r="X109" i="64"/>
  <c r="Y109" i="64"/>
  <c r="Z109" i="64"/>
  <c r="AA109" i="64"/>
  <c r="AB109" i="64"/>
  <c r="AC109" i="64"/>
  <c r="AD109" i="64"/>
  <c r="AE109" i="64"/>
  <c r="AF109" i="64"/>
  <c r="AG109" i="64"/>
  <c r="AH109" i="64"/>
  <c r="AI109" i="64"/>
  <c r="AJ109" i="64"/>
  <c r="AK109" i="64"/>
  <c r="AL109" i="64"/>
  <c r="AM109" i="64"/>
  <c r="AN109" i="64"/>
  <c r="AO109" i="64"/>
  <c r="AP109" i="64"/>
  <c r="AQ109" i="64"/>
  <c r="AR109" i="64"/>
  <c r="AS109" i="64"/>
  <c r="AT109" i="64"/>
  <c r="AU109" i="64"/>
  <c r="AV109" i="64"/>
  <c r="AW109" i="64"/>
  <c r="AX109" i="64"/>
  <c r="AY109" i="64"/>
  <c r="AZ109" i="64"/>
  <c r="BA109" i="64"/>
  <c r="BB109" i="64"/>
  <c r="BC109" i="64"/>
  <c r="BD109" i="64"/>
  <c r="BE109" i="64"/>
  <c r="BF109" i="64"/>
  <c r="BG109" i="64"/>
  <c r="BH109" i="64"/>
  <c r="BI109" i="64"/>
  <c r="BJ109" i="64"/>
  <c r="BK109" i="64"/>
  <c r="BL109" i="64"/>
  <c r="BM109" i="64"/>
  <c r="BN109" i="64"/>
  <c r="BO109" i="64"/>
  <c r="BP109" i="64"/>
  <c r="BQ109" i="64"/>
  <c r="BR109" i="64"/>
  <c r="BS109" i="64"/>
  <c r="BT109" i="64"/>
  <c r="BU109" i="64"/>
  <c r="BV109" i="64"/>
  <c r="BW109" i="64"/>
  <c r="BX109" i="64"/>
  <c r="BY109" i="64"/>
  <c r="BZ109" i="64"/>
  <c r="CA109" i="64"/>
  <c r="CB109" i="64"/>
  <c r="CC109" i="64"/>
  <c r="CD109" i="64"/>
  <c r="D110" i="64"/>
  <c r="E110" i="64"/>
  <c r="F110" i="64"/>
  <c r="G110" i="64"/>
  <c r="H110" i="64"/>
  <c r="I110" i="64"/>
  <c r="J110" i="64"/>
  <c r="K110" i="64"/>
  <c r="L110" i="64"/>
  <c r="M110" i="64"/>
  <c r="N110" i="64"/>
  <c r="O110" i="64"/>
  <c r="P110" i="64"/>
  <c r="Q110" i="64"/>
  <c r="R110" i="64"/>
  <c r="S110" i="64"/>
  <c r="T110" i="64"/>
  <c r="U110" i="64"/>
  <c r="V110" i="64"/>
  <c r="W110" i="64"/>
  <c r="X110" i="64"/>
  <c r="Y110" i="64"/>
  <c r="Z110" i="64"/>
  <c r="AA110" i="64"/>
  <c r="AB110" i="64"/>
  <c r="AC110" i="64"/>
  <c r="AD110" i="64"/>
  <c r="AE110" i="64"/>
  <c r="AF110" i="64"/>
  <c r="AG110" i="64"/>
  <c r="AH110" i="64"/>
  <c r="AI110" i="64"/>
  <c r="AJ110" i="64"/>
  <c r="AK110" i="64"/>
  <c r="AL110" i="64"/>
  <c r="AM110" i="64"/>
  <c r="AN110" i="64"/>
  <c r="AO110" i="64"/>
  <c r="AP110" i="64"/>
  <c r="AQ110" i="64"/>
  <c r="AR110" i="64"/>
  <c r="AS110" i="64"/>
  <c r="AT110" i="64"/>
  <c r="AU110" i="64"/>
  <c r="AV110" i="64"/>
  <c r="AW110" i="64"/>
  <c r="AX110" i="64"/>
  <c r="AY110" i="64"/>
  <c r="AZ110" i="64"/>
  <c r="BA110" i="64"/>
  <c r="BB110" i="64"/>
  <c r="BC110" i="64"/>
  <c r="BD110" i="64"/>
  <c r="BE110" i="64"/>
  <c r="BF110" i="64"/>
  <c r="BG110" i="64"/>
  <c r="BH110" i="64"/>
  <c r="BI110" i="64"/>
  <c r="BJ110" i="64"/>
  <c r="BK110" i="64"/>
  <c r="BL110" i="64"/>
  <c r="BM110" i="64"/>
  <c r="BN110" i="64"/>
  <c r="BO110" i="64"/>
  <c r="BP110" i="64"/>
  <c r="BQ110" i="64"/>
  <c r="BR110" i="64"/>
  <c r="BS110" i="64"/>
  <c r="BT110" i="64"/>
  <c r="BU110" i="64"/>
  <c r="BV110" i="64"/>
  <c r="BW110" i="64"/>
  <c r="BX110" i="64"/>
  <c r="BY110" i="64"/>
  <c r="BZ110" i="64"/>
  <c r="CA110" i="64"/>
  <c r="CB110" i="64"/>
  <c r="CC110" i="64"/>
  <c r="CD110" i="64"/>
  <c r="CE110" i="64"/>
  <c r="D111" i="64"/>
  <c r="E111" i="64"/>
  <c r="F111" i="64"/>
  <c r="G111" i="64"/>
  <c r="H111" i="64"/>
  <c r="I111" i="64"/>
  <c r="J111" i="64"/>
  <c r="K111" i="64"/>
  <c r="L111" i="64"/>
  <c r="M111" i="64"/>
  <c r="N111" i="64"/>
  <c r="O111" i="64"/>
  <c r="P111" i="64"/>
  <c r="Q111" i="64"/>
  <c r="R111" i="64"/>
  <c r="S111" i="64"/>
  <c r="T111" i="64"/>
  <c r="U111" i="64"/>
  <c r="V111" i="64"/>
  <c r="W111" i="64"/>
  <c r="X111" i="64"/>
  <c r="Y111" i="64"/>
  <c r="Z111" i="64"/>
  <c r="AA111" i="64"/>
  <c r="AB111" i="64"/>
  <c r="AC111" i="64"/>
  <c r="AD111" i="64"/>
  <c r="AE111" i="64"/>
  <c r="AF111" i="64"/>
  <c r="AG111" i="64"/>
  <c r="AH111" i="64"/>
  <c r="AI111" i="64"/>
  <c r="AJ111" i="64"/>
  <c r="AK111" i="64"/>
  <c r="AL111" i="64"/>
  <c r="AM111" i="64"/>
  <c r="AN111" i="64"/>
  <c r="AO111" i="64"/>
  <c r="AP111" i="64"/>
  <c r="AQ111" i="64"/>
  <c r="AR111" i="64"/>
  <c r="AS111" i="64"/>
  <c r="AT111" i="64"/>
  <c r="AU111" i="64"/>
  <c r="AV111" i="64"/>
  <c r="AW111" i="64"/>
  <c r="AX111" i="64"/>
  <c r="AY111" i="64"/>
  <c r="AZ111" i="64"/>
  <c r="BA111" i="64"/>
  <c r="BB111" i="64"/>
  <c r="BC111" i="64"/>
  <c r="BD111" i="64"/>
  <c r="BE111" i="64"/>
  <c r="BF111" i="64"/>
  <c r="BG111" i="64"/>
  <c r="BH111" i="64"/>
  <c r="BI111" i="64"/>
  <c r="BJ111" i="64"/>
  <c r="BK111" i="64"/>
  <c r="BL111" i="64"/>
  <c r="BM111" i="64"/>
  <c r="BN111" i="64"/>
  <c r="BO111" i="64"/>
  <c r="BP111" i="64"/>
  <c r="BQ111" i="64"/>
  <c r="BR111" i="64"/>
  <c r="BS111" i="64"/>
  <c r="BT111" i="64"/>
  <c r="BU111" i="64"/>
  <c r="BV111" i="64"/>
  <c r="BW111" i="64"/>
  <c r="BX111" i="64"/>
  <c r="BY111" i="64"/>
  <c r="BZ111" i="64"/>
  <c r="CA111" i="64"/>
  <c r="CB111" i="64"/>
  <c r="CC111" i="64"/>
  <c r="CD111" i="64"/>
  <c r="CE111" i="64"/>
  <c r="CF111" i="64"/>
  <c r="D112" i="64"/>
  <c r="E112" i="64"/>
  <c r="F112" i="64"/>
  <c r="G112" i="64"/>
  <c r="H112" i="64"/>
  <c r="I112" i="64"/>
  <c r="J112" i="64"/>
  <c r="K112" i="64"/>
  <c r="L112" i="64"/>
  <c r="M112" i="64"/>
  <c r="N112" i="64"/>
  <c r="O112" i="64"/>
  <c r="P112" i="64"/>
  <c r="Q112" i="64"/>
  <c r="R112" i="64"/>
  <c r="S112" i="64"/>
  <c r="T112" i="64"/>
  <c r="U112" i="64"/>
  <c r="V112" i="64"/>
  <c r="W112" i="64"/>
  <c r="X112" i="64"/>
  <c r="Y112" i="64"/>
  <c r="Z112" i="64"/>
  <c r="AA112" i="64"/>
  <c r="AB112" i="64"/>
  <c r="AC112" i="64"/>
  <c r="AD112" i="64"/>
  <c r="AE112" i="64"/>
  <c r="AF112" i="64"/>
  <c r="AG112" i="64"/>
  <c r="AH112" i="64"/>
  <c r="AI112" i="64"/>
  <c r="AJ112" i="64"/>
  <c r="AK112" i="64"/>
  <c r="AL112" i="64"/>
  <c r="AM112" i="64"/>
  <c r="AN112" i="64"/>
  <c r="AO112" i="64"/>
  <c r="AP112" i="64"/>
  <c r="AQ112" i="64"/>
  <c r="AR112" i="64"/>
  <c r="AS112" i="64"/>
  <c r="AT112" i="64"/>
  <c r="AU112" i="64"/>
  <c r="AV112" i="64"/>
  <c r="AW112" i="64"/>
  <c r="AX112" i="64"/>
  <c r="AY112" i="64"/>
  <c r="AZ112" i="64"/>
  <c r="BA112" i="64"/>
  <c r="BB112" i="64"/>
  <c r="BC112" i="64"/>
  <c r="BD112" i="64"/>
  <c r="BE112" i="64"/>
  <c r="BF112" i="64"/>
  <c r="BG112" i="64"/>
  <c r="BH112" i="64"/>
  <c r="BI112" i="64"/>
  <c r="BJ112" i="64"/>
  <c r="BK112" i="64"/>
  <c r="BL112" i="64"/>
  <c r="BM112" i="64"/>
  <c r="BN112" i="64"/>
  <c r="BO112" i="64"/>
  <c r="BP112" i="64"/>
  <c r="BQ112" i="64"/>
  <c r="BR112" i="64"/>
  <c r="BS112" i="64"/>
  <c r="BT112" i="64"/>
  <c r="BU112" i="64"/>
  <c r="BV112" i="64"/>
  <c r="BW112" i="64"/>
  <c r="BX112" i="64"/>
  <c r="BY112" i="64"/>
  <c r="BZ112" i="64"/>
  <c r="CA112" i="64"/>
  <c r="CB112" i="64"/>
  <c r="CC112" i="64"/>
  <c r="CD112" i="64"/>
  <c r="CE112" i="64"/>
  <c r="CF112" i="64"/>
  <c r="CG112" i="64"/>
  <c r="D113" i="64"/>
  <c r="E113" i="64"/>
  <c r="F113" i="64"/>
  <c r="G113" i="64"/>
  <c r="H113" i="64"/>
  <c r="I113" i="64"/>
  <c r="J113" i="64"/>
  <c r="K113" i="64"/>
  <c r="L113" i="64"/>
  <c r="M113" i="64"/>
  <c r="N113" i="64"/>
  <c r="O113" i="64"/>
  <c r="P113" i="64"/>
  <c r="Q113" i="64"/>
  <c r="R113" i="64"/>
  <c r="S113" i="64"/>
  <c r="T113" i="64"/>
  <c r="U113" i="64"/>
  <c r="V113" i="64"/>
  <c r="W113" i="64"/>
  <c r="X113" i="64"/>
  <c r="Y113" i="64"/>
  <c r="Z113" i="64"/>
  <c r="AA113" i="64"/>
  <c r="AB113" i="64"/>
  <c r="AC113" i="64"/>
  <c r="AD113" i="64"/>
  <c r="AE113" i="64"/>
  <c r="AF113" i="64"/>
  <c r="AG113" i="64"/>
  <c r="AH113" i="64"/>
  <c r="AI113" i="64"/>
  <c r="AJ113" i="64"/>
  <c r="AK113" i="64"/>
  <c r="AL113" i="64"/>
  <c r="AM113" i="64"/>
  <c r="AN113" i="64"/>
  <c r="AO113" i="64"/>
  <c r="AP113" i="64"/>
  <c r="AQ113" i="64"/>
  <c r="AR113" i="64"/>
  <c r="AS113" i="64"/>
  <c r="AT113" i="64"/>
  <c r="AU113" i="64"/>
  <c r="AV113" i="64"/>
  <c r="AW113" i="64"/>
  <c r="AX113" i="64"/>
  <c r="AY113" i="64"/>
  <c r="AZ113" i="64"/>
  <c r="BA113" i="64"/>
  <c r="BB113" i="64"/>
  <c r="BC113" i="64"/>
  <c r="BD113" i="64"/>
  <c r="BE113" i="64"/>
  <c r="BF113" i="64"/>
  <c r="BG113" i="64"/>
  <c r="BH113" i="64"/>
  <c r="BI113" i="64"/>
  <c r="BJ113" i="64"/>
  <c r="BK113" i="64"/>
  <c r="BL113" i="64"/>
  <c r="BM113" i="64"/>
  <c r="BN113" i="64"/>
  <c r="BO113" i="64"/>
  <c r="BP113" i="64"/>
  <c r="BQ113" i="64"/>
  <c r="BR113" i="64"/>
  <c r="BS113" i="64"/>
  <c r="BT113" i="64"/>
  <c r="BU113" i="64"/>
  <c r="BV113" i="64"/>
  <c r="BW113" i="64"/>
  <c r="BX113" i="64"/>
  <c r="BY113" i="64"/>
  <c r="BZ113" i="64"/>
  <c r="CA113" i="64"/>
  <c r="CB113" i="64"/>
  <c r="CC113" i="64"/>
  <c r="CD113" i="64"/>
  <c r="CE113" i="64"/>
  <c r="CF113" i="64"/>
  <c r="CG113" i="64"/>
  <c r="CH113" i="64"/>
  <c r="D114" i="64"/>
  <c r="E114" i="64"/>
  <c r="F114" i="64"/>
  <c r="G114" i="64"/>
  <c r="H114" i="64"/>
  <c r="I114" i="64"/>
  <c r="J114" i="64"/>
  <c r="K114" i="64"/>
  <c r="L114" i="64"/>
  <c r="M114" i="64"/>
  <c r="N114" i="64"/>
  <c r="O114" i="64"/>
  <c r="P114" i="64"/>
  <c r="Q114" i="64"/>
  <c r="R114" i="64"/>
  <c r="S114" i="64"/>
  <c r="T114" i="64"/>
  <c r="U114" i="64"/>
  <c r="V114" i="64"/>
  <c r="W114" i="64"/>
  <c r="X114" i="64"/>
  <c r="Y114" i="64"/>
  <c r="Z114" i="64"/>
  <c r="AA114" i="64"/>
  <c r="AB114" i="64"/>
  <c r="AC114" i="64"/>
  <c r="AD114" i="64"/>
  <c r="AE114" i="64"/>
  <c r="AF114" i="64"/>
  <c r="AG114" i="64"/>
  <c r="AH114" i="64"/>
  <c r="AI114" i="64"/>
  <c r="AJ114" i="64"/>
  <c r="AK114" i="64"/>
  <c r="AL114" i="64"/>
  <c r="AM114" i="64"/>
  <c r="AN114" i="64"/>
  <c r="AO114" i="64"/>
  <c r="AP114" i="64"/>
  <c r="AQ114" i="64"/>
  <c r="AR114" i="64"/>
  <c r="AS114" i="64"/>
  <c r="AT114" i="64"/>
  <c r="AU114" i="64"/>
  <c r="AV114" i="64"/>
  <c r="AW114" i="64"/>
  <c r="AX114" i="64"/>
  <c r="AY114" i="64"/>
  <c r="AZ114" i="64"/>
  <c r="BA114" i="64"/>
  <c r="BB114" i="64"/>
  <c r="BC114" i="64"/>
  <c r="BD114" i="64"/>
  <c r="BE114" i="64"/>
  <c r="BF114" i="64"/>
  <c r="BG114" i="64"/>
  <c r="BH114" i="64"/>
  <c r="BI114" i="64"/>
  <c r="BJ114" i="64"/>
  <c r="BK114" i="64"/>
  <c r="BL114" i="64"/>
  <c r="BM114" i="64"/>
  <c r="BN114" i="64"/>
  <c r="BO114" i="64"/>
  <c r="BP114" i="64"/>
  <c r="BQ114" i="64"/>
  <c r="BR114" i="64"/>
  <c r="BS114" i="64"/>
  <c r="BT114" i="64"/>
  <c r="BU114" i="64"/>
  <c r="BV114" i="64"/>
  <c r="BW114" i="64"/>
  <c r="BX114" i="64"/>
  <c r="BY114" i="64"/>
  <c r="BZ114" i="64"/>
  <c r="CA114" i="64"/>
  <c r="CB114" i="64"/>
  <c r="CC114" i="64"/>
  <c r="CD114" i="64"/>
  <c r="CE114" i="64"/>
  <c r="CF114" i="64"/>
  <c r="CG114" i="64"/>
  <c r="CH114" i="64"/>
  <c r="CI114" i="64"/>
  <c r="D115" i="64"/>
  <c r="E115" i="64"/>
  <c r="F115" i="64"/>
  <c r="G115" i="64"/>
  <c r="H115" i="64"/>
  <c r="I115" i="64"/>
  <c r="J115" i="64"/>
  <c r="K115" i="64"/>
  <c r="L115" i="64"/>
  <c r="M115" i="64"/>
  <c r="N115" i="64"/>
  <c r="O115" i="64"/>
  <c r="P115" i="64"/>
  <c r="Q115" i="64"/>
  <c r="R115" i="64"/>
  <c r="S115" i="64"/>
  <c r="T115" i="64"/>
  <c r="U115" i="64"/>
  <c r="V115" i="64"/>
  <c r="W115" i="64"/>
  <c r="X115" i="64"/>
  <c r="Y115" i="64"/>
  <c r="Z115" i="64"/>
  <c r="AA115" i="64"/>
  <c r="AB115" i="64"/>
  <c r="AC115" i="64"/>
  <c r="AD115" i="64"/>
  <c r="AE115" i="64"/>
  <c r="AF115" i="64"/>
  <c r="AG115" i="64"/>
  <c r="AH115" i="64"/>
  <c r="AI115" i="64"/>
  <c r="AJ115" i="64"/>
  <c r="AK115" i="64"/>
  <c r="AL115" i="64"/>
  <c r="AM115" i="64"/>
  <c r="AN115" i="64"/>
  <c r="AO115" i="64"/>
  <c r="AP115" i="64"/>
  <c r="AQ115" i="64"/>
  <c r="AR115" i="64"/>
  <c r="AS115" i="64"/>
  <c r="AT115" i="64"/>
  <c r="AU115" i="64"/>
  <c r="AV115" i="64"/>
  <c r="AW115" i="64"/>
  <c r="AX115" i="64"/>
  <c r="AY115" i="64"/>
  <c r="AZ115" i="64"/>
  <c r="BA115" i="64"/>
  <c r="BB115" i="64"/>
  <c r="BC115" i="64"/>
  <c r="BD115" i="64"/>
  <c r="BE115" i="64"/>
  <c r="BF115" i="64"/>
  <c r="BG115" i="64"/>
  <c r="BH115" i="64"/>
  <c r="BI115" i="64"/>
  <c r="BJ115" i="64"/>
  <c r="BK115" i="64"/>
  <c r="BL115" i="64"/>
  <c r="BM115" i="64"/>
  <c r="BN115" i="64"/>
  <c r="BO115" i="64"/>
  <c r="BP115" i="64"/>
  <c r="BQ115" i="64"/>
  <c r="BR115" i="64"/>
  <c r="BS115" i="64"/>
  <c r="BT115" i="64"/>
  <c r="BU115" i="64"/>
  <c r="BV115" i="64"/>
  <c r="BW115" i="64"/>
  <c r="BX115" i="64"/>
  <c r="BY115" i="64"/>
  <c r="BZ115" i="64"/>
  <c r="CA115" i="64"/>
  <c r="CB115" i="64"/>
  <c r="CC115" i="64"/>
  <c r="CD115" i="64"/>
  <c r="CE115" i="64"/>
  <c r="CF115" i="64"/>
  <c r="CG115" i="64"/>
  <c r="CH115" i="64"/>
  <c r="CI115" i="64"/>
  <c r="CJ115" i="64"/>
  <c r="D116" i="64"/>
  <c r="E116" i="64"/>
  <c r="F116" i="64"/>
  <c r="G116" i="64"/>
  <c r="H116" i="64"/>
  <c r="I116" i="64"/>
  <c r="J116" i="64"/>
  <c r="K116" i="64"/>
  <c r="L116" i="64"/>
  <c r="M116" i="64"/>
  <c r="N116" i="64"/>
  <c r="O116" i="64"/>
  <c r="P116" i="64"/>
  <c r="Q116" i="64"/>
  <c r="R116" i="64"/>
  <c r="S116" i="64"/>
  <c r="T116" i="64"/>
  <c r="U116" i="64"/>
  <c r="V116" i="64"/>
  <c r="W116" i="64"/>
  <c r="X116" i="64"/>
  <c r="Y116" i="64"/>
  <c r="Z116" i="64"/>
  <c r="AA116" i="64"/>
  <c r="AB116" i="64"/>
  <c r="AC116" i="64"/>
  <c r="AD116" i="64"/>
  <c r="AE116" i="64"/>
  <c r="AF116" i="64"/>
  <c r="AG116" i="64"/>
  <c r="AH116" i="64"/>
  <c r="AI116" i="64"/>
  <c r="AJ116" i="64"/>
  <c r="AK116" i="64"/>
  <c r="AL116" i="64"/>
  <c r="AM116" i="64"/>
  <c r="AN116" i="64"/>
  <c r="AO116" i="64"/>
  <c r="AP116" i="64"/>
  <c r="AQ116" i="64"/>
  <c r="AR116" i="64"/>
  <c r="AS116" i="64"/>
  <c r="AT116" i="64"/>
  <c r="AU116" i="64"/>
  <c r="AV116" i="64"/>
  <c r="AW116" i="64"/>
  <c r="AX116" i="64"/>
  <c r="AY116" i="64"/>
  <c r="AZ116" i="64"/>
  <c r="BA116" i="64"/>
  <c r="BB116" i="64"/>
  <c r="BC116" i="64"/>
  <c r="BD116" i="64"/>
  <c r="BE116" i="64"/>
  <c r="BF116" i="64"/>
  <c r="BG116" i="64"/>
  <c r="BH116" i="64"/>
  <c r="BI116" i="64"/>
  <c r="BJ116" i="64"/>
  <c r="BK116" i="64"/>
  <c r="BL116" i="64"/>
  <c r="BM116" i="64"/>
  <c r="BN116" i="64"/>
  <c r="BO116" i="64"/>
  <c r="BP116" i="64"/>
  <c r="BQ116" i="64"/>
  <c r="BR116" i="64"/>
  <c r="BS116" i="64"/>
  <c r="BT116" i="64"/>
  <c r="BU116" i="64"/>
  <c r="BV116" i="64"/>
  <c r="BW116" i="64"/>
  <c r="BX116" i="64"/>
  <c r="BY116" i="64"/>
  <c r="BZ116" i="64"/>
  <c r="CA116" i="64"/>
  <c r="CB116" i="64"/>
  <c r="CC116" i="64"/>
  <c r="CD116" i="64"/>
  <c r="CE116" i="64"/>
  <c r="CF116" i="64"/>
  <c r="CG116" i="64"/>
  <c r="CH116" i="64"/>
  <c r="CI116" i="64"/>
  <c r="CJ116" i="64"/>
  <c r="CK116" i="64"/>
  <c r="D117" i="64"/>
  <c r="E117" i="64"/>
  <c r="F117" i="64"/>
  <c r="G117" i="64"/>
  <c r="H117" i="64"/>
  <c r="I117" i="64"/>
  <c r="J117" i="64"/>
  <c r="K117" i="64"/>
  <c r="L117" i="64"/>
  <c r="M117" i="64"/>
  <c r="N117" i="64"/>
  <c r="O117" i="64"/>
  <c r="P117" i="64"/>
  <c r="Q117" i="64"/>
  <c r="R117" i="64"/>
  <c r="S117" i="64"/>
  <c r="T117" i="64"/>
  <c r="U117" i="64"/>
  <c r="V117" i="64"/>
  <c r="W117" i="64"/>
  <c r="X117" i="64"/>
  <c r="Y117" i="64"/>
  <c r="Z117" i="64"/>
  <c r="AA117" i="64"/>
  <c r="AB117" i="64"/>
  <c r="AC117" i="64"/>
  <c r="AD117" i="64"/>
  <c r="AE117" i="64"/>
  <c r="AF117" i="64"/>
  <c r="AG117" i="64"/>
  <c r="AH117" i="64"/>
  <c r="AI117" i="64"/>
  <c r="AJ117" i="64"/>
  <c r="AK117" i="64"/>
  <c r="AL117" i="64"/>
  <c r="AM117" i="64"/>
  <c r="AN117" i="64"/>
  <c r="AO117" i="64"/>
  <c r="AP117" i="64"/>
  <c r="AQ117" i="64"/>
  <c r="AR117" i="64"/>
  <c r="AS117" i="64"/>
  <c r="AT117" i="64"/>
  <c r="AU117" i="64"/>
  <c r="AV117" i="64"/>
  <c r="AW117" i="64"/>
  <c r="AX117" i="64"/>
  <c r="AY117" i="64"/>
  <c r="AZ117" i="64"/>
  <c r="BA117" i="64"/>
  <c r="BB117" i="64"/>
  <c r="BC117" i="64"/>
  <c r="BD117" i="64"/>
  <c r="BE117" i="64"/>
  <c r="BF117" i="64"/>
  <c r="BG117" i="64"/>
  <c r="BH117" i="64"/>
  <c r="BI117" i="64"/>
  <c r="BJ117" i="64"/>
  <c r="BK117" i="64"/>
  <c r="BL117" i="64"/>
  <c r="BM117" i="64"/>
  <c r="BN117" i="64"/>
  <c r="BO117" i="64"/>
  <c r="BP117" i="64"/>
  <c r="BQ117" i="64"/>
  <c r="BR117" i="64"/>
  <c r="BS117" i="64"/>
  <c r="BT117" i="64"/>
  <c r="BU117" i="64"/>
  <c r="BV117" i="64"/>
  <c r="BW117" i="64"/>
  <c r="BX117" i="64"/>
  <c r="BY117" i="64"/>
  <c r="BZ117" i="64"/>
  <c r="CA117" i="64"/>
  <c r="CB117" i="64"/>
  <c r="CC117" i="64"/>
  <c r="CD117" i="64"/>
  <c r="CE117" i="64"/>
  <c r="CF117" i="64"/>
  <c r="CG117" i="64"/>
  <c r="CH117" i="64"/>
  <c r="CI117" i="64"/>
  <c r="CJ117" i="64"/>
  <c r="CK117" i="64"/>
  <c r="CL117" i="64"/>
  <c r="D118" i="64"/>
  <c r="E118" i="64"/>
  <c r="F118" i="64"/>
  <c r="G118" i="64"/>
  <c r="H118" i="64"/>
  <c r="I118" i="64"/>
  <c r="J118" i="64"/>
  <c r="K118" i="64"/>
  <c r="L118" i="64"/>
  <c r="M118" i="64"/>
  <c r="N118" i="64"/>
  <c r="O118" i="64"/>
  <c r="P118" i="64"/>
  <c r="Q118" i="64"/>
  <c r="R118" i="64"/>
  <c r="S118" i="64"/>
  <c r="T118" i="64"/>
  <c r="U118" i="64"/>
  <c r="V118" i="64"/>
  <c r="W118" i="64"/>
  <c r="X118" i="64"/>
  <c r="Y118" i="64"/>
  <c r="Z118" i="64"/>
  <c r="AA118" i="64"/>
  <c r="AB118" i="64"/>
  <c r="AC118" i="64"/>
  <c r="AD118" i="64"/>
  <c r="AE118" i="64"/>
  <c r="AF118" i="64"/>
  <c r="AG118" i="64"/>
  <c r="AH118" i="64"/>
  <c r="AI118" i="64"/>
  <c r="AJ118" i="64"/>
  <c r="AK118" i="64"/>
  <c r="AL118" i="64"/>
  <c r="AM118" i="64"/>
  <c r="AN118" i="64"/>
  <c r="AO118" i="64"/>
  <c r="AP118" i="64"/>
  <c r="AQ118" i="64"/>
  <c r="AR118" i="64"/>
  <c r="AS118" i="64"/>
  <c r="AT118" i="64"/>
  <c r="AU118" i="64"/>
  <c r="AV118" i="64"/>
  <c r="AW118" i="64"/>
  <c r="AX118" i="64"/>
  <c r="AY118" i="64"/>
  <c r="AZ118" i="64"/>
  <c r="BA118" i="64"/>
  <c r="BB118" i="64"/>
  <c r="BC118" i="64"/>
  <c r="BD118" i="64"/>
  <c r="BE118" i="64"/>
  <c r="BF118" i="64"/>
  <c r="BG118" i="64"/>
  <c r="BH118" i="64"/>
  <c r="BI118" i="64"/>
  <c r="BJ118" i="64"/>
  <c r="BK118" i="64"/>
  <c r="BL118" i="64"/>
  <c r="BM118" i="64"/>
  <c r="BN118" i="64"/>
  <c r="BO118" i="64"/>
  <c r="BP118" i="64"/>
  <c r="BQ118" i="64"/>
  <c r="BR118" i="64"/>
  <c r="BS118" i="64"/>
  <c r="BT118" i="64"/>
  <c r="BU118" i="64"/>
  <c r="BV118" i="64"/>
  <c r="BW118" i="64"/>
  <c r="BX118" i="64"/>
  <c r="BY118" i="64"/>
  <c r="BZ118" i="64"/>
  <c r="CA118" i="64"/>
  <c r="CB118" i="64"/>
  <c r="CC118" i="64"/>
  <c r="CD118" i="64"/>
  <c r="CE118" i="64"/>
  <c r="CF118" i="64"/>
  <c r="CG118" i="64"/>
  <c r="CH118" i="64"/>
  <c r="CI118" i="64"/>
  <c r="CJ118" i="64"/>
  <c r="CK118" i="64"/>
  <c r="CL118" i="64"/>
  <c r="CM118" i="64"/>
  <c r="D119" i="64"/>
  <c r="E119" i="64"/>
  <c r="F119" i="64"/>
  <c r="G119" i="64"/>
  <c r="H119" i="64"/>
  <c r="I119" i="64"/>
  <c r="J119" i="64"/>
  <c r="K119" i="64"/>
  <c r="L119" i="64"/>
  <c r="M119" i="64"/>
  <c r="N119" i="64"/>
  <c r="O119" i="64"/>
  <c r="P119" i="64"/>
  <c r="Q119" i="64"/>
  <c r="R119" i="64"/>
  <c r="S119" i="64"/>
  <c r="T119" i="64"/>
  <c r="U119" i="64"/>
  <c r="V119" i="64"/>
  <c r="W119" i="64"/>
  <c r="X119" i="64"/>
  <c r="Y119" i="64"/>
  <c r="Z119" i="64"/>
  <c r="AA119" i="64"/>
  <c r="AB119" i="64"/>
  <c r="AC119" i="64"/>
  <c r="AD119" i="64"/>
  <c r="AE119" i="64"/>
  <c r="AF119" i="64"/>
  <c r="AG119" i="64"/>
  <c r="AH119" i="64"/>
  <c r="AI119" i="64"/>
  <c r="AJ119" i="64"/>
  <c r="AK119" i="64"/>
  <c r="AL119" i="64"/>
  <c r="AM119" i="64"/>
  <c r="AN119" i="64"/>
  <c r="AO119" i="64"/>
  <c r="AP119" i="64"/>
  <c r="AQ119" i="64"/>
  <c r="AR119" i="64"/>
  <c r="AS119" i="64"/>
  <c r="AT119" i="64"/>
  <c r="AU119" i="64"/>
  <c r="AV119" i="64"/>
  <c r="AW119" i="64"/>
  <c r="AX119" i="64"/>
  <c r="AY119" i="64"/>
  <c r="AZ119" i="64"/>
  <c r="BA119" i="64"/>
  <c r="BB119" i="64"/>
  <c r="BC119" i="64"/>
  <c r="BD119" i="64"/>
  <c r="BE119" i="64"/>
  <c r="BF119" i="64"/>
  <c r="BG119" i="64"/>
  <c r="BH119" i="64"/>
  <c r="BI119" i="64"/>
  <c r="BJ119" i="64"/>
  <c r="BK119" i="64"/>
  <c r="BL119" i="64"/>
  <c r="BM119" i="64"/>
  <c r="BN119" i="64"/>
  <c r="BO119" i="64"/>
  <c r="BP119" i="64"/>
  <c r="BQ119" i="64"/>
  <c r="BR119" i="64"/>
  <c r="BS119" i="64"/>
  <c r="BT119" i="64"/>
  <c r="BU119" i="64"/>
  <c r="BV119" i="64"/>
  <c r="BW119" i="64"/>
  <c r="BX119" i="64"/>
  <c r="BY119" i="64"/>
  <c r="BZ119" i="64"/>
  <c r="CA119" i="64"/>
  <c r="CB119" i="64"/>
  <c r="CC119" i="64"/>
  <c r="CD119" i="64"/>
  <c r="CE119" i="64"/>
  <c r="CF119" i="64"/>
  <c r="CG119" i="64"/>
  <c r="CH119" i="64"/>
  <c r="CI119" i="64"/>
  <c r="CJ119" i="64"/>
  <c r="CK119" i="64"/>
  <c r="CL119" i="64"/>
  <c r="CM119" i="64"/>
  <c r="CN119" i="64"/>
  <c r="D120" i="64"/>
  <c r="E120" i="64"/>
  <c r="F120" i="64"/>
  <c r="G120" i="64"/>
  <c r="H120" i="64"/>
  <c r="I120" i="64"/>
  <c r="J120" i="64"/>
  <c r="K120" i="64"/>
  <c r="L120" i="64"/>
  <c r="M120" i="64"/>
  <c r="N120" i="64"/>
  <c r="O120" i="64"/>
  <c r="P120" i="64"/>
  <c r="Q120" i="64"/>
  <c r="R120" i="64"/>
  <c r="S120" i="64"/>
  <c r="T120" i="64"/>
  <c r="U120" i="64"/>
  <c r="V120" i="64"/>
  <c r="W120" i="64"/>
  <c r="X120" i="64"/>
  <c r="Y120" i="64"/>
  <c r="Z120" i="64"/>
  <c r="AA120" i="64"/>
  <c r="AB120" i="64"/>
  <c r="AC120" i="64"/>
  <c r="AD120" i="64"/>
  <c r="AE120" i="64"/>
  <c r="AF120" i="64"/>
  <c r="AG120" i="64"/>
  <c r="AH120" i="64"/>
  <c r="AI120" i="64"/>
  <c r="AJ120" i="64"/>
  <c r="AK120" i="64"/>
  <c r="AL120" i="64"/>
  <c r="AM120" i="64"/>
  <c r="AN120" i="64"/>
  <c r="AO120" i="64"/>
  <c r="AP120" i="64"/>
  <c r="AQ120" i="64"/>
  <c r="AR120" i="64"/>
  <c r="AS120" i="64"/>
  <c r="AT120" i="64"/>
  <c r="AU120" i="64"/>
  <c r="AV120" i="64"/>
  <c r="AW120" i="64"/>
  <c r="AX120" i="64"/>
  <c r="AY120" i="64"/>
  <c r="AZ120" i="64"/>
  <c r="BA120" i="64"/>
  <c r="BB120" i="64"/>
  <c r="BC120" i="64"/>
  <c r="BD120" i="64"/>
  <c r="BE120" i="64"/>
  <c r="BF120" i="64"/>
  <c r="BG120" i="64"/>
  <c r="BH120" i="64"/>
  <c r="BI120" i="64"/>
  <c r="BJ120" i="64"/>
  <c r="BK120" i="64"/>
  <c r="BL120" i="64"/>
  <c r="BM120" i="64"/>
  <c r="BN120" i="64"/>
  <c r="BO120" i="64"/>
  <c r="BP120" i="64"/>
  <c r="BQ120" i="64"/>
  <c r="BR120" i="64"/>
  <c r="BS120" i="64"/>
  <c r="BT120" i="64"/>
  <c r="BU120" i="64"/>
  <c r="BV120" i="64"/>
  <c r="BW120" i="64"/>
  <c r="BX120" i="64"/>
  <c r="BY120" i="64"/>
  <c r="BZ120" i="64"/>
  <c r="CA120" i="64"/>
  <c r="CB120" i="64"/>
  <c r="CC120" i="64"/>
  <c r="CD120" i="64"/>
  <c r="CE120" i="64"/>
  <c r="CF120" i="64"/>
  <c r="CG120" i="64"/>
  <c r="CH120" i="64"/>
  <c r="CI120" i="64"/>
  <c r="CJ120" i="64"/>
  <c r="CK120" i="64"/>
  <c r="CL120" i="64"/>
  <c r="CM120" i="64"/>
  <c r="CN120" i="64"/>
  <c r="CO120" i="64"/>
  <c r="D121" i="64"/>
  <c r="E121" i="64"/>
  <c r="F121" i="64"/>
  <c r="G121" i="64"/>
  <c r="H121" i="64"/>
  <c r="I121" i="64"/>
  <c r="J121" i="64"/>
  <c r="K121" i="64"/>
  <c r="L121" i="64"/>
  <c r="M121" i="64"/>
  <c r="N121" i="64"/>
  <c r="O121" i="64"/>
  <c r="P121" i="64"/>
  <c r="Q121" i="64"/>
  <c r="R121" i="64"/>
  <c r="S121" i="64"/>
  <c r="T121" i="64"/>
  <c r="U121" i="64"/>
  <c r="V121" i="64"/>
  <c r="W121" i="64"/>
  <c r="X121" i="64"/>
  <c r="Y121" i="64"/>
  <c r="Z121" i="64"/>
  <c r="AA121" i="64"/>
  <c r="AB121" i="64"/>
  <c r="AC121" i="64"/>
  <c r="AD121" i="64"/>
  <c r="AE121" i="64"/>
  <c r="AF121" i="64"/>
  <c r="AG121" i="64"/>
  <c r="AH121" i="64"/>
  <c r="AI121" i="64"/>
  <c r="AJ121" i="64"/>
  <c r="AK121" i="64"/>
  <c r="AL121" i="64"/>
  <c r="AM121" i="64"/>
  <c r="AN121" i="64"/>
  <c r="AO121" i="64"/>
  <c r="AP121" i="64"/>
  <c r="AQ121" i="64"/>
  <c r="AR121" i="64"/>
  <c r="AS121" i="64"/>
  <c r="AT121" i="64"/>
  <c r="AU121" i="64"/>
  <c r="AV121" i="64"/>
  <c r="AW121" i="64"/>
  <c r="AX121" i="64"/>
  <c r="AY121" i="64"/>
  <c r="AZ121" i="64"/>
  <c r="BA121" i="64"/>
  <c r="BB121" i="64"/>
  <c r="BC121" i="64"/>
  <c r="BD121" i="64"/>
  <c r="BE121" i="64"/>
  <c r="BF121" i="64"/>
  <c r="BG121" i="64"/>
  <c r="BH121" i="64"/>
  <c r="BI121" i="64"/>
  <c r="BJ121" i="64"/>
  <c r="BK121" i="64"/>
  <c r="BL121" i="64"/>
  <c r="BM121" i="64"/>
  <c r="BN121" i="64"/>
  <c r="BO121" i="64"/>
  <c r="BP121" i="64"/>
  <c r="BQ121" i="64"/>
  <c r="BR121" i="64"/>
  <c r="BS121" i="64"/>
  <c r="BT121" i="64"/>
  <c r="BU121" i="64"/>
  <c r="BV121" i="64"/>
  <c r="BW121" i="64"/>
  <c r="BX121" i="64"/>
  <c r="BY121" i="64"/>
  <c r="BZ121" i="64"/>
  <c r="CA121" i="64"/>
  <c r="CB121" i="64"/>
  <c r="CC121" i="64"/>
  <c r="CD121" i="64"/>
  <c r="CE121" i="64"/>
  <c r="CF121" i="64"/>
  <c r="CG121" i="64"/>
  <c r="CH121" i="64"/>
  <c r="CI121" i="64"/>
  <c r="CJ121" i="64"/>
  <c r="CK121" i="64"/>
  <c r="CL121" i="64"/>
  <c r="CM121" i="64"/>
  <c r="CN121" i="64"/>
  <c r="CO121" i="64"/>
  <c r="CP121" i="64"/>
  <c r="D122" i="64"/>
  <c r="E122" i="64"/>
  <c r="F122" i="64"/>
  <c r="G122" i="64"/>
  <c r="H122" i="64"/>
  <c r="I122" i="64"/>
  <c r="J122" i="64"/>
  <c r="K122" i="64"/>
  <c r="L122" i="64"/>
  <c r="M122" i="64"/>
  <c r="N122" i="64"/>
  <c r="O122" i="64"/>
  <c r="P122" i="64"/>
  <c r="Q122" i="64"/>
  <c r="R122" i="64"/>
  <c r="S122" i="64"/>
  <c r="T122" i="64"/>
  <c r="U122" i="64"/>
  <c r="V122" i="64"/>
  <c r="W122" i="64"/>
  <c r="X122" i="64"/>
  <c r="Y122" i="64"/>
  <c r="Z122" i="64"/>
  <c r="AA122" i="64"/>
  <c r="AB122" i="64"/>
  <c r="AC122" i="64"/>
  <c r="AD122" i="64"/>
  <c r="AE122" i="64"/>
  <c r="AF122" i="64"/>
  <c r="AG122" i="64"/>
  <c r="AH122" i="64"/>
  <c r="AI122" i="64"/>
  <c r="AJ122" i="64"/>
  <c r="AK122" i="64"/>
  <c r="AL122" i="64"/>
  <c r="AM122" i="64"/>
  <c r="AN122" i="64"/>
  <c r="AO122" i="64"/>
  <c r="AP122" i="64"/>
  <c r="AQ122" i="64"/>
  <c r="AR122" i="64"/>
  <c r="AS122" i="64"/>
  <c r="AT122" i="64"/>
  <c r="AU122" i="64"/>
  <c r="AV122" i="64"/>
  <c r="AW122" i="64"/>
  <c r="AX122" i="64"/>
  <c r="AY122" i="64"/>
  <c r="AZ122" i="64"/>
  <c r="BA122" i="64"/>
  <c r="BB122" i="64"/>
  <c r="BC122" i="64"/>
  <c r="BD122" i="64"/>
  <c r="BE122" i="64"/>
  <c r="BF122" i="64"/>
  <c r="BG122" i="64"/>
  <c r="BH122" i="64"/>
  <c r="BI122" i="64"/>
  <c r="BJ122" i="64"/>
  <c r="BK122" i="64"/>
  <c r="BL122" i="64"/>
  <c r="BM122" i="64"/>
  <c r="BN122" i="64"/>
  <c r="BO122" i="64"/>
  <c r="BP122" i="64"/>
  <c r="BQ122" i="64"/>
  <c r="BR122" i="64"/>
  <c r="BS122" i="64"/>
  <c r="BT122" i="64"/>
  <c r="BU122" i="64"/>
  <c r="BV122" i="64"/>
  <c r="BW122" i="64"/>
  <c r="BX122" i="64"/>
  <c r="BY122" i="64"/>
  <c r="BZ122" i="64"/>
  <c r="CA122" i="64"/>
  <c r="CB122" i="64"/>
  <c r="CC122" i="64"/>
  <c r="CD122" i="64"/>
  <c r="CE122" i="64"/>
  <c r="CF122" i="64"/>
  <c r="CG122" i="64"/>
  <c r="CH122" i="64"/>
  <c r="CI122" i="64"/>
  <c r="CJ122" i="64"/>
  <c r="CK122" i="64"/>
  <c r="CL122" i="64"/>
  <c r="CM122" i="64"/>
  <c r="CN122" i="64"/>
  <c r="CO122" i="64"/>
  <c r="CP122" i="64"/>
  <c r="CQ122" i="64"/>
  <c r="D123" i="64"/>
  <c r="E123" i="64"/>
  <c r="F123" i="64"/>
  <c r="G123" i="64"/>
  <c r="H123" i="64"/>
  <c r="I123" i="64"/>
  <c r="J123" i="64"/>
  <c r="K123" i="64"/>
  <c r="L123" i="64"/>
  <c r="M123" i="64"/>
  <c r="N123" i="64"/>
  <c r="O123" i="64"/>
  <c r="P123" i="64"/>
  <c r="Q123" i="64"/>
  <c r="R123" i="64"/>
  <c r="S123" i="64"/>
  <c r="T123" i="64"/>
  <c r="U123" i="64"/>
  <c r="V123" i="64"/>
  <c r="W123" i="64"/>
  <c r="X123" i="64"/>
  <c r="Y123" i="64"/>
  <c r="Z123" i="64"/>
  <c r="AA123" i="64"/>
  <c r="AB123" i="64"/>
  <c r="AC123" i="64"/>
  <c r="AD123" i="64"/>
  <c r="AE123" i="64"/>
  <c r="AF123" i="64"/>
  <c r="AG123" i="64"/>
  <c r="AH123" i="64"/>
  <c r="AI123" i="64"/>
  <c r="AJ123" i="64"/>
  <c r="AK123" i="64"/>
  <c r="AL123" i="64"/>
  <c r="AM123" i="64"/>
  <c r="AN123" i="64"/>
  <c r="AO123" i="64"/>
  <c r="AP123" i="64"/>
  <c r="AQ123" i="64"/>
  <c r="AR123" i="64"/>
  <c r="AS123" i="64"/>
  <c r="AT123" i="64"/>
  <c r="AU123" i="64"/>
  <c r="AV123" i="64"/>
  <c r="AW123" i="64"/>
  <c r="AX123" i="64"/>
  <c r="AY123" i="64"/>
  <c r="AZ123" i="64"/>
  <c r="BA123" i="64"/>
  <c r="BB123" i="64"/>
  <c r="BC123" i="64"/>
  <c r="BD123" i="64"/>
  <c r="BE123" i="64"/>
  <c r="BF123" i="64"/>
  <c r="BG123" i="64"/>
  <c r="BH123" i="64"/>
  <c r="BI123" i="64"/>
  <c r="BJ123" i="64"/>
  <c r="BK123" i="64"/>
  <c r="BL123" i="64"/>
  <c r="BM123" i="64"/>
  <c r="BN123" i="64"/>
  <c r="BO123" i="64"/>
  <c r="BP123" i="64"/>
  <c r="BQ123" i="64"/>
  <c r="BR123" i="64"/>
  <c r="BS123" i="64"/>
  <c r="BT123" i="64"/>
  <c r="BU123" i="64"/>
  <c r="BV123" i="64"/>
  <c r="BW123" i="64"/>
  <c r="BX123" i="64"/>
  <c r="BY123" i="64"/>
  <c r="BZ123" i="64"/>
  <c r="CA123" i="64"/>
  <c r="CB123" i="64"/>
  <c r="CC123" i="64"/>
  <c r="CD123" i="64"/>
  <c r="CE123" i="64"/>
  <c r="CF123" i="64"/>
  <c r="CG123" i="64"/>
  <c r="CH123" i="64"/>
  <c r="CI123" i="64"/>
  <c r="CJ123" i="64"/>
  <c r="CK123" i="64"/>
  <c r="CL123" i="64"/>
  <c r="CM123" i="64"/>
  <c r="CN123" i="64"/>
  <c r="CO123" i="64"/>
  <c r="CP123" i="64"/>
  <c r="CQ123" i="64"/>
  <c r="CR123" i="64"/>
  <c r="D124" i="64"/>
  <c r="E124" i="64"/>
  <c r="F124" i="64"/>
  <c r="G124" i="64"/>
  <c r="H124" i="64"/>
  <c r="I124" i="64"/>
  <c r="J124" i="64"/>
  <c r="K124" i="64"/>
  <c r="L124" i="64"/>
  <c r="M124" i="64"/>
  <c r="N124" i="64"/>
  <c r="O124" i="64"/>
  <c r="P124" i="64"/>
  <c r="Q124" i="64"/>
  <c r="R124" i="64"/>
  <c r="S124" i="64"/>
  <c r="T124" i="64"/>
  <c r="U124" i="64"/>
  <c r="V124" i="64"/>
  <c r="W124" i="64"/>
  <c r="X124" i="64"/>
  <c r="Y124" i="64"/>
  <c r="Z124" i="64"/>
  <c r="AA124" i="64"/>
  <c r="AB124" i="64"/>
  <c r="AC124" i="64"/>
  <c r="AD124" i="64"/>
  <c r="AE124" i="64"/>
  <c r="AF124" i="64"/>
  <c r="AG124" i="64"/>
  <c r="AH124" i="64"/>
  <c r="AI124" i="64"/>
  <c r="AJ124" i="64"/>
  <c r="AK124" i="64"/>
  <c r="AL124" i="64"/>
  <c r="AM124" i="64"/>
  <c r="AN124" i="64"/>
  <c r="AO124" i="64"/>
  <c r="AP124" i="64"/>
  <c r="AQ124" i="64"/>
  <c r="AR124" i="64"/>
  <c r="AS124" i="64"/>
  <c r="AT124" i="64"/>
  <c r="AU124" i="64"/>
  <c r="AV124" i="64"/>
  <c r="AW124" i="64"/>
  <c r="AX124" i="64"/>
  <c r="AY124" i="64"/>
  <c r="AZ124" i="64"/>
  <c r="BA124" i="64"/>
  <c r="BB124" i="64"/>
  <c r="BC124" i="64"/>
  <c r="BD124" i="64"/>
  <c r="BE124" i="64"/>
  <c r="BF124" i="64"/>
  <c r="BG124" i="64"/>
  <c r="BH124" i="64"/>
  <c r="BI124" i="64"/>
  <c r="BJ124" i="64"/>
  <c r="BK124" i="64"/>
  <c r="BL124" i="64"/>
  <c r="BM124" i="64"/>
  <c r="BN124" i="64"/>
  <c r="BO124" i="64"/>
  <c r="BP124" i="64"/>
  <c r="BQ124" i="64"/>
  <c r="BR124" i="64"/>
  <c r="BS124" i="64"/>
  <c r="BT124" i="64"/>
  <c r="BU124" i="64"/>
  <c r="BV124" i="64"/>
  <c r="BW124" i="64"/>
  <c r="BX124" i="64"/>
  <c r="BY124" i="64"/>
  <c r="BZ124" i="64"/>
  <c r="CA124" i="64"/>
  <c r="CB124" i="64"/>
  <c r="CC124" i="64"/>
  <c r="CD124" i="64"/>
  <c r="CE124" i="64"/>
  <c r="CF124" i="64"/>
  <c r="CG124" i="64"/>
  <c r="CH124" i="64"/>
  <c r="CI124" i="64"/>
  <c r="CJ124" i="64"/>
  <c r="CK124" i="64"/>
  <c r="CL124" i="64"/>
  <c r="CM124" i="64"/>
  <c r="CN124" i="64"/>
  <c r="CO124" i="64"/>
  <c r="CP124" i="64"/>
  <c r="CQ124" i="64"/>
  <c r="CR124" i="64"/>
  <c r="CS124" i="64"/>
  <c r="D125" i="64"/>
  <c r="E125" i="64"/>
  <c r="F125" i="64"/>
  <c r="G125" i="64"/>
  <c r="H125" i="64"/>
  <c r="I125" i="64"/>
  <c r="J125" i="64"/>
  <c r="K125" i="64"/>
  <c r="L125" i="64"/>
  <c r="M125" i="64"/>
  <c r="N125" i="64"/>
  <c r="O125" i="64"/>
  <c r="P125" i="64"/>
  <c r="Q125" i="64"/>
  <c r="R125" i="64"/>
  <c r="S125" i="64"/>
  <c r="T125" i="64"/>
  <c r="U125" i="64"/>
  <c r="V125" i="64"/>
  <c r="W125" i="64"/>
  <c r="X125" i="64"/>
  <c r="Y125" i="64"/>
  <c r="Z125" i="64"/>
  <c r="AA125" i="64"/>
  <c r="AB125" i="64"/>
  <c r="AC125" i="64"/>
  <c r="AD125" i="64"/>
  <c r="AE125" i="64"/>
  <c r="AF125" i="64"/>
  <c r="AG125" i="64"/>
  <c r="AH125" i="64"/>
  <c r="AI125" i="64"/>
  <c r="AJ125" i="64"/>
  <c r="AK125" i="64"/>
  <c r="AL125" i="64"/>
  <c r="AM125" i="64"/>
  <c r="AN125" i="64"/>
  <c r="AO125" i="64"/>
  <c r="AP125" i="64"/>
  <c r="AQ125" i="64"/>
  <c r="AR125" i="64"/>
  <c r="AS125" i="64"/>
  <c r="AT125" i="64"/>
  <c r="AU125" i="64"/>
  <c r="AV125" i="64"/>
  <c r="AW125" i="64"/>
  <c r="AX125" i="64"/>
  <c r="AY125" i="64"/>
  <c r="AZ125" i="64"/>
  <c r="BA125" i="64"/>
  <c r="BB125" i="64"/>
  <c r="BC125" i="64"/>
  <c r="BD125" i="64"/>
  <c r="BE125" i="64"/>
  <c r="BF125" i="64"/>
  <c r="BG125" i="64"/>
  <c r="BH125" i="64"/>
  <c r="BI125" i="64"/>
  <c r="BJ125" i="64"/>
  <c r="BK125" i="64"/>
  <c r="BL125" i="64"/>
  <c r="BM125" i="64"/>
  <c r="BN125" i="64"/>
  <c r="BO125" i="64"/>
  <c r="BP125" i="64"/>
  <c r="BQ125" i="64"/>
  <c r="BR125" i="64"/>
  <c r="BS125" i="64"/>
  <c r="BT125" i="64"/>
  <c r="BU125" i="64"/>
  <c r="BV125" i="64"/>
  <c r="BW125" i="64"/>
  <c r="BX125" i="64"/>
  <c r="BY125" i="64"/>
  <c r="BZ125" i="64"/>
  <c r="CA125" i="64"/>
  <c r="CB125" i="64"/>
  <c r="CC125" i="64"/>
  <c r="CD125" i="64"/>
  <c r="CE125" i="64"/>
  <c r="CF125" i="64"/>
  <c r="CG125" i="64"/>
  <c r="CH125" i="64"/>
  <c r="CI125" i="64"/>
  <c r="CJ125" i="64"/>
  <c r="CK125" i="64"/>
  <c r="CL125" i="64"/>
  <c r="CM125" i="64"/>
  <c r="CN125" i="64"/>
  <c r="CO125" i="64"/>
  <c r="CP125" i="64"/>
  <c r="CQ125" i="64"/>
  <c r="CR125" i="64"/>
  <c r="CS125" i="64"/>
  <c r="CT125" i="64"/>
  <c r="D126" i="64"/>
  <c r="E126" i="64"/>
  <c r="F126" i="64"/>
  <c r="G126" i="64"/>
  <c r="H126" i="64"/>
  <c r="I126" i="64"/>
  <c r="J126" i="64"/>
  <c r="K126" i="64"/>
  <c r="L126" i="64"/>
  <c r="M126" i="64"/>
  <c r="N126" i="64"/>
  <c r="O126" i="64"/>
  <c r="P126" i="64"/>
  <c r="Q126" i="64"/>
  <c r="R126" i="64"/>
  <c r="S126" i="64"/>
  <c r="T126" i="64"/>
  <c r="U126" i="64"/>
  <c r="V126" i="64"/>
  <c r="W126" i="64"/>
  <c r="X126" i="64"/>
  <c r="Y126" i="64"/>
  <c r="Z126" i="64"/>
  <c r="AA126" i="64"/>
  <c r="AB126" i="64"/>
  <c r="AC126" i="64"/>
  <c r="AD126" i="64"/>
  <c r="AE126" i="64"/>
  <c r="AF126" i="64"/>
  <c r="AG126" i="64"/>
  <c r="AH126" i="64"/>
  <c r="AI126" i="64"/>
  <c r="AJ126" i="64"/>
  <c r="AK126" i="64"/>
  <c r="AL126" i="64"/>
  <c r="AM126" i="64"/>
  <c r="AN126" i="64"/>
  <c r="AO126" i="64"/>
  <c r="AP126" i="64"/>
  <c r="AQ126" i="64"/>
  <c r="AR126" i="64"/>
  <c r="AS126" i="64"/>
  <c r="AT126" i="64"/>
  <c r="AU126" i="64"/>
  <c r="AV126" i="64"/>
  <c r="AW126" i="64"/>
  <c r="AX126" i="64"/>
  <c r="AY126" i="64"/>
  <c r="AZ126" i="64"/>
  <c r="BA126" i="64"/>
  <c r="BB126" i="64"/>
  <c r="BC126" i="64"/>
  <c r="BD126" i="64"/>
  <c r="BE126" i="64"/>
  <c r="BF126" i="64"/>
  <c r="BG126" i="64"/>
  <c r="BH126" i="64"/>
  <c r="BI126" i="64"/>
  <c r="BJ126" i="64"/>
  <c r="BK126" i="64"/>
  <c r="BL126" i="64"/>
  <c r="BM126" i="64"/>
  <c r="BN126" i="64"/>
  <c r="BO126" i="64"/>
  <c r="BP126" i="64"/>
  <c r="BQ126" i="64"/>
  <c r="BR126" i="64"/>
  <c r="BS126" i="64"/>
  <c r="BT126" i="64"/>
  <c r="BU126" i="64"/>
  <c r="BV126" i="64"/>
  <c r="BW126" i="64"/>
  <c r="BX126" i="64"/>
  <c r="BY126" i="64"/>
  <c r="BZ126" i="64"/>
  <c r="CA126" i="64"/>
  <c r="CB126" i="64"/>
  <c r="CC126" i="64"/>
  <c r="CD126" i="64"/>
  <c r="CE126" i="64"/>
  <c r="CF126" i="64"/>
  <c r="CG126" i="64"/>
  <c r="CH126" i="64"/>
  <c r="CI126" i="64"/>
  <c r="CJ126" i="64"/>
  <c r="CK126" i="64"/>
  <c r="CL126" i="64"/>
  <c r="CM126" i="64"/>
  <c r="CN126" i="64"/>
  <c r="CO126" i="64"/>
  <c r="CP126" i="64"/>
  <c r="CQ126" i="64"/>
  <c r="CR126" i="64"/>
  <c r="CS126" i="64"/>
  <c r="CT126" i="64"/>
  <c r="CU126" i="64"/>
  <c r="D127" i="64"/>
  <c r="E127" i="64"/>
  <c r="F127" i="64"/>
  <c r="G127" i="64"/>
  <c r="H127" i="64"/>
  <c r="I127" i="64"/>
  <c r="J127" i="64"/>
  <c r="K127" i="64"/>
  <c r="L127" i="64"/>
  <c r="M127" i="64"/>
  <c r="N127" i="64"/>
  <c r="O127" i="64"/>
  <c r="P127" i="64"/>
  <c r="Q127" i="64"/>
  <c r="R127" i="64"/>
  <c r="S127" i="64"/>
  <c r="T127" i="64"/>
  <c r="U127" i="64"/>
  <c r="V127" i="64"/>
  <c r="W127" i="64"/>
  <c r="X127" i="64"/>
  <c r="Y127" i="64"/>
  <c r="Z127" i="64"/>
  <c r="AA127" i="64"/>
  <c r="AB127" i="64"/>
  <c r="AC127" i="64"/>
  <c r="AD127" i="64"/>
  <c r="AE127" i="64"/>
  <c r="AF127" i="64"/>
  <c r="AG127" i="64"/>
  <c r="AH127" i="64"/>
  <c r="AI127" i="64"/>
  <c r="AJ127" i="64"/>
  <c r="AK127" i="64"/>
  <c r="AL127" i="64"/>
  <c r="AM127" i="64"/>
  <c r="AN127" i="64"/>
  <c r="AO127" i="64"/>
  <c r="AP127" i="64"/>
  <c r="AQ127" i="64"/>
  <c r="AR127" i="64"/>
  <c r="AS127" i="64"/>
  <c r="AT127" i="64"/>
  <c r="AU127" i="64"/>
  <c r="AV127" i="64"/>
  <c r="AW127" i="64"/>
  <c r="AX127" i="64"/>
  <c r="AY127" i="64"/>
  <c r="AZ127" i="64"/>
  <c r="BA127" i="64"/>
  <c r="BB127" i="64"/>
  <c r="BC127" i="64"/>
  <c r="BD127" i="64"/>
  <c r="BE127" i="64"/>
  <c r="BF127" i="64"/>
  <c r="BG127" i="64"/>
  <c r="BH127" i="64"/>
  <c r="BI127" i="64"/>
  <c r="BJ127" i="64"/>
  <c r="BK127" i="64"/>
  <c r="BL127" i="64"/>
  <c r="BM127" i="64"/>
  <c r="BN127" i="64"/>
  <c r="BO127" i="64"/>
  <c r="BP127" i="64"/>
  <c r="BQ127" i="64"/>
  <c r="BR127" i="64"/>
  <c r="BS127" i="64"/>
  <c r="BT127" i="64"/>
  <c r="BU127" i="64"/>
  <c r="BV127" i="64"/>
  <c r="BW127" i="64"/>
  <c r="BX127" i="64"/>
  <c r="BY127" i="64"/>
  <c r="BZ127" i="64"/>
  <c r="CA127" i="64"/>
  <c r="CB127" i="64"/>
  <c r="CC127" i="64"/>
  <c r="CD127" i="64"/>
  <c r="CE127" i="64"/>
  <c r="CF127" i="64"/>
  <c r="CG127" i="64"/>
  <c r="CH127" i="64"/>
  <c r="CI127" i="64"/>
  <c r="CJ127" i="64"/>
  <c r="CK127" i="64"/>
  <c r="CL127" i="64"/>
  <c r="CM127" i="64"/>
  <c r="CN127" i="64"/>
  <c r="CO127" i="64"/>
  <c r="CP127" i="64"/>
  <c r="CQ127" i="64"/>
  <c r="CR127" i="64"/>
  <c r="CS127" i="64"/>
  <c r="CT127" i="64"/>
  <c r="CU127" i="64"/>
  <c r="CV127" i="64"/>
  <c r="D128" i="64"/>
  <c r="E128" i="64"/>
  <c r="F128" i="64"/>
  <c r="G128" i="64"/>
  <c r="H128" i="64"/>
  <c r="I128" i="64"/>
  <c r="J128" i="64"/>
  <c r="K128" i="64"/>
  <c r="L128" i="64"/>
  <c r="M128" i="64"/>
  <c r="N128" i="64"/>
  <c r="O128" i="64"/>
  <c r="P128" i="64"/>
  <c r="Q128" i="64"/>
  <c r="R128" i="64"/>
  <c r="S128" i="64"/>
  <c r="T128" i="64"/>
  <c r="U128" i="64"/>
  <c r="V128" i="64"/>
  <c r="W128" i="64"/>
  <c r="X128" i="64"/>
  <c r="Y128" i="64"/>
  <c r="Z128" i="64"/>
  <c r="AA128" i="64"/>
  <c r="AB128" i="64"/>
  <c r="AC128" i="64"/>
  <c r="AD128" i="64"/>
  <c r="AE128" i="64"/>
  <c r="AF128" i="64"/>
  <c r="AG128" i="64"/>
  <c r="AH128" i="64"/>
  <c r="AI128" i="64"/>
  <c r="AJ128" i="64"/>
  <c r="AK128" i="64"/>
  <c r="AL128" i="64"/>
  <c r="AM128" i="64"/>
  <c r="AN128" i="64"/>
  <c r="AO128" i="64"/>
  <c r="AP128" i="64"/>
  <c r="AQ128" i="64"/>
  <c r="AR128" i="64"/>
  <c r="AS128" i="64"/>
  <c r="AT128" i="64"/>
  <c r="AU128" i="64"/>
  <c r="AV128" i="64"/>
  <c r="AW128" i="64"/>
  <c r="AX128" i="64"/>
  <c r="AY128" i="64"/>
  <c r="AZ128" i="64"/>
  <c r="BA128" i="64"/>
  <c r="BB128" i="64"/>
  <c r="BC128" i="64"/>
  <c r="BD128" i="64"/>
  <c r="BE128" i="64"/>
  <c r="BF128" i="64"/>
  <c r="BG128" i="64"/>
  <c r="BH128" i="64"/>
  <c r="BI128" i="64"/>
  <c r="BJ128" i="64"/>
  <c r="BK128" i="64"/>
  <c r="BL128" i="64"/>
  <c r="BM128" i="64"/>
  <c r="BN128" i="64"/>
  <c r="BO128" i="64"/>
  <c r="BP128" i="64"/>
  <c r="BQ128" i="64"/>
  <c r="BR128" i="64"/>
  <c r="BS128" i="64"/>
  <c r="BT128" i="64"/>
  <c r="BU128" i="64"/>
  <c r="BV128" i="64"/>
  <c r="BW128" i="64"/>
  <c r="BX128" i="64"/>
  <c r="BY128" i="64"/>
  <c r="BZ128" i="64"/>
  <c r="CA128" i="64"/>
  <c r="CB128" i="64"/>
  <c r="CC128" i="64"/>
  <c r="CD128" i="64"/>
  <c r="CE128" i="64"/>
  <c r="CF128" i="64"/>
  <c r="CG128" i="64"/>
  <c r="CH128" i="64"/>
  <c r="CI128" i="64"/>
  <c r="CJ128" i="64"/>
  <c r="CK128" i="64"/>
  <c r="CL128" i="64"/>
  <c r="CM128" i="64"/>
  <c r="CN128" i="64"/>
  <c r="CO128" i="64"/>
  <c r="CP128" i="64"/>
  <c r="CQ128" i="64"/>
  <c r="CR128" i="64"/>
  <c r="CS128" i="64"/>
  <c r="CT128" i="64"/>
  <c r="CU128" i="64"/>
  <c r="CV128" i="64"/>
  <c r="CW128" i="64"/>
  <c r="D129" i="64"/>
  <c r="E129" i="64"/>
  <c r="F129" i="64"/>
  <c r="G129" i="64"/>
  <c r="H129" i="64"/>
  <c r="I129" i="64"/>
  <c r="J129" i="64"/>
  <c r="K129" i="64"/>
  <c r="L129" i="64"/>
  <c r="M129" i="64"/>
  <c r="N129" i="64"/>
  <c r="O129" i="64"/>
  <c r="P129" i="64"/>
  <c r="Q129" i="64"/>
  <c r="R129" i="64"/>
  <c r="S129" i="64"/>
  <c r="T129" i="64"/>
  <c r="U129" i="64"/>
  <c r="V129" i="64"/>
  <c r="W129" i="64"/>
  <c r="X129" i="64"/>
  <c r="Y129" i="64"/>
  <c r="Z129" i="64"/>
  <c r="AA129" i="64"/>
  <c r="AB129" i="64"/>
  <c r="AC129" i="64"/>
  <c r="AD129" i="64"/>
  <c r="AE129" i="64"/>
  <c r="AF129" i="64"/>
  <c r="AG129" i="64"/>
  <c r="AH129" i="64"/>
  <c r="AI129" i="64"/>
  <c r="AJ129" i="64"/>
  <c r="AK129" i="64"/>
  <c r="AL129" i="64"/>
  <c r="AM129" i="64"/>
  <c r="AN129" i="64"/>
  <c r="AO129" i="64"/>
  <c r="AP129" i="64"/>
  <c r="AQ129" i="64"/>
  <c r="AR129" i="64"/>
  <c r="AS129" i="64"/>
  <c r="AT129" i="64"/>
  <c r="AU129" i="64"/>
  <c r="AV129" i="64"/>
  <c r="AW129" i="64"/>
  <c r="AX129" i="64"/>
  <c r="AY129" i="64"/>
  <c r="AZ129" i="64"/>
  <c r="BA129" i="64"/>
  <c r="BB129" i="64"/>
  <c r="BC129" i="64"/>
  <c r="BD129" i="64"/>
  <c r="BE129" i="64"/>
  <c r="BF129" i="64"/>
  <c r="BG129" i="64"/>
  <c r="BH129" i="64"/>
  <c r="BI129" i="64"/>
  <c r="BJ129" i="64"/>
  <c r="BK129" i="64"/>
  <c r="BL129" i="64"/>
  <c r="BM129" i="64"/>
  <c r="BN129" i="64"/>
  <c r="BO129" i="64"/>
  <c r="BP129" i="64"/>
  <c r="BQ129" i="64"/>
  <c r="BR129" i="64"/>
  <c r="BS129" i="64"/>
  <c r="BT129" i="64"/>
  <c r="BU129" i="64"/>
  <c r="BV129" i="64"/>
  <c r="BW129" i="64"/>
  <c r="BX129" i="64"/>
  <c r="BY129" i="64"/>
  <c r="BZ129" i="64"/>
  <c r="CA129" i="64"/>
  <c r="CB129" i="64"/>
  <c r="CC129" i="64"/>
  <c r="CD129" i="64"/>
  <c r="CE129" i="64"/>
  <c r="CF129" i="64"/>
  <c r="CG129" i="64"/>
  <c r="CH129" i="64"/>
  <c r="CI129" i="64"/>
  <c r="CJ129" i="64"/>
  <c r="CK129" i="64"/>
  <c r="CL129" i="64"/>
  <c r="CM129" i="64"/>
  <c r="CN129" i="64"/>
  <c r="CO129" i="64"/>
  <c r="CP129" i="64"/>
  <c r="CQ129" i="64"/>
  <c r="CR129" i="64"/>
  <c r="CS129" i="64"/>
  <c r="CT129" i="64"/>
  <c r="CU129" i="64"/>
  <c r="CV129" i="64"/>
  <c r="CW129" i="64"/>
  <c r="CX129" i="64"/>
  <c r="D130" i="64"/>
  <c r="E130" i="64"/>
  <c r="F130" i="64"/>
  <c r="G130" i="64"/>
  <c r="H130" i="64"/>
  <c r="I130" i="64"/>
  <c r="J130" i="64"/>
  <c r="K130" i="64"/>
  <c r="L130" i="64"/>
  <c r="M130" i="64"/>
  <c r="N130" i="64"/>
  <c r="O130" i="64"/>
  <c r="P130" i="64"/>
  <c r="Q130" i="64"/>
  <c r="R130" i="64"/>
  <c r="S130" i="64"/>
  <c r="T130" i="64"/>
  <c r="U130" i="64"/>
  <c r="V130" i="64"/>
  <c r="W130" i="64"/>
  <c r="X130" i="64"/>
  <c r="Y130" i="64"/>
  <c r="Z130" i="64"/>
  <c r="AA130" i="64"/>
  <c r="AB130" i="64"/>
  <c r="AC130" i="64"/>
  <c r="AD130" i="64"/>
  <c r="AE130" i="64"/>
  <c r="AF130" i="64"/>
  <c r="AG130" i="64"/>
  <c r="AH130" i="64"/>
  <c r="AI130" i="64"/>
  <c r="AJ130" i="64"/>
  <c r="AK130" i="64"/>
  <c r="AL130" i="64"/>
  <c r="AM130" i="64"/>
  <c r="AN130" i="64"/>
  <c r="AO130" i="64"/>
  <c r="AP130" i="64"/>
  <c r="AQ130" i="64"/>
  <c r="AR130" i="64"/>
  <c r="AS130" i="64"/>
  <c r="AT130" i="64"/>
  <c r="AU130" i="64"/>
  <c r="AV130" i="64"/>
  <c r="AW130" i="64"/>
  <c r="AX130" i="64"/>
  <c r="AY130" i="64"/>
  <c r="AZ130" i="64"/>
  <c r="BA130" i="64"/>
  <c r="BB130" i="64"/>
  <c r="BC130" i="64"/>
  <c r="BD130" i="64"/>
  <c r="BE130" i="64"/>
  <c r="BF130" i="64"/>
  <c r="BG130" i="64"/>
  <c r="BH130" i="64"/>
  <c r="BI130" i="64"/>
  <c r="BJ130" i="64"/>
  <c r="BK130" i="64"/>
  <c r="BL130" i="64"/>
  <c r="BM130" i="64"/>
  <c r="BN130" i="64"/>
  <c r="BO130" i="64"/>
  <c r="BP130" i="64"/>
  <c r="BQ130" i="64"/>
  <c r="BR130" i="64"/>
  <c r="BS130" i="64"/>
  <c r="BT130" i="64"/>
  <c r="BU130" i="64"/>
  <c r="BV130" i="64"/>
  <c r="BW130" i="64"/>
  <c r="BX130" i="64"/>
  <c r="BY130" i="64"/>
  <c r="BZ130" i="64"/>
  <c r="CA130" i="64"/>
  <c r="CB130" i="64"/>
  <c r="CC130" i="64"/>
  <c r="CD130" i="64"/>
  <c r="CE130" i="64"/>
  <c r="CF130" i="64"/>
  <c r="CG130" i="64"/>
  <c r="CH130" i="64"/>
  <c r="CI130" i="64"/>
  <c r="CJ130" i="64"/>
  <c r="CK130" i="64"/>
  <c r="CL130" i="64"/>
  <c r="CM130" i="64"/>
  <c r="CN130" i="64"/>
  <c r="CO130" i="64"/>
  <c r="CP130" i="64"/>
  <c r="CQ130" i="64"/>
  <c r="CR130" i="64"/>
  <c r="CS130" i="64"/>
  <c r="CT130" i="64"/>
  <c r="CU130" i="64"/>
  <c r="CV130" i="64"/>
  <c r="CW130" i="64"/>
  <c r="CX130" i="64"/>
  <c r="CY130" i="64"/>
  <c r="G22" i="64"/>
  <c r="G20" i="64"/>
  <c r="G21" i="64"/>
  <c r="E16" i="51"/>
  <c r="G11" i="64"/>
  <c r="G13" i="64" s="1"/>
  <c r="G14" i="64"/>
  <c r="G16" i="64" s="1"/>
  <c r="D10" i="60"/>
  <c r="D11" i="60"/>
  <c r="D12" i="60"/>
  <c r="D13" i="60"/>
  <c r="D14" i="60"/>
  <c r="D15" i="60"/>
  <c r="D16" i="60"/>
  <c r="D17" i="60"/>
  <c r="D18" i="60"/>
  <c r="D19" i="60"/>
  <c r="D20" i="60"/>
  <c r="D21" i="60"/>
  <c r="D22" i="60"/>
  <c r="D23" i="60"/>
  <c r="D24" i="60"/>
  <c r="D25" i="60"/>
  <c r="D26" i="60"/>
  <c r="D27" i="60"/>
  <c r="D28" i="60"/>
  <c r="D29" i="60"/>
  <c r="D30" i="60"/>
  <c r="D31" i="60"/>
  <c r="D32" i="60"/>
  <c r="D33" i="60"/>
  <c r="D34" i="60"/>
  <c r="D35" i="60"/>
  <c r="D36" i="60"/>
  <c r="D37" i="60"/>
  <c r="D38" i="60"/>
  <c r="D39" i="60"/>
  <c r="D40" i="60"/>
  <c r="D41" i="60"/>
  <c r="D42" i="60"/>
  <c r="D43" i="60"/>
  <c r="D44" i="60"/>
  <c r="D45" i="60"/>
  <c r="D46" i="60"/>
  <c r="D47" i="60"/>
  <c r="D48" i="60"/>
  <c r="D49" i="60"/>
  <c r="D50" i="60"/>
  <c r="D51" i="60"/>
  <c r="D52" i="60"/>
  <c r="D53" i="60"/>
  <c r="D54" i="60"/>
  <c r="D55" i="60"/>
  <c r="D56" i="60"/>
  <c r="D57" i="60"/>
  <c r="D58" i="60"/>
  <c r="D59" i="60"/>
  <c r="D60" i="60"/>
  <c r="D61" i="60"/>
  <c r="D62" i="60"/>
  <c r="D63" i="60"/>
  <c r="D64" i="60"/>
  <c r="D65" i="60"/>
  <c r="D66" i="60"/>
  <c r="D67" i="60"/>
  <c r="D68" i="60"/>
  <c r="D69" i="60"/>
  <c r="D70" i="60"/>
  <c r="D71" i="60"/>
  <c r="D72" i="60"/>
  <c r="D73" i="60"/>
  <c r="D74" i="60"/>
  <c r="D75" i="60"/>
  <c r="D76" i="60"/>
  <c r="D77" i="60"/>
  <c r="D78" i="60"/>
  <c r="D79" i="60"/>
  <c r="D80" i="60"/>
  <c r="D81" i="60"/>
  <c r="D82" i="60"/>
  <c r="D83" i="60"/>
  <c r="D84" i="60"/>
  <c r="D85" i="60"/>
  <c r="D86" i="60"/>
  <c r="D87" i="60"/>
  <c r="D88" i="60"/>
  <c r="D89" i="60"/>
  <c r="D90" i="60"/>
  <c r="D91" i="60"/>
  <c r="D92" i="60"/>
  <c r="D93" i="60"/>
  <c r="D94" i="60"/>
  <c r="D95" i="60"/>
  <c r="D96" i="60"/>
  <c r="D97" i="60"/>
  <c r="D98" i="60"/>
  <c r="D99" i="60"/>
  <c r="D100" i="60"/>
  <c r="D101" i="60"/>
  <c r="D102" i="60"/>
  <c r="D103" i="60"/>
  <c r="D104" i="60"/>
  <c r="D105" i="60"/>
  <c r="D106" i="60"/>
  <c r="D107" i="60"/>
  <c r="D108" i="60"/>
  <c r="D109" i="60"/>
  <c r="D110" i="60"/>
  <c r="D111" i="60"/>
  <c r="D112" i="60"/>
  <c r="D113" i="60"/>
  <c r="D114" i="60"/>
  <c r="D115" i="60"/>
  <c r="D116" i="60"/>
  <c r="D117" i="60"/>
  <c r="D118" i="60"/>
  <c r="D119" i="60"/>
  <c r="D120" i="60"/>
  <c r="D121" i="60"/>
  <c r="D122" i="60"/>
  <c r="D123" i="60"/>
  <c r="D124" i="60"/>
  <c r="D125" i="60"/>
  <c r="D126" i="60"/>
  <c r="D127" i="60"/>
  <c r="D128" i="60"/>
  <c r="D129" i="60"/>
  <c r="D130" i="60"/>
  <c r="D131" i="60"/>
  <c r="D132" i="60"/>
  <c r="D133" i="60"/>
  <c r="D134" i="60"/>
  <c r="D135" i="60"/>
  <c r="D136" i="60"/>
  <c r="D137" i="60"/>
  <c r="D138" i="60"/>
  <c r="D139" i="60"/>
  <c r="D140" i="60"/>
  <c r="D141" i="60"/>
  <c r="D142" i="60"/>
  <c r="D143" i="60"/>
  <c r="D144" i="60"/>
  <c r="D145" i="60"/>
  <c r="D146" i="60"/>
  <c r="D147" i="60"/>
  <c r="D148" i="60"/>
  <c r="D149" i="60"/>
  <c r="D150" i="60"/>
  <c r="D151" i="60"/>
  <c r="D152" i="60"/>
  <c r="D153" i="60"/>
  <c r="D154" i="60"/>
  <c r="D155" i="60"/>
  <c r="D156" i="60"/>
  <c r="D157" i="60"/>
  <c r="D158" i="60"/>
  <c r="D159" i="60"/>
  <c r="D160" i="60"/>
  <c r="D161" i="60"/>
  <c r="D162" i="60"/>
  <c r="D163" i="60"/>
  <c r="D164" i="60"/>
  <c r="D165" i="60"/>
  <c r="D166" i="60"/>
  <c r="D167" i="60"/>
  <c r="D168" i="60"/>
  <c r="D169" i="60"/>
  <c r="D170" i="60"/>
  <c r="D171" i="60"/>
  <c r="D172" i="60"/>
  <c r="D173" i="60"/>
  <c r="D174" i="60"/>
  <c r="D175" i="60"/>
  <c r="D176" i="60"/>
  <c r="D177" i="60"/>
  <c r="D178" i="60"/>
  <c r="D179" i="60"/>
  <c r="D180" i="60"/>
  <c r="D181" i="60"/>
  <c r="D182" i="60"/>
  <c r="D183" i="60"/>
  <c r="D184" i="60"/>
  <c r="D185" i="60"/>
  <c r="D186" i="60"/>
  <c r="D187" i="60"/>
  <c r="D188" i="60"/>
  <c r="D189" i="60"/>
  <c r="D190" i="60"/>
  <c r="D191" i="60"/>
  <c r="D192" i="60"/>
  <c r="D193" i="60"/>
  <c r="D194" i="60"/>
  <c r="D195" i="60"/>
  <c r="D196" i="60"/>
  <c r="D197" i="60"/>
  <c r="D198" i="60"/>
  <c r="D199" i="60"/>
  <c r="D200" i="60"/>
  <c r="D201" i="60"/>
  <c r="D202" i="60"/>
  <c r="D203" i="60"/>
  <c r="D204" i="60"/>
  <c r="D205" i="60"/>
  <c r="D206" i="60"/>
  <c r="D207" i="60"/>
  <c r="D208" i="60"/>
  <c r="D209" i="60"/>
  <c r="D210" i="60"/>
  <c r="D211" i="60"/>
  <c r="D212" i="60"/>
  <c r="D213" i="60"/>
  <c r="D214" i="60"/>
  <c r="D215" i="60"/>
  <c r="D216" i="60"/>
  <c r="D217" i="60"/>
  <c r="D218" i="60"/>
  <c r="D219" i="60"/>
  <c r="D220" i="60"/>
  <c r="D221" i="60"/>
  <c r="D222" i="60"/>
  <c r="D223" i="60"/>
  <c r="D224" i="60"/>
  <c r="D225" i="60"/>
  <c r="D226" i="60"/>
  <c r="D227" i="60"/>
  <c r="D228" i="60"/>
  <c r="D229" i="60"/>
  <c r="D230" i="60"/>
  <c r="D231" i="60"/>
  <c r="D232" i="60"/>
  <c r="D233" i="60"/>
  <c r="D234" i="60"/>
  <c r="D235" i="60"/>
  <c r="D236" i="60"/>
  <c r="D237" i="60"/>
  <c r="D238" i="60"/>
  <c r="D239" i="60"/>
  <c r="D240" i="60"/>
  <c r="D241" i="60"/>
  <c r="D242" i="60"/>
  <c r="D243" i="60"/>
  <c r="D244" i="60"/>
  <c r="D245" i="60"/>
  <c r="D246" i="60"/>
  <c r="D247" i="60"/>
  <c r="D248" i="60"/>
  <c r="D249" i="60"/>
  <c r="D250" i="60"/>
  <c r="D251" i="60"/>
  <c r="D252" i="60"/>
  <c r="D253" i="60"/>
  <c r="D254" i="60"/>
  <c r="D255" i="60"/>
  <c r="D256" i="60"/>
  <c r="D257" i="60"/>
  <c r="D258" i="60"/>
  <c r="E72" i="1"/>
  <c r="C5" i="30"/>
  <c r="F11" i="30"/>
  <c r="D22" i="30"/>
  <c r="E22" i="30"/>
  <c r="F22" i="30"/>
  <c r="E23" i="30"/>
  <c r="F23" i="30"/>
  <c r="E24" i="30"/>
  <c r="F24" i="30"/>
  <c r="E25" i="30"/>
  <c r="F25" i="30"/>
  <c r="E26" i="30"/>
  <c r="F26" i="30"/>
  <c r="E27" i="30"/>
  <c r="F27" i="30"/>
  <c r="C5" i="1"/>
  <c r="G11" i="1"/>
  <c r="G20" i="1"/>
  <c r="G40" i="1" s="1"/>
  <c r="H20" i="1"/>
  <c r="H40" i="1" s="1"/>
  <c r="I20" i="1"/>
  <c r="I40" i="1" s="1"/>
  <c r="J20" i="1"/>
  <c r="J40" i="1" s="1"/>
  <c r="K20" i="1"/>
  <c r="K40" i="1" s="1"/>
  <c r="L20" i="1"/>
  <c r="L40" i="1" s="1"/>
  <c r="C40" i="1"/>
  <c r="G42" i="1"/>
  <c r="H42" i="1"/>
  <c r="I42" i="1"/>
  <c r="J42" i="1"/>
  <c r="K42" i="1"/>
  <c r="L42" i="1"/>
  <c r="G52" i="1"/>
  <c r="H52" i="1"/>
  <c r="E63" i="1"/>
  <c r="E71" i="1"/>
  <c r="E85" i="1"/>
  <c r="E113" i="1"/>
  <c r="F113" i="1"/>
  <c r="G113" i="1"/>
  <c r="H113" i="1"/>
  <c r="I113" i="1"/>
  <c r="D114" i="1"/>
  <c r="D115" i="1"/>
  <c r="D116" i="1"/>
  <c r="D117" i="1"/>
  <c r="D118" i="1"/>
  <c r="C5" i="32"/>
  <c r="D16" i="32"/>
  <c r="M25" i="69" l="1"/>
  <c r="H25" i="69"/>
  <c r="K25" i="69"/>
  <c r="E25" i="60"/>
  <c r="F25" i="60" s="1"/>
  <c r="E56" i="60"/>
  <c r="F56" i="60" s="1"/>
  <c r="E32" i="60"/>
  <c r="F32" i="60" s="1"/>
  <c r="E36" i="60"/>
  <c r="F36" i="60" s="1"/>
  <c r="E20" i="60"/>
  <c r="F20" i="60" s="1"/>
  <c r="E35" i="60"/>
  <c r="F35" i="60" s="1"/>
  <c r="E33" i="60"/>
  <c r="F33" i="60" s="1"/>
  <c r="E63" i="60"/>
  <c r="F63" i="60" s="1"/>
  <c r="E47" i="60"/>
  <c r="F47" i="60" s="1"/>
  <c r="E16" i="60"/>
  <c r="F16" i="60" s="1"/>
  <c r="E66" i="60"/>
  <c r="F66" i="60" s="1"/>
  <c r="E26" i="60"/>
  <c r="F26" i="60" s="1"/>
  <c r="E19" i="60"/>
  <c r="F19" i="60" s="1"/>
  <c r="E65" i="60"/>
  <c r="F65" i="60" s="1"/>
  <c r="E77" i="60"/>
  <c r="F77" i="60" s="1"/>
  <c r="E46" i="60"/>
  <c r="F46" i="60" s="1"/>
  <c r="E30" i="60"/>
  <c r="F30" i="60" s="1"/>
  <c r="E13" i="60"/>
  <c r="F13" i="60" s="1"/>
  <c r="E50" i="60"/>
  <c r="F50" i="60" s="1"/>
  <c r="E45" i="60"/>
  <c r="F45" i="60" s="1"/>
  <c r="E22" i="60"/>
  <c r="F22" i="60" s="1"/>
  <c r="E17" i="60"/>
  <c r="F17" i="60" s="1"/>
  <c r="E15" i="60"/>
  <c r="F15" i="60" s="1"/>
  <c r="E76" i="60"/>
  <c r="F76" i="60" s="1"/>
  <c r="E60" i="60"/>
  <c r="F60" i="60" s="1"/>
  <c r="E43" i="60"/>
  <c r="F43" i="60" s="1"/>
  <c r="E27" i="60"/>
  <c r="F27" i="60" s="1"/>
  <c r="E12" i="60"/>
  <c r="F12" i="60" s="1"/>
  <c r="E10" i="60"/>
  <c r="F10" i="60" s="1"/>
  <c r="E75" i="60"/>
  <c r="F75" i="60" s="1"/>
  <c r="E40" i="60"/>
  <c r="F40" i="60" s="1"/>
  <c r="E55" i="60"/>
  <c r="F55" i="60" s="1"/>
  <c r="E70" i="60"/>
  <c r="F70" i="60" s="1"/>
  <c r="E67" i="60"/>
  <c r="F67" i="60" s="1"/>
  <c r="E42" i="60"/>
  <c r="F42" i="60" s="1"/>
  <c r="E72" i="60"/>
  <c r="F72" i="60" s="1"/>
  <c r="E52" i="60"/>
  <c r="F52" i="60" s="1"/>
  <c r="E73" i="60"/>
  <c r="F73" i="60" s="1"/>
  <c r="E57" i="60"/>
  <c r="F57" i="60" s="1"/>
  <c r="E23" i="60"/>
  <c r="F23" i="60" s="1"/>
  <c r="E79" i="60"/>
  <c r="F79" i="60" s="1"/>
  <c r="E53" i="60"/>
  <c r="F53" i="60" s="1"/>
  <c r="E37" i="60"/>
  <c r="F37" i="60" s="1"/>
  <c r="E62" i="60"/>
  <c r="F62" i="60" s="1"/>
  <c r="H9" i="66"/>
  <c r="E1247" i="66" s="1"/>
  <c r="G9" i="64"/>
  <c r="G53" i="1"/>
  <c r="E64" i="1"/>
  <c r="E78" i="60"/>
  <c r="F78" i="60" s="1"/>
  <c r="E68" i="60"/>
  <c r="F68" i="60" s="1"/>
  <c r="E58" i="60"/>
  <c r="F58" i="60" s="1"/>
  <c r="E48" i="60"/>
  <c r="F48" i="60" s="1"/>
  <c r="E38" i="60"/>
  <c r="F38" i="60" s="1"/>
  <c r="E28" i="60"/>
  <c r="F28" i="60" s="1"/>
  <c r="E18" i="60"/>
  <c r="F18" i="60" s="1"/>
  <c r="E71" i="60"/>
  <c r="F71" i="60" s="1"/>
  <c r="E61" i="60"/>
  <c r="F61" i="60" s="1"/>
  <c r="E51" i="60"/>
  <c r="F51" i="60" s="1"/>
  <c r="E41" i="60"/>
  <c r="F41" i="60" s="1"/>
  <c r="E31" i="60"/>
  <c r="F31" i="60" s="1"/>
  <c r="E21" i="60"/>
  <c r="F21" i="60" s="1"/>
  <c r="E11" i="60"/>
  <c r="F11" i="60" s="1"/>
  <c r="E74" i="60"/>
  <c r="F74" i="60" s="1"/>
  <c r="E64" i="60"/>
  <c r="F64" i="60" s="1"/>
  <c r="E54" i="60"/>
  <c r="F54" i="60" s="1"/>
  <c r="E44" i="60"/>
  <c r="F44" i="60" s="1"/>
  <c r="E34" i="60"/>
  <c r="F34" i="60" s="1"/>
  <c r="E24" i="60"/>
  <c r="F24" i="60" s="1"/>
  <c r="E14" i="60"/>
  <c r="F14" i="60" s="1"/>
  <c r="E69" i="60"/>
  <c r="F69" i="60" s="1"/>
  <c r="E59" i="60"/>
  <c r="F59" i="60" s="1"/>
  <c r="E49" i="60"/>
  <c r="F49" i="60" s="1"/>
  <c r="E39" i="60"/>
  <c r="F39" i="60" s="1"/>
  <c r="E29" i="60"/>
  <c r="F29" i="60" s="1"/>
  <c r="H53" i="1"/>
  <c r="I52" i="1"/>
  <c r="E60" i="66" l="1"/>
  <c r="E962" i="66"/>
  <c r="E40" i="66"/>
  <c r="E212" i="66"/>
  <c r="G212" i="66" s="1"/>
  <c r="E124" i="66"/>
  <c r="E147" i="66"/>
  <c r="E547" i="66"/>
  <c r="G547" i="66" s="1"/>
  <c r="E645" i="66"/>
  <c r="E27" i="66"/>
  <c r="E47" i="66"/>
  <c r="E427" i="66"/>
  <c r="E527" i="66"/>
  <c r="E272" i="66"/>
  <c r="E220" i="66"/>
  <c r="G220" i="66" s="1"/>
  <c r="E494" i="66"/>
  <c r="G494" i="66" s="1"/>
  <c r="E742" i="66"/>
  <c r="E321" i="66"/>
  <c r="E95" i="66"/>
  <c r="E520" i="66"/>
  <c r="G520" i="66" s="1"/>
  <c r="E165" i="66"/>
  <c r="G165" i="66" s="1"/>
  <c r="E530" i="66"/>
  <c r="E751" i="66"/>
  <c r="E213" i="66"/>
  <c r="E455" i="66"/>
  <c r="G455" i="66" s="1"/>
  <c r="E38" i="66"/>
  <c r="E1007" i="66"/>
  <c r="G1007" i="66" s="1"/>
  <c r="E434" i="66"/>
  <c r="E732" i="66"/>
  <c r="E281" i="66"/>
  <c r="E250" i="66"/>
  <c r="E85" i="66"/>
  <c r="E401" i="66"/>
  <c r="E173" i="66"/>
  <c r="E740" i="66"/>
  <c r="E560" i="66"/>
  <c r="E761" i="66"/>
  <c r="E593" i="66"/>
  <c r="G593" i="66" s="1"/>
  <c r="E485" i="66"/>
  <c r="E188" i="66"/>
  <c r="E251" i="66"/>
  <c r="E240" i="66"/>
  <c r="E574" i="66"/>
  <c r="E782" i="66"/>
  <c r="E460" i="66"/>
  <c r="E163" i="66"/>
  <c r="E671" i="66"/>
  <c r="E781" i="66"/>
  <c r="E880" i="66"/>
  <c r="E202" i="66"/>
  <c r="E84" i="66"/>
  <c r="G84" i="66" s="1"/>
  <c r="E495" i="66"/>
  <c r="E378" i="66"/>
  <c r="E1218" i="66"/>
  <c r="E1298" i="66"/>
  <c r="E683" i="66"/>
  <c r="E50" i="66"/>
  <c r="E300" i="66"/>
  <c r="E540" i="66"/>
  <c r="E1107" i="66"/>
  <c r="G1107" i="66" s="1"/>
  <c r="E391" i="66"/>
  <c r="G391" i="66" s="1"/>
  <c r="E901" i="66"/>
  <c r="G901" i="66" s="1"/>
  <c r="E322" i="66"/>
  <c r="E892" i="66"/>
  <c r="E303" i="66"/>
  <c r="E134" i="66"/>
  <c r="E614" i="66"/>
  <c r="E215" i="66"/>
  <c r="G215" i="66" s="1"/>
  <c r="E615" i="66"/>
  <c r="E157" i="66"/>
  <c r="E657" i="66"/>
  <c r="G657" i="66" s="1"/>
  <c r="E388" i="66"/>
  <c r="E723" i="66"/>
  <c r="E733" i="66"/>
  <c r="G733" i="66" s="1"/>
  <c r="E823" i="66"/>
  <c r="E120" i="66"/>
  <c r="G120" i="66" s="1"/>
  <c r="E1041" i="66"/>
  <c r="E532" i="66"/>
  <c r="E750" i="66"/>
  <c r="E383" i="66"/>
  <c r="E284" i="66"/>
  <c r="E834" i="66"/>
  <c r="E295" i="66"/>
  <c r="G295" i="66" s="1"/>
  <c r="E795" i="66"/>
  <c r="E317" i="66"/>
  <c r="E847" i="66"/>
  <c r="E708" i="66"/>
  <c r="E1023" i="66"/>
  <c r="E478" i="66"/>
  <c r="E580" i="66"/>
  <c r="E991" i="66"/>
  <c r="E554" i="66"/>
  <c r="G554" i="66" s="1"/>
  <c r="E234" i="66"/>
  <c r="E785" i="66"/>
  <c r="E227" i="66"/>
  <c r="E360" i="66"/>
  <c r="E521" i="66"/>
  <c r="E140" i="66"/>
  <c r="E390" i="66"/>
  <c r="E650" i="66"/>
  <c r="E141" i="66"/>
  <c r="E581" i="66"/>
  <c r="G581" i="66" s="1"/>
  <c r="E62" i="66"/>
  <c r="G62" i="66" s="1"/>
  <c r="E552" i="66"/>
  <c r="E791" i="66"/>
  <c r="E493" i="66"/>
  <c r="G493" i="66" s="1"/>
  <c r="E294" i="66"/>
  <c r="E564" i="66"/>
  <c r="E385" i="66"/>
  <c r="E895" i="66"/>
  <c r="G895" i="66" s="1"/>
  <c r="E327" i="66"/>
  <c r="E523" i="66"/>
  <c r="E798" i="66"/>
  <c r="E1313" i="66"/>
  <c r="E902" i="66"/>
  <c r="E224" i="66"/>
  <c r="E664" i="66"/>
  <c r="E217" i="66"/>
  <c r="E70" i="66"/>
  <c r="E71" i="66"/>
  <c r="G71" i="66" s="1"/>
  <c r="E432" i="66"/>
  <c r="G432" i="66" s="1"/>
  <c r="E694" i="66"/>
  <c r="E638" i="66"/>
  <c r="E640" i="66"/>
  <c r="G640" i="66" s="1"/>
  <c r="E170" i="66"/>
  <c r="E420" i="66"/>
  <c r="G420" i="66" s="1"/>
  <c r="E680" i="66"/>
  <c r="G680" i="66" s="1"/>
  <c r="E151" i="66"/>
  <c r="G151" i="66" s="1"/>
  <c r="E591" i="66"/>
  <c r="G591" i="66" s="1"/>
  <c r="E102" i="66"/>
  <c r="E632" i="66"/>
  <c r="E1202" i="66"/>
  <c r="E533" i="66"/>
  <c r="E334" i="66"/>
  <c r="E944" i="66"/>
  <c r="E415" i="66"/>
  <c r="E1037" i="66"/>
  <c r="E367" i="66"/>
  <c r="E585" i="66"/>
  <c r="E998" i="66"/>
  <c r="G998" i="66" s="1"/>
  <c r="E1323" i="66"/>
  <c r="G1323" i="66" s="1"/>
  <c r="E310" i="66"/>
  <c r="E31" i="66"/>
  <c r="G31" i="66" s="1"/>
  <c r="E951" i="66"/>
  <c r="G951" i="66" s="1"/>
  <c r="E422" i="66"/>
  <c r="E313" i="66"/>
  <c r="E275" i="66"/>
  <c r="E727" i="66"/>
  <c r="E320" i="66"/>
  <c r="E501" i="66"/>
  <c r="E373" i="66"/>
  <c r="E285" i="66"/>
  <c r="E737" i="66"/>
  <c r="E131" i="66"/>
  <c r="E538" i="66"/>
  <c r="E200" i="66"/>
  <c r="E440" i="66"/>
  <c r="E860" i="66"/>
  <c r="G860" i="66" s="1"/>
  <c r="E201" i="66"/>
  <c r="E661" i="66"/>
  <c r="E112" i="66"/>
  <c r="E672" i="66"/>
  <c r="G672" i="66" s="1"/>
  <c r="E73" i="66"/>
  <c r="E543" i="66"/>
  <c r="E424" i="66"/>
  <c r="E1077" i="66"/>
  <c r="E425" i="66"/>
  <c r="E1087" i="66"/>
  <c r="E407" i="66"/>
  <c r="E690" i="66"/>
  <c r="G690" i="66" s="1"/>
  <c r="E1098" i="66"/>
  <c r="G1098" i="66" s="1"/>
  <c r="F9" i="60"/>
  <c r="E517" i="66"/>
  <c r="E667" i="66"/>
  <c r="E698" i="66"/>
  <c r="E948" i="66"/>
  <c r="E1013" i="66"/>
  <c r="E1303" i="66"/>
  <c r="E488" i="66"/>
  <c r="E808" i="66"/>
  <c r="E1118" i="66"/>
  <c r="E1123" i="66"/>
  <c r="E6090" i="66"/>
  <c r="E4873" i="66"/>
  <c r="E9572" i="66"/>
  <c r="E7711" i="66"/>
  <c r="E7311" i="66"/>
  <c r="G7311" i="66" s="1"/>
  <c r="E7131" i="66"/>
  <c r="G7131" i="66" s="1"/>
  <c r="E6941" i="66"/>
  <c r="G6941" i="66" s="1"/>
  <c r="E6621" i="66"/>
  <c r="E6111" i="66"/>
  <c r="E5601" i="66"/>
  <c r="G5601" i="66" s="1"/>
  <c r="E5411" i="66"/>
  <c r="E5221" i="66"/>
  <c r="G5221" i="66" s="1"/>
  <c r="E5081" i="66"/>
  <c r="E4401" i="66"/>
  <c r="G4401" i="66" s="1"/>
  <c r="E4061" i="66"/>
  <c r="G4061" i="66" s="1"/>
  <c r="E3891" i="66"/>
  <c r="E3701" i="66"/>
  <c r="E3361" i="66"/>
  <c r="E9282" i="66"/>
  <c r="G9282" i="66" s="1"/>
  <c r="E4145" i="66"/>
  <c r="G4145" i="66" s="1"/>
  <c r="E3785" i="66"/>
  <c r="E3445" i="66"/>
  <c r="E3832" i="66"/>
  <c r="E2997" i="66"/>
  <c r="E2817" i="66"/>
  <c r="E2677" i="66"/>
  <c r="E2307" i="66"/>
  <c r="G2307" i="66" s="1"/>
  <c r="E3036" i="66"/>
  <c r="G3036" i="66" s="1"/>
  <c r="E2526" i="66"/>
  <c r="G2526" i="66" s="1"/>
  <c r="E2006" i="66"/>
  <c r="E3075" i="66"/>
  <c r="G3075" i="66" s="1"/>
  <c r="E2885" i="66"/>
  <c r="G2885" i="66" s="1"/>
  <c r="E2745" i="66"/>
  <c r="E2575" i="66"/>
  <c r="G2575" i="66" s="1"/>
  <c r="E2255" i="66"/>
  <c r="E2115" i="66"/>
  <c r="E2005" i="66"/>
  <c r="E1745" i="66"/>
  <c r="E1365" i="66"/>
  <c r="G1365" i="66" s="1"/>
  <c r="E3094" i="66"/>
  <c r="E2724" i="66"/>
  <c r="G2724" i="66" s="1"/>
  <c r="E2604" i="66"/>
  <c r="E7069" i="66"/>
  <c r="E6383" i="66"/>
  <c r="G6383" i="66" s="1"/>
  <c r="E4673" i="66"/>
  <c r="G4673" i="66" s="1"/>
  <c r="E9331" i="66"/>
  <c r="E8301" i="66"/>
  <c r="G8301" i="66" s="1"/>
  <c r="E7921" i="66"/>
  <c r="G7921" i="66" s="1"/>
  <c r="E7691" i="66"/>
  <c r="E7481" i="66"/>
  <c r="E7111" i="66"/>
  <c r="E6931" i="66"/>
  <c r="G6931" i="66" s="1"/>
  <c r="E6761" i="66"/>
  <c r="E6081" i="66"/>
  <c r="G6081" i="66" s="1"/>
  <c r="E5911" i="66"/>
  <c r="E5211" i="66"/>
  <c r="E4901" i="66"/>
  <c r="G4901" i="66" s="1"/>
  <c r="E4711" i="66"/>
  <c r="E4561" i="66"/>
  <c r="G4561" i="66" s="1"/>
  <c r="E4391" i="66"/>
  <c r="E4201" i="66"/>
  <c r="G4201" i="66" s="1"/>
  <c r="E4051" i="66"/>
  <c r="E3861" i="66"/>
  <c r="E4125" i="66"/>
  <c r="G4125" i="66" s="1"/>
  <c r="E3945" i="66"/>
  <c r="G3945" i="66" s="1"/>
  <c r="E3245" i="66"/>
  <c r="G3245" i="66" s="1"/>
  <c r="E4172" i="66"/>
  <c r="G4172" i="66" s="1"/>
  <c r="E3972" i="66"/>
  <c r="E3822" i="66"/>
  <c r="E3472" i="66"/>
  <c r="G3472" i="66" s="1"/>
  <c r="E3322" i="66"/>
  <c r="E2149" i="66"/>
  <c r="G2149" i="66" s="1"/>
  <c r="E3167" i="66"/>
  <c r="G3167" i="66" s="1"/>
  <c r="E2477" i="66"/>
  <c r="E2147" i="66"/>
  <c r="E2326" i="66"/>
  <c r="E2875" i="66"/>
  <c r="G2875" i="66" s="1"/>
  <c r="E2725" i="66"/>
  <c r="E1855" i="66"/>
  <c r="E1475" i="66"/>
  <c r="E3084" i="66"/>
  <c r="G3084" i="66" s="1"/>
  <c r="E2974" i="66"/>
  <c r="E2824" i="66"/>
  <c r="G2824" i="66" s="1"/>
  <c r="E2714" i="66"/>
  <c r="E2584" i="66"/>
  <c r="E5589" i="66"/>
  <c r="E4533" i="66"/>
  <c r="G4533" i="66" s="1"/>
  <c r="E7292" i="66"/>
  <c r="G7292" i="66" s="1"/>
  <c r="E5632" i="66"/>
  <c r="G5632" i="66" s="1"/>
  <c r="E9151" i="66"/>
  <c r="E7651" i="66"/>
  <c r="G7651" i="66" s="1"/>
  <c r="E7061" i="66"/>
  <c r="G7061" i="66" s="1"/>
  <c r="E6751" i="66"/>
  <c r="E6561" i="66"/>
  <c r="E6051" i="66"/>
  <c r="E5711" i="66"/>
  <c r="G5711" i="66" s="1"/>
  <c r="E5401" i="66"/>
  <c r="G5401" i="66" s="1"/>
  <c r="E5031" i="66"/>
  <c r="G5031" i="66" s="1"/>
  <c r="E4891" i="66"/>
  <c r="G4891" i="66" s="1"/>
  <c r="E4511" i="66"/>
  <c r="E4361" i="66"/>
  <c r="E3691" i="66"/>
  <c r="E3351" i="66"/>
  <c r="G3351" i="66" s="1"/>
  <c r="E4085" i="66"/>
  <c r="G4085" i="66" s="1"/>
  <c r="E3745" i="66"/>
  <c r="E3575" i="66"/>
  <c r="G3575" i="66" s="1"/>
  <c r="E3435" i="66"/>
  <c r="E3642" i="66"/>
  <c r="G3642" i="66" s="1"/>
  <c r="E3272" i="66"/>
  <c r="G3272" i="66" s="1"/>
  <c r="E2901" i="66"/>
  <c r="E3120" i="66"/>
  <c r="G3120" i="66" s="1"/>
  <c r="E3117" i="66"/>
  <c r="E2977" i="66"/>
  <c r="E2797" i="66"/>
  <c r="G2797" i="66" s="1"/>
  <c r="E2467" i="66"/>
  <c r="G2467" i="66" s="1"/>
  <c r="E1957" i="66"/>
  <c r="E2976" i="66"/>
  <c r="E2826" i="66"/>
  <c r="E2636" i="66"/>
  <c r="G2636" i="66" s="1"/>
  <c r="E2126" i="66"/>
  <c r="E2675" i="66"/>
  <c r="E2375" i="66"/>
  <c r="E2105" i="66"/>
  <c r="G2105" i="66" s="1"/>
  <c r="E1845" i="66"/>
  <c r="E1725" i="66"/>
  <c r="E1465" i="66"/>
  <c r="G1465" i="66" s="1"/>
  <c r="E1345" i="66"/>
  <c r="E2814" i="66"/>
  <c r="G2814" i="66" s="1"/>
  <c r="E2554" i="66"/>
  <c r="E4089" i="66"/>
  <c r="G4089" i="66" s="1"/>
  <c r="E8962" i="66"/>
  <c r="G8962" i="66" s="1"/>
  <c r="E7851" i="66"/>
  <c r="E7441" i="66"/>
  <c r="G7441" i="66" s="1"/>
  <c r="E6721" i="66"/>
  <c r="E6401" i="66"/>
  <c r="G6401" i="66" s="1"/>
  <c r="E6211" i="66"/>
  <c r="G6211" i="66" s="1"/>
  <c r="E4173" i="66"/>
  <c r="E7641" i="66"/>
  <c r="G7641" i="66" s="1"/>
  <c r="E7431" i="66"/>
  <c r="G7431" i="66" s="1"/>
  <c r="E7051" i="66"/>
  <c r="E6551" i="66"/>
  <c r="E6351" i="66"/>
  <c r="G6351" i="66" s="1"/>
  <c r="E6031" i="66"/>
  <c r="G6031" i="66" s="1"/>
  <c r="E4805" i="66"/>
  <c r="G4805" i="66" s="1"/>
  <c r="E5683" i="66"/>
  <c r="G5683" i="66" s="1"/>
  <c r="E5122" i="66"/>
  <c r="G5122" i="66" s="1"/>
  <c r="E8061" i="66"/>
  <c r="E7831" i="66"/>
  <c r="E7411" i="66"/>
  <c r="E6851" i="66"/>
  <c r="E8903" i="66"/>
  <c r="E6642" i="66"/>
  <c r="E4932" i="66"/>
  <c r="G4932" i="66" s="1"/>
  <c r="E8681" i="66"/>
  <c r="G8681" i="66" s="1"/>
  <c r="E7781" i="66"/>
  <c r="G7781" i="66" s="1"/>
  <c r="E7361" i="66"/>
  <c r="G7361" i="66" s="1"/>
  <c r="E7031" i="66"/>
  <c r="G7031" i="66" s="1"/>
  <c r="E6511" i="66"/>
  <c r="G6511" i="66" s="1"/>
  <c r="E6341" i="66"/>
  <c r="E6001" i="66"/>
  <c r="E7783" i="66"/>
  <c r="E5373" i="66"/>
  <c r="G5373" i="66" s="1"/>
  <c r="E3663" i="66"/>
  <c r="G3663" i="66" s="1"/>
  <c r="E8182" i="66"/>
  <c r="E8591" i="66"/>
  <c r="G8591" i="66" s="1"/>
  <c r="E7761" i="66"/>
  <c r="G7761" i="66" s="1"/>
  <c r="E7351" i="66"/>
  <c r="G7351" i="66" s="1"/>
  <c r="E7151" i="66"/>
  <c r="E6841" i="66"/>
  <c r="E6651" i="66"/>
  <c r="G6651" i="66" s="1"/>
  <c r="E6501" i="66"/>
  <c r="E6141" i="66"/>
  <c r="G6141" i="66" s="1"/>
  <c r="E5991" i="66"/>
  <c r="G5991" i="66" s="1"/>
  <c r="E3523" i="66"/>
  <c r="G3523" i="66" s="1"/>
  <c r="E4592" i="66"/>
  <c r="G4592" i="66" s="1"/>
  <c r="E8541" i="66"/>
  <c r="E7551" i="66"/>
  <c r="E6831" i="66"/>
  <c r="E6461" i="66"/>
  <c r="G6461" i="66" s="1"/>
  <c r="E6131" i="66"/>
  <c r="G6131" i="66" s="1"/>
  <c r="E5941" i="66"/>
  <c r="G5941" i="66" s="1"/>
  <c r="E6883" i="66"/>
  <c r="G6883" i="66" s="1"/>
  <c r="E5033" i="66"/>
  <c r="G5033" i="66" s="1"/>
  <c r="E6142" i="66"/>
  <c r="E8441" i="66"/>
  <c r="G8441" i="66" s="1"/>
  <c r="E7961" i="66"/>
  <c r="E5701" i="66"/>
  <c r="G5701" i="66" s="1"/>
  <c r="E5481" i="66"/>
  <c r="G5481" i="66" s="1"/>
  <c r="E5201" i="66"/>
  <c r="E4991" i="66"/>
  <c r="G4991" i="66" s="1"/>
  <c r="E4491" i="66"/>
  <c r="E3991" i="66"/>
  <c r="E3491" i="66"/>
  <c r="E4382" i="66"/>
  <c r="E3882" i="66"/>
  <c r="G3882" i="66" s="1"/>
  <c r="E3672" i="66"/>
  <c r="E2868" i="66"/>
  <c r="E3047" i="66"/>
  <c r="E2787" i="66"/>
  <c r="G2787" i="66" s="1"/>
  <c r="E2577" i="66"/>
  <c r="E1857" i="66"/>
  <c r="G1857" i="66" s="1"/>
  <c r="E2456" i="66"/>
  <c r="G2456" i="66" s="1"/>
  <c r="E2026" i="66"/>
  <c r="E2775" i="66"/>
  <c r="E2505" i="66"/>
  <c r="E2095" i="66"/>
  <c r="G2095" i="66" s="1"/>
  <c r="E1555" i="66"/>
  <c r="E1375" i="66"/>
  <c r="E2684" i="66"/>
  <c r="E2524" i="66"/>
  <c r="G2524" i="66" s="1"/>
  <c r="E2374" i="66"/>
  <c r="G2374" i="66" s="1"/>
  <c r="E3143" i="66"/>
  <c r="G3143" i="66" s="1"/>
  <c r="E2843" i="66"/>
  <c r="E2733" i="66"/>
  <c r="E3042" i="66"/>
  <c r="G3042" i="66" s="1"/>
  <c r="E2952" i="66"/>
  <c r="E2742" i="66"/>
  <c r="E2642" i="66"/>
  <c r="E2232" i="66"/>
  <c r="E2122" i="66"/>
  <c r="E1922" i="66"/>
  <c r="G1922" i="66" s="1"/>
  <c r="E2958" i="66"/>
  <c r="E2768" i="66"/>
  <c r="E2338" i="66"/>
  <c r="G2338" i="66" s="1"/>
  <c r="E2238" i="66"/>
  <c r="E2028" i="66"/>
  <c r="G2028" i="66" s="1"/>
  <c r="E1918" i="66"/>
  <c r="E1698" i="66"/>
  <c r="E1608" i="66"/>
  <c r="E1508" i="66"/>
  <c r="E1787" i="66"/>
  <c r="E1487" i="66"/>
  <c r="E1367" i="66"/>
  <c r="E1666" i="66"/>
  <c r="E1346" i="66"/>
  <c r="E2203" i="66"/>
  <c r="E2103" i="66"/>
  <c r="G2103" i="66" s="1"/>
  <c r="E1783" i="66"/>
  <c r="G1783" i="66" s="1"/>
  <c r="E1483" i="66"/>
  <c r="E1383" i="66"/>
  <c r="G1383" i="66" s="1"/>
  <c r="E1692" i="66"/>
  <c r="E1602" i="66"/>
  <c r="E1472" i="66"/>
  <c r="G1472" i="66" s="1"/>
  <c r="E1382" i="66"/>
  <c r="E2791" i="66"/>
  <c r="G2791" i="66" s="1"/>
  <c r="E2621" i="66"/>
  <c r="E1941" i="66"/>
  <c r="E1631" i="66"/>
  <c r="E1521" i="66"/>
  <c r="E3139" i="66"/>
  <c r="E3100" i="66"/>
  <c r="E2410" i="66"/>
  <c r="G2410" i="66" s="1"/>
  <c r="E2200" i="66"/>
  <c r="G2200" i="66" s="1"/>
  <c r="E2100" i="66"/>
  <c r="G2100" i="66" s="1"/>
  <c r="E1440" i="66"/>
  <c r="E2539" i="66"/>
  <c r="G2539" i="66" s="1"/>
  <c r="E2169" i="66"/>
  <c r="G2169" i="66" s="1"/>
  <c r="E2069" i="66"/>
  <c r="G2069" i="66" s="1"/>
  <c r="E1949" i="66"/>
  <c r="G1949" i="66" s="1"/>
  <c r="E1859" i="66"/>
  <c r="G1859" i="66" s="1"/>
  <c r="E1779" i="66"/>
  <c r="E1429" i="66"/>
  <c r="E3151" i="66"/>
  <c r="E5931" i="66"/>
  <c r="G5931" i="66" s="1"/>
  <c r="E5691" i="66"/>
  <c r="G5691" i="66" s="1"/>
  <c r="E5431" i="66"/>
  <c r="G5431" i="66" s="1"/>
  <c r="E4971" i="66"/>
  <c r="G4971" i="66" s="1"/>
  <c r="E4701" i="66"/>
  <c r="G4701" i="66" s="1"/>
  <c r="E4481" i="66"/>
  <c r="E3981" i="66"/>
  <c r="G3981" i="66" s="1"/>
  <c r="E3761" i="66"/>
  <c r="G3761" i="66" s="1"/>
  <c r="E3481" i="66"/>
  <c r="G3481" i="66" s="1"/>
  <c r="E3261" i="66"/>
  <c r="E4075" i="66"/>
  <c r="G4075" i="66" s="1"/>
  <c r="E3855" i="66"/>
  <c r="E3645" i="66"/>
  <c r="E3355" i="66"/>
  <c r="E3622" i="66"/>
  <c r="G3622" i="66" s="1"/>
  <c r="E3027" i="66"/>
  <c r="G3027" i="66" s="1"/>
  <c r="E2767" i="66"/>
  <c r="G2767" i="66" s="1"/>
  <c r="E1837" i="66"/>
  <c r="G1837" i="66" s="1"/>
  <c r="E2426" i="66"/>
  <c r="G2426" i="66" s="1"/>
  <c r="E3175" i="66"/>
  <c r="E2965" i="66"/>
  <c r="E2755" i="66"/>
  <c r="G2755" i="66" s="1"/>
  <c r="E2275" i="66"/>
  <c r="G2275" i="66" s="1"/>
  <c r="E2075" i="66"/>
  <c r="G2075" i="66" s="1"/>
  <c r="E1915" i="66"/>
  <c r="E1715" i="66"/>
  <c r="E3044" i="66"/>
  <c r="E2504" i="66"/>
  <c r="G2504" i="66" s="1"/>
  <c r="E2244" i="66"/>
  <c r="E2024" i="66"/>
  <c r="E1794" i="66"/>
  <c r="E1684" i="66"/>
  <c r="G1684" i="66" s="1"/>
  <c r="E1574" i="66"/>
  <c r="E2933" i="66"/>
  <c r="E2723" i="66"/>
  <c r="E2633" i="66"/>
  <c r="E2423" i="66"/>
  <c r="E3142" i="66"/>
  <c r="G3142" i="66" s="1"/>
  <c r="E2942" i="66"/>
  <c r="E2822" i="66"/>
  <c r="E2522" i="66"/>
  <c r="E2322" i="66"/>
  <c r="G2322" i="66" s="1"/>
  <c r="E2022" i="66"/>
  <c r="E3108" i="66"/>
  <c r="E2948" i="66"/>
  <c r="E2598" i="66"/>
  <c r="E2218" i="66"/>
  <c r="E2118" i="66"/>
  <c r="E2018" i="66"/>
  <c r="G2018" i="66" s="1"/>
  <c r="E1908" i="66"/>
  <c r="E1598" i="66"/>
  <c r="G1598" i="66" s="1"/>
  <c r="E3039" i="66"/>
  <c r="G3039" i="66" s="1"/>
  <c r="E1567" i="66"/>
  <c r="E1876" i="66"/>
  <c r="E1766" i="66"/>
  <c r="G1766" i="66" s="1"/>
  <c r="E1436" i="66"/>
  <c r="G1436" i="66" s="1"/>
  <c r="E2293" i="66"/>
  <c r="E1983" i="66"/>
  <c r="E1883" i="66"/>
  <c r="E1683" i="66"/>
  <c r="G1683" i="66" s="1"/>
  <c r="E1353" i="66"/>
  <c r="E1592" i="66"/>
  <c r="G1592" i="66" s="1"/>
  <c r="E1462" i="66"/>
  <c r="E2931" i="66"/>
  <c r="G2931" i="66" s="1"/>
  <c r="E2491" i="66"/>
  <c r="G2491" i="66" s="1"/>
  <c r="E2341" i="66"/>
  <c r="E2201" i="66"/>
  <c r="E1721" i="66"/>
  <c r="E1421" i="66"/>
  <c r="G1421" i="66" s="1"/>
  <c r="E2961" i="66"/>
  <c r="E2880" i="66"/>
  <c r="E2560" i="66"/>
  <c r="G2560" i="66" s="1"/>
  <c r="E2280" i="66"/>
  <c r="E2170" i="66"/>
  <c r="G2170" i="66" s="1"/>
  <c r="E1880" i="66"/>
  <c r="E1620" i="66"/>
  <c r="E1520" i="66"/>
  <c r="E2651" i="66"/>
  <c r="E3009" i="66"/>
  <c r="G3009" i="66" s="1"/>
  <c r="E2659" i="66"/>
  <c r="G2659" i="66" s="1"/>
  <c r="E2519" i="66"/>
  <c r="G2519" i="66" s="1"/>
  <c r="E2409" i="66"/>
  <c r="E2309" i="66"/>
  <c r="G2309" i="66" s="1"/>
  <c r="E1939" i="66"/>
  <c r="E1849" i="66"/>
  <c r="G1849" i="66" s="1"/>
  <c r="E1759" i="66"/>
  <c r="E1669" i="66"/>
  <c r="G1669" i="66" s="1"/>
  <c r="E3121" i="66"/>
  <c r="G3121" i="66" s="1"/>
  <c r="E5891" i="66"/>
  <c r="G5891" i="66" s="1"/>
  <c r="E5641" i="66"/>
  <c r="G5641" i="66" s="1"/>
  <c r="E5171" i="66"/>
  <c r="G5171" i="66" s="1"/>
  <c r="E4461" i="66"/>
  <c r="G4461" i="66" s="1"/>
  <c r="E4191" i="66"/>
  <c r="G4191" i="66" s="1"/>
  <c r="E4082" i="66"/>
  <c r="G4082" i="66" s="1"/>
  <c r="E3872" i="66"/>
  <c r="G3872" i="66" s="1"/>
  <c r="E3582" i="66"/>
  <c r="G3582" i="66" s="1"/>
  <c r="E3017" i="66"/>
  <c r="G3017" i="66" s="1"/>
  <c r="E2747" i="66"/>
  <c r="E2517" i="66"/>
  <c r="E2257" i="66"/>
  <c r="G2257" i="66" s="1"/>
  <c r="E3136" i="66"/>
  <c r="E2926" i="66"/>
  <c r="G2926" i="66" s="1"/>
  <c r="E2216" i="66"/>
  <c r="E2465" i="66"/>
  <c r="E2065" i="66"/>
  <c r="G2065" i="66" s="1"/>
  <c r="E1905" i="66"/>
  <c r="G1905" i="66" s="1"/>
  <c r="E1695" i="66"/>
  <c r="E1545" i="66"/>
  <c r="G1545" i="66" s="1"/>
  <c r="E3034" i="66"/>
  <c r="G3034" i="66" s="1"/>
  <c r="E2874" i="66"/>
  <c r="E2124" i="66"/>
  <c r="E2014" i="66"/>
  <c r="E1474" i="66"/>
  <c r="G1474" i="66" s="1"/>
  <c r="E1354" i="66"/>
  <c r="E3133" i="66"/>
  <c r="G3133" i="66" s="1"/>
  <c r="E2923" i="66"/>
  <c r="G2923" i="66" s="1"/>
  <c r="E2623" i="66"/>
  <c r="E2503" i="66"/>
  <c r="E3022" i="66"/>
  <c r="G3022" i="66" s="1"/>
  <c r="E2922" i="66"/>
  <c r="G2922" i="66" s="1"/>
  <c r="E2722" i="66"/>
  <c r="E2612" i="66"/>
  <c r="E2412" i="66"/>
  <c r="E2112" i="66"/>
  <c r="E1902" i="66"/>
  <c r="G1902" i="66" s="1"/>
  <c r="E2908" i="66"/>
  <c r="E2758" i="66"/>
  <c r="G2758" i="66" s="1"/>
  <c r="E2588" i="66"/>
  <c r="E2418" i="66"/>
  <c r="E2328" i="66"/>
  <c r="G2328" i="66" s="1"/>
  <c r="E1988" i="66"/>
  <c r="E1898" i="66"/>
  <c r="E1788" i="66"/>
  <c r="E1678" i="66"/>
  <c r="E3021" i="66"/>
  <c r="G3021" i="66" s="1"/>
  <c r="E1357" i="66"/>
  <c r="E1646" i="66"/>
  <c r="E1536" i="66"/>
  <c r="G1536" i="66" s="1"/>
  <c r="E2193" i="66"/>
  <c r="G2193" i="66" s="1"/>
  <c r="E2073" i="66"/>
  <c r="E1853" i="66"/>
  <c r="E1773" i="66"/>
  <c r="G1773" i="66" s="1"/>
  <c r="E1553" i="66"/>
  <c r="E1772" i="66"/>
  <c r="E1672" i="66"/>
  <c r="E1572" i="66"/>
  <c r="E1362" i="66"/>
  <c r="E3141" i="66"/>
  <c r="G3141" i="66" s="1"/>
  <c r="E2731" i="66"/>
  <c r="E2611" i="66"/>
  <c r="E2481" i="66"/>
  <c r="G2481" i="66" s="1"/>
  <c r="E2051" i="66"/>
  <c r="G2051" i="66" s="1"/>
  <c r="E1931" i="66"/>
  <c r="G1931" i="66" s="1"/>
  <c r="E2670" i="66"/>
  <c r="E1690" i="66"/>
  <c r="E1430" i="66"/>
  <c r="E2999" i="66"/>
  <c r="E2819" i="66"/>
  <c r="E2649" i="66"/>
  <c r="G2649" i="66" s="1"/>
  <c r="E2509" i="66"/>
  <c r="G2509" i="66" s="1"/>
  <c r="E2399" i="66"/>
  <c r="G2399" i="66" s="1"/>
  <c r="E2279" i="66"/>
  <c r="G2279" i="66" s="1"/>
  <c r="E2039" i="66"/>
  <c r="E1579" i="66"/>
  <c r="E1489" i="66"/>
  <c r="E1929" i="66"/>
  <c r="G1929" i="66" s="1"/>
  <c r="E7341" i="66"/>
  <c r="E5631" i="66"/>
  <c r="G5631" i="66" s="1"/>
  <c r="E5361" i="66"/>
  <c r="G5361" i="66" s="1"/>
  <c r="E5131" i="66"/>
  <c r="E4911" i="66"/>
  <c r="G4911" i="66" s="1"/>
  <c r="E4411" i="66"/>
  <c r="E3941" i="66"/>
  <c r="G3941" i="66" s="1"/>
  <c r="E4282" i="66"/>
  <c r="G4282" i="66" s="1"/>
  <c r="E2559" i="66"/>
  <c r="G2559" i="66" s="1"/>
  <c r="E2951" i="66"/>
  <c r="G2951" i="66" s="1"/>
  <c r="E2717" i="66"/>
  <c r="E2497" i="66"/>
  <c r="E2247" i="66"/>
  <c r="E7141" i="66"/>
  <c r="E5841" i="66"/>
  <c r="E5341" i="66"/>
  <c r="E5121" i="66"/>
  <c r="E4621" i="66"/>
  <c r="E3651" i="66"/>
  <c r="G3651" i="66" s="1"/>
  <c r="E3431" i="66"/>
  <c r="E4245" i="66"/>
  <c r="E4035" i="66"/>
  <c r="E3805" i="66"/>
  <c r="G3805" i="66" s="1"/>
  <c r="E3535" i="66"/>
  <c r="G3535" i="66" s="1"/>
  <c r="E4272" i="66"/>
  <c r="E3772" i="66"/>
  <c r="E3542" i="66"/>
  <c r="E3332" i="66"/>
  <c r="E3001" i="66"/>
  <c r="E2197" i="66"/>
  <c r="E1987" i="66"/>
  <c r="G1987" i="66" s="1"/>
  <c r="E5831" i="66"/>
  <c r="G5831" i="66" s="1"/>
  <c r="E5611" i="66"/>
  <c r="G5611" i="66" s="1"/>
  <c r="E5331" i="66"/>
  <c r="G5331" i="66" s="1"/>
  <c r="E5111" i="66"/>
  <c r="G5111" i="66" s="1"/>
  <c r="E4831" i="66"/>
  <c r="G4831" i="66" s="1"/>
  <c r="E4351" i="66"/>
  <c r="E4111" i="66"/>
  <c r="E3901" i="66"/>
  <c r="G3901" i="66" s="1"/>
  <c r="E3641" i="66"/>
  <c r="G3641" i="66" s="1"/>
  <c r="E3401" i="66"/>
  <c r="G3401" i="66" s="1"/>
  <c r="E3525" i="66"/>
  <c r="G3525" i="66" s="1"/>
  <c r="E4042" i="66"/>
  <c r="G4042" i="66" s="1"/>
  <c r="E3762" i="66"/>
  <c r="E2501" i="66"/>
  <c r="G2501" i="66" s="1"/>
  <c r="E3187" i="66"/>
  <c r="G3187" i="66" s="1"/>
  <c r="E2897" i="66"/>
  <c r="E2687" i="66"/>
  <c r="E1947" i="66"/>
  <c r="G1947" i="66" s="1"/>
  <c r="E6801" i="66"/>
  <c r="E5811" i="66"/>
  <c r="E5531" i="66"/>
  <c r="G5531" i="66" s="1"/>
  <c r="E5311" i="66"/>
  <c r="G5311" i="66" s="1"/>
  <c r="E5101" i="66"/>
  <c r="E4811" i="66"/>
  <c r="G4811" i="66" s="1"/>
  <c r="E4311" i="66"/>
  <c r="G4311" i="66" s="1"/>
  <c r="E4101" i="66"/>
  <c r="G4101" i="66" s="1"/>
  <c r="E3601" i="66"/>
  <c r="G3601" i="66" s="1"/>
  <c r="E3391" i="66"/>
  <c r="E4225" i="66"/>
  <c r="E3985" i="66"/>
  <c r="E3735" i="66"/>
  <c r="E3505" i="66"/>
  <c r="E3235" i="66"/>
  <c r="G3235" i="66" s="1"/>
  <c r="E4242" i="66"/>
  <c r="E3532" i="66"/>
  <c r="G3532" i="66" s="1"/>
  <c r="E3242" i="66"/>
  <c r="E1991" i="66"/>
  <c r="G1991" i="66" s="1"/>
  <c r="E2397" i="66"/>
  <c r="G2397" i="66" s="1"/>
  <c r="E2187" i="66"/>
  <c r="E4081" i="66"/>
  <c r="G4081" i="66" s="1"/>
  <c r="E3801" i="66"/>
  <c r="E3581" i="66"/>
  <c r="G3581" i="66" s="1"/>
  <c r="E3341" i="66"/>
  <c r="E4175" i="66"/>
  <c r="G4175" i="66" s="1"/>
  <c r="E3955" i="66"/>
  <c r="G3955" i="66" s="1"/>
  <c r="E3455" i="66"/>
  <c r="E3225" i="66"/>
  <c r="G3225" i="66" s="1"/>
  <c r="E4232" i="66"/>
  <c r="E3742" i="66"/>
  <c r="G3742" i="66" s="1"/>
  <c r="E3097" i="66"/>
  <c r="E2887" i="66"/>
  <c r="E2597" i="66"/>
  <c r="E5781" i="66"/>
  <c r="G5781" i="66" s="1"/>
  <c r="E5501" i="66"/>
  <c r="E5291" i="66"/>
  <c r="E4501" i="66"/>
  <c r="G4501" i="66" s="1"/>
  <c r="E4291" i="66"/>
  <c r="G4291" i="66" s="1"/>
  <c r="E3791" i="66"/>
  <c r="G3791" i="66" s="1"/>
  <c r="E3291" i="66"/>
  <c r="G3291" i="66" s="1"/>
  <c r="E3925" i="66"/>
  <c r="G3925" i="66" s="1"/>
  <c r="E3205" i="66"/>
  <c r="G3205" i="66" s="1"/>
  <c r="E4182" i="66"/>
  <c r="G4182" i="66" s="1"/>
  <c r="E3442" i="66"/>
  <c r="G3442" i="66" s="1"/>
  <c r="E3232" i="66"/>
  <c r="E3161" i="66"/>
  <c r="G3161" i="66" s="1"/>
  <c r="E2387" i="66"/>
  <c r="E2097" i="66"/>
  <c r="E1887" i="66"/>
  <c r="G1887" i="66" s="1"/>
  <c r="E6291" i="66"/>
  <c r="E5001" i="66"/>
  <c r="G5001" i="66" s="1"/>
  <c r="E4281" i="66"/>
  <c r="G4281" i="66" s="1"/>
  <c r="E4001" i="66"/>
  <c r="G4001" i="66" s="1"/>
  <c r="E3781" i="66"/>
  <c r="G3781" i="66" s="1"/>
  <c r="E3561" i="66"/>
  <c r="E3281" i="66"/>
  <c r="E4155" i="66"/>
  <c r="G4155" i="66" s="1"/>
  <c r="E3875" i="66"/>
  <c r="E3655" i="66"/>
  <c r="E3405" i="66"/>
  <c r="G3405" i="66" s="1"/>
  <c r="E3222" i="66"/>
  <c r="G3222" i="66" s="1"/>
  <c r="E3051" i="66"/>
  <c r="E3087" i="66"/>
  <c r="G3087" i="66" s="1"/>
  <c r="E2587" i="66"/>
  <c r="E2536" i="66"/>
  <c r="G2536" i="66" s="1"/>
  <c r="E2785" i="66"/>
  <c r="G2785" i="66" s="1"/>
  <c r="E2315" i="66"/>
  <c r="E2135" i="66"/>
  <c r="E1925" i="66"/>
  <c r="E1755" i="66"/>
  <c r="G1755" i="66" s="1"/>
  <c r="E2766" i="66"/>
  <c r="G2766" i="66" s="1"/>
  <c r="E3165" i="66"/>
  <c r="G3165" i="66" s="1"/>
  <c r="E2445" i="66"/>
  <c r="G2445" i="66" s="1"/>
  <c r="E2055" i="66"/>
  <c r="G2055" i="66" s="1"/>
  <c r="E1805" i="66"/>
  <c r="G1805" i="66" s="1"/>
  <c r="E2344" i="66"/>
  <c r="G2344" i="66" s="1"/>
  <c r="E2184" i="66"/>
  <c r="E2004" i="66"/>
  <c r="G2004" i="66" s="1"/>
  <c r="E1694" i="66"/>
  <c r="E1534" i="66"/>
  <c r="E3103" i="66"/>
  <c r="G3103" i="66" s="1"/>
  <c r="E2983" i="66"/>
  <c r="E2683" i="66"/>
  <c r="G2683" i="66" s="1"/>
  <c r="E3192" i="66"/>
  <c r="G3192" i="66" s="1"/>
  <c r="E2902" i="66"/>
  <c r="G2902" i="66" s="1"/>
  <c r="E2762" i="66"/>
  <c r="E2332" i="66"/>
  <c r="E3008" i="66"/>
  <c r="E2728" i="66"/>
  <c r="G2728" i="66" s="1"/>
  <c r="E2188" i="66"/>
  <c r="E2038" i="66"/>
  <c r="E2749" i="66"/>
  <c r="E1537" i="66"/>
  <c r="E1407" i="66"/>
  <c r="E1716" i="66"/>
  <c r="E1526" i="66"/>
  <c r="G1526" i="66" s="1"/>
  <c r="E2313" i="66"/>
  <c r="E1703" i="66"/>
  <c r="E1752" i="66"/>
  <c r="G1752" i="66" s="1"/>
  <c r="E2891" i="66"/>
  <c r="G2891" i="66" s="1"/>
  <c r="E2701" i="66"/>
  <c r="G2701" i="66" s="1"/>
  <c r="E2521" i="66"/>
  <c r="G2521" i="66" s="1"/>
  <c r="E2271" i="66"/>
  <c r="E1901" i="66"/>
  <c r="E1781" i="66"/>
  <c r="G1781" i="66" s="1"/>
  <c r="E1471" i="66"/>
  <c r="E2720" i="66"/>
  <c r="E2160" i="66"/>
  <c r="G2160" i="66" s="1"/>
  <c r="E1890" i="66"/>
  <c r="G1890" i="66" s="1"/>
  <c r="E1380" i="66"/>
  <c r="G1380" i="66" s="1"/>
  <c r="E2899" i="66"/>
  <c r="G2899" i="66" s="1"/>
  <c r="E2329" i="66"/>
  <c r="G2329" i="66" s="1"/>
  <c r="E2139" i="66"/>
  <c r="E1739" i="66"/>
  <c r="E1609" i="66"/>
  <c r="E1369" i="66"/>
  <c r="E2111" i="66"/>
  <c r="E1418" i="66"/>
  <c r="G1418" i="66" s="1"/>
  <c r="E1300" i="66"/>
  <c r="E1292" i="66"/>
  <c r="G1292" i="66" s="1"/>
  <c r="E961" i="66"/>
  <c r="E815" i="66"/>
  <c r="E1241" i="66"/>
  <c r="E1120" i="66"/>
  <c r="E1259" i="66"/>
  <c r="E1109" i="66"/>
  <c r="G1109" i="66" s="1"/>
  <c r="E999" i="66"/>
  <c r="E879" i="66"/>
  <c r="G879" i="66" s="1"/>
  <c r="E789" i="66"/>
  <c r="E629" i="66"/>
  <c r="G629" i="66" s="1"/>
  <c r="E549" i="66"/>
  <c r="E139" i="66"/>
  <c r="E49" i="66"/>
  <c r="E1266" i="66"/>
  <c r="G1266" i="66" s="1"/>
  <c r="E1046" i="66"/>
  <c r="G1046" i="66" s="1"/>
  <c r="E906" i="66"/>
  <c r="E836" i="66"/>
  <c r="G836" i="66" s="1"/>
  <c r="E666" i="66"/>
  <c r="E586" i="66"/>
  <c r="E496" i="66"/>
  <c r="G496" i="66" s="1"/>
  <c r="E426" i="66"/>
  <c r="E336" i="66"/>
  <c r="E266" i="66"/>
  <c r="E176" i="66"/>
  <c r="E26" i="66"/>
  <c r="E1245" i="66"/>
  <c r="E1274" i="66"/>
  <c r="G1274" i="66" s="1"/>
  <c r="E1283" i="66"/>
  <c r="E1073" i="66"/>
  <c r="E1003" i="66"/>
  <c r="E863" i="66"/>
  <c r="G863" i="66" s="1"/>
  <c r="E783" i="66"/>
  <c r="E1129" i="66"/>
  <c r="E1258" i="66"/>
  <c r="G1258" i="66" s="1"/>
  <c r="E1048" i="66"/>
  <c r="E968" i="66"/>
  <c r="E758" i="66"/>
  <c r="E228" i="66"/>
  <c r="E2346" i="66"/>
  <c r="G2346" i="66" s="1"/>
  <c r="E2365" i="66"/>
  <c r="E2025" i="66"/>
  <c r="E1795" i="66"/>
  <c r="G1795" i="66" s="1"/>
  <c r="E1445" i="66"/>
  <c r="E2994" i="66"/>
  <c r="G2994" i="66" s="1"/>
  <c r="E2784" i="66"/>
  <c r="E2334" i="66"/>
  <c r="G2334" i="66" s="1"/>
  <c r="E2174" i="66"/>
  <c r="G2174" i="66" s="1"/>
  <c r="E2793" i="66"/>
  <c r="E2653" i="66"/>
  <c r="E3052" i="66"/>
  <c r="E2892" i="66"/>
  <c r="G2892" i="66" s="1"/>
  <c r="E2602" i="66"/>
  <c r="E2312" i="66"/>
  <c r="E2172" i="66"/>
  <c r="E2032" i="66"/>
  <c r="E1872" i="66"/>
  <c r="G1872" i="66" s="1"/>
  <c r="E2998" i="66"/>
  <c r="E2498" i="66"/>
  <c r="E1728" i="66"/>
  <c r="E1558" i="66"/>
  <c r="E1657" i="66"/>
  <c r="G1657" i="66" s="1"/>
  <c r="E1397" i="66"/>
  <c r="E1826" i="66"/>
  <c r="G1826" i="66" s="1"/>
  <c r="E1686" i="66"/>
  <c r="G1686" i="66" s="1"/>
  <c r="E1376" i="66"/>
  <c r="G1376" i="66" s="1"/>
  <c r="E2143" i="66"/>
  <c r="E1993" i="66"/>
  <c r="E1843" i="66"/>
  <c r="E1543" i="66"/>
  <c r="E1403" i="66"/>
  <c r="G1403" i="66" s="1"/>
  <c r="E2340" i="66"/>
  <c r="E1742" i="66"/>
  <c r="G1742" i="66" s="1"/>
  <c r="E1612" i="66"/>
  <c r="E1442" i="66"/>
  <c r="E2461" i="66"/>
  <c r="G2461" i="66" s="1"/>
  <c r="E2261" i="66"/>
  <c r="E1581" i="66"/>
  <c r="E1441" i="66"/>
  <c r="E2690" i="66"/>
  <c r="E2320" i="66"/>
  <c r="G2320" i="66" s="1"/>
  <c r="E2030" i="66"/>
  <c r="E1870" i="66"/>
  <c r="E1630" i="66"/>
  <c r="E1490" i="66"/>
  <c r="E3199" i="66"/>
  <c r="G3199" i="66" s="1"/>
  <c r="E2639" i="66"/>
  <c r="E1569" i="66"/>
  <c r="E1359" i="66"/>
  <c r="E1262" i="66"/>
  <c r="E911" i="66"/>
  <c r="E1282" i="66"/>
  <c r="G1282" i="66" s="1"/>
  <c r="E1242" i="66"/>
  <c r="G1242" i="66" s="1"/>
  <c r="E1184" i="66"/>
  <c r="G1184" i="66" s="1"/>
  <c r="E997" i="66"/>
  <c r="E709" i="66"/>
  <c r="E619" i="66"/>
  <c r="E439" i="66"/>
  <c r="E369" i="66"/>
  <c r="E279" i="66"/>
  <c r="E129" i="66"/>
  <c r="E1337" i="66"/>
  <c r="E1227" i="66"/>
  <c r="E1137" i="66"/>
  <c r="E1116" i="66"/>
  <c r="E1026" i="66"/>
  <c r="G1026" i="66" s="1"/>
  <c r="E896" i="66"/>
  <c r="E826" i="66"/>
  <c r="E726" i="66"/>
  <c r="E656" i="66"/>
  <c r="E566" i="66"/>
  <c r="E416" i="66"/>
  <c r="E96" i="66"/>
  <c r="E1229" i="66"/>
  <c r="E1213" i="66"/>
  <c r="G1213" i="66" s="1"/>
  <c r="E1133" i="66"/>
  <c r="E923" i="66"/>
  <c r="E853" i="66"/>
  <c r="G853" i="66" s="1"/>
  <c r="E713" i="66"/>
  <c r="E633" i="66"/>
  <c r="E956" i="66"/>
  <c r="G956" i="66" s="1"/>
  <c r="E1318" i="66"/>
  <c r="E1108" i="66"/>
  <c r="E898" i="66"/>
  <c r="E818" i="66"/>
  <c r="G818" i="66" s="1"/>
  <c r="E588" i="66"/>
  <c r="E518" i="66"/>
  <c r="E438" i="66"/>
  <c r="E368" i="66"/>
  <c r="E78" i="66"/>
  <c r="E3145" i="66"/>
  <c r="E2665" i="66"/>
  <c r="E2015" i="66"/>
  <c r="G2015" i="66" s="1"/>
  <c r="E1425" i="66"/>
  <c r="E2474" i="66"/>
  <c r="G2474" i="66" s="1"/>
  <c r="E1964" i="66"/>
  <c r="E1834" i="66"/>
  <c r="G1834" i="66" s="1"/>
  <c r="E1634" i="66"/>
  <c r="G1634" i="66" s="1"/>
  <c r="E1504" i="66"/>
  <c r="E3083" i="66"/>
  <c r="G3083" i="66" s="1"/>
  <c r="E2943" i="66"/>
  <c r="E2493" i="66"/>
  <c r="E3172" i="66"/>
  <c r="E2752" i="66"/>
  <c r="G2752" i="66" s="1"/>
  <c r="E2592" i="66"/>
  <c r="G2592" i="66" s="1"/>
  <c r="E2462" i="66"/>
  <c r="G2462" i="66" s="1"/>
  <c r="E2488" i="66"/>
  <c r="E2288" i="66"/>
  <c r="E2168" i="66"/>
  <c r="G2168" i="66" s="1"/>
  <c r="E1718" i="66"/>
  <c r="G1718" i="66" s="1"/>
  <c r="E1548" i="66"/>
  <c r="E1647" i="66"/>
  <c r="E1506" i="66"/>
  <c r="G1506" i="66" s="1"/>
  <c r="E1366" i="66"/>
  <c r="E2263" i="66"/>
  <c r="E1833" i="66"/>
  <c r="E1693" i="66"/>
  <c r="G1693" i="66" s="1"/>
  <c r="E1732" i="66"/>
  <c r="G1732" i="66" s="1"/>
  <c r="E2851" i="66"/>
  <c r="G2851" i="66" s="1"/>
  <c r="E2431" i="66"/>
  <c r="E1881" i="66"/>
  <c r="G1881" i="66" s="1"/>
  <c r="E1741" i="66"/>
  <c r="E2900" i="66"/>
  <c r="E2660" i="66"/>
  <c r="E2470" i="66"/>
  <c r="G2470" i="66" s="1"/>
  <c r="E1740" i="66"/>
  <c r="G1740" i="66" s="1"/>
  <c r="E1370" i="66"/>
  <c r="E3149" i="66"/>
  <c r="G3149" i="66" s="1"/>
  <c r="E2619" i="66"/>
  <c r="E1969" i="66"/>
  <c r="E1408" i="66"/>
  <c r="G1408" i="66" s="1"/>
  <c r="E1240" i="66"/>
  <c r="G1240" i="66" s="1"/>
  <c r="E1205" i="66"/>
  <c r="E1200" i="66"/>
  <c r="E1051" i="66"/>
  <c r="E1250" i="66"/>
  <c r="E1212" i="66"/>
  <c r="E1101" i="66"/>
  <c r="E1099" i="66"/>
  <c r="E959" i="66"/>
  <c r="G959" i="66" s="1"/>
  <c r="E859" i="66"/>
  <c r="G859" i="66" s="1"/>
  <c r="E689" i="66"/>
  <c r="E199" i="66"/>
  <c r="E39" i="66"/>
  <c r="E1327" i="66"/>
  <c r="E1127" i="66"/>
  <c r="E1236" i="66"/>
  <c r="E1006" i="66"/>
  <c r="G1006" i="66" s="1"/>
  <c r="E486" i="66"/>
  <c r="G486" i="66" s="1"/>
  <c r="E396" i="66"/>
  <c r="E326" i="66"/>
  <c r="E246" i="66"/>
  <c r="E166" i="66"/>
  <c r="G166" i="66" s="1"/>
  <c r="E1273" i="66"/>
  <c r="G1273" i="66" s="1"/>
  <c r="E1203" i="66"/>
  <c r="E1063" i="66"/>
  <c r="E983" i="66"/>
  <c r="E773" i="66"/>
  <c r="E703" i="66"/>
  <c r="E1284" i="66"/>
  <c r="E1248" i="66"/>
  <c r="G1248" i="66" s="1"/>
  <c r="E1168" i="66"/>
  <c r="E958" i="66"/>
  <c r="E748" i="66"/>
  <c r="G748" i="66" s="1"/>
  <c r="E668" i="66"/>
  <c r="E288" i="66"/>
  <c r="E947" i="66"/>
  <c r="E3066" i="66"/>
  <c r="E2626" i="66"/>
  <c r="E3095" i="66"/>
  <c r="G3095" i="66" s="1"/>
  <c r="E2345" i="66"/>
  <c r="G2345" i="66" s="1"/>
  <c r="E1665" i="66"/>
  <c r="E1405" i="66"/>
  <c r="E2984" i="66"/>
  <c r="E2734" i="66"/>
  <c r="E2464" i="66"/>
  <c r="G2464" i="66" s="1"/>
  <c r="E2114" i="66"/>
  <c r="E1954" i="66"/>
  <c r="G1954" i="66" s="1"/>
  <c r="E1494" i="66"/>
  <c r="G1494" i="66" s="1"/>
  <c r="E3203" i="66"/>
  <c r="G3203" i="66" s="1"/>
  <c r="E3073" i="66"/>
  <c r="G3073" i="66" s="1"/>
  <c r="E2783" i="66"/>
  <c r="G2783" i="66" s="1"/>
  <c r="E2643" i="66"/>
  <c r="E3012" i="66"/>
  <c r="G3012" i="66" s="1"/>
  <c r="E2872" i="66"/>
  <c r="G2872" i="66" s="1"/>
  <c r="E2712" i="66"/>
  <c r="G2712" i="66" s="1"/>
  <c r="E2282" i="66"/>
  <c r="G2282" i="66" s="1"/>
  <c r="E2162" i="66"/>
  <c r="E2616" i="66"/>
  <c r="G2616" i="66" s="1"/>
  <c r="E2196" i="66"/>
  <c r="G2196" i="66" s="1"/>
  <c r="E2655" i="66"/>
  <c r="E2205" i="66"/>
  <c r="E1965" i="66"/>
  <c r="G1965" i="66" s="1"/>
  <c r="E1655" i="66"/>
  <c r="E3174" i="66"/>
  <c r="G3174" i="66" s="1"/>
  <c r="E2934" i="66"/>
  <c r="E2444" i="66"/>
  <c r="G2444" i="66" s="1"/>
  <c r="E2284" i="66"/>
  <c r="G2284" i="66" s="1"/>
  <c r="E1784" i="66"/>
  <c r="E1484" i="66"/>
  <c r="G1484" i="66" s="1"/>
  <c r="E2903" i="66"/>
  <c r="G2903" i="66" s="1"/>
  <c r="E2773" i="66"/>
  <c r="E2603" i="66"/>
  <c r="E2483" i="66"/>
  <c r="G2483" i="66" s="1"/>
  <c r="E3162" i="66"/>
  <c r="G3162" i="66" s="1"/>
  <c r="E3002" i="66"/>
  <c r="E2692" i="66"/>
  <c r="G2692" i="66" s="1"/>
  <c r="E1972" i="66"/>
  <c r="G1972" i="66" s="1"/>
  <c r="E2566" i="66"/>
  <c r="G2566" i="66" s="1"/>
  <c r="E3025" i="66"/>
  <c r="G3025" i="66" s="1"/>
  <c r="E2625" i="66"/>
  <c r="E2195" i="66"/>
  <c r="G2195" i="66" s="1"/>
  <c r="E2434" i="66"/>
  <c r="G2434" i="66" s="1"/>
  <c r="E2274" i="66"/>
  <c r="E1624" i="66"/>
  <c r="E1454" i="66"/>
  <c r="G1454" i="66" s="1"/>
  <c r="E3193" i="66"/>
  <c r="E3053" i="66"/>
  <c r="E2893" i="66"/>
  <c r="G2893" i="66" s="1"/>
  <c r="E3112" i="66"/>
  <c r="E2972" i="66"/>
  <c r="E2552" i="66"/>
  <c r="E2262" i="66"/>
  <c r="G2262" i="66" s="1"/>
  <c r="E3148" i="66"/>
  <c r="E2858" i="66"/>
  <c r="G2858" i="66" s="1"/>
  <c r="E2916" i="66"/>
  <c r="G2916" i="66" s="1"/>
  <c r="E2116" i="66"/>
  <c r="E1625" i="66"/>
  <c r="G1625" i="66" s="1"/>
  <c r="E2624" i="66"/>
  <c r="E2234" i="66"/>
  <c r="G2234" i="66" s="1"/>
  <c r="E2084" i="66"/>
  <c r="E1744" i="66"/>
  <c r="G1744" i="66" s="1"/>
  <c r="E3183" i="66"/>
  <c r="G3183" i="66" s="1"/>
  <c r="E3003" i="66"/>
  <c r="E2873" i="66"/>
  <c r="G2873" i="66" s="1"/>
  <c r="E2583" i="66"/>
  <c r="G2583" i="66" s="1"/>
  <c r="E2812" i="66"/>
  <c r="E2672" i="66"/>
  <c r="E2542" i="66"/>
  <c r="G2542" i="66" s="1"/>
  <c r="E2382" i="66"/>
  <c r="G2382" i="66" s="1"/>
  <c r="E1962" i="66"/>
  <c r="G1962" i="66" s="1"/>
  <c r="E3098" i="66"/>
  <c r="E2848" i="66"/>
  <c r="G2848" i="66" s="1"/>
  <c r="E1565" i="66"/>
  <c r="E3144" i="66"/>
  <c r="G3144" i="66" s="1"/>
  <c r="E2894" i="66"/>
  <c r="G2894" i="66" s="1"/>
  <c r="E2424" i="66"/>
  <c r="G2424" i="66" s="1"/>
  <c r="E2194" i="66"/>
  <c r="E3153" i="66"/>
  <c r="E2863" i="66"/>
  <c r="E2703" i="66"/>
  <c r="G2703" i="66" s="1"/>
  <c r="E2573" i="66"/>
  <c r="G2573" i="66" s="1"/>
  <c r="E2443" i="66"/>
  <c r="E3102" i="66"/>
  <c r="E2962" i="66"/>
  <c r="E2512" i="66"/>
  <c r="G2512" i="66" s="1"/>
  <c r="E2082" i="66"/>
  <c r="G2082" i="66" s="1"/>
  <c r="E2856" i="66"/>
  <c r="E2056" i="66"/>
  <c r="E2865" i="66"/>
  <c r="E2175" i="66"/>
  <c r="G2175" i="66" s="1"/>
  <c r="E1815" i="66"/>
  <c r="G1815" i="66" s="1"/>
  <c r="E2614" i="66"/>
  <c r="E2414" i="66"/>
  <c r="G2414" i="66" s="1"/>
  <c r="E2044" i="66"/>
  <c r="E1864" i="66"/>
  <c r="G1864" i="66" s="1"/>
  <c r="E1424" i="66"/>
  <c r="E2993" i="66"/>
  <c r="E2853" i="66"/>
  <c r="E2403" i="66"/>
  <c r="E3092" i="66"/>
  <c r="E2802" i="66"/>
  <c r="E2662" i="66"/>
  <c r="E2502" i="66"/>
  <c r="E2406" i="66"/>
  <c r="G2406" i="66" s="1"/>
  <c r="E2046" i="66"/>
  <c r="G2046" i="66" s="1"/>
  <c r="E2165" i="66"/>
  <c r="G2165" i="66" s="1"/>
  <c r="E1495" i="66"/>
  <c r="G1495" i="66" s="1"/>
  <c r="E2794" i="66"/>
  <c r="G2794" i="66" s="1"/>
  <c r="E2544" i="66"/>
  <c r="E2354" i="66"/>
  <c r="E1854" i="66"/>
  <c r="G1854" i="66" s="1"/>
  <c r="E1714" i="66"/>
  <c r="E1544" i="66"/>
  <c r="E3123" i="66"/>
  <c r="G3123" i="66" s="1"/>
  <c r="E2693" i="66"/>
  <c r="E2553" i="66"/>
  <c r="G2553" i="66" s="1"/>
  <c r="E2393" i="66"/>
  <c r="E2472" i="66"/>
  <c r="G2472" i="66" s="1"/>
  <c r="E2362" i="66"/>
  <c r="G2362" i="66" s="1"/>
  <c r="E2182" i="66"/>
  <c r="G2182" i="66" s="1"/>
  <c r="E1892" i="66"/>
  <c r="G1892" i="66" s="1"/>
  <c r="E2508" i="66"/>
  <c r="E2348" i="66"/>
  <c r="G2348" i="66" s="1"/>
  <c r="E1888" i="66"/>
  <c r="E1748" i="66"/>
  <c r="E2939" i="66"/>
  <c r="G2939" i="66" s="1"/>
  <c r="E1707" i="66"/>
  <c r="E1726" i="66"/>
  <c r="E1576" i="66"/>
  <c r="G1576" i="66" s="1"/>
  <c r="E1396" i="66"/>
  <c r="E2153" i="66"/>
  <c r="E2372" i="66"/>
  <c r="E2538" i="66"/>
  <c r="G2538" i="66" s="1"/>
  <c r="E2268" i="66"/>
  <c r="E1978" i="66"/>
  <c r="E1806" i="66"/>
  <c r="E2053" i="66"/>
  <c r="G2053" i="66" s="1"/>
  <c r="E1633" i="66"/>
  <c r="G1633" i="66" s="1"/>
  <c r="E1433" i="66"/>
  <c r="E1652" i="66"/>
  <c r="E1402" i="66"/>
  <c r="E2411" i="66"/>
  <c r="E2141" i="66"/>
  <c r="G2141" i="66" s="1"/>
  <c r="E1431" i="66"/>
  <c r="E3140" i="66"/>
  <c r="G3140" i="66" s="1"/>
  <c r="E2210" i="66"/>
  <c r="G2210" i="66" s="1"/>
  <c r="E1580" i="66"/>
  <c r="G1580" i="66" s="1"/>
  <c r="E2799" i="66"/>
  <c r="E2239" i="66"/>
  <c r="G2239" i="66" s="1"/>
  <c r="E2019" i="66"/>
  <c r="E1809" i="66"/>
  <c r="E1629" i="66"/>
  <c r="E1479" i="66"/>
  <c r="E1289" i="66"/>
  <c r="E1069" i="66"/>
  <c r="E769" i="66"/>
  <c r="E419" i="66"/>
  <c r="E319" i="66"/>
  <c r="E89" i="66"/>
  <c r="E1307" i="66"/>
  <c r="G1307" i="66" s="1"/>
  <c r="E1286" i="66"/>
  <c r="E1076" i="66"/>
  <c r="E926" i="66"/>
  <c r="E676" i="66"/>
  <c r="E446" i="66"/>
  <c r="E116" i="66"/>
  <c r="E1325" i="66"/>
  <c r="E1173" i="66"/>
  <c r="G1173" i="66" s="1"/>
  <c r="E873" i="66"/>
  <c r="G873" i="66" s="1"/>
  <c r="E763" i="66"/>
  <c r="G763" i="66" s="1"/>
  <c r="E1126" i="66"/>
  <c r="G1126" i="66" s="1"/>
  <c r="E1198" i="66"/>
  <c r="E868" i="66"/>
  <c r="G868" i="66" s="1"/>
  <c r="E548" i="66"/>
  <c r="G548" i="66" s="1"/>
  <c r="E238" i="66"/>
  <c r="E128" i="66"/>
  <c r="E717" i="66"/>
  <c r="E567" i="66"/>
  <c r="E497" i="66"/>
  <c r="G497" i="66" s="1"/>
  <c r="E357" i="66"/>
  <c r="E277" i="66"/>
  <c r="E67" i="66"/>
  <c r="E844" i="66"/>
  <c r="G844" i="66" s="1"/>
  <c r="E705" i="66"/>
  <c r="G705" i="66" s="1"/>
  <c r="E555" i="66"/>
  <c r="E45" i="66"/>
  <c r="G45" i="66" s="1"/>
  <c r="E874" i="66"/>
  <c r="G874" i="66" s="1"/>
  <c r="E544" i="66"/>
  <c r="G544" i="66" s="1"/>
  <c r="E324" i="66"/>
  <c r="E244" i="66"/>
  <c r="G244" i="66" s="1"/>
  <c r="E34" i="66"/>
  <c r="G34" i="66" s="1"/>
  <c r="E413" i="66"/>
  <c r="E333" i="66"/>
  <c r="E273" i="66"/>
  <c r="E203" i="66"/>
  <c r="E842" i="66"/>
  <c r="E772" i="66"/>
  <c r="E482" i="66"/>
  <c r="E372" i="66"/>
  <c r="G372" i="66" s="1"/>
  <c r="E162" i="66"/>
  <c r="E927" i="66"/>
  <c r="E851" i="66"/>
  <c r="E641" i="66"/>
  <c r="E551" i="66"/>
  <c r="E491" i="66"/>
  <c r="E431" i="66"/>
  <c r="G431" i="66" s="1"/>
  <c r="E371" i="66"/>
  <c r="E301" i="66"/>
  <c r="E241" i="66"/>
  <c r="G241" i="66" s="1"/>
  <c r="E181" i="66"/>
  <c r="E121" i="66"/>
  <c r="E51" i="66"/>
  <c r="G51" i="66" s="1"/>
  <c r="E1172" i="66"/>
  <c r="E1032" i="66"/>
  <c r="E830" i="66"/>
  <c r="G830" i="66" s="1"/>
  <c r="E720" i="66"/>
  <c r="G720" i="66" s="1"/>
  <c r="E1758" i="66"/>
  <c r="E1518" i="66"/>
  <c r="E1417" i="66"/>
  <c r="G1417" i="66" s="1"/>
  <c r="E1756" i="66"/>
  <c r="G1756" i="66" s="1"/>
  <c r="E1496" i="66"/>
  <c r="G1496" i="66" s="1"/>
  <c r="E2343" i="66"/>
  <c r="G2343" i="66" s="1"/>
  <c r="E1832" i="66"/>
  <c r="E1622" i="66"/>
  <c r="E2401" i="66"/>
  <c r="E2131" i="66"/>
  <c r="E1851" i="66"/>
  <c r="E1641" i="66"/>
  <c r="E1391" i="66"/>
  <c r="E2400" i="66"/>
  <c r="E1940" i="66"/>
  <c r="G1940" i="66" s="1"/>
  <c r="E1770" i="66"/>
  <c r="E3099" i="66"/>
  <c r="E2789" i="66"/>
  <c r="E2489" i="66"/>
  <c r="E1799" i="66"/>
  <c r="E1439" i="66"/>
  <c r="E1428" i="66"/>
  <c r="E1142" i="66"/>
  <c r="E691" i="66"/>
  <c r="E970" i="66"/>
  <c r="G970" i="66" s="1"/>
  <c r="E890" i="66"/>
  <c r="E899" i="66"/>
  <c r="E499" i="66"/>
  <c r="E309" i="66"/>
  <c r="E169" i="66"/>
  <c r="E1167" i="66"/>
  <c r="E1066" i="66"/>
  <c r="G1066" i="66" s="1"/>
  <c r="E776" i="66"/>
  <c r="E546" i="66"/>
  <c r="E216" i="66"/>
  <c r="E1294" i="66"/>
  <c r="E1263" i="66"/>
  <c r="E1053" i="66"/>
  <c r="E963" i="66"/>
  <c r="E753" i="66"/>
  <c r="E663" i="66"/>
  <c r="E1329" i="66"/>
  <c r="G1329" i="66" s="1"/>
  <c r="E1068" i="66"/>
  <c r="G1068" i="66" s="1"/>
  <c r="E768" i="66"/>
  <c r="E658" i="66"/>
  <c r="E428" i="66"/>
  <c r="E28" i="66"/>
  <c r="E777" i="66"/>
  <c r="E627" i="66"/>
  <c r="E417" i="66"/>
  <c r="E347" i="66"/>
  <c r="E207" i="66"/>
  <c r="E127" i="66"/>
  <c r="E684" i="66"/>
  <c r="E805" i="66"/>
  <c r="E695" i="66"/>
  <c r="E475" i="66"/>
  <c r="E395" i="66"/>
  <c r="E335" i="66"/>
  <c r="E255" i="66"/>
  <c r="E185" i="66"/>
  <c r="E754" i="66"/>
  <c r="E624" i="66"/>
  <c r="E384" i="66"/>
  <c r="E174" i="66"/>
  <c r="G174" i="66" s="1"/>
  <c r="E473" i="66"/>
  <c r="E263" i="66"/>
  <c r="G263" i="66" s="1"/>
  <c r="E183" i="66"/>
  <c r="G183" i="66" s="1"/>
  <c r="E123" i="66"/>
  <c r="E1092" i="66"/>
  <c r="E965" i="66"/>
  <c r="E942" i="66"/>
  <c r="E692" i="66"/>
  <c r="E542" i="66"/>
  <c r="E302" i="66"/>
  <c r="E222" i="66"/>
  <c r="E917" i="66"/>
  <c r="E721" i="66"/>
  <c r="E2072" i="66"/>
  <c r="E2468" i="66"/>
  <c r="E2248" i="66"/>
  <c r="G2248" i="66" s="1"/>
  <c r="E1968" i="66"/>
  <c r="E2989" i="66"/>
  <c r="E1617" i="66"/>
  <c r="E1347" i="66"/>
  <c r="G1347" i="66" s="1"/>
  <c r="E1746" i="66"/>
  <c r="G1746" i="66" s="1"/>
  <c r="E1486" i="66"/>
  <c r="E2043" i="66"/>
  <c r="G2043" i="66" s="1"/>
  <c r="E1803" i="66"/>
  <c r="E1393" i="66"/>
  <c r="E1392" i="66"/>
  <c r="E2991" i="66"/>
  <c r="E2021" i="66"/>
  <c r="E1801" i="66"/>
  <c r="G1801" i="66" s="1"/>
  <c r="E3040" i="66"/>
  <c r="G3040" i="66" s="1"/>
  <c r="E2150" i="66"/>
  <c r="G2150" i="66" s="1"/>
  <c r="E1570" i="66"/>
  <c r="E1390" i="66"/>
  <c r="G1390" i="66" s="1"/>
  <c r="E3059" i="66"/>
  <c r="G3059" i="66" s="1"/>
  <c r="E2779" i="66"/>
  <c r="G2779" i="66" s="1"/>
  <c r="E2229" i="66"/>
  <c r="E1989" i="66"/>
  <c r="G1989" i="66" s="1"/>
  <c r="E1619" i="66"/>
  <c r="G1619" i="66" s="1"/>
  <c r="E1095" i="66"/>
  <c r="E1332" i="66"/>
  <c r="E912" i="66"/>
  <c r="E1045" i="66"/>
  <c r="E1102" i="66"/>
  <c r="G1102" i="66" s="1"/>
  <c r="E765" i="66"/>
  <c r="E749" i="66"/>
  <c r="E649" i="66"/>
  <c r="E389" i="66"/>
  <c r="E1287" i="66"/>
  <c r="E436" i="66"/>
  <c r="E316" i="66"/>
  <c r="E1315" i="66"/>
  <c r="G1315" i="66" s="1"/>
  <c r="E1253" i="66"/>
  <c r="E1163" i="66"/>
  <c r="G1163" i="66" s="1"/>
  <c r="E953" i="66"/>
  <c r="G953" i="66" s="1"/>
  <c r="E833" i="66"/>
  <c r="E653" i="66"/>
  <c r="G653" i="66" s="1"/>
  <c r="E1268" i="66"/>
  <c r="G1268" i="66" s="1"/>
  <c r="E1158" i="66"/>
  <c r="E858" i="66"/>
  <c r="E528" i="66"/>
  <c r="E418" i="66"/>
  <c r="E328" i="66"/>
  <c r="E218" i="66"/>
  <c r="E867" i="66"/>
  <c r="E557" i="66"/>
  <c r="E477" i="66"/>
  <c r="G477" i="66" s="1"/>
  <c r="E267" i="66"/>
  <c r="E197" i="66"/>
  <c r="E57" i="66"/>
  <c r="E635" i="66"/>
  <c r="E545" i="66"/>
  <c r="E465" i="66"/>
  <c r="E325" i="66"/>
  <c r="E245" i="66"/>
  <c r="G245" i="66" s="1"/>
  <c r="E35" i="66"/>
  <c r="G35" i="66" s="1"/>
  <c r="E854" i="66"/>
  <c r="E444" i="66"/>
  <c r="E94" i="66"/>
  <c r="E1117" i="66"/>
  <c r="E553" i="66"/>
  <c r="E403" i="66"/>
  <c r="G403" i="66" s="1"/>
  <c r="E323" i="66"/>
  <c r="G323" i="66" s="1"/>
  <c r="E113" i="66"/>
  <c r="E33" i="66"/>
  <c r="E832" i="66"/>
  <c r="G832" i="66" s="1"/>
  <c r="E752" i="66"/>
  <c r="E602" i="66"/>
  <c r="E362" i="66"/>
  <c r="E152" i="66"/>
  <c r="G152" i="66" s="1"/>
  <c r="E72" i="66"/>
  <c r="E827" i="66"/>
  <c r="E831" i="66"/>
  <c r="E541" i="66"/>
  <c r="E481" i="66"/>
  <c r="E421" i="66"/>
  <c r="G421" i="66" s="1"/>
  <c r="E351" i="66"/>
  <c r="G351" i="66" s="1"/>
  <c r="E291" i="66"/>
  <c r="E231" i="66"/>
  <c r="E171" i="66"/>
  <c r="E101" i="66"/>
  <c r="E41" i="66"/>
  <c r="E700" i="66"/>
  <c r="E810" i="66"/>
  <c r="E710" i="66"/>
  <c r="G710" i="66" s="1"/>
  <c r="E630" i="66"/>
  <c r="E470" i="66"/>
  <c r="E400" i="66"/>
  <c r="E340" i="66"/>
  <c r="E2198" i="66"/>
  <c r="E1958" i="66"/>
  <c r="E1668" i="66"/>
  <c r="E2971" i="66"/>
  <c r="E1607" i="66"/>
  <c r="G1607" i="66" s="1"/>
  <c r="E1946" i="66"/>
  <c r="E1446" i="66"/>
  <c r="G1446" i="66" s="1"/>
  <c r="E1793" i="66"/>
  <c r="G1793" i="66" s="1"/>
  <c r="E1603" i="66"/>
  <c r="E1343" i="66"/>
  <c r="E1822" i="66"/>
  <c r="E1542" i="66"/>
  <c r="E1352" i="66"/>
  <c r="E2981" i="66"/>
  <c r="E2601" i="66"/>
  <c r="E2331" i="66"/>
  <c r="E1571" i="66"/>
  <c r="E1371" i="66"/>
  <c r="E3018" i="66"/>
  <c r="E2398" i="66"/>
  <c r="G2398" i="66" s="1"/>
  <c r="E1938" i="66"/>
  <c r="E1797" i="66"/>
  <c r="E1587" i="66"/>
  <c r="E1926" i="66"/>
  <c r="G1926" i="66" s="1"/>
  <c r="E1426" i="66"/>
  <c r="G1426" i="66" s="1"/>
  <c r="E1753" i="66"/>
  <c r="E1593" i="66"/>
  <c r="E1532" i="66"/>
  <c r="E2798" i="66"/>
  <c r="E2138" i="66"/>
  <c r="E1648" i="66"/>
  <c r="E1767" i="66"/>
  <c r="E1557" i="66"/>
  <c r="E1626" i="66"/>
  <c r="G1626" i="66" s="1"/>
  <c r="E1416" i="66"/>
  <c r="E2213" i="66"/>
  <c r="E1933" i="66"/>
  <c r="E3080" i="66"/>
  <c r="E1762" i="66"/>
  <c r="E2841" i="66"/>
  <c r="G2841" i="66" s="1"/>
  <c r="E2561" i="66"/>
  <c r="G2561" i="66" s="1"/>
  <c r="E2241" i="66"/>
  <c r="G2241" i="66" s="1"/>
  <c r="E2648" i="66"/>
  <c r="G2648" i="66" s="1"/>
  <c r="E1757" i="66"/>
  <c r="E1507" i="66"/>
  <c r="E1906" i="66"/>
  <c r="E3030" i="66"/>
  <c r="G3030" i="66" s="1"/>
  <c r="E1722" i="66"/>
  <c r="G1722" i="66" s="1"/>
  <c r="E1512" i="66"/>
  <c r="G1512" i="66" s="1"/>
  <c r="E2831" i="66"/>
  <c r="E2211" i="66"/>
  <c r="G2211" i="66" s="1"/>
  <c r="E1961" i="66"/>
  <c r="G1961" i="66" s="1"/>
  <c r="E2638" i="66"/>
  <c r="E2088" i="66"/>
  <c r="G2088" i="66" s="1"/>
  <c r="E1838" i="66"/>
  <c r="G1838" i="66" s="1"/>
  <c r="E1618" i="66"/>
  <c r="E1497" i="66"/>
  <c r="E1896" i="66"/>
  <c r="E1596" i="66"/>
  <c r="E2363" i="66"/>
  <c r="E1923" i="66"/>
  <c r="E1493" i="66"/>
  <c r="G1493" i="66" s="1"/>
  <c r="E1702" i="66"/>
  <c r="E2551" i="66"/>
  <c r="G2551" i="66" s="1"/>
  <c r="E2191" i="66"/>
  <c r="G2191" i="66" s="1"/>
  <c r="E1691" i="66"/>
  <c r="G1691" i="66" s="1"/>
  <c r="E1491" i="66"/>
  <c r="E1818" i="66"/>
  <c r="G1818" i="66" s="1"/>
  <c r="E1717" i="66"/>
  <c r="E1816" i="66"/>
  <c r="E1643" i="66"/>
  <c r="E3131" i="66"/>
  <c r="G3131" i="66" s="1"/>
  <c r="E1681" i="66"/>
  <c r="E2608" i="66"/>
  <c r="G2608" i="66" s="1"/>
  <c r="E2278" i="66"/>
  <c r="G2278" i="66" s="1"/>
  <c r="E2058" i="66"/>
  <c r="E1768" i="66"/>
  <c r="E1528" i="66"/>
  <c r="G1528" i="66" s="1"/>
  <c r="E1586" i="66"/>
  <c r="E2353" i="66"/>
  <c r="E1903" i="66"/>
  <c r="E1452" i="66"/>
  <c r="E3091" i="66"/>
  <c r="G3091" i="66" s="1"/>
  <c r="E2721" i="66"/>
  <c r="E2590" i="66"/>
  <c r="G2590" i="66" s="1"/>
  <c r="E2010" i="66"/>
  <c r="G2010" i="66" s="1"/>
  <c r="E3049" i="66"/>
  <c r="G3049" i="66" s="1"/>
  <c r="E2219" i="66"/>
  <c r="E1899" i="66"/>
  <c r="E1649" i="66"/>
  <c r="E1389" i="66"/>
  <c r="E995" i="66"/>
  <c r="E865" i="66"/>
  <c r="G865" i="66" s="1"/>
  <c r="E775" i="66"/>
  <c r="E609" i="66"/>
  <c r="G609" i="66" s="1"/>
  <c r="E269" i="66"/>
  <c r="E936" i="66"/>
  <c r="G936" i="66" s="1"/>
  <c r="E1336" i="66"/>
  <c r="E716" i="66"/>
  <c r="E536" i="66"/>
  <c r="G536" i="66" s="1"/>
  <c r="E226" i="66"/>
  <c r="E1233" i="66"/>
  <c r="G1233" i="66" s="1"/>
  <c r="E1103" i="66"/>
  <c r="E813" i="66"/>
  <c r="E673" i="66"/>
  <c r="E1208" i="66"/>
  <c r="E608" i="66"/>
  <c r="E468" i="66"/>
  <c r="G468" i="66" s="1"/>
  <c r="E278" i="66"/>
  <c r="E168" i="66"/>
  <c r="E1021" i="66"/>
  <c r="G1021" i="66" s="1"/>
  <c r="E687" i="66"/>
  <c r="E597" i="66"/>
  <c r="E297" i="66"/>
  <c r="G297" i="66" s="1"/>
  <c r="E177" i="66"/>
  <c r="E745" i="66"/>
  <c r="E565" i="66"/>
  <c r="E345" i="66"/>
  <c r="E235" i="66"/>
  <c r="E764" i="66"/>
  <c r="G764" i="66" s="1"/>
  <c r="E604" i="66"/>
  <c r="E374" i="66"/>
  <c r="E274" i="66"/>
  <c r="E583" i="66"/>
  <c r="G583" i="66" s="1"/>
  <c r="E233" i="66"/>
  <c r="E1017" i="66"/>
  <c r="E972" i="66"/>
  <c r="G972" i="66" s="1"/>
  <c r="E802" i="66"/>
  <c r="E592" i="66"/>
  <c r="E262" i="66"/>
  <c r="E964" i="66"/>
  <c r="E811" i="66"/>
  <c r="E451" i="66"/>
  <c r="E191" i="66"/>
  <c r="E91" i="66"/>
  <c r="E1322" i="66"/>
  <c r="E1057" i="66"/>
  <c r="E780" i="66"/>
  <c r="G780" i="66" s="1"/>
  <c r="E660" i="66"/>
  <c r="E160" i="66"/>
  <c r="E1008" i="66"/>
  <c r="E2011" i="66"/>
  <c r="E1930" i="66"/>
  <c r="E1680" i="66"/>
  <c r="E2579" i="66"/>
  <c r="E1379" i="66"/>
  <c r="E1458" i="66"/>
  <c r="G1458" i="66" s="1"/>
  <c r="E724" i="66"/>
  <c r="E681" i="66"/>
  <c r="E1271" i="66"/>
  <c r="E1199" i="66"/>
  <c r="G1199" i="66" s="1"/>
  <c r="E799" i="66"/>
  <c r="E429" i="66"/>
  <c r="E99" i="66"/>
  <c r="E856" i="66"/>
  <c r="E706" i="66"/>
  <c r="E526" i="66"/>
  <c r="E376" i="66"/>
  <c r="G376" i="66" s="1"/>
  <c r="E46" i="66"/>
  <c r="E1304" i="66"/>
  <c r="E933" i="66"/>
  <c r="G933" i="66" s="1"/>
  <c r="E803" i="66"/>
  <c r="E623" i="66"/>
  <c r="E946" i="66"/>
  <c r="E1018" i="66"/>
  <c r="E908" i="66"/>
  <c r="E578" i="66"/>
  <c r="E138" i="66"/>
  <c r="E774" i="66"/>
  <c r="E377" i="66"/>
  <c r="E77" i="66"/>
  <c r="E945" i="66"/>
  <c r="E435" i="66"/>
  <c r="E135" i="66"/>
  <c r="G135" i="66" s="1"/>
  <c r="E864" i="66"/>
  <c r="E474" i="66"/>
  <c r="G474" i="66" s="1"/>
  <c r="E144" i="66"/>
  <c r="E433" i="66"/>
  <c r="E1302" i="66"/>
  <c r="E922" i="66"/>
  <c r="E702" i="66"/>
  <c r="E492" i="66"/>
  <c r="G492" i="66" s="1"/>
  <c r="E352" i="66"/>
  <c r="E52" i="66"/>
  <c r="E651" i="66"/>
  <c r="E531" i="66"/>
  <c r="E271" i="66"/>
  <c r="G271" i="66" s="1"/>
  <c r="E1272" i="66"/>
  <c r="G1272" i="66" s="1"/>
  <c r="E570" i="66"/>
  <c r="E510" i="66"/>
  <c r="E350" i="66"/>
  <c r="E270" i="66"/>
  <c r="G270" i="66" s="1"/>
  <c r="E90" i="66"/>
  <c r="E1081" i="66"/>
  <c r="G1081" i="66" s="1"/>
  <c r="E239" i="66"/>
  <c r="E1033" i="66"/>
  <c r="E903" i="66"/>
  <c r="G903" i="66" s="1"/>
  <c r="E2909" i="66"/>
  <c r="G2909" i="66" s="1"/>
  <c r="E2159" i="66"/>
  <c r="G2159" i="66" s="1"/>
  <c r="E1869" i="66"/>
  <c r="E1559" i="66"/>
  <c r="E1388" i="66"/>
  <c r="E1171" i="66"/>
  <c r="E1291" i="66"/>
  <c r="E1132" i="66"/>
  <c r="E919" i="66"/>
  <c r="E739" i="66"/>
  <c r="E1277" i="66"/>
  <c r="E1316" i="66"/>
  <c r="G1316" i="66" s="1"/>
  <c r="E1056" i="66"/>
  <c r="E846" i="66"/>
  <c r="G846" i="66" s="1"/>
  <c r="E1333" i="66"/>
  <c r="E1223" i="66"/>
  <c r="E1083" i="66"/>
  <c r="E913" i="66"/>
  <c r="G913" i="66" s="1"/>
  <c r="E1308" i="66"/>
  <c r="G1308" i="66" s="1"/>
  <c r="E718" i="66"/>
  <c r="E268" i="66"/>
  <c r="E118" i="66"/>
  <c r="E731" i="66"/>
  <c r="G731" i="66" s="1"/>
  <c r="E787" i="66"/>
  <c r="E677" i="66"/>
  <c r="E577" i="66"/>
  <c r="E467" i="66"/>
  <c r="E167" i="66"/>
  <c r="E735" i="66"/>
  <c r="E535" i="66"/>
  <c r="G535" i="66" s="1"/>
  <c r="E315" i="66"/>
  <c r="E675" i="66"/>
  <c r="G675" i="66" s="1"/>
  <c r="E704" i="66"/>
  <c r="E594" i="66"/>
  <c r="E344" i="66"/>
  <c r="E44" i="66"/>
  <c r="E223" i="66"/>
  <c r="E133" i="66"/>
  <c r="G133" i="66" s="1"/>
  <c r="E1252" i="66"/>
  <c r="G1252" i="66" s="1"/>
  <c r="E992" i="66"/>
  <c r="G992" i="66" s="1"/>
  <c r="E792" i="66"/>
  <c r="E682" i="66"/>
  <c r="E582" i="66"/>
  <c r="E252" i="66"/>
  <c r="E441" i="66"/>
  <c r="E341" i="66"/>
  <c r="E81" i="66"/>
  <c r="E930" i="66"/>
  <c r="E770" i="66"/>
  <c r="G770" i="66" s="1"/>
  <c r="E480" i="66"/>
  <c r="G480" i="66" s="1"/>
  <c r="E410" i="66"/>
  <c r="E210" i="66"/>
  <c r="E150" i="66"/>
  <c r="E1031" i="66"/>
  <c r="E36" i="66"/>
  <c r="E613" i="66"/>
  <c r="E1791" i="66"/>
  <c r="G1791" i="66" s="1"/>
  <c r="E3000" i="66"/>
  <c r="E2570" i="66"/>
  <c r="E2220" i="66"/>
  <c r="G2220" i="66" s="1"/>
  <c r="E2419" i="66"/>
  <c r="G2419" i="66" s="1"/>
  <c r="E2099" i="66"/>
  <c r="E1141" i="66"/>
  <c r="E1321" i="66"/>
  <c r="E1104" i="66"/>
  <c r="E1189" i="66"/>
  <c r="E2480" i="66"/>
  <c r="E2130" i="66"/>
  <c r="E1640" i="66"/>
  <c r="E1789" i="66"/>
  <c r="E1549" i="66"/>
  <c r="G1549" i="66" s="1"/>
  <c r="E1368" i="66"/>
  <c r="E1191" i="66"/>
  <c r="E1062" i="66"/>
  <c r="E909" i="66"/>
  <c r="E559" i="66"/>
  <c r="E379" i="66"/>
  <c r="E1257" i="66"/>
  <c r="E2890" i="66"/>
  <c r="G2890" i="66" s="1"/>
  <c r="E2110" i="66"/>
  <c r="E1830" i="66"/>
  <c r="E2809" i="66"/>
  <c r="E2379" i="66"/>
  <c r="E2231" i="66"/>
  <c r="E1162" i="66"/>
  <c r="E934" i="66"/>
  <c r="G934" i="66" s="1"/>
  <c r="E1150" i="66"/>
  <c r="E1159" i="66"/>
  <c r="G1159" i="66" s="1"/>
  <c r="E719" i="66"/>
  <c r="G719" i="66" s="1"/>
  <c r="E349" i="66"/>
  <c r="G349" i="66" s="1"/>
  <c r="E219" i="66"/>
  <c r="E29" i="66"/>
  <c r="E1217" i="66"/>
  <c r="E1196" i="66"/>
  <c r="E996" i="66"/>
  <c r="G996" i="66" s="1"/>
  <c r="E786" i="66"/>
  <c r="E616" i="66"/>
  <c r="E286" i="66"/>
  <c r="G286" i="66" s="1"/>
  <c r="E146" i="66"/>
  <c r="G146" i="66" s="1"/>
  <c r="E1481" i="66"/>
  <c r="E2780" i="66"/>
  <c r="G2780" i="66" s="1"/>
  <c r="E2460" i="66"/>
  <c r="G2460" i="66" s="1"/>
  <c r="E1749" i="66"/>
  <c r="E1509" i="66"/>
  <c r="G1509" i="66" s="1"/>
  <c r="E2179" i="66"/>
  <c r="G2179" i="66" s="1"/>
  <c r="E1358" i="66"/>
  <c r="E1111" i="66"/>
  <c r="E575" i="66"/>
  <c r="G575" i="66" s="1"/>
  <c r="E885" i="66"/>
  <c r="E1149" i="66"/>
  <c r="E839" i="66"/>
  <c r="E489" i="66"/>
  <c r="E1326" i="66"/>
  <c r="G1326" i="66" s="1"/>
  <c r="E136" i="66"/>
  <c r="E1820" i="66"/>
  <c r="G1820" i="66" s="1"/>
  <c r="E2689" i="66"/>
  <c r="G2689" i="66" s="1"/>
  <c r="E2359" i="66"/>
  <c r="E1478" i="66"/>
  <c r="E1052" i="66"/>
  <c r="E1320" i="66"/>
  <c r="E1002" i="66"/>
  <c r="E734" i="66"/>
  <c r="E329" i="66"/>
  <c r="E159" i="66"/>
  <c r="E1207" i="66"/>
  <c r="E976" i="66"/>
  <c r="E766" i="66"/>
  <c r="G766" i="66" s="1"/>
  <c r="E276" i="66"/>
  <c r="E2750" i="66"/>
  <c r="E2370" i="66"/>
  <c r="E2589" i="66"/>
  <c r="E1919" i="66"/>
  <c r="E1679" i="66"/>
  <c r="G1679" i="66" s="1"/>
  <c r="E1011" i="66"/>
  <c r="E932" i="66"/>
  <c r="E1339" i="66"/>
  <c r="G1339" i="66" s="1"/>
  <c r="E669" i="66"/>
  <c r="E149" i="66"/>
  <c r="E1157" i="66"/>
  <c r="G1157" i="66" s="1"/>
  <c r="E1146" i="66"/>
  <c r="E966" i="66"/>
  <c r="E746" i="66"/>
  <c r="E596" i="66"/>
  <c r="E66" i="66"/>
  <c r="G66" i="66" s="1"/>
  <c r="E1341" i="66"/>
  <c r="G1341" i="66" s="1"/>
  <c r="E2270" i="66"/>
  <c r="G2270" i="66" s="1"/>
  <c r="E2040" i="66"/>
  <c r="E2249" i="66"/>
  <c r="G2249" i="66" s="1"/>
  <c r="E1909" i="66"/>
  <c r="E1659" i="66"/>
  <c r="G1659" i="66" s="1"/>
  <c r="E1468" i="66"/>
  <c r="G1468" i="66" s="1"/>
  <c r="E1134" i="66"/>
  <c r="E897" i="66"/>
  <c r="E1009" i="66"/>
  <c r="G1009" i="66" s="1"/>
  <c r="E479" i="66"/>
  <c r="G479" i="66" s="1"/>
  <c r="E1276" i="66"/>
  <c r="E886" i="66"/>
  <c r="E386" i="66"/>
  <c r="E1086" i="66"/>
  <c r="E1113" i="66"/>
  <c r="E973" i="66"/>
  <c r="G973" i="66" s="1"/>
  <c r="E1058" i="66"/>
  <c r="G1058" i="66" s="1"/>
  <c r="E918" i="66"/>
  <c r="E178" i="66"/>
  <c r="E1071" i="66"/>
  <c r="E837" i="66"/>
  <c r="E607" i="66"/>
  <c r="E397" i="66"/>
  <c r="E307" i="66"/>
  <c r="E97" i="66"/>
  <c r="E987" i="66"/>
  <c r="E595" i="66"/>
  <c r="E445" i="66"/>
  <c r="E355" i="66"/>
  <c r="G355" i="66" s="1"/>
  <c r="E145" i="66"/>
  <c r="G145" i="66" s="1"/>
  <c r="E907" i="66"/>
  <c r="E484" i="66"/>
  <c r="G484" i="66" s="1"/>
  <c r="E184" i="66"/>
  <c r="E74" i="66"/>
  <c r="E363" i="66"/>
  <c r="E63" i="66"/>
  <c r="E1042" i="66"/>
  <c r="E722" i="66"/>
  <c r="G722" i="66" s="1"/>
  <c r="E502" i="66"/>
  <c r="E100" i="66"/>
  <c r="E260" i="66"/>
  <c r="E877" i="66"/>
  <c r="E331" i="66"/>
  <c r="G331" i="66" s="1"/>
  <c r="E471" i="66"/>
  <c r="E122" i="66"/>
  <c r="E642" i="66"/>
  <c r="E822" i="66"/>
  <c r="E857" i="66"/>
  <c r="E83" i="66"/>
  <c r="E423" i="66"/>
  <c r="E603" i="66"/>
  <c r="E194" i="66"/>
  <c r="E794" i="66"/>
  <c r="E365" i="66"/>
  <c r="E825" i="66"/>
  <c r="E107" i="66"/>
  <c r="G107" i="66" s="1"/>
  <c r="E247" i="66"/>
  <c r="E318" i="66"/>
  <c r="G318" i="66" s="1"/>
  <c r="E1153" i="66"/>
  <c r="G1153" i="66" s="1"/>
  <c r="E1265" i="66"/>
  <c r="E914" i="66"/>
  <c r="E190" i="66"/>
  <c r="E290" i="66"/>
  <c r="G290" i="66" s="1"/>
  <c r="E370" i="66"/>
  <c r="E590" i="66"/>
  <c r="E730" i="66"/>
  <c r="E1122" i="66"/>
  <c r="G1122" i="66" s="1"/>
  <c r="E221" i="66"/>
  <c r="E601" i="66"/>
  <c r="E172" i="66"/>
  <c r="E312" i="66"/>
  <c r="E452" i="66"/>
  <c r="E715" i="66"/>
  <c r="G715" i="66" s="1"/>
  <c r="E534" i="66"/>
  <c r="E195" i="66"/>
  <c r="E375" i="66"/>
  <c r="E515" i="66"/>
  <c r="E257" i="66"/>
  <c r="E447" i="66"/>
  <c r="E617" i="66"/>
  <c r="E767" i="66"/>
  <c r="G767" i="66" s="1"/>
  <c r="E68" i="66"/>
  <c r="G68" i="66" s="1"/>
  <c r="E338" i="66"/>
  <c r="G338" i="66" s="1"/>
  <c r="E848" i="66"/>
  <c r="E1079" i="66"/>
  <c r="E883" i="66"/>
  <c r="E1295" i="66"/>
  <c r="E981" i="66"/>
  <c r="E110" i="66"/>
  <c r="E915" i="66"/>
  <c r="E381" i="66"/>
  <c r="E621" i="66"/>
  <c r="E652" i="66"/>
  <c r="G652" i="66" s="1"/>
  <c r="E852" i="66"/>
  <c r="E1067" i="66"/>
  <c r="E283" i="66"/>
  <c r="E463" i="66"/>
  <c r="E967" i="66"/>
  <c r="E394" i="66"/>
  <c r="G394" i="66" s="1"/>
  <c r="E65" i="66"/>
  <c r="G65" i="66" s="1"/>
  <c r="E605" i="66"/>
  <c r="G605" i="66" s="1"/>
  <c r="E875" i="66"/>
  <c r="G875" i="66" s="1"/>
  <c r="E117" i="66"/>
  <c r="E647" i="66"/>
  <c r="E88" i="66"/>
  <c r="E1148" i="66"/>
  <c r="E1334" i="66"/>
  <c r="G1334" i="66" s="1"/>
  <c r="E1183" i="66"/>
  <c r="G1183" i="66" s="1"/>
  <c r="E806" i="66"/>
  <c r="G806" i="66" s="1"/>
  <c r="E711" i="66"/>
  <c r="E801" i="66"/>
  <c r="E881" i="66"/>
  <c r="E42" i="66"/>
  <c r="G42" i="66" s="1"/>
  <c r="E92" i="66"/>
  <c r="E142" i="66"/>
  <c r="E192" i="66"/>
  <c r="E242" i="66"/>
  <c r="E292" i="66"/>
  <c r="E342" i="66"/>
  <c r="G342" i="66" s="1"/>
  <c r="E412" i="66"/>
  <c r="G412" i="66" s="1"/>
  <c r="E472" i="66"/>
  <c r="E522" i="66"/>
  <c r="E572" i="66"/>
  <c r="E622" i="66"/>
  <c r="E53" i="66"/>
  <c r="G53" i="66" s="1"/>
  <c r="E103" i="66"/>
  <c r="E153" i="66"/>
  <c r="E253" i="66"/>
  <c r="E353" i="66"/>
  <c r="E453" i="66"/>
  <c r="G453" i="66" s="1"/>
  <c r="E513" i="66"/>
  <c r="E573" i="66"/>
  <c r="E835" i="66"/>
  <c r="G835" i="66" s="1"/>
  <c r="E64" i="66"/>
  <c r="E114" i="66"/>
  <c r="E164" i="66"/>
  <c r="E214" i="66"/>
  <c r="E264" i="66"/>
  <c r="E314" i="66"/>
  <c r="E364" i="66"/>
  <c r="E414" i="66"/>
  <c r="E464" i="66"/>
  <c r="G464" i="66" s="1"/>
  <c r="E524" i="66"/>
  <c r="E654" i="66"/>
  <c r="E744" i="66"/>
  <c r="E824" i="66"/>
  <c r="G824" i="66" s="1"/>
  <c r="E625" i="66"/>
  <c r="G625" i="66" s="1"/>
  <c r="E1027" i="66"/>
  <c r="E75" i="66"/>
  <c r="E125" i="66"/>
  <c r="G125" i="66" s="1"/>
  <c r="E175" i="66"/>
  <c r="E225" i="66"/>
  <c r="E957" i="66"/>
  <c r="G957" i="66" s="1"/>
  <c r="E457" i="66"/>
  <c r="E507" i="66"/>
  <c r="E707" i="66"/>
  <c r="E757" i="66"/>
  <c r="G757" i="66" s="1"/>
  <c r="E817" i="66"/>
  <c r="E937" i="66"/>
  <c r="E58" i="66"/>
  <c r="E108" i="66"/>
  <c r="E158" i="66"/>
  <c r="E208" i="66"/>
  <c r="E258" i="66"/>
  <c r="E308" i="66"/>
  <c r="E358" i="66"/>
  <c r="E408" i="66"/>
  <c r="E458" i="66"/>
  <c r="E508" i="66"/>
  <c r="E568" i="66"/>
  <c r="E628" i="66"/>
  <c r="E688" i="66"/>
  <c r="E738" i="66"/>
  <c r="E788" i="66"/>
  <c r="E838" i="66"/>
  <c r="E888" i="66"/>
  <c r="E938" i="66"/>
  <c r="E988" i="66"/>
  <c r="E1038" i="66"/>
  <c r="E1088" i="66"/>
  <c r="G1088" i="66" s="1"/>
  <c r="E1138" i="66"/>
  <c r="E1188" i="66"/>
  <c r="G1188" i="66" s="1"/>
  <c r="E1238" i="66"/>
  <c r="E1288" i="66"/>
  <c r="G1288" i="66" s="1"/>
  <c r="E1338" i="66"/>
  <c r="E1147" i="66"/>
  <c r="E1226" i="66"/>
  <c r="E86" i="66"/>
  <c r="E196" i="66"/>
  <c r="G196" i="66" s="1"/>
  <c r="E366" i="66"/>
  <c r="E476" i="66"/>
  <c r="E646" i="66"/>
  <c r="E696" i="66"/>
  <c r="E756" i="66"/>
  <c r="E876" i="66"/>
  <c r="E1106" i="66"/>
  <c r="E1186" i="66"/>
  <c r="E1297" i="66"/>
  <c r="E1187" i="66"/>
  <c r="G1187" i="66" s="1"/>
  <c r="E1267" i="66"/>
  <c r="G1267" i="66" s="1"/>
  <c r="E79" i="66"/>
  <c r="E189" i="66"/>
  <c r="E249" i="66"/>
  <c r="E299" i="66"/>
  <c r="G299" i="66" s="1"/>
  <c r="E359" i="66"/>
  <c r="E469" i="66"/>
  <c r="E539" i="66"/>
  <c r="E599" i="66"/>
  <c r="E659" i="66"/>
  <c r="E819" i="66"/>
  <c r="E1059" i="66"/>
  <c r="E1249" i="66"/>
  <c r="G1249" i="66" s="1"/>
  <c r="E490" i="66"/>
  <c r="E1004" i="66"/>
  <c r="E634" i="66"/>
  <c r="E862" i="66"/>
  <c r="E1232" i="66"/>
  <c r="G1232" i="66" s="1"/>
  <c r="E1112" i="66"/>
  <c r="E648" i="66"/>
  <c r="E1419" i="66"/>
  <c r="E1529" i="66"/>
  <c r="G1529" i="66" s="1"/>
  <c r="E1599" i="66"/>
  <c r="E1709" i="66"/>
  <c r="G1709" i="66" s="1"/>
  <c r="E1839" i="66"/>
  <c r="E1979" i="66"/>
  <c r="G1979" i="66" s="1"/>
  <c r="E2059" i="66"/>
  <c r="G2059" i="66" s="1"/>
  <c r="E2319" i="66"/>
  <c r="E2389" i="66"/>
  <c r="G2389" i="66" s="1"/>
  <c r="E2449" i="66"/>
  <c r="E2549" i="66"/>
  <c r="G2549" i="66" s="1"/>
  <c r="E1420" i="66"/>
  <c r="G1420" i="66" s="1"/>
  <c r="E1480" i="66"/>
  <c r="G1480" i="66" s="1"/>
  <c r="E1540" i="66"/>
  <c r="E1670" i="66"/>
  <c r="E1730" i="66"/>
  <c r="E1790" i="66"/>
  <c r="E1920" i="66"/>
  <c r="G1920" i="66" s="1"/>
  <c r="E1990" i="66"/>
  <c r="G1990" i="66" s="1"/>
  <c r="E2060" i="66"/>
  <c r="G2060" i="66" s="1"/>
  <c r="E2140" i="66"/>
  <c r="G2140" i="66" s="1"/>
  <c r="E2450" i="66"/>
  <c r="G2450" i="66" s="1"/>
  <c r="E2550" i="66"/>
  <c r="G2550" i="66" s="1"/>
  <c r="E2630" i="66"/>
  <c r="E3180" i="66"/>
  <c r="E1541" i="66"/>
  <c r="E1621" i="66"/>
  <c r="E1841" i="66"/>
  <c r="E1921" i="66"/>
  <c r="E2081" i="66"/>
  <c r="E2591" i="66"/>
  <c r="E2691" i="66"/>
  <c r="G2691" i="66" s="1"/>
  <c r="E2751" i="66"/>
  <c r="E2881" i="66"/>
  <c r="E3041" i="66"/>
  <c r="G3041" i="66" s="1"/>
  <c r="E1432" i="66"/>
  <c r="E1502" i="66"/>
  <c r="G1502" i="66" s="1"/>
  <c r="E1662" i="66"/>
  <c r="E1812" i="66"/>
  <c r="G1812" i="66" s="1"/>
  <c r="E2291" i="66"/>
  <c r="E2930" i="66"/>
  <c r="E1453" i="66"/>
  <c r="E1533" i="66"/>
  <c r="E1743" i="66"/>
  <c r="E1823" i="66"/>
  <c r="E1893" i="66"/>
  <c r="E1953" i="66"/>
  <c r="G1953" i="66" s="1"/>
  <c r="E2033" i="66"/>
  <c r="G2033" i="66" s="1"/>
  <c r="E2113" i="66"/>
  <c r="E2253" i="66"/>
  <c r="E2083" i="66"/>
  <c r="G2083" i="66" s="1"/>
  <c r="E1556" i="66"/>
  <c r="E1636" i="66"/>
  <c r="E1796" i="66"/>
  <c r="G1796" i="66" s="1"/>
  <c r="E1866" i="66"/>
  <c r="G1866" i="66" s="1"/>
  <c r="E1467" i="66"/>
  <c r="G1467" i="66" s="1"/>
  <c r="E1547" i="66"/>
  <c r="E1578" i="66"/>
  <c r="G1578" i="66" s="1"/>
  <c r="E1658" i="66"/>
  <c r="E1878" i="66"/>
  <c r="G1878" i="66" s="1"/>
  <c r="E2178" i="66"/>
  <c r="E2318" i="66"/>
  <c r="E2388" i="66"/>
  <c r="E2698" i="66"/>
  <c r="E3068" i="66"/>
  <c r="E1862" i="66"/>
  <c r="G1862" i="66" s="1"/>
  <c r="E1932" i="66"/>
  <c r="E2012" i="66"/>
  <c r="E2222" i="66"/>
  <c r="E2432" i="66"/>
  <c r="G2432" i="66" s="1"/>
  <c r="E2572" i="66"/>
  <c r="G2572" i="66" s="1"/>
  <c r="E2652" i="66"/>
  <c r="E2792" i="66"/>
  <c r="G2792" i="66" s="1"/>
  <c r="E2862" i="66"/>
  <c r="G2862" i="66" s="1"/>
  <c r="E3072" i="66"/>
  <c r="G3072" i="66" s="1"/>
  <c r="E3152" i="66"/>
  <c r="E2473" i="66"/>
  <c r="E2543" i="66"/>
  <c r="G2543" i="66" s="1"/>
  <c r="E2753" i="66"/>
  <c r="G2753" i="66" s="1"/>
  <c r="E2973" i="66"/>
  <c r="E3043" i="66"/>
  <c r="G3043" i="66" s="1"/>
  <c r="E1384" i="66"/>
  <c r="E1464" i="66"/>
  <c r="E1604" i="66"/>
  <c r="G1604" i="66" s="1"/>
  <c r="E1844" i="66"/>
  <c r="G1844" i="66" s="1"/>
  <c r="E2074" i="66"/>
  <c r="E2154" i="66"/>
  <c r="E2494" i="66"/>
  <c r="G2494" i="66" s="1"/>
  <c r="E2594" i="66"/>
  <c r="E2774" i="66"/>
  <c r="E2864" i="66"/>
  <c r="G2864" i="66" s="1"/>
  <c r="E3124" i="66"/>
  <c r="E1355" i="66"/>
  <c r="E1525" i="66"/>
  <c r="E1615" i="66"/>
  <c r="E1875" i="66"/>
  <c r="E1975" i="66"/>
  <c r="G1975" i="66" s="1"/>
  <c r="E2155" i="66"/>
  <c r="G2155" i="66" s="1"/>
  <c r="E2245" i="66"/>
  <c r="E2525" i="66"/>
  <c r="G2525" i="66" s="1"/>
  <c r="E2735" i="66"/>
  <c r="G2735" i="66" s="1"/>
  <c r="E2845" i="66"/>
  <c r="E2945" i="66"/>
  <c r="E1996" i="66"/>
  <c r="E2206" i="66"/>
  <c r="E2416" i="66"/>
  <c r="G2416" i="66" s="1"/>
  <c r="E2716" i="66"/>
  <c r="E3026" i="66"/>
  <c r="G3026" i="66" s="1"/>
  <c r="E3126" i="66"/>
  <c r="E2047" i="66"/>
  <c r="G2047" i="66" s="1"/>
  <c r="E2157" i="66"/>
  <c r="E2357" i="66"/>
  <c r="E2457" i="66"/>
  <c r="E2547" i="66"/>
  <c r="E2667" i="66"/>
  <c r="G2667" i="66" s="1"/>
  <c r="E2877" i="66"/>
  <c r="G2877" i="66" s="1"/>
  <c r="E2967" i="66"/>
  <c r="E3077" i="66"/>
  <c r="G3077" i="66" s="1"/>
  <c r="E3177" i="66"/>
  <c r="G3177" i="66" s="1"/>
  <c r="E2641" i="66"/>
  <c r="G2641" i="66" s="1"/>
  <c r="E3732" i="66"/>
  <c r="G3732" i="66" s="1"/>
  <c r="E3942" i="66"/>
  <c r="E4032" i="66"/>
  <c r="G4032" i="66" s="1"/>
  <c r="E4332" i="66"/>
  <c r="G4332" i="66" s="1"/>
  <c r="E3305" i="66"/>
  <c r="G3305" i="66" s="1"/>
  <c r="E3425" i="66"/>
  <c r="E3625" i="66"/>
  <c r="G3625" i="66" s="1"/>
  <c r="E3725" i="66"/>
  <c r="G3725" i="66" s="1"/>
  <c r="E3935" i="66"/>
  <c r="G3935" i="66" s="1"/>
  <c r="E4025" i="66"/>
  <c r="E4235" i="66"/>
  <c r="G4235" i="66" s="1"/>
  <c r="E3441" i="66"/>
  <c r="E3551" i="66"/>
  <c r="G3551" i="66" s="1"/>
  <c r="E3851" i="66"/>
  <c r="E4151" i="66"/>
  <c r="E4261" i="66"/>
  <c r="E4671" i="66"/>
  <c r="E4771" i="66"/>
  <c r="G4771" i="66" s="1"/>
  <c r="E4861" i="66"/>
  <c r="G4861" i="66" s="1"/>
  <c r="E4981" i="66"/>
  <c r="E5191" i="66"/>
  <c r="G5191" i="66" s="1"/>
  <c r="E5281" i="66"/>
  <c r="E5391" i="66"/>
  <c r="E5491" i="66"/>
  <c r="G5491" i="66" s="1"/>
  <c r="E5581" i="66"/>
  <c r="G5581" i="66" s="1"/>
  <c r="E5791" i="66"/>
  <c r="G5791" i="66" s="1"/>
  <c r="E5901" i="66"/>
  <c r="G5901" i="66" s="1"/>
  <c r="E6101" i="66"/>
  <c r="G6101" i="66" s="1"/>
  <c r="E6201" i="66"/>
  <c r="G6201" i="66" s="1"/>
  <c r="E6411" i="66"/>
  <c r="E6711" i="66"/>
  <c r="G6711" i="66" s="1"/>
  <c r="E6911" i="66"/>
  <c r="E7011" i="66"/>
  <c r="E7211" i="66"/>
  <c r="G7211" i="66" s="1"/>
  <c r="E7331" i="66"/>
  <c r="G7331" i="66" s="1"/>
  <c r="E7531" i="66"/>
  <c r="G7531" i="66" s="1"/>
  <c r="E7631" i="66"/>
  <c r="G7631" i="66" s="1"/>
  <c r="E7841" i="66"/>
  <c r="E8051" i="66"/>
  <c r="G8051" i="66" s="1"/>
  <c r="E8431" i="66"/>
  <c r="G8431" i="66" s="1"/>
  <c r="E8841" i="66"/>
  <c r="G8841" i="66" s="1"/>
  <c r="E4432" i="66"/>
  <c r="G4432" i="66" s="1"/>
  <c r="E4622" i="66"/>
  <c r="G4622" i="66" s="1"/>
  <c r="E5132" i="66"/>
  <c r="G5132" i="66" s="1"/>
  <c r="E5292" i="66"/>
  <c r="G5292" i="66" s="1"/>
  <c r="E5442" i="66"/>
  <c r="G5442" i="66" s="1"/>
  <c r="E5642" i="66"/>
  <c r="G5642" i="66" s="1"/>
  <c r="E5812" i="66"/>
  <c r="G5812" i="66" s="1"/>
  <c r="E5962" i="66"/>
  <c r="G5962" i="66" s="1"/>
  <c r="E6322" i="66"/>
  <c r="E6832" i="66"/>
  <c r="E7342" i="66"/>
  <c r="E7492" i="66"/>
  <c r="E7672" i="66"/>
  <c r="G7672" i="66" s="1"/>
  <c r="E9012" i="66"/>
  <c r="E9172" i="66"/>
  <c r="G9172" i="66" s="1"/>
  <c r="E3333" i="66"/>
  <c r="G3333" i="66" s="1"/>
  <c r="E3843" i="66"/>
  <c r="G3843" i="66" s="1"/>
  <c r="E4213" i="66"/>
  <c r="G4213" i="66" s="1"/>
  <c r="E4373" i="66"/>
  <c r="G4373" i="66" s="1"/>
  <c r="E4723" i="66"/>
  <c r="G4723" i="66" s="1"/>
  <c r="E5233" i="66"/>
  <c r="G5233" i="66" s="1"/>
  <c r="E5733" i="66"/>
  <c r="G5733" i="66" s="1"/>
  <c r="E5883" i="66"/>
  <c r="G5883" i="66" s="1"/>
  <c r="E6393" i="66"/>
  <c r="G6393" i="66" s="1"/>
  <c r="E6673" i="66"/>
  <c r="E7183" i="66"/>
  <c r="G7183" i="66" s="1"/>
  <c r="E7883" i="66"/>
  <c r="E9043" i="66"/>
  <c r="G9043" i="66" s="1"/>
  <c r="E5719" i="66"/>
  <c r="E7219" i="66"/>
  <c r="E9069" i="66"/>
  <c r="G9069" i="66" s="1"/>
  <c r="E9031" i="66"/>
  <c r="E9161" i="66"/>
  <c r="E4632" i="66"/>
  <c r="G4632" i="66" s="1"/>
  <c r="E4812" i="66"/>
  <c r="E4942" i="66"/>
  <c r="G4942" i="66" s="1"/>
  <c r="E5322" i="66"/>
  <c r="G5322" i="66" s="1"/>
  <c r="E5462" i="66"/>
  <c r="E5982" i="66"/>
  <c r="G5982" i="66" s="1"/>
  <c r="E6162" i="66"/>
  <c r="E6862" i="66"/>
  <c r="G6862" i="66" s="1"/>
  <c r="E6992" i="66"/>
  <c r="E7172" i="66"/>
  <c r="E7692" i="66"/>
  <c r="E7872" i="66"/>
  <c r="E8622" i="66"/>
  <c r="E9022" i="66"/>
  <c r="G9022" i="66" s="1"/>
  <c r="E9422" i="66"/>
  <c r="E3213" i="66"/>
  <c r="E3533" i="66"/>
  <c r="G3533" i="66" s="1"/>
  <c r="E3873" i="66"/>
  <c r="G3873" i="66" s="1"/>
  <c r="E4033" i="66"/>
  <c r="E4233" i="66"/>
  <c r="G4233" i="66" s="1"/>
  <c r="E4733" i="66"/>
  <c r="E5383" i="66"/>
  <c r="E6083" i="66"/>
  <c r="G6083" i="66" s="1"/>
  <c r="E6443" i="66"/>
  <c r="G6443" i="66" s="1"/>
  <c r="E5889" i="66"/>
  <c r="G5889" i="66" s="1"/>
  <c r="E7409" i="66"/>
  <c r="G7409" i="66" s="1"/>
  <c r="E9041" i="66"/>
  <c r="G9041" i="66" s="1"/>
  <c r="E9211" i="66"/>
  <c r="E9381" i="66"/>
  <c r="G9381" i="66" s="1"/>
  <c r="E9571" i="66"/>
  <c r="G9571" i="66" s="1"/>
  <c r="E4992" i="66"/>
  <c r="E5142" i="66"/>
  <c r="G5142" i="66" s="1"/>
  <c r="E5332" i="66"/>
  <c r="G5332" i="66" s="1"/>
  <c r="E5512" i="66"/>
  <c r="E6022" i="66"/>
  <c r="E6172" i="66"/>
  <c r="E6362" i="66"/>
  <c r="G6362" i="66" s="1"/>
  <c r="E6672" i="66"/>
  <c r="G6672" i="66" s="1"/>
  <c r="E6872" i="66"/>
  <c r="G6872" i="66" s="1"/>
  <c r="E7372" i="66"/>
  <c r="G7372" i="66" s="1"/>
  <c r="E7542" i="66"/>
  <c r="E8452" i="66"/>
  <c r="E8682" i="66"/>
  <c r="E8852" i="66"/>
  <c r="E3733" i="66"/>
  <c r="G3733" i="66" s="1"/>
  <c r="E3893" i="66"/>
  <c r="G3893" i="66" s="1"/>
  <c r="E4043" i="66"/>
  <c r="G4043" i="66" s="1"/>
  <c r="E4923" i="66"/>
  <c r="G4923" i="66" s="1"/>
  <c r="E5243" i="66"/>
  <c r="G5243" i="66" s="1"/>
  <c r="E5433" i="66"/>
  <c r="G5433" i="66" s="1"/>
  <c r="E5583" i="66"/>
  <c r="E6683" i="66"/>
  <c r="G6683" i="66" s="1"/>
  <c r="E6973" i="66"/>
  <c r="G6973" i="66" s="1"/>
  <c r="E7293" i="66"/>
  <c r="E9303" i="66"/>
  <c r="E8951" i="66"/>
  <c r="G8951" i="66" s="1"/>
  <c r="E4549" i="66"/>
  <c r="E7549" i="66"/>
  <c r="G7549" i="66" s="1"/>
  <c r="E4050" i="66"/>
  <c r="E7971" i="66"/>
  <c r="E8201" i="66"/>
  <c r="G8201" i="66" s="1"/>
  <c r="E4642" i="66"/>
  <c r="E4832" i="66"/>
  <c r="G4832" i="66" s="1"/>
  <c r="E5342" i="66"/>
  <c r="E5672" i="66"/>
  <c r="G5672" i="66" s="1"/>
  <c r="E5862" i="66"/>
  <c r="G5862" i="66" s="1"/>
  <c r="E6032" i="66"/>
  <c r="E6372" i="66"/>
  <c r="E6542" i="66"/>
  <c r="G6542" i="66" s="1"/>
  <c r="E7382" i="66"/>
  <c r="G7382" i="66" s="1"/>
  <c r="E7572" i="66"/>
  <c r="E7882" i="66"/>
  <c r="E8252" i="66"/>
  <c r="E8702" i="66"/>
  <c r="E9062" i="66"/>
  <c r="E9442" i="66"/>
  <c r="E3233" i="66"/>
  <c r="G3233" i="66" s="1"/>
  <c r="E3543" i="66"/>
  <c r="G3543" i="66" s="1"/>
  <c r="E4073" i="66"/>
  <c r="G4073" i="66" s="1"/>
  <c r="E4243" i="66"/>
  <c r="G4243" i="66" s="1"/>
  <c r="E4743" i="66"/>
  <c r="G4743" i="66" s="1"/>
  <c r="E5083" i="66"/>
  <c r="E5443" i="66"/>
  <c r="G5443" i="66" s="1"/>
  <c r="E5783" i="66"/>
  <c r="G5783" i="66" s="1"/>
  <c r="E6093" i="66"/>
  <c r="E6473" i="66"/>
  <c r="G6473" i="66" s="1"/>
  <c r="E6743" i="66"/>
  <c r="E7373" i="66"/>
  <c r="E8193" i="66"/>
  <c r="E3259" i="66"/>
  <c r="G3259" i="66" s="1"/>
  <c r="E4699" i="66"/>
  <c r="E7261" i="66"/>
  <c r="E7561" i="66"/>
  <c r="E7861" i="66"/>
  <c r="G7861" i="66" s="1"/>
  <c r="E8101" i="66"/>
  <c r="E8491" i="66"/>
  <c r="E8601" i="66"/>
  <c r="E8751" i="66"/>
  <c r="G8751" i="66" s="1"/>
  <c r="E8901" i="66"/>
  <c r="E9601" i="66"/>
  <c r="E4522" i="66"/>
  <c r="E4842" i="66"/>
  <c r="G4842" i="66" s="1"/>
  <c r="E5022" i="66"/>
  <c r="G5022" i="66" s="1"/>
  <c r="E5362" i="66"/>
  <c r="G5362" i="66" s="1"/>
  <c r="E5722" i="66"/>
  <c r="E5872" i="66"/>
  <c r="G5872" i="66" s="1"/>
  <c r="E7072" i="66"/>
  <c r="G7072" i="66" s="1"/>
  <c r="E7232" i="66"/>
  <c r="G7232" i="66" s="1"/>
  <c r="E7582" i="66"/>
  <c r="E7742" i="66"/>
  <c r="G7742" i="66" s="1"/>
  <c r="E8082" i="66"/>
  <c r="E8502" i="66"/>
  <c r="E9262" i="66"/>
  <c r="G9262" i="66" s="1"/>
  <c r="E9502" i="66"/>
  <c r="G9502" i="66" s="1"/>
  <c r="E3593" i="66"/>
  <c r="G3593" i="66" s="1"/>
  <c r="E3743" i="66"/>
  <c r="G3743" i="66" s="1"/>
  <c r="E4443" i="66"/>
  <c r="E4943" i="66"/>
  <c r="G4943" i="66" s="1"/>
  <c r="E5633" i="66"/>
  <c r="E6143" i="66"/>
  <c r="G6143" i="66" s="1"/>
  <c r="E6293" i="66"/>
  <c r="E7383" i="66"/>
  <c r="G7383" i="66" s="1"/>
  <c r="E8303" i="66"/>
  <c r="G8303" i="66" s="1"/>
  <c r="E6329" i="66"/>
  <c r="E7919" i="66"/>
  <c r="G7919" i="66" s="1"/>
  <c r="E4398" i="66"/>
  <c r="G4398" i="66" s="1"/>
  <c r="E8111" i="66"/>
  <c r="G8111" i="66" s="1"/>
  <c r="E8211" i="66"/>
  <c r="E8361" i="66"/>
  <c r="E8921" i="66"/>
  <c r="E9461" i="66"/>
  <c r="G9461" i="66" s="1"/>
  <c r="E4862" i="66"/>
  <c r="E5222" i="66"/>
  <c r="E5372" i="66"/>
  <c r="G5372" i="66" s="1"/>
  <c r="E5542" i="66"/>
  <c r="E6072" i="66"/>
  <c r="E6382" i="66"/>
  <c r="E6572" i="66"/>
  <c r="E6882" i="66"/>
  <c r="G6882" i="66" s="1"/>
  <c r="E7922" i="66"/>
  <c r="G7922" i="66" s="1"/>
  <c r="E8322" i="66"/>
  <c r="G8322" i="66" s="1"/>
  <c r="E8712" i="66"/>
  <c r="E9072" i="66"/>
  <c r="E9302" i="66"/>
  <c r="E9512" i="66"/>
  <c r="G9512" i="66" s="1"/>
  <c r="E3243" i="66"/>
  <c r="E3613" i="66"/>
  <c r="G3613" i="66" s="1"/>
  <c r="E3943" i="66"/>
  <c r="G3943" i="66" s="1"/>
  <c r="E4123" i="66"/>
  <c r="G4123" i="66" s="1"/>
  <c r="E4263" i="66"/>
  <c r="G4263" i="66" s="1"/>
  <c r="E4633" i="66"/>
  <c r="E5143" i="66"/>
  <c r="E5793" i="66"/>
  <c r="G5793" i="66" s="1"/>
  <c r="E5973" i="66"/>
  <c r="E8403" i="66"/>
  <c r="E4315" i="66"/>
  <c r="G4315" i="66" s="1"/>
  <c r="E5565" i="66"/>
  <c r="G5565" i="66" s="1"/>
  <c r="E8079" i="66"/>
  <c r="E2305" i="66"/>
  <c r="G2305" i="66" s="1"/>
  <c r="E2705" i="66"/>
  <c r="E2895" i="66"/>
  <c r="G2895" i="66" s="1"/>
  <c r="E2066" i="66"/>
  <c r="E2266" i="66"/>
  <c r="G2266" i="66" s="1"/>
  <c r="E2366" i="66"/>
  <c r="G2366" i="66" s="1"/>
  <c r="E2476" i="66"/>
  <c r="E2876" i="66"/>
  <c r="G2876" i="66" s="1"/>
  <c r="E3076" i="66"/>
  <c r="E3186" i="66"/>
  <c r="G3186" i="66" s="1"/>
  <c r="E1897" i="66"/>
  <c r="G1897" i="66" s="1"/>
  <c r="E2107" i="66"/>
  <c r="E2407" i="66"/>
  <c r="E2527" i="66"/>
  <c r="G2527" i="66" s="1"/>
  <c r="E2617" i="66"/>
  <c r="E2827" i="66"/>
  <c r="E3127" i="66"/>
  <c r="G3127" i="66" s="1"/>
  <c r="E2770" i="66"/>
  <c r="G2770" i="66" s="1"/>
  <c r="E3020" i="66"/>
  <c r="E2699" i="66"/>
  <c r="G2699" i="66" s="1"/>
  <c r="E3282" i="66"/>
  <c r="E3382" i="66"/>
  <c r="E3592" i="66"/>
  <c r="E3682" i="66"/>
  <c r="G3682" i="66" s="1"/>
  <c r="E3792" i="66"/>
  <c r="E3892" i="66"/>
  <c r="E3992" i="66"/>
  <c r="G3992" i="66" s="1"/>
  <c r="E4092" i="66"/>
  <c r="G4092" i="66" s="1"/>
  <c r="E4392" i="66"/>
  <c r="G4392" i="66" s="1"/>
  <c r="E3285" i="66"/>
  <c r="E3375" i="66"/>
  <c r="G3375" i="66" s="1"/>
  <c r="E3485" i="66"/>
  <c r="G3485" i="66" s="1"/>
  <c r="E3585" i="66"/>
  <c r="E3675" i="66"/>
  <c r="E3885" i="66"/>
  <c r="G3885" i="66" s="1"/>
  <c r="E3995" i="66"/>
  <c r="E4195" i="66"/>
  <c r="E9532" i="66"/>
  <c r="G9532" i="66" s="1"/>
  <c r="E3501" i="66"/>
  <c r="E3611" i="66"/>
  <c r="E3811" i="66"/>
  <c r="E3911" i="66"/>
  <c r="E4211" i="66"/>
  <c r="E4331" i="66"/>
  <c r="G4331" i="66" s="1"/>
  <c r="E4721" i="66"/>
  <c r="G4721" i="66" s="1"/>
  <c r="E4931" i="66"/>
  <c r="G4931" i="66" s="1"/>
  <c r="E5141" i="66"/>
  <c r="E5251" i="66"/>
  <c r="G5251" i="66" s="1"/>
  <c r="E5441" i="66"/>
  <c r="E5551" i="66"/>
  <c r="E5761" i="66"/>
  <c r="E5851" i="66"/>
  <c r="E6151" i="66"/>
  <c r="G6151" i="66" s="1"/>
  <c r="E6261" i="66"/>
  <c r="E6361" i="66"/>
  <c r="E6471" i="66"/>
  <c r="E6671" i="66"/>
  <c r="G6671" i="66" s="1"/>
  <c r="E6771" i="66"/>
  <c r="E6861" i="66"/>
  <c r="G6861" i="66" s="1"/>
  <c r="E6981" i="66"/>
  <c r="E7191" i="66"/>
  <c r="G7191" i="66" s="1"/>
  <c r="E7281" i="66"/>
  <c r="G7281" i="66" s="1"/>
  <c r="E7391" i="66"/>
  <c r="G7391" i="66" s="1"/>
  <c r="E7491" i="66"/>
  <c r="E7581" i="66"/>
  <c r="G7581" i="66" s="1"/>
  <c r="E7791" i="66"/>
  <c r="E8001" i="66"/>
  <c r="E8251" i="66"/>
  <c r="E8511" i="66"/>
  <c r="G8511" i="66" s="1"/>
  <c r="E8761" i="66"/>
  <c r="E8931" i="66"/>
  <c r="G8931" i="66" s="1"/>
  <c r="E9261" i="66"/>
  <c r="E4722" i="66"/>
  <c r="E4882" i="66"/>
  <c r="G4882" i="66" s="1"/>
  <c r="E5042" i="66"/>
  <c r="G5042" i="66" s="1"/>
  <c r="E5412" i="66"/>
  <c r="E5572" i="66"/>
  <c r="E5732" i="66"/>
  <c r="G5732" i="66" s="1"/>
  <c r="E6242" i="66"/>
  <c r="G6242" i="66" s="1"/>
  <c r="E6772" i="66"/>
  <c r="E6932" i="66"/>
  <c r="G6932" i="66" s="1"/>
  <c r="E7082" i="66"/>
  <c r="G7082" i="66" s="1"/>
  <c r="E7592" i="66"/>
  <c r="E7782" i="66"/>
  <c r="G7782" i="66" s="1"/>
  <c r="E8092" i="66"/>
  <c r="G8092" i="66" s="1"/>
  <c r="E8752" i="66"/>
  <c r="E8922" i="66"/>
  <c r="G8922" i="66" s="1"/>
  <c r="E9312" i="66"/>
  <c r="E3293" i="66"/>
  <c r="E3443" i="66"/>
  <c r="E3623" i="66"/>
  <c r="E3793" i="66"/>
  <c r="E4313" i="66"/>
  <c r="G4313" i="66" s="1"/>
  <c r="E4643" i="66"/>
  <c r="G4643" i="66" s="1"/>
  <c r="E4823" i="66"/>
  <c r="G4823" i="66" s="1"/>
  <c r="E5323" i="66"/>
  <c r="E5473" i="66"/>
  <c r="G5473" i="66" s="1"/>
  <c r="E6173" i="66"/>
  <c r="E6793" i="66"/>
  <c r="E7083" i="66"/>
  <c r="G7083" i="66" s="1"/>
  <c r="E7493" i="66"/>
  <c r="E5675" i="66"/>
  <c r="G5675" i="66" s="1"/>
  <c r="E5149" i="66"/>
  <c r="G5149" i="66" s="1"/>
  <c r="E7738" i="66"/>
  <c r="G7738" i="66" s="1"/>
  <c r="E130" i="66"/>
  <c r="E230" i="66"/>
  <c r="E280" i="66"/>
  <c r="E380" i="66"/>
  <c r="E550" i="66"/>
  <c r="E600" i="66"/>
  <c r="E741" i="66"/>
  <c r="E982" i="66"/>
  <c r="G982" i="66" s="1"/>
  <c r="E1082" i="66"/>
  <c r="E1222" i="66"/>
  <c r="G1222" i="66" s="1"/>
  <c r="E571" i="66"/>
  <c r="E665" i="66"/>
  <c r="E1091" i="66"/>
  <c r="E662" i="66"/>
  <c r="E712" i="66"/>
  <c r="G712" i="66" s="1"/>
  <c r="E762" i="66"/>
  <c r="E812" i="66"/>
  <c r="E872" i="66"/>
  <c r="G872" i="66" s="1"/>
  <c r="E952" i="66"/>
  <c r="E882" i="66"/>
  <c r="E343" i="66"/>
  <c r="E393" i="66"/>
  <c r="E443" i="66"/>
  <c r="E483" i="66"/>
  <c r="G483" i="66" s="1"/>
  <c r="E104" i="66"/>
  <c r="E154" i="66"/>
  <c r="E304" i="66"/>
  <c r="E644" i="66"/>
  <c r="E977" i="66"/>
  <c r="G977" i="66" s="1"/>
  <c r="E55" i="66"/>
  <c r="E105" i="66"/>
  <c r="E155" i="66"/>
  <c r="E205" i="66"/>
  <c r="E305" i="66"/>
  <c r="E405" i="66"/>
  <c r="G405" i="66" s="1"/>
  <c r="E505" i="66"/>
  <c r="G505" i="66" s="1"/>
  <c r="E685" i="66"/>
  <c r="E755" i="66"/>
  <c r="G755" i="66" s="1"/>
  <c r="E845" i="66"/>
  <c r="E725" i="66"/>
  <c r="G725" i="66" s="1"/>
  <c r="E37" i="66"/>
  <c r="E87" i="66"/>
  <c r="E137" i="66"/>
  <c r="G137" i="66" s="1"/>
  <c r="E187" i="66"/>
  <c r="E237" i="66"/>
  <c r="E287" i="66"/>
  <c r="E337" i="66"/>
  <c r="E387" i="66"/>
  <c r="E437" i="66"/>
  <c r="E487" i="66"/>
  <c r="E537" i="66"/>
  <c r="E587" i="66"/>
  <c r="E637" i="66"/>
  <c r="E814" i="66"/>
  <c r="G814" i="66" s="1"/>
  <c r="E348" i="66"/>
  <c r="E448" i="66"/>
  <c r="E1176" i="66"/>
  <c r="E643" i="66"/>
  <c r="E693" i="66"/>
  <c r="E743" i="66"/>
  <c r="E793" i="66"/>
  <c r="E843" i="66"/>
  <c r="E893" i="66"/>
  <c r="E943" i="66"/>
  <c r="G943" i="66" s="1"/>
  <c r="E993" i="66"/>
  <c r="G993" i="66" s="1"/>
  <c r="E1043" i="66"/>
  <c r="E1093" i="66"/>
  <c r="E1143" i="66"/>
  <c r="G1143" i="66" s="1"/>
  <c r="E1193" i="66"/>
  <c r="E1243" i="66"/>
  <c r="E1293" i="66"/>
  <c r="E1324" i="66"/>
  <c r="E1275" i="66"/>
  <c r="E126" i="66"/>
  <c r="E236" i="66"/>
  <c r="E346" i="66"/>
  <c r="E516" i="66"/>
  <c r="E576" i="66"/>
  <c r="E626" i="66"/>
  <c r="G626" i="66" s="1"/>
  <c r="E736" i="66"/>
  <c r="E1016" i="66"/>
  <c r="G1016" i="66" s="1"/>
  <c r="E1246" i="66"/>
  <c r="E979" i="66"/>
  <c r="G979" i="66" s="1"/>
  <c r="E1237" i="66"/>
  <c r="G1237" i="66" s="1"/>
  <c r="E1279" i="66"/>
  <c r="E119" i="66"/>
  <c r="E179" i="66"/>
  <c r="G179" i="66" s="1"/>
  <c r="E229" i="66"/>
  <c r="E339" i="66"/>
  <c r="E449" i="66"/>
  <c r="E579" i="66"/>
  <c r="G579" i="66" s="1"/>
  <c r="E639" i="66"/>
  <c r="E699" i="66"/>
  <c r="E869" i="66"/>
  <c r="E1019" i="66"/>
  <c r="E1309" i="66"/>
  <c r="E1182" i="66"/>
  <c r="E1121" i="66"/>
  <c r="E1022" i="66"/>
  <c r="G1022" i="66" s="1"/>
  <c r="E800" i="66"/>
  <c r="E1312" i="66"/>
  <c r="E1221" i="66"/>
  <c r="E1192" i="66"/>
  <c r="E1012" i="66"/>
  <c r="E1378" i="66"/>
  <c r="E1488" i="66"/>
  <c r="G1488" i="66" s="1"/>
  <c r="E1459" i="66"/>
  <c r="E1519" i="66"/>
  <c r="G1519" i="66" s="1"/>
  <c r="E1689" i="66"/>
  <c r="E1819" i="66"/>
  <c r="G1819" i="66" s="1"/>
  <c r="E2029" i="66"/>
  <c r="E2109" i="66"/>
  <c r="E2199" i="66"/>
  <c r="E2369" i="66"/>
  <c r="E2429" i="66"/>
  <c r="G2429" i="66" s="1"/>
  <c r="E2729" i="66"/>
  <c r="E2859" i="66"/>
  <c r="G2859" i="66" s="1"/>
  <c r="E2949" i="66"/>
  <c r="E3109" i="66"/>
  <c r="G3109" i="66" s="1"/>
  <c r="E1980" i="66"/>
  <c r="G1980" i="66" s="1"/>
  <c r="E2050" i="66"/>
  <c r="E2260" i="66"/>
  <c r="G2260" i="66" s="1"/>
  <c r="E2520" i="66"/>
  <c r="G2520" i="66" s="1"/>
  <c r="E2620" i="66"/>
  <c r="G2620" i="66" s="1"/>
  <c r="E2700" i="66"/>
  <c r="E2820" i="66"/>
  <c r="E2990" i="66"/>
  <c r="E3061" i="66"/>
  <c r="E1381" i="66"/>
  <c r="E1591" i="66"/>
  <c r="E1671" i="66"/>
  <c r="G1671" i="66" s="1"/>
  <c r="E1891" i="66"/>
  <c r="E2151" i="66"/>
  <c r="G2151" i="66" s="1"/>
  <c r="E2251" i="66"/>
  <c r="E2471" i="66"/>
  <c r="G2471" i="66" s="1"/>
  <c r="E2661" i="66"/>
  <c r="G2661" i="66" s="1"/>
  <c r="E2741" i="66"/>
  <c r="E3181" i="66"/>
  <c r="G3181" i="66" s="1"/>
  <c r="E1342" i="66"/>
  <c r="G1342" i="66" s="1"/>
  <c r="E1552" i="66"/>
  <c r="E2049" i="66"/>
  <c r="G2049" i="66" s="1"/>
  <c r="E2739" i="66"/>
  <c r="G2739" i="66" s="1"/>
  <c r="E1503" i="66"/>
  <c r="E1583" i="66"/>
  <c r="E1873" i="66"/>
  <c r="G1873" i="66" s="1"/>
  <c r="E2003" i="66"/>
  <c r="G2003" i="66" s="1"/>
  <c r="E2093" i="66"/>
  <c r="G2093" i="66" s="1"/>
  <c r="E2303" i="66"/>
  <c r="E1386" i="66"/>
  <c r="E1606" i="66"/>
  <c r="G1606" i="66" s="1"/>
  <c r="E1706" i="66"/>
  <c r="E1846" i="66"/>
  <c r="G1846" i="66" s="1"/>
  <c r="E1916" i="66"/>
  <c r="G1916" i="66" s="1"/>
  <c r="E1517" i="66"/>
  <c r="E1597" i="66"/>
  <c r="E1737" i="66"/>
  <c r="E1807" i="66"/>
  <c r="G1807" i="66" s="1"/>
  <c r="E3071" i="66"/>
  <c r="E1628" i="66"/>
  <c r="G1628" i="66" s="1"/>
  <c r="E1708" i="66"/>
  <c r="G1708" i="66" s="1"/>
  <c r="E1858" i="66"/>
  <c r="E1928" i="66"/>
  <c r="E2078" i="66"/>
  <c r="G2078" i="66" s="1"/>
  <c r="E2148" i="66"/>
  <c r="G2148" i="66" s="1"/>
  <c r="E2228" i="66"/>
  <c r="E2368" i="66"/>
  <c r="E2448" i="66"/>
  <c r="E2778" i="66"/>
  <c r="G2778" i="66" s="1"/>
  <c r="E2918" i="66"/>
  <c r="G2918" i="66" s="1"/>
  <c r="E3198" i="66"/>
  <c r="E1912" i="66"/>
  <c r="E1982" i="66"/>
  <c r="G1982" i="66" s="1"/>
  <c r="E2062" i="66"/>
  <c r="G2062" i="66" s="1"/>
  <c r="E2272" i="66"/>
  <c r="E2622" i="66"/>
  <c r="G2622" i="66" s="1"/>
  <c r="E2702" i="66"/>
  <c r="G2702" i="66" s="1"/>
  <c r="E2842" i="66"/>
  <c r="G2842" i="66" s="1"/>
  <c r="E2912" i="66"/>
  <c r="E3122" i="66"/>
  <c r="E3202" i="66"/>
  <c r="G3202" i="66" s="1"/>
  <c r="E2453" i="66"/>
  <c r="E2523" i="66"/>
  <c r="G2523" i="66" s="1"/>
  <c r="E2593" i="66"/>
  <c r="E2803" i="66"/>
  <c r="G2803" i="66" s="1"/>
  <c r="E2883" i="66"/>
  <c r="G2883" i="66" s="1"/>
  <c r="E3023" i="66"/>
  <c r="G3023" i="66" s="1"/>
  <c r="E3093" i="66"/>
  <c r="G3093" i="66" s="1"/>
  <c r="E1374" i="66"/>
  <c r="G1374" i="66" s="1"/>
  <c r="E1434" i="66"/>
  <c r="E1514" i="66"/>
  <c r="G1514" i="66" s="1"/>
  <c r="E1654" i="66"/>
  <c r="E1734" i="66"/>
  <c r="E1804" i="66"/>
  <c r="E1894" i="66"/>
  <c r="E1974" i="66"/>
  <c r="G1974" i="66" s="1"/>
  <c r="E2054" i="66"/>
  <c r="G2054" i="66" s="1"/>
  <c r="E2214" i="66"/>
  <c r="E2294" i="66"/>
  <c r="G2294" i="66" s="1"/>
  <c r="E2564" i="66"/>
  <c r="G2564" i="66" s="1"/>
  <c r="E2664" i="66"/>
  <c r="G2664" i="66" s="1"/>
  <c r="E2834" i="66"/>
  <c r="E2924" i="66"/>
  <c r="E3184" i="66"/>
  <c r="E1415" i="66"/>
  <c r="E1595" i="66"/>
  <c r="E1675" i="66"/>
  <c r="E2215" i="66"/>
  <c r="E2395" i="66"/>
  <c r="E2605" i="66"/>
  <c r="E2915" i="66"/>
  <c r="E3015" i="66"/>
  <c r="G3015" i="66" s="1"/>
  <c r="E2176" i="66"/>
  <c r="G2176" i="66" s="1"/>
  <c r="E2576" i="66"/>
  <c r="G2576" i="66" s="1"/>
  <c r="E2686" i="66"/>
  <c r="G2686" i="66" s="1"/>
  <c r="E2776" i="66"/>
  <c r="G2776" i="66" s="1"/>
  <c r="E2986" i="66"/>
  <c r="E1907" i="66"/>
  <c r="G1907" i="66" s="1"/>
  <c r="E2237" i="66"/>
  <c r="E2437" i="66"/>
  <c r="G2437" i="66" s="1"/>
  <c r="E2627" i="66"/>
  <c r="E2737" i="66"/>
  <c r="G2737" i="66" s="1"/>
  <c r="E3037" i="66"/>
  <c r="E2850" i="66"/>
  <c r="G2850" i="66" s="1"/>
  <c r="E3130" i="66"/>
  <c r="G3130" i="66" s="1"/>
  <c r="E3292" i="66"/>
  <c r="G3292" i="66" s="1"/>
  <c r="E3492" i="66"/>
  <c r="E3692" i="66"/>
  <c r="E3812" i="66"/>
  <c r="G3812" i="66" s="1"/>
  <c r="E4222" i="66"/>
  <c r="E4322" i="66"/>
  <c r="G4322" i="66" s="1"/>
  <c r="E3385" i="66"/>
  <c r="E3495" i="66"/>
  <c r="E3695" i="66"/>
  <c r="G3695" i="66" s="1"/>
  <c r="E3795" i="66"/>
  <c r="G3795" i="66" s="1"/>
  <c r="E4095" i="66"/>
  <c r="G4095" i="66" s="1"/>
  <c r="E4205" i="66"/>
  <c r="G4205" i="66" s="1"/>
  <c r="E3311" i="66"/>
  <c r="E3411" i="66"/>
  <c r="E3711" i="66"/>
  <c r="E4031" i="66"/>
  <c r="G4031" i="66" s="1"/>
  <c r="E4131" i="66"/>
  <c r="E4341" i="66"/>
  <c r="G4341" i="66" s="1"/>
  <c r="E4431" i="66"/>
  <c r="G4431" i="66" s="1"/>
  <c r="E4751" i="66"/>
  <c r="G4751" i="66" s="1"/>
  <c r="E4851" i="66"/>
  <c r="G4851" i="66" s="1"/>
  <c r="E4941" i="66"/>
  <c r="G4941" i="66" s="1"/>
  <c r="E5051" i="66"/>
  <c r="E5261" i="66"/>
  <c r="G5261" i="66" s="1"/>
  <c r="E5351" i="66"/>
  <c r="E5651" i="66"/>
  <c r="G5651" i="66" s="1"/>
  <c r="E6061" i="66"/>
  <c r="E6571" i="66"/>
  <c r="E6891" i="66"/>
  <c r="G6891" i="66" s="1"/>
  <c r="E6991" i="66"/>
  <c r="G6991" i="66" s="1"/>
  <c r="E7081" i="66"/>
  <c r="E7291" i="66"/>
  <c r="G7291" i="66" s="1"/>
  <c r="E7401" i="66"/>
  <c r="G7401" i="66" s="1"/>
  <c r="E7601" i="66"/>
  <c r="G7601" i="66" s="1"/>
  <c r="E7701" i="66"/>
  <c r="E7911" i="66"/>
  <c r="G7911" i="66" s="1"/>
  <c r="E8131" i="66"/>
  <c r="E8261" i="66"/>
  <c r="E8941" i="66"/>
  <c r="E9471" i="66"/>
  <c r="E9291" i="66"/>
  <c r="G9291" i="66" s="1"/>
  <c r="E4542" i="66"/>
  <c r="G4542" i="66" s="1"/>
  <c r="E4922" i="66"/>
  <c r="G4922" i="66" s="1"/>
  <c r="E5232" i="66"/>
  <c r="G5232" i="66" s="1"/>
  <c r="E5742" i="66"/>
  <c r="G5742" i="66" s="1"/>
  <c r="E6082" i="66"/>
  <c r="E6272" i="66"/>
  <c r="G6272" i="66" s="1"/>
  <c r="E6582" i="66"/>
  <c r="G6582" i="66" s="1"/>
  <c r="E6942" i="66"/>
  <c r="G6942" i="66" s="1"/>
  <c r="E7282" i="66"/>
  <c r="E7792" i="66"/>
  <c r="E8122" i="66"/>
  <c r="G8122" i="66" s="1"/>
  <c r="E8332" i="66"/>
  <c r="E8762" i="66"/>
  <c r="E9142" i="66"/>
  <c r="G9142" i="66" s="1"/>
  <c r="E3313" i="66"/>
  <c r="G3313" i="66" s="1"/>
  <c r="E3963" i="66"/>
  <c r="G3963" i="66" s="1"/>
  <c r="E4833" i="66"/>
  <c r="G4833" i="66" s="1"/>
  <c r="E4973" i="66"/>
  <c r="G4973" i="66" s="1"/>
  <c r="E5343" i="66"/>
  <c r="E5673" i="66"/>
  <c r="E6373" i="66"/>
  <c r="G6373" i="66" s="1"/>
  <c r="E6583" i="66"/>
  <c r="G6583" i="66" s="1"/>
  <c r="E7093" i="66"/>
  <c r="G7093" i="66" s="1"/>
  <c r="E7583" i="66"/>
  <c r="E5825" i="66"/>
  <c r="G5825" i="66" s="1"/>
  <c r="E9934" i="66"/>
  <c r="G9934" i="66" s="1"/>
  <c r="E9834" i="66"/>
  <c r="E9734" i="66"/>
  <c r="E10022" i="66"/>
  <c r="E9922" i="66"/>
  <c r="G9922" i="66" s="1"/>
  <c r="E9822" i="66"/>
  <c r="G9822" i="66" s="1"/>
  <c r="E9722" i="66"/>
  <c r="G9722" i="66" s="1"/>
  <c r="E8992" i="66"/>
  <c r="E8292" i="66"/>
  <c r="G8292" i="66" s="1"/>
  <c r="E9961" i="66"/>
  <c r="G9961" i="66" s="1"/>
  <c r="E9861" i="66"/>
  <c r="E9761" i="66"/>
  <c r="E9661" i="66"/>
  <c r="E9990" i="66"/>
  <c r="E9890" i="66"/>
  <c r="E9790" i="66"/>
  <c r="G9790" i="66" s="1"/>
  <c r="E9690" i="66"/>
  <c r="G9690" i="66" s="1"/>
  <c r="E2970" i="66"/>
  <c r="E9929" i="66"/>
  <c r="E9829" i="66"/>
  <c r="G9829" i="66" s="1"/>
  <c r="E9729" i="66"/>
  <c r="G9729" i="66" s="1"/>
  <c r="E7969" i="66"/>
  <c r="E9928" i="66"/>
  <c r="G9928" i="66" s="1"/>
  <c r="E9828" i="66"/>
  <c r="G9828" i="66" s="1"/>
  <c r="E9728" i="66"/>
  <c r="E10007" i="66"/>
  <c r="G10007" i="66" s="1"/>
  <c r="E9907" i="66"/>
  <c r="G9907" i="66" s="1"/>
  <c r="E9807" i="66"/>
  <c r="E9707" i="66"/>
  <c r="G9707" i="66" s="1"/>
  <c r="E9993" i="66"/>
  <c r="G9993" i="66" s="1"/>
  <c r="E9893" i="66"/>
  <c r="E9793" i="66"/>
  <c r="E9693" i="66"/>
  <c r="G9693" i="66" s="1"/>
  <c r="E9423" i="66"/>
  <c r="E1792" i="66"/>
  <c r="G1792" i="66" s="1"/>
  <c r="E2960" i="66"/>
  <c r="G2960" i="66" s="1"/>
  <c r="E2760" i="66"/>
  <c r="G2760" i="66" s="1"/>
  <c r="E2420" i="66"/>
  <c r="E1020" i="66"/>
  <c r="E910" i="66"/>
  <c r="E3118" i="66"/>
  <c r="G3118" i="66" s="1"/>
  <c r="E2878" i="66"/>
  <c r="G2878" i="66" s="1"/>
  <c r="E2658" i="66"/>
  <c r="G2658" i="66" s="1"/>
  <c r="E9946" i="66"/>
  <c r="G9946" i="66" s="1"/>
  <c r="E9846" i="66"/>
  <c r="G9846" i="66" s="1"/>
  <c r="E9746" i="66"/>
  <c r="E9646" i="66"/>
  <c r="E9975" i="66"/>
  <c r="G9975" i="66" s="1"/>
  <c r="E9875" i="66"/>
  <c r="E9775" i="66"/>
  <c r="G9775" i="66" s="1"/>
  <c r="E9675" i="66"/>
  <c r="E1215" i="66"/>
  <c r="G1215" i="66" s="1"/>
  <c r="E1115" i="66"/>
  <c r="E1331" i="66"/>
  <c r="G1331" i="66" s="1"/>
  <c r="E1231" i="66"/>
  <c r="E1131" i="66"/>
  <c r="E921" i="66"/>
  <c r="E3119" i="66"/>
  <c r="E2289" i="66"/>
  <c r="G2289" i="66" s="1"/>
  <c r="E1889" i="66"/>
  <c r="E10024" i="66"/>
  <c r="E9924" i="66"/>
  <c r="E9824" i="66"/>
  <c r="G9824" i="66" s="1"/>
  <c r="E9724" i="66"/>
  <c r="G9724" i="66" s="1"/>
  <c r="E10012" i="66"/>
  <c r="E9912" i="66"/>
  <c r="G9912" i="66" s="1"/>
  <c r="E9812" i="66"/>
  <c r="E9712" i="66"/>
  <c r="E8742" i="66"/>
  <c r="E8242" i="66"/>
  <c r="E9951" i="66"/>
  <c r="E9851" i="66"/>
  <c r="E9751" i="66"/>
  <c r="G9751" i="66" s="1"/>
  <c r="E9651" i="66"/>
  <c r="E9980" i="66"/>
  <c r="E9880" i="66"/>
  <c r="G9880" i="66" s="1"/>
  <c r="E9780" i="66"/>
  <c r="E9680" i="66"/>
  <c r="E10019" i="66"/>
  <c r="G10019" i="66" s="1"/>
  <c r="E9919" i="66"/>
  <c r="E9819" i="66"/>
  <c r="E9719" i="66"/>
  <c r="E10018" i="66"/>
  <c r="E9918" i="66"/>
  <c r="E9818" i="66"/>
  <c r="G9818" i="66" s="1"/>
  <c r="E9718" i="66"/>
  <c r="G9718" i="66" s="1"/>
  <c r="E9997" i="66"/>
  <c r="G9997" i="66" s="1"/>
  <c r="E9897" i="66"/>
  <c r="G9897" i="66" s="1"/>
  <c r="E9797" i="66"/>
  <c r="G9797" i="66" s="1"/>
  <c r="E9697" i="66"/>
  <c r="G9697" i="66" s="1"/>
  <c r="E9983" i="66"/>
  <c r="E9883" i="66"/>
  <c r="E9783" i="66"/>
  <c r="E9683" i="66"/>
  <c r="G9683" i="66" s="1"/>
  <c r="E9373" i="66"/>
  <c r="E2710" i="66"/>
  <c r="E2360" i="66"/>
  <c r="E1310" i="66"/>
  <c r="G1310" i="66" s="1"/>
  <c r="E1210" i="66"/>
  <c r="E1110" i="66"/>
  <c r="E1010" i="66"/>
  <c r="E900" i="66"/>
  <c r="E3088" i="66"/>
  <c r="E2628" i="66"/>
  <c r="G2628" i="66" s="1"/>
  <c r="E9936" i="66"/>
  <c r="E9836" i="66"/>
  <c r="E9736" i="66"/>
  <c r="G9736" i="66" s="1"/>
  <c r="E1696" i="66"/>
  <c r="E1156" i="66"/>
  <c r="E9965" i="66"/>
  <c r="E9865" i="66"/>
  <c r="G9865" i="66" s="1"/>
  <c r="E9765" i="66"/>
  <c r="G9765" i="66" s="1"/>
  <c r="E9665" i="66"/>
  <c r="G9665" i="66" s="1"/>
  <c r="E1105" i="66"/>
  <c r="E2281" i="66"/>
  <c r="G2281" i="66" s="1"/>
  <c r="E2929" i="66"/>
  <c r="G2929" i="66" s="1"/>
  <c r="E1729" i="66"/>
  <c r="G1729" i="66" s="1"/>
  <c r="E1169" i="66"/>
  <c r="E9954" i="66"/>
  <c r="G9954" i="66" s="1"/>
  <c r="E9854" i="66"/>
  <c r="E9754" i="66"/>
  <c r="E9654" i="66"/>
  <c r="E9942" i="66"/>
  <c r="E9842" i="66"/>
  <c r="G9842" i="66" s="1"/>
  <c r="E9742" i="66"/>
  <c r="G9742" i="66" s="1"/>
  <c r="E9642" i="66"/>
  <c r="E8392" i="66"/>
  <c r="E9981" i="66"/>
  <c r="G9981" i="66" s="1"/>
  <c r="E9881" i="66"/>
  <c r="G9881" i="66" s="1"/>
  <c r="E9781" i="66"/>
  <c r="G9781" i="66" s="1"/>
  <c r="E9681" i="66"/>
  <c r="E10010" i="66"/>
  <c r="G10010" i="66" s="1"/>
  <c r="E9910" i="66"/>
  <c r="E9810" i="66"/>
  <c r="E9710" i="66"/>
  <c r="E3160" i="66"/>
  <c r="G3160" i="66" s="1"/>
  <c r="E3010" i="66"/>
  <c r="E9949" i="66"/>
  <c r="E9849" i="66"/>
  <c r="E9749" i="66"/>
  <c r="E9649" i="66"/>
  <c r="G9649" i="66" s="1"/>
  <c r="E9948" i="66"/>
  <c r="G9948" i="66" s="1"/>
  <c r="E9848" i="66"/>
  <c r="E9748" i="66"/>
  <c r="E9648" i="66"/>
  <c r="E9927" i="66"/>
  <c r="E9827" i="66"/>
  <c r="E9727" i="66"/>
  <c r="E10013" i="66"/>
  <c r="E9913" i="66"/>
  <c r="G9913" i="66" s="1"/>
  <c r="E9813" i="66"/>
  <c r="E9713" i="66"/>
  <c r="E9523" i="66"/>
  <c r="G9523" i="66" s="1"/>
  <c r="E2790" i="66"/>
  <c r="E2500" i="66"/>
  <c r="E1950" i="66"/>
  <c r="G1950" i="66" s="1"/>
  <c r="E1140" i="66"/>
  <c r="E1040" i="66"/>
  <c r="E940" i="66"/>
  <c r="G940" i="66" s="1"/>
  <c r="E3138" i="66"/>
  <c r="E2928" i="66"/>
  <c r="G2928" i="66" s="1"/>
  <c r="E2678" i="66"/>
  <c r="E2128" i="66"/>
  <c r="E9966" i="66"/>
  <c r="G9966" i="66" s="1"/>
  <c r="E9866" i="66"/>
  <c r="E9766" i="66"/>
  <c r="G9766" i="66" s="1"/>
  <c r="E9666" i="66"/>
  <c r="E9995" i="66"/>
  <c r="E9895" i="66"/>
  <c r="G9895" i="66" s="1"/>
  <c r="E9795" i="66"/>
  <c r="E9695" i="66"/>
  <c r="G9695" i="66" s="1"/>
  <c r="E1235" i="66"/>
  <c r="E1135" i="66"/>
  <c r="E1035" i="66"/>
  <c r="G1035" i="66" s="1"/>
  <c r="E2361" i="66"/>
  <c r="E1251" i="66"/>
  <c r="E1151" i="66"/>
  <c r="G1151" i="66" s="1"/>
  <c r="E941" i="66"/>
  <c r="G941" i="66" s="1"/>
  <c r="E2979" i="66"/>
  <c r="E2459" i="66"/>
  <c r="E1999" i="66"/>
  <c r="G1999" i="66" s="1"/>
  <c r="E989" i="66"/>
  <c r="E925" i="66"/>
  <c r="E1194" i="66"/>
  <c r="G1194" i="66" s="1"/>
  <c r="E1094" i="66"/>
  <c r="E994" i="66"/>
  <c r="E884" i="66"/>
  <c r="E10014" i="66"/>
  <c r="E9884" i="66"/>
  <c r="G9884" i="66" s="1"/>
  <c r="E9744" i="66"/>
  <c r="G9744" i="66" s="1"/>
  <c r="E9982" i="66"/>
  <c r="E9852" i="66"/>
  <c r="E9692" i="66"/>
  <c r="E8192" i="66"/>
  <c r="E9911" i="66"/>
  <c r="E9771" i="66"/>
  <c r="G9771" i="66" s="1"/>
  <c r="E10020" i="66"/>
  <c r="E9860" i="66"/>
  <c r="E9730" i="66"/>
  <c r="E3110" i="66"/>
  <c r="G3110" i="66" s="1"/>
  <c r="E9979" i="66"/>
  <c r="G9979" i="66" s="1"/>
  <c r="E9839" i="66"/>
  <c r="E9689" i="66"/>
  <c r="E9958" i="66"/>
  <c r="E9798" i="66"/>
  <c r="G9798" i="66" s="1"/>
  <c r="E9668" i="66"/>
  <c r="E9887" i="66"/>
  <c r="G9887" i="66" s="1"/>
  <c r="E9757" i="66"/>
  <c r="E10003" i="66"/>
  <c r="E9853" i="66"/>
  <c r="G9853" i="66" s="1"/>
  <c r="E9723" i="66"/>
  <c r="E9273" i="66"/>
  <c r="E2860" i="66"/>
  <c r="G2860" i="66" s="1"/>
  <c r="E2510" i="66"/>
  <c r="E1290" i="66"/>
  <c r="G1290" i="66" s="1"/>
  <c r="E1160" i="66"/>
  <c r="G1160" i="66" s="1"/>
  <c r="E1000" i="66"/>
  <c r="E820" i="66"/>
  <c r="E3128" i="66"/>
  <c r="E2818" i="66"/>
  <c r="G2818" i="66" s="1"/>
  <c r="E2438" i="66"/>
  <c r="G2438" i="66" s="1"/>
  <c r="E9986" i="66"/>
  <c r="E9826" i="66"/>
  <c r="E9696" i="66"/>
  <c r="E1206" i="66"/>
  <c r="G1206" i="66" s="1"/>
  <c r="E9935" i="66"/>
  <c r="G9935" i="66" s="1"/>
  <c r="E9805" i="66"/>
  <c r="G9805" i="66" s="1"/>
  <c r="E9645" i="66"/>
  <c r="E1731" i="66"/>
  <c r="E871" i="66"/>
  <c r="E3179" i="66"/>
  <c r="E2919" i="66"/>
  <c r="G2919" i="66" s="1"/>
  <c r="E1089" i="66"/>
  <c r="G1089" i="66" s="1"/>
  <c r="E598" i="66"/>
  <c r="E1164" i="66"/>
  <c r="G1164" i="66" s="1"/>
  <c r="E9607" i="66"/>
  <c r="E9557" i="66"/>
  <c r="E9507" i="66"/>
  <c r="E9457" i="66"/>
  <c r="E9407" i="66"/>
  <c r="E9357" i="66"/>
  <c r="G9357" i="66" s="1"/>
  <c r="E9307" i="66"/>
  <c r="G9307" i="66" s="1"/>
  <c r="E9257" i="66"/>
  <c r="E9207" i="66"/>
  <c r="G9207" i="66" s="1"/>
  <c r="E9157" i="66"/>
  <c r="E9095" i="66"/>
  <c r="G9095" i="66" s="1"/>
  <c r="E10004" i="66"/>
  <c r="E9874" i="66"/>
  <c r="G9874" i="66" s="1"/>
  <c r="E9714" i="66"/>
  <c r="E9972" i="66"/>
  <c r="G9972" i="66" s="1"/>
  <c r="E9832" i="66"/>
  <c r="E9682" i="66"/>
  <c r="G9682" i="66" s="1"/>
  <c r="E8142" i="66"/>
  <c r="E9901" i="66"/>
  <c r="E9741" i="66"/>
  <c r="E10000" i="66"/>
  <c r="E9850" i="66"/>
  <c r="E9720" i="66"/>
  <c r="E9969" i="66"/>
  <c r="G9969" i="66" s="1"/>
  <c r="E9809" i="66"/>
  <c r="G9809" i="66" s="1"/>
  <c r="E9679" i="66"/>
  <c r="G9679" i="66" s="1"/>
  <c r="E9938" i="66"/>
  <c r="E9788" i="66"/>
  <c r="E9658" i="66"/>
  <c r="G9658" i="66" s="1"/>
  <c r="E9877" i="66"/>
  <c r="E9747" i="66"/>
  <c r="E9973" i="66"/>
  <c r="G9973" i="66" s="1"/>
  <c r="E9843" i="66"/>
  <c r="E9703" i="66"/>
  <c r="E9223" i="66"/>
  <c r="E2490" i="66"/>
  <c r="E1280" i="66"/>
  <c r="E990" i="66"/>
  <c r="E3078" i="66"/>
  <c r="E2748" i="66"/>
  <c r="G2748" i="66" s="1"/>
  <c r="E1828" i="66"/>
  <c r="G1828" i="66" s="1"/>
  <c r="E9976" i="66"/>
  <c r="E9816" i="66"/>
  <c r="E9686" i="66"/>
  <c r="E9925" i="66"/>
  <c r="E9785" i="66"/>
  <c r="G9785" i="66" s="1"/>
  <c r="E1335" i="66"/>
  <c r="E1145" i="66"/>
  <c r="G1145" i="66" s="1"/>
  <c r="E2421" i="66"/>
  <c r="G2421" i="66" s="1"/>
  <c r="E1311" i="66"/>
  <c r="E1181" i="66"/>
  <c r="E841" i="66"/>
  <c r="G841" i="66" s="1"/>
  <c r="E3169" i="66"/>
  <c r="E2499" i="66"/>
  <c r="E1264" i="66"/>
  <c r="E1154" i="66"/>
  <c r="E1044" i="66"/>
  <c r="G1044" i="66" s="1"/>
  <c r="E9597" i="66"/>
  <c r="E9547" i="66"/>
  <c r="E9497" i="66"/>
  <c r="E9447" i="66"/>
  <c r="G9447" i="66" s="1"/>
  <c r="E9397" i="66"/>
  <c r="E9347" i="66"/>
  <c r="E9297" i="66"/>
  <c r="E9247" i="66"/>
  <c r="E9197" i="66"/>
  <c r="G9197" i="66" s="1"/>
  <c r="E9147" i="66"/>
  <c r="E9097" i="66"/>
  <c r="E9047" i="66"/>
  <c r="E8997" i="66"/>
  <c r="E8947" i="66"/>
  <c r="G8947" i="66" s="1"/>
  <c r="E8897" i="66"/>
  <c r="E8847" i="66"/>
  <c r="E8797" i="66"/>
  <c r="G8797" i="66" s="1"/>
  <c r="E8747" i="66"/>
  <c r="E8697" i="66"/>
  <c r="G8697" i="66" s="1"/>
  <c r="E8647" i="66"/>
  <c r="E8597" i="66"/>
  <c r="E8547" i="66"/>
  <c r="E8497" i="66"/>
  <c r="G8497" i="66" s="1"/>
  <c r="E8447" i="66"/>
  <c r="E8397" i="66"/>
  <c r="E8347" i="66"/>
  <c r="E9635" i="66"/>
  <c r="G9635" i="66" s="1"/>
  <c r="E9585" i="66"/>
  <c r="G9585" i="66" s="1"/>
  <c r="E9535" i="66"/>
  <c r="E9485" i="66"/>
  <c r="G9485" i="66" s="1"/>
  <c r="E9435" i="66"/>
  <c r="E9385" i="66"/>
  <c r="G9385" i="66" s="1"/>
  <c r="E9335" i="66"/>
  <c r="G9335" i="66" s="1"/>
  <c r="E9285" i="66"/>
  <c r="E9235" i="66"/>
  <c r="G9235" i="66" s="1"/>
  <c r="E9185" i="66"/>
  <c r="E9135" i="66"/>
  <c r="E9085" i="66"/>
  <c r="E8985" i="66"/>
  <c r="E8935" i="66"/>
  <c r="E8885" i="66"/>
  <c r="E8835" i="66"/>
  <c r="G8835" i="66" s="1"/>
  <c r="E8735" i="66"/>
  <c r="E8685" i="66"/>
  <c r="E8635" i="66"/>
  <c r="E8585" i="66"/>
  <c r="G8585" i="66" s="1"/>
  <c r="E8535" i="66"/>
  <c r="E8485" i="66"/>
  <c r="E8435" i="66"/>
  <c r="E8385" i="66"/>
  <c r="E8335" i="66"/>
  <c r="G8335" i="66" s="1"/>
  <c r="E8285" i="66"/>
  <c r="E8235" i="66"/>
  <c r="E8185" i="66"/>
  <c r="E8135" i="66"/>
  <c r="E9994" i="66"/>
  <c r="E9864" i="66"/>
  <c r="E9704" i="66"/>
  <c r="E9962" i="66"/>
  <c r="G9962" i="66" s="1"/>
  <c r="E9802" i="66"/>
  <c r="E9672" i="66"/>
  <c r="G9672" i="66" s="1"/>
  <c r="E10021" i="66"/>
  <c r="E9891" i="66"/>
  <c r="E9731" i="66"/>
  <c r="E9970" i="66"/>
  <c r="E9840" i="66"/>
  <c r="G9840" i="66" s="1"/>
  <c r="E9700" i="66"/>
  <c r="E3070" i="66"/>
  <c r="E9959" i="66"/>
  <c r="G9959" i="66" s="1"/>
  <c r="E9799" i="66"/>
  <c r="G9799" i="66" s="1"/>
  <c r="E9669" i="66"/>
  <c r="G9669" i="66" s="1"/>
  <c r="E9908" i="66"/>
  <c r="E9778" i="66"/>
  <c r="E10017" i="66"/>
  <c r="E9867" i="66"/>
  <c r="E9737" i="66"/>
  <c r="E9963" i="66"/>
  <c r="E9833" i="66"/>
  <c r="E9673" i="66"/>
  <c r="G9673" i="66" s="1"/>
  <c r="E9173" i="66"/>
  <c r="G9173" i="66" s="1"/>
  <c r="E2840" i="66"/>
  <c r="G2840" i="66" s="1"/>
  <c r="E1130" i="66"/>
  <c r="E980" i="66"/>
  <c r="E3038" i="66"/>
  <c r="E2738" i="66"/>
  <c r="E9956" i="66"/>
  <c r="G9956" i="66" s="1"/>
  <c r="E9806" i="66"/>
  <c r="G9806" i="66" s="1"/>
  <c r="E9676" i="66"/>
  <c r="E9915" i="66"/>
  <c r="E9755" i="66"/>
  <c r="G9755" i="66" s="1"/>
  <c r="E1125" i="66"/>
  <c r="E2821" i="66"/>
  <c r="G2821" i="66" s="1"/>
  <c r="E2381" i="66"/>
  <c r="G2381" i="66" s="1"/>
  <c r="E1301" i="66"/>
  <c r="E821" i="66"/>
  <c r="E3129" i="66"/>
  <c r="E2839" i="66"/>
  <c r="G2839" i="66" s="1"/>
  <c r="E2469" i="66"/>
  <c r="E1539" i="66"/>
  <c r="G1539" i="66" s="1"/>
  <c r="E1039" i="66"/>
  <c r="G1039" i="66" s="1"/>
  <c r="E1025" i="66"/>
  <c r="E905" i="66"/>
  <c r="E1254" i="66"/>
  <c r="E1144" i="66"/>
  <c r="E1034" i="66"/>
  <c r="E9904" i="66"/>
  <c r="E9774" i="66"/>
  <c r="E10002" i="66"/>
  <c r="E9872" i="66"/>
  <c r="G9872" i="66" s="1"/>
  <c r="E9732" i="66"/>
  <c r="G9732" i="66" s="1"/>
  <c r="E8442" i="66"/>
  <c r="G8442" i="66" s="1"/>
  <c r="E9931" i="66"/>
  <c r="G9931" i="66" s="1"/>
  <c r="E9801" i="66"/>
  <c r="E8881" i="66"/>
  <c r="E9900" i="66"/>
  <c r="G9900" i="66" s="1"/>
  <c r="E9750" i="66"/>
  <c r="G9750" i="66" s="1"/>
  <c r="E3170" i="66"/>
  <c r="E9999" i="66"/>
  <c r="G9999" i="66" s="1"/>
  <c r="E9869" i="66"/>
  <c r="G9869" i="66" s="1"/>
  <c r="E9709" i="66"/>
  <c r="E9978" i="66"/>
  <c r="E9838" i="66"/>
  <c r="G9838" i="66" s="1"/>
  <c r="E9688" i="66"/>
  <c r="E9937" i="66"/>
  <c r="G9937" i="66" s="1"/>
  <c r="E9777" i="66"/>
  <c r="E9647" i="66"/>
  <c r="E9873" i="66"/>
  <c r="E9743" i="66"/>
  <c r="E9473" i="66"/>
  <c r="E2600" i="66"/>
  <c r="E1330" i="66"/>
  <c r="G1330" i="66" s="1"/>
  <c r="E1180" i="66"/>
  <c r="E1050" i="66"/>
  <c r="G1050" i="66" s="1"/>
  <c r="E3178" i="66"/>
  <c r="G3178" i="66" s="1"/>
  <c r="E2838" i="66"/>
  <c r="E2518" i="66"/>
  <c r="E10006" i="66"/>
  <c r="E9876" i="66"/>
  <c r="E9716" i="66"/>
  <c r="G9716" i="66" s="1"/>
  <c r="E9955" i="66"/>
  <c r="E9825" i="66"/>
  <c r="E9685" i="66"/>
  <c r="E1175" i="66"/>
  <c r="E1211" i="66"/>
  <c r="E931" i="66"/>
  <c r="E450" i="66"/>
  <c r="G450" i="66" s="1"/>
  <c r="E2599" i="66"/>
  <c r="G2599" i="66" s="1"/>
  <c r="E2089" i="66"/>
  <c r="E589" i="66"/>
  <c r="G589" i="66" s="1"/>
  <c r="E525" i="66"/>
  <c r="E1074" i="66"/>
  <c r="E9117" i="66"/>
  <c r="G9117" i="66" s="1"/>
  <c r="E9067" i="66"/>
  <c r="E9984" i="66"/>
  <c r="E9784" i="66"/>
  <c r="E9902" i="66"/>
  <c r="E9662" i="66"/>
  <c r="G9662" i="66" s="1"/>
  <c r="E8492" i="66"/>
  <c r="G8492" i="66" s="1"/>
  <c r="E9831" i="66"/>
  <c r="E9920" i="66"/>
  <c r="E9650" i="66"/>
  <c r="G9650" i="66" s="1"/>
  <c r="E9939" i="66"/>
  <c r="E9739" i="66"/>
  <c r="E9878" i="66"/>
  <c r="E9987" i="66"/>
  <c r="G9987" i="66" s="1"/>
  <c r="E9787" i="66"/>
  <c r="E9933" i="66"/>
  <c r="G9933" i="66" s="1"/>
  <c r="E9663" i="66"/>
  <c r="G9663" i="66" s="1"/>
  <c r="E1230" i="66"/>
  <c r="E3188" i="66"/>
  <c r="E2568" i="66"/>
  <c r="G2568" i="66" s="1"/>
  <c r="E9886" i="66"/>
  <c r="E1466" i="66"/>
  <c r="E9905" i="66"/>
  <c r="E9705" i="66"/>
  <c r="E1075" i="66"/>
  <c r="G1075" i="66" s="1"/>
  <c r="E2311" i="66"/>
  <c r="E3079" i="66"/>
  <c r="E2609" i="66"/>
  <c r="E975" i="66"/>
  <c r="E974" i="66"/>
  <c r="E9467" i="66"/>
  <c r="E9387" i="66"/>
  <c r="E9177" i="66"/>
  <c r="E9107" i="66"/>
  <c r="E8967" i="66"/>
  <c r="G8967" i="66" s="1"/>
  <c r="E8887" i="66"/>
  <c r="E8677" i="66"/>
  <c r="G8677" i="66" s="1"/>
  <c r="E8607" i="66"/>
  <c r="E8467" i="66"/>
  <c r="E8387" i="66"/>
  <c r="G8387" i="66" s="1"/>
  <c r="E9515" i="66"/>
  <c r="E9445" i="66"/>
  <c r="G9445" i="66" s="1"/>
  <c r="E9305" i="66"/>
  <c r="E9225" i="66"/>
  <c r="G9225" i="66" s="1"/>
  <c r="E9015" i="66"/>
  <c r="G9015" i="66" s="1"/>
  <c r="E8945" i="66"/>
  <c r="G8945" i="66" s="1"/>
  <c r="E8875" i="66"/>
  <c r="E8805" i="66"/>
  <c r="G8805" i="66" s="1"/>
  <c r="E8515" i="66"/>
  <c r="E8445" i="66"/>
  <c r="G8445" i="66" s="1"/>
  <c r="E8375" i="66"/>
  <c r="G8375" i="66" s="1"/>
  <c r="E8305" i="66"/>
  <c r="G8305" i="66" s="1"/>
  <c r="E8095" i="66"/>
  <c r="G8095" i="66" s="1"/>
  <c r="E7545" i="66"/>
  <c r="E7495" i="66"/>
  <c r="G7495" i="66" s="1"/>
  <c r="E7445" i="66"/>
  <c r="E7395" i="66"/>
  <c r="G7395" i="66" s="1"/>
  <c r="E7345" i="66"/>
  <c r="G7345" i="66" s="1"/>
  <c r="E7295" i="66"/>
  <c r="G7295" i="66" s="1"/>
  <c r="E7245" i="66"/>
  <c r="E7195" i="66"/>
  <c r="G7195" i="66" s="1"/>
  <c r="E7145" i="66"/>
  <c r="G7145" i="66" s="1"/>
  <c r="E7095" i="66"/>
  <c r="G7095" i="66" s="1"/>
  <c r="E7045" i="66"/>
  <c r="E6995" i="66"/>
  <c r="G6995" i="66" s="1"/>
  <c r="E9114" i="66"/>
  <c r="G9114" i="66" s="1"/>
  <c r="E9064" i="66"/>
  <c r="G9064" i="66" s="1"/>
  <c r="E9014" i="66"/>
  <c r="E8964" i="66"/>
  <c r="E8914" i="66"/>
  <c r="E8864" i="66"/>
  <c r="G8864" i="66" s="1"/>
  <c r="E8814" i="66"/>
  <c r="G8814" i="66" s="1"/>
  <c r="E8764" i="66"/>
  <c r="E8714" i="66"/>
  <c r="G8714" i="66" s="1"/>
  <c r="E8664" i="66"/>
  <c r="G8664" i="66" s="1"/>
  <c r="E8614" i="66"/>
  <c r="E8564" i="66"/>
  <c r="E8514" i="66"/>
  <c r="E8464" i="66"/>
  <c r="E8414" i="66"/>
  <c r="E8364" i="66"/>
  <c r="E8314" i="66"/>
  <c r="E8264" i="66"/>
  <c r="G8264" i="66" s="1"/>
  <c r="E8214" i="66"/>
  <c r="E8164" i="66"/>
  <c r="E8114" i="66"/>
  <c r="E8064" i="66"/>
  <c r="E8014" i="66"/>
  <c r="E7964" i="66"/>
  <c r="E7914" i="66"/>
  <c r="E7864" i="66"/>
  <c r="E7814" i="66"/>
  <c r="G7814" i="66" s="1"/>
  <c r="E7764" i="66"/>
  <c r="G7764" i="66" s="1"/>
  <c r="E7714" i="66"/>
  <c r="G7714" i="66" s="1"/>
  <c r="E7664" i="66"/>
  <c r="G7664" i="66" s="1"/>
  <c r="E9974" i="66"/>
  <c r="G9974" i="66" s="1"/>
  <c r="E9764" i="66"/>
  <c r="G9764" i="66" s="1"/>
  <c r="E9892" i="66"/>
  <c r="E9652" i="66"/>
  <c r="E8342" i="66"/>
  <c r="E9821" i="66"/>
  <c r="G9821" i="66" s="1"/>
  <c r="E9870" i="66"/>
  <c r="G9870" i="66" s="1"/>
  <c r="E3200" i="66"/>
  <c r="E9909" i="66"/>
  <c r="G9909" i="66" s="1"/>
  <c r="E9699" i="66"/>
  <c r="G9699" i="66" s="1"/>
  <c r="E9868" i="66"/>
  <c r="G9868" i="66" s="1"/>
  <c r="E9977" i="66"/>
  <c r="G9977" i="66" s="1"/>
  <c r="E9767" i="66"/>
  <c r="E9923" i="66"/>
  <c r="G9923" i="66" s="1"/>
  <c r="E9653" i="66"/>
  <c r="G9653" i="66" s="1"/>
  <c r="E2540" i="66"/>
  <c r="G2540" i="66" s="1"/>
  <c r="E960" i="66"/>
  <c r="G960" i="66" s="1"/>
  <c r="E3168" i="66"/>
  <c r="E2558" i="66"/>
  <c r="E9856" i="66"/>
  <c r="E9885" i="66"/>
  <c r="E9655" i="66"/>
  <c r="E1065" i="66"/>
  <c r="G1065" i="66" s="1"/>
  <c r="E1201" i="66"/>
  <c r="E971" i="66"/>
  <c r="G971" i="66" s="1"/>
  <c r="E3069" i="66"/>
  <c r="E2569" i="66"/>
  <c r="E1269" i="66"/>
  <c r="E955" i="66"/>
  <c r="E1124" i="66"/>
  <c r="G1124" i="66" s="1"/>
  <c r="E954" i="66"/>
  <c r="E514" i="66"/>
  <c r="E9527" i="66"/>
  <c r="G9527" i="66" s="1"/>
  <c r="E9317" i="66"/>
  <c r="E9237" i="66"/>
  <c r="G9237" i="66" s="1"/>
  <c r="E9027" i="66"/>
  <c r="G9027" i="66" s="1"/>
  <c r="E8957" i="66"/>
  <c r="E8817" i="66"/>
  <c r="G8817" i="66" s="1"/>
  <c r="E8737" i="66"/>
  <c r="G8737" i="66" s="1"/>
  <c r="E8527" i="66"/>
  <c r="E8457" i="66"/>
  <c r="G8457" i="66" s="1"/>
  <c r="E8317" i="66"/>
  <c r="E9575" i="66"/>
  <c r="G9575" i="66" s="1"/>
  <c r="E9365" i="66"/>
  <c r="G9365" i="66" s="1"/>
  <c r="E9295" i="66"/>
  <c r="E9155" i="66"/>
  <c r="E9075" i="66"/>
  <c r="E8865" i="66"/>
  <c r="G8865" i="66" s="1"/>
  <c r="E8795" i="66"/>
  <c r="E8725" i="66"/>
  <c r="E8655" i="66"/>
  <c r="G8655" i="66" s="1"/>
  <c r="E8365" i="66"/>
  <c r="G8365" i="66" s="1"/>
  <c r="E8295" i="66"/>
  <c r="G8295" i="66" s="1"/>
  <c r="E8225" i="66"/>
  <c r="G8225" i="66" s="1"/>
  <c r="E8155" i="66"/>
  <c r="E8045" i="66"/>
  <c r="E7995" i="66"/>
  <c r="G7995" i="66" s="1"/>
  <c r="E7945" i="66"/>
  <c r="G7945" i="66" s="1"/>
  <c r="E7895" i="66"/>
  <c r="G7895" i="66" s="1"/>
  <c r="E7845" i="66"/>
  <c r="E7795" i="66"/>
  <c r="E7745" i="66"/>
  <c r="E7695" i="66"/>
  <c r="E7645" i="66"/>
  <c r="E7595" i="66"/>
  <c r="E9614" i="66"/>
  <c r="G9614" i="66" s="1"/>
  <c r="E9564" i="66"/>
  <c r="E9514" i="66"/>
  <c r="E9464" i="66"/>
  <c r="E9414" i="66"/>
  <c r="E9364" i="66"/>
  <c r="E9314" i="66"/>
  <c r="E9264" i="66"/>
  <c r="G9264" i="66" s="1"/>
  <c r="E9214" i="66"/>
  <c r="G9214" i="66" s="1"/>
  <c r="E9164" i="66"/>
  <c r="E9964" i="66"/>
  <c r="G9964" i="66" s="1"/>
  <c r="E9694" i="66"/>
  <c r="E9882" i="66"/>
  <c r="E10011" i="66"/>
  <c r="E9811" i="66"/>
  <c r="E9830" i="66"/>
  <c r="G9830" i="66" s="1"/>
  <c r="E9899" i="66"/>
  <c r="E9659" i="66"/>
  <c r="G9659" i="66" s="1"/>
  <c r="E9858" i="66"/>
  <c r="E9967" i="66"/>
  <c r="E9717" i="66"/>
  <c r="E9903" i="66"/>
  <c r="E9643" i="66"/>
  <c r="E2330" i="66"/>
  <c r="E1190" i="66"/>
  <c r="G1190" i="66" s="1"/>
  <c r="E950" i="66"/>
  <c r="G950" i="66" s="1"/>
  <c r="E3028" i="66"/>
  <c r="E2528" i="66"/>
  <c r="E9796" i="66"/>
  <c r="E1306" i="66"/>
  <c r="E9855" i="66"/>
  <c r="G9855" i="66" s="1"/>
  <c r="E1285" i="66"/>
  <c r="E1055" i="66"/>
  <c r="E1161" i="66"/>
  <c r="G1161" i="66" s="1"/>
  <c r="E2339" i="66"/>
  <c r="E1219" i="66"/>
  <c r="G1219" i="66" s="1"/>
  <c r="E1114" i="66"/>
  <c r="G1114" i="66" s="1"/>
  <c r="E904" i="66"/>
  <c r="E9191" i="66"/>
  <c r="E9587" i="66"/>
  <c r="G9587" i="66" s="1"/>
  <c r="E9377" i="66"/>
  <c r="G9377" i="66" s="1"/>
  <c r="E9167" i="66"/>
  <c r="G9167" i="66" s="1"/>
  <c r="E9087" i="66"/>
  <c r="G9087" i="66" s="1"/>
  <c r="E8877" i="66"/>
  <c r="G8877" i="66" s="1"/>
  <c r="E8807" i="66"/>
  <c r="E8667" i="66"/>
  <c r="E8587" i="66"/>
  <c r="G8587" i="66" s="1"/>
  <c r="E8377" i="66"/>
  <c r="G8377" i="66" s="1"/>
  <c r="E8307" i="66"/>
  <c r="E9804" i="66"/>
  <c r="E9952" i="66"/>
  <c r="E9752" i="66"/>
  <c r="E8592" i="66"/>
  <c r="E9871" i="66"/>
  <c r="E9671" i="66"/>
  <c r="G9671" i="66" s="1"/>
  <c r="E9940" i="66"/>
  <c r="E9670" i="66"/>
  <c r="E10009" i="66"/>
  <c r="G10009" i="66" s="1"/>
  <c r="E9769" i="66"/>
  <c r="G9769" i="66" s="1"/>
  <c r="E9898" i="66"/>
  <c r="E9698" i="66"/>
  <c r="E9837" i="66"/>
  <c r="E9953" i="66"/>
  <c r="E9753" i="66"/>
  <c r="G9753" i="66" s="1"/>
  <c r="E392" i="66"/>
  <c r="G392" i="66" s="1"/>
  <c r="E2650" i="66"/>
  <c r="G2650" i="66" s="1"/>
  <c r="E1260" i="66"/>
  <c r="E1060" i="66"/>
  <c r="E610" i="66"/>
  <c r="E2708" i="66"/>
  <c r="E9906" i="66"/>
  <c r="E9656" i="66"/>
  <c r="E9985" i="66"/>
  <c r="E9725" i="66"/>
  <c r="G9725" i="66" s="1"/>
  <c r="E561" i="66"/>
  <c r="E849" i="66"/>
  <c r="E655" i="66"/>
  <c r="E1204" i="66"/>
  <c r="G1204" i="66" s="1"/>
  <c r="E9477" i="66"/>
  <c r="G9477" i="66" s="1"/>
  <c r="E9267" i="66"/>
  <c r="E9187" i="66"/>
  <c r="E8977" i="66"/>
  <c r="G8977" i="66" s="1"/>
  <c r="E8907" i="66"/>
  <c r="E8767" i="66"/>
  <c r="E8687" i="66"/>
  <c r="G8687" i="66" s="1"/>
  <c r="E8477" i="66"/>
  <c r="G8477" i="66" s="1"/>
  <c r="E8407" i="66"/>
  <c r="E9605" i="66"/>
  <c r="E9525" i="66"/>
  <c r="E9315" i="66"/>
  <c r="E9245" i="66"/>
  <c r="E9105" i="66"/>
  <c r="G9105" i="66" s="1"/>
  <c r="E8815" i="66"/>
  <c r="G8815" i="66" s="1"/>
  <c r="E8745" i="66"/>
  <c r="E8675" i="66"/>
  <c r="E8605" i="66"/>
  <c r="G8605" i="66" s="1"/>
  <c r="E8315" i="66"/>
  <c r="G8315" i="66" s="1"/>
  <c r="E8245" i="66"/>
  <c r="E8175" i="66"/>
  <c r="E8105" i="66"/>
  <c r="E8055" i="66"/>
  <c r="G8055" i="66" s="1"/>
  <c r="E7555" i="66"/>
  <c r="G7555" i="66" s="1"/>
  <c r="E7505" i="66"/>
  <c r="G7505" i="66" s="1"/>
  <c r="E7455" i="66"/>
  <c r="G7455" i="66" s="1"/>
  <c r="E7405" i="66"/>
  <c r="G7405" i="66" s="1"/>
  <c r="E7355" i="66"/>
  <c r="G7355" i="66" s="1"/>
  <c r="E7255" i="66"/>
  <c r="E7205" i="66"/>
  <c r="G7205" i="66" s="1"/>
  <c r="E7155" i="66"/>
  <c r="E7105" i="66"/>
  <c r="G7105" i="66" s="1"/>
  <c r="E7055" i="66"/>
  <c r="E7005" i="66"/>
  <c r="G7005" i="66" s="1"/>
  <c r="E9074" i="66"/>
  <c r="E9024" i="66"/>
  <c r="E8974" i="66"/>
  <c r="G8974" i="66" s="1"/>
  <c r="E8924" i="66"/>
  <c r="E8874" i="66"/>
  <c r="E8824" i="66"/>
  <c r="E8774" i="66"/>
  <c r="E8724" i="66"/>
  <c r="G8724" i="66" s="1"/>
  <c r="E8674" i="66"/>
  <c r="E8624" i="66"/>
  <c r="G8624" i="66" s="1"/>
  <c r="E8574" i="66"/>
  <c r="G8574" i="66" s="1"/>
  <c r="E8524" i="66"/>
  <c r="E8474" i="66"/>
  <c r="G8474" i="66" s="1"/>
  <c r="E8424" i="66"/>
  <c r="E8374" i="66"/>
  <c r="E8324" i="66"/>
  <c r="G8324" i="66" s="1"/>
  <c r="E8274" i="66"/>
  <c r="G8274" i="66" s="1"/>
  <c r="E8224" i="66"/>
  <c r="G8224" i="66" s="1"/>
  <c r="E8174" i="66"/>
  <c r="E8124" i="66"/>
  <c r="G8124" i="66" s="1"/>
  <c r="E8074" i="66"/>
  <c r="E8024" i="66"/>
  <c r="E7974" i="66"/>
  <c r="E7924" i="66"/>
  <c r="E7874" i="66"/>
  <c r="G7874" i="66" s="1"/>
  <c r="E7824" i="66"/>
  <c r="G7824" i="66" s="1"/>
  <c r="E7774" i="66"/>
  <c r="G7774" i="66" s="1"/>
  <c r="E7724" i="66"/>
  <c r="E7674" i="66"/>
  <c r="G7674" i="66" s="1"/>
  <c r="E7624" i="66"/>
  <c r="G7624" i="66" s="1"/>
  <c r="E9944" i="66"/>
  <c r="E9992" i="66"/>
  <c r="G9992" i="66" s="1"/>
  <c r="E9791" i="66"/>
  <c r="E9950" i="66"/>
  <c r="E9708" i="66"/>
  <c r="G9708" i="66" s="1"/>
  <c r="E9667" i="66"/>
  <c r="E9623" i="66"/>
  <c r="G9623" i="66" s="1"/>
  <c r="E2910" i="66"/>
  <c r="G2910" i="66" s="1"/>
  <c r="E620" i="66"/>
  <c r="E9786" i="66"/>
  <c r="E10005" i="66"/>
  <c r="E1195" i="66"/>
  <c r="E2121" i="66"/>
  <c r="E2969" i="66"/>
  <c r="E1119" i="66"/>
  <c r="E1005" i="66"/>
  <c r="E9627" i="66"/>
  <c r="E9137" i="66"/>
  <c r="E9017" i="66"/>
  <c r="G9017" i="66" s="1"/>
  <c r="E8917" i="66"/>
  <c r="E8657" i="66"/>
  <c r="E8557" i="66"/>
  <c r="G8557" i="66" s="1"/>
  <c r="E8427" i="66"/>
  <c r="E9545" i="66"/>
  <c r="G9545" i="66" s="1"/>
  <c r="E9425" i="66"/>
  <c r="G9425" i="66" s="1"/>
  <c r="E9125" i="66"/>
  <c r="G9125" i="66" s="1"/>
  <c r="E9035" i="66"/>
  <c r="G9035" i="66" s="1"/>
  <c r="E8925" i="66"/>
  <c r="G8925" i="66" s="1"/>
  <c r="E8715" i="66"/>
  <c r="E8625" i="66"/>
  <c r="E8525" i="66"/>
  <c r="E8415" i="66"/>
  <c r="G8415" i="66" s="1"/>
  <c r="E8325" i="66"/>
  <c r="E8115" i="66"/>
  <c r="G8115" i="66" s="1"/>
  <c r="E7975" i="66"/>
  <c r="E7905" i="66"/>
  <c r="E7765" i="66"/>
  <c r="G7765" i="66" s="1"/>
  <c r="E7685" i="66"/>
  <c r="E7535" i="66"/>
  <c r="E7115" i="66"/>
  <c r="E7035" i="66"/>
  <c r="E6975" i="66"/>
  <c r="G6975" i="66" s="1"/>
  <c r="E9574" i="66"/>
  <c r="E9434" i="66"/>
  <c r="G9434" i="66" s="1"/>
  <c r="E9354" i="66"/>
  <c r="E9144" i="66"/>
  <c r="E8994" i="66"/>
  <c r="E8784" i="66"/>
  <c r="E8704" i="66"/>
  <c r="E8494" i="66"/>
  <c r="E8284" i="66"/>
  <c r="E8204" i="66"/>
  <c r="E7994" i="66"/>
  <c r="G7994" i="66" s="1"/>
  <c r="E7784" i="66"/>
  <c r="E7704" i="66"/>
  <c r="E7644" i="66"/>
  <c r="G7644" i="66" s="1"/>
  <c r="E7584" i="66"/>
  <c r="E7534" i="66"/>
  <c r="G7534" i="66" s="1"/>
  <c r="E7484" i="66"/>
  <c r="E7434" i="66"/>
  <c r="G7434" i="66" s="1"/>
  <c r="E7384" i="66"/>
  <c r="E7334" i="66"/>
  <c r="G7334" i="66" s="1"/>
  <c r="E7284" i="66"/>
  <c r="E6984" i="66"/>
  <c r="G6984" i="66" s="1"/>
  <c r="E6934" i="66"/>
  <c r="G6934" i="66" s="1"/>
  <c r="E6884" i="66"/>
  <c r="G6884" i="66" s="1"/>
  <c r="E6834" i="66"/>
  <c r="G6834" i="66" s="1"/>
  <c r="E6784" i="66"/>
  <c r="G6784" i="66" s="1"/>
  <c r="E6734" i="66"/>
  <c r="E6684" i="66"/>
  <c r="G6684" i="66" s="1"/>
  <c r="E6634" i="66"/>
  <c r="E6584" i="66"/>
  <c r="E6534" i="66"/>
  <c r="G6534" i="66" s="1"/>
  <c r="E6484" i="66"/>
  <c r="E6434" i="66"/>
  <c r="G6434" i="66" s="1"/>
  <c r="E6384" i="66"/>
  <c r="E6334" i="66"/>
  <c r="G6334" i="66" s="1"/>
  <c r="E6284" i="66"/>
  <c r="G6284" i="66" s="1"/>
  <c r="E6234" i="66"/>
  <c r="E6184" i="66"/>
  <c r="G6184" i="66" s="1"/>
  <c r="E6134" i="66"/>
  <c r="E6084" i="66"/>
  <c r="G6084" i="66" s="1"/>
  <c r="E6034" i="66"/>
  <c r="G6034" i="66" s="1"/>
  <c r="E5984" i="66"/>
  <c r="G5984" i="66" s="1"/>
  <c r="E5934" i="66"/>
  <c r="G5934" i="66" s="1"/>
  <c r="E5884" i="66"/>
  <c r="G5884" i="66" s="1"/>
  <c r="E5834" i="66"/>
  <c r="E5784" i="66"/>
  <c r="G5784" i="66" s="1"/>
  <c r="E5734" i="66"/>
  <c r="E5684" i="66"/>
  <c r="G5684" i="66" s="1"/>
  <c r="E5634" i="66"/>
  <c r="G5634" i="66" s="1"/>
  <c r="E5584" i="66"/>
  <c r="G5584" i="66" s="1"/>
  <c r="E5534" i="66"/>
  <c r="E5484" i="66"/>
  <c r="G5484" i="66" s="1"/>
  <c r="E5434" i="66"/>
  <c r="G5434" i="66" s="1"/>
  <c r="E5284" i="66"/>
  <c r="G5284" i="66" s="1"/>
  <c r="E5234" i="66"/>
  <c r="G5234" i="66" s="1"/>
  <c r="E5034" i="66"/>
  <c r="E4984" i="66"/>
  <c r="E4934" i="66"/>
  <c r="G4934" i="66" s="1"/>
  <c r="E4884" i="66"/>
  <c r="E4834" i="66"/>
  <c r="E4784" i="66"/>
  <c r="E4734" i="66"/>
  <c r="E4684" i="66"/>
  <c r="E4634" i="66"/>
  <c r="G4634" i="66" s="1"/>
  <c r="E9914" i="66"/>
  <c r="E9932" i="66"/>
  <c r="E8692" i="66"/>
  <c r="G8692" i="66" s="1"/>
  <c r="E9721" i="66"/>
  <c r="E9930" i="66"/>
  <c r="E10008" i="66"/>
  <c r="E9678" i="66"/>
  <c r="G9678" i="66" s="1"/>
  <c r="E9657" i="66"/>
  <c r="E9573" i="66"/>
  <c r="E2800" i="66"/>
  <c r="G2800" i="66" s="1"/>
  <c r="E1100" i="66"/>
  <c r="E9776" i="66"/>
  <c r="E9945" i="66"/>
  <c r="G9945" i="66" s="1"/>
  <c r="E1185" i="66"/>
  <c r="E985" i="66"/>
  <c r="G985" i="66" s="1"/>
  <c r="E1224" i="66"/>
  <c r="G1224" i="66" s="1"/>
  <c r="E9617" i="66"/>
  <c r="E9487" i="66"/>
  <c r="G9487" i="66" s="1"/>
  <c r="E9367" i="66"/>
  <c r="G9367" i="66" s="1"/>
  <c r="E9007" i="66"/>
  <c r="E8777" i="66"/>
  <c r="E8537" i="66"/>
  <c r="G8537" i="66" s="1"/>
  <c r="E9625" i="66"/>
  <c r="E9325" i="66"/>
  <c r="G9325" i="66" s="1"/>
  <c r="E9215" i="66"/>
  <c r="E9025" i="66"/>
  <c r="E8915" i="66"/>
  <c r="G8915" i="66" s="1"/>
  <c r="E8825" i="66"/>
  <c r="G8825" i="66" s="1"/>
  <c r="E8615" i="66"/>
  <c r="E8505" i="66"/>
  <c r="E8205" i="66"/>
  <c r="G8205" i="66" s="1"/>
  <c r="E8035" i="66"/>
  <c r="G8035" i="66" s="1"/>
  <c r="E7825" i="66"/>
  <c r="E7755" i="66"/>
  <c r="G7755" i="66" s="1"/>
  <c r="E7615" i="66"/>
  <c r="E7325" i="66"/>
  <c r="G7325" i="66" s="1"/>
  <c r="E7175" i="66"/>
  <c r="G7175" i="66" s="1"/>
  <c r="E9494" i="66"/>
  <c r="E9424" i="66"/>
  <c r="E9284" i="66"/>
  <c r="E9204" i="66"/>
  <c r="E9054" i="66"/>
  <c r="E8844" i="66"/>
  <c r="G8844" i="66" s="1"/>
  <c r="E8634" i="66"/>
  <c r="G8634" i="66" s="1"/>
  <c r="E8554" i="66"/>
  <c r="E8344" i="66"/>
  <c r="G8344" i="66" s="1"/>
  <c r="E8134" i="66"/>
  <c r="E8054" i="66"/>
  <c r="E7634" i="66"/>
  <c r="E7234" i="66"/>
  <c r="E7184" i="66"/>
  <c r="G7184" i="66" s="1"/>
  <c r="E7134" i="66"/>
  <c r="E7084" i="66"/>
  <c r="G7084" i="66" s="1"/>
  <c r="E7034" i="66"/>
  <c r="G7034" i="66" s="1"/>
  <c r="E5384" i="66"/>
  <c r="E5334" i="66"/>
  <c r="G5334" i="66" s="1"/>
  <c r="E5184" i="66"/>
  <c r="E5134" i="66"/>
  <c r="G5134" i="66" s="1"/>
  <c r="E5084" i="66"/>
  <c r="G5084" i="66" s="1"/>
  <c r="E9894" i="66"/>
  <c r="E9862" i="66"/>
  <c r="E8642" i="66"/>
  <c r="G8642" i="66" s="1"/>
  <c r="E9711" i="66"/>
  <c r="E9820" i="66"/>
  <c r="G9820" i="66" s="1"/>
  <c r="E9998" i="66"/>
  <c r="G9998" i="66" s="1"/>
  <c r="E9957" i="66"/>
  <c r="E10023" i="66"/>
  <c r="E9323" i="66"/>
  <c r="E1090" i="66"/>
  <c r="E2988" i="66"/>
  <c r="G2988" i="66" s="1"/>
  <c r="E9756" i="66"/>
  <c r="G9756" i="66" s="1"/>
  <c r="E9845" i="66"/>
  <c r="E1165" i="66"/>
  <c r="G1165" i="66" s="1"/>
  <c r="E891" i="66"/>
  <c r="E2759" i="66"/>
  <c r="E1214" i="66"/>
  <c r="E9227" i="66"/>
  <c r="G9227" i="66" s="1"/>
  <c r="E9127" i="66"/>
  <c r="E8637" i="66"/>
  <c r="E8517" i="66"/>
  <c r="E8417" i="66"/>
  <c r="E9415" i="66"/>
  <c r="G9415" i="66" s="1"/>
  <c r="E9115" i="66"/>
  <c r="G9115" i="66" s="1"/>
  <c r="E9005" i="66"/>
  <c r="E8705" i="66"/>
  <c r="G8705" i="66" s="1"/>
  <c r="E8495" i="66"/>
  <c r="G8495" i="66" s="1"/>
  <c r="E8405" i="66"/>
  <c r="G8405" i="66" s="1"/>
  <c r="E8195" i="66"/>
  <c r="E7965" i="66"/>
  <c r="E7885" i="66"/>
  <c r="G7885" i="66" s="1"/>
  <c r="E7675" i="66"/>
  <c r="E7605" i="66"/>
  <c r="E7525" i="66"/>
  <c r="E7465" i="66"/>
  <c r="G7465" i="66" s="1"/>
  <c r="E7385" i="66"/>
  <c r="G7385" i="66" s="1"/>
  <c r="E7315" i="66"/>
  <c r="G7315" i="66" s="1"/>
  <c r="E9634" i="66"/>
  <c r="E9554" i="66"/>
  <c r="E9344" i="66"/>
  <c r="E9274" i="66"/>
  <c r="G9274" i="66" s="1"/>
  <c r="E9134" i="66"/>
  <c r="E8984" i="66"/>
  <c r="G8984" i="66" s="1"/>
  <c r="E8904" i="66"/>
  <c r="G8904" i="66" s="1"/>
  <c r="E8694" i="66"/>
  <c r="G8694" i="66" s="1"/>
  <c r="E8484" i="66"/>
  <c r="G8484" i="66" s="1"/>
  <c r="E8404" i="66"/>
  <c r="E8194" i="66"/>
  <c r="G8194" i="66" s="1"/>
  <c r="E9664" i="66"/>
  <c r="G9664" i="66" s="1"/>
  <c r="E9921" i="66"/>
  <c r="E8771" i="66"/>
  <c r="E3150" i="66"/>
  <c r="G3150" i="66" s="1"/>
  <c r="E9779" i="66"/>
  <c r="G9779" i="66" s="1"/>
  <c r="E9758" i="66"/>
  <c r="G9758" i="66" s="1"/>
  <c r="E9687" i="66"/>
  <c r="E9763" i="66"/>
  <c r="G9763" i="66" s="1"/>
  <c r="E850" i="66"/>
  <c r="E2458" i="66"/>
  <c r="E9916" i="66"/>
  <c r="G9916" i="66" s="1"/>
  <c r="E25" i="66"/>
  <c r="G25" i="66" s="1"/>
  <c r="E3029" i="66"/>
  <c r="G3029" i="66" s="1"/>
  <c r="E1314" i="66"/>
  <c r="G1314" i="66" s="1"/>
  <c r="E1014" i="66"/>
  <c r="G1014" i="66" s="1"/>
  <c r="E9637" i="66"/>
  <c r="E9517" i="66"/>
  <c r="E9417" i="66"/>
  <c r="E9057" i="66"/>
  <c r="E8927" i="66"/>
  <c r="E8437" i="66"/>
  <c r="G8437" i="66" s="1"/>
  <c r="E8337" i="66"/>
  <c r="E9465" i="66"/>
  <c r="G9465" i="66" s="1"/>
  <c r="E9355" i="66"/>
  <c r="G9355" i="66" s="1"/>
  <c r="E9145" i="66"/>
  <c r="G9145" i="66" s="1"/>
  <c r="E9055" i="66"/>
  <c r="E8955" i="66"/>
  <c r="E8845" i="66"/>
  <c r="E8755" i="66"/>
  <c r="E8545" i="66"/>
  <c r="E7985" i="66"/>
  <c r="E7775" i="66"/>
  <c r="G7775" i="66" s="1"/>
  <c r="E7705" i="66"/>
  <c r="G7705" i="66" s="1"/>
  <c r="E7565" i="66"/>
  <c r="E7415" i="66"/>
  <c r="G7415" i="66" s="1"/>
  <c r="E7275" i="66"/>
  <c r="G7275" i="66" s="1"/>
  <c r="E7125" i="66"/>
  <c r="G7125" i="66" s="1"/>
  <c r="E6985" i="66"/>
  <c r="E9444" i="66"/>
  <c r="G9444" i="66" s="1"/>
  <c r="E9374" i="66"/>
  <c r="G9374" i="66" s="1"/>
  <c r="E9234" i="66"/>
  <c r="E9154" i="66"/>
  <c r="E9004" i="66"/>
  <c r="G9004" i="66" s="1"/>
  <c r="E8794" i="66"/>
  <c r="G8794" i="66" s="1"/>
  <c r="E8584" i="66"/>
  <c r="E8504" i="66"/>
  <c r="E8294" i="66"/>
  <c r="E8084" i="66"/>
  <c r="E7544" i="66"/>
  <c r="G7544" i="66" s="1"/>
  <c r="E7494" i="66"/>
  <c r="G7494" i="66" s="1"/>
  <c r="E7444" i="66"/>
  <c r="G7444" i="66" s="1"/>
  <c r="E7394" i="66"/>
  <c r="E7344" i="66"/>
  <c r="G7344" i="66" s="1"/>
  <c r="E7294" i="66"/>
  <c r="G7294" i="66" s="1"/>
  <c r="E7244" i="66"/>
  <c r="E7144" i="66"/>
  <c r="E7094" i="66"/>
  <c r="G7094" i="66" s="1"/>
  <c r="E7044" i="66"/>
  <c r="G7044" i="66" s="1"/>
  <c r="E6994" i="66"/>
  <c r="G6994" i="66" s="1"/>
  <c r="E6944" i="66"/>
  <c r="E6894" i="66"/>
  <c r="G6894" i="66" s="1"/>
  <c r="E6794" i="66"/>
  <c r="E6744" i="66"/>
  <c r="E6694" i="66"/>
  <c r="E6644" i="66"/>
  <c r="G6644" i="66" s="1"/>
  <c r="E6594" i="66"/>
  <c r="E6544" i="66"/>
  <c r="G6544" i="66" s="1"/>
  <c r="E6494" i="66"/>
  <c r="G6494" i="66" s="1"/>
  <c r="E6444" i="66"/>
  <c r="G6444" i="66" s="1"/>
  <c r="E6344" i="66"/>
  <c r="E6294" i="66"/>
  <c r="G6294" i="66" s="1"/>
  <c r="E6244" i="66"/>
  <c r="G6244" i="66" s="1"/>
  <c r="E6194" i="66"/>
  <c r="E6144" i="66"/>
  <c r="G6144" i="66" s="1"/>
  <c r="E6094" i="66"/>
  <c r="G6094" i="66" s="1"/>
  <c r="E6044" i="66"/>
  <c r="G6044" i="66" s="1"/>
  <c r="E5994" i="66"/>
  <c r="G5994" i="66" s="1"/>
  <c r="E5944" i="66"/>
  <c r="G5944" i="66" s="1"/>
  <c r="E5894" i="66"/>
  <c r="E5844" i="66"/>
  <c r="E5744" i="66"/>
  <c r="E5694" i="66"/>
  <c r="G5694" i="66" s="1"/>
  <c r="E5594" i="66"/>
  <c r="E5544" i="66"/>
  <c r="E5444" i="66"/>
  <c r="E5394" i="66"/>
  <c r="E5344" i="66"/>
  <c r="E5294" i="66"/>
  <c r="G5294" i="66" s="1"/>
  <c r="E5194" i="66"/>
  <c r="G5194" i="66" s="1"/>
  <c r="E5144" i="66"/>
  <c r="G5144" i="66" s="1"/>
  <c r="E5094" i="66"/>
  <c r="G5094" i="66" s="1"/>
  <c r="E4844" i="66"/>
  <c r="E4794" i="66"/>
  <c r="G4794" i="66" s="1"/>
  <c r="E4744" i="66"/>
  <c r="E4694" i="66"/>
  <c r="E4644" i="66"/>
  <c r="G4644" i="66" s="1"/>
  <c r="E9844" i="66"/>
  <c r="E9702" i="66"/>
  <c r="G9702" i="66" s="1"/>
  <c r="E9989" i="66"/>
  <c r="G9989" i="66" s="1"/>
  <c r="E9768" i="66"/>
  <c r="E9823" i="66"/>
  <c r="E9726" i="66"/>
  <c r="G9726" i="66" s="1"/>
  <c r="E9715" i="66"/>
  <c r="G9715" i="66" s="1"/>
  <c r="E1261" i="66"/>
  <c r="E2709" i="66"/>
  <c r="E1084" i="66"/>
  <c r="E9577" i="66"/>
  <c r="G9577" i="66" s="1"/>
  <c r="E8987" i="66"/>
  <c r="G8987" i="66" s="1"/>
  <c r="E8827" i="66"/>
  <c r="G8827" i="66" s="1"/>
  <c r="E8617" i="66"/>
  <c r="E9565" i="66"/>
  <c r="G9565" i="66" s="1"/>
  <c r="E9395" i="66"/>
  <c r="E9205" i="66"/>
  <c r="E8695" i="66"/>
  <c r="G8695" i="66" s="1"/>
  <c r="E8555" i="66"/>
  <c r="G8555" i="66" s="1"/>
  <c r="E8065" i="66"/>
  <c r="E7935" i="66"/>
  <c r="G7935" i="66" s="1"/>
  <c r="E7815" i="66"/>
  <c r="G7815" i="66" s="1"/>
  <c r="E7715" i="66"/>
  <c r="E7225" i="66"/>
  <c r="G7225" i="66" s="1"/>
  <c r="E7085" i="66"/>
  <c r="G7085" i="66" s="1"/>
  <c r="E9404" i="66"/>
  <c r="G9404" i="66" s="1"/>
  <c r="E9304" i="66"/>
  <c r="E9184" i="66"/>
  <c r="E9044" i="66"/>
  <c r="E8944" i="66"/>
  <c r="E8454" i="66"/>
  <c r="G8454" i="66" s="1"/>
  <c r="E8334" i="66"/>
  <c r="G8334" i="66" s="1"/>
  <c r="E8234" i="66"/>
  <c r="E8004" i="66"/>
  <c r="G8004" i="66" s="1"/>
  <c r="E7894" i="66"/>
  <c r="E7694" i="66"/>
  <c r="E7604" i="66"/>
  <c r="E7254" i="66"/>
  <c r="G7254" i="66" s="1"/>
  <c r="E6964" i="66"/>
  <c r="G6964" i="66" s="1"/>
  <c r="E6814" i="66"/>
  <c r="G6814" i="66" s="1"/>
  <c r="E6604" i="66"/>
  <c r="G6604" i="66" s="1"/>
  <c r="E6524" i="66"/>
  <c r="E6394" i="66"/>
  <c r="G6394" i="66" s="1"/>
  <c r="E6254" i="66"/>
  <c r="G6254" i="66" s="1"/>
  <c r="E6174" i="66"/>
  <c r="E6104" i="66"/>
  <c r="G6104" i="66" s="1"/>
  <c r="E6024" i="66"/>
  <c r="E5964" i="66"/>
  <c r="E5604" i="66"/>
  <c r="G5604" i="66" s="1"/>
  <c r="E5524" i="66"/>
  <c r="E5314" i="66"/>
  <c r="G5314" i="66" s="1"/>
  <c r="E5104" i="66"/>
  <c r="E5024" i="66"/>
  <c r="E4964" i="66"/>
  <c r="G4964" i="66" s="1"/>
  <c r="E4894" i="66"/>
  <c r="G4894" i="66" s="1"/>
  <c r="E4814" i="66"/>
  <c r="E4604" i="66"/>
  <c r="G4604" i="66" s="1"/>
  <c r="E4304" i="66"/>
  <c r="G4304" i="66" s="1"/>
  <c r="E4054" i="66"/>
  <c r="G4054" i="66" s="1"/>
  <c r="E3954" i="66"/>
  <c r="E3654" i="66"/>
  <c r="E3604" i="66"/>
  <c r="G3604" i="66" s="1"/>
  <c r="E3454" i="66"/>
  <c r="E9108" i="66"/>
  <c r="E9058" i="66"/>
  <c r="G9058" i="66" s="1"/>
  <c r="E9008" i="66"/>
  <c r="E8958" i="66"/>
  <c r="G8958" i="66" s="1"/>
  <c r="E8908" i="66"/>
  <c r="G8908" i="66" s="1"/>
  <c r="E8858" i="66"/>
  <c r="G8858" i="66" s="1"/>
  <c r="E8808" i="66"/>
  <c r="G8808" i="66" s="1"/>
  <c r="E7707" i="66"/>
  <c r="E7457" i="66"/>
  <c r="E7007" i="66"/>
  <c r="G7007" i="66" s="1"/>
  <c r="E6957" i="66"/>
  <c r="E6907" i="66"/>
  <c r="E6857" i="66"/>
  <c r="E6757" i="66"/>
  <c r="G6757" i="66" s="1"/>
  <c r="E6507" i="66"/>
  <c r="E6407" i="66"/>
  <c r="G6407" i="66" s="1"/>
  <c r="E6357" i="66"/>
  <c r="G6357" i="66" s="1"/>
  <c r="E6307" i="66"/>
  <c r="E6257" i="66"/>
  <c r="E6207" i="66"/>
  <c r="G6207" i="66" s="1"/>
  <c r="E6157" i="66"/>
  <c r="G6157" i="66" s="1"/>
  <c r="E6107" i="66"/>
  <c r="G6107" i="66" s="1"/>
  <c r="E6057" i="66"/>
  <c r="G6057" i="66" s="1"/>
  <c r="E6007" i="66"/>
  <c r="G6007" i="66" s="1"/>
  <c r="E5957" i="66"/>
  <c r="G5957" i="66" s="1"/>
  <c r="E5907" i="66"/>
  <c r="E5857" i="66"/>
  <c r="G5857" i="66" s="1"/>
  <c r="E5807" i="66"/>
  <c r="E5757" i="66"/>
  <c r="E5707" i="66"/>
  <c r="E3807" i="66"/>
  <c r="E9814" i="66"/>
  <c r="G9814" i="66" s="1"/>
  <c r="E9021" i="66"/>
  <c r="E9889" i="66"/>
  <c r="G9889" i="66" s="1"/>
  <c r="E9738" i="66"/>
  <c r="E9803" i="66"/>
  <c r="G9803" i="66" s="1"/>
  <c r="E2828" i="66"/>
  <c r="E9706" i="66"/>
  <c r="E1225" i="66"/>
  <c r="E2259" i="66"/>
  <c r="G2259" i="66" s="1"/>
  <c r="E1015" i="66"/>
  <c r="E1064" i="66"/>
  <c r="E8787" i="66"/>
  <c r="E9555" i="66"/>
  <c r="G9555" i="66" s="1"/>
  <c r="E9375" i="66"/>
  <c r="G9375" i="66" s="1"/>
  <c r="E9195" i="66"/>
  <c r="E9045" i="66"/>
  <c r="E8355" i="66"/>
  <c r="E7805" i="66"/>
  <c r="G7805" i="66" s="1"/>
  <c r="E7575" i="66"/>
  <c r="G7575" i="66" s="1"/>
  <c r="E7435" i="66"/>
  <c r="E7335" i="66"/>
  <c r="G7335" i="66" s="1"/>
  <c r="E7215" i="66"/>
  <c r="E9534" i="66"/>
  <c r="E9294" i="66"/>
  <c r="E9174" i="66"/>
  <c r="E8934" i="66"/>
  <c r="E8804" i="66"/>
  <c r="E8684" i="66"/>
  <c r="G8684" i="66" s="1"/>
  <c r="E8094" i="66"/>
  <c r="E7984" i="66"/>
  <c r="E7794" i="66"/>
  <c r="G7794" i="66" s="1"/>
  <c r="E7684" i="66"/>
  <c r="G7684" i="66" s="1"/>
  <c r="E7524" i="66"/>
  <c r="G7524" i="66" s="1"/>
  <c r="E7454" i="66"/>
  <c r="G7454" i="66" s="1"/>
  <c r="E7374" i="66"/>
  <c r="G7374" i="66" s="1"/>
  <c r="E7314" i="66"/>
  <c r="G7314" i="66" s="1"/>
  <c r="E7164" i="66"/>
  <c r="E7104" i="66"/>
  <c r="G7104" i="66" s="1"/>
  <c r="E7024" i="66"/>
  <c r="E6954" i="66"/>
  <c r="G6954" i="66" s="1"/>
  <c r="E6664" i="66"/>
  <c r="E6454" i="66"/>
  <c r="G6454" i="66" s="1"/>
  <c r="E6374" i="66"/>
  <c r="E6314" i="66"/>
  <c r="G6314" i="66" s="1"/>
  <c r="E5954" i="66"/>
  <c r="E5814" i="66"/>
  <c r="G5814" i="66" s="1"/>
  <c r="E5664" i="66"/>
  <c r="G5664" i="66" s="1"/>
  <c r="E5454" i="66"/>
  <c r="E5374" i="66"/>
  <c r="E5244" i="66"/>
  <c r="E5164" i="66"/>
  <c r="G5164" i="66" s="1"/>
  <c r="E4954" i="66"/>
  <c r="G4954" i="66" s="1"/>
  <c r="E4874" i="66"/>
  <c r="G4874" i="66" s="1"/>
  <c r="E4664" i="66"/>
  <c r="G4664" i="66" s="1"/>
  <c r="E3994" i="66"/>
  <c r="G3994" i="66" s="1"/>
  <c r="E3944" i="66"/>
  <c r="G3944" i="66" s="1"/>
  <c r="E3894" i="66"/>
  <c r="G3894" i="66" s="1"/>
  <c r="E3844" i="66"/>
  <c r="G3844" i="66" s="1"/>
  <c r="E3794" i="66"/>
  <c r="E3744" i="66"/>
  <c r="G3744" i="66" s="1"/>
  <c r="E3694" i="66"/>
  <c r="E3644" i="66"/>
  <c r="E9598" i="66"/>
  <c r="E9548" i="66"/>
  <c r="E9498" i="66"/>
  <c r="G9498" i="66" s="1"/>
  <c r="E9448" i="66"/>
  <c r="G9448" i="66" s="1"/>
  <c r="E9398" i="66"/>
  <c r="G9398" i="66" s="1"/>
  <c r="E9348" i="66"/>
  <c r="G9348" i="66" s="1"/>
  <c r="E9298" i="66"/>
  <c r="E9248" i="66"/>
  <c r="G9248" i="66" s="1"/>
  <c r="E9198" i="66"/>
  <c r="G9198" i="66" s="1"/>
  <c r="E9148" i="66"/>
  <c r="E8297" i="66"/>
  <c r="E8247" i="66"/>
  <c r="E8197" i="66"/>
  <c r="E8147" i="66"/>
  <c r="E8097" i="66"/>
  <c r="G8097" i="66" s="1"/>
  <c r="E8047" i="66"/>
  <c r="G8047" i="66" s="1"/>
  <c r="E7997" i="66"/>
  <c r="E7947" i="66"/>
  <c r="G7947" i="66" s="1"/>
  <c r="E7897" i="66"/>
  <c r="E7847" i="66"/>
  <c r="G7847" i="66" s="1"/>
  <c r="E7797" i="66"/>
  <c r="G7797" i="66" s="1"/>
  <c r="E7747" i="66"/>
  <c r="E7697" i="66"/>
  <c r="E7647" i="66"/>
  <c r="G7647" i="66" s="1"/>
  <c r="E7597" i="66"/>
  <c r="G7597" i="66" s="1"/>
  <c r="E7347" i="66"/>
  <c r="G7347" i="66" s="1"/>
  <c r="E7297" i="66"/>
  <c r="G7297" i="66" s="1"/>
  <c r="E7247" i="66"/>
  <c r="G7247" i="66" s="1"/>
  <c r="E7197" i="66"/>
  <c r="E7147" i="66"/>
  <c r="E7097" i="66"/>
  <c r="E7047" i="66"/>
  <c r="G7047" i="66" s="1"/>
  <c r="E6797" i="66"/>
  <c r="E6747" i="66"/>
  <c r="G6747" i="66" s="1"/>
  <c r="E6697" i="66"/>
  <c r="G6697" i="66" s="1"/>
  <c r="E6597" i="66"/>
  <c r="E6547" i="66"/>
  <c r="G6547" i="66" s="1"/>
  <c r="E6497" i="66"/>
  <c r="E6447" i="66"/>
  <c r="E5797" i="66"/>
  <c r="E5747" i="66"/>
  <c r="E5247" i="66"/>
  <c r="G5247" i="66" s="1"/>
  <c r="E5197" i="66"/>
  <c r="G5197" i="66" s="1"/>
  <c r="E5147" i="66"/>
  <c r="G5147" i="66" s="1"/>
  <c r="E5097" i="66"/>
  <c r="E5047" i="66"/>
  <c r="G5047" i="66" s="1"/>
  <c r="E4997" i="66"/>
  <c r="G4997" i="66" s="1"/>
  <c r="E4947" i="66"/>
  <c r="E4897" i="66"/>
  <c r="G4897" i="66" s="1"/>
  <c r="E4847" i="66"/>
  <c r="E4797" i="66"/>
  <c r="G4797" i="66" s="1"/>
  <c r="E4747" i="66"/>
  <c r="E4597" i="66"/>
  <c r="E4497" i="66"/>
  <c r="G4497" i="66" s="1"/>
  <c r="E3997" i="66"/>
  <c r="E3897" i="66"/>
  <c r="E3797" i="66"/>
  <c r="E3697" i="66"/>
  <c r="E3647" i="66"/>
  <c r="G3647" i="66" s="1"/>
  <c r="E9794" i="66"/>
  <c r="G9794" i="66" s="1"/>
  <c r="E8542" i="66"/>
  <c r="E9879" i="66"/>
  <c r="G9879" i="66" s="1"/>
  <c r="E9947" i="66"/>
  <c r="E9773" i="66"/>
  <c r="E442" i="66"/>
  <c r="E1080" i="66"/>
  <c r="E2668" i="66"/>
  <c r="E1656" i="66"/>
  <c r="E1085" i="66"/>
  <c r="E2189" i="66"/>
  <c r="E855" i="66"/>
  <c r="E1024" i="66"/>
  <c r="G1024" i="66" s="1"/>
  <c r="E9567" i="66"/>
  <c r="E8757" i="66"/>
  <c r="E8577" i="66"/>
  <c r="E8367" i="66"/>
  <c r="E9505" i="66"/>
  <c r="G9505" i="66" s="1"/>
  <c r="E8995" i="66"/>
  <c r="E8855" i="66"/>
  <c r="G8855" i="66" s="1"/>
  <c r="E8345" i="66"/>
  <c r="E8165" i="66"/>
  <c r="E8025" i="66"/>
  <c r="E7925" i="66"/>
  <c r="E7075" i="66"/>
  <c r="G7075" i="66" s="1"/>
  <c r="E9624" i="66"/>
  <c r="G9624" i="66" s="1"/>
  <c r="E9524" i="66"/>
  <c r="E9394" i="66"/>
  <c r="E9034" i="66"/>
  <c r="G9034" i="66" s="1"/>
  <c r="E8544" i="66"/>
  <c r="E8444" i="66"/>
  <c r="E7884" i="66"/>
  <c r="E7594" i="66"/>
  <c r="E7514" i="66"/>
  <c r="E7224" i="66"/>
  <c r="G7224" i="66" s="1"/>
  <c r="E6874" i="66"/>
  <c r="G6874" i="66" s="1"/>
  <c r="E6804" i="66"/>
  <c r="E6724" i="66"/>
  <c r="G6724" i="66" s="1"/>
  <c r="E6514" i="66"/>
  <c r="E6224" i="66"/>
  <c r="E6164" i="66"/>
  <c r="G6164" i="66" s="1"/>
  <c r="E5874" i="66"/>
  <c r="G5874" i="66" s="1"/>
  <c r="E5804" i="66"/>
  <c r="G5804" i="66" s="1"/>
  <c r="E5724" i="66"/>
  <c r="E5514" i="66"/>
  <c r="G5514" i="66" s="1"/>
  <c r="E5304" i="66"/>
  <c r="G5304" i="66" s="1"/>
  <c r="E5224" i="66"/>
  <c r="G5224" i="66" s="1"/>
  <c r="E4724" i="66"/>
  <c r="G4724" i="66" s="1"/>
  <c r="E4594" i="66"/>
  <c r="E4544" i="66"/>
  <c r="G4544" i="66" s="1"/>
  <c r="E4494" i="66"/>
  <c r="G4494" i="66" s="1"/>
  <c r="E4444" i="66"/>
  <c r="G4444" i="66" s="1"/>
  <c r="E4394" i="66"/>
  <c r="G4394" i="66" s="1"/>
  <c r="E4344" i="66"/>
  <c r="G4344" i="66" s="1"/>
  <c r="E4294" i="66"/>
  <c r="G4294" i="66" s="1"/>
  <c r="E4244" i="66"/>
  <c r="G4244" i="66" s="1"/>
  <c r="E4194" i="66"/>
  <c r="G4194" i="66" s="1"/>
  <c r="E4144" i="66"/>
  <c r="G4144" i="66" s="1"/>
  <c r="E4094" i="66"/>
  <c r="E4044" i="66"/>
  <c r="G4044" i="66" s="1"/>
  <c r="E3594" i="66"/>
  <c r="E3544" i="66"/>
  <c r="E3494" i="66"/>
  <c r="G3494" i="66" s="1"/>
  <c r="E3444" i="66"/>
  <c r="E3394" i="66"/>
  <c r="G3394" i="66" s="1"/>
  <c r="E9098" i="66"/>
  <c r="E9048" i="66"/>
  <c r="E8998" i="66"/>
  <c r="E8948" i="66"/>
  <c r="G8948" i="66" s="1"/>
  <c r="E8898" i="66"/>
  <c r="G8898" i="66" s="1"/>
  <c r="E8848" i="66"/>
  <c r="G8848" i="66" s="1"/>
  <c r="E7547" i="66"/>
  <c r="E7497" i="66"/>
  <c r="G7497" i="66" s="1"/>
  <c r="E7447" i="66"/>
  <c r="E7397" i="66"/>
  <c r="E9684" i="66"/>
  <c r="G9684" i="66" s="1"/>
  <c r="E10001" i="66"/>
  <c r="G10001" i="66" s="1"/>
  <c r="E9960" i="66"/>
  <c r="E9859" i="66"/>
  <c r="G9859" i="66" s="1"/>
  <c r="E9917" i="66"/>
  <c r="E9733" i="66"/>
  <c r="G9733" i="66" s="1"/>
  <c r="E402" i="66"/>
  <c r="E1070" i="66"/>
  <c r="E1256" i="66"/>
  <c r="G1256" i="66" s="1"/>
  <c r="E984" i="66"/>
  <c r="E9337" i="66"/>
  <c r="E8937" i="66"/>
  <c r="E8727" i="66"/>
  <c r="G8727" i="66" s="1"/>
  <c r="E8567" i="66"/>
  <c r="E8357" i="66"/>
  <c r="E9495" i="66"/>
  <c r="E9345" i="66"/>
  <c r="G9345" i="66" s="1"/>
  <c r="E9175" i="66"/>
  <c r="E8665" i="66"/>
  <c r="E8145" i="66"/>
  <c r="G8145" i="66" s="1"/>
  <c r="E7915" i="66"/>
  <c r="G7915" i="66" s="1"/>
  <c r="E7785" i="66"/>
  <c r="E7665" i="66"/>
  <c r="G7665" i="66" s="1"/>
  <c r="E7425" i="66"/>
  <c r="G7425" i="66" s="1"/>
  <c r="E7305" i="66"/>
  <c r="G7305" i="66" s="1"/>
  <c r="E7185" i="66"/>
  <c r="G7185" i="66" s="1"/>
  <c r="E9504" i="66"/>
  <c r="E9254" i="66"/>
  <c r="E8894" i="66"/>
  <c r="G8894" i="66" s="1"/>
  <c r="E8434" i="66"/>
  <c r="E9674" i="66"/>
  <c r="G9674" i="66" s="1"/>
  <c r="E9991" i="66"/>
  <c r="E9800" i="66"/>
  <c r="E9789" i="66"/>
  <c r="E9857" i="66"/>
  <c r="E9123" i="66"/>
  <c r="G9123" i="66" s="1"/>
  <c r="E1030" i="66"/>
  <c r="E2811" i="66"/>
  <c r="E9537" i="66"/>
  <c r="E9327" i="66"/>
  <c r="E8507" i="66"/>
  <c r="E9165" i="66"/>
  <c r="E8785" i="66"/>
  <c r="G8785" i="66" s="1"/>
  <c r="E8645" i="66"/>
  <c r="E8475" i="66"/>
  <c r="G8475" i="66" s="1"/>
  <c r="E8015" i="66"/>
  <c r="E7655" i="66"/>
  <c r="E7165" i="66"/>
  <c r="G7165" i="66" s="1"/>
  <c r="E7065" i="66"/>
  <c r="G7065" i="66" s="1"/>
  <c r="E9604" i="66"/>
  <c r="E9484" i="66"/>
  <c r="E9384" i="66"/>
  <c r="G9384" i="66" s="1"/>
  <c r="E9644" i="66"/>
  <c r="E9971" i="66"/>
  <c r="E9770" i="66"/>
  <c r="E9759" i="66"/>
  <c r="E9847" i="66"/>
  <c r="G9847" i="66" s="1"/>
  <c r="E920" i="66"/>
  <c r="E10015" i="66"/>
  <c r="E2801" i="66"/>
  <c r="G2801" i="66" s="1"/>
  <c r="E1319" i="66"/>
  <c r="G1319" i="66" s="1"/>
  <c r="E8717" i="66"/>
  <c r="G8717" i="66" s="1"/>
  <c r="E8327" i="66"/>
  <c r="G8327" i="66" s="1"/>
  <c r="E9475" i="66"/>
  <c r="G9475" i="66" s="1"/>
  <c r="E8975" i="66"/>
  <c r="E8465" i="66"/>
  <c r="G8465" i="66" s="1"/>
  <c r="E8275" i="66"/>
  <c r="G8275" i="66" s="1"/>
  <c r="E8125" i="66"/>
  <c r="E8005" i="66"/>
  <c r="E7875" i="66"/>
  <c r="G7875" i="66" s="1"/>
  <c r="E7515" i="66"/>
  <c r="G7515" i="66" s="1"/>
  <c r="E7285" i="66"/>
  <c r="G7285" i="66" s="1"/>
  <c r="E9474" i="66"/>
  <c r="E9792" i="66"/>
  <c r="G9792" i="66" s="1"/>
  <c r="E9941" i="66"/>
  <c r="E9760" i="66"/>
  <c r="G9760" i="66" s="1"/>
  <c r="E9988" i="66"/>
  <c r="E9817" i="66"/>
  <c r="G9817" i="66" s="1"/>
  <c r="E2640" i="66"/>
  <c r="G2640" i="66" s="1"/>
  <c r="E10016" i="66"/>
  <c r="E9835" i="66"/>
  <c r="E2781" i="66"/>
  <c r="E969" i="66"/>
  <c r="G969" i="66" s="1"/>
  <c r="E9287" i="66"/>
  <c r="G9287" i="66" s="1"/>
  <c r="E9077" i="66"/>
  <c r="G9077" i="66" s="1"/>
  <c r="E8867" i="66"/>
  <c r="E8707" i="66"/>
  <c r="G8707" i="66" s="1"/>
  <c r="E8487" i="66"/>
  <c r="G8487" i="66" s="1"/>
  <c r="E9615" i="66"/>
  <c r="G9615" i="66" s="1"/>
  <c r="E9275" i="66"/>
  <c r="E8965" i="66"/>
  <c r="E8775" i="66"/>
  <c r="E8595" i="66"/>
  <c r="E8455" i="66"/>
  <c r="E8265" i="66"/>
  <c r="G8265" i="66" s="1"/>
  <c r="E8085" i="66"/>
  <c r="G8085" i="66" s="1"/>
  <c r="E7735" i="66"/>
  <c r="E7635" i="66"/>
  <c r="E9782" i="66"/>
  <c r="G9782" i="66" s="1"/>
  <c r="E9841" i="66"/>
  <c r="E9740" i="66"/>
  <c r="E9968" i="66"/>
  <c r="E9677" i="66"/>
  <c r="E2290" i="66"/>
  <c r="E9996" i="66"/>
  <c r="G9996" i="66" s="1"/>
  <c r="E9815" i="66"/>
  <c r="E611" i="66"/>
  <c r="E1244" i="66"/>
  <c r="E9437" i="66"/>
  <c r="E9277" i="66"/>
  <c r="G9277" i="66" s="1"/>
  <c r="E8857" i="66"/>
  <c r="E9455" i="66"/>
  <c r="G9455" i="66" s="1"/>
  <c r="E8765" i="66"/>
  <c r="G8765" i="66" s="1"/>
  <c r="E8575" i="66"/>
  <c r="G8575" i="66" s="1"/>
  <c r="E8425" i="66"/>
  <c r="G8425" i="66" s="1"/>
  <c r="E7865" i="66"/>
  <c r="E7625" i="66"/>
  <c r="G7625" i="66" s="1"/>
  <c r="E9772" i="66"/>
  <c r="G9772" i="66" s="1"/>
  <c r="E9701" i="66"/>
  <c r="E9660" i="66"/>
  <c r="G9660" i="66" s="1"/>
  <c r="E9888" i="66"/>
  <c r="E9943" i="66"/>
  <c r="E2240" i="66"/>
  <c r="E2978" i="66"/>
  <c r="G2978" i="66" s="1"/>
  <c r="E9926" i="66"/>
  <c r="E9745" i="66"/>
  <c r="E509" i="66"/>
  <c r="E1174" i="66"/>
  <c r="E9595" i="66"/>
  <c r="G9595" i="66" s="1"/>
  <c r="E9265" i="66"/>
  <c r="E8905" i="66"/>
  <c r="G8905" i="66" s="1"/>
  <c r="E8565" i="66"/>
  <c r="G8565" i="66" s="1"/>
  <c r="E8395" i="66"/>
  <c r="G8395" i="66" s="1"/>
  <c r="E8255" i="66"/>
  <c r="G8255" i="66" s="1"/>
  <c r="E7955" i="66"/>
  <c r="E7855" i="66"/>
  <c r="G7855" i="66" s="1"/>
  <c r="E7725" i="66"/>
  <c r="E7485" i="66"/>
  <c r="G7485" i="66" s="1"/>
  <c r="E7365" i="66"/>
  <c r="G7365" i="66" s="1"/>
  <c r="E7235" i="66"/>
  <c r="E9324" i="66"/>
  <c r="E9194" i="66"/>
  <c r="E8954" i="66"/>
  <c r="E8834" i="66"/>
  <c r="E8734" i="66"/>
  <c r="E8244" i="66"/>
  <c r="G8244" i="66" s="1"/>
  <c r="E7614" i="66"/>
  <c r="E7404" i="66"/>
  <c r="E7324" i="66"/>
  <c r="G7324" i="66" s="1"/>
  <c r="E7264" i="66"/>
  <c r="G7264" i="66" s="1"/>
  <c r="E7194" i="66"/>
  <c r="E7114" i="66"/>
  <c r="G7114" i="66" s="1"/>
  <c r="E7054" i="66"/>
  <c r="G7054" i="66" s="1"/>
  <c r="E6974" i="66"/>
  <c r="G6974" i="66" s="1"/>
  <c r="E6904" i="66"/>
  <c r="G6904" i="66" s="1"/>
  <c r="E6614" i="66"/>
  <c r="E6324" i="66"/>
  <c r="E6264" i="66"/>
  <c r="G6264" i="66" s="1"/>
  <c r="E5904" i="66"/>
  <c r="G5904" i="66" s="1"/>
  <c r="E5824" i="66"/>
  <c r="G5824" i="66" s="1"/>
  <c r="E5614" i="66"/>
  <c r="E5404" i="66"/>
  <c r="G5404" i="66" s="1"/>
  <c r="E5324" i="66"/>
  <c r="G5324" i="66" s="1"/>
  <c r="E4824" i="66"/>
  <c r="E4614" i="66"/>
  <c r="G4614" i="66" s="1"/>
  <c r="E3964" i="66"/>
  <c r="G3964" i="66" s="1"/>
  <c r="E3914" i="66"/>
  <c r="E3864" i="66"/>
  <c r="E3764" i="66"/>
  <c r="E3714" i="66"/>
  <c r="G3714" i="66" s="1"/>
  <c r="E3664" i="66"/>
  <c r="G3664" i="66" s="1"/>
  <c r="E9118" i="66"/>
  <c r="G9118" i="66" s="1"/>
  <c r="E9068" i="66"/>
  <c r="G9068" i="66" s="1"/>
  <c r="E9018" i="66"/>
  <c r="E8968" i="66"/>
  <c r="E8918" i="66"/>
  <c r="E8868" i="66"/>
  <c r="E8818" i="66"/>
  <c r="G8818" i="66" s="1"/>
  <c r="E8017" i="66"/>
  <c r="E7967" i="66"/>
  <c r="E7917" i="66"/>
  <c r="G7917" i="66" s="1"/>
  <c r="E7867" i="66"/>
  <c r="E7817" i="66"/>
  <c r="E7767" i="66"/>
  <c r="E7717" i="66"/>
  <c r="E7667" i="66"/>
  <c r="E7617" i="66"/>
  <c r="G7617" i="66" s="1"/>
  <c r="E7567" i="66"/>
  <c r="G7567" i="66" s="1"/>
  <c r="E6417" i="66"/>
  <c r="E6367" i="66"/>
  <c r="G6367" i="66" s="1"/>
  <c r="E6317" i="66"/>
  <c r="G6317" i="66" s="1"/>
  <c r="E6267" i="66"/>
  <c r="E6217" i="66"/>
  <c r="E6167" i="66"/>
  <c r="E6117" i="66"/>
  <c r="E6067" i="66"/>
  <c r="E6017" i="66"/>
  <c r="E5967" i="66"/>
  <c r="E5917" i="66"/>
  <c r="E5867" i="66"/>
  <c r="G5867" i="66" s="1"/>
  <c r="E5817" i="66"/>
  <c r="E5617" i="66"/>
  <c r="G5617" i="66" s="1"/>
  <c r="E5367" i="66"/>
  <c r="E4867" i="66"/>
  <c r="E4417" i="66"/>
  <c r="G4417" i="66" s="1"/>
  <c r="E4167" i="66"/>
  <c r="G4167" i="66" s="1"/>
  <c r="E4017" i="66"/>
  <c r="G4017" i="66" s="1"/>
  <c r="E3967" i="66"/>
  <c r="G3967" i="66" s="1"/>
  <c r="E3917" i="66"/>
  <c r="E3867" i="66"/>
  <c r="G3867" i="66" s="1"/>
  <c r="E3767" i="66"/>
  <c r="G3767" i="66" s="1"/>
  <c r="E3717" i="66"/>
  <c r="G3717" i="66" s="1"/>
  <c r="E3667" i="66"/>
  <c r="G3667" i="66" s="1"/>
  <c r="E3467" i="66"/>
  <c r="G3467" i="66" s="1"/>
  <c r="E9762" i="66"/>
  <c r="G9762" i="66" s="1"/>
  <c r="E1281" i="66"/>
  <c r="E8044" i="66"/>
  <c r="E7734" i="66"/>
  <c r="E7564" i="66"/>
  <c r="E7074" i="66"/>
  <c r="E6854" i="66"/>
  <c r="G6854" i="66" s="1"/>
  <c r="E6364" i="66"/>
  <c r="E6014" i="66"/>
  <c r="E5914" i="66"/>
  <c r="G5914" i="66" s="1"/>
  <c r="E5774" i="66"/>
  <c r="G5774" i="66" s="1"/>
  <c r="E5554" i="66"/>
  <c r="G5554" i="66" s="1"/>
  <c r="E4944" i="66"/>
  <c r="E4514" i="66"/>
  <c r="G4514" i="66" s="1"/>
  <c r="E4424" i="66"/>
  <c r="E4334" i="66"/>
  <c r="E4264" i="66"/>
  <c r="E4174" i="66"/>
  <c r="E4084" i="66"/>
  <c r="E4014" i="66"/>
  <c r="E3924" i="66"/>
  <c r="G3924" i="66" s="1"/>
  <c r="E3834" i="66"/>
  <c r="G3834" i="66" s="1"/>
  <c r="E3674" i="66"/>
  <c r="E3584" i="66"/>
  <c r="E3514" i="66"/>
  <c r="E3424" i="66"/>
  <c r="E9588" i="66"/>
  <c r="E9518" i="66"/>
  <c r="E9428" i="66"/>
  <c r="G9428" i="66" s="1"/>
  <c r="E9338" i="66"/>
  <c r="E9268" i="66"/>
  <c r="G9268" i="66" s="1"/>
  <c r="E9178" i="66"/>
  <c r="E8267" i="66"/>
  <c r="G8267" i="66" s="1"/>
  <c r="E8177" i="66"/>
  <c r="E8087" i="66"/>
  <c r="G8087" i="66" s="1"/>
  <c r="E7927" i="66"/>
  <c r="G7927" i="66" s="1"/>
  <c r="E7837" i="66"/>
  <c r="G7837" i="66" s="1"/>
  <c r="E7677" i="66"/>
  <c r="E7587" i="66"/>
  <c r="E7517" i="66"/>
  <c r="E7337" i="66"/>
  <c r="E7127" i="66"/>
  <c r="E7057" i="66"/>
  <c r="G7057" i="66" s="1"/>
  <c r="E6917" i="66"/>
  <c r="G6917" i="66" s="1"/>
  <c r="E6837" i="66"/>
  <c r="G6837" i="66" s="1"/>
  <c r="E6627" i="66"/>
  <c r="G6627" i="66" s="1"/>
  <c r="E6557" i="66"/>
  <c r="G6557" i="66" s="1"/>
  <c r="E6277" i="66"/>
  <c r="G6277" i="66" s="1"/>
  <c r="E6197" i="66"/>
  <c r="G6197" i="66" s="1"/>
  <c r="E5987" i="66"/>
  <c r="E5777" i="66"/>
  <c r="E5697" i="66"/>
  <c r="E5627" i="66"/>
  <c r="G5627" i="66" s="1"/>
  <c r="E5557" i="66"/>
  <c r="E5487" i="66"/>
  <c r="E5417" i="66"/>
  <c r="E5127" i="66"/>
  <c r="G5127" i="66" s="1"/>
  <c r="E5057" i="66"/>
  <c r="E4917" i="66"/>
  <c r="G4917" i="66" s="1"/>
  <c r="E4777" i="66"/>
  <c r="E4697" i="66"/>
  <c r="G4697" i="66" s="1"/>
  <c r="E4557" i="66"/>
  <c r="G4557" i="66" s="1"/>
  <c r="E4487" i="66"/>
  <c r="E4337" i="66"/>
  <c r="E4277" i="66"/>
  <c r="G4277" i="66" s="1"/>
  <c r="E4197" i="66"/>
  <c r="G4197" i="66" s="1"/>
  <c r="E4127" i="66"/>
  <c r="G4127" i="66" s="1"/>
  <c r="E4057" i="66"/>
  <c r="E3987" i="66"/>
  <c r="E3837" i="66"/>
  <c r="G3837" i="66" s="1"/>
  <c r="E3627" i="66"/>
  <c r="E3557" i="66"/>
  <c r="G3557" i="66" s="1"/>
  <c r="E3417" i="66"/>
  <c r="E3337" i="66"/>
  <c r="G3337" i="66" s="1"/>
  <c r="E8826" i="66"/>
  <c r="E8726" i="66"/>
  <c r="E8676" i="66"/>
  <c r="E8626" i="66"/>
  <c r="E8576" i="66"/>
  <c r="G8576" i="66" s="1"/>
  <c r="E8526" i="66"/>
  <c r="E8476" i="66"/>
  <c r="E8426" i="66"/>
  <c r="E8376" i="66"/>
  <c r="E8326" i="66"/>
  <c r="G8326" i="66" s="1"/>
  <c r="E8276" i="66"/>
  <c r="E8226" i="66"/>
  <c r="E8176" i="66"/>
  <c r="G8176" i="66" s="1"/>
  <c r="E8026" i="66"/>
  <c r="G8026" i="66" s="1"/>
  <c r="E7976" i="66"/>
  <c r="G7976" i="66" s="1"/>
  <c r="E7926" i="66"/>
  <c r="E6776" i="66"/>
  <c r="E6726" i="66"/>
  <c r="G6726" i="66" s="1"/>
  <c r="E6676" i="66"/>
  <c r="G6676" i="66" s="1"/>
  <c r="E6626" i="66"/>
  <c r="E6576" i="66"/>
  <c r="G6576" i="66" s="1"/>
  <c r="E6526" i="66"/>
  <c r="G6526" i="66" s="1"/>
  <c r="E6476" i="66"/>
  <c r="G6476" i="66" s="1"/>
  <c r="E6426" i="66"/>
  <c r="G6426" i="66" s="1"/>
  <c r="E6376" i="66"/>
  <c r="G6376" i="66" s="1"/>
  <c r="E6326" i="66"/>
  <c r="E4976" i="66"/>
  <c r="G4976" i="66" s="1"/>
  <c r="E4876" i="66"/>
  <c r="E4826" i="66"/>
  <c r="G4826" i="66" s="1"/>
  <c r="E4776" i="66"/>
  <c r="G4776" i="66" s="1"/>
  <c r="E4726" i="66"/>
  <c r="G4726" i="66" s="1"/>
  <c r="E4676" i="66"/>
  <c r="G4676" i="66" s="1"/>
  <c r="E4626" i="66"/>
  <c r="G4626" i="66" s="1"/>
  <c r="E4576" i="66"/>
  <c r="G4576" i="66" s="1"/>
  <c r="E4526" i="66"/>
  <c r="G4526" i="66" s="1"/>
  <c r="E4476" i="66"/>
  <c r="E4026" i="66"/>
  <c r="G4026" i="66" s="1"/>
  <c r="E3344" i="66"/>
  <c r="G3344" i="66" s="1"/>
  <c r="E3294" i="66"/>
  <c r="E3244" i="66"/>
  <c r="G3244" i="66" s="1"/>
  <c r="E9080" i="66"/>
  <c r="G9080" i="66" s="1"/>
  <c r="E8030" i="66"/>
  <c r="E7980" i="66"/>
  <c r="G7980" i="66" s="1"/>
  <c r="E7930" i="66"/>
  <c r="G7930" i="66" s="1"/>
  <c r="E7880" i="66"/>
  <c r="E7830" i="66"/>
  <c r="G7830" i="66" s="1"/>
  <c r="E7780" i="66"/>
  <c r="E7730" i="66"/>
  <c r="G7730" i="66" s="1"/>
  <c r="E7680" i="66"/>
  <c r="G7680" i="66" s="1"/>
  <c r="E7630" i="66"/>
  <c r="E7580" i="66"/>
  <c r="E7530" i="66"/>
  <c r="G7530" i="66" s="1"/>
  <c r="E7480" i="66"/>
  <c r="G7480" i="66" s="1"/>
  <c r="E7430" i="66"/>
  <c r="G7430" i="66" s="1"/>
  <c r="E7380" i="66"/>
  <c r="E9691" i="66"/>
  <c r="E9405" i="66"/>
  <c r="E7835" i="66"/>
  <c r="E9454" i="66"/>
  <c r="E9124" i="66"/>
  <c r="E8654" i="66"/>
  <c r="G8654" i="66" s="1"/>
  <c r="E7854" i="66"/>
  <c r="E7424" i="66"/>
  <c r="E6714" i="66"/>
  <c r="G6714" i="66" s="1"/>
  <c r="E6004" i="66"/>
  <c r="G6004" i="66" s="1"/>
  <c r="E5654" i="66"/>
  <c r="G5654" i="66" s="1"/>
  <c r="E5414" i="66"/>
  <c r="G5414" i="66" s="1"/>
  <c r="E5174" i="66"/>
  <c r="G5174" i="66" s="1"/>
  <c r="E5064" i="66"/>
  <c r="E4924" i="66"/>
  <c r="E4704" i="66"/>
  <c r="G4704" i="66" s="1"/>
  <c r="E4584" i="66"/>
  <c r="E4504" i="66"/>
  <c r="G4504" i="66" s="1"/>
  <c r="E4254" i="66"/>
  <c r="G4254" i="66" s="1"/>
  <c r="E4004" i="66"/>
  <c r="G4004" i="66" s="1"/>
  <c r="E3754" i="66"/>
  <c r="E3504" i="66"/>
  <c r="G3504" i="66" s="1"/>
  <c r="E9508" i="66"/>
  <c r="E9258" i="66"/>
  <c r="G9258" i="66" s="1"/>
  <c r="E9088" i="66"/>
  <c r="E8928" i="66"/>
  <c r="E8838" i="66"/>
  <c r="E8257" i="66"/>
  <c r="E8007" i="66"/>
  <c r="E7757" i="66"/>
  <c r="E7507" i="66"/>
  <c r="G7507" i="66" s="1"/>
  <c r="E7427" i="66"/>
  <c r="G7427" i="66" s="1"/>
  <c r="E7267" i="66"/>
  <c r="G7267" i="66" s="1"/>
  <c r="E7187" i="66"/>
  <c r="G7187" i="66" s="1"/>
  <c r="E6977" i="66"/>
  <c r="E6767" i="66"/>
  <c r="G6767" i="66" s="1"/>
  <c r="E6687" i="66"/>
  <c r="E6477" i="66"/>
  <c r="G6477" i="66" s="1"/>
  <c r="E6337" i="66"/>
  <c r="E6127" i="66"/>
  <c r="E6047" i="66"/>
  <c r="E5837" i="66"/>
  <c r="E5767" i="66"/>
  <c r="G5767" i="66" s="1"/>
  <c r="E5687" i="66"/>
  <c r="E5547" i="66"/>
  <c r="G5547" i="66" s="1"/>
  <c r="E5407" i="66"/>
  <c r="G5407" i="66" s="1"/>
  <c r="E5337" i="66"/>
  <c r="E5267" i="66"/>
  <c r="G5267" i="66" s="1"/>
  <c r="E5187" i="66"/>
  <c r="E4977" i="66"/>
  <c r="G4977" i="66" s="1"/>
  <c r="E4907" i="66"/>
  <c r="G4907" i="66" s="1"/>
  <c r="E4837" i="66"/>
  <c r="G4837" i="66" s="1"/>
  <c r="E4767" i="66"/>
  <c r="G4767" i="66" s="1"/>
  <c r="E4687" i="66"/>
  <c r="G4687" i="66" s="1"/>
  <c r="E4627" i="66"/>
  <c r="G4627" i="66" s="1"/>
  <c r="E4547" i="66"/>
  <c r="G4547" i="66" s="1"/>
  <c r="E4477" i="66"/>
  <c r="E4407" i="66"/>
  <c r="E4267" i="66"/>
  <c r="G4267" i="66" s="1"/>
  <c r="E4187" i="66"/>
  <c r="G4187" i="66" s="1"/>
  <c r="E4047" i="66"/>
  <c r="E3977" i="66"/>
  <c r="G3977" i="66" s="1"/>
  <c r="E3907" i="66"/>
  <c r="G3907" i="66" s="1"/>
  <c r="E3687" i="66"/>
  <c r="E3547" i="66"/>
  <c r="G3547" i="66" s="1"/>
  <c r="E3477" i="66"/>
  <c r="E3407" i="66"/>
  <c r="G3407" i="66" s="1"/>
  <c r="E3277" i="66"/>
  <c r="G3277" i="66" s="1"/>
  <c r="E3227" i="66"/>
  <c r="G3227" i="66" s="1"/>
  <c r="E9116" i="66"/>
  <c r="E9066" i="66"/>
  <c r="G9066" i="66" s="1"/>
  <c r="E7866" i="66"/>
  <c r="G7866" i="66" s="1"/>
  <c r="E7816" i="66"/>
  <c r="E7766" i="66"/>
  <c r="E7716" i="66"/>
  <c r="E7666" i="66"/>
  <c r="G7666" i="66" s="1"/>
  <c r="E7616" i="66"/>
  <c r="E7566" i="66"/>
  <c r="G7566" i="66" s="1"/>
  <c r="E7516" i="66"/>
  <c r="G7516" i="66" s="1"/>
  <c r="E7466" i="66"/>
  <c r="E7416" i="66"/>
  <c r="E7366" i="66"/>
  <c r="E7316" i="66"/>
  <c r="E7266" i="66"/>
  <c r="G7266" i="66" s="1"/>
  <c r="E7216" i="66"/>
  <c r="G7216" i="66" s="1"/>
  <c r="E7166" i="66"/>
  <c r="E7116" i="66"/>
  <c r="G7116" i="66" s="1"/>
  <c r="E7066" i="66"/>
  <c r="G7066" i="66" s="1"/>
  <c r="E7016" i="66"/>
  <c r="G7016" i="66" s="1"/>
  <c r="E6966" i="66"/>
  <c r="G6966" i="66" s="1"/>
  <c r="E6916" i="66"/>
  <c r="E6866" i="66"/>
  <c r="G6866" i="66" s="1"/>
  <c r="E6416" i="66"/>
  <c r="G6416" i="66" s="1"/>
  <c r="E6366" i="66"/>
  <c r="G6366" i="66" s="1"/>
  <c r="E6316" i="66"/>
  <c r="E6266" i="66"/>
  <c r="E6216" i="66"/>
  <c r="E6166" i="66"/>
  <c r="G6166" i="66" s="1"/>
  <c r="E6116" i="66"/>
  <c r="G6116" i="66" s="1"/>
  <c r="E6066" i="66"/>
  <c r="G6066" i="66" s="1"/>
  <c r="E6016" i="66"/>
  <c r="G6016" i="66" s="1"/>
  <c r="E5966" i="66"/>
  <c r="G5966" i="66" s="1"/>
  <c r="E5916" i="66"/>
  <c r="E5866" i="66"/>
  <c r="G5866" i="66" s="1"/>
  <c r="E5816" i="66"/>
  <c r="G5816" i="66" s="1"/>
  <c r="E5766" i="66"/>
  <c r="G5766" i="66" s="1"/>
  <c r="E5716" i="66"/>
  <c r="E5666" i="66"/>
  <c r="G5666" i="66" s="1"/>
  <c r="E5616" i="66"/>
  <c r="G5616" i="66" s="1"/>
  <c r="E5566" i="66"/>
  <c r="E5516" i="66"/>
  <c r="G5516" i="66" s="1"/>
  <c r="E5466" i="66"/>
  <c r="E5416" i="66"/>
  <c r="G5416" i="66" s="1"/>
  <c r="E5366" i="66"/>
  <c r="E5316" i="66"/>
  <c r="G5316" i="66" s="1"/>
  <c r="E5266" i="66"/>
  <c r="E5216" i="66"/>
  <c r="G5216" i="66" s="1"/>
  <c r="E5166" i="66"/>
  <c r="G5166" i="66" s="1"/>
  <c r="E5116" i="66"/>
  <c r="G5116" i="66" s="1"/>
  <c r="E5066" i="66"/>
  <c r="G5066" i="66" s="1"/>
  <c r="E5016" i="66"/>
  <c r="G5016" i="66" s="1"/>
  <c r="E4966" i="66"/>
  <c r="G4966" i="66" s="1"/>
  <c r="E4916" i="66"/>
  <c r="G4916" i="66" s="1"/>
  <c r="E4866" i="66"/>
  <c r="G4866" i="66" s="1"/>
  <c r="E4816" i="66"/>
  <c r="G4816" i="66" s="1"/>
  <c r="E4566" i="66"/>
  <c r="G4566" i="66" s="1"/>
  <c r="E4516" i="66"/>
  <c r="G4516" i="66" s="1"/>
  <c r="E4416" i="66"/>
  <c r="G4416" i="66" s="1"/>
  <c r="E4366" i="66"/>
  <c r="G4366" i="66" s="1"/>
  <c r="E4316" i="66"/>
  <c r="G4316" i="66" s="1"/>
  <c r="E4266" i="66"/>
  <c r="E4216" i="66"/>
  <c r="G4216" i="66" s="1"/>
  <c r="E4166" i="66"/>
  <c r="G4166" i="66" s="1"/>
  <c r="E4116" i="66"/>
  <c r="G4116" i="66" s="1"/>
  <c r="E4066" i="66"/>
  <c r="E3966" i="66"/>
  <c r="G3966" i="66" s="1"/>
  <c r="E3916" i="66"/>
  <c r="G3916" i="66" s="1"/>
  <c r="E3866" i="66"/>
  <c r="G3866" i="66" s="1"/>
  <c r="E3816" i="66"/>
  <c r="G3816" i="66" s="1"/>
  <c r="E3766" i="66"/>
  <c r="G3766" i="66" s="1"/>
  <c r="E3716" i="66"/>
  <c r="G3716" i="66" s="1"/>
  <c r="E3666" i="66"/>
  <c r="G3666" i="66" s="1"/>
  <c r="E3616" i="66"/>
  <c r="E3566" i="66"/>
  <c r="G3566" i="66" s="1"/>
  <c r="E3516" i="66"/>
  <c r="G3516" i="66" s="1"/>
  <c r="E3466" i="66"/>
  <c r="E3416" i="66"/>
  <c r="E3366" i="66"/>
  <c r="E3316" i="66"/>
  <c r="G3316" i="66" s="1"/>
  <c r="E3266" i="66"/>
  <c r="G3266" i="66" s="1"/>
  <c r="E3216" i="66"/>
  <c r="G3216" i="66" s="1"/>
  <c r="E3384" i="66"/>
  <c r="G3384" i="66" s="1"/>
  <c r="E3334" i="66"/>
  <c r="E3284" i="66"/>
  <c r="E9620" i="66"/>
  <c r="G9620" i="66" s="1"/>
  <c r="E9570" i="66"/>
  <c r="G9570" i="66" s="1"/>
  <c r="E9520" i="66"/>
  <c r="E9470" i="66"/>
  <c r="E9420" i="66"/>
  <c r="E9370" i="66"/>
  <c r="E9320" i="66"/>
  <c r="E9270" i="66"/>
  <c r="E9220" i="66"/>
  <c r="E9170" i="66"/>
  <c r="G9170" i="66" s="1"/>
  <c r="E9120" i="66"/>
  <c r="E9070" i="66"/>
  <c r="E9020" i="66"/>
  <c r="E8970" i="66"/>
  <c r="G8970" i="66" s="1"/>
  <c r="E8920" i="66"/>
  <c r="G8920" i="66" s="1"/>
  <c r="E8870" i="66"/>
  <c r="G8870" i="66" s="1"/>
  <c r="E8820" i="66"/>
  <c r="G8820" i="66" s="1"/>
  <c r="E8770" i="66"/>
  <c r="E8720" i="66"/>
  <c r="G8720" i="66" s="1"/>
  <c r="E8670" i="66"/>
  <c r="G8670" i="66" s="1"/>
  <c r="E8620" i="66"/>
  <c r="E8570" i="66"/>
  <c r="E8520" i="66"/>
  <c r="G8520" i="66" s="1"/>
  <c r="E8470" i="66"/>
  <c r="E8420" i="66"/>
  <c r="E8370" i="66"/>
  <c r="G8370" i="66" s="1"/>
  <c r="E8320" i="66"/>
  <c r="E8270" i="66"/>
  <c r="E8220" i="66"/>
  <c r="E8170" i="66"/>
  <c r="E8120" i="66"/>
  <c r="E8070" i="66"/>
  <c r="E3060" i="66"/>
  <c r="E9255" i="66"/>
  <c r="G9255" i="66" s="1"/>
  <c r="E7135" i="66"/>
  <c r="G7135" i="66" s="1"/>
  <c r="E9104" i="66"/>
  <c r="E8884" i="66"/>
  <c r="E8644" i="66"/>
  <c r="E8394" i="66"/>
  <c r="E8184" i="66"/>
  <c r="G8184" i="66" s="1"/>
  <c r="E8034" i="66"/>
  <c r="E7844" i="66"/>
  <c r="E7554" i="66"/>
  <c r="G7554" i="66" s="1"/>
  <c r="E7304" i="66"/>
  <c r="G7304" i="66" s="1"/>
  <c r="E7204" i="66"/>
  <c r="G7204" i="66" s="1"/>
  <c r="E7064" i="66"/>
  <c r="G7064" i="66" s="1"/>
  <c r="E6844" i="66"/>
  <c r="G6844" i="66" s="1"/>
  <c r="E6574" i="66"/>
  <c r="G6574" i="66" s="1"/>
  <c r="E6474" i="66"/>
  <c r="G6474" i="66" s="1"/>
  <c r="E6124" i="66"/>
  <c r="G6124" i="66" s="1"/>
  <c r="E5764" i="66"/>
  <c r="E5644" i="66"/>
  <c r="E5274" i="66"/>
  <c r="E5154" i="66"/>
  <c r="G5154" i="66" s="1"/>
  <c r="E5054" i="66"/>
  <c r="E4804" i="66"/>
  <c r="E4574" i="66"/>
  <c r="E4484" i="66"/>
  <c r="G4484" i="66" s="1"/>
  <c r="E4414" i="66"/>
  <c r="G4414" i="66" s="1"/>
  <c r="E4324" i="66"/>
  <c r="G4324" i="66" s="1"/>
  <c r="E4234" i="66"/>
  <c r="G4234" i="66" s="1"/>
  <c r="E4164" i="66"/>
  <c r="E4074" i="66"/>
  <c r="E3984" i="66"/>
  <c r="G3984" i="66" s="1"/>
  <c r="E3824" i="66"/>
  <c r="E3734" i="66"/>
  <c r="G3734" i="66" s="1"/>
  <c r="E3574" i="66"/>
  <c r="G3574" i="66" s="1"/>
  <c r="E3414" i="66"/>
  <c r="E9578" i="66"/>
  <c r="E9488" i="66"/>
  <c r="E9418" i="66"/>
  <c r="E9328" i="66"/>
  <c r="E9238" i="66"/>
  <c r="E9168" i="66"/>
  <c r="E8237" i="66"/>
  <c r="G8237" i="66" s="1"/>
  <c r="E8167" i="66"/>
  <c r="E8077" i="66"/>
  <c r="G8077" i="66" s="1"/>
  <c r="E7987" i="66"/>
  <c r="E7827" i="66"/>
  <c r="G7827" i="66" s="1"/>
  <c r="E7737" i="66"/>
  <c r="E7577" i="66"/>
  <c r="G7577" i="66" s="1"/>
  <c r="E7417" i="66"/>
  <c r="G7417" i="66" s="1"/>
  <c r="E7327" i="66"/>
  <c r="G7327" i="66" s="1"/>
  <c r="E7257" i="66"/>
  <c r="E7117" i="66"/>
  <c r="E7037" i="66"/>
  <c r="G7037" i="66" s="1"/>
  <c r="E6897" i="66"/>
  <c r="G6897" i="66" s="1"/>
  <c r="E6827" i="66"/>
  <c r="E6617" i="66"/>
  <c r="E6537" i="66"/>
  <c r="E6397" i="66"/>
  <c r="E6187" i="66"/>
  <c r="G6187" i="66" s="1"/>
  <c r="E5977" i="66"/>
  <c r="E5897" i="66"/>
  <c r="E5477" i="66"/>
  <c r="E5397" i="66"/>
  <c r="G5397" i="66" s="1"/>
  <c r="E5327" i="66"/>
  <c r="E5257" i="66"/>
  <c r="G5257" i="66" s="1"/>
  <c r="E5117" i="66"/>
  <c r="G5117" i="66" s="1"/>
  <c r="E5037" i="66"/>
  <c r="G5037" i="66" s="1"/>
  <c r="E9896" i="66"/>
  <c r="E8627" i="66"/>
  <c r="E8215" i="66"/>
  <c r="G8215" i="66" s="1"/>
  <c r="E9584" i="66"/>
  <c r="E8744" i="66"/>
  <c r="G8744" i="66" s="1"/>
  <c r="E7934" i="66"/>
  <c r="E7574" i="66"/>
  <c r="E7474" i="66"/>
  <c r="E6764" i="66"/>
  <c r="G6764" i="66" s="1"/>
  <c r="E6274" i="66"/>
  <c r="E6154" i="66"/>
  <c r="E6054" i="66"/>
  <c r="E5924" i="66"/>
  <c r="G5924" i="66" s="1"/>
  <c r="E5564" i="66"/>
  <c r="G5564" i="66" s="1"/>
  <c r="E4974" i="66"/>
  <c r="E4524" i="66"/>
  <c r="G4524" i="66" s="1"/>
  <c r="E4434" i="66"/>
  <c r="E4364" i="66"/>
  <c r="G4364" i="66" s="1"/>
  <c r="E4274" i="66"/>
  <c r="G4274" i="66" s="1"/>
  <c r="E4184" i="66"/>
  <c r="E4114" i="66"/>
  <c r="G4114" i="66" s="1"/>
  <c r="E4024" i="66"/>
  <c r="E3934" i="66"/>
  <c r="G3934" i="66" s="1"/>
  <c r="E3684" i="66"/>
  <c r="G3684" i="66" s="1"/>
  <c r="E3614" i="66"/>
  <c r="E3524" i="66"/>
  <c r="E9618" i="66"/>
  <c r="E9528" i="66"/>
  <c r="E9438" i="66"/>
  <c r="E9368" i="66"/>
  <c r="G9368" i="66" s="1"/>
  <c r="E9278" i="66"/>
  <c r="G9278" i="66" s="1"/>
  <c r="E9188" i="66"/>
  <c r="E8277" i="66"/>
  <c r="E8187" i="66"/>
  <c r="E8117" i="66"/>
  <c r="G8117" i="66" s="1"/>
  <c r="E8027" i="66"/>
  <c r="E7937" i="66"/>
  <c r="G7937" i="66" s="1"/>
  <c r="E7777" i="66"/>
  <c r="E7687" i="66"/>
  <c r="E7437" i="66"/>
  <c r="E7367" i="66"/>
  <c r="E7217" i="66"/>
  <c r="E7137" i="66"/>
  <c r="E6997" i="66"/>
  <c r="E6717" i="66"/>
  <c r="E6637" i="66"/>
  <c r="G6637" i="66" s="1"/>
  <c r="E6427" i="66"/>
  <c r="E6287" i="66"/>
  <c r="E6077" i="66"/>
  <c r="G6077" i="66" s="1"/>
  <c r="E5997" i="66"/>
  <c r="E5787" i="66"/>
  <c r="E5717" i="66"/>
  <c r="E5637" i="66"/>
  <c r="G5637" i="66" s="1"/>
  <c r="E5497" i="66"/>
  <c r="G5497" i="66" s="1"/>
  <c r="E5427" i="66"/>
  <c r="E5357" i="66"/>
  <c r="G5357" i="66" s="1"/>
  <c r="E5287" i="66"/>
  <c r="E5217" i="66"/>
  <c r="G5217" i="66" s="1"/>
  <c r="E5137" i="66"/>
  <c r="G5137" i="66" s="1"/>
  <c r="E4927" i="66"/>
  <c r="G4927" i="66" s="1"/>
  <c r="E4857" i="66"/>
  <c r="G4857" i="66" s="1"/>
  <c r="E4717" i="66"/>
  <c r="G4717" i="66" s="1"/>
  <c r="E4637" i="66"/>
  <c r="E4577" i="66"/>
  <c r="G4577" i="66" s="1"/>
  <c r="E4427" i="66"/>
  <c r="G4427" i="66" s="1"/>
  <c r="E4357" i="66"/>
  <c r="E4217" i="66"/>
  <c r="E4137" i="66"/>
  <c r="E3927" i="66"/>
  <c r="E3857" i="66"/>
  <c r="G3857" i="66" s="1"/>
  <c r="E3787" i="66"/>
  <c r="G3787" i="66" s="1"/>
  <c r="E3577" i="66"/>
  <c r="G3577" i="66" s="1"/>
  <c r="E3497" i="66"/>
  <c r="G3497" i="66" s="1"/>
  <c r="E3357" i="66"/>
  <c r="G3357" i="66" s="1"/>
  <c r="E3297" i="66"/>
  <c r="E3247" i="66"/>
  <c r="G3247" i="66" s="1"/>
  <c r="E8036" i="66"/>
  <c r="E7986" i="66"/>
  <c r="E7936" i="66"/>
  <c r="G7936" i="66" s="1"/>
  <c r="E7886" i="66"/>
  <c r="G7886" i="66" s="1"/>
  <c r="E6986" i="66"/>
  <c r="G6986" i="66" s="1"/>
  <c r="E6936" i="66"/>
  <c r="E6886" i="66"/>
  <c r="G6886" i="66" s="1"/>
  <c r="E6836" i="66"/>
  <c r="E6786" i="66"/>
  <c r="E6736" i="66"/>
  <c r="G6736" i="66" s="1"/>
  <c r="E6686" i="66"/>
  <c r="G6686" i="66" s="1"/>
  <c r="E6636" i="66"/>
  <c r="E6586" i="66"/>
  <c r="G6586" i="66" s="1"/>
  <c r="E6536" i="66"/>
  <c r="E6486" i="66"/>
  <c r="G6486" i="66" s="1"/>
  <c r="E6436" i="66"/>
  <c r="E5186" i="66"/>
  <c r="G5186" i="66" s="1"/>
  <c r="E5136" i="66"/>
  <c r="G5136" i="66" s="1"/>
  <c r="E4786" i="66"/>
  <c r="E4736" i="66"/>
  <c r="G4736" i="66" s="1"/>
  <c r="E4686" i="66"/>
  <c r="G4686" i="66" s="1"/>
  <c r="E4636" i="66"/>
  <c r="E4586" i="66"/>
  <c r="G4586" i="66" s="1"/>
  <c r="E3836" i="66"/>
  <c r="G3836" i="66" s="1"/>
  <c r="E3354" i="66"/>
  <c r="G3354" i="66" s="1"/>
  <c r="E3254" i="66"/>
  <c r="E8040" i="66"/>
  <c r="E7990" i="66"/>
  <c r="G7990" i="66" s="1"/>
  <c r="E7940" i="66"/>
  <c r="G7940" i="66" s="1"/>
  <c r="E7890" i="66"/>
  <c r="E7840" i="66"/>
  <c r="G7840" i="66" s="1"/>
  <c r="E7790" i="66"/>
  <c r="G7790" i="66" s="1"/>
  <c r="E7740" i="66"/>
  <c r="G7740" i="66" s="1"/>
  <c r="E9808" i="66"/>
  <c r="E9244" i="66"/>
  <c r="G9244" i="66" s="1"/>
  <c r="E8104" i="66"/>
  <c r="E7804" i="66"/>
  <c r="E7364" i="66"/>
  <c r="E7154" i="66"/>
  <c r="G7154" i="66" s="1"/>
  <c r="E6354" i="66"/>
  <c r="G6354" i="66" s="1"/>
  <c r="E5754" i="66"/>
  <c r="E4994" i="66"/>
  <c r="G4994" i="66" s="1"/>
  <c r="E4454" i="66"/>
  <c r="G4454" i="66" s="1"/>
  <c r="E4154" i="66"/>
  <c r="E4034" i="66"/>
  <c r="G4034" i="66" s="1"/>
  <c r="E9458" i="66"/>
  <c r="G9458" i="66" s="1"/>
  <c r="E9308" i="66"/>
  <c r="G9308" i="66" s="1"/>
  <c r="E9158" i="66"/>
  <c r="E9038" i="66"/>
  <c r="E8888" i="66"/>
  <c r="G8888" i="66" s="1"/>
  <c r="E7557" i="66"/>
  <c r="G7557" i="66" s="1"/>
  <c r="E7407" i="66"/>
  <c r="E7287" i="66"/>
  <c r="E7167" i="66"/>
  <c r="E6807" i="66"/>
  <c r="E6677" i="66"/>
  <c r="E6577" i="66"/>
  <c r="E6327" i="66"/>
  <c r="E6227" i="66"/>
  <c r="E5737" i="66"/>
  <c r="G5737" i="66" s="1"/>
  <c r="E5607" i="66"/>
  <c r="E5507" i="66"/>
  <c r="G5507" i="66" s="1"/>
  <c r="E5377" i="66"/>
  <c r="G5377" i="66" s="1"/>
  <c r="E4887" i="66"/>
  <c r="G4887" i="66" s="1"/>
  <c r="E4587" i="66"/>
  <c r="E4287" i="66"/>
  <c r="G4287" i="66" s="1"/>
  <c r="E4177" i="66"/>
  <c r="E3877" i="66"/>
  <c r="E3777" i="66"/>
  <c r="G3777" i="66" s="1"/>
  <c r="E3207" i="66"/>
  <c r="E9576" i="66"/>
  <c r="E9436" i="66"/>
  <c r="G9436" i="66" s="1"/>
  <c r="E9356" i="66"/>
  <c r="G9356" i="66" s="1"/>
  <c r="E9216" i="66"/>
  <c r="G9216" i="66" s="1"/>
  <c r="E9146" i="66"/>
  <c r="G9146" i="66" s="1"/>
  <c r="E9076" i="66"/>
  <c r="E8936" i="66"/>
  <c r="E8856" i="66"/>
  <c r="E8716" i="66"/>
  <c r="G8716" i="66" s="1"/>
  <c r="E8646" i="66"/>
  <c r="G8646" i="66" s="1"/>
  <c r="E8436" i="66"/>
  <c r="G8436" i="66" s="1"/>
  <c r="E8356" i="66"/>
  <c r="G8356" i="66" s="1"/>
  <c r="E8216" i="66"/>
  <c r="E8146" i="66"/>
  <c r="E8076" i="66"/>
  <c r="G8076" i="66" s="1"/>
  <c r="E8006" i="66"/>
  <c r="E7856" i="66"/>
  <c r="E7646" i="66"/>
  <c r="G7646" i="66" s="1"/>
  <c r="E7576" i="66"/>
  <c r="G7576" i="66" s="1"/>
  <c r="E7436" i="66"/>
  <c r="G7436" i="66" s="1"/>
  <c r="E7356" i="66"/>
  <c r="E7146" i="66"/>
  <c r="G7146" i="66" s="1"/>
  <c r="E7076" i="66"/>
  <c r="E6856" i="66"/>
  <c r="E6796" i="66"/>
  <c r="G6796" i="66" s="1"/>
  <c r="E6716" i="66"/>
  <c r="E6506" i="66"/>
  <c r="E6356" i="66"/>
  <c r="E6146" i="66"/>
  <c r="E6076" i="66"/>
  <c r="G6076" i="66" s="1"/>
  <c r="E5936" i="66"/>
  <c r="E5856" i="66"/>
  <c r="E5796" i="66"/>
  <c r="E5646" i="66"/>
  <c r="E5576" i="66"/>
  <c r="G5576" i="66" s="1"/>
  <c r="E5436" i="66"/>
  <c r="E5356" i="66"/>
  <c r="E5146" i="66"/>
  <c r="E5076" i="66"/>
  <c r="G5076" i="66" s="1"/>
  <c r="E4936" i="66"/>
  <c r="E4856" i="66"/>
  <c r="E4716" i="66"/>
  <c r="G4716" i="66" s="1"/>
  <c r="E4436" i="66"/>
  <c r="G4436" i="66" s="1"/>
  <c r="E4356" i="66"/>
  <c r="G4356" i="66" s="1"/>
  <c r="E4146" i="66"/>
  <c r="G4146" i="66" s="1"/>
  <c r="E4076" i="66"/>
  <c r="G4076" i="66" s="1"/>
  <c r="E4006" i="66"/>
  <c r="E3936" i="66"/>
  <c r="G3936" i="66" s="1"/>
  <c r="E3856" i="66"/>
  <c r="G3856" i="66" s="1"/>
  <c r="E3646" i="66"/>
  <c r="E3576" i="66"/>
  <c r="G3576" i="66" s="1"/>
  <c r="E3436" i="66"/>
  <c r="G3436" i="66" s="1"/>
  <c r="E3356" i="66"/>
  <c r="G3356" i="66" s="1"/>
  <c r="E6915" i="66"/>
  <c r="E6845" i="66"/>
  <c r="G6845" i="66" s="1"/>
  <c r="E6775" i="66"/>
  <c r="E6705" i="66"/>
  <c r="E6485" i="66"/>
  <c r="E3364" i="66"/>
  <c r="G3364" i="66" s="1"/>
  <c r="E9590" i="66"/>
  <c r="G9590" i="66" s="1"/>
  <c r="E9510" i="66"/>
  <c r="E9300" i="66"/>
  <c r="E9230" i="66"/>
  <c r="G9230" i="66" s="1"/>
  <c r="E9090" i="66"/>
  <c r="E9010" i="66"/>
  <c r="E8950" i="66"/>
  <c r="G8950" i="66" s="1"/>
  <c r="E8730" i="66"/>
  <c r="E8660" i="66"/>
  <c r="E8590" i="66"/>
  <c r="E8450" i="66"/>
  <c r="E8230" i="66"/>
  <c r="E8160" i="66"/>
  <c r="E8090" i="66"/>
  <c r="G8090" i="66" s="1"/>
  <c r="E7950" i="66"/>
  <c r="G7950" i="66" s="1"/>
  <c r="E7870" i="66"/>
  <c r="E7670" i="66"/>
  <c r="E7560" i="66"/>
  <c r="E7500" i="66"/>
  <c r="E7390" i="66"/>
  <c r="G7390" i="66" s="1"/>
  <c r="E7280" i="66"/>
  <c r="G7280" i="66" s="1"/>
  <c r="E7220" i="66"/>
  <c r="G7220" i="66" s="1"/>
  <c r="E7110" i="66"/>
  <c r="G7110" i="66" s="1"/>
  <c r="E7000" i="66"/>
  <c r="E6780" i="66"/>
  <c r="G6780" i="66" s="1"/>
  <c r="E6720" i="66"/>
  <c r="G6720" i="66" s="1"/>
  <c r="E6560" i="66"/>
  <c r="E6300" i="66"/>
  <c r="G6300" i="66" s="1"/>
  <c r="E6250" i="66"/>
  <c r="G6250" i="66" s="1"/>
  <c r="E6200" i="66"/>
  <c r="G6200" i="66" s="1"/>
  <c r="E6150" i="66"/>
  <c r="G6150" i="66" s="1"/>
  <c r="E6100" i="66"/>
  <c r="E6050" i="66"/>
  <c r="G6050" i="66" s="1"/>
  <c r="E6000" i="66"/>
  <c r="G6000" i="66" s="1"/>
  <c r="E5950" i="66"/>
  <c r="G5950" i="66" s="1"/>
  <c r="E5900" i="66"/>
  <c r="E5850" i="66"/>
  <c r="E5800" i="66"/>
  <c r="G5800" i="66" s="1"/>
  <c r="E5750" i="66"/>
  <c r="E5700" i="66"/>
  <c r="G5700" i="66" s="1"/>
  <c r="E5650" i="66"/>
  <c r="G5650" i="66" s="1"/>
  <c r="E5600" i="66"/>
  <c r="G5600" i="66" s="1"/>
  <c r="E5550" i="66"/>
  <c r="G5550" i="66" s="1"/>
  <c r="E5500" i="66"/>
  <c r="E8028" i="66"/>
  <c r="G8028" i="66" s="1"/>
  <c r="E7978" i="66"/>
  <c r="G7978" i="66" s="1"/>
  <c r="E7928" i="66"/>
  <c r="G7928" i="66" s="1"/>
  <c r="E7528" i="66"/>
  <c r="G7528" i="66" s="1"/>
  <c r="E7478" i="66"/>
  <c r="E7428" i="66"/>
  <c r="E7378" i="66"/>
  <c r="E7328" i="66"/>
  <c r="E7178" i="66"/>
  <c r="G7178" i="66" s="1"/>
  <c r="E7128" i="66"/>
  <c r="G7128" i="66" s="1"/>
  <c r="E7078" i="66"/>
  <c r="G7078" i="66" s="1"/>
  <c r="E7028" i="66"/>
  <c r="E6978" i="66"/>
  <c r="G6978" i="66" s="1"/>
  <c r="E6928" i="66"/>
  <c r="G6928" i="66" s="1"/>
  <c r="E6878" i="66"/>
  <c r="E6828" i="66"/>
  <c r="E6778" i="66"/>
  <c r="G6778" i="66" s="1"/>
  <c r="E6728" i="66"/>
  <c r="E6678" i="66"/>
  <c r="E6628" i="66"/>
  <c r="G6628" i="66" s="1"/>
  <c r="E6578" i="66"/>
  <c r="E6528" i="66"/>
  <c r="E6478" i="66"/>
  <c r="E6428" i="66"/>
  <c r="E6278" i="66"/>
  <c r="G6278" i="66" s="1"/>
  <c r="E6228" i="66"/>
  <c r="G6228" i="66" s="1"/>
  <c r="E6178" i="66"/>
  <c r="E6128" i="66"/>
  <c r="G6128" i="66" s="1"/>
  <c r="E6078" i="66"/>
  <c r="E6028" i="66"/>
  <c r="E5978" i="66"/>
  <c r="E5928" i="66"/>
  <c r="E5878" i="66"/>
  <c r="G5878" i="66" s="1"/>
  <c r="E5828" i="66"/>
  <c r="G5828" i="66" s="1"/>
  <c r="E5778" i="66"/>
  <c r="E5728" i="66"/>
  <c r="G5728" i="66" s="1"/>
  <c r="E5678" i="66"/>
  <c r="G5678" i="66" s="1"/>
  <c r="E5628" i="66"/>
  <c r="G5628" i="66" s="1"/>
  <c r="E5578" i="66"/>
  <c r="G5578" i="66" s="1"/>
  <c r="E5528" i="66"/>
  <c r="G5528" i="66" s="1"/>
  <c r="E5478" i="66"/>
  <c r="E5428" i="66"/>
  <c r="G5428" i="66" s="1"/>
  <c r="E5378" i="66"/>
  <c r="E5328" i="66"/>
  <c r="E5278" i="66"/>
  <c r="G5278" i="66" s="1"/>
  <c r="E5178" i="66"/>
  <c r="G5178" i="66" s="1"/>
  <c r="E5128" i="66"/>
  <c r="E5078" i="66"/>
  <c r="G5078" i="66" s="1"/>
  <c r="E5028" i="66"/>
  <c r="G5028" i="66" s="1"/>
  <c r="E4978" i="66"/>
  <c r="G4978" i="66" s="1"/>
  <c r="E4928" i="66"/>
  <c r="E4778" i="66"/>
  <c r="G4778" i="66" s="1"/>
  <c r="E4728" i="66"/>
  <c r="G4728" i="66" s="1"/>
  <c r="E4678" i="66"/>
  <c r="G4678" i="66" s="1"/>
  <c r="E4628" i="66"/>
  <c r="G4628" i="66" s="1"/>
  <c r="E4578" i="66"/>
  <c r="E4528" i="66"/>
  <c r="G4528" i="66" s="1"/>
  <c r="E4478" i="66"/>
  <c r="G4478" i="66" s="1"/>
  <c r="E4028" i="66"/>
  <c r="E3828" i="66"/>
  <c r="E5450" i="66"/>
  <c r="G5450" i="66" s="1"/>
  <c r="E5400" i="66"/>
  <c r="G5400" i="66" s="1"/>
  <c r="E5350" i="66"/>
  <c r="G5350" i="66" s="1"/>
  <c r="E5300" i="66"/>
  <c r="E5150" i="66"/>
  <c r="G5150" i="66" s="1"/>
  <c r="E4850" i="66"/>
  <c r="G4850" i="66" s="1"/>
  <c r="E4800" i="66"/>
  <c r="G4800" i="66" s="1"/>
  <c r="E4550" i="66"/>
  <c r="G4550" i="66" s="1"/>
  <c r="E4500" i="66"/>
  <c r="G4500" i="66" s="1"/>
  <c r="E4450" i="66"/>
  <c r="G4450" i="66" s="1"/>
  <c r="E4400" i="66"/>
  <c r="G4400" i="66" s="1"/>
  <c r="E4350" i="66"/>
  <c r="G4350" i="66" s="1"/>
  <c r="E4300" i="66"/>
  <c r="G4300" i="66" s="1"/>
  <c r="E4250" i="66"/>
  <c r="G4250" i="66" s="1"/>
  <c r="E9863" i="66"/>
  <c r="E7025" i="66"/>
  <c r="G7025" i="66" s="1"/>
  <c r="E9224" i="66"/>
  <c r="E8754" i="66"/>
  <c r="E8384" i="66"/>
  <c r="G8384" i="66" s="1"/>
  <c r="E7754" i="66"/>
  <c r="E7354" i="66"/>
  <c r="E6924" i="66"/>
  <c r="E6754" i="66"/>
  <c r="G6754" i="66" s="1"/>
  <c r="E6554" i="66"/>
  <c r="E5354" i="66"/>
  <c r="G5354" i="66" s="1"/>
  <c r="E4764" i="66"/>
  <c r="G4764" i="66" s="1"/>
  <c r="E4564" i="66"/>
  <c r="E3874" i="66"/>
  <c r="G3874" i="66" s="1"/>
  <c r="E3724" i="66"/>
  <c r="G3724" i="66" s="1"/>
  <c r="E3464" i="66"/>
  <c r="G3464" i="66" s="1"/>
  <c r="E9568" i="66"/>
  <c r="E9288" i="66"/>
  <c r="G9288" i="66" s="1"/>
  <c r="E9138" i="66"/>
  <c r="G9138" i="66" s="1"/>
  <c r="E9028" i="66"/>
  <c r="E8227" i="66"/>
  <c r="E8107" i="66"/>
  <c r="G8107" i="66" s="1"/>
  <c r="E7537" i="66"/>
  <c r="G7537" i="66" s="1"/>
  <c r="E7387" i="66"/>
  <c r="E7277" i="66"/>
  <c r="G7277" i="66" s="1"/>
  <c r="E7157" i="66"/>
  <c r="G7157" i="66" s="1"/>
  <c r="E7027" i="66"/>
  <c r="E6927" i="66"/>
  <c r="G6927" i="66" s="1"/>
  <c r="E6567" i="66"/>
  <c r="E6437" i="66"/>
  <c r="E6087" i="66"/>
  <c r="G6087" i="66" s="1"/>
  <c r="E5847" i="66"/>
  <c r="E5727" i="66"/>
  <c r="E5597" i="66"/>
  <c r="G5597" i="66" s="1"/>
  <c r="E5237" i="66"/>
  <c r="E5017" i="66"/>
  <c r="E4787" i="66"/>
  <c r="G4787" i="66" s="1"/>
  <c r="E4377" i="66"/>
  <c r="E4077" i="66"/>
  <c r="E3757" i="66"/>
  <c r="G3757" i="66" s="1"/>
  <c r="E3567" i="66"/>
  <c r="G3567" i="66" s="1"/>
  <c r="E3457" i="66"/>
  <c r="E3367" i="66"/>
  <c r="E3267" i="66"/>
  <c r="E9566" i="66"/>
  <c r="E9496" i="66"/>
  <c r="E9426" i="66"/>
  <c r="E9286" i="66"/>
  <c r="E9206" i="66"/>
  <c r="E8996" i="66"/>
  <c r="E8926" i="66"/>
  <c r="E8786" i="66"/>
  <c r="E8706" i="66"/>
  <c r="E8566" i="66"/>
  <c r="G8566" i="66" s="1"/>
  <c r="E8496" i="66"/>
  <c r="E8286" i="66"/>
  <c r="E8206" i="66"/>
  <c r="E8066" i="66"/>
  <c r="E7786" i="66"/>
  <c r="G7786" i="66" s="1"/>
  <c r="E7706" i="66"/>
  <c r="E7496" i="66"/>
  <c r="G7496" i="66" s="1"/>
  <c r="E7426" i="66"/>
  <c r="E7286" i="66"/>
  <c r="G7286" i="66" s="1"/>
  <c r="E7206" i="66"/>
  <c r="G7206" i="66" s="1"/>
  <c r="E6926" i="66"/>
  <c r="G6926" i="66" s="1"/>
  <c r="E6646" i="66"/>
  <c r="G6646" i="66" s="1"/>
  <c r="E6566" i="66"/>
  <c r="G6566" i="66" s="1"/>
  <c r="E6286" i="66"/>
  <c r="E6206" i="66"/>
  <c r="E5996" i="66"/>
  <c r="E5926" i="66"/>
  <c r="E5786" i="66"/>
  <c r="G5786" i="66" s="1"/>
  <c r="E5706" i="66"/>
  <c r="E5496" i="66"/>
  <c r="G5496" i="66" s="1"/>
  <c r="E5426" i="66"/>
  <c r="G5426" i="66" s="1"/>
  <c r="E5286" i="66"/>
  <c r="G5286" i="66" s="1"/>
  <c r="E4996" i="66"/>
  <c r="G4996" i="66" s="1"/>
  <c r="E4926" i="66"/>
  <c r="E4646" i="66"/>
  <c r="E4496" i="66"/>
  <c r="E4426" i="66"/>
  <c r="E4286" i="66"/>
  <c r="E4206" i="66"/>
  <c r="G4206" i="66" s="1"/>
  <c r="E3996" i="66"/>
  <c r="E3926" i="66"/>
  <c r="G3926" i="66" s="1"/>
  <c r="E3786" i="66"/>
  <c r="E3706" i="66"/>
  <c r="G3706" i="66" s="1"/>
  <c r="E3496" i="66"/>
  <c r="G3496" i="66" s="1"/>
  <c r="E3426" i="66"/>
  <c r="E3286" i="66"/>
  <c r="E3206" i="66"/>
  <c r="G3206" i="66" s="1"/>
  <c r="E6835" i="66"/>
  <c r="E6765" i="66"/>
  <c r="G6765" i="66" s="1"/>
  <c r="E6695" i="66"/>
  <c r="E6625" i="66"/>
  <c r="E6555" i="66"/>
  <c r="E3214" i="66"/>
  <c r="G3214" i="66" s="1"/>
  <c r="E9580" i="66"/>
  <c r="G9580" i="66" s="1"/>
  <c r="E9440" i="66"/>
  <c r="E9360" i="66"/>
  <c r="E9150" i="66"/>
  <c r="E8940" i="66"/>
  <c r="G8940" i="66" s="1"/>
  <c r="E8860" i="66"/>
  <c r="G8860" i="66" s="1"/>
  <c r="E8800" i="66"/>
  <c r="E8580" i="66"/>
  <c r="G8580" i="66" s="1"/>
  <c r="E8510" i="66"/>
  <c r="E8440" i="66"/>
  <c r="E8300" i="66"/>
  <c r="G8300" i="66" s="1"/>
  <c r="E8080" i="66"/>
  <c r="G8080" i="66" s="1"/>
  <c r="E8010" i="66"/>
  <c r="E7800" i="66"/>
  <c r="G7800" i="66" s="1"/>
  <c r="E7720" i="66"/>
  <c r="E7610" i="66"/>
  <c r="E7550" i="66"/>
  <c r="G7550" i="66" s="1"/>
  <c r="E7440" i="66"/>
  <c r="G7440" i="66" s="1"/>
  <c r="E7330" i="66"/>
  <c r="E7270" i="66"/>
  <c r="E7160" i="66"/>
  <c r="E7050" i="66"/>
  <c r="G7050" i="66" s="1"/>
  <c r="E6940" i="66"/>
  <c r="E6890" i="66"/>
  <c r="E6830" i="66"/>
  <c r="G6830" i="66" s="1"/>
  <c r="E6770" i="66"/>
  <c r="E6610" i="66"/>
  <c r="G6610" i="66" s="1"/>
  <c r="E6500" i="66"/>
  <c r="G6500" i="66" s="1"/>
  <c r="E6450" i="66"/>
  <c r="G6450" i="66" s="1"/>
  <c r="E6400" i="66"/>
  <c r="E6350" i="66"/>
  <c r="G6350" i="66" s="1"/>
  <c r="E8778" i="66"/>
  <c r="G8778" i="66" s="1"/>
  <c r="E8728" i="66"/>
  <c r="G8728" i="66" s="1"/>
  <c r="E8678" i="66"/>
  <c r="E8628" i="66"/>
  <c r="E8578" i="66"/>
  <c r="G8578" i="66" s="1"/>
  <c r="E8528" i="66"/>
  <c r="G8528" i="66" s="1"/>
  <c r="E8478" i="66"/>
  <c r="G8478" i="66" s="1"/>
  <c r="E8428" i="66"/>
  <c r="E8378" i="66"/>
  <c r="E8328" i="66"/>
  <c r="E8278" i="66"/>
  <c r="E8228" i="66"/>
  <c r="E8178" i="66"/>
  <c r="G8178" i="66" s="1"/>
  <c r="E8128" i="66"/>
  <c r="E8078" i="66"/>
  <c r="E7878" i="66"/>
  <c r="E7828" i="66"/>
  <c r="G7828" i="66" s="1"/>
  <c r="E7778" i="66"/>
  <c r="E7728" i="66"/>
  <c r="G7728" i="66" s="1"/>
  <c r="E7678" i="66"/>
  <c r="E7628" i="66"/>
  <c r="E7578" i="66"/>
  <c r="G7578" i="66" s="1"/>
  <c r="E7278" i="66"/>
  <c r="E7228" i="66"/>
  <c r="E6378" i="66"/>
  <c r="G6378" i="66" s="1"/>
  <c r="E6328" i="66"/>
  <c r="G6328" i="66" s="1"/>
  <c r="E5228" i="66"/>
  <c r="G5228" i="66" s="1"/>
  <c r="E7015" i="66"/>
  <c r="E8354" i="66"/>
  <c r="E7504" i="66"/>
  <c r="G7504" i="66" s="1"/>
  <c r="E7124" i="66"/>
  <c r="G7124" i="66" s="1"/>
  <c r="E6704" i="66"/>
  <c r="G6704" i="66" s="1"/>
  <c r="E6114" i="66"/>
  <c r="G6114" i="66" s="1"/>
  <c r="E5714" i="66"/>
  <c r="G5714" i="66" s="1"/>
  <c r="E5504" i="66"/>
  <c r="G5504" i="66" s="1"/>
  <c r="E4754" i="66"/>
  <c r="G4754" i="66" s="1"/>
  <c r="E4554" i="66"/>
  <c r="E4404" i="66"/>
  <c r="E4284" i="66"/>
  <c r="G4284" i="66" s="1"/>
  <c r="E4134" i="66"/>
  <c r="E9558" i="66"/>
  <c r="E9408" i="66"/>
  <c r="E8988" i="66"/>
  <c r="E8878" i="66"/>
  <c r="E7957" i="66"/>
  <c r="E7807" i="66"/>
  <c r="G7807" i="66" s="1"/>
  <c r="E7657" i="66"/>
  <c r="G7657" i="66" s="1"/>
  <c r="E6887" i="66"/>
  <c r="E6787" i="66"/>
  <c r="G6787" i="66" s="1"/>
  <c r="E6667" i="66"/>
  <c r="E5947" i="66"/>
  <c r="E5827" i="66"/>
  <c r="E5467" i="66"/>
  <c r="E5107" i="66"/>
  <c r="E5007" i="66"/>
  <c r="G5007" i="66" s="1"/>
  <c r="E4877" i="66"/>
  <c r="G4877" i="66" s="1"/>
  <c r="E4677" i="66"/>
  <c r="E4467" i="66"/>
  <c r="E4257" i="66"/>
  <c r="G4257" i="66" s="1"/>
  <c r="E4067" i="66"/>
  <c r="E3957" i="66"/>
  <c r="E3747" i="66"/>
  <c r="G3747" i="66" s="1"/>
  <c r="E3657" i="66"/>
  <c r="G3657" i="66" s="1"/>
  <c r="E3537" i="66"/>
  <c r="G3537" i="66" s="1"/>
  <c r="E3447" i="66"/>
  <c r="G3447" i="66" s="1"/>
  <c r="E3347" i="66"/>
  <c r="E9636" i="66"/>
  <c r="E9556" i="66"/>
  <c r="E9416" i="66"/>
  <c r="G9416" i="66" s="1"/>
  <c r="E9346" i="66"/>
  <c r="E9276" i="66"/>
  <c r="G9276" i="66" s="1"/>
  <c r="E9136" i="66"/>
  <c r="G9136" i="66" s="1"/>
  <c r="E8916" i="66"/>
  <c r="E8846" i="66"/>
  <c r="G8846" i="66" s="1"/>
  <c r="E8776" i="66"/>
  <c r="E8636" i="66"/>
  <c r="G8636" i="66" s="1"/>
  <c r="E8556" i="66"/>
  <c r="G8556" i="66" s="1"/>
  <c r="E8416" i="66"/>
  <c r="E8346" i="66"/>
  <c r="E8136" i="66"/>
  <c r="E8056" i="66"/>
  <c r="E7996" i="66"/>
  <c r="E7916" i="66"/>
  <c r="G7916" i="66" s="1"/>
  <c r="E7846" i="66"/>
  <c r="G7846" i="66" s="1"/>
  <c r="E7776" i="66"/>
  <c r="E7636" i="66"/>
  <c r="G7636" i="66" s="1"/>
  <c r="E7556" i="66"/>
  <c r="E9065" i="66"/>
  <c r="E9334" i="66"/>
  <c r="E8154" i="66"/>
  <c r="E7834" i="66"/>
  <c r="E7174" i="66"/>
  <c r="G7174" i="66" s="1"/>
  <c r="E7004" i="66"/>
  <c r="G7004" i="66" s="1"/>
  <c r="E6414" i="66"/>
  <c r="G6414" i="66" s="1"/>
  <c r="E6204" i="66"/>
  <c r="E5214" i="66"/>
  <c r="G5214" i="66" s="1"/>
  <c r="E5004" i="66"/>
  <c r="G5004" i="66" s="1"/>
  <c r="E4624" i="66"/>
  <c r="E4204" i="66"/>
  <c r="E3904" i="66"/>
  <c r="G3904" i="66" s="1"/>
  <c r="E3484" i="66"/>
  <c r="E9208" i="66"/>
  <c r="E7307" i="66"/>
  <c r="E7177" i="66"/>
  <c r="G7177" i="66" s="1"/>
  <c r="E7077" i="66"/>
  <c r="G7077" i="66" s="1"/>
  <c r="E6947" i="66"/>
  <c r="G6947" i="66" s="1"/>
  <c r="E6587" i="66"/>
  <c r="E6467" i="66"/>
  <c r="E6237" i="66"/>
  <c r="G6237" i="66" s="1"/>
  <c r="E5647" i="66"/>
  <c r="G5647" i="66" s="1"/>
  <c r="E5167" i="66"/>
  <c r="G5167" i="66" s="1"/>
  <c r="E4817" i="66"/>
  <c r="G4817" i="66" s="1"/>
  <c r="E4727" i="66"/>
  <c r="E4607" i="66"/>
  <c r="G4607" i="66" s="1"/>
  <c r="E4517" i="66"/>
  <c r="G4517" i="66" s="1"/>
  <c r="E4397" i="66"/>
  <c r="G4397" i="66" s="1"/>
  <c r="E4307" i="66"/>
  <c r="E4207" i="66"/>
  <c r="G4207" i="66" s="1"/>
  <c r="E4097" i="66"/>
  <c r="G4097" i="66" s="1"/>
  <c r="E4007" i="66"/>
  <c r="G4007" i="66" s="1"/>
  <c r="E3887" i="66"/>
  <c r="E3587" i="66"/>
  <c r="G3587" i="66" s="1"/>
  <c r="E3487" i="66"/>
  <c r="E9516" i="66"/>
  <c r="G9516" i="66" s="1"/>
  <c r="E9446" i="66"/>
  <c r="E9376" i="66"/>
  <c r="E9236" i="66"/>
  <c r="G9236" i="66" s="1"/>
  <c r="E9156" i="66"/>
  <c r="G9156" i="66" s="1"/>
  <c r="E9096" i="66"/>
  <c r="G9096" i="66" s="1"/>
  <c r="E9016" i="66"/>
  <c r="E8946" i="66"/>
  <c r="E8876" i="66"/>
  <c r="E8736" i="66"/>
  <c r="G8736" i="66" s="1"/>
  <c r="E8656" i="66"/>
  <c r="E8516" i="66"/>
  <c r="E8446" i="66"/>
  <c r="E8236" i="66"/>
  <c r="E8156" i="66"/>
  <c r="G8156" i="66" s="1"/>
  <c r="E8016" i="66"/>
  <c r="E7876" i="66"/>
  <c r="E7736" i="66"/>
  <c r="G7736" i="66" s="1"/>
  <c r="E7656" i="66"/>
  <c r="E7446" i="66"/>
  <c r="G7446" i="66" s="1"/>
  <c r="E7376" i="66"/>
  <c r="E7236" i="66"/>
  <c r="G7236" i="66" s="1"/>
  <c r="E7156" i="66"/>
  <c r="G7156" i="66" s="1"/>
  <c r="E6876" i="66"/>
  <c r="G6876" i="66" s="1"/>
  <c r="E6806" i="66"/>
  <c r="G6806" i="66" s="1"/>
  <c r="E6596" i="66"/>
  <c r="G6596" i="66" s="1"/>
  <c r="E6516" i="66"/>
  <c r="E6236" i="66"/>
  <c r="G6236" i="66" s="1"/>
  <c r="E6156" i="66"/>
  <c r="E5946" i="66"/>
  <c r="E5876" i="66"/>
  <c r="E5736" i="66"/>
  <c r="G5736" i="66" s="1"/>
  <c r="E5656" i="66"/>
  <c r="G5656" i="66" s="1"/>
  <c r="E5446" i="66"/>
  <c r="G5446" i="66" s="1"/>
  <c r="E5376" i="66"/>
  <c r="G5376" i="66" s="1"/>
  <c r="E5236" i="66"/>
  <c r="G5236" i="66" s="1"/>
  <c r="E5156" i="66"/>
  <c r="G5156" i="66" s="1"/>
  <c r="E4946" i="66"/>
  <c r="E4596" i="66"/>
  <c r="E4446" i="66"/>
  <c r="G4446" i="66" s="1"/>
  <c r="E4376" i="66"/>
  <c r="G4376" i="66" s="1"/>
  <c r="E4236" i="66"/>
  <c r="G4236" i="66" s="1"/>
  <c r="E4156" i="66"/>
  <c r="G4156" i="66" s="1"/>
  <c r="E4016" i="66"/>
  <c r="E3946" i="66"/>
  <c r="G3946" i="66" s="1"/>
  <c r="E3876" i="66"/>
  <c r="G3876" i="66" s="1"/>
  <c r="E3806" i="66"/>
  <c r="G3806" i="66" s="1"/>
  <c r="E3736" i="66"/>
  <c r="E3656" i="66"/>
  <c r="G3656" i="66" s="1"/>
  <c r="E3446" i="66"/>
  <c r="E3376" i="66"/>
  <c r="G3376" i="66" s="1"/>
  <c r="E3236" i="66"/>
  <c r="G3236" i="66" s="1"/>
  <c r="E6785" i="66"/>
  <c r="E6645" i="66"/>
  <c r="E6575" i="66"/>
  <c r="G6575" i="66" s="1"/>
  <c r="E6505" i="66"/>
  <c r="E3374" i="66"/>
  <c r="E3234" i="66"/>
  <c r="G3234" i="66" s="1"/>
  <c r="E9600" i="66"/>
  <c r="G9600" i="66" s="1"/>
  <c r="E9530" i="66"/>
  <c r="E9390" i="66"/>
  <c r="G9390" i="66" s="1"/>
  <c r="E9310" i="66"/>
  <c r="G9310" i="66" s="1"/>
  <c r="E9100" i="66"/>
  <c r="E9030" i="66"/>
  <c r="G9030" i="66" s="1"/>
  <c r="E8890" i="66"/>
  <c r="E8810" i="66"/>
  <c r="G8810" i="66" s="1"/>
  <c r="E8750" i="66"/>
  <c r="G8750" i="66" s="1"/>
  <c r="E8530" i="66"/>
  <c r="E8460" i="66"/>
  <c r="G8460" i="66" s="1"/>
  <c r="E8390" i="66"/>
  <c r="E8250" i="66"/>
  <c r="E7960" i="66"/>
  <c r="G7960" i="66" s="1"/>
  <c r="E7750" i="66"/>
  <c r="G7750" i="66" s="1"/>
  <c r="E7570" i="66"/>
  <c r="E7460" i="66"/>
  <c r="G7460" i="66" s="1"/>
  <c r="E7400" i="66"/>
  <c r="E7290" i="66"/>
  <c r="E7180" i="66"/>
  <c r="G7180" i="66" s="1"/>
  <c r="E7120" i="66"/>
  <c r="G7120" i="66" s="1"/>
  <c r="E7010" i="66"/>
  <c r="G7010" i="66" s="1"/>
  <c r="E6790" i="66"/>
  <c r="E6680" i="66"/>
  <c r="G6680" i="66" s="1"/>
  <c r="E6620" i="66"/>
  <c r="E6410" i="66"/>
  <c r="E6360" i="66"/>
  <c r="G6360" i="66" s="1"/>
  <c r="E6310" i="66"/>
  <c r="G6310" i="66" s="1"/>
  <c r="E6260" i="66"/>
  <c r="E6210" i="66"/>
  <c r="E6160" i="66"/>
  <c r="E6110" i="66"/>
  <c r="G6110" i="66" s="1"/>
  <c r="E6060" i="66"/>
  <c r="G6060" i="66" s="1"/>
  <c r="E6010" i="66"/>
  <c r="E5960" i="66"/>
  <c r="G5960" i="66" s="1"/>
  <c r="E5910" i="66"/>
  <c r="E5860" i="66"/>
  <c r="G5860" i="66" s="1"/>
  <c r="E5810" i="66"/>
  <c r="E5760" i="66"/>
  <c r="E5710" i="66"/>
  <c r="E5660" i="66"/>
  <c r="G5660" i="66" s="1"/>
  <c r="E5610" i="66"/>
  <c r="E5560" i="66"/>
  <c r="E5510" i="66"/>
  <c r="E8038" i="66"/>
  <c r="G8038" i="66" s="1"/>
  <c r="E7988" i="66"/>
  <c r="E7938" i="66"/>
  <c r="E7888" i="66"/>
  <c r="E7338" i="66"/>
  <c r="G7338" i="66" s="1"/>
  <c r="E7288" i="66"/>
  <c r="G7288" i="66" s="1"/>
  <c r="E7238" i="66"/>
  <c r="G7238" i="66" s="1"/>
  <c r="E6988" i="66"/>
  <c r="G6988" i="66" s="1"/>
  <c r="E6938" i="66"/>
  <c r="E6888" i="66"/>
  <c r="G6888" i="66" s="1"/>
  <c r="E6838" i="66"/>
  <c r="G6838" i="66" s="1"/>
  <c r="E6788" i="66"/>
  <c r="E6738" i="66"/>
  <c r="G6738" i="66" s="1"/>
  <c r="E6688" i="66"/>
  <c r="G6688" i="66" s="1"/>
  <c r="E6638" i="66"/>
  <c r="E6588" i="66"/>
  <c r="E6538" i="66"/>
  <c r="G6538" i="66" s="1"/>
  <c r="E6488" i="66"/>
  <c r="G6488" i="66" s="1"/>
  <c r="E6438" i="66"/>
  <c r="G6438" i="66" s="1"/>
  <c r="E6388" i="66"/>
  <c r="G6388" i="66" s="1"/>
  <c r="E6338" i="66"/>
  <c r="E6288" i="66"/>
  <c r="G6288" i="66" s="1"/>
  <c r="E6238" i="66"/>
  <c r="E6188" i="66"/>
  <c r="E6138" i="66"/>
  <c r="E6088" i="66"/>
  <c r="E6038" i="66"/>
  <c r="G6038" i="66" s="1"/>
  <c r="E5988" i="66"/>
  <c r="G5988" i="66" s="1"/>
  <c r="E5938" i="66"/>
  <c r="E5888" i="66"/>
  <c r="G5888" i="66" s="1"/>
  <c r="E5838" i="66"/>
  <c r="G5838" i="66" s="1"/>
  <c r="E5688" i="66"/>
  <c r="E5638" i="66"/>
  <c r="G5638" i="66" s="1"/>
  <c r="E5588" i="66"/>
  <c r="G5588" i="66" s="1"/>
  <c r="E5538" i="66"/>
  <c r="E5488" i="66"/>
  <c r="G5488" i="66" s="1"/>
  <c r="E5438" i="66"/>
  <c r="G5438" i="66" s="1"/>
  <c r="E5388" i="66"/>
  <c r="E5338" i="66"/>
  <c r="E5288" i="66"/>
  <c r="G5288" i="66" s="1"/>
  <c r="E5238" i="66"/>
  <c r="E5188" i="66"/>
  <c r="G5188" i="66" s="1"/>
  <c r="E5138" i="66"/>
  <c r="E5088" i="66"/>
  <c r="E5038" i="66"/>
  <c r="G5038" i="66" s="1"/>
  <c r="E4988" i="66"/>
  <c r="G4988" i="66" s="1"/>
  <c r="E4938" i="66"/>
  <c r="E4888" i="66"/>
  <c r="G4888" i="66" s="1"/>
  <c r="E4788" i="66"/>
  <c r="G4788" i="66" s="1"/>
  <c r="E4738" i="66"/>
  <c r="G4738" i="66" s="1"/>
  <c r="E4688" i="66"/>
  <c r="G4688" i="66" s="1"/>
  <c r="E4638" i="66"/>
  <c r="E4588" i="66"/>
  <c r="G4588" i="66" s="1"/>
  <c r="E4538" i="66"/>
  <c r="G4538" i="66" s="1"/>
  <c r="E4488" i="66"/>
  <c r="G4488" i="66" s="1"/>
  <c r="E9544" i="66"/>
  <c r="G9544" i="66" s="1"/>
  <c r="E7274" i="66"/>
  <c r="E7014" i="66"/>
  <c r="E6654" i="66"/>
  <c r="E6304" i="66"/>
  <c r="G6304" i="66" s="1"/>
  <c r="E5674" i="66"/>
  <c r="G5674" i="66" s="1"/>
  <c r="E5014" i="66"/>
  <c r="G5014" i="66" s="1"/>
  <c r="E4654" i="66"/>
  <c r="E4214" i="66"/>
  <c r="G4214" i="66" s="1"/>
  <c r="E8067" i="66"/>
  <c r="E7877" i="66"/>
  <c r="E7627" i="66"/>
  <c r="G7627" i="66" s="1"/>
  <c r="E7207" i="66"/>
  <c r="E6987" i="66"/>
  <c r="E6777" i="66"/>
  <c r="E6387" i="66"/>
  <c r="G6387" i="66" s="1"/>
  <c r="E6177" i="66"/>
  <c r="G6177" i="66" s="1"/>
  <c r="E5587" i="66"/>
  <c r="G5587" i="66" s="1"/>
  <c r="E5207" i="66"/>
  <c r="G5207" i="66" s="1"/>
  <c r="E4987" i="66"/>
  <c r="G4987" i="66" s="1"/>
  <c r="E4647" i="66"/>
  <c r="G4647" i="66" s="1"/>
  <c r="E4457" i="66"/>
  <c r="G4457" i="66" s="1"/>
  <c r="E4317" i="66"/>
  <c r="E3947" i="66"/>
  <c r="G3947" i="66" s="1"/>
  <c r="E3617" i="66"/>
  <c r="E3437" i="66"/>
  <c r="G3437" i="66" s="1"/>
  <c r="E3307" i="66"/>
  <c r="E9606" i="66"/>
  <c r="E9486" i="66"/>
  <c r="G9486" i="66" s="1"/>
  <c r="E9386" i="66"/>
  <c r="E9126" i="66"/>
  <c r="G9126" i="66" s="1"/>
  <c r="E9026" i="66"/>
  <c r="G9026" i="66" s="1"/>
  <c r="E8896" i="66"/>
  <c r="E8766" i="66"/>
  <c r="E8666" i="66"/>
  <c r="G8666" i="66" s="1"/>
  <c r="E8406" i="66"/>
  <c r="E8306" i="66"/>
  <c r="G8306" i="66" s="1"/>
  <c r="E8186" i="66"/>
  <c r="E7956" i="66"/>
  <c r="G7956" i="66" s="1"/>
  <c r="E7826" i="66"/>
  <c r="E7696" i="66"/>
  <c r="G7696" i="66" s="1"/>
  <c r="E7596" i="66"/>
  <c r="E7346" i="66"/>
  <c r="G7346" i="66" s="1"/>
  <c r="E7046" i="66"/>
  <c r="E6846" i="66"/>
  <c r="G6846" i="66" s="1"/>
  <c r="E6546" i="66"/>
  <c r="E6446" i="66"/>
  <c r="E6336" i="66"/>
  <c r="E6126" i="66"/>
  <c r="E6036" i="66"/>
  <c r="G6036" i="66" s="1"/>
  <c r="E5826" i="66"/>
  <c r="G5826" i="66" s="1"/>
  <c r="E5726" i="66"/>
  <c r="E5526" i="66"/>
  <c r="E5406" i="66"/>
  <c r="E5206" i="66"/>
  <c r="G5206" i="66" s="1"/>
  <c r="E5106" i="66"/>
  <c r="G5106" i="66" s="1"/>
  <c r="E5006" i="66"/>
  <c r="G5006" i="66" s="1"/>
  <c r="E4806" i="66"/>
  <c r="E4606" i="66"/>
  <c r="E4396" i="66"/>
  <c r="E4296" i="66"/>
  <c r="E4096" i="66"/>
  <c r="E3986" i="66"/>
  <c r="E3776" i="66"/>
  <c r="G3776" i="66" s="1"/>
  <c r="E3686" i="66"/>
  <c r="G3686" i="66" s="1"/>
  <c r="E3586" i="66"/>
  <c r="E3476" i="66"/>
  <c r="E3386" i="66"/>
  <c r="G3386" i="66" s="1"/>
  <c r="E6945" i="66"/>
  <c r="G6945" i="66" s="1"/>
  <c r="E6735" i="66"/>
  <c r="G6735" i="66" s="1"/>
  <c r="E6635" i="66"/>
  <c r="E9610" i="66"/>
  <c r="E9500" i="66"/>
  <c r="G9500" i="66" s="1"/>
  <c r="E9200" i="66"/>
  <c r="E9000" i="66"/>
  <c r="E8790" i="66"/>
  <c r="E8700" i="66"/>
  <c r="E8600" i="66"/>
  <c r="E8490" i="66"/>
  <c r="E8400" i="66"/>
  <c r="E8280" i="66"/>
  <c r="E8190" i="66"/>
  <c r="G8190" i="66" s="1"/>
  <c r="E7770" i="66"/>
  <c r="E7690" i="66"/>
  <c r="E7600" i="66"/>
  <c r="E7520" i="66"/>
  <c r="E7360" i="66"/>
  <c r="G7360" i="66" s="1"/>
  <c r="E7200" i="66"/>
  <c r="G7200" i="66" s="1"/>
  <c r="E7130" i="66"/>
  <c r="E7040" i="66"/>
  <c r="E6880" i="66"/>
  <c r="G6880" i="66" s="1"/>
  <c r="E6810" i="66"/>
  <c r="E6730" i="66"/>
  <c r="G6730" i="66" s="1"/>
  <c r="E6650" i="66"/>
  <c r="E6570" i="66"/>
  <c r="E6420" i="66"/>
  <c r="E6340" i="66"/>
  <c r="G6340" i="66" s="1"/>
  <c r="E6280" i="66"/>
  <c r="E5920" i="66"/>
  <c r="G5920" i="66" s="1"/>
  <c r="E5630" i="66"/>
  <c r="G5630" i="66" s="1"/>
  <c r="E8608" i="66"/>
  <c r="G8608" i="66" s="1"/>
  <c r="E8538" i="66"/>
  <c r="E8398" i="66"/>
  <c r="E8318" i="66"/>
  <c r="E8108" i="66"/>
  <c r="E7958" i="66"/>
  <c r="G7958" i="66" s="1"/>
  <c r="E7898" i="66"/>
  <c r="G7898" i="66" s="1"/>
  <c r="E7818" i="66"/>
  <c r="E7608" i="66"/>
  <c r="G7608" i="66" s="1"/>
  <c r="E7538" i="66"/>
  <c r="G7538" i="66" s="1"/>
  <c r="E7318" i="66"/>
  <c r="E7248" i="66"/>
  <c r="E7108" i="66"/>
  <c r="E7038" i="66"/>
  <c r="G7038" i="66" s="1"/>
  <c r="E6958" i="66"/>
  <c r="E6748" i="66"/>
  <c r="G6748" i="66" s="1"/>
  <c r="E6668" i="66"/>
  <c r="G6668" i="66" s="1"/>
  <c r="E6458" i="66"/>
  <c r="E6248" i="66"/>
  <c r="E6168" i="66"/>
  <c r="E5958" i="66"/>
  <c r="E5748" i="66"/>
  <c r="G5748" i="66" s="1"/>
  <c r="E5668" i="66"/>
  <c r="G5668" i="66" s="1"/>
  <c r="E5458" i="66"/>
  <c r="G5458" i="66" s="1"/>
  <c r="E5248" i="66"/>
  <c r="G5248" i="66" s="1"/>
  <c r="E5168" i="66"/>
  <c r="G5168" i="66" s="1"/>
  <c r="E4848" i="66"/>
  <c r="G4848" i="66" s="1"/>
  <c r="E4408" i="66"/>
  <c r="G4408" i="66" s="1"/>
  <c r="E4348" i="66"/>
  <c r="G4348" i="66" s="1"/>
  <c r="E4238" i="66"/>
  <c r="G4238" i="66" s="1"/>
  <c r="E4178" i="66"/>
  <c r="E4068" i="66"/>
  <c r="E4008" i="66"/>
  <c r="E3958" i="66"/>
  <c r="G3958" i="66" s="1"/>
  <c r="E3788" i="66"/>
  <c r="G3788" i="66" s="1"/>
  <c r="E3738" i="66"/>
  <c r="E3678" i="66"/>
  <c r="E3568" i="66"/>
  <c r="G3568" i="66" s="1"/>
  <c r="E3458" i="66"/>
  <c r="G3458" i="66" s="1"/>
  <c r="E3348" i="66"/>
  <c r="G3348" i="66" s="1"/>
  <c r="E3238" i="66"/>
  <c r="G3238" i="66" s="1"/>
  <c r="E5390" i="66"/>
  <c r="G5390" i="66" s="1"/>
  <c r="E5280" i="66"/>
  <c r="E5230" i="66"/>
  <c r="G5230" i="66" s="1"/>
  <c r="E5010" i="66"/>
  <c r="G5010" i="66" s="1"/>
  <c r="E4950" i="66"/>
  <c r="G4950" i="66" s="1"/>
  <c r="E4840" i="66"/>
  <c r="G4840" i="66" s="1"/>
  <c r="E4780" i="66"/>
  <c r="G4780" i="66" s="1"/>
  <c r="E4670" i="66"/>
  <c r="G4670" i="66" s="1"/>
  <c r="E4560" i="66"/>
  <c r="G4560" i="66" s="1"/>
  <c r="E4390" i="66"/>
  <c r="E4280" i="66"/>
  <c r="E9629" i="66"/>
  <c r="E9579" i="66"/>
  <c r="G9579" i="66" s="1"/>
  <c r="E9529" i="66"/>
  <c r="E9479" i="66"/>
  <c r="G9479" i="66" s="1"/>
  <c r="E9429" i="66"/>
  <c r="G9429" i="66" s="1"/>
  <c r="E9379" i="66"/>
  <c r="G9379" i="66" s="1"/>
  <c r="E9329" i="66"/>
  <c r="G9329" i="66" s="1"/>
  <c r="E9279" i="66"/>
  <c r="E9229" i="66"/>
  <c r="E9179" i="66"/>
  <c r="G9179" i="66" s="1"/>
  <c r="E9129" i="66"/>
  <c r="G9129" i="66" s="1"/>
  <c r="E7459" i="66"/>
  <c r="G7459" i="66" s="1"/>
  <c r="E7209" i="66"/>
  <c r="E7159" i="66"/>
  <c r="G7159" i="66" s="1"/>
  <c r="E7109" i="66"/>
  <c r="E7059" i="66"/>
  <c r="E5759" i="66"/>
  <c r="E5509" i="66"/>
  <c r="E5309" i="66"/>
  <c r="G5309" i="66" s="1"/>
  <c r="E5159" i="66"/>
  <c r="E5109" i="66"/>
  <c r="G5109" i="66" s="1"/>
  <c r="E4559" i="66"/>
  <c r="E4509" i="66"/>
  <c r="E4459" i="66"/>
  <c r="G4459" i="66" s="1"/>
  <c r="E4409" i="66"/>
  <c r="E4259" i="66"/>
  <c r="G4259" i="66" s="1"/>
  <c r="E3609" i="66"/>
  <c r="E3409" i="66"/>
  <c r="E3359" i="66"/>
  <c r="G3359" i="66" s="1"/>
  <c r="E6415" i="66"/>
  <c r="E6365" i="66"/>
  <c r="E6315" i="66"/>
  <c r="E5215" i="66"/>
  <c r="G5215" i="66" s="1"/>
  <c r="E5165" i="66"/>
  <c r="G5165" i="66" s="1"/>
  <c r="E2938" i="66"/>
  <c r="G2938" i="66" s="1"/>
  <c r="E8895" i="66"/>
  <c r="E8144" i="66"/>
  <c r="E5974" i="66"/>
  <c r="G5974" i="66" s="1"/>
  <c r="E5624" i="66"/>
  <c r="G5624" i="66" s="1"/>
  <c r="E4384" i="66"/>
  <c r="G4384" i="66" s="1"/>
  <c r="E3704" i="66"/>
  <c r="G3704" i="66" s="1"/>
  <c r="E3474" i="66"/>
  <c r="G3474" i="66" s="1"/>
  <c r="E8057" i="66"/>
  <c r="G8057" i="66" s="1"/>
  <c r="E7857" i="66"/>
  <c r="G7857" i="66" s="1"/>
  <c r="E7377" i="66"/>
  <c r="E6967" i="66"/>
  <c r="G6967" i="66" s="1"/>
  <c r="E5577" i="66"/>
  <c r="G5577" i="66" s="1"/>
  <c r="E5387" i="66"/>
  <c r="G5387" i="66" s="1"/>
  <c r="E5177" i="66"/>
  <c r="E4967" i="66"/>
  <c r="G4967" i="66" s="1"/>
  <c r="E4807" i="66"/>
  <c r="G4807" i="66" s="1"/>
  <c r="E4447" i="66"/>
  <c r="G4447" i="66" s="1"/>
  <c r="E4297" i="66"/>
  <c r="G4297" i="66" s="1"/>
  <c r="E4117" i="66"/>
  <c r="E3607" i="66"/>
  <c r="E3287" i="66"/>
  <c r="E9476" i="66"/>
  <c r="G9476" i="66" s="1"/>
  <c r="E9366" i="66"/>
  <c r="G9366" i="66" s="1"/>
  <c r="E9246" i="66"/>
  <c r="G9246" i="66" s="1"/>
  <c r="E9006" i="66"/>
  <c r="G9006" i="66" s="1"/>
  <c r="E8756" i="66"/>
  <c r="G8756" i="66" s="1"/>
  <c r="E8536" i="66"/>
  <c r="E8296" i="66"/>
  <c r="E7946" i="66"/>
  <c r="G7946" i="66" s="1"/>
  <c r="E7586" i="66"/>
  <c r="E7456" i="66"/>
  <c r="E7246" i="66"/>
  <c r="G7246" i="66" s="1"/>
  <c r="E7136" i="66"/>
  <c r="G7136" i="66" s="1"/>
  <c r="E6946" i="66"/>
  <c r="G6946" i="66" s="1"/>
  <c r="E6746" i="66"/>
  <c r="G6746" i="66" s="1"/>
  <c r="E6226" i="66"/>
  <c r="G6226" i="66" s="1"/>
  <c r="E6026" i="66"/>
  <c r="G6026" i="66" s="1"/>
  <c r="E5906" i="66"/>
  <c r="E5606" i="66"/>
  <c r="G5606" i="66" s="1"/>
  <c r="E5506" i="66"/>
  <c r="G5506" i="66" s="1"/>
  <c r="E5306" i="66"/>
  <c r="G5306" i="66" s="1"/>
  <c r="E5196" i="66"/>
  <c r="G5196" i="66" s="1"/>
  <c r="E4896" i="66"/>
  <c r="G4896" i="66" s="1"/>
  <c r="E4796" i="66"/>
  <c r="E4696" i="66"/>
  <c r="G4696" i="66" s="1"/>
  <c r="E4486" i="66"/>
  <c r="E4276" i="66"/>
  <c r="E4186" i="66"/>
  <c r="G4186" i="66" s="1"/>
  <c r="E4086" i="66"/>
  <c r="G4086" i="66" s="1"/>
  <c r="E3976" i="66"/>
  <c r="G3976" i="66" s="1"/>
  <c r="E3886" i="66"/>
  <c r="E3676" i="66"/>
  <c r="G3676" i="66" s="1"/>
  <c r="E3556" i="66"/>
  <c r="G3556" i="66" s="1"/>
  <c r="E3256" i="66"/>
  <c r="G3256" i="66" s="1"/>
  <c r="E6935" i="66"/>
  <c r="G6935" i="66" s="1"/>
  <c r="E6825" i="66"/>
  <c r="G6825" i="66" s="1"/>
  <c r="E6615" i="66"/>
  <c r="G6615" i="66" s="1"/>
  <c r="E6525" i="66"/>
  <c r="E3264" i="66"/>
  <c r="G3264" i="66" s="1"/>
  <c r="E9400" i="66"/>
  <c r="E9290" i="66"/>
  <c r="E8990" i="66"/>
  <c r="E8900" i="66"/>
  <c r="E8780" i="66"/>
  <c r="E8690" i="66"/>
  <c r="G8690" i="66" s="1"/>
  <c r="E8480" i="66"/>
  <c r="E8380" i="66"/>
  <c r="E8180" i="66"/>
  <c r="E8060" i="66"/>
  <c r="E7970" i="66"/>
  <c r="G7970" i="66" s="1"/>
  <c r="E7860" i="66"/>
  <c r="G7860" i="66" s="1"/>
  <c r="E6960" i="66"/>
  <c r="E6870" i="66"/>
  <c r="G6870" i="66" s="1"/>
  <c r="E6640" i="66"/>
  <c r="E6480" i="66"/>
  <c r="G6480" i="66" s="1"/>
  <c r="E6270" i="66"/>
  <c r="E6190" i="66"/>
  <c r="E6130" i="66"/>
  <c r="G6130" i="66" s="1"/>
  <c r="E5840" i="66"/>
  <c r="G5840" i="66" s="1"/>
  <c r="E5770" i="66"/>
  <c r="G5770" i="66" s="1"/>
  <c r="E5690" i="66"/>
  <c r="E5480" i="66"/>
  <c r="G5480" i="66" s="1"/>
  <c r="E8748" i="66"/>
  <c r="G8748" i="66" s="1"/>
  <c r="E8668" i="66"/>
  <c r="G8668" i="66" s="1"/>
  <c r="E8458" i="66"/>
  <c r="E8388" i="66"/>
  <c r="G8388" i="66" s="1"/>
  <c r="E8248" i="66"/>
  <c r="E8168" i="66"/>
  <c r="E8018" i="66"/>
  <c r="E7748" i="66"/>
  <c r="E7668" i="66"/>
  <c r="E7518" i="66"/>
  <c r="G7518" i="66" s="1"/>
  <c r="E7458" i="66"/>
  <c r="G7458" i="66" s="1"/>
  <c r="E7388" i="66"/>
  <c r="E7308" i="66"/>
  <c r="G7308" i="66" s="1"/>
  <c r="E7168" i="66"/>
  <c r="E7098" i="66"/>
  <c r="E7018" i="66"/>
  <c r="E6808" i="66"/>
  <c r="E6598" i="66"/>
  <c r="G6598" i="66" s="1"/>
  <c r="E6518" i="66"/>
  <c r="G6518" i="66" s="1"/>
  <c r="E6308" i="66"/>
  <c r="E6098" i="66"/>
  <c r="E6018" i="66"/>
  <c r="E5808" i="66"/>
  <c r="G5808" i="66" s="1"/>
  <c r="E5598" i="66"/>
  <c r="E5518" i="66"/>
  <c r="E5308" i="66"/>
  <c r="E5098" i="66"/>
  <c r="E5018" i="66"/>
  <c r="G5018" i="66" s="1"/>
  <c r="E4958" i="66"/>
  <c r="G4958" i="66" s="1"/>
  <c r="E4898" i="66"/>
  <c r="G4898" i="66" s="1"/>
  <c r="E4838" i="66"/>
  <c r="G4838" i="66" s="1"/>
  <c r="E4768" i="66"/>
  <c r="G4768" i="66" s="1"/>
  <c r="E4708" i="66"/>
  <c r="G4708" i="66" s="1"/>
  <c r="E4648" i="66"/>
  <c r="G4648" i="66" s="1"/>
  <c r="E4518" i="66"/>
  <c r="G4518" i="66" s="1"/>
  <c r="E4458" i="66"/>
  <c r="G4458" i="66" s="1"/>
  <c r="E4288" i="66"/>
  <c r="E4228" i="66"/>
  <c r="E4118" i="66"/>
  <c r="G4118" i="66" s="1"/>
  <c r="E3898" i="66"/>
  <c r="G3898" i="66" s="1"/>
  <c r="E3728" i="66"/>
  <c r="G3728" i="66" s="1"/>
  <c r="E3618" i="66"/>
  <c r="E3508" i="66"/>
  <c r="E3398" i="66"/>
  <c r="G3398" i="66" s="1"/>
  <c r="E3288" i="66"/>
  <c r="E3228" i="66"/>
  <c r="G3228" i="66" s="1"/>
  <c r="E5440" i="66"/>
  <c r="E5330" i="66"/>
  <c r="E5220" i="66"/>
  <c r="E5170" i="66"/>
  <c r="G5170" i="66" s="1"/>
  <c r="E5060" i="66"/>
  <c r="E5000" i="66"/>
  <c r="E4890" i="66"/>
  <c r="G4890" i="66" s="1"/>
  <c r="E4720" i="66"/>
  <c r="E4610" i="66"/>
  <c r="G4610" i="66" s="1"/>
  <c r="E4440" i="66"/>
  <c r="G4440" i="66" s="1"/>
  <c r="E4330" i="66"/>
  <c r="G4330" i="66" s="1"/>
  <c r="E4220" i="66"/>
  <c r="G4220" i="66" s="1"/>
  <c r="E4170" i="66"/>
  <c r="G4170" i="66" s="1"/>
  <c r="E4120" i="66"/>
  <c r="E4070" i="66"/>
  <c r="E4020" i="66"/>
  <c r="E3970" i="66"/>
  <c r="G3970" i="66" s="1"/>
  <c r="E3920" i="66"/>
  <c r="E3870" i="66"/>
  <c r="E3820" i="66"/>
  <c r="E3770" i="66"/>
  <c r="G3770" i="66" s="1"/>
  <c r="E3720" i="66"/>
  <c r="E3670" i="66"/>
  <c r="G3670" i="66" s="1"/>
  <c r="E3620" i="66"/>
  <c r="E3570" i="66"/>
  <c r="G3570" i="66" s="1"/>
  <c r="E3520" i="66"/>
  <c r="E3470" i="66"/>
  <c r="E3420" i="66"/>
  <c r="G3420" i="66" s="1"/>
  <c r="E3370" i="66"/>
  <c r="E3320" i="66"/>
  <c r="G3320" i="66" s="1"/>
  <c r="E3270" i="66"/>
  <c r="G3270" i="66" s="1"/>
  <c r="E3220" i="66"/>
  <c r="E9019" i="66"/>
  <c r="G9019" i="66" s="1"/>
  <c r="E8969" i="66"/>
  <c r="E8919" i="66"/>
  <c r="E8869" i="66"/>
  <c r="E8819" i="66"/>
  <c r="G8819" i="66" s="1"/>
  <c r="E8769" i="66"/>
  <c r="E8719" i="66"/>
  <c r="G8719" i="66" s="1"/>
  <c r="E8669" i="66"/>
  <c r="G8669" i="66" s="1"/>
  <c r="E8619" i="66"/>
  <c r="E8569" i="66"/>
  <c r="E8519" i="66"/>
  <c r="E8469" i="66"/>
  <c r="E8419" i="66"/>
  <c r="E8369" i="66"/>
  <c r="E8319" i="66"/>
  <c r="E8269" i="66"/>
  <c r="E8219" i="66"/>
  <c r="E8169" i="66"/>
  <c r="G8169" i="66" s="1"/>
  <c r="E8119" i="66"/>
  <c r="E8069" i="66"/>
  <c r="E8009" i="66"/>
  <c r="E7949" i="66"/>
  <c r="E7899" i="66"/>
  <c r="G7899" i="66" s="1"/>
  <c r="E7849" i="66"/>
  <c r="E7799" i="66"/>
  <c r="G7799" i="66" s="1"/>
  <c r="E7749" i="66"/>
  <c r="E7699" i="66"/>
  <c r="E7649" i="66"/>
  <c r="G7649" i="66" s="1"/>
  <c r="E7599" i="66"/>
  <c r="G7599" i="66" s="1"/>
  <c r="E7299" i="66"/>
  <c r="E7249" i="66"/>
  <c r="E9735" i="66"/>
  <c r="G9735" i="66" s="1"/>
  <c r="E8075" i="66"/>
  <c r="G8075" i="66" s="1"/>
  <c r="E8604" i="66"/>
  <c r="E6914" i="66"/>
  <c r="E6624" i="66"/>
  <c r="G6624" i="66" s="1"/>
  <c r="E5264" i="66"/>
  <c r="G5264" i="66" s="1"/>
  <c r="E4914" i="66"/>
  <c r="G4914" i="66" s="1"/>
  <c r="E4374" i="66"/>
  <c r="G4374" i="66" s="1"/>
  <c r="E4124" i="66"/>
  <c r="E3434" i="66"/>
  <c r="E9478" i="66"/>
  <c r="E9228" i="66"/>
  <c r="E8287" i="66"/>
  <c r="E8037" i="66"/>
  <c r="G8037" i="66" s="1"/>
  <c r="E7787" i="66"/>
  <c r="E7607" i="66"/>
  <c r="E7357" i="66"/>
  <c r="G7357" i="66" s="1"/>
  <c r="E6737" i="66"/>
  <c r="G6737" i="66" s="1"/>
  <c r="E6527" i="66"/>
  <c r="E6377" i="66"/>
  <c r="G6377" i="66" s="1"/>
  <c r="E5567" i="66"/>
  <c r="G5567" i="66" s="1"/>
  <c r="E5347" i="66"/>
  <c r="E4957" i="66"/>
  <c r="E4757" i="66"/>
  <c r="E4617" i="66"/>
  <c r="G4617" i="66" s="1"/>
  <c r="E4437" i="66"/>
  <c r="G4437" i="66" s="1"/>
  <c r="E4247" i="66"/>
  <c r="E4107" i="66"/>
  <c r="G4107" i="66" s="1"/>
  <c r="E3937" i="66"/>
  <c r="G3937" i="66" s="1"/>
  <c r="E3737" i="66"/>
  <c r="E3597" i="66"/>
  <c r="E3427" i="66"/>
  <c r="E3257" i="66"/>
  <c r="E9596" i="66"/>
  <c r="E9466" i="66"/>
  <c r="G9466" i="66" s="1"/>
  <c r="E8986" i="66"/>
  <c r="E8886" i="66"/>
  <c r="E8396" i="66"/>
  <c r="E8266" i="66"/>
  <c r="G8266" i="66" s="1"/>
  <c r="E8166" i="66"/>
  <c r="E8046" i="66"/>
  <c r="E7806" i="66"/>
  <c r="G7806" i="66" s="1"/>
  <c r="E7686" i="66"/>
  <c r="G7686" i="66" s="1"/>
  <c r="E7336" i="66"/>
  <c r="E7126" i="66"/>
  <c r="E7036" i="66"/>
  <c r="G7036" i="66" s="1"/>
  <c r="E6826" i="66"/>
  <c r="G6826" i="66" s="1"/>
  <c r="E6616" i="66"/>
  <c r="E6406" i="66"/>
  <c r="G6406" i="66" s="1"/>
  <c r="E6106" i="66"/>
  <c r="G6106" i="66" s="1"/>
  <c r="E6006" i="66"/>
  <c r="G6006" i="66" s="1"/>
  <c r="E5806" i="66"/>
  <c r="E5696" i="66"/>
  <c r="E5396" i="66"/>
  <c r="E5296" i="66"/>
  <c r="E5096" i="66"/>
  <c r="G5096" i="66" s="1"/>
  <c r="E4986" i="66"/>
  <c r="G4986" i="66" s="1"/>
  <c r="E4386" i="66"/>
  <c r="G4386" i="66" s="1"/>
  <c r="E4176" i="66"/>
  <c r="G4176" i="66" s="1"/>
  <c r="E4056" i="66"/>
  <c r="E9037" i="66"/>
  <c r="G9037" i="66" s="1"/>
  <c r="E8254" i="66"/>
  <c r="E7744" i="66"/>
  <c r="G7744" i="66" s="1"/>
  <c r="E5424" i="66"/>
  <c r="E5074" i="66"/>
  <c r="E4714" i="66"/>
  <c r="E4474" i="66"/>
  <c r="G4474" i="66" s="1"/>
  <c r="E4224" i="66"/>
  <c r="G4224" i="66" s="1"/>
  <c r="E3974" i="66"/>
  <c r="G3974" i="66" s="1"/>
  <c r="E3784" i="66"/>
  <c r="G3784" i="66" s="1"/>
  <c r="E3534" i="66"/>
  <c r="G3534" i="66" s="1"/>
  <c r="E9538" i="66"/>
  <c r="E9358" i="66"/>
  <c r="G9358" i="66" s="1"/>
  <c r="E8137" i="66"/>
  <c r="E7887" i="66"/>
  <c r="E7637" i="66"/>
  <c r="E7467" i="66"/>
  <c r="G7467" i="66" s="1"/>
  <c r="E7227" i="66"/>
  <c r="E7017" i="66"/>
  <c r="E6847" i="66"/>
  <c r="G6847" i="66" s="1"/>
  <c r="E5657" i="66"/>
  <c r="E5227" i="66"/>
  <c r="G5227" i="66" s="1"/>
  <c r="E5067" i="66"/>
  <c r="E4667" i="66"/>
  <c r="G4667" i="66" s="1"/>
  <c r="E4157" i="66"/>
  <c r="G4157" i="66" s="1"/>
  <c r="E3827" i="66"/>
  <c r="G3827" i="66" s="1"/>
  <c r="E3507" i="66"/>
  <c r="G3507" i="66" s="1"/>
  <c r="E9626" i="66"/>
  <c r="E9526" i="66"/>
  <c r="E9396" i="66"/>
  <c r="E9266" i="66"/>
  <c r="G9266" i="66" s="1"/>
  <c r="E9166" i="66"/>
  <c r="E8906" i="66"/>
  <c r="E8806" i="66"/>
  <c r="E8686" i="66"/>
  <c r="G8686" i="66" s="1"/>
  <c r="E8196" i="66"/>
  <c r="G8196" i="66" s="1"/>
  <c r="E8096" i="66"/>
  <c r="E7966" i="66"/>
  <c r="E7606" i="66"/>
  <c r="E7486" i="66"/>
  <c r="G7486" i="66" s="1"/>
  <c r="E7386" i="66"/>
  <c r="E7176" i="66"/>
  <c r="E7056" i="66"/>
  <c r="E6666" i="66"/>
  <c r="G6666" i="66" s="1"/>
  <c r="E6556" i="66"/>
  <c r="G6556" i="66" s="1"/>
  <c r="E6346" i="66"/>
  <c r="G6346" i="66" s="1"/>
  <c r="E6046" i="66"/>
  <c r="G6046" i="66" s="1"/>
  <c r="E5746" i="66"/>
  <c r="G5746" i="66" s="1"/>
  <c r="E5636" i="66"/>
  <c r="E5336" i="66"/>
  <c r="G5336" i="66" s="1"/>
  <c r="E5126" i="66"/>
  <c r="G5126" i="66" s="1"/>
  <c r="E5036" i="66"/>
  <c r="G5036" i="66" s="1"/>
  <c r="E4616" i="66"/>
  <c r="G4616" i="66" s="1"/>
  <c r="E4406" i="66"/>
  <c r="G4406" i="66" s="1"/>
  <c r="E4106" i="66"/>
  <c r="E3696" i="66"/>
  <c r="G3696" i="66" s="1"/>
  <c r="E3396" i="66"/>
  <c r="G3396" i="66" s="1"/>
  <c r="E3296" i="66"/>
  <c r="E6865" i="66"/>
  <c r="G6865" i="66" s="1"/>
  <c r="E6755" i="66"/>
  <c r="E6545" i="66"/>
  <c r="E6455" i="66"/>
  <c r="E3304" i="66"/>
  <c r="E9630" i="66"/>
  <c r="G9630" i="66" s="1"/>
  <c r="E9540" i="66"/>
  <c r="G9540" i="66" s="1"/>
  <c r="E9330" i="66"/>
  <c r="E9210" i="66"/>
  <c r="G9210" i="66" s="1"/>
  <c r="E8710" i="66"/>
  <c r="G8710" i="66" s="1"/>
  <c r="E8410" i="66"/>
  <c r="E8310" i="66"/>
  <c r="E8000" i="66"/>
  <c r="E7700" i="66"/>
  <c r="G7700" i="66" s="1"/>
  <c r="E7620" i="66"/>
  <c r="G7620" i="66" s="1"/>
  <c r="E7540" i="66"/>
  <c r="G7540" i="66" s="1"/>
  <c r="E7370" i="66"/>
  <c r="E7300" i="66"/>
  <c r="G7300" i="66" s="1"/>
  <c r="E7210" i="66"/>
  <c r="G7210" i="66" s="1"/>
  <c r="E7140" i="66"/>
  <c r="E7060" i="66"/>
  <c r="G7060" i="66" s="1"/>
  <c r="E6980" i="66"/>
  <c r="G6980" i="66" s="1"/>
  <c r="E6750" i="66"/>
  <c r="G6750" i="66" s="1"/>
  <c r="E6660" i="66"/>
  <c r="G6660" i="66" s="1"/>
  <c r="E6510" i="66"/>
  <c r="G6510" i="66" s="1"/>
  <c r="E6430" i="66"/>
  <c r="E6220" i="66"/>
  <c r="G6220" i="66" s="1"/>
  <c r="E6140" i="66"/>
  <c r="G6140" i="66" s="1"/>
  <c r="E6080" i="66"/>
  <c r="G6080" i="66" s="1"/>
  <c r="E5720" i="66"/>
  <c r="E5640" i="66"/>
  <c r="G5640" i="66" s="1"/>
  <c r="E8698" i="66"/>
  <c r="G8698" i="66" s="1"/>
  <c r="E8618" i="66"/>
  <c r="E8408" i="66"/>
  <c r="E8338" i="66"/>
  <c r="G8338" i="66" s="1"/>
  <c r="E8198" i="66"/>
  <c r="E8118" i="66"/>
  <c r="E7968" i="66"/>
  <c r="E7838" i="66"/>
  <c r="E7698" i="66"/>
  <c r="E7618" i="66"/>
  <c r="G7618" i="66" s="1"/>
  <c r="E7548" i="66"/>
  <c r="G7548" i="66" s="1"/>
  <c r="E7468" i="66"/>
  <c r="G7468" i="66" s="1"/>
  <c r="E7408" i="66"/>
  <c r="G7408" i="66" s="1"/>
  <c r="E7258" i="66"/>
  <c r="G7258" i="66" s="1"/>
  <c r="E7118" i="66"/>
  <c r="E7048" i="66"/>
  <c r="G7048" i="66" s="1"/>
  <c r="E6968" i="66"/>
  <c r="E6758" i="66"/>
  <c r="G6758" i="66" s="1"/>
  <c r="E6548" i="66"/>
  <c r="E6468" i="66"/>
  <c r="E6258" i="66"/>
  <c r="G6258" i="66" s="1"/>
  <c r="E6048" i="66"/>
  <c r="E5968" i="66"/>
  <c r="G5968" i="66" s="1"/>
  <c r="E5758" i="66"/>
  <c r="E5548" i="66"/>
  <c r="E5468" i="66"/>
  <c r="G5468" i="66" s="1"/>
  <c r="E5048" i="66"/>
  <c r="E4858" i="66"/>
  <c r="G4858" i="66" s="1"/>
  <c r="E4798" i="66"/>
  <c r="E4548" i="66"/>
  <c r="G4548" i="66" s="1"/>
  <c r="E4418" i="66"/>
  <c r="G4418" i="66" s="1"/>
  <c r="E4358" i="66"/>
  <c r="G4358" i="66" s="1"/>
  <c r="E4248" i="66"/>
  <c r="E4138" i="66"/>
  <c r="G4138" i="66" s="1"/>
  <c r="E4078" i="66"/>
  <c r="G4078" i="66" s="1"/>
  <c r="E4018" i="66"/>
  <c r="E3968" i="66"/>
  <c r="G3968" i="66" s="1"/>
  <c r="E3858" i="66"/>
  <c r="E3798" i="66"/>
  <c r="E3748" i="66"/>
  <c r="E3638" i="66"/>
  <c r="G3638" i="66" s="1"/>
  <c r="E3578" i="66"/>
  <c r="E3468" i="66"/>
  <c r="G3468" i="66" s="1"/>
  <c r="E3358" i="66"/>
  <c r="G3358" i="66" s="1"/>
  <c r="E3248" i="66"/>
  <c r="E5460" i="66"/>
  <c r="G5460" i="66" s="1"/>
  <c r="E5290" i="66"/>
  <c r="E5180" i="66"/>
  <c r="G5180" i="66" s="1"/>
  <c r="E5020" i="66"/>
  <c r="G5020" i="66" s="1"/>
  <c r="E4910" i="66"/>
  <c r="G4910" i="66" s="1"/>
  <c r="E4790" i="66"/>
  <c r="G4790" i="66" s="1"/>
  <c r="E4740" i="66"/>
  <c r="E4680" i="66"/>
  <c r="E4570" i="66"/>
  <c r="E4460" i="66"/>
  <c r="G4460" i="66" s="1"/>
  <c r="E4290" i="66"/>
  <c r="G4290" i="66" s="1"/>
  <c r="E9639" i="66"/>
  <c r="E9589" i="66"/>
  <c r="G9589" i="66" s="1"/>
  <c r="E9539" i="66"/>
  <c r="G9539" i="66" s="1"/>
  <c r="E9489" i="66"/>
  <c r="E9439" i="66"/>
  <c r="G9439" i="66" s="1"/>
  <c r="E9389" i="66"/>
  <c r="G9389" i="66" s="1"/>
  <c r="E9339" i="66"/>
  <c r="E9289" i="66"/>
  <c r="E9239" i="66"/>
  <c r="G9239" i="66" s="1"/>
  <c r="E9189" i="66"/>
  <c r="E9139" i="66"/>
  <c r="G9139" i="66" s="1"/>
  <c r="E8029" i="66"/>
  <c r="E7979" i="66"/>
  <c r="E7869" i="66"/>
  <c r="E7819" i="66"/>
  <c r="E7769" i="66"/>
  <c r="E7719" i="66"/>
  <c r="E7669" i="66"/>
  <c r="E7619" i="66"/>
  <c r="E7569" i="66"/>
  <c r="G7569" i="66" s="1"/>
  <c r="E7519" i="66"/>
  <c r="E7469" i="66"/>
  <c r="E7419" i="66"/>
  <c r="E5619" i="66"/>
  <c r="E5569" i="66"/>
  <c r="E5369" i="66"/>
  <c r="G5369" i="66" s="1"/>
  <c r="E5269" i="66"/>
  <c r="E5069" i="66"/>
  <c r="E5019" i="66"/>
  <c r="E4969" i="66"/>
  <c r="G4969" i="66" s="1"/>
  <c r="E4919" i="66"/>
  <c r="G4919" i="66" s="1"/>
  <c r="E4869" i="66"/>
  <c r="G4869" i="66" s="1"/>
  <c r="E4819" i="66"/>
  <c r="E4519" i="66"/>
  <c r="E4419" i="66"/>
  <c r="E4369" i="66"/>
  <c r="G4369" i="66" s="1"/>
  <c r="E4319" i="66"/>
  <c r="E4269" i="66"/>
  <c r="E4219" i="66"/>
  <c r="E4169" i="66"/>
  <c r="G4169" i="66" s="1"/>
  <c r="E4119" i="66"/>
  <c r="E4069" i="66"/>
  <c r="G4069" i="66" s="1"/>
  <c r="E3819" i="66"/>
  <c r="E7265" i="66"/>
  <c r="E6464" i="66"/>
  <c r="E5864" i="66"/>
  <c r="G5864" i="66" s="1"/>
  <c r="E5464" i="66"/>
  <c r="E3624" i="66"/>
  <c r="G3624" i="66" s="1"/>
  <c r="E9468" i="66"/>
  <c r="G9468" i="66" s="1"/>
  <c r="E8207" i="66"/>
  <c r="G8207" i="66" s="1"/>
  <c r="E7477" i="66"/>
  <c r="E7087" i="66"/>
  <c r="G7087" i="66" s="1"/>
  <c r="E6457" i="66"/>
  <c r="G6457" i="66" s="1"/>
  <c r="E6097" i="66"/>
  <c r="G6097" i="66" s="1"/>
  <c r="E5447" i="66"/>
  <c r="E5087" i="66"/>
  <c r="E4527" i="66"/>
  <c r="E4227" i="66"/>
  <c r="E3677" i="66"/>
  <c r="E3377" i="66"/>
  <c r="G3377" i="66" s="1"/>
  <c r="E9586" i="66"/>
  <c r="G9586" i="66" s="1"/>
  <c r="E8976" i="66"/>
  <c r="E8816" i="66"/>
  <c r="E7796" i="66"/>
  <c r="G7796" i="66" s="1"/>
  <c r="E7226" i="66"/>
  <c r="E7086" i="66"/>
  <c r="G7086" i="66" s="1"/>
  <c r="E6706" i="66"/>
  <c r="E6196" i="66"/>
  <c r="G6196" i="66" s="1"/>
  <c r="E5886" i="66"/>
  <c r="G5886" i="66" s="1"/>
  <c r="E5546" i="66"/>
  <c r="G5546" i="66" s="1"/>
  <c r="E4846" i="66"/>
  <c r="G4846" i="66" s="1"/>
  <c r="E4536" i="66"/>
  <c r="G4536" i="66" s="1"/>
  <c r="E3546" i="66"/>
  <c r="E3406" i="66"/>
  <c r="G3406" i="66" s="1"/>
  <c r="E6885" i="66"/>
  <c r="G6885" i="66" s="1"/>
  <c r="E6745" i="66"/>
  <c r="E6595" i="66"/>
  <c r="G6595" i="66" s="1"/>
  <c r="E9550" i="66"/>
  <c r="G9550" i="66" s="1"/>
  <c r="E9110" i="66"/>
  <c r="E8960" i="66"/>
  <c r="E8830" i="66"/>
  <c r="G8830" i="66" s="1"/>
  <c r="E8540" i="66"/>
  <c r="G8540" i="66" s="1"/>
  <c r="E8360" i="66"/>
  <c r="E8240" i="66"/>
  <c r="G8240" i="66" s="1"/>
  <c r="E8100" i="66"/>
  <c r="G8100" i="66" s="1"/>
  <c r="E7810" i="66"/>
  <c r="G7810" i="66" s="1"/>
  <c r="E7420" i="66"/>
  <c r="G7420" i="66" s="1"/>
  <c r="E7090" i="66"/>
  <c r="E6860" i="66"/>
  <c r="E6760" i="66"/>
  <c r="E6530" i="66"/>
  <c r="E6320" i="66"/>
  <c r="G6320" i="66" s="1"/>
  <c r="E6230" i="66"/>
  <c r="E6020" i="66"/>
  <c r="G6020" i="66" s="1"/>
  <c r="E8638" i="66"/>
  <c r="E8518" i="66"/>
  <c r="E8218" i="66"/>
  <c r="E8008" i="66"/>
  <c r="E7808" i="66"/>
  <c r="E7508" i="66"/>
  <c r="G7508" i="66" s="1"/>
  <c r="E7298" i="66"/>
  <c r="E6998" i="66"/>
  <c r="G6998" i="66" s="1"/>
  <c r="E6898" i="66"/>
  <c r="G6898" i="66" s="1"/>
  <c r="E6698" i="66"/>
  <c r="E6368" i="66"/>
  <c r="E6068" i="66"/>
  <c r="G6068" i="66" s="1"/>
  <c r="E5658" i="66"/>
  <c r="G5658" i="66" s="1"/>
  <c r="E5358" i="66"/>
  <c r="E5268" i="66"/>
  <c r="G5268" i="66" s="1"/>
  <c r="E5058" i="66"/>
  <c r="G5058" i="66" s="1"/>
  <c r="E4608" i="66"/>
  <c r="G4608" i="66" s="1"/>
  <c r="E4508" i="66"/>
  <c r="E4428" i="66"/>
  <c r="G4428" i="66" s="1"/>
  <c r="E4338" i="66"/>
  <c r="G4338" i="66" s="1"/>
  <c r="E4188" i="66"/>
  <c r="G4188" i="66" s="1"/>
  <c r="E3868" i="66"/>
  <c r="E3778" i="66"/>
  <c r="G3778" i="66" s="1"/>
  <c r="E3708" i="66"/>
  <c r="G3708" i="66" s="1"/>
  <c r="E3628" i="66"/>
  <c r="G3628" i="66" s="1"/>
  <c r="E3548" i="66"/>
  <c r="G3548" i="66" s="1"/>
  <c r="E3388" i="66"/>
  <c r="G3388" i="66" s="1"/>
  <c r="E5420" i="66"/>
  <c r="G5420" i="66" s="1"/>
  <c r="E5340" i="66"/>
  <c r="E5260" i="66"/>
  <c r="G5260" i="66" s="1"/>
  <c r="E5100" i="66"/>
  <c r="E5030" i="66"/>
  <c r="G5030" i="66" s="1"/>
  <c r="E4940" i="66"/>
  <c r="E4710" i="66"/>
  <c r="E4630" i="66"/>
  <c r="G4630" i="66" s="1"/>
  <c r="E4540" i="66"/>
  <c r="E4470" i="66"/>
  <c r="E4380" i="66"/>
  <c r="G4380" i="66" s="1"/>
  <c r="E4310" i="66"/>
  <c r="G4310" i="66" s="1"/>
  <c r="E4230" i="66"/>
  <c r="G4230" i="66" s="1"/>
  <c r="E4090" i="66"/>
  <c r="E4010" i="66"/>
  <c r="E3800" i="66"/>
  <c r="G3800" i="66" s="1"/>
  <c r="E3730" i="66"/>
  <c r="E3590" i="66"/>
  <c r="E3510" i="66"/>
  <c r="G3510" i="66" s="1"/>
  <c r="E3300" i="66"/>
  <c r="E3230" i="66"/>
  <c r="G3230" i="66" s="1"/>
  <c r="E9609" i="66"/>
  <c r="E9399" i="66"/>
  <c r="E9319" i="66"/>
  <c r="E9039" i="66"/>
  <c r="G9039" i="66" s="1"/>
  <c r="E8959" i="66"/>
  <c r="E8749" i="66"/>
  <c r="E8679" i="66"/>
  <c r="E8539" i="66"/>
  <c r="G8539" i="66" s="1"/>
  <c r="E8459" i="66"/>
  <c r="G8459" i="66" s="1"/>
  <c r="E8249" i="66"/>
  <c r="E8179" i="66"/>
  <c r="G8179" i="66" s="1"/>
  <c r="E7939" i="66"/>
  <c r="G7939" i="66" s="1"/>
  <c r="E7729" i="66"/>
  <c r="G7729" i="66" s="1"/>
  <c r="E7659" i="66"/>
  <c r="E7439" i="66"/>
  <c r="E7229" i="66"/>
  <c r="E7169" i="66"/>
  <c r="G7169" i="66" s="1"/>
  <c r="E7099" i="66"/>
  <c r="E7039" i="66"/>
  <c r="G7039" i="66" s="1"/>
  <c r="E6979" i="66"/>
  <c r="G6979" i="66" s="1"/>
  <c r="E6919" i="66"/>
  <c r="G6919" i="66" s="1"/>
  <c r="E6849" i="66"/>
  <c r="G6849" i="66" s="1"/>
  <c r="E6789" i="66"/>
  <c r="G6789" i="66" s="1"/>
  <c r="E6729" i="66"/>
  <c r="G6729" i="66" s="1"/>
  <c r="E6669" i="66"/>
  <c r="G6669" i="66" s="1"/>
  <c r="E6599" i="66"/>
  <c r="G6599" i="66" s="1"/>
  <c r="E6539" i="66"/>
  <c r="E6479" i="66"/>
  <c r="G6479" i="66" s="1"/>
  <c r="E6419" i="66"/>
  <c r="G6419" i="66" s="1"/>
  <c r="E6349" i="66"/>
  <c r="E6229" i="66"/>
  <c r="G6229" i="66" s="1"/>
  <c r="E6169" i="66"/>
  <c r="E6099" i="66"/>
  <c r="E5979" i="66"/>
  <c r="G5979" i="66" s="1"/>
  <c r="E5919" i="66"/>
  <c r="E5849" i="66"/>
  <c r="G5849" i="66" s="1"/>
  <c r="E5789" i="66"/>
  <c r="G5789" i="66" s="1"/>
  <c r="E5729" i="66"/>
  <c r="E5669" i="66"/>
  <c r="E5599" i="66"/>
  <c r="E5539" i="66"/>
  <c r="G5539" i="66" s="1"/>
  <c r="E5479" i="66"/>
  <c r="E5419" i="66"/>
  <c r="G5419" i="66" s="1"/>
  <c r="E5349" i="66"/>
  <c r="G5349" i="66" s="1"/>
  <c r="E5289" i="66"/>
  <c r="E5229" i="66"/>
  <c r="G5229" i="66" s="1"/>
  <c r="E5169" i="66"/>
  <c r="E4849" i="66"/>
  <c r="G4849" i="66" s="1"/>
  <c r="E4789" i="66"/>
  <c r="G4789" i="66" s="1"/>
  <c r="E4729" i="66"/>
  <c r="E4669" i="66"/>
  <c r="G4669" i="66" s="1"/>
  <c r="E4599" i="66"/>
  <c r="G4599" i="66" s="1"/>
  <c r="E4539" i="66"/>
  <c r="G4539" i="66" s="1"/>
  <c r="E4479" i="66"/>
  <c r="E4349" i="66"/>
  <c r="G4349" i="66" s="1"/>
  <c r="E4289" i="66"/>
  <c r="E4229" i="66"/>
  <c r="G4229" i="66" s="1"/>
  <c r="E4099" i="66"/>
  <c r="E4039" i="66"/>
  <c r="G4039" i="66" s="1"/>
  <c r="E3979" i="66"/>
  <c r="G3979" i="66" s="1"/>
  <c r="E3919" i="66"/>
  <c r="E3789" i="66"/>
  <c r="E3729" i="66"/>
  <c r="E3669" i="66"/>
  <c r="G3669" i="66" s="1"/>
  <c r="E3619" i="66"/>
  <c r="G3619" i="66" s="1"/>
  <c r="E3559" i="66"/>
  <c r="E3499" i="66"/>
  <c r="E3389" i="66"/>
  <c r="G3389" i="66" s="1"/>
  <c r="E3279" i="66"/>
  <c r="G3279" i="66" s="1"/>
  <c r="E3229" i="66"/>
  <c r="E9432" i="66"/>
  <c r="E8813" i="66"/>
  <c r="E6355" i="66"/>
  <c r="G6355" i="66" s="1"/>
  <c r="E6245" i="66"/>
  <c r="E6195" i="66"/>
  <c r="G6195" i="66" s="1"/>
  <c r="E6135" i="66"/>
  <c r="G6135" i="66" s="1"/>
  <c r="E6025" i="66"/>
  <c r="E5915" i="66"/>
  <c r="G5915" i="66" s="1"/>
  <c r="E5745" i="66"/>
  <c r="G5745" i="66" s="1"/>
  <c r="E5635" i="66"/>
  <c r="E5525" i="66"/>
  <c r="G5525" i="66" s="1"/>
  <c r="E5415" i="66"/>
  <c r="G5415" i="66" s="1"/>
  <c r="E5355" i="66"/>
  <c r="G5355" i="66" s="1"/>
  <c r="E5245" i="66"/>
  <c r="G5245" i="66" s="1"/>
  <c r="E5085" i="66"/>
  <c r="G5085" i="66" s="1"/>
  <c r="E5035" i="66"/>
  <c r="G5035" i="66" s="1"/>
  <c r="E4985" i="66"/>
  <c r="E4935" i="66"/>
  <c r="G4935" i="66" s="1"/>
  <c r="E4885" i="66"/>
  <c r="G4885" i="66" s="1"/>
  <c r="E9583" i="66"/>
  <c r="G9583" i="66" s="1"/>
  <c r="E9513" i="66"/>
  <c r="G9513" i="66" s="1"/>
  <c r="E9453" i="66"/>
  <c r="G9453" i="66" s="1"/>
  <c r="E9393" i="66"/>
  <c r="G9393" i="66" s="1"/>
  <c r="E9333" i="66"/>
  <c r="E9263" i="66"/>
  <c r="E9203" i="66"/>
  <c r="G9203" i="66" s="1"/>
  <c r="E9143" i="66"/>
  <c r="E8003" i="66"/>
  <c r="G8003" i="66" s="1"/>
  <c r="E7953" i="66"/>
  <c r="E7903" i="66"/>
  <c r="E7553" i="66"/>
  <c r="G7553" i="66" s="1"/>
  <c r="E7503" i="66"/>
  <c r="G7503" i="66" s="1"/>
  <c r="E7453" i="66"/>
  <c r="E7403" i="66"/>
  <c r="E7353" i="66"/>
  <c r="E7253" i="66"/>
  <c r="E7203" i="66"/>
  <c r="E7103" i="66"/>
  <c r="E7053" i="66"/>
  <c r="E7003" i="66"/>
  <c r="G7003" i="66" s="1"/>
  <c r="E6953" i="66"/>
  <c r="G6953" i="66" s="1"/>
  <c r="E6903" i="66"/>
  <c r="G6903" i="66" s="1"/>
  <c r="E6853" i="66"/>
  <c r="E6803" i="66"/>
  <c r="G6803" i="66" s="1"/>
  <c r="E6753" i="66"/>
  <c r="G6753" i="66" s="1"/>
  <c r="E6703" i="66"/>
  <c r="G6703" i="66" s="1"/>
  <c r="E6653" i="66"/>
  <c r="E6603" i="66"/>
  <c r="E6553" i="66"/>
  <c r="E6503" i="66"/>
  <c r="E6453" i="66"/>
  <c r="G6453" i="66" s="1"/>
  <c r="E6403" i="66"/>
  <c r="E6303" i="66"/>
  <c r="G6303" i="66" s="1"/>
  <c r="E6253" i="66"/>
  <c r="G6253" i="66" s="1"/>
  <c r="E6203" i="66"/>
  <c r="G6203" i="66" s="1"/>
  <c r="E6153" i="66"/>
  <c r="E6103" i="66"/>
  <c r="E6053" i="66"/>
  <c r="E6003" i="66"/>
  <c r="E5953" i="66"/>
  <c r="G5953" i="66" s="1"/>
  <c r="E5903" i="66"/>
  <c r="G5903" i="66" s="1"/>
  <c r="E5853" i="66"/>
  <c r="G5853" i="66" s="1"/>
  <c r="E5803" i="66"/>
  <c r="E5753" i="66"/>
  <c r="G5753" i="66" s="1"/>
  <c r="E5703" i="66"/>
  <c r="G5703" i="66" s="1"/>
  <c r="E5653" i="66"/>
  <c r="E5603" i="66"/>
  <c r="G5603" i="66" s="1"/>
  <c r="E5553" i="66"/>
  <c r="E5503" i="66"/>
  <c r="E5453" i="66"/>
  <c r="E5403" i="66"/>
  <c r="E5353" i="66"/>
  <c r="E5303" i="66"/>
  <c r="G5303" i="66" s="1"/>
  <c r="E5253" i="66"/>
  <c r="G5253" i="66" s="1"/>
  <c r="E5153" i="66"/>
  <c r="G5153" i="66" s="1"/>
  <c r="E5103" i="66"/>
  <c r="G5103" i="66" s="1"/>
  <c r="E5053" i="66"/>
  <c r="G5053" i="66" s="1"/>
  <c r="E5003" i="66"/>
  <c r="G5003" i="66" s="1"/>
  <c r="E4953" i="66"/>
  <c r="G4953" i="66" s="1"/>
  <c r="E4903" i="66"/>
  <c r="E4753" i="66"/>
  <c r="G4753" i="66" s="1"/>
  <c r="E4703" i="66"/>
  <c r="G4703" i="66" s="1"/>
  <c r="E4653" i="66"/>
  <c r="E4603" i="66"/>
  <c r="E4553" i="66"/>
  <c r="E4003" i="66"/>
  <c r="G4003" i="66" s="1"/>
  <c r="E3803" i="66"/>
  <c r="E9632" i="66"/>
  <c r="G9632" i="66" s="1"/>
  <c r="E9592" i="66"/>
  <c r="E9522" i="66"/>
  <c r="E9462" i="66"/>
  <c r="E9402" i="66"/>
  <c r="E9342" i="66"/>
  <c r="G9342" i="66" s="1"/>
  <c r="E9272" i="66"/>
  <c r="G9272" i="66" s="1"/>
  <c r="E9212" i="66"/>
  <c r="G9212" i="66" s="1"/>
  <c r="E9152" i="66"/>
  <c r="E9092" i="66"/>
  <c r="G9092" i="66" s="1"/>
  <c r="E9042" i="66"/>
  <c r="E8982" i="66"/>
  <c r="G8982" i="66" s="1"/>
  <c r="E8932" i="66"/>
  <c r="G8932" i="66" s="1"/>
  <c r="E8882" i="66"/>
  <c r="E8832" i="66"/>
  <c r="G8832" i="66" s="1"/>
  <c r="E8782" i="66"/>
  <c r="E8722" i="66"/>
  <c r="E8662" i="66"/>
  <c r="G8662" i="66" s="1"/>
  <c r="E8602" i="66"/>
  <c r="G8602" i="66" s="1"/>
  <c r="E8532" i="66"/>
  <c r="E8472" i="66"/>
  <c r="G8472" i="66" s="1"/>
  <c r="E8412" i="66"/>
  <c r="G8412" i="66" s="1"/>
  <c r="E8352" i="66"/>
  <c r="G8352" i="66" s="1"/>
  <c r="E8282" i="66"/>
  <c r="G8282" i="66" s="1"/>
  <c r="E8222" i="66"/>
  <c r="E8162" i="66"/>
  <c r="G8162" i="66" s="1"/>
  <c r="E8102" i="66"/>
  <c r="E8052" i="66"/>
  <c r="G8052" i="66" s="1"/>
  <c r="E8002" i="66"/>
  <c r="G8002" i="66" s="1"/>
  <c r="E7952" i="66"/>
  <c r="E7902" i="66"/>
  <c r="E7852" i="66"/>
  <c r="E7802" i="66"/>
  <c r="G7802" i="66" s="1"/>
  <c r="E7752" i="66"/>
  <c r="G7752" i="66" s="1"/>
  <c r="E7702" i="66"/>
  <c r="E7652" i="66"/>
  <c r="G7652" i="66" s="1"/>
  <c r="E7602" i="66"/>
  <c r="E7502" i="66"/>
  <c r="G7502" i="66" s="1"/>
  <c r="E7452" i="66"/>
  <c r="E7402" i="66"/>
  <c r="G7402" i="66" s="1"/>
  <c r="E7352" i="66"/>
  <c r="G7352" i="66" s="1"/>
  <c r="E7302" i="66"/>
  <c r="G7302" i="66" s="1"/>
  <c r="E7252" i="66"/>
  <c r="E7202" i="66"/>
  <c r="G7202" i="66" s="1"/>
  <c r="E7152" i="66"/>
  <c r="E7102" i="66"/>
  <c r="G7102" i="66" s="1"/>
  <c r="E7052" i="66"/>
  <c r="E7002" i="66"/>
  <c r="E6952" i="66"/>
  <c r="E6902" i="66"/>
  <c r="G6902" i="66" s="1"/>
  <c r="E6852" i="66"/>
  <c r="G6852" i="66" s="1"/>
  <c r="E6802" i="66"/>
  <c r="G6802" i="66" s="1"/>
  <c r="E6752" i="66"/>
  <c r="E6702" i="66"/>
  <c r="E6652" i="66"/>
  <c r="G6652" i="66" s="1"/>
  <c r="E6602" i="66"/>
  <c r="G6602" i="66" s="1"/>
  <c r="E6552" i="66"/>
  <c r="E6502" i="66"/>
  <c r="G6502" i="66" s="1"/>
  <c r="E6452" i="66"/>
  <c r="G6452" i="66" s="1"/>
  <c r="E5802" i="66"/>
  <c r="G5802" i="66" s="1"/>
  <c r="E5752" i="66"/>
  <c r="E5702" i="66"/>
  <c r="G5702" i="66" s="1"/>
  <c r="E5552" i="66"/>
  <c r="E5452" i="66"/>
  <c r="E5402" i="66"/>
  <c r="G5402" i="66" s="1"/>
  <c r="E5302" i="66"/>
  <c r="G5302" i="66" s="1"/>
  <c r="E5252" i="66"/>
  <c r="G5252" i="66" s="1"/>
  <c r="E5202" i="66"/>
  <c r="G5202" i="66" s="1"/>
  <c r="E5152" i="66"/>
  <c r="G5152" i="66" s="1"/>
  <c r="E5102" i="66"/>
  <c r="G5102" i="66" s="1"/>
  <c r="E5052" i="66"/>
  <c r="G5052" i="66" s="1"/>
  <c r="E5002" i="66"/>
  <c r="E4952" i="66"/>
  <c r="G4952" i="66" s="1"/>
  <c r="E4902" i="66"/>
  <c r="G4902" i="66" s="1"/>
  <c r="E4552" i="66"/>
  <c r="G4552" i="66" s="1"/>
  <c r="E4502" i="66"/>
  <c r="G4502" i="66" s="1"/>
  <c r="E4452" i="66"/>
  <c r="G4452" i="66" s="1"/>
  <c r="E9611" i="66"/>
  <c r="E9551" i="66"/>
  <c r="E9481" i="66"/>
  <c r="G9481" i="66" s="1"/>
  <c r="E9421" i="66"/>
  <c r="G9421" i="66" s="1"/>
  <c r="E9361" i="66"/>
  <c r="E9301" i="66"/>
  <c r="G9301" i="66" s="1"/>
  <c r="E9231" i="66"/>
  <c r="E9171" i="66"/>
  <c r="E9111" i="66"/>
  <c r="G9111" i="66" s="1"/>
  <c r="E9061" i="66"/>
  <c r="E9001" i="66"/>
  <c r="G9001" i="66" s="1"/>
  <c r="E8831" i="66"/>
  <c r="E8781" i="66"/>
  <c r="E8721" i="66"/>
  <c r="G8721" i="66" s="1"/>
  <c r="E8671" i="66"/>
  <c r="E8621" i="66"/>
  <c r="E8571" i="66"/>
  <c r="G8571" i="66" s="1"/>
  <c r="E8521" i="66"/>
  <c r="E8471" i="66"/>
  <c r="G8471" i="66" s="1"/>
  <c r="E8421" i="66"/>
  <c r="E8371" i="66"/>
  <c r="G8371" i="66" s="1"/>
  <c r="E8321" i="66"/>
  <c r="G8321" i="66" s="1"/>
  <c r="E8271" i="66"/>
  <c r="G8271" i="66" s="1"/>
  <c r="E8221" i="66"/>
  <c r="E9594" i="66"/>
  <c r="E8304" i="66"/>
  <c r="E5854" i="66"/>
  <c r="G5854" i="66" s="1"/>
  <c r="E5364" i="66"/>
  <c r="G5364" i="66" s="1"/>
  <c r="E4854" i="66"/>
  <c r="E4354" i="66"/>
  <c r="G4354" i="66" s="1"/>
  <c r="E3564" i="66"/>
  <c r="E9388" i="66"/>
  <c r="G9388" i="66" s="1"/>
  <c r="E9078" i="66"/>
  <c r="E6727" i="66"/>
  <c r="E5437" i="66"/>
  <c r="G5437" i="66" s="1"/>
  <c r="E4737" i="66"/>
  <c r="E4507" i="66"/>
  <c r="G4507" i="66" s="1"/>
  <c r="E3637" i="66"/>
  <c r="G3637" i="66" s="1"/>
  <c r="E9186" i="66"/>
  <c r="E8966" i="66"/>
  <c r="E8796" i="66"/>
  <c r="G8796" i="66" s="1"/>
  <c r="E8596" i="66"/>
  <c r="G8596" i="66" s="1"/>
  <c r="E8386" i="66"/>
  <c r="E7396" i="66"/>
  <c r="G7396" i="66" s="1"/>
  <c r="E6896" i="66"/>
  <c r="E6386" i="66"/>
  <c r="G6386" i="66" s="1"/>
  <c r="E5686" i="66"/>
  <c r="G5686" i="66" s="1"/>
  <c r="E5536" i="66"/>
  <c r="G5536" i="66" s="1"/>
  <c r="E5346" i="66"/>
  <c r="E5176" i="66"/>
  <c r="G5176" i="66" s="1"/>
  <c r="E5026" i="66"/>
  <c r="G5026" i="66" s="1"/>
  <c r="E4666" i="66"/>
  <c r="G4666" i="66" s="1"/>
  <c r="E4506" i="66"/>
  <c r="E4336" i="66"/>
  <c r="E3246" i="66"/>
  <c r="G3246" i="66" s="1"/>
  <c r="E6725" i="66"/>
  <c r="E6585" i="66"/>
  <c r="E6445" i="66"/>
  <c r="E9380" i="66"/>
  <c r="G9380" i="66" s="1"/>
  <c r="E9250" i="66"/>
  <c r="G9250" i="66" s="1"/>
  <c r="E8650" i="66"/>
  <c r="E7920" i="66"/>
  <c r="G7920" i="66" s="1"/>
  <c r="E7650" i="66"/>
  <c r="G7650" i="66" s="1"/>
  <c r="E7310" i="66"/>
  <c r="E7190" i="66"/>
  <c r="G7190" i="66" s="1"/>
  <c r="E6970" i="66"/>
  <c r="G6970" i="66" s="1"/>
  <c r="E6630" i="66"/>
  <c r="G6630" i="66" s="1"/>
  <c r="E6520" i="66"/>
  <c r="E5890" i="66"/>
  <c r="E5590" i="66"/>
  <c r="E5490" i="66"/>
  <c r="E8718" i="66"/>
  <c r="E8418" i="66"/>
  <c r="G8418" i="66" s="1"/>
  <c r="E8308" i="66"/>
  <c r="E7908" i="66"/>
  <c r="E7708" i="66"/>
  <c r="E7598" i="66"/>
  <c r="E7498" i="66"/>
  <c r="E7398" i="66"/>
  <c r="G7398" i="66" s="1"/>
  <c r="E7198" i="66"/>
  <c r="E7088" i="66"/>
  <c r="E6868" i="66"/>
  <c r="E6568" i="66"/>
  <c r="E6268" i="66"/>
  <c r="E6158" i="66"/>
  <c r="G6158" i="66" s="1"/>
  <c r="E5858" i="66"/>
  <c r="G5858" i="66" s="1"/>
  <c r="E5768" i="66"/>
  <c r="E5558" i="66"/>
  <c r="G5558" i="66" s="1"/>
  <c r="E5448" i="66"/>
  <c r="E5258" i="66"/>
  <c r="G5258" i="66" s="1"/>
  <c r="E5148" i="66"/>
  <c r="G5148" i="66" s="1"/>
  <c r="E4948" i="66"/>
  <c r="E4868" i="66"/>
  <c r="G4868" i="66" s="1"/>
  <c r="E4598" i="66"/>
  <c r="G4598" i="66" s="1"/>
  <c r="E4328" i="66"/>
  <c r="G4328" i="66" s="1"/>
  <c r="E4258" i="66"/>
  <c r="E4168" i="66"/>
  <c r="E4098" i="66"/>
  <c r="G4098" i="66" s="1"/>
  <c r="E3938" i="66"/>
  <c r="G3938" i="66" s="1"/>
  <c r="E3378" i="66"/>
  <c r="G3378" i="66" s="1"/>
  <c r="E3308" i="66"/>
  <c r="G3308" i="66" s="1"/>
  <c r="E3218" i="66"/>
  <c r="G3218" i="66" s="1"/>
  <c r="E4860" i="66"/>
  <c r="G4860" i="66" s="1"/>
  <c r="E4770" i="66"/>
  <c r="G4770" i="66" s="1"/>
  <c r="E4700" i="66"/>
  <c r="G4700" i="66" s="1"/>
  <c r="E4620" i="66"/>
  <c r="E4150" i="66"/>
  <c r="E4080" i="66"/>
  <c r="E3940" i="66"/>
  <c r="G3940" i="66" s="1"/>
  <c r="E3860" i="66"/>
  <c r="E3650" i="66"/>
  <c r="E3580" i="66"/>
  <c r="E3440" i="66"/>
  <c r="G3440" i="66" s="1"/>
  <c r="E3360" i="66"/>
  <c r="G3360" i="66" s="1"/>
  <c r="E9459" i="66"/>
  <c r="E9249" i="66"/>
  <c r="G9249" i="66" s="1"/>
  <c r="E9169" i="66"/>
  <c r="E9099" i="66"/>
  <c r="G9099" i="66" s="1"/>
  <c r="E9029" i="66"/>
  <c r="E8889" i="66"/>
  <c r="G8889" i="66" s="1"/>
  <c r="E8809" i="66"/>
  <c r="E8599" i="66"/>
  <c r="G8599" i="66" s="1"/>
  <c r="E8529" i="66"/>
  <c r="G8529" i="66" s="1"/>
  <c r="E8389" i="66"/>
  <c r="G8389" i="66" s="1"/>
  <c r="E8309" i="66"/>
  <c r="G8309" i="66" s="1"/>
  <c r="E8099" i="66"/>
  <c r="G8099" i="66" s="1"/>
  <c r="E8019" i="66"/>
  <c r="E7789" i="66"/>
  <c r="G7789" i="66" s="1"/>
  <c r="E7579" i="66"/>
  <c r="E7509" i="66"/>
  <c r="G7509" i="66" s="1"/>
  <c r="E7369" i="66"/>
  <c r="G7369" i="66" s="1"/>
  <c r="E7289" i="66"/>
  <c r="E6909" i="66"/>
  <c r="G6909" i="66" s="1"/>
  <c r="E6659" i="66"/>
  <c r="E6409" i="66"/>
  <c r="E6289" i="66"/>
  <c r="E6159" i="66"/>
  <c r="G6159" i="66" s="1"/>
  <c r="E6039" i="66"/>
  <c r="G6039" i="66" s="1"/>
  <c r="E5909" i="66"/>
  <c r="G5909" i="66" s="1"/>
  <c r="E5659" i="66"/>
  <c r="E5409" i="66"/>
  <c r="E5099" i="66"/>
  <c r="G5099" i="66" s="1"/>
  <c r="E5039" i="66"/>
  <c r="G5039" i="66" s="1"/>
  <c r="E4979" i="66"/>
  <c r="E4909" i="66"/>
  <c r="E4659" i="66"/>
  <c r="G4659" i="66" s="1"/>
  <c r="E4159" i="66"/>
  <c r="E3909" i="66"/>
  <c r="G3909" i="66" s="1"/>
  <c r="E3849" i="66"/>
  <c r="G3849" i="66" s="1"/>
  <c r="E3549" i="66"/>
  <c r="G3549" i="66" s="1"/>
  <c r="E3439" i="66"/>
  <c r="E3329" i="66"/>
  <c r="G3329" i="66" s="1"/>
  <c r="E9182" i="66"/>
  <c r="E6405" i="66"/>
  <c r="G6405" i="66" s="1"/>
  <c r="E6185" i="66"/>
  <c r="G6185" i="66" s="1"/>
  <c r="E6075" i="66"/>
  <c r="G6075" i="66" s="1"/>
  <c r="E5965" i="66"/>
  <c r="E5855" i="66"/>
  <c r="G5855" i="66" s="1"/>
  <c r="E5795" i="66"/>
  <c r="G5795" i="66" s="1"/>
  <c r="E5685" i="66"/>
  <c r="E5575" i="66"/>
  <c r="G5575" i="66" s="1"/>
  <c r="E5465" i="66"/>
  <c r="E5405" i="66"/>
  <c r="G5405" i="66" s="1"/>
  <c r="E5295" i="66"/>
  <c r="G5295" i="66" s="1"/>
  <c r="E5185" i="66"/>
  <c r="G5185" i="66" s="1"/>
  <c r="E5135" i="66"/>
  <c r="G5135" i="66" s="1"/>
  <c r="E4875" i="66"/>
  <c r="G4875" i="66" s="1"/>
  <c r="E4825" i="66"/>
  <c r="E4575" i="66"/>
  <c r="E4525" i="66"/>
  <c r="G4525" i="66" s="1"/>
  <c r="E4475" i="66"/>
  <c r="G4475" i="66" s="1"/>
  <c r="E4425" i="66"/>
  <c r="G4425" i="66" s="1"/>
  <c r="E4375" i="66"/>
  <c r="G4375" i="66" s="1"/>
  <c r="E4325" i="66"/>
  <c r="G4325" i="66" s="1"/>
  <c r="E9482" i="66"/>
  <c r="E8093" i="66"/>
  <c r="E9083" i="66"/>
  <c r="E9033" i="66"/>
  <c r="G9033" i="66" s="1"/>
  <c r="E8983" i="66"/>
  <c r="G8983" i="66" s="1"/>
  <c r="E8933" i="66"/>
  <c r="E8873" i="66"/>
  <c r="G8873" i="66" s="1"/>
  <c r="E8823" i="66"/>
  <c r="G8823" i="66" s="1"/>
  <c r="E8763" i="66"/>
  <c r="G8763" i="66" s="1"/>
  <c r="E8713" i="66"/>
  <c r="E8663" i="66"/>
  <c r="E8613" i="66"/>
  <c r="G8613" i="66" s="1"/>
  <c r="E8563" i="66"/>
  <c r="G8563" i="66" s="1"/>
  <c r="E8513" i="66"/>
  <c r="E8463" i="66"/>
  <c r="E8413" i="66"/>
  <c r="E8363" i="66"/>
  <c r="G8363" i="66" s="1"/>
  <c r="E8313" i="66"/>
  <c r="E8263" i="66"/>
  <c r="G8263" i="66" s="1"/>
  <c r="E8213" i="66"/>
  <c r="G8213" i="66" s="1"/>
  <c r="E8163" i="66"/>
  <c r="G8163" i="66" s="1"/>
  <c r="E8113" i="66"/>
  <c r="E8053" i="66"/>
  <c r="G8053" i="66" s="1"/>
  <c r="E7853" i="66"/>
  <c r="E7803" i="66"/>
  <c r="E7753" i="66"/>
  <c r="G7753" i="66" s="1"/>
  <c r="E7703" i="66"/>
  <c r="E7653" i="66"/>
  <c r="E7603" i="66"/>
  <c r="E7303" i="66"/>
  <c r="E7153" i="66"/>
  <c r="E6353" i="66"/>
  <c r="G6353" i="66" s="1"/>
  <c r="E5203" i="66"/>
  <c r="E4853" i="66"/>
  <c r="E4803" i="66"/>
  <c r="E4503" i="66"/>
  <c r="G4503" i="66" s="1"/>
  <c r="E4453" i="66"/>
  <c r="G4453" i="66" s="1"/>
  <c r="E4403" i="66"/>
  <c r="E4353" i="66"/>
  <c r="G4353" i="66" s="1"/>
  <c r="E4303" i="66"/>
  <c r="G4303" i="66" s="1"/>
  <c r="E4253" i="66"/>
  <c r="E4203" i="66"/>
  <c r="G4203" i="66" s="1"/>
  <c r="E4153" i="66"/>
  <c r="E4103" i="66"/>
  <c r="E4053" i="66"/>
  <c r="G4053" i="66" s="1"/>
  <c r="E3953" i="66"/>
  <c r="G3953" i="66" s="1"/>
  <c r="E3903" i="66"/>
  <c r="E3853" i="66"/>
  <c r="G3853" i="66" s="1"/>
  <c r="E3753" i="66"/>
  <c r="G3753" i="66" s="1"/>
  <c r="E3703" i="66"/>
  <c r="E3653" i="66"/>
  <c r="G3653" i="66" s="1"/>
  <c r="E3603" i="66"/>
  <c r="G3603" i="66" s="1"/>
  <c r="E3553" i="66"/>
  <c r="G3553" i="66" s="1"/>
  <c r="E3503" i="66"/>
  <c r="E3453" i="66"/>
  <c r="E3403" i="66"/>
  <c r="G3403" i="66" s="1"/>
  <c r="E3353" i="66"/>
  <c r="G3353" i="66" s="1"/>
  <c r="E3303" i="66"/>
  <c r="E3253" i="66"/>
  <c r="E9382" i="66"/>
  <c r="E7552" i="66"/>
  <c r="G7552" i="66" s="1"/>
  <c r="E6402" i="66"/>
  <c r="E6352" i="66"/>
  <c r="E6302" i="66"/>
  <c r="G6302" i="66" s="1"/>
  <c r="E6252" i="66"/>
  <c r="E6202" i="66"/>
  <c r="G6202" i="66" s="1"/>
  <c r="E6152" i="66"/>
  <c r="E6102" i="66"/>
  <c r="G6102" i="66" s="1"/>
  <c r="E6052" i="66"/>
  <c r="E6002" i="66"/>
  <c r="G6002" i="66" s="1"/>
  <c r="E5952" i="66"/>
  <c r="E5902" i="66"/>
  <c r="G5902" i="66" s="1"/>
  <c r="E5852" i="66"/>
  <c r="G5852" i="66" s="1"/>
  <c r="E5652" i="66"/>
  <c r="G5652" i="66" s="1"/>
  <c r="E5602" i="66"/>
  <c r="G5602" i="66" s="1"/>
  <c r="E5502" i="66"/>
  <c r="G5502" i="66" s="1"/>
  <c r="E5352" i="66"/>
  <c r="E4852" i="66"/>
  <c r="G4852" i="66" s="1"/>
  <c r="E4802" i="66"/>
  <c r="E4752" i="66"/>
  <c r="G4752" i="66" s="1"/>
  <c r="E4702" i="66"/>
  <c r="E4652" i="66"/>
  <c r="G4652" i="66" s="1"/>
  <c r="E4602" i="66"/>
  <c r="E6424" i="66"/>
  <c r="E5254" i="66"/>
  <c r="G5254" i="66" s="1"/>
  <c r="E4774" i="66"/>
  <c r="E4314" i="66"/>
  <c r="G4314" i="66" s="1"/>
  <c r="E3884" i="66"/>
  <c r="G3884" i="66" s="1"/>
  <c r="E3554" i="66"/>
  <c r="E8978" i="66"/>
  <c r="E8157" i="66"/>
  <c r="G8157" i="66" s="1"/>
  <c r="E7067" i="66"/>
  <c r="G7067" i="66" s="1"/>
  <c r="E6707" i="66"/>
  <c r="G6707" i="66" s="1"/>
  <c r="E6347" i="66"/>
  <c r="E6037" i="66"/>
  <c r="G6037" i="66" s="1"/>
  <c r="E5077" i="66"/>
  <c r="G5077" i="66" s="1"/>
  <c r="E3327" i="66"/>
  <c r="E9546" i="66"/>
  <c r="E9336" i="66"/>
  <c r="E9176" i="66"/>
  <c r="G9176" i="66" s="1"/>
  <c r="E8956" i="66"/>
  <c r="E8746" i="66"/>
  <c r="E8586" i="66"/>
  <c r="G8586" i="66" s="1"/>
  <c r="E8366" i="66"/>
  <c r="G8366" i="66" s="1"/>
  <c r="E7756" i="66"/>
  <c r="E7546" i="66"/>
  <c r="G7546" i="66" s="1"/>
  <c r="E7196" i="66"/>
  <c r="G7196" i="66" s="1"/>
  <c r="E7026" i="66"/>
  <c r="G7026" i="66" s="1"/>
  <c r="E6696" i="66"/>
  <c r="E6186" i="66"/>
  <c r="G6186" i="66" s="1"/>
  <c r="E5846" i="66"/>
  <c r="G5846" i="66" s="1"/>
  <c r="E5676" i="66"/>
  <c r="G5676" i="66" s="1"/>
  <c r="E5486" i="66"/>
  <c r="E4836" i="66"/>
  <c r="E4656" i="66"/>
  <c r="G4656" i="66" s="1"/>
  <c r="E4466" i="66"/>
  <c r="G4466" i="66" s="1"/>
  <c r="E4326" i="66"/>
  <c r="E4136" i="66"/>
  <c r="G4136" i="66" s="1"/>
  <c r="E3956" i="66"/>
  <c r="G3956" i="66" s="1"/>
  <c r="E3826" i="66"/>
  <c r="E3536" i="66"/>
  <c r="G3536" i="66" s="1"/>
  <c r="E6875" i="66"/>
  <c r="E6715" i="66"/>
  <c r="E3224" i="66"/>
  <c r="G3224" i="66" s="1"/>
  <c r="E9240" i="66"/>
  <c r="E8930" i="66"/>
  <c r="G8930" i="66" s="1"/>
  <c r="E8640" i="66"/>
  <c r="E8500" i="66"/>
  <c r="G8500" i="66" s="1"/>
  <c r="E8350" i="66"/>
  <c r="G8350" i="66" s="1"/>
  <c r="E8210" i="66"/>
  <c r="G8210" i="66" s="1"/>
  <c r="E7760" i="66"/>
  <c r="E7080" i="66"/>
  <c r="E6950" i="66"/>
  <c r="E6850" i="66"/>
  <c r="G6850" i="66" s="1"/>
  <c r="E6740" i="66"/>
  <c r="E6390" i="66"/>
  <c r="E5990" i="66"/>
  <c r="G5990" i="66" s="1"/>
  <c r="E5790" i="66"/>
  <c r="G5790" i="66" s="1"/>
  <c r="E5680" i="66"/>
  <c r="E8508" i="66"/>
  <c r="E8208" i="66"/>
  <c r="E8098" i="66"/>
  <c r="G8098" i="66" s="1"/>
  <c r="E7798" i="66"/>
  <c r="E7588" i="66"/>
  <c r="E7368" i="66"/>
  <c r="E7188" i="66"/>
  <c r="E6768" i="66"/>
  <c r="E6658" i="66"/>
  <c r="G6658" i="66" s="1"/>
  <c r="E6358" i="66"/>
  <c r="E6058" i="66"/>
  <c r="E5948" i="66"/>
  <c r="E5648" i="66"/>
  <c r="G5648" i="66" s="1"/>
  <c r="E5348" i="66"/>
  <c r="E4758" i="66"/>
  <c r="G4758" i="66" s="1"/>
  <c r="E3998" i="66"/>
  <c r="G3998" i="66" s="1"/>
  <c r="E3928" i="66"/>
  <c r="G3928" i="66" s="1"/>
  <c r="E3848" i="66"/>
  <c r="E3768" i="66"/>
  <c r="E3698" i="66"/>
  <c r="E3608" i="66"/>
  <c r="G3608" i="66" s="1"/>
  <c r="E3538" i="66"/>
  <c r="G3538" i="66" s="1"/>
  <c r="E3448" i="66"/>
  <c r="E3298" i="66"/>
  <c r="E5410" i="66"/>
  <c r="G5410" i="66" s="1"/>
  <c r="E5320" i="66"/>
  <c r="E5250" i="66"/>
  <c r="E5160" i="66"/>
  <c r="G5160" i="66" s="1"/>
  <c r="E5090" i="66"/>
  <c r="E4930" i="66"/>
  <c r="G4930" i="66" s="1"/>
  <c r="E4530" i="66"/>
  <c r="E4370" i="66"/>
  <c r="G4370" i="66" s="1"/>
  <c r="E4210" i="66"/>
  <c r="G4210" i="66" s="1"/>
  <c r="E4000" i="66"/>
  <c r="E3930" i="66"/>
  <c r="E9427" i="66"/>
  <c r="E9094" i="66"/>
  <c r="E7464" i="66"/>
  <c r="G7464" i="66" s="1"/>
  <c r="E6864" i="66"/>
  <c r="G6864" i="66" s="1"/>
  <c r="E6404" i="66"/>
  <c r="G6404" i="66" s="1"/>
  <c r="E4674" i="66"/>
  <c r="G4674" i="66" s="1"/>
  <c r="E3854" i="66"/>
  <c r="E9378" i="66"/>
  <c r="E8127" i="66"/>
  <c r="G8127" i="66" s="1"/>
  <c r="E7727" i="66"/>
  <c r="E7317" i="66"/>
  <c r="E6657" i="66"/>
  <c r="G6657" i="66" s="1"/>
  <c r="E6297" i="66"/>
  <c r="E6027" i="66"/>
  <c r="E5677" i="66"/>
  <c r="E5317" i="66"/>
  <c r="E5027" i="66"/>
  <c r="E4147" i="66"/>
  <c r="E3847" i="66"/>
  <c r="E3317" i="66"/>
  <c r="E9326" i="66"/>
  <c r="E8546" i="66"/>
  <c r="E8126" i="66"/>
  <c r="E7006" i="66"/>
  <c r="G7006" i="66" s="1"/>
  <c r="E6496" i="66"/>
  <c r="G6496" i="66" s="1"/>
  <c r="E6176" i="66"/>
  <c r="E5986" i="66"/>
  <c r="G5986" i="66" s="1"/>
  <c r="E5836" i="66"/>
  <c r="G5836" i="66" s="1"/>
  <c r="E5476" i="66"/>
  <c r="E5326" i="66"/>
  <c r="E4456" i="66"/>
  <c r="G4456" i="66" s="1"/>
  <c r="E4306" i="66"/>
  <c r="G4306" i="66" s="1"/>
  <c r="E4126" i="66"/>
  <c r="E3526" i="66"/>
  <c r="G3526" i="66" s="1"/>
  <c r="E3346" i="66"/>
  <c r="E3226" i="66"/>
  <c r="G3226" i="66" s="1"/>
  <c r="E6855" i="66"/>
  <c r="G6855" i="66" s="1"/>
  <c r="E6685" i="66"/>
  <c r="G6685" i="66" s="1"/>
  <c r="E6565" i="66"/>
  <c r="G6565" i="66" s="1"/>
  <c r="E9490" i="66"/>
  <c r="E9350" i="66"/>
  <c r="E9060" i="66"/>
  <c r="E8760" i="66"/>
  <c r="E8630" i="66"/>
  <c r="E8340" i="66"/>
  <c r="E8200" i="66"/>
  <c r="G8200" i="66" s="1"/>
  <c r="E8050" i="66"/>
  <c r="G8050" i="66" s="1"/>
  <c r="E7910" i="66"/>
  <c r="G7910" i="66" s="1"/>
  <c r="E9217" i="66"/>
  <c r="E9084" i="66"/>
  <c r="G9084" i="66" s="1"/>
  <c r="E7414" i="66"/>
  <c r="G7414" i="66" s="1"/>
  <c r="E6824" i="66"/>
  <c r="G6824" i="66" s="1"/>
  <c r="E5794" i="66"/>
  <c r="G5794" i="66" s="1"/>
  <c r="E5204" i="66"/>
  <c r="G5204" i="66" s="1"/>
  <c r="E3404" i="66"/>
  <c r="G3404" i="66" s="1"/>
  <c r="E6937" i="66"/>
  <c r="G6937" i="66" s="1"/>
  <c r="E6647" i="66"/>
  <c r="G6647" i="66" s="1"/>
  <c r="E5937" i="66"/>
  <c r="E5667" i="66"/>
  <c r="G5667" i="66" s="1"/>
  <c r="E5307" i="66"/>
  <c r="G5307" i="66" s="1"/>
  <c r="E4707" i="66"/>
  <c r="G4707" i="66" s="1"/>
  <c r="E4387" i="66"/>
  <c r="G4387" i="66" s="1"/>
  <c r="E4087" i="66"/>
  <c r="E3527" i="66"/>
  <c r="G3527" i="66" s="1"/>
  <c r="E9536" i="66"/>
  <c r="E9316" i="66"/>
  <c r="E9106" i="66"/>
  <c r="G9106" i="66" s="1"/>
  <c r="E8506" i="66"/>
  <c r="E8336" i="66"/>
  <c r="G8336" i="66" s="1"/>
  <c r="E8116" i="66"/>
  <c r="G8116" i="66" s="1"/>
  <c r="E7906" i="66"/>
  <c r="E7746" i="66"/>
  <c r="E7536" i="66"/>
  <c r="G7536" i="66" s="1"/>
  <c r="E7326" i="66"/>
  <c r="E7186" i="66"/>
  <c r="G7186" i="66" s="1"/>
  <c r="E6996" i="66"/>
  <c r="G6996" i="66" s="1"/>
  <c r="E6816" i="66"/>
  <c r="E6306" i="66"/>
  <c r="E5976" i="66"/>
  <c r="G5976" i="66" s="1"/>
  <c r="E5276" i="66"/>
  <c r="G5276" i="66" s="1"/>
  <c r="E4956" i="66"/>
  <c r="E4766" i="66"/>
  <c r="E4256" i="66"/>
  <c r="G4256" i="66" s="1"/>
  <c r="E3796" i="66"/>
  <c r="G3796" i="66" s="1"/>
  <c r="E3636" i="66"/>
  <c r="E3506" i="66"/>
  <c r="E6815" i="66"/>
  <c r="E6535" i="66"/>
  <c r="G6535" i="66" s="1"/>
  <c r="E9640" i="66"/>
  <c r="G9640" i="66" s="1"/>
  <c r="E9480" i="66"/>
  <c r="G9480" i="66" s="1"/>
  <c r="E9190" i="66"/>
  <c r="G9190" i="66" s="1"/>
  <c r="E8910" i="66"/>
  <c r="G8910" i="66" s="1"/>
  <c r="E8330" i="66"/>
  <c r="G8330" i="66" s="1"/>
  <c r="E8837" i="66"/>
  <c r="E7954" i="66"/>
  <c r="E6214" i="66"/>
  <c r="G6214" i="66" s="1"/>
  <c r="E5704" i="66"/>
  <c r="G5704" i="66" s="1"/>
  <c r="E5124" i="66"/>
  <c r="E4534" i="66"/>
  <c r="G4534" i="66" s="1"/>
  <c r="E3814" i="66"/>
  <c r="E9638" i="66"/>
  <c r="E9318" i="66"/>
  <c r="E8938" i="66"/>
  <c r="E7237" i="66"/>
  <c r="E6607" i="66"/>
  <c r="E5927" i="66"/>
  <c r="E5297" i="66"/>
  <c r="G5297" i="66" s="1"/>
  <c r="E4937" i="66"/>
  <c r="G4937" i="66" s="1"/>
  <c r="E4657" i="66"/>
  <c r="E4367" i="66"/>
  <c r="E4037" i="66"/>
  <c r="E3817" i="66"/>
  <c r="G3817" i="66" s="1"/>
  <c r="E9506" i="66"/>
  <c r="G9506" i="66" s="1"/>
  <c r="E9306" i="66"/>
  <c r="E8696" i="66"/>
  <c r="G8696" i="66" s="1"/>
  <c r="E8486" i="66"/>
  <c r="E8316" i="66"/>
  <c r="E8106" i="66"/>
  <c r="G8106" i="66" s="1"/>
  <c r="E7726" i="66"/>
  <c r="E7526" i="66"/>
  <c r="G7526" i="66" s="1"/>
  <c r="E6656" i="66"/>
  <c r="G6656" i="66" s="1"/>
  <c r="E6296" i="66"/>
  <c r="G6296" i="66" s="1"/>
  <c r="E6136" i="66"/>
  <c r="G6136" i="66" s="1"/>
  <c r="E5776" i="66"/>
  <c r="E5626" i="66"/>
  <c r="E5456" i="66"/>
  <c r="G5456" i="66" s="1"/>
  <c r="E3756" i="66"/>
  <c r="G3756" i="66" s="1"/>
  <c r="E3626" i="66"/>
  <c r="E3486" i="66"/>
  <c r="G3486" i="66" s="1"/>
  <c r="E3336" i="66"/>
  <c r="G3336" i="66" s="1"/>
  <c r="E6965" i="66"/>
  <c r="G6965" i="66" s="1"/>
  <c r="E6675" i="66"/>
  <c r="G6675" i="66" s="1"/>
  <c r="E6515" i="66"/>
  <c r="E3324" i="66"/>
  <c r="G3324" i="66" s="1"/>
  <c r="E9340" i="66"/>
  <c r="E9180" i="66"/>
  <c r="G9180" i="66" s="1"/>
  <c r="E9050" i="66"/>
  <c r="E8880" i="66"/>
  <c r="G8880" i="66" s="1"/>
  <c r="E8610" i="66"/>
  <c r="E7585" i="66"/>
  <c r="E7944" i="66"/>
  <c r="E6774" i="66"/>
  <c r="E5574" i="66"/>
  <c r="G5574" i="66" s="1"/>
  <c r="E5114" i="66"/>
  <c r="E3804" i="66"/>
  <c r="G3804" i="66" s="1"/>
  <c r="E7977" i="66"/>
  <c r="E6877" i="66"/>
  <c r="E6247" i="66"/>
  <c r="G6247" i="66" s="1"/>
  <c r="E5537" i="66"/>
  <c r="E5277" i="66"/>
  <c r="E4347" i="66"/>
  <c r="G4347" i="66" s="1"/>
  <c r="E3517" i="66"/>
  <c r="G3517" i="66" s="1"/>
  <c r="E3237" i="66"/>
  <c r="G3237" i="66" s="1"/>
  <c r="E9456" i="66"/>
  <c r="G9456" i="66" s="1"/>
  <c r="E9296" i="66"/>
  <c r="E9086" i="66"/>
  <c r="E8866" i="66"/>
  <c r="G8866" i="66" s="1"/>
  <c r="E8256" i="66"/>
  <c r="G8256" i="66" s="1"/>
  <c r="E7896" i="66"/>
  <c r="G7896" i="66" s="1"/>
  <c r="E7676" i="66"/>
  <c r="E7506" i="66"/>
  <c r="G7506" i="66" s="1"/>
  <c r="E7306" i="66"/>
  <c r="E6976" i="66"/>
  <c r="G6976" i="66" s="1"/>
  <c r="E6466" i="66"/>
  <c r="G6466" i="66" s="1"/>
  <c r="E6276" i="66"/>
  <c r="E5956" i="66"/>
  <c r="E5596" i="66"/>
  <c r="E5256" i="66"/>
  <c r="E5086" i="66"/>
  <c r="E4756" i="66"/>
  <c r="G4756" i="66" s="1"/>
  <c r="E4556" i="66"/>
  <c r="G4556" i="66" s="1"/>
  <c r="E4246" i="66"/>
  <c r="G4246" i="66" s="1"/>
  <c r="E3906" i="66"/>
  <c r="G3906" i="66" s="1"/>
  <c r="E3456" i="66"/>
  <c r="G3456" i="66" s="1"/>
  <c r="E3326" i="66"/>
  <c r="E6955" i="66"/>
  <c r="G6955" i="66" s="1"/>
  <c r="E6805" i="66"/>
  <c r="G6805" i="66" s="1"/>
  <c r="E6665" i="66"/>
  <c r="E9460" i="66"/>
  <c r="E7475" i="66"/>
  <c r="E8854" i="66"/>
  <c r="G8854" i="66" s="1"/>
  <c r="E7904" i="66"/>
  <c r="G7904" i="66" s="1"/>
  <c r="E7214" i="66"/>
  <c r="E6674" i="66"/>
  <c r="G6674" i="66" s="1"/>
  <c r="E6074" i="66"/>
  <c r="G6074" i="66" s="1"/>
  <c r="E5044" i="66"/>
  <c r="G5044" i="66" s="1"/>
  <c r="E4104" i="66"/>
  <c r="G4104" i="66" s="1"/>
  <c r="E3774" i="66"/>
  <c r="G3774" i="66" s="1"/>
  <c r="E9628" i="66"/>
  <c r="E9218" i="66"/>
  <c r="G9218" i="66" s="1"/>
  <c r="E8828" i="66"/>
  <c r="E7527" i="66"/>
  <c r="G7527" i="66" s="1"/>
  <c r="E6517" i="66"/>
  <c r="G6517" i="66" s="1"/>
  <c r="E5887" i="66"/>
  <c r="G5887" i="66" s="1"/>
  <c r="E5527" i="66"/>
  <c r="G5527" i="66" s="1"/>
  <c r="E4567" i="66"/>
  <c r="G4567" i="66" s="1"/>
  <c r="E4327" i="66"/>
  <c r="G4327" i="66" s="1"/>
  <c r="E3727" i="66"/>
  <c r="G3727" i="66" s="1"/>
  <c r="E9256" i="66"/>
  <c r="G9256" i="66" s="1"/>
  <c r="E9056" i="66"/>
  <c r="E8466" i="66"/>
  <c r="G8466" i="66" s="1"/>
  <c r="E8086" i="66"/>
  <c r="G8086" i="66" s="1"/>
  <c r="E7476" i="66"/>
  <c r="G7476" i="66" s="1"/>
  <c r="E7296" i="66"/>
  <c r="E7106" i="66"/>
  <c r="E6956" i="66"/>
  <c r="G6956" i="66" s="1"/>
  <c r="E6606" i="66"/>
  <c r="E6456" i="66"/>
  <c r="G6456" i="66" s="1"/>
  <c r="E6096" i="66"/>
  <c r="E5756" i="66"/>
  <c r="E5586" i="66"/>
  <c r="G5586" i="66" s="1"/>
  <c r="E5056" i="66"/>
  <c r="G5056" i="66" s="1"/>
  <c r="E4906" i="66"/>
  <c r="G4906" i="66" s="1"/>
  <c r="E4046" i="66"/>
  <c r="E3896" i="66"/>
  <c r="E3746" i="66"/>
  <c r="E3606" i="66"/>
  <c r="G3606" i="66" s="1"/>
  <c r="E6925" i="66"/>
  <c r="E6795" i="66"/>
  <c r="G6795" i="66" s="1"/>
  <c r="E6655" i="66"/>
  <c r="G6655" i="66" s="1"/>
  <c r="E6495" i="66"/>
  <c r="E3314" i="66"/>
  <c r="E9450" i="66"/>
  <c r="E9280" i="66"/>
  <c r="E7375" i="66"/>
  <c r="G7375" i="66" s="1"/>
  <c r="E8594" i="66"/>
  <c r="E6564" i="66"/>
  <c r="G6564" i="66" s="1"/>
  <c r="E5494" i="66"/>
  <c r="G5494" i="66" s="1"/>
  <c r="E4904" i="66"/>
  <c r="G4904" i="66" s="1"/>
  <c r="E9608" i="66"/>
  <c r="E7907" i="66"/>
  <c r="E7487" i="66"/>
  <c r="G7487" i="66" s="1"/>
  <c r="E7107" i="66"/>
  <c r="E6867" i="66"/>
  <c r="E6147" i="66"/>
  <c r="E5877" i="66"/>
  <c r="E5517" i="66"/>
  <c r="G5517" i="66" s="1"/>
  <c r="E5157" i="66"/>
  <c r="G5157" i="66" s="1"/>
  <c r="E4237" i="66"/>
  <c r="G4237" i="66" s="1"/>
  <c r="E4027" i="66"/>
  <c r="E3397" i="66"/>
  <c r="G3397" i="66" s="1"/>
  <c r="E3217" i="66"/>
  <c r="G3217" i="66" s="1"/>
  <c r="E9226" i="66"/>
  <c r="G9226" i="66" s="1"/>
  <c r="E9046" i="66"/>
  <c r="E8836" i="66"/>
  <c r="G8836" i="66" s="1"/>
  <c r="E8616" i="66"/>
  <c r="G8616" i="66" s="1"/>
  <c r="E8456" i="66"/>
  <c r="E8246" i="66"/>
  <c r="G8246" i="66" s="1"/>
  <c r="E7276" i="66"/>
  <c r="G7276" i="66" s="1"/>
  <c r="E6906" i="66"/>
  <c r="E6766" i="66"/>
  <c r="G6766" i="66" s="1"/>
  <c r="E6256" i="66"/>
  <c r="E6086" i="66"/>
  <c r="E5896" i="66"/>
  <c r="G5896" i="66" s="1"/>
  <c r="E5556" i="66"/>
  <c r="E5246" i="66"/>
  <c r="E4886" i="66"/>
  <c r="E4746" i="66"/>
  <c r="G4746" i="66" s="1"/>
  <c r="E4546" i="66"/>
  <c r="E4226" i="66"/>
  <c r="G4226" i="66" s="1"/>
  <c r="E3596" i="66"/>
  <c r="G3596" i="66" s="1"/>
  <c r="E3306" i="66"/>
  <c r="E6905" i="66"/>
  <c r="E6475" i="66"/>
  <c r="E3274" i="66"/>
  <c r="E9560" i="66"/>
  <c r="G9560" i="66" s="1"/>
  <c r="E9430" i="66"/>
  <c r="E9140" i="66"/>
  <c r="E8980" i="66"/>
  <c r="G8980" i="66" s="1"/>
  <c r="E8850" i="66"/>
  <c r="G8850" i="66" s="1"/>
  <c r="E8260" i="66"/>
  <c r="E7340" i="66"/>
  <c r="E7240" i="66"/>
  <c r="E7100" i="66"/>
  <c r="G7100" i="66" s="1"/>
  <c r="E6900" i="66"/>
  <c r="E6670" i="66"/>
  <c r="G6670" i="66" s="1"/>
  <c r="E6540" i="66"/>
  <c r="E6440" i="66"/>
  <c r="G6440" i="66" s="1"/>
  <c r="E6330" i="66"/>
  <c r="G6330" i="66" s="1"/>
  <c r="E5830" i="66"/>
  <c r="G5830" i="66" s="1"/>
  <c r="E5730" i="66"/>
  <c r="E5620" i="66"/>
  <c r="G5620" i="66" s="1"/>
  <c r="E8758" i="66"/>
  <c r="G8758" i="66" s="1"/>
  <c r="E8558" i="66"/>
  <c r="G8558" i="66" s="1"/>
  <c r="E8448" i="66"/>
  <c r="G8448" i="66" s="1"/>
  <c r="E8238" i="66"/>
  <c r="E8148" i="66"/>
  <c r="E8048" i="66"/>
  <c r="E7848" i="66"/>
  <c r="G7848" i="66" s="1"/>
  <c r="E7638" i="66"/>
  <c r="E7418" i="66"/>
  <c r="E7218" i="66"/>
  <c r="E7008" i="66"/>
  <c r="E6708" i="66"/>
  <c r="E6608" i="66"/>
  <c r="E6408" i="66"/>
  <c r="E6298" i="66"/>
  <c r="G6298" i="66" s="1"/>
  <c r="E5998" i="66"/>
  <c r="E5898" i="66"/>
  <c r="E5698" i="66"/>
  <c r="E5368" i="66"/>
  <c r="G5368" i="66" s="1"/>
  <c r="E5068" i="66"/>
  <c r="G5068" i="66" s="1"/>
  <c r="E4808" i="66"/>
  <c r="G4808" i="66" s="1"/>
  <c r="E4618" i="66"/>
  <c r="E4448" i="66"/>
  <c r="G4448" i="66" s="1"/>
  <c r="E3878" i="66"/>
  <c r="G3878" i="66" s="1"/>
  <c r="E3808" i="66"/>
  <c r="E3718" i="66"/>
  <c r="G3718" i="66" s="1"/>
  <c r="E3648" i="66"/>
  <c r="G3648" i="66" s="1"/>
  <c r="E3558" i="66"/>
  <c r="G3558" i="66" s="1"/>
  <c r="E3488" i="66"/>
  <c r="E3408" i="66"/>
  <c r="E5430" i="66"/>
  <c r="E5360" i="66"/>
  <c r="E5270" i="66"/>
  <c r="E5200" i="66"/>
  <c r="G5200" i="66" s="1"/>
  <c r="E5120" i="66"/>
  <c r="G5120" i="66" s="1"/>
  <c r="E5040" i="66"/>
  <c r="G5040" i="66" s="1"/>
  <c r="E4970" i="66"/>
  <c r="G4970" i="66" s="1"/>
  <c r="E4880" i="66"/>
  <c r="E4640" i="66"/>
  <c r="G4640" i="66" s="1"/>
  <c r="E4480" i="66"/>
  <c r="E4410" i="66"/>
  <c r="G4410" i="66" s="1"/>
  <c r="E4320" i="66"/>
  <c r="G4320" i="66" s="1"/>
  <c r="E4100" i="66"/>
  <c r="E4030" i="66"/>
  <c r="E3890" i="66"/>
  <c r="E3810" i="66"/>
  <c r="G3810" i="66" s="1"/>
  <c r="E3600" i="66"/>
  <c r="E3530" i="66"/>
  <c r="G3530" i="66" s="1"/>
  <c r="E3390" i="66"/>
  <c r="G3390" i="66" s="1"/>
  <c r="E3310" i="66"/>
  <c r="E9619" i="66"/>
  <c r="G9619" i="66" s="1"/>
  <c r="E9409" i="66"/>
  <c r="E9199" i="66"/>
  <c r="G9199" i="66" s="1"/>
  <c r="E9119" i="66"/>
  <c r="E9049" i="66"/>
  <c r="E8979" i="66"/>
  <c r="E8839" i="66"/>
  <c r="G8839" i="66" s="1"/>
  <c r="E8759" i="66"/>
  <c r="G8759" i="66" s="1"/>
  <c r="E8549" i="66"/>
  <c r="G8549" i="66" s="1"/>
  <c r="E8479" i="66"/>
  <c r="E8339" i="66"/>
  <c r="G8339" i="66" s="1"/>
  <c r="E8259" i="66"/>
  <c r="E8049" i="66"/>
  <c r="E7959" i="66"/>
  <c r="E7739" i="66"/>
  <c r="G7739" i="66" s="1"/>
  <c r="E7529" i="66"/>
  <c r="E7319" i="66"/>
  <c r="E7239" i="66"/>
  <c r="E7119" i="66"/>
  <c r="E7049" i="66"/>
  <c r="G7049" i="66" s="1"/>
  <c r="E6989" i="66"/>
  <c r="E6929" i="66"/>
  <c r="E6869" i="66"/>
  <c r="G6869" i="66" s="1"/>
  <c r="E6799" i="66"/>
  <c r="E6739" i="66"/>
  <c r="E6679" i="66"/>
  <c r="G6679" i="66" s="1"/>
  <c r="E6619" i="66"/>
  <c r="G6619" i="66" s="1"/>
  <c r="E6549" i="66"/>
  <c r="E6489" i="66"/>
  <c r="E6429" i="66"/>
  <c r="E6369" i="66"/>
  <c r="E6299" i="66"/>
  <c r="G6299" i="66" s="1"/>
  <c r="E6179" i="66"/>
  <c r="E6119" i="66"/>
  <c r="G6119" i="66" s="1"/>
  <c r="E6049" i="66"/>
  <c r="E5929" i="66"/>
  <c r="E5869" i="66"/>
  <c r="G5869" i="66" s="1"/>
  <c r="E5799" i="66"/>
  <c r="G5799" i="66" s="1"/>
  <c r="E5739" i="66"/>
  <c r="E5549" i="66"/>
  <c r="G5549" i="66" s="1"/>
  <c r="E5489" i="66"/>
  <c r="E5429" i="66"/>
  <c r="E5299" i="66"/>
  <c r="E5179" i="66"/>
  <c r="E5119" i="66"/>
  <c r="G5119" i="66" s="1"/>
  <c r="E5049" i="66"/>
  <c r="E4929" i="66"/>
  <c r="G4929" i="66" s="1"/>
  <c r="E4799" i="66"/>
  <c r="E4739" i="66"/>
  <c r="E4679" i="66"/>
  <c r="E4619" i="66"/>
  <c r="E4489" i="66"/>
  <c r="G4489" i="66" s="1"/>
  <c r="E4299" i="66"/>
  <c r="G4299" i="66" s="1"/>
  <c r="E4239" i="66"/>
  <c r="E4049" i="66"/>
  <c r="G4049" i="66" s="1"/>
  <c r="E3929" i="66"/>
  <c r="G3929" i="66" s="1"/>
  <c r="E3869" i="66"/>
  <c r="G3869" i="66" s="1"/>
  <c r="E3799" i="66"/>
  <c r="G3799" i="66" s="1"/>
  <c r="E3679" i="66"/>
  <c r="E3519" i="66"/>
  <c r="G3519" i="66" s="1"/>
  <c r="E3459" i="66"/>
  <c r="E3399" i="66"/>
  <c r="E3289" i="66"/>
  <c r="G3289" i="66" s="1"/>
  <c r="E2719" i="66"/>
  <c r="G2719" i="66" s="1"/>
  <c r="E9332" i="66"/>
  <c r="G9332" i="66" s="1"/>
  <c r="E6205" i="66"/>
  <c r="E6145" i="66"/>
  <c r="G6145" i="66" s="1"/>
  <c r="E6035" i="66"/>
  <c r="E5925" i="66"/>
  <c r="E5815" i="66"/>
  <c r="G5815" i="66" s="1"/>
  <c r="E5755" i="66"/>
  <c r="E5645" i="66"/>
  <c r="G5645" i="66" s="1"/>
  <c r="E5535" i="66"/>
  <c r="G5535" i="66" s="1"/>
  <c r="E5425" i="66"/>
  <c r="E5315" i="66"/>
  <c r="G5315" i="66" s="1"/>
  <c r="E5255" i="66"/>
  <c r="G5255" i="66" s="1"/>
  <c r="E5095" i="66"/>
  <c r="G5095" i="66" s="1"/>
  <c r="E5045" i="66"/>
  <c r="E4995" i="66"/>
  <c r="G4995" i="66" s="1"/>
  <c r="E4945" i="66"/>
  <c r="G4945" i="66" s="1"/>
  <c r="E4895" i="66"/>
  <c r="G4895" i="66" s="1"/>
  <c r="E9141" i="66"/>
  <c r="G9141" i="66" s="1"/>
  <c r="E9593" i="66"/>
  <c r="G9593" i="66" s="1"/>
  <c r="E9533" i="66"/>
  <c r="G9533" i="66" s="1"/>
  <c r="E9463" i="66"/>
  <c r="E9403" i="66"/>
  <c r="E9343" i="66"/>
  <c r="G9343" i="66" s="1"/>
  <c r="E9283" i="66"/>
  <c r="G9283" i="66" s="1"/>
  <c r="E9213" i="66"/>
  <c r="G9213" i="66" s="1"/>
  <c r="E9153" i="66"/>
  <c r="G9153" i="66" s="1"/>
  <c r="E8013" i="66"/>
  <c r="E7963" i="66"/>
  <c r="E7913" i="66"/>
  <c r="E7513" i="66"/>
  <c r="E7463" i="66"/>
  <c r="G7463" i="66" s="1"/>
  <c r="E7363" i="66"/>
  <c r="G7363" i="66" s="1"/>
  <c r="E7313" i="66"/>
  <c r="G7313" i="66" s="1"/>
  <c r="E7263" i="66"/>
  <c r="G7263" i="66" s="1"/>
  <c r="E7013" i="66"/>
  <c r="G7013" i="66" s="1"/>
  <c r="E6963" i="66"/>
  <c r="E6913" i="66"/>
  <c r="G6913" i="66" s="1"/>
  <c r="E6863" i="66"/>
  <c r="G6863" i="66" s="1"/>
  <c r="E6813" i="66"/>
  <c r="G6813" i="66" s="1"/>
  <c r="E6763" i="66"/>
  <c r="E6713" i="66"/>
  <c r="E6663" i="66"/>
  <c r="G6663" i="66" s="1"/>
  <c r="E6613" i="66"/>
  <c r="G6613" i="66" s="1"/>
  <c r="E6563" i="66"/>
  <c r="E6513" i="66"/>
  <c r="E6463" i="66"/>
  <c r="G6463" i="66" s="1"/>
  <c r="E6413" i="66"/>
  <c r="G6413" i="66" s="1"/>
  <c r="E6363" i="66"/>
  <c r="E6313" i="66"/>
  <c r="G6313" i="66" s="1"/>
  <c r="E6263" i="66"/>
  <c r="G6263" i="66" s="1"/>
  <c r="E6213" i="66"/>
  <c r="E6163" i="66"/>
  <c r="E6113" i="66"/>
  <c r="E6063" i="66"/>
  <c r="G6063" i="66" s="1"/>
  <c r="E6013" i="66"/>
  <c r="E5963" i="66"/>
  <c r="G5963" i="66" s="1"/>
  <c r="E5913" i="66"/>
  <c r="G5913" i="66" s="1"/>
  <c r="E5863" i="66"/>
  <c r="G5863" i="66" s="1"/>
  <c r="E5813" i="66"/>
  <c r="G5813" i="66" s="1"/>
  <c r="E5763" i="66"/>
  <c r="G5763" i="66" s="1"/>
  <c r="E5713" i="66"/>
  <c r="E5663" i="66"/>
  <c r="G5663" i="66" s="1"/>
  <c r="E5613" i="66"/>
  <c r="G5613" i="66" s="1"/>
  <c r="E5563" i="66"/>
  <c r="E5513" i="66"/>
  <c r="E5463" i="66"/>
  <c r="G5463" i="66" s="1"/>
  <c r="E5413" i="66"/>
  <c r="E5363" i="66"/>
  <c r="G5363" i="66" s="1"/>
  <c r="E5313" i="66"/>
  <c r="G5313" i="66" s="1"/>
  <c r="E5263" i="66"/>
  <c r="E5213" i="66"/>
  <c r="E5163" i="66"/>
  <c r="E5113" i="66"/>
  <c r="G5113" i="66" s="1"/>
  <c r="E5063" i="66"/>
  <c r="E5013" i="66"/>
  <c r="E4963" i="66"/>
  <c r="G4963" i="66" s="1"/>
  <c r="E4913" i="66"/>
  <c r="G4913" i="66" s="1"/>
  <c r="E4763" i="66"/>
  <c r="G4763" i="66" s="1"/>
  <c r="E4713" i="66"/>
  <c r="E4663" i="66"/>
  <c r="G4663" i="66" s="1"/>
  <c r="E4613" i="66"/>
  <c r="G4613" i="66" s="1"/>
  <c r="E4563" i="66"/>
  <c r="E4463" i="66"/>
  <c r="G4463" i="66" s="1"/>
  <c r="E4013" i="66"/>
  <c r="G4013" i="66" s="1"/>
  <c r="E9602" i="66"/>
  <c r="E9542" i="66"/>
  <c r="E9472" i="66"/>
  <c r="E9412" i="66"/>
  <c r="G9412" i="66" s="1"/>
  <c r="E9352" i="66"/>
  <c r="G9352" i="66" s="1"/>
  <c r="E9292" i="66"/>
  <c r="E9222" i="66"/>
  <c r="G9222" i="66" s="1"/>
  <c r="E9162" i="66"/>
  <c r="G9162" i="66" s="1"/>
  <c r="E9052" i="66"/>
  <c r="G9052" i="66" s="1"/>
  <c r="E9002" i="66"/>
  <c r="E8942" i="66"/>
  <c r="E8892" i="66"/>
  <c r="E8842" i="66"/>
  <c r="E8792" i="66"/>
  <c r="E8732" i="66"/>
  <c r="E8672" i="66"/>
  <c r="G8672" i="66" s="1"/>
  <c r="E8612" i="66"/>
  <c r="E8552" i="66"/>
  <c r="G8552" i="66" s="1"/>
  <c r="E8482" i="66"/>
  <c r="G8482" i="66" s="1"/>
  <c r="E8422" i="66"/>
  <c r="G8422" i="66" s="1"/>
  <c r="E8362" i="66"/>
  <c r="G8362" i="66" s="1"/>
  <c r="E8302" i="66"/>
  <c r="G8302" i="66" s="1"/>
  <c r="E8232" i="66"/>
  <c r="G8232" i="66" s="1"/>
  <c r="E8172" i="66"/>
  <c r="G8172" i="66" s="1"/>
  <c r="E8112" i="66"/>
  <c r="E8062" i="66"/>
  <c r="G8062" i="66" s="1"/>
  <c r="E8012" i="66"/>
  <c r="G8012" i="66" s="1"/>
  <c r="E7962" i="66"/>
  <c r="E7912" i="66"/>
  <c r="G7912" i="66" s="1"/>
  <c r="E7862" i="66"/>
  <c r="E7812" i="66"/>
  <c r="E7762" i="66"/>
  <c r="E7712" i="66"/>
  <c r="G7712" i="66" s="1"/>
  <c r="E7662" i="66"/>
  <c r="G7662" i="66" s="1"/>
  <c r="E7612" i="66"/>
  <c r="G7612" i="66" s="1"/>
  <c r="E7562" i="66"/>
  <c r="E7512" i="66"/>
  <c r="G7512" i="66" s="1"/>
  <c r="E7462" i="66"/>
  <c r="G7462" i="66" s="1"/>
  <c r="E7412" i="66"/>
  <c r="E7362" i="66"/>
  <c r="G7362" i="66" s="1"/>
  <c r="E7312" i="66"/>
  <c r="E7262" i="66"/>
  <c r="G7262" i="66" s="1"/>
  <c r="E7212" i="66"/>
  <c r="G7212" i="66" s="1"/>
  <c r="E7162" i="66"/>
  <c r="E7112" i="66"/>
  <c r="G7112" i="66" s="1"/>
  <c r="E7062" i="66"/>
  <c r="E7012" i="66"/>
  <c r="E6962" i="66"/>
  <c r="E6912" i="66"/>
  <c r="G6912" i="66" s="1"/>
  <c r="E6812" i="66"/>
  <c r="G6812" i="66" s="1"/>
  <c r="E6762" i="66"/>
  <c r="G6762" i="66" s="1"/>
  <c r="E6712" i="66"/>
  <c r="G6712" i="66" s="1"/>
  <c r="E6662" i="66"/>
  <c r="E6612" i="66"/>
  <c r="G6612" i="66" s="1"/>
  <c r="E6562" i="66"/>
  <c r="G6562" i="66" s="1"/>
  <c r="E6512" i="66"/>
  <c r="G6512" i="66" s="1"/>
  <c r="E6462" i="66"/>
  <c r="G6462" i="66" s="1"/>
  <c r="E5762" i="66"/>
  <c r="E5712" i="66"/>
  <c r="G5712" i="66" s="1"/>
  <c r="E5662" i="66"/>
  <c r="E5262" i="66"/>
  <c r="E5212" i="66"/>
  <c r="G5212" i="66" s="1"/>
  <c r="E5162" i="66"/>
  <c r="G5162" i="66" s="1"/>
  <c r="E5112" i="66"/>
  <c r="G5112" i="66" s="1"/>
  <c r="E5062" i="66"/>
  <c r="G5062" i="66" s="1"/>
  <c r="E5012" i="66"/>
  <c r="G5012" i="66" s="1"/>
  <c r="E4962" i="66"/>
  <c r="E4912" i="66"/>
  <c r="E4762" i="66"/>
  <c r="G4762" i="66" s="1"/>
  <c r="E4712" i="66"/>
  <c r="G4712" i="66" s="1"/>
  <c r="E4662" i="66"/>
  <c r="E4612" i="66"/>
  <c r="E4562" i="66"/>
  <c r="E4512" i="66"/>
  <c r="G4512" i="66" s="1"/>
  <c r="E4462" i="66"/>
  <c r="G4462" i="66" s="1"/>
  <c r="E9621" i="66"/>
  <c r="E9561" i="66"/>
  <c r="G9561" i="66" s="1"/>
  <c r="E9501" i="66"/>
  <c r="E9431" i="66"/>
  <c r="G9431" i="66" s="1"/>
  <c r="E9371" i="66"/>
  <c r="G9371" i="66" s="1"/>
  <c r="E9311" i="66"/>
  <c r="E9251" i="66"/>
  <c r="G9251" i="66" s="1"/>
  <c r="E9181" i="66"/>
  <c r="E9121" i="66"/>
  <c r="E9071" i="66"/>
  <c r="G9071" i="66" s="1"/>
  <c r="E9011" i="66"/>
  <c r="G9011" i="66" s="1"/>
  <c r="E8961" i="66"/>
  <c r="E3634" i="66"/>
  <c r="E9406" i="66"/>
  <c r="G9406" i="66" s="1"/>
  <c r="E7406" i="66"/>
  <c r="G7406" i="66" s="1"/>
  <c r="E4036" i="66"/>
  <c r="E6990" i="66"/>
  <c r="E6800" i="66"/>
  <c r="E6600" i="66"/>
  <c r="G6600" i="66" s="1"/>
  <c r="E5930" i="66"/>
  <c r="E5740" i="66"/>
  <c r="E5570" i="66"/>
  <c r="G5570" i="66" s="1"/>
  <c r="E8738" i="66"/>
  <c r="G8738" i="66" s="1"/>
  <c r="E8568" i="66"/>
  <c r="G8568" i="66" s="1"/>
  <c r="E7868" i="66"/>
  <c r="E7718" i="66"/>
  <c r="E7558" i="66"/>
  <c r="E7358" i="66"/>
  <c r="E7208" i="66"/>
  <c r="G7208" i="66" s="1"/>
  <c r="E6198" i="66"/>
  <c r="E6008" i="66"/>
  <c r="G6008" i="66" s="1"/>
  <c r="E5318" i="66"/>
  <c r="E5158" i="66"/>
  <c r="G5158" i="66" s="1"/>
  <c r="E4998" i="66"/>
  <c r="G4998" i="66" s="1"/>
  <c r="E4828" i="66"/>
  <c r="E4698" i="66"/>
  <c r="G4698" i="66" s="1"/>
  <c r="E4388" i="66"/>
  <c r="E4268" i="66"/>
  <c r="E3988" i="66"/>
  <c r="G3988" i="66" s="1"/>
  <c r="E3598" i="66"/>
  <c r="G3598" i="66" s="1"/>
  <c r="E3478" i="66"/>
  <c r="E3338" i="66"/>
  <c r="E5470" i="66"/>
  <c r="E5080" i="66"/>
  <c r="E4960" i="66"/>
  <c r="G4960" i="66" s="1"/>
  <c r="E4820" i="66"/>
  <c r="G4820" i="66" s="1"/>
  <c r="E4420" i="66"/>
  <c r="E4270" i="66"/>
  <c r="E4160" i="66"/>
  <c r="E3910" i="66"/>
  <c r="E3700" i="66"/>
  <c r="E3400" i="66"/>
  <c r="E3290" i="66"/>
  <c r="E9441" i="66"/>
  <c r="E9549" i="66"/>
  <c r="G9549" i="66" s="1"/>
  <c r="E9349" i="66"/>
  <c r="E8929" i="66"/>
  <c r="G8929" i="66" s="1"/>
  <c r="E8829" i="66"/>
  <c r="E8629" i="66"/>
  <c r="E8509" i="66"/>
  <c r="G8509" i="66" s="1"/>
  <c r="E8209" i="66"/>
  <c r="E8109" i="66"/>
  <c r="E7889" i="66"/>
  <c r="E7779" i="66"/>
  <c r="E7479" i="66"/>
  <c r="G7479" i="66" s="1"/>
  <c r="E7379" i="66"/>
  <c r="G7379" i="66" s="1"/>
  <c r="E6999" i="66"/>
  <c r="G6999" i="66" s="1"/>
  <c r="E6899" i="66"/>
  <c r="G6899" i="66" s="1"/>
  <c r="E6639" i="66"/>
  <c r="E6559" i="66"/>
  <c r="E6459" i="66"/>
  <c r="E6379" i="66"/>
  <c r="G6379" i="66" s="1"/>
  <c r="E6109" i="66"/>
  <c r="G6109" i="66" s="1"/>
  <c r="E6019" i="66"/>
  <c r="G6019" i="66" s="1"/>
  <c r="E5939" i="66"/>
  <c r="E5839" i="66"/>
  <c r="E5649" i="66"/>
  <c r="E5389" i="66"/>
  <c r="G5389" i="66" s="1"/>
  <c r="E5209" i="66"/>
  <c r="E5129" i="66"/>
  <c r="E4859" i="66"/>
  <c r="G4859" i="66" s="1"/>
  <c r="E4769" i="66"/>
  <c r="E4499" i="66"/>
  <c r="E4399" i="66"/>
  <c r="E4139" i="66"/>
  <c r="E4059" i="66"/>
  <c r="E3959" i="66"/>
  <c r="E3879" i="66"/>
  <c r="E3469" i="66"/>
  <c r="G3469" i="66" s="1"/>
  <c r="E3299" i="66"/>
  <c r="E3219" i="66"/>
  <c r="G3219" i="66" s="1"/>
  <c r="E9341" i="66"/>
  <c r="G9341" i="66" s="1"/>
  <c r="E6425" i="66"/>
  <c r="E6335" i="66"/>
  <c r="G6335" i="66" s="1"/>
  <c r="E6265" i="66"/>
  <c r="G6265" i="66" s="1"/>
  <c r="E6175" i="66"/>
  <c r="G6175" i="66" s="1"/>
  <c r="E6105" i="66"/>
  <c r="E6015" i="66"/>
  <c r="E5865" i="66"/>
  <c r="E5705" i="66"/>
  <c r="G5705" i="66" s="1"/>
  <c r="E5545" i="66"/>
  <c r="E5455" i="66"/>
  <c r="E5385" i="66"/>
  <c r="G5385" i="66" s="1"/>
  <c r="E5305" i="66"/>
  <c r="E5225" i="66"/>
  <c r="E5005" i="66"/>
  <c r="E4925" i="66"/>
  <c r="E4855" i="66"/>
  <c r="E4785" i="66"/>
  <c r="G4785" i="66" s="1"/>
  <c r="E4645" i="66"/>
  <c r="G4645" i="66" s="1"/>
  <c r="E4565" i="66"/>
  <c r="E4355" i="66"/>
  <c r="E4285" i="66"/>
  <c r="E9613" i="66"/>
  <c r="G9613" i="66" s="1"/>
  <c r="E9353" i="66"/>
  <c r="E9253" i="66"/>
  <c r="G9253" i="66" s="1"/>
  <c r="E9093" i="66"/>
  <c r="E8953" i="66"/>
  <c r="E8863" i="66"/>
  <c r="E8643" i="66"/>
  <c r="E8573" i="66"/>
  <c r="G8573" i="66" s="1"/>
  <c r="E8433" i="66"/>
  <c r="E8353" i="66"/>
  <c r="G8353" i="66" s="1"/>
  <c r="E8143" i="66"/>
  <c r="E8063" i="66"/>
  <c r="G8063" i="66" s="1"/>
  <c r="E7983" i="66"/>
  <c r="G7983" i="66" s="1"/>
  <c r="E7923" i="66"/>
  <c r="E7843" i="66"/>
  <c r="E7633" i="66"/>
  <c r="E7563" i="66"/>
  <c r="E7483" i="66"/>
  <c r="E7343" i="66"/>
  <c r="G7343" i="66" s="1"/>
  <c r="E7273" i="66"/>
  <c r="G7273" i="66" s="1"/>
  <c r="E7063" i="66"/>
  <c r="E6983" i="66"/>
  <c r="G6983" i="66" s="1"/>
  <c r="E6773" i="66"/>
  <c r="G6773" i="66" s="1"/>
  <c r="E6693" i="66"/>
  <c r="E6483" i="66"/>
  <c r="G6483" i="66" s="1"/>
  <c r="E6343" i="66"/>
  <c r="E6273" i="66"/>
  <c r="G6273" i="66" s="1"/>
  <c r="E6193" i="66"/>
  <c r="G6193" i="66" s="1"/>
  <c r="E5983" i="66"/>
  <c r="G5983" i="66" s="1"/>
  <c r="E5773" i="66"/>
  <c r="G5773" i="66" s="1"/>
  <c r="E5693" i="66"/>
  <c r="G5693" i="66" s="1"/>
  <c r="E5483" i="66"/>
  <c r="G5483" i="66" s="1"/>
  <c r="E5273" i="66"/>
  <c r="G5273" i="66" s="1"/>
  <c r="E5193" i="66"/>
  <c r="E4983" i="66"/>
  <c r="E4843" i="66"/>
  <c r="G4843" i="66" s="1"/>
  <c r="E4773" i="66"/>
  <c r="E4693" i="66"/>
  <c r="E4423" i="66"/>
  <c r="E4343" i="66"/>
  <c r="E4133" i="66"/>
  <c r="E4063" i="66"/>
  <c r="G4063" i="66" s="1"/>
  <c r="E3983" i="66"/>
  <c r="G3983" i="66" s="1"/>
  <c r="E3923" i="66"/>
  <c r="G3923" i="66" s="1"/>
  <c r="E3773" i="66"/>
  <c r="E3633" i="66"/>
  <c r="E3563" i="66"/>
  <c r="G3563" i="66" s="1"/>
  <c r="E3423" i="66"/>
  <c r="G3423" i="66" s="1"/>
  <c r="E3343" i="66"/>
  <c r="G3343" i="66" s="1"/>
  <c r="E9132" i="66"/>
  <c r="E9372" i="66"/>
  <c r="E9112" i="66"/>
  <c r="E9032" i="66"/>
  <c r="E8812" i="66"/>
  <c r="G8812" i="66" s="1"/>
  <c r="E8562" i="66"/>
  <c r="G8562" i="66" s="1"/>
  <c r="E8462" i="66"/>
  <c r="G8462" i="66" s="1"/>
  <c r="E8202" i="66"/>
  <c r="E8042" i="66"/>
  <c r="G8042" i="66" s="1"/>
  <c r="E7972" i="66"/>
  <c r="E7832" i="66"/>
  <c r="G7832" i="66" s="1"/>
  <c r="E7682" i="66"/>
  <c r="E7472" i="66"/>
  <c r="E7392" i="66"/>
  <c r="E7182" i="66"/>
  <c r="G7182" i="66" s="1"/>
  <c r="E6972" i="66"/>
  <c r="G6972" i="66" s="1"/>
  <c r="E6892" i="66"/>
  <c r="E6682" i="66"/>
  <c r="G6682" i="66" s="1"/>
  <c r="E6472" i="66"/>
  <c r="E6332" i="66"/>
  <c r="G6332" i="66" s="1"/>
  <c r="E6262" i="66"/>
  <c r="G6262" i="66" s="1"/>
  <c r="E6122" i="66"/>
  <c r="G6122" i="66" s="1"/>
  <c r="E6042" i="66"/>
  <c r="E5832" i="66"/>
  <c r="G5832" i="66" s="1"/>
  <c r="E5682" i="66"/>
  <c r="E5622" i="66"/>
  <c r="E5392" i="66"/>
  <c r="E5182" i="66"/>
  <c r="G5182" i="66" s="1"/>
  <c r="E4972" i="66"/>
  <c r="G4972" i="66" s="1"/>
  <c r="E4892" i="66"/>
  <c r="G4892" i="66" s="1"/>
  <c r="E4682" i="66"/>
  <c r="G4682" i="66" s="1"/>
  <c r="E8991" i="66"/>
  <c r="E8851" i="66"/>
  <c r="G8851" i="66" s="1"/>
  <c r="E8731" i="66"/>
  <c r="G8731" i="66" s="1"/>
  <c r="E8561" i="66"/>
  <c r="G8561" i="66" s="1"/>
  <c r="E8451" i="66"/>
  <c r="G8451" i="66" s="1"/>
  <c r="E8291" i="66"/>
  <c r="G8291" i="66" s="1"/>
  <c r="E8231" i="66"/>
  <c r="G8231" i="66" s="1"/>
  <c r="E8031" i="66"/>
  <c r="E7981" i="66"/>
  <c r="E7931" i="66"/>
  <c r="E6781" i="66"/>
  <c r="G6781" i="66" s="1"/>
  <c r="E6731" i="66"/>
  <c r="E6681" i="66"/>
  <c r="G6681" i="66" s="1"/>
  <c r="E6631" i="66"/>
  <c r="E6581" i="66"/>
  <c r="E6531" i="66"/>
  <c r="E6481" i="66"/>
  <c r="G6481" i="66" s="1"/>
  <c r="E6431" i="66"/>
  <c r="G6431" i="66" s="1"/>
  <c r="E6331" i="66"/>
  <c r="G6331" i="66" s="1"/>
  <c r="E4781" i="66"/>
  <c r="E4731" i="66"/>
  <c r="G4731" i="66" s="1"/>
  <c r="E4681" i="66"/>
  <c r="G4681" i="66" s="1"/>
  <c r="E4631" i="66"/>
  <c r="G4631" i="66" s="1"/>
  <c r="E4581" i="66"/>
  <c r="G4581" i="66" s="1"/>
  <c r="E4531" i="66"/>
  <c r="G4531" i="66" s="1"/>
  <c r="E3831" i="66"/>
  <c r="G3831" i="66" s="1"/>
  <c r="E4352" i="66"/>
  <c r="G4352" i="66" s="1"/>
  <c r="E4302" i="66"/>
  <c r="E4252" i="66"/>
  <c r="E4202" i="66"/>
  <c r="E4102" i="66"/>
  <c r="G4102" i="66" s="1"/>
  <c r="E4052" i="66"/>
  <c r="G4052" i="66" s="1"/>
  <c r="E4002" i="66"/>
  <c r="E3952" i="66"/>
  <c r="G3952" i="66" s="1"/>
  <c r="E3902" i="66"/>
  <c r="G3902" i="66" s="1"/>
  <c r="E3852" i="66"/>
  <c r="G3852" i="66" s="1"/>
  <c r="E3802" i="66"/>
  <c r="E3752" i="66"/>
  <c r="G3752" i="66" s="1"/>
  <c r="E3702" i="66"/>
  <c r="E3652" i="66"/>
  <c r="G3652" i="66" s="1"/>
  <c r="E3502" i="66"/>
  <c r="G3502" i="66" s="1"/>
  <c r="E3402" i="66"/>
  <c r="G3402" i="66" s="1"/>
  <c r="E3352" i="66"/>
  <c r="G3352" i="66" s="1"/>
  <c r="E3302" i="66"/>
  <c r="G3302" i="66" s="1"/>
  <c r="E3252" i="66"/>
  <c r="G3252" i="66" s="1"/>
  <c r="E2810" i="66"/>
  <c r="G2810" i="66" s="1"/>
  <c r="E2849" i="66"/>
  <c r="G2849" i="66" s="1"/>
  <c r="E2888" i="66"/>
  <c r="G2888" i="66" s="1"/>
  <c r="E2417" i="66"/>
  <c r="E2367" i="66"/>
  <c r="E2317" i="66"/>
  <c r="G2317" i="66" s="1"/>
  <c r="E2267" i="66"/>
  <c r="E2217" i="66"/>
  <c r="G2217" i="66" s="1"/>
  <c r="E2167" i="66"/>
  <c r="E2117" i="66"/>
  <c r="E2067" i="66"/>
  <c r="G2067" i="66" s="1"/>
  <c r="E2017" i="66"/>
  <c r="E1967" i="66"/>
  <c r="G1967" i="66" s="1"/>
  <c r="E1867" i="66"/>
  <c r="E3196" i="66"/>
  <c r="G3196" i="66" s="1"/>
  <c r="E3146" i="66"/>
  <c r="E3096" i="66"/>
  <c r="G3096" i="66" s="1"/>
  <c r="E3046" i="66"/>
  <c r="G3046" i="66" s="1"/>
  <c r="E2996" i="66"/>
  <c r="G2996" i="66" s="1"/>
  <c r="E2946" i="66"/>
  <c r="E2896" i="66"/>
  <c r="G2896" i="66" s="1"/>
  <c r="E2846" i="66"/>
  <c r="E2796" i="66"/>
  <c r="G2796" i="66" s="1"/>
  <c r="E2696" i="66"/>
  <c r="E2646" i="66"/>
  <c r="E2596" i="66"/>
  <c r="E2546" i="66"/>
  <c r="E2496" i="66"/>
  <c r="E2246" i="66"/>
  <c r="G2246" i="66" s="1"/>
  <c r="E2146" i="66"/>
  <c r="E2096" i="66"/>
  <c r="E2795" i="66"/>
  <c r="G2795" i="66" s="1"/>
  <c r="E2695" i="66"/>
  <c r="G2695" i="66" s="1"/>
  <c r="E2645" i="66"/>
  <c r="G2645" i="66" s="1"/>
  <c r="E2595" i="66"/>
  <c r="E2545" i="66"/>
  <c r="G2545" i="66" s="1"/>
  <c r="E2495" i="66"/>
  <c r="E2295" i="66"/>
  <c r="E2045" i="66"/>
  <c r="G2045" i="66" s="1"/>
  <c r="E1995" i="66"/>
  <c r="E1945" i="66"/>
  <c r="E3164" i="66"/>
  <c r="G3164" i="66" s="1"/>
  <c r="E3114" i="66"/>
  <c r="E3064" i="66"/>
  <c r="G3064" i="66" s="1"/>
  <c r="E3014" i="66"/>
  <c r="G3014" i="66" s="1"/>
  <c r="E2964" i="66"/>
  <c r="G2964" i="66" s="1"/>
  <c r="E2914" i="66"/>
  <c r="E2764" i="66"/>
  <c r="E2364" i="66"/>
  <c r="G2364" i="66" s="1"/>
  <c r="E2314" i="66"/>
  <c r="G2314" i="66" s="1"/>
  <c r="E2264" i="66"/>
  <c r="E2164" i="66"/>
  <c r="G2164" i="66" s="1"/>
  <c r="E2064" i="66"/>
  <c r="G2064" i="66" s="1"/>
  <c r="E1914" i="66"/>
  <c r="G1914" i="66" s="1"/>
  <c r="E1814" i="66"/>
  <c r="E8534" i="66"/>
  <c r="G8534" i="66" s="1"/>
  <c r="E5457" i="66"/>
  <c r="E9196" i="66"/>
  <c r="G9196" i="66" s="1"/>
  <c r="E7256" i="66"/>
  <c r="G7256" i="66" s="1"/>
  <c r="E3846" i="66"/>
  <c r="G3846" i="66" s="1"/>
  <c r="E8840" i="66"/>
  <c r="E8020" i="66"/>
  <c r="E7510" i="66"/>
  <c r="E7350" i="66"/>
  <c r="G7350" i="66" s="1"/>
  <c r="E7150" i="66"/>
  <c r="E6590" i="66"/>
  <c r="E6240" i="66"/>
  <c r="E6070" i="66"/>
  <c r="E5540" i="66"/>
  <c r="G5540" i="66" s="1"/>
  <c r="E8708" i="66"/>
  <c r="G8708" i="66" s="1"/>
  <c r="E8368" i="66"/>
  <c r="E8058" i="66"/>
  <c r="E7688" i="66"/>
  <c r="G7688" i="66" s="1"/>
  <c r="E7158" i="66"/>
  <c r="E6848" i="66"/>
  <c r="E6508" i="66"/>
  <c r="E6348" i="66"/>
  <c r="E6148" i="66"/>
  <c r="G6148" i="66" s="1"/>
  <c r="E5818" i="66"/>
  <c r="G5818" i="66" s="1"/>
  <c r="E5498" i="66"/>
  <c r="G5498" i="66" s="1"/>
  <c r="E4668" i="66"/>
  <c r="E4378" i="66"/>
  <c r="E4128" i="66"/>
  <c r="E3838" i="66"/>
  <c r="G3838" i="66" s="1"/>
  <c r="E3328" i="66"/>
  <c r="G3328" i="66" s="1"/>
  <c r="E5210" i="66"/>
  <c r="E5070" i="66"/>
  <c r="E4810" i="66"/>
  <c r="E4140" i="66"/>
  <c r="E4040" i="66"/>
  <c r="E3790" i="66"/>
  <c r="E3490" i="66"/>
  <c r="G3490" i="66" s="1"/>
  <c r="E3280" i="66"/>
  <c r="E9519" i="66"/>
  <c r="E9219" i="66"/>
  <c r="G9219" i="66" s="1"/>
  <c r="E9009" i="66"/>
  <c r="E8709" i="66"/>
  <c r="G8709" i="66" s="1"/>
  <c r="E8609" i="66"/>
  <c r="E8409" i="66"/>
  <c r="E8299" i="66"/>
  <c r="E7989" i="66"/>
  <c r="E7879" i="66"/>
  <c r="E7679" i="66"/>
  <c r="E7359" i="66"/>
  <c r="E7269" i="66"/>
  <c r="E7179" i="66"/>
  <c r="G7179" i="66" s="1"/>
  <c r="E6819" i="66"/>
  <c r="E6719" i="66"/>
  <c r="G6719" i="66" s="1"/>
  <c r="E6449" i="66"/>
  <c r="G6449" i="66" s="1"/>
  <c r="E6279" i="66"/>
  <c r="G6279" i="66" s="1"/>
  <c r="E6009" i="66"/>
  <c r="G6009" i="66" s="1"/>
  <c r="E5829" i="66"/>
  <c r="E5749" i="66"/>
  <c r="E5469" i="66"/>
  <c r="E5029" i="66"/>
  <c r="G5029" i="66" s="1"/>
  <c r="E4839" i="66"/>
  <c r="G4839" i="66" s="1"/>
  <c r="E4759" i="66"/>
  <c r="G4759" i="66" s="1"/>
  <c r="E4579" i="66"/>
  <c r="E3779" i="66"/>
  <c r="G3779" i="66" s="1"/>
  <c r="E3599" i="66"/>
  <c r="G3599" i="66" s="1"/>
  <c r="E3529" i="66"/>
  <c r="G3529" i="66" s="1"/>
  <c r="E3449" i="66"/>
  <c r="E3209" i="66"/>
  <c r="E6255" i="66"/>
  <c r="E6095" i="66"/>
  <c r="G6095" i="66" s="1"/>
  <c r="E5935" i="66"/>
  <c r="E5845" i="66"/>
  <c r="E5775" i="66"/>
  <c r="G5775" i="66" s="1"/>
  <c r="E5695" i="66"/>
  <c r="G5695" i="66" s="1"/>
  <c r="E5615" i="66"/>
  <c r="E5145" i="66"/>
  <c r="G5145" i="66" s="1"/>
  <c r="E5065" i="66"/>
  <c r="G5065" i="66" s="1"/>
  <c r="E4775" i="66"/>
  <c r="E4705" i="66"/>
  <c r="E4635" i="66"/>
  <c r="G4635" i="66" s="1"/>
  <c r="E4495" i="66"/>
  <c r="E4415" i="66"/>
  <c r="E9232" i="66"/>
  <c r="G9232" i="66" s="1"/>
  <c r="E9433" i="66"/>
  <c r="G9433" i="66" s="1"/>
  <c r="E9163" i="66"/>
  <c r="E9013" i="66"/>
  <c r="E8943" i="66"/>
  <c r="E8783" i="66"/>
  <c r="E8703" i="66"/>
  <c r="E8493" i="66"/>
  <c r="E8423" i="66"/>
  <c r="G8423" i="66" s="1"/>
  <c r="E8283" i="66"/>
  <c r="E8203" i="66"/>
  <c r="E8043" i="66"/>
  <c r="E7773" i="66"/>
  <c r="E7693" i="66"/>
  <c r="G7693" i="66" s="1"/>
  <c r="E7543" i="66"/>
  <c r="E7413" i="66"/>
  <c r="E7193" i="66"/>
  <c r="E7123" i="66"/>
  <c r="G7123" i="66" s="1"/>
  <c r="E6833" i="66"/>
  <c r="G6833" i="66" s="1"/>
  <c r="E6623" i="66"/>
  <c r="G6623" i="66" s="1"/>
  <c r="E6543" i="66"/>
  <c r="E6333" i="66"/>
  <c r="G6333" i="66" s="1"/>
  <c r="E6123" i="66"/>
  <c r="E6043" i="66"/>
  <c r="G6043" i="66" s="1"/>
  <c r="E5833" i="66"/>
  <c r="G5833" i="66" s="1"/>
  <c r="E5623" i="66"/>
  <c r="G5623" i="66" s="1"/>
  <c r="E5543" i="66"/>
  <c r="G5543" i="66" s="1"/>
  <c r="E5333" i="66"/>
  <c r="G5333" i="66" s="1"/>
  <c r="E5123" i="66"/>
  <c r="G5123" i="66" s="1"/>
  <c r="E5043" i="66"/>
  <c r="E4623" i="66"/>
  <c r="G4623" i="66" s="1"/>
  <c r="E4543" i="66"/>
  <c r="E4483" i="66"/>
  <c r="G4483" i="66" s="1"/>
  <c r="E4413" i="66"/>
  <c r="G4413" i="66" s="1"/>
  <c r="E4273" i="66"/>
  <c r="G4273" i="66" s="1"/>
  <c r="E4193" i="66"/>
  <c r="E3913" i="66"/>
  <c r="G3913" i="66" s="1"/>
  <c r="E3833" i="66"/>
  <c r="G3833" i="66" s="1"/>
  <c r="E3693" i="66"/>
  <c r="G3693" i="66" s="1"/>
  <c r="E3483" i="66"/>
  <c r="G3483" i="66" s="1"/>
  <c r="E3413" i="66"/>
  <c r="E3273" i="66"/>
  <c r="E9552" i="66"/>
  <c r="E9452" i="66"/>
  <c r="G9452" i="66" s="1"/>
  <c r="E9192" i="66"/>
  <c r="E8952" i="66"/>
  <c r="E8872" i="66"/>
  <c r="E8632" i="66"/>
  <c r="E8372" i="66"/>
  <c r="E8272" i="66"/>
  <c r="G8272" i="66" s="1"/>
  <c r="E8032" i="66"/>
  <c r="E7892" i="66"/>
  <c r="E7822" i="66"/>
  <c r="G7822" i="66" s="1"/>
  <c r="E7532" i="66"/>
  <c r="E7322" i="66"/>
  <c r="E7242" i="66"/>
  <c r="E7032" i="66"/>
  <c r="E6822" i="66"/>
  <c r="G6822" i="66" s="1"/>
  <c r="E6742" i="66"/>
  <c r="G6742" i="66" s="1"/>
  <c r="E6532" i="66"/>
  <c r="G6532" i="66" s="1"/>
  <c r="E6392" i="66"/>
  <c r="G6392" i="66" s="1"/>
  <c r="E6182" i="66"/>
  <c r="E6112" i="66"/>
  <c r="G6112" i="66" s="1"/>
  <c r="E5972" i="66"/>
  <c r="E5892" i="66"/>
  <c r="E5612" i="66"/>
  <c r="G5612" i="66" s="1"/>
  <c r="E5532" i="66"/>
  <c r="E5472" i="66"/>
  <c r="E5242" i="66"/>
  <c r="G5242" i="66" s="1"/>
  <c r="E5032" i="66"/>
  <c r="G5032" i="66" s="1"/>
  <c r="E4822" i="66"/>
  <c r="G4822" i="66" s="1"/>
  <c r="E4742" i="66"/>
  <c r="E4532" i="66"/>
  <c r="G4532" i="66" s="1"/>
  <c r="E4472" i="66"/>
  <c r="G4472" i="66" s="1"/>
  <c r="E9581" i="66"/>
  <c r="E9511" i="66"/>
  <c r="E9351" i="66"/>
  <c r="E9271" i="66"/>
  <c r="G9271" i="66" s="1"/>
  <c r="E9201" i="66"/>
  <c r="E9051" i="66"/>
  <c r="G9051" i="66" s="1"/>
  <c r="E8981" i="66"/>
  <c r="G8981" i="66" s="1"/>
  <c r="E8911" i="66"/>
  <c r="G8911" i="66" s="1"/>
  <c r="E8611" i="66"/>
  <c r="E8501" i="66"/>
  <c r="E8341" i="66"/>
  <c r="E8281" i="66"/>
  <c r="G8281" i="66" s="1"/>
  <c r="E8171" i="66"/>
  <c r="G8171" i="66" s="1"/>
  <c r="E8121" i="66"/>
  <c r="E8071" i="66"/>
  <c r="G8071" i="66" s="1"/>
  <c r="E7871" i="66"/>
  <c r="G7871" i="66" s="1"/>
  <c r="E7821" i="66"/>
  <c r="E7771" i="66"/>
  <c r="G7771" i="66" s="1"/>
  <c r="E7721" i="66"/>
  <c r="E7671" i="66"/>
  <c r="E7621" i="66"/>
  <c r="G7621" i="66" s="1"/>
  <c r="E7571" i="66"/>
  <c r="E7521" i="66"/>
  <c r="E7471" i="66"/>
  <c r="G7471" i="66" s="1"/>
  <c r="E7421" i="66"/>
  <c r="G7421" i="66" s="1"/>
  <c r="E7371" i="66"/>
  <c r="E7321" i="66"/>
  <c r="E7271" i="66"/>
  <c r="E7221" i="66"/>
  <c r="G7221" i="66" s="1"/>
  <c r="E7171" i="66"/>
  <c r="G7171" i="66" s="1"/>
  <c r="E7121" i="66"/>
  <c r="G7121" i="66" s="1"/>
  <c r="E7071" i="66"/>
  <c r="E7021" i="66"/>
  <c r="G7021" i="66" s="1"/>
  <c r="E6971" i="66"/>
  <c r="E6921" i="66"/>
  <c r="G6921" i="66" s="1"/>
  <c r="E6871" i="66"/>
  <c r="E6421" i="66"/>
  <c r="G6421" i="66" s="1"/>
  <c r="E6371" i="66"/>
  <c r="G6371" i="66" s="1"/>
  <c r="E6321" i="66"/>
  <c r="G6321" i="66" s="1"/>
  <c r="E6271" i="66"/>
  <c r="G6271" i="66" s="1"/>
  <c r="E6221" i="66"/>
  <c r="G6221" i="66" s="1"/>
  <c r="E6171" i="66"/>
  <c r="G6171" i="66" s="1"/>
  <c r="E6121" i="66"/>
  <c r="G6121" i="66" s="1"/>
  <c r="E6071" i="66"/>
  <c r="G6071" i="66" s="1"/>
  <c r="E6021" i="66"/>
  <c r="G6021" i="66" s="1"/>
  <c r="E5971" i="66"/>
  <c r="G5971" i="66" s="1"/>
  <c r="E5921" i="66"/>
  <c r="G5921" i="66" s="1"/>
  <c r="E5871" i="66"/>
  <c r="G5871" i="66" s="1"/>
  <c r="E5821" i="66"/>
  <c r="G5821" i="66" s="1"/>
  <c r="E5721" i="66"/>
  <c r="G5721" i="66" s="1"/>
  <c r="E5671" i="66"/>
  <c r="E5621" i="66"/>
  <c r="E5571" i="66"/>
  <c r="G5571" i="66" s="1"/>
  <c r="E5521" i="66"/>
  <c r="G5521" i="66" s="1"/>
  <c r="E5471" i="66"/>
  <c r="E5421" i="66"/>
  <c r="G5421" i="66" s="1"/>
  <c r="E5371" i="66"/>
  <c r="G5371" i="66" s="1"/>
  <c r="E5321" i="66"/>
  <c r="G5321" i="66" s="1"/>
  <c r="E5271" i="66"/>
  <c r="E5071" i="66"/>
  <c r="E5021" i="66"/>
  <c r="E4921" i="66"/>
  <c r="G4921" i="66" s="1"/>
  <c r="E4871" i="66"/>
  <c r="E4821" i="66"/>
  <c r="G4821" i="66" s="1"/>
  <c r="E4571" i="66"/>
  <c r="E4521" i="66"/>
  <c r="G4521" i="66" s="1"/>
  <c r="E4471" i="66"/>
  <c r="E4421" i="66"/>
  <c r="G4421" i="66" s="1"/>
  <c r="E4371" i="66"/>
  <c r="G4371" i="66" s="1"/>
  <c r="E4321" i="66"/>
  <c r="G4321" i="66" s="1"/>
  <c r="E4271" i="66"/>
  <c r="E4221" i="66"/>
  <c r="G4221" i="66" s="1"/>
  <c r="E4171" i="66"/>
  <c r="G4171" i="66" s="1"/>
  <c r="E4121" i="66"/>
  <c r="G4121" i="66" s="1"/>
  <c r="E4071" i="66"/>
  <c r="E4021" i="66"/>
  <c r="G4021" i="66" s="1"/>
  <c r="E3971" i="66"/>
  <c r="G3971" i="66" s="1"/>
  <c r="E3921" i="66"/>
  <c r="E3871" i="66"/>
  <c r="E3771" i="66"/>
  <c r="G3771" i="66" s="1"/>
  <c r="E3721" i="66"/>
  <c r="G3721" i="66" s="1"/>
  <c r="E3671" i="66"/>
  <c r="E3621" i="66"/>
  <c r="E3571" i="66"/>
  <c r="G3571" i="66" s="1"/>
  <c r="E3521" i="66"/>
  <c r="E3471" i="66"/>
  <c r="G3471" i="66" s="1"/>
  <c r="E3421" i="66"/>
  <c r="E3371" i="66"/>
  <c r="G3371" i="66" s="1"/>
  <c r="E3321" i="66"/>
  <c r="E3271" i="66"/>
  <c r="G3271" i="66" s="1"/>
  <c r="E3221" i="66"/>
  <c r="E4265" i="66"/>
  <c r="G4265" i="66" s="1"/>
  <c r="E4215" i="66"/>
  <c r="G4215" i="66" s="1"/>
  <c r="E4165" i="66"/>
  <c r="G4165" i="66" s="1"/>
  <c r="E4115" i="66"/>
  <c r="E4065" i="66"/>
  <c r="G4065" i="66" s="1"/>
  <c r="E4015" i="66"/>
  <c r="E3965" i="66"/>
  <c r="G3965" i="66" s="1"/>
  <c r="E3915" i="66"/>
  <c r="G3915" i="66" s="1"/>
  <c r="E3865" i="66"/>
  <c r="E3815" i="66"/>
  <c r="E3765" i="66"/>
  <c r="E3715" i="66"/>
  <c r="G3715" i="66" s="1"/>
  <c r="E3665" i="66"/>
  <c r="G3665" i="66" s="1"/>
  <c r="E3615" i="66"/>
  <c r="G3615" i="66" s="1"/>
  <c r="E3565" i="66"/>
  <c r="E3515" i="66"/>
  <c r="G3515" i="66" s="1"/>
  <c r="E3465" i="66"/>
  <c r="E3415" i="66"/>
  <c r="E3365" i="66"/>
  <c r="E3315" i="66"/>
  <c r="E3265" i="66"/>
  <c r="G3265" i="66" s="1"/>
  <c r="E3215" i="66"/>
  <c r="G3215" i="66" s="1"/>
  <c r="E4402" i="66"/>
  <c r="E4152" i="66"/>
  <c r="G4152" i="66" s="1"/>
  <c r="E3602" i="66"/>
  <c r="G3602" i="66" s="1"/>
  <c r="E3552" i="66"/>
  <c r="E3452" i="66"/>
  <c r="E1047" i="66"/>
  <c r="E2610" i="66"/>
  <c r="E2531" i="66"/>
  <c r="E2441" i="66"/>
  <c r="E3189" i="66"/>
  <c r="G3189" i="66" s="1"/>
  <c r="E2161" i="66"/>
  <c r="G2161" i="66" s="1"/>
  <c r="E3157" i="66"/>
  <c r="E3107" i="66"/>
  <c r="G3107" i="66" s="1"/>
  <c r="E3057" i="66"/>
  <c r="E3007" i="66"/>
  <c r="G3007" i="66" s="1"/>
  <c r="E2957" i="66"/>
  <c r="G2957" i="66" s="1"/>
  <c r="E2907" i="66"/>
  <c r="G2907" i="66" s="1"/>
  <c r="E2857" i="66"/>
  <c r="E2807" i="66"/>
  <c r="G2807" i="66" s="1"/>
  <c r="E2757" i="66"/>
  <c r="E2707" i="66"/>
  <c r="G2707" i="66" s="1"/>
  <c r="E2657" i="66"/>
  <c r="G2657" i="66" s="1"/>
  <c r="E2607" i="66"/>
  <c r="G2607" i="66" s="1"/>
  <c r="E2557" i="66"/>
  <c r="G2557" i="66" s="1"/>
  <c r="E2507" i="66"/>
  <c r="E2886" i="66"/>
  <c r="G2886" i="66" s="1"/>
  <c r="E2836" i="66"/>
  <c r="E2786" i="66"/>
  <c r="G2786" i="66" s="1"/>
  <c r="E2736" i="66"/>
  <c r="G2736" i="66" s="1"/>
  <c r="E2436" i="66"/>
  <c r="G2436" i="66" s="1"/>
  <c r="E2336" i="66"/>
  <c r="G2336" i="66" s="1"/>
  <c r="E2286" i="66"/>
  <c r="G2286" i="66" s="1"/>
  <c r="E2236" i="66"/>
  <c r="E2186" i="66"/>
  <c r="G2186" i="66" s="1"/>
  <c r="E2136" i="66"/>
  <c r="E2086" i="66"/>
  <c r="E2036" i="66"/>
  <c r="E1986" i="66"/>
  <c r="E3185" i="66"/>
  <c r="G3185" i="66" s="1"/>
  <c r="E3135" i="66"/>
  <c r="E3085" i="66"/>
  <c r="G3085" i="66" s="1"/>
  <c r="E3035" i="66"/>
  <c r="E2985" i="66"/>
  <c r="G2985" i="66" s="1"/>
  <c r="E2935" i="66"/>
  <c r="G2935" i="66" s="1"/>
  <c r="E2635" i="66"/>
  <c r="E2585" i="66"/>
  <c r="E2535" i="66"/>
  <c r="E2485" i="66"/>
  <c r="E2435" i="66"/>
  <c r="E2385" i="66"/>
  <c r="E2235" i="66"/>
  <c r="E2185" i="66"/>
  <c r="G2185" i="66" s="1"/>
  <c r="E2035" i="66"/>
  <c r="G2035" i="66" s="1"/>
  <c r="E1985" i="66"/>
  <c r="G1985" i="66" s="1"/>
  <c r="E1935" i="66"/>
  <c r="E1885" i="66"/>
  <c r="E1835" i="66"/>
  <c r="G1835" i="66" s="1"/>
  <c r="E1785" i="66"/>
  <c r="E1735" i="66"/>
  <c r="E1685" i="66"/>
  <c r="E1635" i="66"/>
  <c r="G1635" i="66" s="1"/>
  <c r="E1585" i="66"/>
  <c r="E1535" i="66"/>
  <c r="E1485" i="66"/>
  <c r="G1485" i="66" s="1"/>
  <c r="E1435" i="66"/>
  <c r="E1385" i="66"/>
  <c r="E3204" i="66"/>
  <c r="G3204" i="66" s="1"/>
  <c r="E3154" i="66"/>
  <c r="G3154" i="66" s="1"/>
  <c r="E3104" i="66"/>
  <c r="E3054" i="66"/>
  <c r="G3054" i="66" s="1"/>
  <c r="E3004" i="66"/>
  <c r="G3004" i="66" s="1"/>
  <c r="E2954" i="66"/>
  <c r="E2904" i="66"/>
  <c r="E2854" i="66"/>
  <c r="G2854" i="66" s="1"/>
  <c r="E2804" i="66"/>
  <c r="G2804" i="66" s="1"/>
  <c r="E2754" i="66"/>
  <c r="E2454" i="66"/>
  <c r="G2454" i="66" s="1"/>
  <c r="E2304" i="66"/>
  <c r="G2304" i="66" s="1"/>
  <c r="E2254" i="66"/>
  <c r="E7654" i="66"/>
  <c r="G7654" i="66" s="1"/>
  <c r="E9128" i="66"/>
  <c r="G9128" i="66" s="1"/>
  <c r="E9036" i="66"/>
  <c r="E7096" i="66"/>
  <c r="G7096" i="66" s="1"/>
  <c r="E5386" i="66"/>
  <c r="G5386" i="66" s="1"/>
  <c r="E3726" i="66"/>
  <c r="G3726" i="66" s="1"/>
  <c r="E9410" i="66"/>
  <c r="E8740" i="66"/>
  <c r="G8740" i="66" s="1"/>
  <c r="E7710" i="66"/>
  <c r="E7490" i="66"/>
  <c r="G7490" i="66" s="1"/>
  <c r="E7320" i="66"/>
  <c r="G7320" i="66" s="1"/>
  <c r="E6930" i="66"/>
  <c r="E6580" i="66"/>
  <c r="E6380" i="66"/>
  <c r="E5880" i="66"/>
  <c r="G5880" i="66" s="1"/>
  <c r="E8548" i="66"/>
  <c r="G8548" i="66" s="1"/>
  <c r="E8188" i="66"/>
  <c r="G8188" i="66" s="1"/>
  <c r="E7858" i="66"/>
  <c r="E7348" i="66"/>
  <c r="E6648" i="66"/>
  <c r="E6498" i="66"/>
  <c r="E6318" i="66"/>
  <c r="G6318" i="66" s="1"/>
  <c r="E5298" i="66"/>
  <c r="E5118" i="66"/>
  <c r="E4968" i="66"/>
  <c r="G4968" i="66" s="1"/>
  <c r="E4818" i="66"/>
  <c r="E4658" i="66"/>
  <c r="G4658" i="66" s="1"/>
  <c r="E4108" i="66"/>
  <c r="G4108" i="66" s="1"/>
  <c r="E3978" i="66"/>
  <c r="G3978" i="66" s="1"/>
  <c r="E3588" i="66"/>
  <c r="E3438" i="66"/>
  <c r="E3318" i="66"/>
  <c r="E5310" i="66"/>
  <c r="E5190" i="66"/>
  <c r="G5190" i="66" s="1"/>
  <c r="E5050" i="66"/>
  <c r="G5050" i="66" s="1"/>
  <c r="E4920" i="66"/>
  <c r="G4920" i="66" s="1"/>
  <c r="E4660" i="66"/>
  <c r="E4520" i="66"/>
  <c r="E4260" i="66"/>
  <c r="G4260" i="66" s="1"/>
  <c r="E4130" i="66"/>
  <c r="G4130" i="66" s="1"/>
  <c r="E3900" i="66"/>
  <c r="E3780" i="66"/>
  <c r="G3780" i="66" s="1"/>
  <c r="E3690" i="66"/>
  <c r="G3690" i="66" s="1"/>
  <c r="E3480" i="66"/>
  <c r="G3480" i="66" s="1"/>
  <c r="E3380" i="66"/>
  <c r="E9419" i="66"/>
  <c r="E9309" i="66"/>
  <c r="E9109" i="66"/>
  <c r="E8909" i="66"/>
  <c r="E8799" i="66"/>
  <c r="E8499" i="66"/>
  <c r="G8499" i="66" s="1"/>
  <c r="E8399" i="66"/>
  <c r="G8399" i="66" s="1"/>
  <c r="E8199" i="66"/>
  <c r="G8199" i="66" s="1"/>
  <c r="E8089" i="66"/>
  <c r="G8089" i="66" s="1"/>
  <c r="E7859" i="66"/>
  <c r="E7559" i="66"/>
  <c r="G7559" i="66" s="1"/>
  <c r="E7349" i="66"/>
  <c r="G7349" i="66" s="1"/>
  <c r="E7259" i="66"/>
  <c r="E7079" i="66"/>
  <c r="E6889" i="66"/>
  <c r="G6889" i="66" s="1"/>
  <c r="E6809" i="66"/>
  <c r="E6709" i="66"/>
  <c r="E6629" i="66"/>
  <c r="G6629" i="66" s="1"/>
  <c r="E6529" i="66"/>
  <c r="E6359" i="66"/>
  <c r="G6359" i="66" s="1"/>
  <c r="E6269" i="66"/>
  <c r="E6189" i="66"/>
  <c r="E6089" i="66"/>
  <c r="E5899" i="66"/>
  <c r="G5899" i="66" s="1"/>
  <c r="E5639" i="66"/>
  <c r="E5559" i="66"/>
  <c r="G5559" i="66" s="1"/>
  <c r="E5459" i="66"/>
  <c r="G5459" i="66" s="1"/>
  <c r="E5379" i="66"/>
  <c r="E5279" i="66"/>
  <c r="G5279" i="66" s="1"/>
  <c r="E5199" i="66"/>
  <c r="G5199" i="66" s="1"/>
  <c r="E4939" i="66"/>
  <c r="G4939" i="66" s="1"/>
  <c r="E4749" i="66"/>
  <c r="E4649" i="66"/>
  <c r="G4649" i="66" s="1"/>
  <c r="E4389" i="66"/>
  <c r="E4309" i="66"/>
  <c r="E4209" i="66"/>
  <c r="E4129" i="66"/>
  <c r="G4129" i="66" s="1"/>
  <c r="E4029" i="66"/>
  <c r="E3949" i="66"/>
  <c r="G3949" i="66" s="1"/>
  <c r="E3859" i="66"/>
  <c r="E3769" i="66"/>
  <c r="G3769" i="66" s="1"/>
  <c r="E3689" i="66"/>
  <c r="G3689" i="66" s="1"/>
  <c r="E3369" i="66"/>
  <c r="G3369" i="66" s="1"/>
  <c r="E3159" i="66"/>
  <c r="G3159" i="66" s="1"/>
  <c r="E9582" i="66"/>
  <c r="G9582" i="66" s="1"/>
  <c r="E6395" i="66"/>
  <c r="G6395" i="66" s="1"/>
  <c r="E6235" i="66"/>
  <c r="G6235" i="66" s="1"/>
  <c r="E6165" i="66"/>
  <c r="E6085" i="66"/>
  <c r="G6085" i="66" s="1"/>
  <c r="E6005" i="66"/>
  <c r="E5605" i="66"/>
  <c r="E5445" i="66"/>
  <c r="E5375" i="66"/>
  <c r="E5285" i="66"/>
  <c r="G5285" i="66" s="1"/>
  <c r="E5125" i="66"/>
  <c r="E4915" i="66"/>
  <c r="E4845" i="66"/>
  <c r="E4765" i="66"/>
  <c r="G4765" i="66" s="1"/>
  <c r="E4625" i="66"/>
  <c r="G4625" i="66" s="1"/>
  <c r="E4555" i="66"/>
  <c r="E4485" i="66"/>
  <c r="E4345" i="66"/>
  <c r="E8923" i="66"/>
  <c r="G8923" i="66" s="1"/>
  <c r="E9603" i="66"/>
  <c r="E9503" i="66"/>
  <c r="G9503" i="66" s="1"/>
  <c r="E9243" i="66"/>
  <c r="E9073" i="66"/>
  <c r="E8853" i="66"/>
  <c r="E8773" i="66"/>
  <c r="E8633" i="66"/>
  <c r="E8553" i="66"/>
  <c r="G8553" i="66" s="1"/>
  <c r="E8343" i="66"/>
  <c r="E8217" i="66"/>
  <c r="G8217" i="66" s="1"/>
  <c r="E4827" i="66"/>
  <c r="G4827" i="66" s="1"/>
  <c r="E5226" i="66"/>
  <c r="E9260" i="66"/>
  <c r="E8290" i="66"/>
  <c r="E6920" i="66"/>
  <c r="E6710" i="66"/>
  <c r="E6550" i="66"/>
  <c r="E6040" i="66"/>
  <c r="G6040" i="66" s="1"/>
  <c r="E5870" i="66"/>
  <c r="G5870" i="66" s="1"/>
  <c r="E5530" i="66"/>
  <c r="E8688" i="66"/>
  <c r="E8358" i="66"/>
  <c r="E7998" i="66"/>
  <c r="E7658" i="66"/>
  <c r="E7488" i="66"/>
  <c r="G7488" i="66" s="1"/>
  <c r="E7148" i="66"/>
  <c r="G7148" i="66" s="1"/>
  <c r="E6818" i="66"/>
  <c r="E6448" i="66"/>
  <c r="G6448" i="66" s="1"/>
  <c r="E5798" i="66"/>
  <c r="E5618" i="66"/>
  <c r="G5618" i="66" s="1"/>
  <c r="E5108" i="66"/>
  <c r="E4498" i="66"/>
  <c r="G4498" i="66" s="1"/>
  <c r="E4368" i="66"/>
  <c r="G4368" i="66" s="1"/>
  <c r="E4218" i="66"/>
  <c r="G4218" i="66" s="1"/>
  <c r="E4088" i="66"/>
  <c r="G4088" i="66" s="1"/>
  <c r="E3818" i="66"/>
  <c r="G3818" i="66" s="1"/>
  <c r="E3688" i="66"/>
  <c r="E3428" i="66"/>
  <c r="G3428" i="66" s="1"/>
  <c r="E3278" i="66"/>
  <c r="G3278" i="66" s="1"/>
  <c r="E4760" i="66"/>
  <c r="G4760" i="66" s="1"/>
  <c r="E4650" i="66"/>
  <c r="G4650" i="66" s="1"/>
  <c r="E4510" i="66"/>
  <c r="E3680" i="66"/>
  <c r="E3560" i="66"/>
  <c r="E3260" i="66"/>
  <c r="G3260" i="66" s="1"/>
  <c r="E9509" i="66"/>
  <c r="G9509" i="66" s="1"/>
  <c r="E9209" i="66"/>
  <c r="G9209" i="66" s="1"/>
  <c r="E8999" i="66"/>
  <c r="E8899" i="66"/>
  <c r="E8699" i="66"/>
  <c r="G8699" i="66" s="1"/>
  <c r="E8589" i="66"/>
  <c r="E6504" i="66"/>
  <c r="E4537" i="66"/>
  <c r="E8606" i="66"/>
  <c r="G8606" i="66" s="1"/>
  <c r="E6756" i="66"/>
  <c r="E5046" i="66"/>
  <c r="G5046" i="66" s="1"/>
  <c r="E9160" i="66"/>
  <c r="G9160" i="66" s="1"/>
  <c r="E8680" i="66"/>
  <c r="G8680" i="66" s="1"/>
  <c r="E7660" i="66"/>
  <c r="G7660" i="66" s="1"/>
  <c r="E7260" i="66"/>
  <c r="E6370" i="66"/>
  <c r="E6180" i="66"/>
  <c r="G6180" i="66" s="1"/>
  <c r="E6030" i="66"/>
  <c r="E5670" i="66"/>
  <c r="E5520" i="66"/>
  <c r="G5520" i="66" s="1"/>
  <c r="E8498" i="66"/>
  <c r="E8348" i="66"/>
  <c r="E8158" i="66"/>
  <c r="G8158" i="66" s="1"/>
  <c r="E6948" i="66"/>
  <c r="G6948" i="66" s="1"/>
  <c r="E6798" i="66"/>
  <c r="E6118" i="66"/>
  <c r="G6118" i="66" s="1"/>
  <c r="E5788" i="66"/>
  <c r="E5608" i="66"/>
  <c r="G5608" i="66" s="1"/>
  <c r="E5418" i="66"/>
  <c r="G5418" i="66" s="1"/>
  <c r="E3948" i="66"/>
  <c r="G3948" i="66" s="1"/>
  <c r="E3668" i="66"/>
  <c r="E4900" i="66"/>
  <c r="G4900" i="66" s="1"/>
  <c r="E4490" i="66"/>
  <c r="G4490" i="66" s="1"/>
  <c r="E4360" i="66"/>
  <c r="G4360" i="66" s="1"/>
  <c r="E4240" i="66"/>
  <c r="G4240" i="66" s="1"/>
  <c r="E4110" i="66"/>
  <c r="E3990" i="66"/>
  <c r="E3880" i="66"/>
  <c r="G3880" i="66" s="1"/>
  <c r="E3760" i="66"/>
  <c r="G3760" i="66" s="1"/>
  <c r="E3660" i="66"/>
  <c r="G3660" i="66" s="1"/>
  <c r="E3460" i="66"/>
  <c r="E3350" i="66"/>
  <c r="E9599" i="66"/>
  <c r="E9299" i="66"/>
  <c r="E9089" i="66"/>
  <c r="E6064" i="66"/>
  <c r="E3276" i="66"/>
  <c r="E9130" i="66"/>
  <c r="E7900" i="66"/>
  <c r="G7900" i="66" s="1"/>
  <c r="E7640" i="66"/>
  <c r="G7640" i="66" s="1"/>
  <c r="E7470" i="66"/>
  <c r="G7470" i="66" s="1"/>
  <c r="E7070" i="66"/>
  <c r="G7070" i="66" s="1"/>
  <c r="E6910" i="66"/>
  <c r="G6910" i="66" s="1"/>
  <c r="E6700" i="66"/>
  <c r="G6700" i="66" s="1"/>
  <c r="E6490" i="66"/>
  <c r="G6490" i="66" s="1"/>
  <c r="E6170" i="66"/>
  <c r="E5980" i="66"/>
  <c r="G5980" i="66" s="1"/>
  <c r="E8658" i="66"/>
  <c r="E8488" i="66"/>
  <c r="G8488" i="66" s="1"/>
  <c r="E8298" i="66"/>
  <c r="G8298" i="66" s="1"/>
  <c r="E7788" i="66"/>
  <c r="G7788" i="66" s="1"/>
  <c r="E7648" i="66"/>
  <c r="G7648" i="66" s="1"/>
  <c r="E7448" i="66"/>
  <c r="E7268" i="66"/>
  <c r="G7268" i="66" s="1"/>
  <c r="E7138" i="66"/>
  <c r="E6618" i="66"/>
  <c r="G6618" i="66" s="1"/>
  <c r="E6108" i="66"/>
  <c r="G6108" i="66" s="1"/>
  <c r="E5918" i="66"/>
  <c r="E5738" i="66"/>
  <c r="E5218" i="66"/>
  <c r="G5218" i="66" s="1"/>
  <c r="E4918" i="66"/>
  <c r="G4918" i="66" s="1"/>
  <c r="E4468" i="66"/>
  <c r="E4318" i="66"/>
  <c r="E4208" i="66"/>
  <c r="E4058" i="66"/>
  <c r="G4058" i="66" s="1"/>
  <c r="E3528" i="66"/>
  <c r="G3528" i="66" s="1"/>
  <c r="E3418" i="66"/>
  <c r="G3418" i="66" s="1"/>
  <c r="E3268" i="66"/>
  <c r="G3268" i="66" s="1"/>
  <c r="E5140" i="66"/>
  <c r="E4750" i="66"/>
  <c r="E4600" i="66"/>
  <c r="G4600" i="66" s="1"/>
  <c r="E3980" i="66"/>
  <c r="G3980" i="66" s="1"/>
  <c r="E3850" i="66"/>
  <c r="G3850" i="66" s="1"/>
  <c r="E3550" i="66"/>
  <c r="G3550" i="66" s="1"/>
  <c r="E3450" i="66"/>
  <c r="E3250" i="66"/>
  <c r="E9499" i="66"/>
  <c r="G9499" i="66" s="1"/>
  <c r="E9079" i="66"/>
  <c r="G9079" i="66" s="1"/>
  <c r="E8989" i="66"/>
  <c r="G8989" i="66" s="1"/>
  <c r="E5474" i="66"/>
  <c r="E6396" i="66"/>
  <c r="G6396" i="66" s="1"/>
  <c r="E4706" i="66"/>
  <c r="G4706" i="66" s="1"/>
  <c r="E6895" i="66"/>
  <c r="E9040" i="66"/>
  <c r="E8560" i="66"/>
  <c r="G8560" i="66" s="1"/>
  <c r="E8150" i="66"/>
  <c r="G8150" i="66" s="1"/>
  <c r="E7450" i="66"/>
  <c r="G7450" i="66" s="1"/>
  <c r="E7250" i="66"/>
  <c r="E6690" i="66"/>
  <c r="G6690" i="66" s="1"/>
  <c r="E5970" i="66"/>
  <c r="G5970" i="66" s="1"/>
  <c r="E5820" i="66"/>
  <c r="E8798" i="66"/>
  <c r="E8648" i="66"/>
  <c r="E8468" i="66"/>
  <c r="E8288" i="66"/>
  <c r="E8138" i="66"/>
  <c r="E6418" i="66"/>
  <c r="G6418" i="66" s="1"/>
  <c r="E5718" i="66"/>
  <c r="E5568" i="66"/>
  <c r="G5568" i="66" s="1"/>
  <c r="E5408" i="66"/>
  <c r="G5408" i="66" s="1"/>
  <c r="E4908" i="66"/>
  <c r="G4908" i="66" s="1"/>
  <c r="E4748" i="66"/>
  <c r="G4748" i="66" s="1"/>
  <c r="E4198" i="66"/>
  <c r="E3918" i="66"/>
  <c r="G3918" i="66" s="1"/>
  <c r="E3658" i="66"/>
  <c r="G3658" i="66" s="1"/>
  <c r="E3518" i="66"/>
  <c r="G3518" i="66" s="1"/>
  <c r="E5380" i="66"/>
  <c r="G5380" i="66" s="1"/>
  <c r="E4990" i="66"/>
  <c r="G4990" i="66" s="1"/>
  <c r="E4870" i="66"/>
  <c r="G4870" i="66" s="1"/>
  <c r="E4590" i="66"/>
  <c r="G4590" i="66" s="1"/>
  <c r="E4340" i="66"/>
  <c r="E4200" i="66"/>
  <c r="G4200" i="66" s="1"/>
  <c r="E3750" i="66"/>
  <c r="G3750" i="66" s="1"/>
  <c r="E3640" i="66"/>
  <c r="G3640" i="66" s="1"/>
  <c r="E3430" i="66"/>
  <c r="G3430" i="66" s="1"/>
  <c r="E3340" i="66"/>
  <c r="G3340" i="66" s="1"/>
  <c r="E3240" i="66"/>
  <c r="E4864" i="66"/>
  <c r="E6817" i="66"/>
  <c r="E3707" i="66"/>
  <c r="E6246" i="66"/>
  <c r="G6246" i="66" s="1"/>
  <c r="E8550" i="66"/>
  <c r="E8140" i="66"/>
  <c r="E7850" i="66"/>
  <c r="G7850" i="66" s="1"/>
  <c r="E7410" i="66"/>
  <c r="G7410" i="66" s="1"/>
  <c r="E7030" i="66"/>
  <c r="E6840" i="66"/>
  <c r="E6470" i="66"/>
  <c r="G6470" i="66" s="1"/>
  <c r="E6290" i="66"/>
  <c r="G6290" i="66" s="1"/>
  <c r="E5780" i="66"/>
  <c r="G5780" i="66" s="1"/>
  <c r="E8788" i="66"/>
  <c r="G8788" i="66" s="1"/>
  <c r="E8598" i="66"/>
  <c r="G8598" i="66" s="1"/>
  <c r="E8088" i="66"/>
  <c r="G8088" i="66" s="1"/>
  <c r="E7948" i="66"/>
  <c r="G7948" i="66" s="1"/>
  <c r="E7768" i="66"/>
  <c r="E7438" i="66"/>
  <c r="E7068" i="66"/>
  <c r="G7068" i="66" s="1"/>
  <c r="E6918" i="66"/>
  <c r="G6918" i="66" s="1"/>
  <c r="E6558" i="66"/>
  <c r="E6218" i="66"/>
  <c r="E5908" i="66"/>
  <c r="E5398" i="66"/>
  <c r="G5398" i="66" s="1"/>
  <c r="E5208" i="66"/>
  <c r="E4568" i="66"/>
  <c r="E4308" i="66"/>
  <c r="G4308" i="66" s="1"/>
  <c r="E4158" i="66"/>
  <c r="E4048" i="66"/>
  <c r="G4048" i="66" s="1"/>
  <c r="E3908" i="66"/>
  <c r="G3908" i="66" s="1"/>
  <c r="E3368" i="66"/>
  <c r="G3368" i="66" s="1"/>
  <c r="E3258" i="66"/>
  <c r="E5240" i="66"/>
  <c r="G5240" i="66" s="1"/>
  <c r="E5130" i="66"/>
  <c r="E4730" i="66"/>
  <c r="G4730" i="66" s="1"/>
  <c r="E4060" i="66"/>
  <c r="E3960" i="66"/>
  <c r="E3840" i="66"/>
  <c r="G3840" i="66" s="1"/>
  <c r="E3740" i="66"/>
  <c r="E3630" i="66"/>
  <c r="G3630" i="66" s="1"/>
  <c r="E3540" i="66"/>
  <c r="E3330" i="66"/>
  <c r="E3210" i="66"/>
  <c r="G3210" i="66" s="1"/>
  <c r="E9569" i="66"/>
  <c r="E9469" i="66"/>
  <c r="E4464" i="66"/>
  <c r="E6487" i="66"/>
  <c r="G6487" i="66" s="1"/>
  <c r="E3387" i="66"/>
  <c r="G3387" i="66" s="1"/>
  <c r="E7836" i="66"/>
  <c r="G7836" i="66" s="1"/>
  <c r="E6056" i="66"/>
  <c r="G6056" i="66" s="1"/>
  <c r="E4346" i="66"/>
  <c r="E6605" i="66"/>
  <c r="E8130" i="66"/>
  <c r="E7590" i="66"/>
  <c r="G7590" i="66" s="1"/>
  <c r="E7230" i="66"/>
  <c r="E7020" i="66"/>
  <c r="G7020" i="66" s="1"/>
  <c r="E6820" i="66"/>
  <c r="E6120" i="66"/>
  <c r="E8588" i="66"/>
  <c r="E8438" i="66"/>
  <c r="G8438" i="66" s="1"/>
  <c r="E8268" i="66"/>
  <c r="E7918" i="66"/>
  <c r="G7918" i="66" s="1"/>
  <c r="E7758" i="66"/>
  <c r="E7568" i="66"/>
  <c r="G7568" i="66" s="1"/>
  <c r="E7058" i="66"/>
  <c r="E6908" i="66"/>
  <c r="G6908" i="66" s="1"/>
  <c r="E6718" i="66"/>
  <c r="G6718" i="66" s="1"/>
  <c r="E6398" i="66"/>
  <c r="G6398" i="66" s="1"/>
  <c r="E5868" i="66"/>
  <c r="G5868" i="66" s="1"/>
  <c r="E5708" i="66"/>
  <c r="E5008" i="66"/>
  <c r="G5008" i="66" s="1"/>
  <c r="E4878" i="66"/>
  <c r="G4878" i="66" s="1"/>
  <c r="E4438" i="66"/>
  <c r="E4298" i="66"/>
  <c r="E4038" i="66"/>
  <c r="E3758" i="66"/>
  <c r="E3498" i="66"/>
  <c r="G3498" i="66" s="1"/>
  <c r="E5370" i="66"/>
  <c r="E5110" i="66"/>
  <c r="E4980" i="66"/>
  <c r="G4980" i="66" s="1"/>
  <c r="E4830" i="66"/>
  <c r="G4830" i="66" s="1"/>
  <c r="E4580" i="66"/>
  <c r="G4580" i="66" s="1"/>
  <c r="E4430" i="66"/>
  <c r="E4190" i="66"/>
  <c r="G4190" i="66" s="1"/>
  <c r="E3950" i="66"/>
  <c r="G3950" i="66" s="1"/>
  <c r="E3830" i="66"/>
  <c r="G3830" i="66" s="1"/>
  <c r="E3710" i="66"/>
  <c r="E3410" i="66"/>
  <c r="G3410" i="66" s="1"/>
  <c r="E9359" i="66"/>
  <c r="E9259" i="66"/>
  <c r="G9259" i="66" s="1"/>
  <c r="E8849" i="66"/>
  <c r="G8849" i="66" s="1"/>
  <c r="E8739" i="66"/>
  <c r="G8739" i="66" s="1"/>
  <c r="E8439" i="66"/>
  <c r="G8439" i="66" s="1"/>
  <c r="E8229" i="66"/>
  <c r="E8139" i="66"/>
  <c r="E7909" i="66"/>
  <c r="G7909" i="66" s="1"/>
  <c r="E7809" i="66"/>
  <c r="E7609" i="66"/>
  <c r="G7609" i="66" s="1"/>
  <c r="E7489" i="66"/>
  <c r="E7399" i="66"/>
  <c r="G7399" i="66" s="1"/>
  <c r="E7019" i="66"/>
  <c r="G7019" i="66" s="1"/>
  <c r="E6749" i="66"/>
  <c r="G6749" i="66" s="1"/>
  <c r="E6649" i="66"/>
  <c r="G6649" i="66" s="1"/>
  <c r="E6309" i="66"/>
  <c r="E6209" i="66"/>
  <c r="G6209" i="66" s="1"/>
  <c r="E6129" i="66"/>
  <c r="E6029" i="66"/>
  <c r="E5949" i="66"/>
  <c r="G5949" i="66" s="1"/>
  <c r="E5859" i="66"/>
  <c r="G5859" i="66" s="1"/>
  <c r="E5769" i="66"/>
  <c r="E5499" i="66"/>
  <c r="E5399" i="66"/>
  <c r="G5399" i="66" s="1"/>
  <c r="E5239" i="66"/>
  <c r="E5139" i="66"/>
  <c r="E5059" i="66"/>
  <c r="G5059" i="66" s="1"/>
  <c r="E4959" i="66"/>
  <c r="E4779" i="66"/>
  <c r="G4779" i="66" s="1"/>
  <c r="E4609" i="66"/>
  <c r="E4249" i="66"/>
  <c r="E4149" i="66"/>
  <c r="E3989" i="66"/>
  <c r="G3989" i="66" s="1"/>
  <c r="E3809" i="66"/>
  <c r="G3809" i="66" s="1"/>
  <c r="E3709" i="66"/>
  <c r="G3709" i="66" s="1"/>
  <c r="E3639" i="66"/>
  <c r="E3479" i="66"/>
  <c r="G3479" i="66" s="1"/>
  <c r="E3319" i="66"/>
  <c r="E3239" i="66"/>
  <c r="G3239" i="66" s="1"/>
  <c r="E9591" i="66"/>
  <c r="G9591" i="66" s="1"/>
  <c r="E6345" i="66"/>
  <c r="E6275" i="66"/>
  <c r="G6275" i="66" s="1"/>
  <c r="E6115" i="66"/>
  <c r="E5955" i="66"/>
  <c r="E5555" i="66"/>
  <c r="E5485" i="66"/>
  <c r="E5395" i="66"/>
  <c r="E5325" i="66"/>
  <c r="G5325" i="66" s="1"/>
  <c r="E5235" i="66"/>
  <c r="E5015" i="66"/>
  <c r="G5015" i="66" s="1"/>
  <c r="E4725" i="66"/>
  <c r="G4725" i="66" s="1"/>
  <c r="E4655" i="66"/>
  <c r="E4585" i="66"/>
  <c r="G4585" i="66" s="1"/>
  <c r="E4445" i="66"/>
  <c r="G4445" i="66" s="1"/>
  <c r="E4365" i="66"/>
  <c r="E9633" i="66"/>
  <c r="E9363" i="66"/>
  <c r="E8963" i="66"/>
  <c r="G8963" i="66" s="1"/>
  <c r="E8883" i="66"/>
  <c r="E8733" i="66"/>
  <c r="G8733" i="66" s="1"/>
  <c r="E8653" i="66"/>
  <c r="G8653" i="66" s="1"/>
  <c r="E8443" i="66"/>
  <c r="G8443" i="66" s="1"/>
  <c r="E8373" i="66"/>
  <c r="E8233" i="66"/>
  <c r="G8233" i="66" s="1"/>
  <c r="E8153" i="66"/>
  <c r="G8153" i="66" s="1"/>
  <c r="E7993" i="66"/>
  <c r="E7863" i="66"/>
  <c r="G7863" i="66" s="1"/>
  <c r="E7723" i="66"/>
  <c r="E7643" i="66"/>
  <c r="G7643" i="66" s="1"/>
  <c r="E7143" i="66"/>
  <c r="E7073" i="66"/>
  <c r="E6993" i="66"/>
  <c r="E6783" i="66"/>
  <c r="E6573" i="66"/>
  <c r="G6573" i="66" s="1"/>
  <c r="E6493" i="66"/>
  <c r="E6283" i="66"/>
  <c r="G6283" i="66" s="1"/>
  <c r="E6073" i="66"/>
  <c r="E5993" i="66"/>
  <c r="E5573" i="66"/>
  <c r="E5493" i="66"/>
  <c r="G5493" i="66" s="1"/>
  <c r="E5283" i="66"/>
  <c r="E5073" i="66"/>
  <c r="G5073" i="66" s="1"/>
  <c r="E4993" i="66"/>
  <c r="G4993" i="66" s="1"/>
  <c r="E4863" i="66"/>
  <c r="G4863" i="66" s="1"/>
  <c r="E4783" i="66"/>
  <c r="E4573" i="66"/>
  <c r="G4573" i="66" s="1"/>
  <c r="E4493" i="66"/>
  <c r="E4433" i="66"/>
  <c r="E4363" i="66"/>
  <c r="G4363" i="66" s="1"/>
  <c r="E4223" i="66"/>
  <c r="G4223" i="66" s="1"/>
  <c r="E4143" i="66"/>
  <c r="E3993" i="66"/>
  <c r="E3933" i="66"/>
  <c r="G3933" i="66" s="1"/>
  <c r="E3863" i="66"/>
  <c r="G3863" i="66" s="1"/>
  <c r="E3783" i="66"/>
  <c r="G3783" i="66" s="1"/>
  <c r="E3723" i="66"/>
  <c r="E3643" i="66"/>
  <c r="G3643" i="66" s="1"/>
  <c r="E3433" i="66"/>
  <c r="G3433" i="66" s="1"/>
  <c r="E3363" i="66"/>
  <c r="E3223" i="66"/>
  <c r="G3223" i="66" s="1"/>
  <c r="E9492" i="66"/>
  <c r="E9392" i="66"/>
  <c r="G9392" i="66" s="1"/>
  <c r="E9122" i="66"/>
  <c r="E8902" i="66"/>
  <c r="E8822" i="66"/>
  <c r="E8572" i="66"/>
  <c r="E8312" i="66"/>
  <c r="E8212" i="66"/>
  <c r="G8212" i="66" s="1"/>
  <c r="E7982" i="66"/>
  <c r="G7982" i="66" s="1"/>
  <c r="E7842" i="66"/>
  <c r="E7772" i="66"/>
  <c r="E7482" i="66"/>
  <c r="G7482" i="66" s="1"/>
  <c r="E7272" i="66"/>
  <c r="G7272" i="66" s="1"/>
  <c r="E7192" i="66"/>
  <c r="E6982" i="66"/>
  <c r="G6982" i="66" s="1"/>
  <c r="E6692" i="66"/>
  <c r="E6632" i="66"/>
  <c r="E6482" i="66"/>
  <c r="G6482" i="66" s="1"/>
  <c r="E6422" i="66"/>
  <c r="G6422" i="66" s="1"/>
  <c r="E6342" i="66"/>
  <c r="E6132" i="66"/>
  <c r="E6062" i="66"/>
  <c r="E5922" i="66"/>
  <c r="E5842" i="66"/>
  <c r="G5842" i="66" s="1"/>
  <c r="E5562" i="66"/>
  <c r="E5482" i="66"/>
  <c r="E5422" i="66"/>
  <c r="G5422" i="66" s="1"/>
  <c r="E5272" i="66"/>
  <c r="G5272" i="66" s="1"/>
  <c r="E5192" i="66"/>
  <c r="G5192" i="66" s="1"/>
  <c r="E4982" i="66"/>
  <c r="G4982" i="66" s="1"/>
  <c r="E4772" i="66"/>
  <c r="G4772" i="66" s="1"/>
  <c r="E4692" i="66"/>
  <c r="G4692" i="66" s="1"/>
  <c r="E4482" i="66"/>
  <c r="G4482" i="66" s="1"/>
  <c r="E9541" i="66"/>
  <c r="E8861" i="66"/>
  <c r="G8861" i="66" s="1"/>
  <c r="E8691" i="66"/>
  <c r="G8691" i="66" s="1"/>
  <c r="E8631" i="66"/>
  <c r="G8631" i="66" s="1"/>
  <c r="E8461" i="66"/>
  <c r="G8461" i="66" s="1"/>
  <c r="E8351" i="66"/>
  <c r="G8351" i="66" s="1"/>
  <c r="E8191" i="66"/>
  <c r="G8191" i="66" s="1"/>
  <c r="E8141" i="66"/>
  <c r="E8091" i="66"/>
  <c r="G8091" i="66" s="1"/>
  <c r="E8041" i="66"/>
  <c r="E7991" i="66"/>
  <c r="G7991" i="66" s="1"/>
  <c r="E7941" i="66"/>
  <c r="G7941" i="66" s="1"/>
  <c r="E7891" i="66"/>
  <c r="G7891" i="66" s="1"/>
  <c r="E6791" i="66"/>
  <c r="E6741" i="66"/>
  <c r="E6691" i="66"/>
  <c r="E6641" i="66"/>
  <c r="G6641" i="66" s="1"/>
  <c r="E6591" i="66"/>
  <c r="E6541" i="66"/>
  <c r="E6491" i="66"/>
  <c r="E6441" i="66"/>
  <c r="G6441" i="66" s="1"/>
  <c r="E5241" i="66"/>
  <c r="G5241" i="66" s="1"/>
  <c r="E4841" i="66"/>
  <c r="E4791" i="66"/>
  <c r="G4791" i="66" s="1"/>
  <c r="E4741" i="66"/>
  <c r="G4741" i="66" s="1"/>
  <c r="E4691" i="66"/>
  <c r="E4641" i="66"/>
  <c r="G4641" i="66" s="1"/>
  <c r="E4591" i="66"/>
  <c r="G4591" i="66" s="1"/>
  <c r="E4541" i="66"/>
  <c r="E3841" i="66"/>
  <c r="E4412" i="66"/>
  <c r="G4412" i="66" s="1"/>
  <c r="E4362" i="66"/>
  <c r="G4362" i="66" s="1"/>
  <c r="E4312" i="66"/>
  <c r="G4312" i="66" s="1"/>
  <c r="E4262" i="66"/>
  <c r="E4212" i="66"/>
  <c r="G4212" i="66" s="1"/>
  <c r="E4162" i="66"/>
  <c r="G4162" i="66" s="1"/>
  <c r="E4112" i="66"/>
  <c r="E4062" i="66"/>
  <c r="G4062" i="66" s="1"/>
  <c r="E3962" i="66"/>
  <c r="E3912" i="66"/>
  <c r="G3912" i="66" s="1"/>
  <c r="E3862" i="66"/>
  <c r="G3862" i="66" s="1"/>
  <c r="E3712" i="66"/>
  <c r="G3712" i="66" s="1"/>
  <c r="E3662" i="66"/>
  <c r="E3612" i="66"/>
  <c r="G3612" i="66" s="1"/>
  <c r="E3562" i="66"/>
  <c r="G3562" i="66" s="1"/>
  <c r="E3512" i="66"/>
  <c r="G3512" i="66" s="1"/>
  <c r="E3462" i="66"/>
  <c r="G3462" i="66" s="1"/>
  <c r="E3412" i="66"/>
  <c r="G3412" i="66" s="1"/>
  <c r="E3362" i="66"/>
  <c r="E3312" i="66"/>
  <c r="E3262" i="66"/>
  <c r="G3262" i="66" s="1"/>
  <c r="E3212" i="66"/>
  <c r="G3212" i="66" s="1"/>
  <c r="E3101" i="66"/>
  <c r="G3101" i="66" s="1"/>
  <c r="E3171" i="66"/>
  <c r="G3171" i="66" s="1"/>
  <c r="E2427" i="66"/>
  <c r="E2377" i="66"/>
  <c r="E2327" i="66"/>
  <c r="G2327" i="66" s="1"/>
  <c r="E2277" i="66"/>
  <c r="G2277" i="66" s="1"/>
  <c r="E2227" i="66"/>
  <c r="G2227" i="66" s="1"/>
  <c r="E2177" i="66"/>
  <c r="E2127" i="66"/>
  <c r="E2077" i="66"/>
  <c r="E2027" i="66"/>
  <c r="E1977" i="66"/>
  <c r="E1877" i="66"/>
  <c r="E3156" i="66"/>
  <c r="G3156" i="66" s="1"/>
  <c r="E3106" i="66"/>
  <c r="G3106" i="66" s="1"/>
  <c r="E3056" i="66"/>
  <c r="G3056" i="66" s="1"/>
  <c r="E3006" i="66"/>
  <c r="G3006" i="66" s="1"/>
  <c r="E2956" i="66"/>
  <c r="E2906" i="66"/>
  <c r="E2756" i="66"/>
  <c r="E2706" i="66"/>
  <c r="E2656" i="66"/>
  <c r="E2606" i="66"/>
  <c r="G2606" i="66" s="1"/>
  <c r="E2556" i="66"/>
  <c r="E2506" i="66"/>
  <c r="E2356" i="66"/>
  <c r="G2356" i="66" s="1"/>
  <c r="E2306" i="66"/>
  <c r="G2306" i="66" s="1"/>
  <c r="E2256" i="66"/>
  <c r="G2256" i="66" s="1"/>
  <c r="E1956" i="66"/>
  <c r="E3155" i="66"/>
  <c r="E3105" i="66"/>
  <c r="G3105" i="66" s="1"/>
  <c r="E3055" i="66"/>
  <c r="E3005" i="66"/>
  <c r="E2955" i="66"/>
  <c r="G2955" i="66" s="1"/>
  <c r="E2905" i="66"/>
  <c r="G2905" i="66" s="1"/>
  <c r="E2805" i="66"/>
  <c r="G2805" i="66" s="1"/>
  <c r="E2455" i="66"/>
  <c r="E2405" i="66"/>
  <c r="G2405" i="66" s="1"/>
  <c r="E4064" i="66"/>
  <c r="G4064" i="66" s="1"/>
  <c r="E7820" i="66"/>
  <c r="G7820" i="66" s="1"/>
  <c r="E5940" i="66"/>
  <c r="G5940" i="66" s="1"/>
  <c r="E5848" i="66"/>
  <c r="G5848" i="66" s="1"/>
  <c r="E4278" i="66"/>
  <c r="E9449" i="66"/>
  <c r="E9059" i="66"/>
  <c r="G9059" i="66" s="1"/>
  <c r="E8789" i="66"/>
  <c r="E8579" i="66"/>
  <c r="E8429" i="66"/>
  <c r="G8429" i="66" s="1"/>
  <c r="E7539" i="66"/>
  <c r="G7539" i="66" s="1"/>
  <c r="E7389" i="66"/>
  <c r="E6769" i="66"/>
  <c r="G6769" i="66" s="1"/>
  <c r="E6609" i="66"/>
  <c r="G6609" i="66" s="1"/>
  <c r="E6469" i="66"/>
  <c r="E6149" i="66"/>
  <c r="G6149" i="66" s="1"/>
  <c r="E5879" i="66"/>
  <c r="G5879" i="66" s="1"/>
  <c r="E5709" i="66"/>
  <c r="E5579" i="66"/>
  <c r="E4989" i="66"/>
  <c r="G4989" i="66" s="1"/>
  <c r="E4829" i="66"/>
  <c r="G4829" i="66" s="1"/>
  <c r="E4689" i="66"/>
  <c r="G4689" i="66" s="1"/>
  <c r="E4529" i="66"/>
  <c r="E4379" i="66"/>
  <c r="G4379" i="66" s="1"/>
  <c r="E3939" i="66"/>
  <c r="E3649" i="66"/>
  <c r="E3509" i="66"/>
  <c r="G3509" i="66" s="1"/>
  <c r="E3379" i="66"/>
  <c r="E3249" i="66"/>
  <c r="E9491" i="66"/>
  <c r="G9491" i="66" s="1"/>
  <c r="E6215" i="66"/>
  <c r="E6065" i="66"/>
  <c r="G6065" i="66" s="1"/>
  <c r="E5945" i="66"/>
  <c r="E5275" i="66"/>
  <c r="G5275" i="66" s="1"/>
  <c r="E5155" i="66"/>
  <c r="G5155" i="66" s="1"/>
  <c r="E5025" i="66"/>
  <c r="G5025" i="66" s="1"/>
  <c r="E4905" i="66"/>
  <c r="G4905" i="66" s="1"/>
  <c r="E4795" i="66"/>
  <c r="G4795" i="66" s="1"/>
  <c r="E4665" i="66"/>
  <c r="G4665" i="66" s="1"/>
  <c r="E4545" i="66"/>
  <c r="G4545" i="66" s="1"/>
  <c r="E4435" i="66"/>
  <c r="E9443" i="66"/>
  <c r="E9133" i="66"/>
  <c r="G9133" i="66" s="1"/>
  <c r="E9023" i="66"/>
  <c r="G9023" i="66" s="1"/>
  <c r="E8753" i="66"/>
  <c r="G8753" i="66" s="1"/>
  <c r="E8533" i="66"/>
  <c r="G8533" i="66" s="1"/>
  <c r="E8293" i="66"/>
  <c r="E8083" i="66"/>
  <c r="E7973" i="66"/>
  <c r="G7973" i="66" s="1"/>
  <c r="E7763" i="66"/>
  <c r="E7673" i="66"/>
  <c r="E7573" i="66"/>
  <c r="G7573" i="66" s="1"/>
  <c r="E7163" i="66"/>
  <c r="G7163" i="66" s="1"/>
  <c r="E7043" i="66"/>
  <c r="G7043" i="66" s="1"/>
  <c r="E6943" i="66"/>
  <c r="G6943" i="66" s="1"/>
  <c r="E6843" i="66"/>
  <c r="G6843" i="66" s="1"/>
  <c r="E6643" i="66"/>
  <c r="E6533" i="66"/>
  <c r="G6533" i="66" s="1"/>
  <c r="E6233" i="66"/>
  <c r="G6233" i="66" s="1"/>
  <c r="E6133" i="66"/>
  <c r="E5933" i="66"/>
  <c r="G5933" i="66" s="1"/>
  <c r="E5823" i="66"/>
  <c r="G5823" i="66" s="1"/>
  <c r="E5523" i="66"/>
  <c r="E5423" i="66"/>
  <c r="E5223" i="66"/>
  <c r="G5223" i="66" s="1"/>
  <c r="E4893" i="66"/>
  <c r="G4893" i="66" s="1"/>
  <c r="E4813" i="66"/>
  <c r="G4813" i="66" s="1"/>
  <c r="E4593" i="66"/>
  <c r="G4593" i="66" s="1"/>
  <c r="E4513" i="66"/>
  <c r="E4393" i="66"/>
  <c r="G4393" i="66" s="1"/>
  <c r="E4093" i="66"/>
  <c r="E3683" i="66"/>
  <c r="E3383" i="66"/>
  <c r="E3283" i="66"/>
  <c r="E9612" i="66"/>
  <c r="G9612" i="66" s="1"/>
  <c r="E9242" i="66"/>
  <c r="E9102" i="66"/>
  <c r="E8522" i="66"/>
  <c r="G8522" i="66" s="1"/>
  <c r="E8152" i="66"/>
  <c r="E7942" i="66"/>
  <c r="E7732" i="66"/>
  <c r="E7642" i="66"/>
  <c r="E7432" i="66"/>
  <c r="G7432" i="66" s="1"/>
  <c r="E7332" i="66"/>
  <c r="E7132" i="66"/>
  <c r="G7132" i="66" s="1"/>
  <c r="E7022" i="66"/>
  <c r="G7022" i="66" s="1"/>
  <c r="E6722" i="66"/>
  <c r="G6722" i="66" s="1"/>
  <c r="E6622" i="66"/>
  <c r="G6622" i="66" s="1"/>
  <c r="E6522" i="66"/>
  <c r="G6522" i="66" s="1"/>
  <c r="E6312" i="66"/>
  <c r="G6312" i="66" s="1"/>
  <c r="E6222" i="66"/>
  <c r="G6222" i="66" s="1"/>
  <c r="E6012" i="66"/>
  <c r="E5912" i="66"/>
  <c r="E5792" i="66"/>
  <c r="E5382" i="66"/>
  <c r="G5382" i="66" s="1"/>
  <c r="E5082" i="66"/>
  <c r="G5082" i="66" s="1"/>
  <c r="E4782" i="66"/>
  <c r="E4672" i="66"/>
  <c r="G4672" i="66" s="1"/>
  <c r="E8039" i="66"/>
  <c r="E9531" i="66"/>
  <c r="E9411" i="66"/>
  <c r="G9411" i="66" s="1"/>
  <c r="E8811" i="66"/>
  <c r="G8811" i="66" s="1"/>
  <c r="E8711" i="66"/>
  <c r="G8711" i="66" s="1"/>
  <c r="E8551" i="66"/>
  <c r="E8481" i="66"/>
  <c r="E8401" i="66"/>
  <c r="G8401" i="66" s="1"/>
  <c r="E8161" i="66"/>
  <c r="E8021" i="66"/>
  <c r="E7881" i="66"/>
  <c r="G7881" i="66" s="1"/>
  <c r="E7741" i="66"/>
  <c r="E7661" i="66"/>
  <c r="E7451" i="66"/>
  <c r="G7451" i="66" s="1"/>
  <c r="E7381" i="66"/>
  <c r="E7241" i="66"/>
  <c r="E7161" i="66"/>
  <c r="E6951" i="66"/>
  <c r="E6881" i="66"/>
  <c r="G6881" i="66" s="1"/>
  <c r="E6811" i="66"/>
  <c r="G6811" i="66" s="1"/>
  <c r="E6601" i="66"/>
  <c r="G6601" i="66" s="1"/>
  <c r="E6521" i="66"/>
  <c r="G6521" i="66" s="1"/>
  <c r="E6381" i="66"/>
  <c r="G6381" i="66" s="1"/>
  <c r="E6311" i="66"/>
  <c r="E6241" i="66"/>
  <c r="E6161" i="66"/>
  <c r="G6161" i="66" s="1"/>
  <c r="E5951" i="66"/>
  <c r="G5951" i="66" s="1"/>
  <c r="E5881" i="66"/>
  <c r="G5881" i="66" s="1"/>
  <c r="E5741" i="66"/>
  <c r="G5741" i="66" s="1"/>
  <c r="E5661" i="66"/>
  <c r="G5661" i="66" s="1"/>
  <c r="E5451" i="66"/>
  <c r="E5381" i="66"/>
  <c r="E5161" i="66"/>
  <c r="E4881" i="66"/>
  <c r="G4881" i="66" s="1"/>
  <c r="E4601" i="66"/>
  <c r="G4601" i="66" s="1"/>
  <c r="E4451" i="66"/>
  <c r="G4451" i="66" s="1"/>
  <c r="E4381" i="66"/>
  <c r="G4381" i="66" s="1"/>
  <c r="E4241" i="66"/>
  <c r="G4241" i="66" s="1"/>
  <c r="E4161" i="66"/>
  <c r="G4161" i="66" s="1"/>
  <c r="E3951" i="66"/>
  <c r="E3881" i="66"/>
  <c r="G3881" i="66" s="1"/>
  <c r="E3741" i="66"/>
  <c r="G3741" i="66" s="1"/>
  <c r="E3661" i="66"/>
  <c r="G3661" i="66" s="1"/>
  <c r="E3451" i="66"/>
  <c r="G3451" i="66" s="1"/>
  <c r="E3381" i="66"/>
  <c r="G3381" i="66" s="1"/>
  <c r="E3241" i="66"/>
  <c r="E4255" i="66"/>
  <c r="G4255" i="66" s="1"/>
  <c r="E4045" i="66"/>
  <c r="G4045" i="66" s="1"/>
  <c r="E3975" i="66"/>
  <c r="E3835" i="66"/>
  <c r="G3835" i="66" s="1"/>
  <c r="E3755" i="66"/>
  <c r="G3755" i="66" s="1"/>
  <c r="E3545" i="66"/>
  <c r="G3545" i="66" s="1"/>
  <c r="E3475" i="66"/>
  <c r="G3475" i="66" s="1"/>
  <c r="E3335" i="66"/>
  <c r="E3255" i="66"/>
  <c r="G3255" i="66" s="1"/>
  <c r="E4342" i="66"/>
  <c r="G4342" i="66" s="1"/>
  <c r="E4132" i="66"/>
  <c r="E4072" i="66"/>
  <c r="G4072" i="66" s="1"/>
  <c r="E3782" i="66"/>
  <c r="E3632" i="66"/>
  <c r="G3632" i="66" s="1"/>
  <c r="E3572" i="66"/>
  <c r="G3572" i="66" s="1"/>
  <c r="E3201" i="66"/>
  <c r="E1719" i="66"/>
  <c r="E3137" i="66"/>
  <c r="E3067" i="66"/>
  <c r="E2927" i="66"/>
  <c r="G2927" i="66" s="1"/>
  <c r="E2847" i="66"/>
  <c r="E2637" i="66"/>
  <c r="G2637" i="66" s="1"/>
  <c r="E2567" i="66"/>
  <c r="G2567" i="66" s="1"/>
  <c r="E2287" i="66"/>
  <c r="G2287" i="66" s="1"/>
  <c r="E2207" i="66"/>
  <c r="G2207" i="66" s="1"/>
  <c r="E1997" i="66"/>
  <c r="E1927" i="66"/>
  <c r="E1847" i="66"/>
  <c r="G1847" i="66" s="1"/>
  <c r="E3166" i="66"/>
  <c r="G3166" i="66" s="1"/>
  <c r="E3086" i="66"/>
  <c r="E2806" i="66"/>
  <c r="G2806" i="66" s="1"/>
  <c r="E2666" i="66"/>
  <c r="G2666" i="66" s="1"/>
  <c r="E2586" i="66"/>
  <c r="E2446" i="66"/>
  <c r="G2446" i="66" s="1"/>
  <c r="E2376" i="66"/>
  <c r="G2376" i="66" s="1"/>
  <c r="E2226" i="66"/>
  <c r="E2166" i="66"/>
  <c r="G2166" i="66" s="1"/>
  <c r="E3195" i="66"/>
  <c r="G3195" i="66" s="1"/>
  <c r="E2975" i="66"/>
  <c r="G2975" i="66" s="1"/>
  <c r="E2835" i="66"/>
  <c r="E2765" i="66"/>
  <c r="G2765" i="66" s="1"/>
  <c r="E2555" i="66"/>
  <c r="E2475" i="66"/>
  <c r="E2415" i="66"/>
  <c r="E2335" i="66"/>
  <c r="E2085" i="66"/>
  <c r="G2085" i="66" s="1"/>
  <c r="E2704" i="66"/>
  <c r="E2644" i="66"/>
  <c r="G2644" i="66" s="1"/>
  <c r="E2394" i="66"/>
  <c r="G2394" i="66" s="1"/>
  <c r="E2204" i="66"/>
  <c r="E1984" i="66"/>
  <c r="E1934" i="66"/>
  <c r="G1934" i="66" s="1"/>
  <c r="E1874" i="66"/>
  <c r="G1874" i="66" s="1"/>
  <c r="E1764" i="66"/>
  <c r="G1764" i="66" s="1"/>
  <c r="E1704" i="66"/>
  <c r="G1704" i="66" s="1"/>
  <c r="E1554" i="66"/>
  <c r="E1404" i="66"/>
  <c r="E2823" i="66"/>
  <c r="G2823" i="66" s="1"/>
  <c r="E2442" i="66"/>
  <c r="G2442" i="66" s="1"/>
  <c r="E2392" i="66"/>
  <c r="E2342" i="66"/>
  <c r="E2292" i="66"/>
  <c r="E2242" i="66"/>
  <c r="E2192" i="66"/>
  <c r="E2142" i="66"/>
  <c r="E2092" i="66"/>
  <c r="G2092" i="66" s="1"/>
  <c r="E2042" i="66"/>
  <c r="G2042" i="66" s="1"/>
  <c r="E1992" i="66"/>
  <c r="G1992" i="66" s="1"/>
  <c r="E1942" i="66"/>
  <c r="E2108" i="66"/>
  <c r="E1798" i="66"/>
  <c r="G1798" i="66" s="1"/>
  <c r="E2269" i="66"/>
  <c r="E1687" i="66"/>
  <c r="G1687" i="66" s="1"/>
  <c r="E1637" i="66"/>
  <c r="E1437" i="66"/>
  <c r="G1437" i="66" s="1"/>
  <c r="E2373" i="66"/>
  <c r="E2323" i="66"/>
  <c r="G2323" i="66" s="1"/>
  <c r="E2273" i="66"/>
  <c r="E2223" i="66"/>
  <c r="G2223" i="66" s="1"/>
  <c r="E2173" i="66"/>
  <c r="G2173" i="66" s="1"/>
  <c r="E2123" i="66"/>
  <c r="E2063" i="66"/>
  <c r="G2063" i="66" s="1"/>
  <c r="E2013" i="66"/>
  <c r="G2013" i="66" s="1"/>
  <c r="E1963" i="66"/>
  <c r="E1913" i="66"/>
  <c r="E1863" i="66"/>
  <c r="E1813" i="66"/>
  <c r="G1813" i="66" s="1"/>
  <c r="E1763" i="66"/>
  <c r="E1713" i="66"/>
  <c r="E1663" i="66"/>
  <c r="E1613" i="66"/>
  <c r="E1563" i="66"/>
  <c r="E1513" i="66"/>
  <c r="E1463" i="66"/>
  <c r="G1463" i="66" s="1"/>
  <c r="E1413" i="66"/>
  <c r="E1363" i="66"/>
  <c r="E1562" i="66"/>
  <c r="E1802" i="66"/>
  <c r="E1482" i="66"/>
  <c r="G1482" i="66" s="1"/>
  <c r="E2771" i="66"/>
  <c r="G2771" i="66" s="1"/>
  <c r="E2451" i="66"/>
  <c r="E2371" i="66"/>
  <c r="G2371" i="66" s="1"/>
  <c r="E2301" i="66"/>
  <c r="E2221" i="66"/>
  <c r="E2171" i="66"/>
  <c r="G2171" i="66" s="1"/>
  <c r="E2031" i="66"/>
  <c r="E1971" i="66"/>
  <c r="E1911" i="66"/>
  <c r="G1911" i="66" s="1"/>
  <c r="E1861" i="66"/>
  <c r="E1811" i="66"/>
  <c r="G1811" i="66" s="1"/>
  <c r="E1761" i="66"/>
  <c r="E1701" i="66"/>
  <c r="E1651" i="66"/>
  <c r="G1651" i="66" s="1"/>
  <c r="E1601" i="66"/>
  <c r="G1601" i="66" s="1"/>
  <c r="E1551" i="66"/>
  <c r="E1501" i="66"/>
  <c r="E1451" i="66"/>
  <c r="E1401" i="66"/>
  <c r="G1401" i="66" s="1"/>
  <c r="E1351" i="66"/>
  <c r="E2911" i="66"/>
  <c r="E3050" i="66"/>
  <c r="G3050" i="66" s="1"/>
  <c r="E2940" i="66"/>
  <c r="G2940" i="66" s="1"/>
  <c r="E2730" i="66"/>
  <c r="G2730" i="66" s="1"/>
  <c r="E2580" i="66"/>
  <c r="E2440" i="66"/>
  <c r="E2380" i="66"/>
  <c r="G2380" i="66" s="1"/>
  <c r="E2300" i="66"/>
  <c r="E2230" i="66"/>
  <c r="E2180" i="66"/>
  <c r="E2070" i="66"/>
  <c r="E2020" i="66"/>
  <c r="E1960" i="66"/>
  <c r="E1900" i="66"/>
  <c r="E1850" i="66"/>
  <c r="E1800" i="66"/>
  <c r="E1750" i="66"/>
  <c r="G1750" i="66" s="1"/>
  <c r="E1700" i="66"/>
  <c r="E1650" i="66"/>
  <c r="E1600" i="66"/>
  <c r="E1550" i="66"/>
  <c r="E1500" i="66"/>
  <c r="E1450" i="66"/>
  <c r="E1400" i="66"/>
  <c r="G1400" i="66" s="1"/>
  <c r="E1350" i="66"/>
  <c r="E2541" i="66"/>
  <c r="G2541" i="66" s="1"/>
  <c r="E2879" i="66"/>
  <c r="E2679" i="66"/>
  <c r="G2679" i="66" s="1"/>
  <c r="E2529" i="66"/>
  <c r="G2529" i="66" s="1"/>
  <c r="E2349" i="66"/>
  <c r="E2209" i="66"/>
  <c r="E2129" i="66"/>
  <c r="E2009" i="66"/>
  <c r="E1879" i="66"/>
  <c r="G1879" i="66" s="1"/>
  <c r="E1829" i="66"/>
  <c r="G1829" i="66" s="1"/>
  <c r="E1499" i="66"/>
  <c r="E1449" i="66"/>
  <c r="G1449" i="66" s="1"/>
  <c r="E1399" i="66"/>
  <c r="G1399" i="66" s="1"/>
  <c r="E1349" i="66"/>
  <c r="E1498" i="66"/>
  <c r="E1448" i="66"/>
  <c r="E1398" i="66"/>
  <c r="E1348" i="66"/>
  <c r="E1234" i="66"/>
  <c r="E870" i="66"/>
  <c r="E1072" i="66"/>
  <c r="E1255" i="66"/>
  <c r="G1255" i="66" s="1"/>
  <c r="E1001" i="66"/>
  <c r="E1097" i="66"/>
  <c r="E1299" i="66"/>
  <c r="G1299" i="66" s="1"/>
  <c r="E1209" i="66"/>
  <c r="E1139" i="66"/>
  <c r="E1049" i="66"/>
  <c r="G1049" i="66" s="1"/>
  <c r="E939" i="66"/>
  <c r="E889" i="66"/>
  <c r="E829" i="66"/>
  <c r="E779" i="66"/>
  <c r="E729" i="66"/>
  <c r="G729" i="66" s="1"/>
  <c r="E679" i="66"/>
  <c r="E569" i="66"/>
  <c r="E519" i="66"/>
  <c r="E459" i="66"/>
  <c r="E409" i="66"/>
  <c r="E259" i="66"/>
  <c r="E209" i="66"/>
  <c r="E109" i="66"/>
  <c r="E59" i="66"/>
  <c r="E1296" i="66"/>
  <c r="G1296" i="66" s="1"/>
  <c r="E1216" i="66"/>
  <c r="E1136" i="66"/>
  <c r="E916" i="66"/>
  <c r="E866" i="66"/>
  <c r="E816" i="66"/>
  <c r="G816" i="66" s="1"/>
  <c r="E606" i="66"/>
  <c r="E556" i="66"/>
  <c r="E506" i="66"/>
  <c r="E456" i="66"/>
  <c r="G456" i="66" s="1"/>
  <c r="E406" i="66"/>
  <c r="E356" i="66"/>
  <c r="E306" i="66"/>
  <c r="G306" i="66" s="1"/>
  <c r="E256" i="66"/>
  <c r="E206" i="66"/>
  <c r="E156" i="66"/>
  <c r="E106" i="66"/>
  <c r="E56" i="66"/>
  <c r="E6137" i="66"/>
  <c r="E4148" i="66"/>
  <c r="E9369" i="66"/>
  <c r="G9369" i="66" s="1"/>
  <c r="E8779" i="66"/>
  <c r="E8379" i="66"/>
  <c r="E8239" i="66"/>
  <c r="E8059" i="66"/>
  <c r="G8059" i="66" s="1"/>
  <c r="E7709" i="66"/>
  <c r="G7709" i="66" s="1"/>
  <c r="E7339" i="66"/>
  <c r="E7199" i="66"/>
  <c r="G7199" i="66" s="1"/>
  <c r="E6759" i="66"/>
  <c r="E6589" i="66"/>
  <c r="E6439" i="66"/>
  <c r="G6439" i="66" s="1"/>
  <c r="E6319" i="66"/>
  <c r="G6319" i="66" s="1"/>
  <c r="E5999" i="66"/>
  <c r="E5699" i="66"/>
  <c r="G5699" i="66" s="1"/>
  <c r="E5259" i="66"/>
  <c r="E4199" i="66"/>
  <c r="E4079" i="66"/>
  <c r="G4079" i="66" s="1"/>
  <c r="E3759" i="66"/>
  <c r="G3759" i="66" s="1"/>
  <c r="E3489" i="66"/>
  <c r="G3489" i="66" s="1"/>
  <c r="E6325" i="66"/>
  <c r="E5805" i="66"/>
  <c r="G5805" i="66" s="1"/>
  <c r="E5665" i="66"/>
  <c r="G5665" i="66" s="1"/>
  <c r="E5515" i="66"/>
  <c r="G5515" i="66" s="1"/>
  <c r="E4535" i="66"/>
  <c r="G4535" i="66" s="1"/>
  <c r="E4405" i="66"/>
  <c r="E4305" i="66"/>
  <c r="G4305" i="66" s="1"/>
  <c r="E9563" i="66"/>
  <c r="E9413" i="66"/>
  <c r="E9293" i="66"/>
  <c r="E9003" i="66"/>
  <c r="E8893" i="66"/>
  <c r="E8623" i="66"/>
  <c r="G8623" i="66" s="1"/>
  <c r="E8523" i="66"/>
  <c r="E8393" i="66"/>
  <c r="E8273" i="66"/>
  <c r="E8183" i="66"/>
  <c r="E8073" i="66"/>
  <c r="G8073" i="66" s="1"/>
  <c r="E7873" i="66"/>
  <c r="E7663" i="66"/>
  <c r="G7663" i="66" s="1"/>
  <c r="E7443" i="66"/>
  <c r="G7443" i="66" s="1"/>
  <c r="E7243" i="66"/>
  <c r="E7033" i="66"/>
  <c r="G7033" i="66" s="1"/>
  <c r="E6733" i="66"/>
  <c r="E6633" i="66"/>
  <c r="E6433" i="66"/>
  <c r="G6433" i="66" s="1"/>
  <c r="E6323" i="66"/>
  <c r="E6023" i="66"/>
  <c r="E5923" i="66"/>
  <c r="E5723" i="66"/>
  <c r="G5723" i="66" s="1"/>
  <c r="E5393" i="66"/>
  <c r="E5093" i="66"/>
  <c r="G5093" i="66" s="1"/>
  <c r="E4683" i="66"/>
  <c r="E4293" i="66"/>
  <c r="G4293" i="66" s="1"/>
  <c r="E4183" i="66"/>
  <c r="E3883" i="66"/>
  <c r="G3883" i="66" s="1"/>
  <c r="E3583" i="66"/>
  <c r="G3583" i="66" s="1"/>
  <c r="E3473" i="66"/>
  <c r="G3473" i="66" s="1"/>
  <c r="E3263" i="66"/>
  <c r="E9082" i="66"/>
  <c r="E8772" i="66"/>
  <c r="E8652" i="66"/>
  <c r="E8402" i="66"/>
  <c r="G8402" i="66" s="1"/>
  <c r="E8262" i="66"/>
  <c r="G8262" i="66" s="1"/>
  <c r="E7932" i="66"/>
  <c r="E7632" i="66"/>
  <c r="E7522" i="66"/>
  <c r="G7522" i="66" s="1"/>
  <c r="E7222" i="66"/>
  <c r="E7122" i="66"/>
  <c r="G7122" i="66" s="1"/>
  <c r="E6922" i="66"/>
  <c r="E6592" i="66"/>
  <c r="G6592" i="66" s="1"/>
  <c r="E6412" i="66"/>
  <c r="G6412" i="66" s="1"/>
  <c r="E6212" i="66"/>
  <c r="G6212" i="66" s="1"/>
  <c r="E6092" i="66"/>
  <c r="E5692" i="66"/>
  <c r="G5692" i="66" s="1"/>
  <c r="E5582" i="66"/>
  <c r="E5492" i="66"/>
  <c r="G5492" i="66" s="1"/>
  <c r="E5282" i="66"/>
  <c r="G5282" i="66" s="1"/>
  <c r="E5172" i="66"/>
  <c r="G5172" i="66" s="1"/>
  <c r="E4872" i="66"/>
  <c r="G4872" i="66" s="1"/>
  <c r="E9631" i="66"/>
  <c r="G9631" i="66" s="1"/>
  <c r="E9521" i="66"/>
  <c r="E9091" i="66"/>
  <c r="E8891" i="66"/>
  <c r="G8891" i="66" s="1"/>
  <c r="E8801" i="66"/>
  <c r="E8641" i="66"/>
  <c r="E8391" i="66"/>
  <c r="E8311" i="66"/>
  <c r="E8241" i="66"/>
  <c r="E7951" i="66"/>
  <c r="E7801" i="66"/>
  <c r="E7731" i="66"/>
  <c r="E7591" i="66"/>
  <c r="E7511" i="66"/>
  <c r="E7301" i="66"/>
  <c r="E7231" i="66"/>
  <c r="E7091" i="66"/>
  <c r="E6661" i="66"/>
  <c r="G6661" i="66" s="1"/>
  <c r="E6451" i="66"/>
  <c r="E6301" i="66"/>
  <c r="G6301" i="66" s="1"/>
  <c r="E6231" i="66"/>
  <c r="G6231" i="66" s="1"/>
  <c r="E6091" i="66"/>
  <c r="G6091" i="66" s="1"/>
  <c r="E6011" i="66"/>
  <c r="G6011" i="66" s="1"/>
  <c r="E5801" i="66"/>
  <c r="E5731" i="66"/>
  <c r="E5591" i="66"/>
  <c r="E5511" i="66"/>
  <c r="E5301" i="66"/>
  <c r="G5301" i="66" s="1"/>
  <c r="E5231" i="66"/>
  <c r="E5091" i="66"/>
  <c r="G5091" i="66" s="1"/>
  <c r="E5011" i="66"/>
  <c r="E4951" i="66"/>
  <c r="G4951" i="66" s="1"/>
  <c r="E4801" i="66"/>
  <c r="E4661" i="66"/>
  <c r="E4301" i="66"/>
  <c r="G4301" i="66" s="1"/>
  <c r="E4231" i="66"/>
  <c r="E4091" i="66"/>
  <c r="E4011" i="66"/>
  <c r="G4011" i="66" s="1"/>
  <c r="E3731" i="66"/>
  <c r="G3731" i="66" s="1"/>
  <c r="E3591" i="66"/>
  <c r="G3591" i="66" s="1"/>
  <c r="E3511" i="66"/>
  <c r="G3511" i="66" s="1"/>
  <c r="E3301" i="66"/>
  <c r="E3231" i="66"/>
  <c r="G3231" i="66" s="1"/>
  <c r="E4185" i="66"/>
  <c r="E4105" i="66"/>
  <c r="G4105" i="66" s="1"/>
  <c r="E3895" i="66"/>
  <c r="E3825" i="66"/>
  <c r="G3825" i="66" s="1"/>
  <c r="E3685" i="66"/>
  <c r="E3605" i="66"/>
  <c r="G3605" i="66" s="1"/>
  <c r="E3395" i="66"/>
  <c r="G3395" i="66" s="1"/>
  <c r="E3325" i="66"/>
  <c r="E4422" i="66"/>
  <c r="G4422" i="66" s="1"/>
  <c r="E4192" i="66"/>
  <c r="G4192" i="66" s="1"/>
  <c r="E3982" i="66"/>
  <c r="G3982" i="66" s="1"/>
  <c r="E3922" i="66"/>
  <c r="G3922" i="66" s="1"/>
  <c r="E3842" i="66"/>
  <c r="G3842" i="66" s="1"/>
  <c r="E3482" i="66"/>
  <c r="E3422" i="66"/>
  <c r="E3342" i="66"/>
  <c r="G3342" i="66" s="1"/>
  <c r="E2920" i="66"/>
  <c r="G2920" i="66" s="1"/>
  <c r="E3019" i="66"/>
  <c r="G3019" i="66" s="1"/>
  <c r="E3197" i="66"/>
  <c r="E2987" i="66"/>
  <c r="G2987" i="66" s="1"/>
  <c r="E2917" i="66"/>
  <c r="G2917" i="66" s="1"/>
  <c r="E2777" i="66"/>
  <c r="G2777" i="66" s="1"/>
  <c r="E2697" i="66"/>
  <c r="E2487" i="66"/>
  <c r="E2347" i="66"/>
  <c r="G2347" i="66" s="1"/>
  <c r="E2137" i="66"/>
  <c r="E2057" i="66"/>
  <c r="E1917" i="66"/>
  <c r="E3016" i="66"/>
  <c r="G3016" i="66" s="1"/>
  <c r="E2936" i="66"/>
  <c r="E2866" i="66"/>
  <c r="G2866" i="66" s="1"/>
  <c r="E2726" i="66"/>
  <c r="E2516" i="66"/>
  <c r="G2516" i="66" s="1"/>
  <c r="E2296" i="66"/>
  <c r="G2296" i="66" s="1"/>
  <c r="E2156" i="66"/>
  <c r="G2156" i="66" s="1"/>
  <c r="E2076" i="66"/>
  <c r="E2016" i="66"/>
  <c r="E3115" i="66"/>
  <c r="G3115" i="66" s="1"/>
  <c r="E3045" i="66"/>
  <c r="G3045" i="66" s="1"/>
  <c r="E2825" i="66"/>
  <c r="E2685" i="66"/>
  <c r="G2685" i="66" s="1"/>
  <c r="E2615" i="66"/>
  <c r="E2325" i="66"/>
  <c r="E2265" i="66"/>
  <c r="E2145" i="66"/>
  <c r="G2145" i="66" s="1"/>
  <c r="E1895" i="66"/>
  <c r="E1825" i="66"/>
  <c r="E1765" i="66"/>
  <c r="E1705" i="66"/>
  <c r="E1645" i="66"/>
  <c r="E1575" i="66"/>
  <c r="G1575" i="66" s="1"/>
  <c r="E1515" i="66"/>
  <c r="E1455" i="66"/>
  <c r="E1395" i="66"/>
  <c r="E3194" i="66"/>
  <c r="G3194" i="66" s="1"/>
  <c r="E3134" i="66"/>
  <c r="G3134" i="66" s="1"/>
  <c r="E3074" i="66"/>
  <c r="G3074" i="66" s="1"/>
  <c r="E2944" i="66"/>
  <c r="E2884" i="66"/>
  <c r="E2694" i="66"/>
  <c r="E2634" i="66"/>
  <c r="G2634" i="66" s="1"/>
  <c r="E2574" i="66"/>
  <c r="E2514" i="66"/>
  <c r="E2384" i="66"/>
  <c r="G2384" i="66" s="1"/>
  <c r="E2324" i="66"/>
  <c r="E2144" i="66"/>
  <c r="G2144" i="66" s="1"/>
  <c r="E2094" i="66"/>
  <c r="E2034" i="66"/>
  <c r="G2034" i="66" s="1"/>
  <c r="E1924" i="66"/>
  <c r="G1924" i="66" s="1"/>
  <c r="E1754" i="66"/>
  <c r="G1754" i="66" s="1"/>
  <c r="E1644" i="66"/>
  <c r="E1594" i="66"/>
  <c r="G1594" i="66" s="1"/>
  <c r="E1444" i="66"/>
  <c r="E1394" i="66"/>
  <c r="E1344" i="66"/>
  <c r="E3163" i="66"/>
  <c r="G3163" i="66" s="1"/>
  <c r="E3113" i="66"/>
  <c r="E3063" i="66"/>
  <c r="E3013" i="66"/>
  <c r="G3013" i="66" s="1"/>
  <c r="E2963" i="66"/>
  <c r="E2913" i="66"/>
  <c r="G2913" i="66" s="1"/>
  <c r="E2763" i="66"/>
  <c r="E2713" i="66"/>
  <c r="E2663" i="66"/>
  <c r="E2613" i="66"/>
  <c r="E2563" i="66"/>
  <c r="E2513" i="66"/>
  <c r="G2513" i="66" s="1"/>
  <c r="E2463" i="66"/>
  <c r="E2413" i="66"/>
  <c r="E3182" i="66"/>
  <c r="G3182" i="66" s="1"/>
  <c r="E3132" i="66"/>
  <c r="G3132" i="66" s="1"/>
  <c r="E3082" i="66"/>
  <c r="G3082" i="66" s="1"/>
  <c r="E3032" i="66"/>
  <c r="E2982" i="66"/>
  <c r="G2982" i="66" s="1"/>
  <c r="E2932" i="66"/>
  <c r="E2882" i="66"/>
  <c r="G2882" i="66" s="1"/>
  <c r="E2832" i="66"/>
  <c r="G2832" i="66" s="1"/>
  <c r="E2782" i="66"/>
  <c r="G2782" i="66" s="1"/>
  <c r="E2732" i="66"/>
  <c r="E2682" i="66"/>
  <c r="G2682" i="66" s="1"/>
  <c r="E2632" i="66"/>
  <c r="G2632" i="66" s="1"/>
  <c r="E2582" i="66"/>
  <c r="G2582" i="66" s="1"/>
  <c r="E2532" i="66"/>
  <c r="E2482" i="66"/>
  <c r="G2482" i="66" s="1"/>
  <c r="E1882" i="66"/>
  <c r="E3158" i="66"/>
  <c r="G3158" i="66" s="1"/>
  <c r="E3058" i="66"/>
  <c r="E2968" i="66"/>
  <c r="E2898" i="66"/>
  <c r="G2898" i="66" s="1"/>
  <c r="E2718" i="66"/>
  <c r="E2618" i="66"/>
  <c r="E2548" i="66"/>
  <c r="G2548" i="66" s="1"/>
  <c r="E2478" i="66"/>
  <c r="E2408" i="66"/>
  <c r="G2408" i="66" s="1"/>
  <c r="E2358" i="66"/>
  <c r="E2308" i="66"/>
  <c r="E2258" i="66"/>
  <c r="E2208" i="66"/>
  <c r="G2208" i="66" s="1"/>
  <c r="E2158" i="66"/>
  <c r="G2158" i="66" s="1"/>
  <c r="E2098" i="66"/>
  <c r="G2098" i="66" s="1"/>
  <c r="E2048" i="66"/>
  <c r="E1998" i="66"/>
  <c r="E1948" i="66"/>
  <c r="E1848" i="66"/>
  <c r="E1738" i="66"/>
  <c r="E1688" i="66"/>
  <c r="G1688" i="66" s="1"/>
  <c r="E1638" i="66"/>
  <c r="G1638" i="66" s="1"/>
  <c r="E1588" i="66"/>
  <c r="E1538" i="66"/>
  <c r="E3089" i="66"/>
  <c r="E2000" i="66"/>
  <c r="G2000" i="66" s="1"/>
  <c r="E1777" i="66"/>
  <c r="E1727" i="66"/>
  <c r="G1727" i="66" s="1"/>
  <c r="E1677" i="66"/>
  <c r="E1627" i="66"/>
  <c r="E1577" i="66"/>
  <c r="E1527" i="66"/>
  <c r="E1477" i="66"/>
  <c r="E1427" i="66"/>
  <c r="E1377" i="66"/>
  <c r="E1936" i="66"/>
  <c r="G1936" i="66" s="1"/>
  <c r="E1886" i="66"/>
  <c r="E1836" i="66"/>
  <c r="G1836" i="66" s="1"/>
  <c r="E1786" i="66"/>
  <c r="E1736" i="66"/>
  <c r="E1676" i="66"/>
  <c r="E1616" i="66"/>
  <c r="G1616" i="66" s="1"/>
  <c r="E1566" i="66"/>
  <c r="E1516" i="66"/>
  <c r="E1456" i="66"/>
  <c r="G1456" i="66" s="1"/>
  <c r="E1406" i="66"/>
  <c r="E1356" i="66"/>
  <c r="E1842" i="66"/>
  <c r="E1782" i="66"/>
  <c r="G1782" i="66" s="1"/>
  <c r="E1682" i="66"/>
  <c r="G1682" i="66" s="1"/>
  <c r="E1632" i="66"/>
  <c r="G1632" i="66" s="1"/>
  <c r="E1582" i="66"/>
  <c r="G1582" i="66" s="1"/>
  <c r="E1522" i="66"/>
  <c r="E1422" i="66"/>
  <c r="E1372" i="66"/>
  <c r="E3191" i="66"/>
  <c r="G3191" i="66" s="1"/>
  <c r="E3081" i="66"/>
  <c r="E2941" i="66"/>
  <c r="G2941" i="66" s="1"/>
  <c r="E2861" i="66"/>
  <c r="G2861" i="66" s="1"/>
  <c r="E2711" i="66"/>
  <c r="G2711" i="66" s="1"/>
  <c r="E2631" i="66"/>
  <c r="E2581" i="66"/>
  <c r="E2511" i="66"/>
  <c r="G2511" i="66" s="1"/>
  <c r="E2091" i="66"/>
  <c r="E2830" i="66"/>
  <c r="G2830" i="66" s="1"/>
  <c r="E9616" i="66"/>
  <c r="G9616" i="66" s="1"/>
  <c r="E5580" i="66"/>
  <c r="G5580" i="66" s="1"/>
  <c r="E5508" i="66"/>
  <c r="E8559" i="66"/>
  <c r="G8559" i="66" s="1"/>
  <c r="E7839" i="66"/>
  <c r="G7839" i="66" s="1"/>
  <c r="E7689" i="66"/>
  <c r="E7189" i="66"/>
  <c r="E6879" i="66"/>
  <c r="G6879" i="66" s="1"/>
  <c r="E5989" i="66"/>
  <c r="G5989" i="66" s="1"/>
  <c r="E5529" i="66"/>
  <c r="G5529" i="66" s="1"/>
  <c r="E5249" i="66"/>
  <c r="E5089" i="66"/>
  <c r="E4949" i="66"/>
  <c r="E4809" i="66"/>
  <c r="G4809" i="66" s="1"/>
  <c r="E4639" i="66"/>
  <c r="G4639" i="66" s="1"/>
  <c r="E4359" i="66"/>
  <c r="G4359" i="66" s="1"/>
  <c r="E3899" i="66"/>
  <c r="G3899" i="66" s="1"/>
  <c r="E3749" i="66"/>
  <c r="E3629" i="66"/>
  <c r="G3629" i="66" s="1"/>
  <c r="E3349" i="66"/>
  <c r="G3349" i="66" s="1"/>
  <c r="E9241" i="66"/>
  <c r="E6305" i="66"/>
  <c r="E6055" i="66"/>
  <c r="G6055" i="66" s="1"/>
  <c r="E5905" i="66"/>
  <c r="G5905" i="66" s="1"/>
  <c r="E5785" i="66"/>
  <c r="E5655" i="66"/>
  <c r="G5655" i="66" s="1"/>
  <c r="E5505" i="66"/>
  <c r="G5505" i="66" s="1"/>
  <c r="E5265" i="66"/>
  <c r="E5115" i="66"/>
  <c r="E4755" i="66"/>
  <c r="G4755" i="66" s="1"/>
  <c r="E4295" i="66"/>
  <c r="G4295" i="66" s="1"/>
  <c r="E8993" i="66"/>
  <c r="G8993" i="66" s="1"/>
  <c r="E8743" i="66"/>
  <c r="E8503" i="66"/>
  <c r="E8173" i="66"/>
  <c r="E7943" i="66"/>
  <c r="E7743" i="66"/>
  <c r="E7533" i="66"/>
  <c r="E7333" i="66"/>
  <c r="G7333" i="66" s="1"/>
  <c r="E7133" i="66"/>
  <c r="E6933" i="66"/>
  <c r="E6823" i="66"/>
  <c r="G6823" i="66" s="1"/>
  <c r="E6523" i="66"/>
  <c r="E6423" i="66"/>
  <c r="G6423" i="66" s="1"/>
  <c r="E6223" i="66"/>
  <c r="G6223" i="66" s="1"/>
  <c r="E5893" i="66"/>
  <c r="G5893" i="66" s="1"/>
  <c r="E5593" i="66"/>
  <c r="G5593" i="66" s="1"/>
  <c r="E5293" i="66"/>
  <c r="E5183" i="66"/>
  <c r="G5183" i="66" s="1"/>
  <c r="E4883" i="66"/>
  <c r="G4883" i="66" s="1"/>
  <c r="E4793" i="66"/>
  <c r="E4583" i="66"/>
  <c r="E4473" i="66"/>
  <c r="G4473" i="66" s="1"/>
  <c r="E4383" i="66"/>
  <c r="E4283" i="66"/>
  <c r="G4283" i="66" s="1"/>
  <c r="E4083" i="66"/>
  <c r="G4083" i="66" s="1"/>
  <c r="E3973" i="66"/>
  <c r="G3973" i="66" s="1"/>
  <c r="E3763" i="66"/>
  <c r="E3673" i="66"/>
  <c r="G3673" i="66" s="1"/>
  <c r="E3573" i="66"/>
  <c r="E3463" i="66"/>
  <c r="E3373" i="66"/>
  <c r="G3373" i="66" s="1"/>
  <c r="E9322" i="66"/>
  <c r="E9202" i="66"/>
  <c r="G9202" i="66" s="1"/>
  <c r="E8972" i="66"/>
  <c r="E8862" i="66"/>
  <c r="E8512" i="66"/>
  <c r="G8512" i="66" s="1"/>
  <c r="E8382" i="66"/>
  <c r="G8382" i="66" s="1"/>
  <c r="E8132" i="66"/>
  <c r="G8132" i="66" s="1"/>
  <c r="E8022" i="66"/>
  <c r="G8022" i="66" s="1"/>
  <c r="E7722" i="66"/>
  <c r="E7622" i="66"/>
  <c r="G7622" i="66" s="1"/>
  <c r="E7422" i="66"/>
  <c r="E7092" i="66"/>
  <c r="G7092" i="66" s="1"/>
  <c r="E6792" i="66"/>
  <c r="E6492" i="66"/>
  <c r="E6292" i="66"/>
  <c r="G6292" i="66" s="1"/>
  <c r="E6192" i="66"/>
  <c r="E5992" i="66"/>
  <c r="G5992" i="66" s="1"/>
  <c r="E5882" i="66"/>
  <c r="G5882" i="66" s="1"/>
  <c r="E5782" i="66"/>
  <c r="G5782" i="66" s="1"/>
  <c r="E5072" i="66"/>
  <c r="E4572" i="66"/>
  <c r="G4572" i="66" s="1"/>
  <c r="E4442" i="66"/>
  <c r="G4442" i="66" s="1"/>
  <c r="E9401" i="66"/>
  <c r="E9281" i="66"/>
  <c r="G9281" i="66" s="1"/>
  <c r="E9081" i="66"/>
  <c r="G9081" i="66" s="1"/>
  <c r="E8971" i="66"/>
  <c r="E8871" i="66"/>
  <c r="E8791" i="66"/>
  <c r="E8701" i="66"/>
  <c r="G8701" i="66" s="1"/>
  <c r="E8381" i="66"/>
  <c r="E8151" i="66"/>
  <c r="E8081" i="66"/>
  <c r="E8011" i="66"/>
  <c r="E7626" i="66"/>
  <c r="E7170" i="66"/>
  <c r="G7170" i="66" s="1"/>
  <c r="E8768" i="66"/>
  <c r="E3888" i="66"/>
  <c r="G3888" i="66" s="1"/>
  <c r="E3610" i="66"/>
  <c r="E8949" i="66"/>
  <c r="E8359" i="66"/>
  <c r="G8359" i="66" s="1"/>
  <c r="E8189" i="66"/>
  <c r="E7639" i="66"/>
  <c r="G7639" i="66" s="1"/>
  <c r="E7499" i="66"/>
  <c r="G7499" i="66" s="1"/>
  <c r="E7329" i="66"/>
  <c r="E7149" i="66"/>
  <c r="E7029" i="66"/>
  <c r="G7029" i="66" s="1"/>
  <c r="E6699" i="66"/>
  <c r="G6699" i="66" s="1"/>
  <c r="E6579" i="66"/>
  <c r="E6259" i="66"/>
  <c r="E6139" i="66"/>
  <c r="G6139" i="66" s="1"/>
  <c r="E5969" i="66"/>
  <c r="G5969" i="66" s="1"/>
  <c r="E5819" i="66"/>
  <c r="G5819" i="66" s="1"/>
  <c r="E5689" i="66"/>
  <c r="E4469" i="66"/>
  <c r="E4339" i="66"/>
  <c r="E4189" i="66"/>
  <c r="G4189" i="66" s="1"/>
  <c r="E3589" i="66"/>
  <c r="E3339" i="66"/>
  <c r="E6295" i="66"/>
  <c r="E6045" i="66"/>
  <c r="E5895" i="66"/>
  <c r="E5765" i="66"/>
  <c r="E5365" i="66"/>
  <c r="E4975" i="66"/>
  <c r="G4975" i="66" s="1"/>
  <c r="E4515" i="66"/>
  <c r="E4395" i="66"/>
  <c r="G4395" i="66" s="1"/>
  <c r="E9641" i="66"/>
  <c r="G9641" i="66" s="1"/>
  <c r="E9553" i="66"/>
  <c r="G9553" i="66" s="1"/>
  <c r="E9113" i="66"/>
  <c r="G9113" i="66" s="1"/>
  <c r="E8603" i="66"/>
  <c r="E8483" i="66"/>
  <c r="E8383" i="66"/>
  <c r="E8253" i="66"/>
  <c r="G8253" i="66" s="1"/>
  <c r="E8033" i="66"/>
  <c r="G8033" i="66" s="1"/>
  <c r="E7833" i="66"/>
  <c r="G7833" i="66" s="1"/>
  <c r="E7433" i="66"/>
  <c r="E7323" i="66"/>
  <c r="G7323" i="66" s="1"/>
  <c r="E7233" i="66"/>
  <c r="G7233" i="66" s="1"/>
  <c r="E7023" i="66"/>
  <c r="G7023" i="66" s="1"/>
  <c r="E6923" i="66"/>
  <c r="E6723" i="66"/>
  <c r="G6723" i="66" s="1"/>
  <c r="E6858" i="66"/>
  <c r="G6858" i="66" s="1"/>
  <c r="E5198" i="66"/>
  <c r="E4690" i="66"/>
  <c r="G4690" i="66" s="1"/>
  <c r="E3500" i="66"/>
  <c r="E9269" i="66"/>
  <c r="E8939" i="66"/>
  <c r="G8939" i="66" s="1"/>
  <c r="E8729" i="66"/>
  <c r="G8729" i="66" s="1"/>
  <c r="E8159" i="66"/>
  <c r="G8159" i="66" s="1"/>
  <c r="E7999" i="66"/>
  <c r="G7999" i="66" s="1"/>
  <c r="E7829" i="66"/>
  <c r="G7829" i="66" s="1"/>
  <c r="E7139" i="66"/>
  <c r="G7139" i="66" s="1"/>
  <c r="E7009" i="66"/>
  <c r="G7009" i="66" s="1"/>
  <c r="E6859" i="66"/>
  <c r="E6569" i="66"/>
  <c r="E6399" i="66"/>
  <c r="E6249" i="66"/>
  <c r="G6249" i="66" s="1"/>
  <c r="E5959" i="66"/>
  <c r="E5809" i="66"/>
  <c r="G5809" i="66" s="1"/>
  <c r="E5679" i="66"/>
  <c r="E5519" i="66"/>
  <c r="E5359" i="66"/>
  <c r="E5219" i="66"/>
  <c r="E5079" i="66"/>
  <c r="E4899" i="66"/>
  <c r="G4899" i="66" s="1"/>
  <c r="E4629" i="66"/>
  <c r="E4329" i="66"/>
  <c r="G4329" i="66" s="1"/>
  <c r="E4019" i="66"/>
  <c r="G4019" i="66" s="1"/>
  <c r="E3889" i="66"/>
  <c r="G3889" i="66" s="1"/>
  <c r="E3739" i="66"/>
  <c r="G3739" i="66" s="1"/>
  <c r="E6435" i="66"/>
  <c r="E6285" i="66"/>
  <c r="E6155" i="66"/>
  <c r="E5625" i="66"/>
  <c r="G5625" i="66" s="1"/>
  <c r="E5495" i="66"/>
  <c r="G5495" i="66" s="1"/>
  <c r="E5345" i="66"/>
  <c r="G5345" i="66" s="1"/>
  <c r="E5105" i="66"/>
  <c r="G5105" i="66" s="1"/>
  <c r="E4865" i="66"/>
  <c r="E4745" i="66"/>
  <c r="G4745" i="66" s="1"/>
  <c r="E4615" i="66"/>
  <c r="G4615" i="66" s="1"/>
  <c r="E4505" i="66"/>
  <c r="E4385" i="66"/>
  <c r="G4385" i="66" s="1"/>
  <c r="E9543" i="66"/>
  <c r="E9383" i="66"/>
  <c r="E9233" i="66"/>
  <c r="E9103" i="66"/>
  <c r="E8973" i="66"/>
  <c r="E8843" i="66"/>
  <c r="G8843" i="66" s="1"/>
  <c r="E8723" i="66"/>
  <c r="E8473" i="66"/>
  <c r="G8473" i="66" s="1"/>
  <c r="E7933" i="66"/>
  <c r="E7733" i="66"/>
  <c r="E7623" i="66"/>
  <c r="G7623" i="66" s="1"/>
  <c r="E7523" i="66"/>
  <c r="G7523" i="66" s="1"/>
  <c r="E7423" i="66"/>
  <c r="G7423" i="66" s="1"/>
  <c r="E7223" i="66"/>
  <c r="E7113" i="66"/>
  <c r="G7113" i="66" s="1"/>
  <c r="E6893" i="66"/>
  <c r="E6593" i="66"/>
  <c r="E4196" i="66"/>
  <c r="G4196" i="66" s="1"/>
  <c r="E8879" i="66"/>
  <c r="E8689" i="66"/>
  <c r="G8689" i="66" s="1"/>
  <c r="E8349" i="66"/>
  <c r="E7629" i="66"/>
  <c r="E7449" i="66"/>
  <c r="G7449" i="66" s="1"/>
  <c r="E7309" i="66"/>
  <c r="G7309" i="66" s="1"/>
  <c r="E6969" i="66"/>
  <c r="G6969" i="66" s="1"/>
  <c r="E6839" i="66"/>
  <c r="G6839" i="66" s="1"/>
  <c r="E6689" i="66"/>
  <c r="E6079" i="66"/>
  <c r="G6079" i="66" s="1"/>
  <c r="E5339" i="66"/>
  <c r="E5189" i="66"/>
  <c r="E4449" i="66"/>
  <c r="G4449" i="66" s="1"/>
  <c r="E4179" i="66"/>
  <c r="G4179" i="66" s="1"/>
  <c r="E4009" i="66"/>
  <c r="E3839" i="66"/>
  <c r="G3839" i="66" s="1"/>
  <c r="E3719" i="66"/>
  <c r="E3579" i="66"/>
  <c r="E3429" i="66"/>
  <c r="G3429" i="66" s="1"/>
  <c r="E2769" i="66"/>
  <c r="G2769" i="66" s="1"/>
  <c r="E5995" i="66"/>
  <c r="E5885" i="66"/>
  <c r="E5735" i="66"/>
  <c r="E5205" i="66"/>
  <c r="G5205" i="66" s="1"/>
  <c r="E4965" i="66"/>
  <c r="G4965" i="66" s="1"/>
  <c r="E4835" i="66"/>
  <c r="G4835" i="66" s="1"/>
  <c r="E4735" i="66"/>
  <c r="G4735" i="66" s="1"/>
  <c r="E4605" i="66"/>
  <c r="E9391" i="66"/>
  <c r="E8833" i="66"/>
  <c r="G8833" i="66" s="1"/>
  <c r="E8693" i="66"/>
  <c r="E8593" i="66"/>
  <c r="E8243" i="66"/>
  <c r="E8133" i="66"/>
  <c r="E7823" i="66"/>
  <c r="G7823" i="66" s="1"/>
  <c r="E7613" i="66"/>
  <c r="G7613" i="66" s="1"/>
  <c r="E7393" i="66"/>
  <c r="G7393" i="66" s="1"/>
  <c r="E7213" i="66"/>
  <c r="G7213" i="66" s="1"/>
  <c r="E6465" i="66"/>
  <c r="E8258" i="66"/>
  <c r="G8258" i="66" s="1"/>
  <c r="E8659" i="66"/>
  <c r="G8659" i="66" s="1"/>
  <c r="E8489" i="66"/>
  <c r="G8489" i="66" s="1"/>
  <c r="E8329" i="66"/>
  <c r="G8329" i="66" s="1"/>
  <c r="E8149" i="66"/>
  <c r="G8149" i="66" s="1"/>
  <c r="E7279" i="66"/>
  <c r="G7279" i="66" s="1"/>
  <c r="E6959" i="66"/>
  <c r="G6959" i="66" s="1"/>
  <c r="E6829" i="66"/>
  <c r="E6519" i="66"/>
  <c r="E6389" i="66"/>
  <c r="E6239" i="66"/>
  <c r="E5629" i="66"/>
  <c r="E4589" i="66"/>
  <c r="G4589" i="66" s="1"/>
  <c r="E4279" i="66"/>
  <c r="G4279" i="66" s="1"/>
  <c r="E3699" i="66"/>
  <c r="G3699" i="66" s="1"/>
  <c r="E3309" i="66"/>
  <c r="G3309" i="66" s="1"/>
  <c r="E6385" i="66"/>
  <c r="E6125" i="66"/>
  <c r="G6125" i="66" s="1"/>
  <c r="E5875" i="66"/>
  <c r="E5595" i="66"/>
  <c r="G5595" i="66" s="1"/>
  <c r="E5475" i="66"/>
  <c r="E5335" i="66"/>
  <c r="E5195" i="66"/>
  <c r="G5195" i="66" s="1"/>
  <c r="E5075" i="66"/>
  <c r="E4715" i="66"/>
  <c r="E4465" i="66"/>
  <c r="E9493" i="66"/>
  <c r="G9493" i="66" s="1"/>
  <c r="E9063" i="66"/>
  <c r="E8583" i="66"/>
  <c r="E8453" i="66"/>
  <c r="E8333" i="66"/>
  <c r="G8333" i="66" s="1"/>
  <c r="E8123" i="66"/>
  <c r="E8023" i="66"/>
  <c r="E7893" i="66"/>
  <c r="G7893" i="66" s="1"/>
  <c r="E7813" i="66"/>
  <c r="E7713" i="66"/>
  <c r="G7713" i="66" s="1"/>
  <c r="E6460" i="66"/>
  <c r="G6460" i="66" s="1"/>
  <c r="E8068" i="66"/>
  <c r="E4718" i="66"/>
  <c r="G4718" i="66" s="1"/>
  <c r="E9159" i="66"/>
  <c r="G9159" i="66" s="1"/>
  <c r="E8859" i="66"/>
  <c r="G8859" i="66" s="1"/>
  <c r="E8289" i="66"/>
  <c r="E7759" i="66"/>
  <c r="G7759" i="66" s="1"/>
  <c r="E7429" i="66"/>
  <c r="G7429" i="66" s="1"/>
  <c r="E7129" i="66"/>
  <c r="E6949" i="66"/>
  <c r="G6949" i="66" s="1"/>
  <c r="E6509" i="66"/>
  <c r="E6219" i="66"/>
  <c r="G6219" i="66" s="1"/>
  <c r="E6069" i="66"/>
  <c r="E5779" i="66"/>
  <c r="E5449" i="66"/>
  <c r="E5329" i="66"/>
  <c r="E5009" i="66"/>
  <c r="E4889" i="66"/>
  <c r="E4719" i="66"/>
  <c r="E4569" i="66"/>
  <c r="G4569" i="66" s="1"/>
  <c r="E4439" i="66"/>
  <c r="G4439" i="66" s="1"/>
  <c r="E3999" i="66"/>
  <c r="E3569" i="66"/>
  <c r="G3569" i="66" s="1"/>
  <c r="E5985" i="66"/>
  <c r="G5985" i="66" s="1"/>
  <c r="E5835" i="66"/>
  <c r="G5835" i="66" s="1"/>
  <c r="E5725" i="66"/>
  <c r="E5585" i="66"/>
  <c r="E5055" i="66"/>
  <c r="G5055" i="66" s="1"/>
  <c r="E4955" i="66"/>
  <c r="G4955" i="66" s="1"/>
  <c r="E4695" i="66"/>
  <c r="E4595" i="66"/>
  <c r="G4595" i="66" s="1"/>
  <c r="E4335" i="66"/>
  <c r="E9313" i="66"/>
  <c r="E9193" i="66"/>
  <c r="E8913" i="66"/>
  <c r="G8913" i="66" s="1"/>
  <c r="E8803" i="66"/>
  <c r="G8803" i="66" s="1"/>
  <c r="E8683" i="66"/>
  <c r="E8323" i="66"/>
  <c r="G8323" i="66" s="1"/>
  <c r="E8223" i="66"/>
  <c r="G8223" i="66" s="1"/>
  <c r="E7593" i="66"/>
  <c r="E8430" i="66"/>
  <c r="E6208" i="66"/>
  <c r="E4558" i="66"/>
  <c r="G4558" i="66" s="1"/>
  <c r="E3208" i="66"/>
  <c r="G3208" i="66" s="1"/>
  <c r="E4180" i="66"/>
  <c r="G4180" i="66" s="1"/>
  <c r="E9559" i="66"/>
  <c r="G9559" i="66" s="1"/>
  <c r="E9149" i="66"/>
  <c r="G9149" i="66" s="1"/>
  <c r="E8649" i="66"/>
  <c r="E8449" i="66"/>
  <c r="E8279" i="66"/>
  <c r="E8129" i="66"/>
  <c r="G8129" i="66" s="1"/>
  <c r="E7929" i="66"/>
  <c r="G7929" i="66" s="1"/>
  <c r="E7589" i="66"/>
  <c r="G7589" i="66" s="1"/>
  <c r="E7089" i="66"/>
  <c r="E6779" i="66"/>
  <c r="E6499" i="66"/>
  <c r="G6499" i="66" s="1"/>
  <c r="E6339" i="66"/>
  <c r="G6339" i="66" s="1"/>
  <c r="E6199" i="66"/>
  <c r="E6059" i="66"/>
  <c r="G6059" i="66" s="1"/>
  <c r="E5609" i="66"/>
  <c r="E5319" i="66"/>
  <c r="E4999" i="66"/>
  <c r="E4879" i="66"/>
  <c r="E4709" i="66"/>
  <c r="E4429" i="66"/>
  <c r="E4109" i="66"/>
  <c r="G4109" i="66" s="1"/>
  <c r="E3969" i="66"/>
  <c r="G3969" i="66" s="1"/>
  <c r="E3829" i="66"/>
  <c r="E3659" i="66"/>
  <c r="E3539" i="66"/>
  <c r="E3419" i="66"/>
  <c r="E3269" i="66"/>
  <c r="G3269" i="66" s="1"/>
  <c r="E6375" i="66"/>
  <c r="E6225" i="66"/>
  <c r="E5975" i="66"/>
  <c r="E5715" i="66"/>
  <c r="E5435" i="66"/>
  <c r="G5435" i="66" s="1"/>
  <c r="E5175" i="66"/>
  <c r="E4815" i="66"/>
  <c r="G4815" i="66" s="1"/>
  <c r="E4685" i="66"/>
  <c r="G4685" i="66" s="1"/>
  <c r="E4455" i="66"/>
  <c r="E9483" i="66"/>
  <c r="G9483" i="66" s="1"/>
  <c r="E9183" i="66"/>
  <c r="G9183" i="66" s="1"/>
  <c r="E9053" i="66"/>
  <c r="E8793" i="66"/>
  <c r="E8673" i="66"/>
  <c r="E8543" i="66"/>
  <c r="G8543" i="66" s="1"/>
  <c r="E8103" i="66"/>
  <c r="E7793" i="66"/>
  <c r="E7683" i="66"/>
  <c r="E7473" i="66"/>
  <c r="E7283" i="66"/>
  <c r="G7283" i="66" s="1"/>
  <c r="E7173" i="66"/>
  <c r="G7173" i="66" s="1"/>
  <c r="E6873" i="66"/>
  <c r="E6243" i="66"/>
  <c r="G6243" i="66" s="1"/>
  <c r="E5943" i="66"/>
  <c r="E5843" i="66"/>
  <c r="G5843" i="66" s="1"/>
  <c r="E5743" i="66"/>
  <c r="G5743" i="66" s="1"/>
  <c r="E5643" i="66"/>
  <c r="E5533" i="66"/>
  <c r="G5533" i="66" s="1"/>
  <c r="E5133" i="66"/>
  <c r="E4933" i="66"/>
  <c r="G4933" i="66" s="1"/>
  <c r="E4523" i="66"/>
  <c r="E4323" i="66"/>
  <c r="E4113" i="66"/>
  <c r="G4113" i="66" s="1"/>
  <c r="E4023" i="66"/>
  <c r="G4023" i="66" s="1"/>
  <c r="E3813" i="66"/>
  <c r="E3713" i="66"/>
  <c r="G3713" i="66" s="1"/>
  <c r="E3513" i="66"/>
  <c r="E3393" i="66"/>
  <c r="G3393" i="66" s="1"/>
  <c r="E9622" i="66"/>
  <c r="G9622" i="66" s="1"/>
  <c r="E9252" i="66"/>
  <c r="E8912" i="66"/>
  <c r="G8912" i="66" s="1"/>
  <c r="E8802" i="66"/>
  <c r="E8432" i="66"/>
  <c r="E8072" i="66"/>
  <c r="E7442" i="66"/>
  <c r="E7142" i="66"/>
  <c r="E7042" i="66"/>
  <c r="E6842" i="66"/>
  <c r="G6842" i="66" s="1"/>
  <c r="E6732" i="66"/>
  <c r="G6732" i="66" s="1"/>
  <c r="E6432" i="66"/>
  <c r="G6432" i="66" s="1"/>
  <c r="E6232" i="66"/>
  <c r="G6232" i="66" s="1"/>
  <c r="E5932" i="66"/>
  <c r="G5932" i="66" s="1"/>
  <c r="E5822" i="66"/>
  <c r="G5822" i="66" s="1"/>
  <c r="E5522" i="66"/>
  <c r="E5312" i="66"/>
  <c r="E5092" i="66"/>
  <c r="G5092" i="66" s="1"/>
  <c r="E4792" i="66"/>
  <c r="E4492" i="66"/>
  <c r="G4492" i="66" s="1"/>
  <c r="E9451" i="66"/>
  <c r="E9221" i="66"/>
  <c r="G9221" i="66" s="1"/>
  <c r="E9101" i="66"/>
  <c r="E8821" i="66"/>
  <c r="G8821" i="66" s="1"/>
  <c r="E8741" i="66"/>
  <c r="G8741" i="66" s="1"/>
  <c r="E8651" i="66"/>
  <c r="E8581" i="66"/>
  <c r="G8581" i="66" s="1"/>
  <c r="E8331" i="66"/>
  <c r="E8181" i="66"/>
  <c r="E7901" i="66"/>
  <c r="E7751" i="66"/>
  <c r="G7751" i="66" s="1"/>
  <c r="E7681" i="66"/>
  <c r="E7541" i="66"/>
  <c r="E7461" i="66"/>
  <c r="E7251" i="66"/>
  <c r="E7181" i="66"/>
  <c r="E7041" i="66"/>
  <c r="G7041" i="66" s="1"/>
  <c r="E6961" i="66"/>
  <c r="G6961" i="66" s="1"/>
  <c r="E6821" i="66"/>
  <c r="E6611" i="66"/>
  <c r="E6251" i="66"/>
  <c r="E6181" i="66"/>
  <c r="G6181" i="66" s="1"/>
  <c r="E6041" i="66"/>
  <c r="E5961" i="66"/>
  <c r="G5961" i="66" s="1"/>
  <c r="E5751" i="66"/>
  <c r="E5681" i="66"/>
  <c r="G5681" i="66" s="1"/>
  <c r="E5541" i="66"/>
  <c r="G5541" i="66" s="1"/>
  <c r="E5461" i="66"/>
  <c r="G5461" i="66" s="1"/>
  <c r="E5181" i="66"/>
  <c r="E5041" i="66"/>
  <c r="G5041" i="66" s="1"/>
  <c r="E4961" i="66"/>
  <c r="G4961" i="66" s="1"/>
  <c r="E4611" i="66"/>
  <c r="G4611" i="66" s="1"/>
  <c r="E4251" i="66"/>
  <c r="G4251" i="66" s="1"/>
  <c r="E4181" i="66"/>
  <c r="E4041" i="66"/>
  <c r="E3961" i="66"/>
  <c r="G3961" i="66" s="1"/>
  <c r="E3821" i="66"/>
  <c r="G3821" i="66" s="1"/>
  <c r="E3751" i="66"/>
  <c r="G3751" i="66" s="1"/>
  <c r="E3681" i="66"/>
  <c r="G3681" i="66" s="1"/>
  <c r="E3541" i="66"/>
  <c r="G3541" i="66" s="1"/>
  <c r="E3461" i="66"/>
  <c r="E3251" i="66"/>
  <c r="E4275" i="66"/>
  <c r="E4135" i="66"/>
  <c r="G4135" i="66" s="1"/>
  <c r="E4055" i="66"/>
  <c r="E3845" i="66"/>
  <c r="E3775" i="66"/>
  <c r="E3635" i="66"/>
  <c r="G3635" i="66" s="1"/>
  <c r="E3555" i="66"/>
  <c r="G3555" i="66" s="1"/>
  <c r="E3345" i="66"/>
  <c r="G3345" i="66" s="1"/>
  <c r="E3275" i="66"/>
  <c r="E4372" i="66"/>
  <c r="E4292" i="66"/>
  <c r="G4292" i="66" s="1"/>
  <c r="E4142" i="66"/>
  <c r="E4012" i="66"/>
  <c r="G4012" i="66" s="1"/>
  <c r="E3932" i="66"/>
  <c r="E3722" i="66"/>
  <c r="G3722" i="66" s="1"/>
  <c r="E3432" i="66"/>
  <c r="E3372" i="66"/>
  <c r="G3372" i="66" s="1"/>
  <c r="E2669" i="66"/>
  <c r="G2669" i="66" s="1"/>
  <c r="E2829" i="66"/>
  <c r="E3147" i="66"/>
  <c r="E2937" i="66"/>
  <c r="G2937" i="66" s="1"/>
  <c r="E2867" i="66"/>
  <c r="E2727" i="66"/>
  <c r="E2647" i="66"/>
  <c r="E2297" i="66"/>
  <c r="G2297" i="66" s="1"/>
  <c r="E2087" i="66"/>
  <c r="G2087" i="66" s="1"/>
  <c r="E2007" i="66"/>
  <c r="G2007" i="66" s="1"/>
  <c r="E3176" i="66"/>
  <c r="G3176" i="66" s="1"/>
  <c r="E2966" i="66"/>
  <c r="G2966" i="66" s="1"/>
  <c r="E2816" i="66"/>
  <c r="G2816" i="66" s="1"/>
  <c r="E2746" i="66"/>
  <c r="G2746" i="66" s="1"/>
  <c r="E2676" i="66"/>
  <c r="G2676" i="66" s="1"/>
  <c r="E2466" i="66"/>
  <c r="G2466" i="66" s="1"/>
  <c r="E2386" i="66"/>
  <c r="E2316" i="66"/>
  <c r="G2316" i="66" s="1"/>
  <c r="E2106" i="66"/>
  <c r="E1966" i="66"/>
  <c r="E3065" i="66"/>
  <c r="E2995" i="66"/>
  <c r="G2995" i="66" s="1"/>
  <c r="E2855" i="66"/>
  <c r="E2715" i="66"/>
  <c r="E2565" i="66"/>
  <c r="E2425" i="66"/>
  <c r="G2425" i="66" s="1"/>
  <c r="E2355" i="66"/>
  <c r="E2285" i="66"/>
  <c r="E2225" i="66"/>
  <c r="G2225" i="66" s="1"/>
  <c r="E2654" i="66"/>
  <c r="G2654" i="66" s="1"/>
  <c r="E2534" i="66"/>
  <c r="G2534" i="66" s="1"/>
  <c r="E2404" i="66"/>
  <c r="G2404" i="66" s="1"/>
  <c r="E2104" i="66"/>
  <c r="G2104" i="66" s="1"/>
  <c r="E1994" i="66"/>
  <c r="G1994" i="66" s="1"/>
  <c r="E1944" i="66"/>
  <c r="E1884" i="66"/>
  <c r="E1774" i="66"/>
  <c r="E1724" i="66"/>
  <c r="G1724" i="66" s="1"/>
  <c r="E1664" i="66"/>
  <c r="G1664" i="66" s="1"/>
  <c r="E1614" i="66"/>
  <c r="G1614" i="66" s="1"/>
  <c r="E1564" i="66"/>
  <c r="E1414" i="66"/>
  <c r="G1414" i="66" s="1"/>
  <c r="E1364" i="66"/>
  <c r="E2833" i="66"/>
  <c r="E2433" i="66"/>
  <c r="E2452" i="66"/>
  <c r="E2402" i="66"/>
  <c r="G2402" i="66" s="1"/>
  <c r="E2352" i="66"/>
  <c r="E2302" i="66"/>
  <c r="E2252" i="66"/>
  <c r="G2252" i="66" s="1"/>
  <c r="E2202" i="66"/>
  <c r="E2152" i="66"/>
  <c r="E2102" i="66"/>
  <c r="G2102" i="66" s="1"/>
  <c r="E2052" i="66"/>
  <c r="G2052" i="66" s="1"/>
  <c r="E2002" i="66"/>
  <c r="E1952" i="66"/>
  <c r="G1952" i="66" s="1"/>
  <c r="E1852" i="66"/>
  <c r="G1852" i="66" s="1"/>
  <c r="E2808" i="66"/>
  <c r="E2428" i="66"/>
  <c r="E2068" i="66"/>
  <c r="E1808" i="66"/>
  <c r="G1808" i="66" s="1"/>
  <c r="E2921" i="66"/>
  <c r="E1697" i="66"/>
  <c r="E1447" i="66"/>
  <c r="G1447" i="66" s="1"/>
  <c r="E2383" i="66"/>
  <c r="E2333" i="66"/>
  <c r="E2283" i="66"/>
  <c r="G2283" i="66" s="1"/>
  <c r="E2233" i="66"/>
  <c r="G2233" i="66" s="1"/>
  <c r="E2183" i="66"/>
  <c r="G2183" i="66" s="1"/>
  <c r="E2133" i="66"/>
  <c r="E2023" i="66"/>
  <c r="G2023" i="66" s="1"/>
  <c r="E1973" i="66"/>
  <c r="E1723" i="66"/>
  <c r="E1673" i="66"/>
  <c r="G1673" i="66" s="1"/>
  <c r="E1623" i="66"/>
  <c r="E1573" i="66"/>
  <c r="G1573" i="66" s="1"/>
  <c r="E1523" i="66"/>
  <c r="E1473" i="66"/>
  <c r="E1423" i="66"/>
  <c r="E1373" i="66"/>
  <c r="E2980" i="66"/>
  <c r="E1951" i="66"/>
  <c r="E2391" i="66"/>
  <c r="E2321" i="66"/>
  <c r="E2181" i="66"/>
  <c r="E2101" i="66"/>
  <c r="G2101" i="66" s="1"/>
  <c r="E2041" i="66"/>
  <c r="G2041" i="66" s="1"/>
  <c r="E1981" i="66"/>
  <c r="G1981" i="66" s="1"/>
  <c r="E1871" i="66"/>
  <c r="G1871" i="66" s="1"/>
  <c r="E1821" i="66"/>
  <c r="E1771" i="66"/>
  <c r="E1711" i="66"/>
  <c r="E1661" i="66"/>
  <c r="E1611" i="66"/>
  <c r="G1611" i="66" s="1"/>
  <c r="E1561" i="66"/>
  <c r="E1511" i="66"/>
  <c r="E1461" i="66"/>
  <c r="E1411" i="66"/>
  <c r="E1361" i="66"/>
  <c r="E3011" i="66"/>
  <c r="G3011" i="66" s="1"/>
  <c r="E3090" i="66"/>
  <c r="E2950" i="66"/>
  <c r="G2950" i="66" s="1"/>
  <c r="E2870" i="66"/>
  <c r="G2870" i="66" s="1"/>
  <c r="E2740" i="66"/>
  <c r="G2740" i="66" s="1"/>
  <c r="E2680" i="66"/>
  <c r="E2530" i="66"/>
  <c r="G2530" i="66" s="1"/>
  <c r="E2390" i="66"/>
  <c r="G2390" i="66" s="1"/>
  <c r="E2310" i="66"/>
  <c r="G2310" i="66" s="1"/>
  <c r="E2250" i="66"/>
  <c r="G2250" i="66" s="1"/>
  <c r="E2080" i="66"/>
  <c r="G2080" i="66" s="1"/>
  <c r="E1970" i="66"/>
  <c r="E1910" i="66"/>
  <c r="E1860" i="66"/>
  <c r="E1810" i="66"/>
  <c r="G1810" i="66" s="1"/>
  <c r="E1760" i="66"/>
  <c r="E1710" i="66"/>
  <c r="G1710" i="66" s="1"/>
  <c r="E1660" i="66"/>
  <c r="E1610" i="66"/>
  <c r="E1560" i="66"/>
  <c r="E1510" i="66"/>
  <c r="G1510" i="66" s="1"/>
  <c r="E1460" i="66"/>
  <c r="E1410" i="66"/>
  <c r="E1360" i="66"/>
  <c r="E2681" i="66"/>
  <c r="G2681" i="66" s="1"/>
  <c r="E2889" i="66"/>
  <c r="E2629" i="66"/>
  <c r="G2629" i="66" s="1"/>
  <c r="E2479" i="66"/>
  <c r="E2299" i="66"/>
  <c r="E2079" i="66"/>
  <c r="G2079" i="66" s="1"/>
  <c r="E1959" i="66"/>
  <c r="E30" i="66"/>
  <c r="G30" i="66" s="1"/>
  <c r="E80" i="66"/>
  <c r="E180" i="66"/>
  <c r="E330" i="66"/>
  <c r="E430" i="66"/>
  <c r="E500" i="66"/>
  <c r="E670" i="66"/>
  <c r="E760" i="66"/>
  <c r="E840" i="66"/>
  <c r="E784" i="66"/>
  <c r="E61" i="66"/>
  <c r="G61" i="66" s="1"/>
  <c r="E111" i="66"/>
  <c r="E161" i="66"/>
  <c r="E211" i="66"/>
  <c r="G211" i="66" s="1"/>
  <c r="E261" i="66"/>
  <c r="G261" i="66" s="1"/>
  <c r="E311" i="66"/>
  <c r="E361" i="66"/>
  <c r="E411" i="66"/>
  <c r="E461" i="66"/>
  <c r="E511" i="66"/>
  <c r="E631" i="66"/>
  <c r="E701" i="66"/>
  <c r="E771" i="66"/>
  <c r="E861" i="66"/>
  <c r="G861" i="66" s="1"/>
  <c r="E790" i="66"/>
  <c r="E32" i="66"/>
  <c r="E82" i="66"/>
  <c r="E132" i="66"/>
  <c r="G132" i="66" s="1"/>
  <c r="E182" i="66"/>
  <c r="E232" i="66"/>
  <c r="E282" i="66"/>
  <c r="E332" i="66"/>
  <c r="E382" i="66"/>
  <c r="E462" i="66"/>
  <c r="E512" i="66"/>
  <c r="E562" i="66"/>
  <c r="E612" i="66"/>
  <c r="E894" i="66"/>
  <c r="E1152" i="66"/>
  <c r="E43" i="66"/>
  <c r="E93" i="66"/>
  <c r="E143" i="66"/>
  <c r="E193" i="66"/>
  <c r="E243" i="66"/>
  <c r="E293" i="66"/>
  <c r="E503" i="66"/>
  <c r="G503" i="66" s="1"/>
  <c r="E563" i="66"/>
  <c r="E674" i="66"/>
  <c r="G674" i="66" s="1"/>
  <c r="E54" i="66"/>
  <c r="E204" i="66"/>
  <c r="E254" i="66"/>
  <c r="E354" i="66"/>
  <c r="E404" i="66"/>
  <c r="E454" i="66"/>
  <c r="G454" i="66" s="1"/>
  <c r="E504" i="66"/>
  <c r="E584" i="66"/>
  <c r="E714" i="66"/>
  <c r="G714" i="66" s="1"/>
  <c r="E804" i="66"/>
  <c r="G804" i="66" s="1"/>
  <c r="E924" i="66"/>
  <c r="E115" i="66"/>
  <c r="E265" i="66"/>
  <c r="E807" i="66"/>
  <c r="E697" i="66"/>
  <c r="G697" i="66" s="1"/>
  <c r="E747" i="66"/>
  <c r="G747" i="66" s="1"/>
  <c r="E797" i="66"/>
  <c r="E887" i="66"/>
  <c r="E935" i="66"/>
  <c r="E48" i="66"/>
  <c r="E98" i="66"/>
  <c r="E148" i="66"/>
  <c r="E198" i="66"/>
  <c r="G198" i="66" s="1"/>
  <c r="E248" i="66"/>
  <c r="E298" i="66"/>
  <c r="G298" i="66" s="1"/>
  <c r="E398" i="66"/>
  <c r="E498" i="66"/>
  <c r="E558" i="66"/>
  <c r="E618" i="66"/>
  <c r="E678" i="66"/>
  <c r="E728" i="66"/>
  <c r="E778" i="66"/>
  <c r="E828" i="66"/>
  <c r="G828" i="66" s="1"/>
  <c r="E878" i="66"/>
  <c r="E928" i="66"/>
  <c r="E978" i="66"/>
  <c r="G978" i="66" s="1"/>
  <c r="E1028" i="66"/>
  <c r="E1078" i="66"/>
  <c r="G1078" i="66" s="1"/>
  <c r="E1128" i="66"/>
  <c r="E1178" i="66"/>
  <c r="G1178" i="66" s="1"/>
  <c r="E1228" i="66"/>
  <c r="E1278" i="66"/>
  <c r="G1278" i="66" s="1"/>
  <c r="E1328" i="66"/>
  <c r="E949" i="66"/>
  <c r="E1197" i="66"/>
  <c r="E1179" i="66"/>
  <c r="G1179" i="66" s="1"/>
  <c r="E1029" i="66"/>
  <c r="E76" i="66"/>
  <c r="E186" i="66"/>
  <c r="E296" i="66"/>
  <c r="E466" i="66"/>
  <c r="E636" i="66"/>
  <c r="E686" i="66"/>
  <c r="G686" i="66" s="1"/>
  <c r="E796" i="66"/>
  <c r="E1096" i="66"/>
  <c r="E1166" i="66"/>
  <c r="E1036" i="66"/>
  <c r="E1177" i="66"/>
  <c r="G1177" i="66" s="1"/>
  <c r="E1317" i="66"/>
  <c r="E986" i="66"/>
  <c r="E69" i="66"/>
  <c r="E289" i="66"/>
  <c r="E399" i="66"/>
  <c r="E529" i="66"/>
  <c r="E759" i="66"/>
  <c r="E809" i="66"/>
  <c r="E929" i="66"/>
  <c r="E1239" i="66"/>
  <c r="E1270" i="66"/>
  <c r="G1270" i="66" s="1"/>
  <c r="E1155" i="66"/>
  <c r="E1061" i="66"/>
  <c r="E1220" i="66"/>
  <c r="E1170" i="66"/>
  <c r="E1054" i="66"/>
  <c r="G1054" i="66" s="1"/>
  <c r="E1305" i="66"/>
  <c r="G1305" i="66" s="1"/>
  <c r="E1438" i="66"/>
  <c r="G1438" i="66" s="1"/>
  <c r="E1409" i="66"/>
  <c r="G1409" i="66" s="1"/>
  <c r="E1469" i="66"/>
  <c r="G1469" i="66" s="1"/>
  <c r="E1589" i="66"/>
  <c r="E1639" i="66"/>
  <c r="E1699" i="66"/>
  <c r="G1699" i="66" s="1"/>
  <c r="E1769" i="66"/>
  <c r="E2119" i="66"/>
  <c r="E2439" i="66"/>
  <c r="G2439" i="66" s="1"/>
  <c r="E2869" i="66"/>
  <c r="E2959" i="66"/>
  <c r="E1340" i="66"/>
  <c r="E1470" i="66"/>
  <c r="E1530" i="66"/>
  <c r="E1590" i="66"/>
  <c r="G1590" i="66" s="1"/>
  <c r="E1720" i="66"/>
  <c r="G1720" i="66" s="1"/>
  <c r="E1780" i="66"/>
  <c r="E1840" i="66"/>
  <c r="E2120" i="66"/>
  <c r="E2190" i="66"/>
  <c r="G2190" i="66" s="1"/>
  <c r="E2350" i="66"/>
  <c r="E2430" i="66"/>
  <c r="G2430" i="66" s="1"/>
  <c r="E3190" i="66"/>
  <c r="G3190" i="66" s="1"/>
  <c r="E3111" i="66"/>
  <c r="E1531" i="66"/>
  <c r="E1751" i="66"/>
  <c r="E1831" i="66"/>
  <c r="E2001" i="66"/>
  <c r="E2061" i="66"/>
  <c r="G2061" i="66" s="1"/>
  <c r="E2351" i="66"/>
  <c r="G2351" i="66" s="1"/>
  <c r="E2571" i="66"/>
  <c r="G2571" i="66" s="1"/>
  <c r="E2671" i="66"/>
  <c r="G2671" i="66" s="1"/>
  <c r="E2871" i="66"/>
  <c r="G2871" i="66" s="1"/>
  <c r="E3031" i="66"/>
  <c r="G3031" i="66" s="1"/>
  <c r="E1412" i="66"/>
  <c r="E1492" i="66"/>
  <c r="E1642" i="66"/>
  <c r="E1712" i="66"/>
  <c r="G1712" i="66" s="1"/>
  <c r="E2761" i="66"/>
  <c r="G2761" i="66" s="1"/>
  <c r="E1443" i="66"/>
  <c r="E1653" i="66"/>
  <c r="E1733" i="66"/>
  <c r="G1733" i="66" s="1"/>
  <c r="E1943" i="66"/>
  <c r="E2163" i="66"/>
  <c r="G2163" i="66" s="1"/>
  <c r="E2243" i="66"/>
  <c r="G2243" i="66" s="1"/>
  <c r="E1476" i="66"/>
  <c r="E1546" i="66"/>
  <c r="G1546" i="66" s="1"/>
  <c r="E1776" i="66"/>
  <c r="E1856" i="66"/>
  <c r="G1856" i="66" s="1"/>
  <c r="E1387" i="66"/>
  <c r="E1457" i="66"/>
  <c r="E1667" i="66"/>
  <c r="G1667" i="66" s="1"/>
  <c r="E1747" i="66"/>
  <c r="E1817" i="66"/>
  <c r="G1817" i="66" s="1"/>
  <c r="E1568" i="66"/>
  <c r="E1778" i="66"/>
  <c r="E1868" i="66"/>
  <c r="G1868" i="66" s="1"/>
  <c r="E2008" i="66"/>
  <c r="G2008" i="66" s="1"/>
  <c r="E2298" i="66"/>
  <c r="G2298" i="66" s="1"/>
  <c r="E2378" i="66"/>
  <c r="E2578" i="66"/>
  <c r="E2688" i="66"/>
  <c r="E2788" i="66"/>
  <c r="G2788" i="66" s="1"/>
  <c r="E3048" i="66"/>
  <c r="E2132" i="66"/>
  <c r="E2212" i="66"/>
  <c r="E2422" i="66"/>
  <c r="G2422" i="66" s="1"/>
  <c r="E2492" i="66"/>
  <c r="G2492" i="66" s="1"/>
  <c r="E2562" i="66"/>
  <c r="G2562" i="66" s="1"/>
  <c r="E2772" i="66"/>
  <c r="E2852" i="66"/>
  <c r="E2992" i="66"/>
  <c r="E3062" i="66"/>
  <c r="E2533" i="66"/>
  <c r="G2533" i="66" s="1"/>
  <c r="E2673" i="66"/>
  <c r="E2743" i="66"/>
  <c r="E2813" i="66"/>
  <c r="G2813" i="66" s="1"/>
  <c r="E2953" i="66"/>
  <c r="E3033" i="66"/>
  <c r="G3033" i="66" s="1"/>
  <c r="E3173" i="66"/>
  <c r="G3173" i="66" s="1"/>
  <c r="E1524" i="66"/>
  <c r="E1584" i="66"/>
  <c r="E1674" i="66"/>
  <c r="E1824" i="66"/>
  <c r="E1904" i="66"/>
  <c r="E2134" i="66"/>
  <c r="G2134" i="66" s="1"/>
  <c r="E2224" i="66"/>
  <c r="G2224" i="66" s="1"/>
  <c r="E2484" i="66"/>
  <c r="G2484" i="66" s="1"/>
  <c r="E2674" i="66"/>
  <c r="G2674" i="66" s="1"/>
  <c r="E2744" i="66"/>
  <c r="E2844" i="66"/>
  <c r="E3024" i="66"/>
  <c r="G3024" i="66" s="1"/>
  <c r="E1505" i="66"/>
  <c r="E1605" i="66"/>
  <c r="E1775" i="66"/>
  <c r="E1865" i="66"/>
  <c r="E1955" i="66"/>
  <c r="E2125" i="66"/>
  <c r="E2515" i="66"/>
  <c r="E2815" i="66"/>
  <c r="G2815" i="66" s="1"/>
  <c r="E2925" i="66"/>
  <c r="G2925" i="66" s="1"/>
  <c r="E3125" i="66"/>
  <c r="G3125" i="66" s="1"/>
  <c r="E1976" i="66"/>
  <c r="E2276" i="66"/>
  <c r="G2276" i="66" s="1"/>
  <c r="E2396" i="66"/>
  <c r="E2486" i="66"/>
  <c r="E3116" i="66"/>
  <c r="G3116" i="66" s="1"/>
  <c r="E1827" i="66"/>
  <c r="G1827" i="66" s="1"/>
  <c r="E1937" i="66"/>
  <c r="E2037" i="66"/>
  <c r="E2337" i="66"/>
  <c r="G2337" i="66" s="1"/>
  <c r="E2447" i="66"/>
  <c r="E2537" i="66"/>
  <c r="G2537" i="66" s="1"/>
  <c r="E2837" i="66"/>
  <c r="E2947" i="66"/>
  <c r="G2947" i="66" s="1"/>
  <c r="E2090" i="66"/>
  <c r="G2090" i="66" s="1"/>
  <c r="E2071" i="66"/>
  <c r="G2071" i="66" s="1"/>
  <c r="E3392" i="66"/>
  <c r="G3392" i="66" s="1"/>
  <c r="E3522" i="66"/>
  <c r="G3522" i="66" s="1"/>
  <c r="E4022" i="66"/>
  <c r="G4022" i="66" s="1"/>
  <c r="E4122" i="66"/>
  <c r="G4122" i="66" s="1"/>
  <c r="E3295" i="66"/>
  <c r="E3595" i="66"/>
  <c r="G3595" i="66" s="1"/>
  <c r="E3705" i="66"/>
  <c r="E3905" i="66"/>
  <c r="E4005" i="66"/>
  <c r="E3211" i="66"/>
  <c r="G3211" i="66" s="1"/>
  <c r="E3331" i="66"/>
  <c r="E3531" i="66"/>
  <c r="E3631" i="66"/>
  <c r="E3931" i="66"/>
  <c r="G3931" i="66" s="1"/>
  <c r="E4141" i="66"/>
  <c r="G4141" i="66" s="1"/>
  <c r="E4441" i="66"/>
  <c r="G4441" i="66" s="1"/>
  <c r="E4551" i="66"/>
  <c r="G4551" i="66" s="1"/>
  <c r="E4651" i="66"/>
  <c r="E4761" i="66"/>
  <c r="G4761" i="66" s="1"/>
  <c r="E5061" i="66"/>
  <c r="G5061" i="66" s="1"/>
  <c r="E5151" i="66"/>
  <c r="E5561" i="66"/>
  <c r="G5561" i="66" s="1"/>
  <c r="E5771" i="66"/>
  <c r="E5861" i="66"/>
  <c r="G5861" i="66" s="1"/>
  <c r="E5981" i="66"/>
  <c r="G5981" i="66" s="1"/>
  <c r="E6191" i="66"/>
  <c r="G6191" i="66" s="1"/>
  <c r="E6281" i="66"/>
  <c r="G6281" i="66" s="1"/>
  <c r="E6391" i="66"/>
  <c r="E6701" i="66"/>
  <c r="E6901" i="66"/>
  <c r="E7001" i="66"/>
  <c r="G7001" i="66" s="1"/>
  <c r="E7101" i="66"/>
  <c r="G7101" i="66" s="1"/>
  <c r="E7201" i="66"/>
  <c r="E7501" i="66"/>
  <c r="E7611" i="66"/>
  <c r="G7611" i="66" s="1"/>
  <c r="E7811" i="66"/>
  <c r="E8411" i="66"/>
  <c r="E8531" i="66"/>
  <c r="G8531" i="66" s="1"/>
  <c r="E8661" i="66"/>
  <c r="G8661" i="66" s="1"/>
  <c r="E9131" i="66"/>
  <c r="E9321" i="66"/>
  <c r="E4582" i="66"/>
  <c r="G4582" i="66" s="1"/>
  <c r="E4732" i="66"/>
  <c r="E5432" i="66"/>
  <c r="G5432" i="66" s="1"/>
  <c r="E5592" i="66"/>
  <c r="E5772" i="66"/>
  <c r="G5772" i="66" s="1"/>
  <c r="E5942" i="66"/>
  <c r="E6282" i="66"/>
  <c r="E6442" i="66"/>
  <c r="E6782" i="66"/>
  <c r="G6782" i="66" s="1"/>
  <c r="E7992" i="66"/>
  <c r="E8582" i="66"/>
  <c r="G8582" i="66" s="1"/>
  <c r="E9362" i="66"/>
  <c r="E9562" i="66"/>
  <c r="E3323" i="66"/>
  <c r="E3493" i="66"/>
  <c r="E3823" i="66"/>
  <c r="G3823" i="66" s="1"/>
  <c r="E4163" i="66"/>
  <c r="G4163" i="66" s="1"/>
  <c r="E4333" i="66"/>
  <c r="G4333" i="66" s="1"/>
  <c r="E5023" i="66"/>
  <c r="G5023" i="66" s="1"/>
  <c r="E5173" i="66"/>
  <c r="E5873" i="66"/>
  <c r="G5873" i="66" s="1"/>
  <c r="E6033" i="66"/>
  <c r="E6183" i="66"/>
  <c r="G6183" i="66" s="1"/>
  <c r="E4675" i="66"/>
  <c r="G4675" i="66" s="1"/>
  <c r="E5439" i="66"/>
  <c r="G5439" i="66" s="1"/>
  <c r="E6939" i="66"/>
  <c r="G6939" i="66" s="1"/>
  <c r="E8639" i="66"/>
  <c r="E8110" i="66"/>
  <c r="E20" i="51"/>
  <c r="G12" i="64"/>
  <c r="G17" i="64" s="1"/>
  <c r="H12" i="66"/>
  <c r="F4458" i="66" s="1"/>
  <c r="H4458" i="66" s="1"/>
  <c r="G4391" i="66"/>
  <c r="G892" i="66"/>
  <c r="G4873" i="66"/>
  <c r="G3785" i="66"/>
  <c r="G3094" i="66"/>
  <c r="G667" i="66"/>
  <c r="J52" i="1"/>
  <c r="I53" i="1"/>
  <c r="E22" i="51" l="1"/>
  <c r="E30" i="51"/>
  <c r="F4572" i="66"/>
  <c r="H4572" i="66" s="1"/>
  <c r="F6723" i="66"/>
  <c r="H6723" i="66" s="1"/>
  <c r="F2577" i="66"/>
  <c r="H2577" i="66" s="1"/>
  <c r="F2942" i="66"/>
  <c r="H2942" i="66" s="1"/>
  <c r="F5179" i="66"/>
  <c r="H5179" i="66" s="1"/>
  <c r="F4541" i="66"/>
  <c r="H4541" i="66" s="1"/>
  <c r="F2123" i="66"/>
  <c r="H2123" i="66" s="1"/>
  <c r="F1663" i="66"/>
  <c r="H1663" i="66" s="1"/>
  <c r="F1937" i="66"/>
  <c r="H1937" i="66" s="1"/>
  <c r="F8091" i="66"/>
  <c r="H8091" i="66" s="1"/>
  <c r="F2918" i="66"/>
  <c r="H2918" i="66" s="1"/>
  <c r="F2246" i="66"/>
  <c r="H2246" i="66" s="1"/>
  <c r="F3611" i="66"/>
  <c r="H3611" i="66" s="1"/>
  <c r="F7950" i="66"/>
  <c r="H7950" i="66" s="1"/>
  <c r="F1756" i="66"/>
  <c r="H1756" i="66" s="1"/>
  <c r="F7429" i="66"/>
  <c r="H7429" i="66" s="1"/>
  <c r="F5393" i="66"/>
  <c r="H5393" i="66" s="1"/>
  <c r="F8219" i="66"/>
  <c r="H8219" i="66" s="1"/>
  <c r="F5242" i="66"/>
  <c r="H5242" i="66" s="1"/>
  <c r="F1718" i="66"/>
  <c r="H1718" i="66" s="1"/>
  <c r="F1899" i="66"/>
  <c r="H1899" i="66" s="1"/>
  <c r="F443" i="66"/>
  <c r="H443" i="66" s="1"/>
  <c r="F712" i="66"/>
  <c r="H712" i="66" s="1"/>
  <c r="F8059" i="66"/>
  <c r="H8059" i="66" s="1"/>
  <c r="F3735" i="66"/>
  <c r="H3735" i="66" s="1"/>
  <c r="F4843" i="66"/>
  <c r="H4843" i="66" s="1"/>
  <c r="F3025" i="66"/>
  <c r="H3025" i="66" s="1"/>
  <c r="F2453" i="66"/>
  <c r="H2453" i="66" s="1"/>
  <c r="F547" i="66"/>
  <c r="H547" i="66" s="1"/>
  <c r="F7033" i="66"/>
  <c r="H7033" i="66" s="1"/>
  <c r="F9113" i="66"/>
  <c r="H9113" i="66" s="1"/>
  <c r="F5391" i="66"/>
  <c r="H5391" i="66" s="1"/>
  <c r="F7933" i="66"/>
  <c r="H7933" i="66" s="1"/>
  <c r="F4673" i="66"/>
  <c r="H4673" i="66" s="1"/>
  <c r="F7292" i="66"/>
  <c r="H7292" i="66" s="1"/>
  <c r="F3722" i="66"/>
  <c r="H3722" i="66" s="1"/>
  <c r="F497" i="66"/>
  <c r="H497" i="66" s="1"/>
  <c r="F1464" i="66"/>
  <c r="H1464" i="66" s="1"/>
  <c r="F5422" i="66"/>
  <c r="H5422" i="66" s="1"/>
  <c r="F9283" i="66"/>
  <c r="H9283" i="66" s="1"/>
  <c r="F2892" i="66"/>
  <c r="H2892" i="66" s="1"/>
  <c r="F3891" i="66"/>
  <c r="H3891" i="66" s="1"/>
  <c r="F9463" i="66"/>
  <c r="H9463" i="66" s="1"/>
  <c r="F356" i="66"/>
  <c r="H356" i="66" s="1"/>
  <c r="F4461" i="66"/>
  <c r="H4461" i="66" s="1"/>
  <c r="F8872" i="66"/>
  <c r="H8872" i="66" s="1"/>
  <c r="F1266" i="66"/>
  <c r="H1266" i="66" s="1"/>
  <c r="F1652" i="66"/>
  <c r="H1652" i="66" s="1"/>
  <c r="F6092" i="66"/>
  <c r="H6092" i="66" s="1"/>
  <c r="F990" i="66"/>
  <c r="H990" i="66" s="1"/>
  <c r="F1547" i="66"/>
  <c r="H1547" i="66" s="1"/>
  <c r="F2451" i="66"/>
  <c r="H2451" i="66" s="1"/>
  <c r="F5601" i="66"/>
  <c r="H5601" i="66" s="1"/>
  <c r="F9579" i="66"/>
  <c r="H9579" i="66" s="1"/>
  <c r="F2603" i="66"/>
  <c r="H2603" i="66" s="1"/>
  <c r="F1969" i="66"/>
  <c r="H1969" i="66" s="1"/>
  <c r="F762" i="66"/>
  <c r="H762" i="66" s="1"/>
  <c r="F5449" i="66"/>
  <c r="H5449" i="66" s="1"/>
  <c r="F7868" i="66"/>
  <c r="H7868" i="66" s="1"/>
  <c r="F4582" i="66"/>
  <c r="H4582" i="66" s="1"/>
  <c r="F4740" i="66"/>
  <c r="H4740" i="66" s="1"/>
  <c r="F2407" i="66"/>
  <c r="H2407" i="66" s="1"/>
  <c r="F3939" i="66"/>
  <c r="H3939" i="66" s="1"/>
  <c r="F1444" i="66"/>
  <c r="H1444" i="66" s="1"/>
  <c r="F1410" i="66"/>
  <c r="H1410" i="66" s="1"/>
  <c r="F515" i="66"/>
  <c r="H515" i="66" s="1"/>
  <c r="F2139" i="66"/>
  <c r="H2139" i="66" s="1"/>
  <c r="F1597" i="66"/>
  <c r="H1597" i="66" s="1"/>
  <c r="F6270" i="66"/>
  <c r="H6270" i="66" s="1"/>
  <c r="F8692" i="66"/>
  <c r="H8692" i="66" s="1"/>
  <c r="F8519" i="66"/>
  <c r="H8519" i="66" s="1"/>
  <c r="F1537" i="66"/>
  <c r="H1537" i="66" s="1"/>
  <c r="F2827" i="66"/>
  <c r="H2827" i="66" s="1"/>
  <c r="F4341" i="66"/>
  <c r="H4341" i="66" s="1"/>
  <c r="F5641" i="66"/>
  <c r="H5641" i="66" s="1"/>
  <c r="F4330" i="66"/>
  <c r="H4330" i="66" s="1"/>
  <c r="F7050" i="66"/>
  <c r="H7050" i="66" s="1"/>
  <c r="F4105" i="66"/>
  <c r="H4105" i="66" s="1"/>
  <c r="F2050" i="66"/>
  <c r="H2050" i="66" s="1"/>
  <c r="F3094" i="66"/>
  <c r="H3094" i="66" s="1"/>
  <c r="F2635" i="66"/>
  <c r="H2635" i="66" s="1"/>
  <c r="F4465" i="66"/>
  <c r="H4465" i="66" s="1"/>
  <c r="F5495" i="66"/>
  <c r="H5495" i="66" s="1"/>
  <c r="F8541" i="66"/>
  <c r="H8541" i="66" s="1"/>
  <c r="F7012" i="66"/>
  <c r="H7012" i="66" s="1"/>
  <c r="F3489" i="66"/>
  <c r="H3489" i="66" s="1"/>
  <c r="F4062" i="66"/>
  <c r="H4062" i="66" s="1"/>
  <c r="F3173" i="66"/>
  <c r="H3173" i="66" s="1"/>
  <c r="F2877" i="66"/>
  <c r="H2877" i="66" s="1"/>
  <c r="F5691" i="66"/>
  <c r="H5691" i="66" s="1"/>
  <c r="F7922" i="66"/>
  <c r="H7922" i="66" s="1"/>
  <c r="F9572" i="66"/>
  <c r="H9572" i="66" s="1"/>
  <c r="F8970" i="66"/>
  <c r="H8970" i="66" s="1"/>
  <c r="F4440" i="66"/>
  <c r="H4440" i="66" s="1"/>
  <c r="F5671" i="66"/>
  <c r="H5671" i="66" s="1"/>
  <c r="F2928" i="66"/>
  <c r="H2928" i="66" s="1"/>
  <c r="F6463" i="66"/>
  <c r="H6463" i="66" s="1"/>
  <c r="F5172" i="66"/>
  <c r="H5172" i="66" s="1"/>
  <c r="F6558" i="66"/>
  <c r="H6558" i="66" s="1"/>
  <c r="F4590" i="66"/>
  <c r="H4590" i="66" s="1"/>
  <c r="F2023" i="66"/>
  <c r="H2023" i="66" s="1"/>
  <c r="F3149" i="66"/>
  <c r="H3149" i="66" s="1"/>
  <c r="F165" i="66"/>
  <c r="H165" i="66" s="1"/>
  <c r="F1785" i="66"/>
  <c r="H1785" i="66" s="1"/>
  <c r="F6573" i="66"/>
  <c r="H6573" i="66" s="1"/>
  <c r="F9233" i="66"/>
  <c r="H9233" i="66" s="1"/>
  <c r="F7979" i="66"/>
  <c r="H7979" i="66" s="1"/>
  <c r="F7058" i="66"/>
  <c r="H7058" i="66" s="1"/>
  <c r="F1787" i="66"/>
  <c r="H1787" i="66" s="1"/>
  <c r="F2584" i="66"/>
  <c r="H2584" i="66" s="1"/>
  <c r="F6581" i="66"/>
  <c r="H6581" i="66" s="1"/>
  <c r="F5471" i="66"/>
  <c r="H5471" i="66" s="1"/>
  <c r="F4051" i="66"/>
  <c r="H4051" i="66" s="1"/>
  <c r="F526" i="66"/>
  <c r="H526" i="66" s="1"/>
  <c r="F953" i="66"/>
  <c r="H953" i="66" s="1"/>
  <c r="F1855" i="66"/>
  <c r="H1855" i="66" s="1"/>
  <c r="F6642" i="66"/>
  <c r="H6642" i="66" s="1"/>
  <c r="F6275" i="66"/>
  <c r="H6275" i="66" s="1"/>
  <c r="F9383" i="66"/>
  <c r="H9383" i="66" s="1"/>
  <c r="F8159" i="66"/>
  <c r="H8159" i="66" s="1"/>
  <c r="F1651" i="66"/>
  <c r="H1651" i="66" s="1"/>
  <c r="F7580" i="66"/>
  <c r="H7580" i="66" s="1"/>
  <c r="F1127" i="66"/>
  <c r="H1127" i="66" s="1"/>
  <c r="F1592" i="66"/>
  <c r="H1592" i="66" s="1"/>
  <c r="F9502" i="66"/>
  <c r="H9502" i="66" s="1"/>
  <c r="F8183" i="66"/>
  <c r="H8183" i="66" s="1"/>
  <c r="F2505" i="66"/>
  <c r="H2505" i="66" s="1"/>
  <c r="F5632" i="66"/>
  <c r="H5632" i="66" s="1"/>
  <c r="F5795" i="66"/>
  <c r="H5795" i="66" s="1"/>
  <c r="F6470" i="66"/>
  <c r="H6470" i="66" s="1"/>
  <c r="F9343" i="66"/>
  <c r="H9343" i="66" s="1"/>
  <c r="F4351" i="66"/>
  <c r="H4351" i="66" s="1"/>
  <c r="F2103" i="66"/>
  <c r="H2103" i="66" s="1"/>
  <c r="F1980" i="66"/>
  <c r="H1980" i="66" s="1"/>
  <c r="F215" i="66"/>
  <c r="H215" i="66" s="1"/>
  <c r="F2683" i="66"/>
  <c r="H2683" i="66" s="1"/>
  <c r="F4371" i="66"/>
  <c r="H4371" i="66" s="1"/>
  <c r="F1354" i="66"/>
  <c r="H1354" i="66" s="1"/>
  <c r="F1681" i="66"/>
  <c r="H1681" i="66" s="1"/>
  <c r="F1003" i="66"/>
  <c r="H1003" i="66" s="1"/>
  <c r="F2733" i="66"/>
  <c r="H2733" i="66" s="1"/>
  <c r="F6532" i="66"/>
  <c r="H6532" i="66" s="1"/>
  <c r="F5725" i="66"/>
  <c r="H5725" i="66" s="1"/>
  <c r="F6491" i="66"/>
  <c r="H6491" i="66" s="1"/>
  <c r="F5361" i="66"/>
  <c r="H5361" i="66" s="1"/>
  <c r="F1926" i="66"/>
  <c r="H1926" i="66" s="1"/>
  <c r="F1883" i="66"/>
  <c r="H1883" i="66" s="1"/>
  <c r="F1339" i="66"/>
  <c r="H1339" i="66" s="1"/>
  <c r="F903" i="66"/>
  <c r="H903" i="66" s="1"/>
  <c r="F2118" i="66"/>
  <c r="H2118" i="66" s="1"/>
  <c r="F1915" i="66"/>
  <c r="H1915" i="66" s="1"/>
  <c r="F7111" i="66"/>
  <c r="H7111" i="66" s="1"/>
  <c r="F1701" i="66"/>
  <c r="H1701" i="66" s="1"/>
  <c r="F1563" i="66"/>
  <c r="H1563" i="66" s="1"/>
  <c r="F6533" i="66"/>
  <c r="H6533" i="66" s="1"/>
  <c r="F4969" i="66"/>
  <c r="H4969" i="66" s="1"/>
  <c r="F1642" i="66"/>
  <c r="H1642" i="66" s="1"/>
  <c r="F5023" i="66"/>
  <c r="H5023" i="66" s="1"/>
  <c r="F4865" i="66"/>
  <c r="H4865" i="66" s="1"/>
  <c r="F6650" i="66"/>
  <c r="H6650" i="66" s="1"/>
  <c r="F9199" i="66"/>
  <c r="H9199" i="66" s="1"/>
  <c r="F7142" i="66"/>
  <c r="H7142" i="66" s="1"/>
  <c r="F4215" i="66"/>
  <c r="H4215" i="66" s="1"/>
  <c r="F1725" i="66"/>
  <c r="H1725" i="66" s="1"/>
  <c r="F5575" i="66"/>
  <c r="H5575" i="66" s="1"/>
  <c r="F4255" i="66"/>
  <c r="H4255" i="66" s="1"/>
  <c r="F2524" i="66"/>
  <c r="H2524" i="66" s="1"/>
  <c r="F8931" i="66"/>
  <c r="H8931" i="66" s="1"/>
  <c r="F6562" i="66"/>
  <c r="H6562" i="66" s="1"/>
  <c r="F1910" i="66"/>
  <c r="H1910" i="66" s="1"/>
  <c r="F4712" i="66"/>
  <c r="H4712" i="66" s="1"/>
  <c r="F5282" i="66"/>
  <c r="H5282" i="66" s="1"/>
  <c r="F5760" i="66"/>
  <c r="H5760" i="66" s="1"/>
  <c r="F9001" i="66"/>
  <c r="H9001" i="66" s="1"/>
  <c r="F6280" i="66"/>
  <c r="H6280" i="66" s="1"/>
  <c r="F3420" i="66"/>
  <c r="H3420" i="66" s="1"/>
  <c r="F9162" i="66"/>
  <c r="H9162" i="66" s="1"/>
  <c r="F2568" i="66"/>
  <c r="H2568" i="66" s="1"/>
  <c r="F416" i="66"/>
  <c r="H416" i="66" s="1"/>
  <c r="F3078" i="66"/>
  <c r="H3078" i="66" s="1"/>
  <c r="F2054" i="66"/>
  <c r="H2054" i="66" s="1"/>
  <c r="F4401" i="66"/>
  <c r="H4401" i="66" s="1"/>
  <c r="F6249" i="66"/>
  <c r="H6249" i="66" s="1"/>
  <c r="F1761" i="66"/>
  <c r="H1761" i="66" s="1"/>
  <c r="F1613" i="66"/>
  <c r="H1613" i="66" s="1"/>
  <c r="F7849" i="66"/>
  <c r="H7849" i="66" s="1"/>
  <c r="F2959" i="66"/>
  <c r="H2959" i="66" s="1"/>
  <c r="F3485" i="66"/>
  <c r="H3485" i="66" s="1"/>
  <c r="F4945" i="66"/>
  <c r="H4945" i="66" s="1"/>
  <c r="F6839" i="66"/>
  <c r="H6839" i="66" s="1"/>
  <c r="F4568" i="66"/>
  <c r="H4568" i="66" s="1"/>
  <c r="F2632" i="66"/>
  <c r="H2632" i="66" s="1"/>
  <c r="F2468" i="66"/>
  <c r="H2468" i="66" s="1"/>
  <c r="F1782" i="66"/>
  <c r="H1782" i="66" s="1"/>
  <c r="F2209" i="66"/>
  <c r="H2209" i="66" s="1"/>
  <c r="F1359" i="66"/>
  <c r="H1359" i="66" s="1"/>
  <c r="F1303" i="66"/>
  <c r="H1303" i="66" s="1"/>
  <c r="F571" i="66"/>
  <c r="H571" i="66" s="1"/>
  <c r="F230" i="66"/>
  <c r="H230" i="66" s="1"/>
  <c r="F2409" i="66"/>
  <c r="H2409" i="66" s="1"/>
  <c r="F1602" i="66"/>
  <c r="H1602" i="66" s="1"/>
  <c r="F1706" i="66"/>
  <c r="H1706" i="66" s="1"/>
  <c r="F2633" i="66"/>
  <c r="H2633" i="66" s="1"/>
  <c r="F2495" i="66"/>
  <c r="H2495" i="66" s="1"/>
  <c r="F2176" i="66"/>
  <c r="H2176" i="66" s="1"/>
  <c r="F7872" i="66"/>
  <c r="H7872" i="66" s="1"/>
  <c r="F9363" i="66"/>
  <c r="H9363" i="66" s="1"/>
  <c r="F5345" i="66"/>
  <c r="H5345" i="66" s="1"/>
  <c r="F2656" i="66"/>
  <c r="H2656" i="66" s="1"/>
  <c r="F1999" i="66"/>
  <c r="H1999" i="66" s="1"/>
  <c r="F3435" i="66"/>
  <c r="H3435" i="66" s="1"/>
  <c r="F5062" i="66"/>
  <c r="H5062" i="66" s="1"/>
  <c r="F4879" i="66"/>
  <c r="H4879" i="66" s="1"/>
  <c r="F4618" i="66"/>
  <c r="H4618" i="66" s="1"/>
  <c r="F8999" i="66"/>
  <c r="H8999" i="66" s="1"/>
  <c r="F8358" i="66"/>
  <c r="H8358" i="66" s="1"/>
  <c r="F2504" i="66"/>
  <c r="H2504" i="66" s="1"/>
  <c r="F6962" i="66"/>
  <c r="H6962" i="66" s="1"/>
  <c r="F5092" i="66"/>
  <c r="H5092" i="66" s="1"/>
  <c r="F7711" i="66"/>
  <c r="H7711" i="66" s="1"/>
  <c r="F3047" i="66"/>
  <c r="H3047" i="66" s="1"/>
  <c r="F2996" i="66"/>
  <c r="H2996" i="66" s="1"/>
  <c r="F1638" i="66"/>
  <c r="H1638" i="66" s="1"/>
  <c r="F2741" i="66"/>
  <c r="H2741" i="66" s="1"/>
  <c r="F620" i="66"/>
  <c r="H620" i="66" s="1"/>
  <c r="F447" i="66"/>
  <c r="H447" i="66" s="1"/>
  <c r="F2219" i="66"/>
  <c r="H2219" i="66" s="1"/>
  <c r="F2871" i="66"/>
  <c r="H2871" i="66" s="1"/>
  <c r="F2552" i="66"/>
  <c r="H2552" i="66" s="1"/>
  <c r="F1514" i="66"/>
  <c r="H1514" i="66" s="1"/>
  <c r="F4082" i="66"/>
  <c r="H4082" i="66" s="1"/>
  <c r="F3915" i="66"/>
  <c r="H3915" i="66" s="1"/>
  <c r="F8911" i="66"/>
  <c r="H8911" i="66" s="1"/>
  <c r="F5233" i="66"/>
  <c r="H5233" i="66" s="1"/>
  <c r="F6763" i="66"/>
  <c r="H6763" i="66" s="1"/>
  <c r="F5339" i="66"/>
  <c r="H5339" i="66" s="1"/>
  <c r="F6399" i="66"/>
  <c r="H6399" i="66" s="1"/>
  <c r="F5372" i="66"/>
  <c r="H5372" i="66" s="1"/>
  <c r="F5395" i="66"/>
  <c r="H5395" i="66" s="1"/>
  <c r="F5839" i="66"/>
  <c r="H5839" i="66" s="1"/>
  <c r="F3998" i="66"/>
  <c r="H3998" i="66" s="1"/>
  <c r="F3069" i="66"/>
  <c r="H3069" i="66" s="1"/>
  <c r="F7322" i="66"/>
  <c r="H7322" i="66" s="1"/>
  <c r="F9002" i="66"/>
  <c r="H9002" i="66" s="1"/>
  <c r="F5213" i="66"/>
  <c r="H5213" i="66" s="1"/>
  <c r="F3099" i="66"/>
  <c r="H3099" i="66" s="1"/>
  <c r="F4115" i="66"/>
  <c r="H4115" i="66" s="1"/>
  <c r="F2555" i="66"/>
  <c r="H2555" i="66" s="1"/>
  <c r="F5741" i="66"/>
  <c r="H5741" i="66" s="1"/>
  <c r="F7141" i="66"/>
  <c r="H7141" i="66" s="1"/>
  <c r="F4842" i="66"/>
  <c r="H4842" i="66" s="1"/>
  <c r="F5692" i="66"/>
  <c r="H5692" i="66" s="1"/>
  <c r="F6863" i="66"/>
  <c r="H6863" i="66" s="1"/>
  <c r="F9553" i="66"/>
  <c r="H9553" i="66" s="1"/>
  <c r="F4738" i="66"/>
  <c r="H4738" i="66" s="1"/>
  <c r="F9189" i="66"/>
  <c r="H9189" i="66" s="1"/>
  <c r="F8260" i="66"/>
  <c r="H8260" i="66" s="1"/>
  <c r="F4932" i="66"/>
  <c r="H4932" i="66" s="1"/>
  <c r="F4322" i="66"/>
  <c r="H4322" i="66" s="1"/>
  <c r="F2394" i="66"/>
  <c r="H2394" i="66" s="1"/>
  <c r="F349" i="66"/>
  <c r="H349" i="66" s="1"/>
  <c r="F397" i="66"/>
  <c r="H397" i="66" s="1"/>
  <c r="F1392" i="66"/>
  <c r="H1392" i="66" s="1"/>
  <c r="F1968" i="66"/>
  <c r="H1968" i="66" s="1"/>
  <c r="F3202" i="66"/>
  <c r="H3202" i="66" s="1"/>
  <c r="F2026" i="66"/>
  <c r="H2026" i="66" s="1"/>
  <c r="F2886" i="66"/>
  <c r="H2886" i="66" s="1"/>
  <c r="F3995" i="66"/>
  <c r="H3995" i="66" s="1"/>
  <c r="F5443" i="66"/>
  <c r="H5443" i="66" s="1"/>
  <c r="F5499" i="66"/>
  <c r="H5499" i="66" s="1"/>
  <c r="F2863" i="66"/>
  <c r="H2863" i="66" s="1"/>
  <c r="F1494" i="66"/>
  <c r="H1494" i="66" s="1"/>
  <c r="F2277" i="66"/>
  <c r="H2277" i="66" s="1"/>
  <c r="F7432" i="66"/>
  <c r="H7432" i="66" s="1"/>
  <c r="F5313" i="66"/>
  <c r="H5313" i="66" s="1"/>
  <c r="F2578" i="66"/>
  <c r="H2578" i="66" s="1"/>
  <c r="F4422" i="66"/>
  <c r="H4422" i="66" s="1"/>
  <c r="F9593" i="66"/>
  <c r="H9593" i="66" s="1"/>
  <c r="F5425" i="66"/>
  <c r="H5425" i="66" s="1"/>
  <c r="F3920" i="66"/>
  <c r="H3920" i="66" s="1"/>
  <c r="F5791" i="66"/>
  <c r="H5791" i="66" s="1"/>
  <c r="F7191" i="66"/>
  <c r="H7191" i="66" s="1"/>
  <c r="F4922" i="66"/>
  <c r="H4922" i="66" s="1"/>
  <c r="F5772" i="66"/>
  <c r="H5772" i="66" s="1"/>
  <c r="F5783" i="66"/>
  <c r="H5783" i="66" s="1"/>
  <c r="F8293" i="66"/>
  <c r="H8293" i="66" s="1"/>
  <c r="F4068" i="66"/>
  <c r="H4068" i="66" s="1"/>
  <c r="F8658" i="66"/>
  <c r="H8658" i="66" s="1"/>
  <c r="F8403" i="66"/>
  <c r="H8403" i="66" s="1"/>
  <c r="F6632" i="66"/>
  <c r="H6632" i="66" s="1"/>
  <c r="F4232" i="66"/>
  <c r="H4232" i="66" s="1"/>
  <c r="F2128" i="66"/>
  <c r="H2128" i="66" s="1"/>
  <c r="F3000" i="66"/>
  <c r="H3000" i="66" s="1"/>
  <c r="F297" i="66"/>
  <c r="H297" i="66" s="1"/>
  <c r="F644" i="66"/>
  <c r="H644" i="66" s="1"/>
  <c r="F1034" i="66"/>
  <c r="H1034" i="66" s="1"/>
  <c r="F280" i="66"/>
  <c r="H280" i="66" s="1"/>
  <c r="F2359" i="66"/>
  <c r="H2359" i="66" s="1"/>
  <c r="F1442" i="66"/>
  <c r="H1442" i="66" s="1"/>
  <c r="F2018" i="66"/>
  <c r="H2018" i="66" s="1"/>
  <c r="F7821" i="66"/>
  <c r="H7821" i="66" s="1"/>
  <c r="F7772" i="66"/>
  <c r="H7772" i="66" s="1"/>
  <c r="F6799" i="66"/>
  <c r="H6799" i="66" s="1"/>
  <c r="F9213" i="66"/>
  <c r="H9213" i="66" s="1"/>
  <c r="F6613" i="66"/>
  <c r="H6613" i="66" s="1"/>
  <c r="F5505" i="66"/>
  <c r="H5505" i="66" s="1"/>
  <c r="F6139" i="66"/>
  <c r="H6139" i="66" s="1"/>
  <c r="F1544" i="66"/>
  <c r="H1544" i="66" s="1"/>
  <c r="F5792" i="66"/>
  <c r="H5792" i="66" s="1"/>
  <c r="F2638" i="66"/>
  <c r="H2638" i="66" s="1"/>
  <c r="F3088" i="66"/>
  <c r="H3088" i="66" s="1"/>
  <c r="F4315" i="66"/>
  <c r="H4315" i="66" s="1"/>
  <c r="F5555" i="66"/>
  <c r="H5555" i="66" s="1"/>
  <c r="F3385" i="66"/>
  <c r="H3385" i="66" s="1"/>
  <c r="F5863" i="66"/>
  <c r="H5863" i="66" s="1"/>
  <c r="F6738" i="66"/>
  <c r="H6738" i="66" s="1"/>
  <c r="F4480" i="66"/>
  <c r="H4480" i="66" s="1"/>
  <c r="F8002" i="66"/>
  <c r="H8002" i="66" s="1"/>
  <c r="F4597" i="66"/>
  <c r="H4597" i="66" s="1"/>
  <c r="F5227" i="66"/>
  <c r="H5227" i="66" s="1"/>
  <c r="F4537" i="66"/>
  <c r="H4537" i="66" s="1"/>
  <c r="F6775" i="66"/>
  <c r="H6775" i="66" s="1"/>
  <c r="F8119" i="66"/>
  <c r="H8119" i="66" s="1"/>
  <c r="F6255" i="66"/>
  <c r="H6255" i="66" s="1"/>
  <c r="F5375" i="66"/>
  <c r="H5375" i="66" s="1"/>
  <c r="F4745" i="66"/>
  <c r="H4745" i="66" s="1"/>
  <c r="F8883" i="66"/>
  <c r="H8883" i="66" s="1"/>
  <c r="F7413" i="66"/>
  <c r="H7413" i="66" s="1"/>
  <c r="F6062" i="66"/>
  <c r="H6062" i="66" s="1"/>
  <c r="F8309" i="66"/>
  <c r="H8309" i="66" s="1"/>
  <c r="F5309" i="66"/>
  <c r="H5309" i="66" s="1"/>
  <c r="F8302" i="66"/>
  <c r="H8302" i="66" s="1"/>
  <c r="F9281" i="66"/>
  <c r="H9281" i="66" s="1"/>
  <c r="F8081" i="66"/>
  <c r="H8081" i="66" s="1"/>
  <c r="F5031" i="66"/>
  <c r="H5031" i="66" s="1"/>
  <c r="F4131" i="66"/>
  <c r="H4131" i="66" s="1"/>
  <c r="F3625" i="66"/>
  <c r="H3625" i="66" s="1"/>
  <c r="F3095" i="66"/>
  <c r="H3095" i="66" s="1"/>
  <c r="F2395" i="66"/>
  <c r="H2395" i="66" s="1"/>
  <c r="F1345" i="66"/>
  <c r="H1345" i="66" s="1"/>
  <c r="F2714" i="66"/>
  <c r="H2714" i="66" s="1"/>
  <c r="F7858" i="66"/>
  <c r="H7858" i="66" s="1"/>
  <c r="F5138" i="66"/>
  <c r="H5138" i="66" s="1"/>
  <c r="F5649" i="66"/>
  <c r="H5649" i="66" s="1"/>
  <c r="F6693" i="66"/>
  <c r="H6693" i="66" s="1"/>
  <c r="F4892" i="66"/>
  <c r="H4892" i="66" s="1"/>
  <c r="F5097" i="66"/>
  <c r="H5097" i="66" s="1"/>
  <c r="F7150" i="66"/>
  <c r="H7150" i="66" s="1"/>
  <c r="F7158" i="66"/>
  <c r="H7158" i="66" s="1"/>
  <c r="F5739" i="66"/>
  <c r="H5739" i="66" s="1"/>
  <c r="F5775" i="66"/>
  <c r="H5775" i="66" s="1"/>
  <c r="F4705" i="66"/>
  <c r="H4705" i="66" s="1"/>
  <c r="F9163" i="66"/>
  <c r="H9163" i="66" s="1"/>
  <c r="F9299" i="66"/>
  <c r="H9299" i="66" s="1"/>
  <c r="F3418" i="66"/>
  <c r="H3418" i="66" s="1"/>
  <c r="F5290" i="66"/>
  <c r="H5290" i="66" s="1"/>
  <c r="F4898" i="66"/>
  <c r="H4898" i="66" s="1"/>
  <c r="F8949" i="66"/>
  <c r="H8949" i="66" s="1"/>
  <c r="F8672" i="66"/>
  <c r="H8672" i="66" s="1"/>
  <c r="F6841" i="66"/>
  <c r="H6841" i="66" s="1"/>
  <c r="F6341" i="66"/>
  <c r="H6341" i="66" s="1"/>
  <c r="F4891" i="66"/>
  <c r="H4891" i="66" s="1"/>
  <c r="F4241" i="66"/>
  <c r="H4241" i="66" s="1"/>
  <c r="F7969" i="66"/>
  <c r="H7969" i="66" s="1"/>
  <c r="F2089" i="66"/>
  <c r="H2089" i="66" s="1"/>
  <c r="F7243" i="66"/>
  <c r="H7243" i="66" s="1"/>
  <c r="F8682" i="66"/>
  <c r="H8682" i="66" s="1"/>
  <c r="F7232" i="66"/>
  <c r="H7232" i="66" s="1"/>
  <c r="F3905" i="66"/>
  <c r="H3905" i="66" s="1"/>
  <c r="F2067" i="66"/>
  <c r="H2067" i="66" s="1"/>
  <c r="F1655" i="66"/>
  <c r="H1655" i="66" s="1"/>
  <c r="F3073" i="66"/>
  <c r="H3073" i="66" s="1"/>
  <c r="F1892" i="66"/>
  <c r="H1892" i="66" s="1"/>
  <c r="F1526" i="66"/>
  <c r="H1526" i="66" s="1"/>
  <c r="F910" i="66"/>
  <c r="H910" i="66" s="1"/>
  <c r="F359" i="66"/>
  <c r="H359" i="66" s="1"/>
  <c r="F5613" i="66"/>
  <c r="H5613" i="66" s="1"/>
  <c r="F3673" i="66"/>
  <c r="H3673" i="66" s="1"/>
  <c r="F6731" i="66"/>
  <c r="H6731" i="66" s="1"/>
  <c r="F2545" i="66"/>
  <c r="H2545" i="66" s="1"/>
  <c r="F1984" i="66"/>
  <c r="H1984" i="66" s="1"/>
  <c r="F2459" i="66"/>
  <c r="H2459" i="66" s="1"/>
  <c r="F2301" i="66"/>
  <c r="H2301" i="66" s="1"/>
  <c r="F7339" i="66"/>
  <c r="H7339" i="66" s="1"/>
  <c r="F8253" i="66"/>
  <c r="H8253" i="66" s="1"/>
  <c r="F5093" i="66"/>
  <c r="H5093" i="66" s="1"/>
  <c r="F4799" i="66"/>
  <c r="H4799" i="66" s="1"/>
  <c r="F7533" i="66"/>
  <c r="H7533" i="66" s="1"/>
  <c r="F5896" i="66"/>
  <c r="H5896" i="66" s="1"/>
  <c r="F4749" i="66"/>
  <c r="H4749" i="66" s="1"/>
  <c r="F3319" i="66"/>
  <c r="H3319" i="66" s="1"/>
  <c r="F5095" i="66"/>
  <c r="H5095" i="66" s="1"/>
  <c r="F8803" i="66"/>
  <c r="H8803" i="66" s="1"/>
  <c r="F7593" i="66"/>
  <c r="H7593" i="66" s="1"/>
  <c r="F8543" i="66"/>
  <c r="H8543" i="66" s="1"/>
  <c r="F4534" i="66"/>
  <c r="H4534" i="66" s="1"/>
  <c r="F5056" i="66"/>
  <c r="H5056" i="66" s="1"/>
  <c r="F6615" i="66"/>
  <c r="H6615" i="66" s="1"/>
  <c r="F7690" i="66"/>
  <c r="H7690" i="66" s="1"/>
  <c r="F8348" i="66"/>
  <c r="H8348" i="66" s="1"/>
  <c r="F5288" i="66"/>
  <c r="H5288" i="66" s="1"/>
  <c r="F8623" i="66"/>
  <c r="H8623" i="66" s="1"/>
  <c r="F5812" i="66"/>
  <c r="H5812" i="66" s="1"/>
  <c r="F9211" i="66"/>
  <c r="H9211" i="66" s="1"/>
  <c r="F4981" i="66"/>
  <c r="H4981" i="66" s="1"/>
  <c r="F4081" i="66"/>
  <c r="H4081" i="66" s="1"/>
  <c r="F2995" i="66"/>
  <c r="H2995" i="66" s="1"/>
  <c r="F4998" i="66"/>
  <c r="H4998" i="66" s="1"/>
  <c r="F5569" i="66"/>
  <c r="H5569" i="66" s="1"/>
  <c r="F3689" i="66"/>
  <c r="H3689" i="66" s="1"/>
  <c r="F7623" i="66"/>
  <c r="H7623" i="66" s="1"/>
  <c r="F5413" i="66"/>
  <c r="H5413" i="66" s="1"/>
  <c r="F6972" i="66"/>
  <c r="H6972" i="66" s="1"/>
  <c r="F4252" i="66"/>
  <c r="H4252" i="66" s="1"/>
  <c r="F2810" i="66"/>
  <c r="H2810" i="66" s="1"/>
  <c r="F2654" i="66"/>
  <c r="H2654" i="66" s="1"/>
  <c r="F7008" i="66"/>
  <c r="H7008" i="66" s="1"/>
  <c r="F9629" i="66"/>
  <c r="H9629" i="66" s="1"/>
  <c r="F4579" i="66"/>
  <c r="H4579" i="66" s="1"/>
  <c r="F5685" i="66"/>
  <c r="H5685" i="66" s="1"/>
  <c r="F6906" i="66"/>
  <c r="H6906" i="66" s="1"/>
  <c r="F4370" i="66"/>
  <c r="H4370" i="66" s="1"/>
  <c r="F5030" i="66"/>
  <c r="H5030" i="66" s="1"/>
  <c r="F6360" i="66"/>
  <c r="H6360" i="66" s="1"/>
  <c r="F6765" i="66"/>
  <c r="H6765" i="66" s="1"/>
  <c r="F6160" i="66"/>
  <c r="H6160" i="66" s="1"/>
  <c r="F4748" i="66"/>
  <c r="H4748" i="66" s="1"/>
  <c r="F5208" i="66"/>
  <c r="H5208" i="66" s="1"/>
  <c r="F3358" i="66"/>
  <c r="H3358" i="66" s="1"/>
  <c r="F4060" i="66"/>
  <c r="H4060" i="66" s="1"/>
  <c r="F5165" i="66"/>
  <c r="H5165" i="66" s="1"/>
  <c r="F4305" i="66"/>
  <c r="H4305" i="66" s="1"/>
  <c r="F7573" i="66"/>
  <c r="H7573" i="66" s="1"/>
  <c r="F5223" i="66"/>
  <c r="H5223" i="66" s="1"/>
  <c r="F3283" i="66"/>
  <c r="H3283" i="66" s="1"/>
  <c r="F7342" i="66"/>
  <c r="H7342" i="66" s="1"/>
  <c r="F8411" i="66"/>
  <c r="H8411" i="66" s="1"/>
  <c r="F6291" i="66"/>
  <c r="H6291" i="66" s="1"/>
  <c r="F4191" i="66"/>
  <c r="H4191" i="66" s="1"/>
  <c r="F3835" i="66"/>
  <c r="H3835" i="66" s="1"/>
  <c r="F3160" i="66"/>
  <c r="H3160" i="66" s="1"/>
  <c r="F5825" i="66"/>
  <c r="H5825" i="66" s="1"/>
  <c r="F8393" i="66"/>
  <c r="H8393" i="66" s="1"/>
  <c r="F5811" i="66"/>
  <c r="H5811" i="66" s="1"/>
  <c r="F4811" i="66"/>
  <c r="H4811" i="66" s="1"/>
  <c r="F3601" i="66"/>
  <c r="H3601" i="66" s="1"/>
  <c r="F2954" i="66"/>
  <c r="H2954" i="66" s="1"/>
  <c r="F2798" i="66"/>
  <c r="H2798" i="66" s="1"/>
  <c r="F1648" i="66"/>
  <c r="H1648" i="66" s="1"/>
  <c r="F1476" i="66"/>
  <c r="H1476" i="66" s="1"/>
  <c r="F3191" i="66"/>
  <c r="H3191" i="66" s="1"/>
  <c r="F1030" i="66"/>
  <c r="H1030" i="66" s="1"/>
  <c r="F309" i="66"/>
  <c r="H309" i="66" s="1"/>
  <c r="F5405" i="66"/>
  <c r="H5405" i="66" s="1"/>
  <c r="F5523" i="66"/>
  <c r="H5523" i="66" s="1"/>
  <c r="F6512" i="66"/>
  <c r="H6512" i="66" s="1"/>
  <c r="F7871" i="66"/>
  <c r="H7871" i="66" s="1"/>
  <c r="F4511" i="66"/>
  <c r="H4511" i="66" s="1"/>
  <c r="F3545" i="66"/>
  <c r="H3545" i="66" s="1"/>
  <c r="F3772" i="66"/>
  <c r="H3772" i="66" s="1"/>
  <c r="F2475" i="66"/>
  <c r="H2475" i="66" s="1"/>
  <c r="F2082" i="66"/>
  <c r="H2082" i="66" s="1"/>
  <c r="F7218" i="66"/>
  <c r="H7218" i="66" s="1"/>
  <c r="F4405" i="66"/>
  <c r="H4405" i="66" s="1"/>
  <c r="F4993" i="66"/>
  <c r="H4993" i="66" s="1"/>
  <c r="F3873" i="66"/>
  <c r="H3873" i="66" s="1"/>
  <c r="F8311" i="66"/>
  <c r="H8311" i="66" s="1"/>
  <c r="F8843" i="66"/>
  <c r="H8843" i="66" s="1"/>
  <c r="F4965" i="66"/>
  <c r="H4965" i="66" s="1"/>
  <c r="F4629" i="66"/>
  <c r="H4629" i="66" s="1"/>
  <c r="F5939" i="66"/>
  <c r="H5939" i="66" s="1"/>
  <c r="F2719" i="66"/>
  <c r="H2719" i="66" s="1"/>
  <c r="F4955" i="66"/>
  <c r="H4955" i="66" s="1"/>
  <c r="F8683" i="66"/>
  <c r="H8683" i="66" s="1"/>
  <c r="F3419" i="66"/>
  <c r="H3419" i="66" s="1"/>
  <c r="F8443" i="66"/>
  <c r="H8443" i="66" s="1"/>
  <c r="F4575" i="66"/>
  <c r="H4575" i="66" s="1"/>
  <c r="F8433" i="66"/>
  <c r="H8433" i="66" s="1"/>
  <c r="F6673" i="66"/>
  <c r="H6673" i="66" s="1"/>
  <c r="F5333" i="66"/>
  <c r="H5333" i="66" s="1"/>
  <c r="F9050" i="66"/>
  <c r="H9050" i="66" s="1"/>
  <c r="F4037" i="66"/>
  <c r="H4037" i="66" s="1"/>
  <c r="F4946" i="66"/>
  <c r="H4946" i="66" s="1"/>
  <c r="F7570" i="66"/>
  <c r="H7570" i="66" s="1"/>
  <c r="F6240" i="66"/>
  <c r="H6240" i="66" s="1"/>
  <c r="F8909" i="66"/>
  <c r="H8909" i="66" s="1"/>
  <c r="F8373" i="66"/>
  <c r="H8373" i="66" s="1"/>
  <c r="F6260" i="66"/>
  <c r="H6260" i="66" s="1"/>
  <c r="F5633" i="66"/>
  <c r="H5633" i="66" s="1"/>
  <c r="F4931" i="66"/>
  <c r="H4931" i="66" s="1"/>
  <c r="F4031" i="66"/>
  <c r="H4031" i="66" s="1"/>
  <c r="F2945" i="66"/>
  <c r="H2945" i="66" s="1"/>
  <c r="F9538" i="66"/>
  <c r="H9538" i="66" s="1"/>
  <c r="F7548" i="66"/>
  <c r="H7548" i="66" s="1"/>
  <c r="F4818" i="66"/>
  <c r="H4818" i="66" s="1"/>
  <c r="F9639" i="66"/>
  <c r="H9639" i="66" s="1"/>
  <c r="F6639" i="66"/>
  <c r="H6639" i="66" s="1"/>
  <c r="F9292" i="66"/>
  <c r="H9292" i="66" s="1"/>
  <c r="F6892" i="66"/>
  <c r="H6892" i="66" s="1"/>
  <c r="F5742" i="66"/>
  <c r="H5742" i="66" s="1"/>
  <c r="F4202" i="66"/>
  <c r="H4202" i="66" s="1"/>
  <c r="F2457" i="66"/>
  <c r="H2457" i="66" s="1"/>
  <c r="F2604" i="66"/>
  <c r="H2604" i="66" s="1"/>
  <c r="F9509" i="66"/>
  <c r="H9509" i="66" s="1"/>
  <c r="F3289" i="66"/>
  <c r="H3289" i="66" s="1"/>
  <c r="F4260" i="66"/>
  <c r="H4260" i="66" s="1"/>
  <c r="F5938" i="66"/>
  <c r="H5938" i="66" s="1"/>
  <c r="F8560" i="66"/>
  <c r="H8560" i="66" s="1"/>
  <c r="F4990" i="66"/>
  <c r="H4990" i="66" s="1"/>
  <c r="F3550" i="66"/>
  <c r="H3550" i="66" s="1"/>
  <c r="F9000" i="66"/>
  <c r="H9000" i="66" s="1"/>
  <c r="F5970" i="66"/>
  <c r="H5970" i="66" s="1"/>
  <c r="F3238" i="66"/>
  <c r="H3238" i="66" s="1"/>
  <c r="F5885" i="66"/>
  <c r="H5885" i="66" s="1"/>
  <c r="F5085" i="66"/>
  <c r="H5085" i="66" s="1"/>
  <c r="F7493" i="66"/>
  <c r="H7493" i="66" s="1"/>
  <c r="F6143" i="66"/>
  <c r="H6143" i="66" s="1"/>
  <c r="F5143" i="66"/>
  <c r="H5143" i="66" s="1"/>
  <c r="F8502" i="66"/>
  <c r="H8502" i="66" s="1"/>
  <c r="F9531" i="66"/>
  <c r="H9531" i="66" s="1"/>
  <c r="F7841" i="66"/>
  <c r="H7841" i="66" s="1"/>
  <c r="F5841" i="66"/>
  <c r="H5841" i="66" s="1"/>
  <c r="F4141" i="66"/>
  <c r="H4141" i="66" s="1"/>
  <c r="F3785" i="66"/>
  <c r="H3785" i="66" s="1"/>
  <c r="F3799" i="66"/>
  <c r="H3799" i="66" s="1"/>
  <c r="F5675" i="66"/>
  <c r="H5675" i="66" s="1"/>
  <c r="F8422" i="66"/>
  <c r="H8422" i="66" s="1"/>
  <c r="F5592" i="66"/>
  <c r="H5592" i="66" s="1"/>
  <c r="F3521" i="66"/>
  <c r="H3521" i="66" s="1"/>
  <c r="F2894" i="66"/>
  <c r="H2894" i="66" s="1"/>
  <c r="F1824" i="66"/>
  <c r="H1824" i="66" s="1"/>
  <c r="F2773" i="66"/>
  <c r="H2773" i="66" s="1"/>
  <c r="F2728" i="66"/>
  <c r="H2728" i="66" s="1"/>
  <c r="F1416" i="66"/>
  <c r="H1416" i="66" s="1"/>
  <c r="F3081" i="66"/>
  <c r="H3081" i="66" s="1"/>
  <c r="F2069" i="66"/>
  <c r="H2069" i="66" s="1"/>
  <c r="F1185" i="66"/>
  <c r="H1185" i="66" s="1"/>
  <c r="F3929" i="66"/>
  <c r="H3929" i="66" s="1"/>
  <c r="F8711" i="66"/>
  <c r="H8711" i="66" s="1"/>
  <c r="F4451" i="66"/>
  <c r="H4451" i="66" s="1"/>
  <c r="F3465" i="66"/>
  <c r="H3465" i="66" s="1"/>
  <c r="F2405" i="66"/>
  <c r="H2405" i="66" s="1"/>
  <c r="F2032" i="66"/>
  <c r="H2032" i="66" s="1"/>
  <c r="F2273" i="66"/>
  <c r="H2273" i="66" s="1"/>
  <c r="F1811" i="66"/>
  <c r="H1811" i="66" s="1"/>
  <c r="F8043" i="66"/>
  <c r="H8043" i="66" s="1"/>
  <c r="F5482" i="66"/>
  <c r="H5482" i="66" s="1"/>
  <c r="F9171" i="66"/>
  <c r="H9171" i="66" s="1"/>
  <c r="F5655" i="66"/>
  <c r="H5655" i="66" s="1"/>
  <c r="F7329" i="66"/>
  <c r="H7329" i="66" s="1"/>
  <c r="F2769" i="66"/>
  <c r="H2769" i="66" s="1"/>
  <c r="F6529" i="66"/>
  <c r="H6529" i="66" s="1"/>
  <c r="F6395" i="66"/>
  <c r="H6395" i="66" s="1"/>
  <c r="F6600" i="66"/>
  <c r="H6600" i="66" s="1"/>
  <c r="F7629" i="66"/>
  <c r="H7629" i="66" s="1"/>
  <c r="F5779" i="66"/>
  <c r="H5779" i="66" s="1"/>
  <c r="F4825" i="66"/>
  <c r="H4825" i="66" s="1"/>
  <c r="F3269" i="66"/>
  <c r="H3269" i="66" s="1"/>
  <c r="F6105" i="66"/>
  <c r="H6105" i="66" s="1"/>
  <c r="F8303" i="66"/>
  <c r="H8303" i="66" s="1"/>
  <c r="F8476" i="66"/>
  <c r="H8476" i="66" s="1"/>
  <c r="F8410" i="66"/>
  <c r="H8410" i="66" s="1"/>
  <c r="F7318" i="66"/>
  <c r="H7318" i="66" s="1"/>
  <c r="F7179" i="66"/>
  <c r="H7179" i="66" s="1"/>
  <c r="F4869" i="66"/>
  <c r="H4869" i="66" s="1"/>
  <c r="F6315" i="66"/>
  <c r="H6315" i="66" s="1"/>
  <c r="F4795" i="66"/>
  <c r="H4795" i="66" s="1"/>
  <c r="F6112" i="66"/>
  <c r="H6112" i="66" s="1"/>
  <c r="F7042" i="66"/>
  <c r="H7042" i="66" s="1"/>
  <c r="F5972" i="66"/>
  <c r="H5972" i="66" s="1"/>
  <c r="F5681" i="66"/>
  <c r="H5681" i="66" s="1"/>
  <c r="F4181" i="66"/>
  <c r="H4181" i="66" s="1"/>
  <c r="F3675" i="66"/>
  <c r="H3675" i="66" s="1"/>
  <c r="F2567" i="66"/>
  <c r="H2567" i="66" s="1"/>
  <c r="F3195" i="66"/>
  <c r="H3195" i="66" s="1"/>
  <c r="F2445" i="66"/>
  <c r="H2445" i="66" s="1"/>
  <c r="F1395" i="66"/>
  <c r="H1395" i="66" s="1"/>
  <c r="F3438" i="66"/>
  <c r="H3438" i="66" s="1"/>
  <c r="F4139" i="66"/>
  <c r="H4139" i="66" s="1"/>
  <c r="F6773" i="66"/>
  <c r="H6773" i="66" s="1"/>
  <c r="F4333" i="66"/>
  <c r="H4333" i="66" s="1"/>
  <c r="F7112" i="66"/>
  <c r="H7112" i="66" s="1"/>
  <c r="F4972" i="66"/>
  <c r="H4972" i="66" s="1"/>
  <c r="F8391" i="66"/>
  <c r="H8391" i="66" s="1"/>
  <c r="F6571" i="66"/>
  <c r="H6571" i="66" s="1"/>
  <c r="F3502" i="66"/>
  <c r="H3502" i="66" s="1"/>
  <c r="F5829" i="66"/>
  <c r="H5829" i="66" s="1"/>
  <c r="F6380" i="66"/>
  <c r="H6380" i="66" s="1"/>
  <c r="F9409" i="66"/>
  <c r="H9409" i="66" s="1"/>
  <c r="F5418" i="66"/>
  <c r="H5418" i="66" s="1"/>
  <c r="F5400" i="66"/>
  <c r="H5400" i="66" s="1"/>
  <c r="F6088" i="66"/>
  <c r="H6088" i="66" s="1"/>
  <c r="F3798" i="66"/>
  <c r="H3798" i="66" s="1"/>
  <c r="F7568" i="66"/>
  <c r="H7568" i="66" s="1"/>
  <c r="F5018" i="66"/>
  <c r="H5018" i="66" s="1"/>
  <c r="F9359" i="66"/>
  <c r="H9359" i="66" s="1"/>
  <c r="F4320" i="66"/>
  <c r="H4320" i="66" s="1"/>
  <c r="F8762" i="66"/>
  <c r="H8762" i="66" s="1"/>
  <c r="F7692" i="66"/>
  <c r="H7692" i="66" s="1"/>
  <c r="F6891" i="66"/>
  <c r="H6891" i="66" s="1"/>
  <c r="F6391" i="66"/>
  <c r="H6391" i="66" s="1"/>
  <c r="F5141" i="66"/>
  <c r="H5141" i="66" s="1"/>
  <c r="F4291" i="66"/>
  <c r="H4291" i="66" s="1"/>
  <c r="F3241" i="66"/>
  <c r="H3241" i="66" s="1"/>
  <c r="F2361" i="66"/>
  <c r="H2361" i="66" s="1"/>
  <c r="F2527" i="66"/>
  <c r="H2527" i="66" s="1"/>
  <c r="F7373" i="66"/>
  <c r="H7373" i="66" s="1"/>
  <c r="F6033" i="66"/>
  <c r="H6033" i="66" s="1"/>
  <c r="F4482" i="66"/>
  <c r="H4482" i="66" s="1"/>
  <c r="F4951" i="66"/>
  <c r="H4951" i="66" s="1"/>
  <c r="F4282" i="66"/>
  <c r="H4282" i="66" s="1"/>
  <c r="F2516" i="66"/>
  <c r="H2516" i="66" s="1"/>
  <c r="F2625" i="66"/>
  <c r="H2625" i="66" s="1"/>
  <c r="F1715" i="66"/>
  <c r="H1715" i="66" s="1"/>
  <c r="F3123" i="66"/>
  <c r="H3123" i="66" s="1"/>
  <c r="F1908" i="66"/>
  <c r="H1908" i="66" s="1"/>
  <c r="F1576" i="66"/>
  <c r="H1576" i="66" s="1"/>
  <c r="F1532" i="66"/>
  <c r="H1532" i="66" s="1"/>
  <c r="F2091" i="66"/>
  <c r="H2091" i="66" s="1"/>
  <c r="F7368" i="66"/>
  <c r="H7368" i="66" s="1"/>
  <c r="F4819" i="66"/>
  <c r="H4819" i="66" s="1"/>
  <c r="F8522" i="66"/>
  <c r="H8522" i="66" s="1"/>
  <c r="F8981" i="66"/>
  <c r="H8981" i="66" s="1"/>
  <c r="F8011" i="66"/>
  <c r="H8011" i="66" s="1"/>
  <c r="F3661" i="66"/>
  <c r="H3661" i="66" s="1"/>
  <c r="F2438" i="66"/>
  <c r="H2438" i="66" s="1"/>
  <c r="F2197" i="66"/>
  <c r="H2197" i="66" s="1"/>
  <c r="F1513" i="66"/>
  <c r="H1513" i="66" s="1"/>
  <c r="F3079" i="66"/>
  <c r="H3079" i="66" s="1"/>
  <c r="F2371" i="66"/>
  <c r="H2371" i="66" s="1"/>
  <c r="F7529" i="66"/>
  <c r="H7529" i="66" s="1"/>
  <c r="F9452" i="66"/>
  <c r="H9452" i="66" s="1"/>
  <c r="F9511" i="66"/>
  <c r="H9511" i="66" s="1"/>
  <c r="F8471" i="66"/>
  <c r="H8471" i="66" s="1"/>
  <c r="F5348" i="66"/>
  <c r="H5348" i="66" s="1"/>
  <c r="F5529" i="66"/>
  <c r="H5529" i="66" s="1"/>
  <c r="F7633" i="66"/>
  <c r="H7633" i="66" s="1"/>
  <c r="F6393" i="66"/>
  <c r="H6393" i="66" s="1"/>
  <c r="F5235" i="66"/>
  <c r="H5235" i="66" s="1"/>
  <c r="F5008" i="66"/>
  <c r="H5008" i="66" s="1"/>
  <c r="F4899" i="66"/>
  <c r="H4899" i="66" s="1"/>
  <c r="F9063" i="66"/>
  <c r="H9063" i="66" s="1"/>
  <c r="F8953" i="66"/>
  <c r="H8953" i="66" s="1"/>
  <c r="F8149" i="66"/>
  <c r="H8149" i="66" s="1"/>
  <c r="F2906" i="66"/>
  <c r="H2906" i="66" s="1"/>
  <c r="F239" i="66"/>
  <c r="H239" i="66" s="1"/>
  <c r="F7961" i="66"/>
  <c r="H7961" i="66" s="1"/>
  <c r="F5835" i="66"/>
  <c r="H5835" i="66" s="1"/>
  <c r="F9503" i="66"/>
  <c r="H9503" i="66" s="1"/>
  <c r="F9413" i="66"/>
  <c r="H9413" i="66" s="1"/>
  <c r="F2992" i="66"/>
  <c r="H2992" i="66" s="1"/>
  <c r="F2707" i="66"/>
  <c r="H2707" i="66" s="1"/>
  <c r="F3473" i="66"/>
  <c r="H3473" i="66" s="1"/>
  <c r="F9381" i="66"/>
  <c r="H9381" i="66" s="1"/>
  <c r="F8821" i="66"/>
  <c r="H8821" i="66" s="1"/>
  <c r="F3070" i="66"/>
  <c r="H3070" i="66" s="1"/>
  <c r="F2919" i="66"/>
  <c r="H2919" i="66" s="1"/>
  <c r="F2076" i="66"/>
  <c r="H2076" i="66" s="1"/>
  <c r="F2055" i="66"/>
  <c r="H2055" i="66" s="1"/>
  <c r="F2934" i="66"/>
  <c r="H2934" i="66" s="1"/>
  <c r="F2712" i="66"/>
  <c r="H2712" i="66" s="1"/>
  <c r="F1852" i="66"/>
  <c r="H1852" i="66" s="1"/>
  <c r="F2078" i="66"/>
  <c r="H2078" i="66" s="1"/>
  <c r="F1383" i="66"/>
  <c r="H1383" i="66" s="1"/>
  <c r="F2309" i="66"/>
  <c r="H2309" i="66" s="1"/>
  <c r="F576" i="66"/>
  <c r="H576" i="66" s="1"/>
  <c r="F597" i="66"/>
  <c r="H597" i="66" s="1"/>
  <c r="F595" i="66"/>
  <c r="H595" i="66" s="1"/>
  <c r="F3109" i="66"/>
  <c r="H3109" i="66" s="1"/>
  <c r="F2450" i="66"/>
  <c r="H2450" i="66" s="1"/>
  <c r="F1921" i="66"/>
  <c r="H1921" i="66" s="1"/>
  <c r="F2791" i="66"/>
  <c r="H2791" i="66" s="1"/>
  <c r="F2073" i="66"/>
  <c r="H2073" i="66" s="1"/>
  <c r="F1636" i="66"/>
  <c r="H1636" i="66" s="1"/>
  <c r="F1758" i="66"/>
  <c r="H1758" i="66" s="1"/>
  <c r="F2758" i="66"/>
  <c r="H2758" i="66" s="1"/>
  <c r="F2952" i="66"/>
  <c r="H2952" i="66" s="1"/>
  <c r="F3034" i="66"/>
  <c r="H3034" i="66" s="1"/>
  <c r="F2797" i="66"/>
  <c r="H2797" i="66" s="1"/>
  <c r="F4321" i="66"/>
  <c r="H4321" i="66" s="1"/>
  <c r="F6541" i="66"/>
  <c r="H6541" i="66" s="1"/>
  <c r="F6332" i="66"/>
  <c r="H6332" i="66" s="1"/>
  <c r="F7662" i="66"/>
  <c r="H7662" i="66" s="1"/>
  <c r="F3293" i="66"/>
  <c r="H3293" i="66" s="1"/>
  <c r="F6679" i="66"/>
  <c r="H6679" i="66" s="1"/>
  <c r="F4290" i="66"/>
  <c r="H4290" i="66" s="1"/>
  <c r="F7129" i="66"/>
  <c r="H7129" i="66" s="1"/>
  <c r="F4430" i="66"/>
  <c r="H4430" i="66" s="1"/>
  <c r="F7829" i="66"/>
  <c r="H7829" i="66" s="1"/>
  <c r="F6813" i="66"/>
  <c r="H6813" i="66" s="1"/>
  <c r="F6523" i="66"/>
  <c r="H6523" i="66" s="1"/>
  <c r="F4029" i="66"/>
  <c r="H4029" i="66" s="1"/>
  <c r="F6382" i="66"/>
  <c r="H6382" i="66" s="1"/>
  <c r="F8262" i="66"/>
  <c r="H8262" i="66" s="1"/>
  <c r="F1601" i="66"/>
  <c r="H1601" i="66" s="1"/>
  <c r="F2813" i="66"/>
  <c r="H2813" i="66" s="1"/>
  <c r="F5161" i="66"/>
  <c r="H5161" i="66" s="1"/>
  <c r="F1709" i="66"/>
  <c r="H1709" i="66" s="1"/>
  <c r="F2240" i="66"/>
  <c r="H2240" i="66" s="1"/>
  <c r="F1487" i="66"/>
  <c r="H1487" i="66" s="1"/>
  <c r="F5521" i="66"/>
  <c r="H5521" i="66" s="1"/>
  <c r="F6451" i="66"/>
  <c r="H6451" i="66" s="1"/>
  <c r="F5492" i="66"/>
  <c r="H5492" i="66" s="1"/>
  <c r="F8793" i="66"/>
  <c r="H8793" i="66" s="1"/>
  <c r="F5645" i="66"/>
  <c r="H5645" i="66" s="1"/>
  <c r="F3399" i="66"/>
  <c r="H3399" i="66" s="1"/>
  <c r="F8450" i="66"/>
  <c r="H8450" i="66" s="1"/>
  <c r="F4200" i="66"/>
  <c r="H4200" i="66" s="1"/>
  <c r="F3648" i="66"/>
  <c r="H3648" i="66" s="1"/>
  <c r="F7948" i="66"/>
  <c r="H7948" i="66" s="1"/>
  <c r="F6870" i="66"/>
  <c r="H6870" i="66" s="1"/>
  <c r="F3818" i="66"/>
  <c r="H3818" i="66" s="1"/>
  <c r="F7480" i="66"/>
  <c r="H7480" i="66" s="1"/>
  <c r="F7887" i="66"/>
  <c r="H7887" i="66" s="1"/>
  <c r="F3360" i="66"/>
  <c r="H3360" i="66" s="1"/>
  <c r="F6308" i="66"/>
  <c r="H6308" i="66" s="1"/>
  <c r="F7769" i="66"/>
  <c r="H7769" i="66" s="1"/>
  <c r="F1857" i="66"/>
  <c r="H1857" i="66" s="1"/>
  <c r="F8451" i="66"/>
  <c r="H8451" i="66" s="1"/>
  <c r="F5322" i="66"/>
  <c r="H5322" i="66" s="1"/>
  <c r="F4995" i="66"/>
  <c r="H4995" i="66" s="1"/>
  <c r="F2609" i="66"/>
  <c r="H2609" i="66" s="1"/>
  <c r="F8493" i="66"/>
  <c r="H8493" i="66" s="1"/>
  <c r="F9439" i="66"/>
  <c r="H9439" i="66" s="1"/>
  <c r="F7470" i="66"/>
  <c r="H7470" i="66" s="1"/>
  <c r="F8846" i="66"/>
  <c r="H8846" i="66" s="1"/>
  <c r="F2285" i="66"/>
  <c r="H2285" i="66" s="1"/>
  <c r="F2357" i="66"/>
  <c r="H2357" i="66" s="1"/>
  <c r="F6821" i="66"/>
  <c r="H6821" i="66" s="1"/>
  <c r="F9431" i="66"/>
  <c r="H9431" i="66" s="1"/>
  <c r="F5773" i="66"/>
  <c r="H5773" i="66" s="1"/>
  <c r="F8343" i="66"/>
  <c r="H8343" i="66" s="1"/>
  <c r="F9613" i="66"/>
  <c r="H9613" i="66" s="1"/>
  <c r="F5299" i="66"/>
  <c r="H5299" i="66" s="1"/>
  <c r="F3588" i="66"/>
  <c r="H3588" i="66" s="1"/>
  <c r="F6390" i="66"/>
  <c r="H6390" i="66" s="1"/>
  <c r="F8962" i="66"/>
  <c r="H8962" i="66" s="1"/>
  <c r="F6423" i="66"/>
  <c r="H6423" i="66" s="1"/>
  <c r="F4505" i="66"/>
  <c r="H4505" i="66" s="1"/>
  <c r="F9479" i="66"/>
  <c r="H9479" i="66" s="1"/>
  <c r="F6140" i="66"/>
  <c r="H6140" i="66" s="1"/>
  <c r="F6507" i="66"/>
  <c r="H6507" i="66" s="1"/>
  <c r="F7333" i="66"/>
  <c r="H7333" i="66" s="1"/>
  <c r="F3718" i="66"/>
  <c r="H3718" i="66" s="1"/>
  <c r="F1445" i="66"/>
  <c r="H1445" i="66" s="1"/>
  <c r="F6162" i="66"/>
  <c r="H6162" i="66" s="1"/>
  <c r="F3363" i="66"/>
  <c r="H3363" i="66" s="1"/>
  <c r="F9549" i="66"/>
  <c r="H9549" i="66" s="1"/>
  <c r="F4538" i="66"/>
  <c r="H4538" i="66" s="1"/>
  <c r="F6406" i="66"/>
  <c r="H6406" i="66" s="1"/>
  <c r="F6776" i="66"/>
  <c r="H6776" i="66" s="1"/>
  <c r="F7921" i="66"/>
  <c r="H7921" i="66" s="1"/>
  <c r="F8671" i="66"/>
  <c r="H8671" i="66" s="1"/>
  <c r="F4355" i="66"/>
  <c r="H4355" i="66" s="1"/>
  <c r="F1495" i="66"/>
  <c r="H1495" i="66" s="1"/>
  <c r="F3725" i="66"/>
  <c r="H3725" i="66" s="1"/>
  <c r="F6182" i="66"/>
  <c r="H6182" i="66" s="1"/>
  <c r="F6563" i="66"/>
  <c r="H6563" i="66" s="1"/>
  <c r="F6212" i="66"/>
  <c r="H6212" i="66" s="1"/>
  <c r="F3413" i="66"/>
  <c r="H3413" i="66" s="1"/>
  <c r="F3989" i="66"/>
  <c r="H3989" i="66" s="1"/>
  <c r="F8699" i="66"/>
  <c r="H8699" i="66" s="1"/>
  <c r="F4366" i="66"/>
  <c r="H4366" i="66" s="1"/>
  <c r="F6596" i="66"/>
  <c r="H6596" i="66" s="1"/>
  <c r="F9096" i="66"/>
  <c r="H9096" i="66" s="1"/>
  <c r="F2554" i="66"/>
  <c r="H2554" i="66" s="1"/>
  <c r="F4971" i="66"/>
  <c r="H4971" i="66" s="1"/>
  <c r="F7971" i="66"/>
  <c r="H7971" i="66" s="1"/>
  <c r="F8731" i="66"/>
  <c r="H8731" i="66" s="1"/>
  <c r="F7483" i="66"/>
  <c r="H7483" i="66" s="1"/>
  <c r="F8809" i="66"/>
  <c r="H8809" i="66" s="1"/>
  <c r="F4270" i="66"/>
  <c r="H4270" i="66" s="1"/>
  <c r="F2814" i="66"/>
  <c r="H2814" i="66" s="1"/>
  <c r="F1845" i="66"/>
  <c r="H1845" i="66" s="1"/>
  <c r="F3775" i="66"/>
  <c r="H3775" i="66" s="1"/>
  <c r="F5563" i="66"/>
  <c r="H5563" i="66" s="1"/>
  <c r="F6262" i="66"/>
  <c r="H6262" i="66" s="1"/>
  <c r="F3863" i="66"/>
  <c r="H3863" i="66" s="1"/>
  <c r="F6815" i="66"/>
  <c r="H6815" i="66" s="1"/>
  <c r="F6887" i="66"/>
  <c r="H6887" i="66" s="1"/>
  <c r="F8483" i="66"/>
  <c r="H8483" i="66" s="1"/>
  <c r="F5460" i="66"/>
  <c r="H5460" i="66" s="1"/>
  <c r="F3821" i="66"/>
  <c r="H3821" i="66" s="1"/>
  <c r="F3543" i="66"/>
  <c r="H3543" i="66" s="1"/>
  <c r="F7569" i="66"/>
  <c r="H7569" i="66" s="1"/>
  <c r="F8919" i="66"/>
  <c r="H8919" i="66" s="1"/>
  <c r="F4420" i="66"/>
  <c r="H4420" i="66" s="1"/>
  <c r="F1964" i="66"/>
  <c r="H1964" i="66" s="1"/>
  <c r="F2864" i="66"/>
  <c r="H2864" i="66" s="1"/>
  <c r="F1895" i="66"/>
  <c r="H1895" i="66" s="1"/>
  <c r="F2817" i="66"/>
  <c r="H2817" i="66" s="1"/>
  <c r="F4225" i="66"/>
  <c r="H4225" i="66" s="1"/>
  <c r="F5931" i="66"/>
  <c r="H5931" i="66" s="1"/>
  <c r="F5262" i="66"/>
  <c r="H5262" i="66" s="1"/>
  <c r="F7370" i="66"/>
  <c r="H7370" i="66" s="1"/>
  <c r="F8063" i="66"/>
  <c r="H8063" i="66" s="1"/>
  <c r="F7819" i="66"/>
  <c r="H7819" i="66" s="1"/>
  <c r="F4219" i="66"/>
  <c r="H4219" i="66" s="1"/>
  <c r="F3167" i="66"/>
  <c r="H3167" i="66" s="1"/>
  <c r="F4113" i="66"/>
  <c r="H4113" i="66" s="1"/>
  <c r="F7113" i="66"/>
  <c r="H7113" i="66" s="1"/>
  <c r="F8123" i="66"/>
  <c r="H8123" i="66" s="1"/>
  <c r="F7889" i="66"/>
  <c r="H7889" i="66" s="1"/>
  <c r="F8648" i="66"/>
  <c r="H8648" i="66" s="1"/>
  <c r="F7567" i="66"/>
  <c r="H7567" i="66" s="1"/>
  <c r="F8750" i="66"/>
  <c r="H8750" i="66" s="1"/>
  <c r="F6806" i="66"/>
  <c r="H6806" i="66" s="1"/>
  <c r="F6883" i="66"/>
  <c r="H6883" i="66" s="1"/>
  <c r="F8952" i="66"/>
  <c r="H8952" i="66" s="1"/>
  <c r="F2747" i="66"/>
  <c r="H2747" i="66" s="1"/>
  <c r="F1425" i="66"/>
  <c r="H1425" i="66" s="1"/>
  <c r="F1374" i="66"/>
  <c r="H1374" i="66" s="1"/>
  <c r="F1716" i="66"/>
  <c r="H1716" i="66" s="1"/>
  <c r="F2870" i="66"/>
  <c r="H2870" i="66" s="1"/>
  <c r="F921" i="66"/>
  <c r="H921" i="66" s="1"/>
  <c r="F2602" i="66"/>
  <c r="H2602" i="66" s="1"/>
  <c r="F2594" i="66"/>
  <c r="H2594" i="66" s="1"/>
  <c r="F1975" i="66"/>
  <c r="H1975" i="66" s="1"/>
  <c r="F3222" i="66"/>
  <c r="H3222" i="66" s="1"/>
  <c r="F6718" i="66"/>
  <c r="H6718" i="66" s="1"/>
  <c r="F6299" i="66"/>
  <c r="H6299" i="66" s="1"/>
  <c r="F7161" i="66"/>
  <c r="H7161" i="66" s="1"/>
  <c r="F561" i="66"/>
  <c r="H561" i="66" s="1"/>
  <c r="F1775" i="66"/>
  <c r="H1775" i="66" s="1"/>
  <c r="F3212" i="66"/>
  <c r="H3212" i="66" s="1"/>
  <c r="F5132" i="66"/>
  <c r="H5132" i="66" s="1"/>
  <c r="F4845" i="66"/>
  <c r="H4845" i="66" s="1"/>
  <c r="F6593" i="66"/>
  <c r="H6593" i="66" s="1"/>
  <c r="F3505" i="66"/>
  <c r="H3505" i="66" s="1"/>
  <c r="F2647" i="66"/>
  <c r="H2647" i="66" s="1"/>
  <c r="F2062" i="66"/>
  <c r="H2062" i="66" s="1"/>
  <c r="F3178" i="66"/>
  <c r="H3178" i="66" s="1"/>
  <c r="F2700" i="66"/>
  <c r="H2700" i="66" s="1"/>
  <c r="F179" i="66"/>
  <c r="H179" i="66" s="1"/>
  <c r="F803" i="66"/>
  <c r="H803" i="66" s="1"/>
  <c r="F2461" i="66"/>
  <c r="H2461" i="66" s="1"/>
  <c r="F1752" i="66"/>
  <c r="H1752" i="66" s="1"/>
  <c r="F1486" i="66"/>
  <c r="H1486" i="66" s="1"/>
  <c r="F2498" i="66"/>
  <c r="H2498" i="66" s="1"/>
  <c r="F2652" i="66"/>
  <c r="H2652" i="66" s="1"/>
  <c r="F2035" i="66"/>
  <c r="H2035" i="66" s="1"/>
  <c r="F3292" i="66"/>
  <c r="H3292" i="66" s="1"/>
  <c r="F3205" i="66"/>
  <c r="H3205" i="66" s="1"/>
  <c r="F8041" i="66"/>
  <c r="H8041" i="66" s="1"/>
  <c r="F9022" i="66"/>
  <c r="H9022" i="66" s="1"/>
  <c r="F4223" i="66"/>
  <c r="H4223" i="66" s="1"/>
  <c r="F9633" i="66"/>
  <c r="H9633" i="66" s="1"/>
  <c r="F8469" i="66"/>
  <c r="H8469" i="66" s="1"/>
  <c r="F8869" i="66"/>
  <c r="H8869" i="66" s="1"/>
  <c r="F7923" i="66"/>
  <c r="H7923" i="66" s="1"/>
  <c r="F9602" i="66"/>
  <c r="H9602" i="66" s="1"/>
  <c r="F9563" i="66"/>
  <c r="H9563" i="66" s="1"/>
  <c r="F2223" i="66"/>
  <c r="H2223" i="66" s="1"/>
  <c r="F2796" i="66"/>
  <c r="H2796" i="66" s="1"/>
  <c r="F2637" i="66"/>
  <c r="H2637" i="66" s="1"/>
  <c r="F5871" i="66"/>
  <c r="H5871" i="66" s="1"/>
  <c r="F4782" i="66"/>
  <c r="H4782" i="66" s="1"/>
  <c r="F6292" i="66"/>
  <c r="H6292" i="66" s="1"/>
  <c r="F5925" i="66"/>
  <c r="H5925" i="66" s="1"/>
  <c r="F159" i="66"/>
  <c r="H159" i="66" s="1"/>
  <c r="F2830" i="66"/>
  <c r="H2830" i="66" s="1"/>
  <c r="F1958" i="66"/>
  <c r="H1958" i="66" s="1"/>
  <c r="F3042" i="66"/>
  <c r="H3042" i="66" s="1"/>
  <c r="F1835" i="66"/>
  <c r="H1835" i="66" s="1"/>
  <c r="F2787" i="66"/>
  <c r="H2787" i="66" s="1"/>
  <c r="F5139" i="66"/>
  <c r="H5139" i="66" s="1"/>
  <c r="F2977" i="66"/>
  <c r="H2977" i="66" s="1"/>
  <c r="F3341" i="66"/>
  <c r="H3341" i="66" s="1"/>
  <c r="F7691" i="66"/>
  <c r="H7691" i="66" s="1"/>
  <c r="F8241" i="66"/>
  <c r="H8241" i="66" s="1"/>
  <c r="F9461" i="66"/>
  <c r="H9461" i="66" s="1"/>
  <c r="F6489" i="66"/>
  <c r="H6489" i="66" s="1"/>
  <c r="F9559" i="66"/>
  <c r="H9559" i="66" s="1"/>
  <c r="F8798" i="66"/>
  <c r="H8798" i="66" s="1"/>
  <c r="F3260" i="66"/>
  <c r="H3260" i="66" s="1"/>
  <c r="F7140" i="66"/>
  <c r="H7140" i="66" s="1"/>
  <c r="F4839" i="66"/>
  <c r="H4839" i="66" s="1"/>
  <c r="F4052" i="66"/>
  <c r="H4052" i="66" s="1"/>
  <c r="F5771" i="66"/>
  <c r="H5771" i="66" s="1"/>
  <c r="F7612" i="66"/>
  <c r="H7612" i="66" s="1"/>
  <c r="F6379" i="66"/>
  <c r="H6379" i="66" s="1"/>
  <c r="F7779" i="66"/>
  <c r="H7779" i="66" s="1"/>
  <c r="F2114" i="66"/>
  <c r="H2114" i="66" s="1"/>
  <c r="F2499" i="66"/>
  <c r="H2499" i="66" s="1"/>
  <c r="F3452" i="66"/>
  <c r="H3452" i="66" s="1"/>
  <c r="F6981" i="66"/>
  <c r="H6981" i="66" s="1"/>
  <c r="F8681" i="66"/>
  <c r="H8681" i="66" s="1"/>
  <c r="F5489" i="66"/>
  <c r="H5489" i="66" s="1"/>
  <c r="F3868" i="66"/>
  <c r="H3868" i="66" s="1"/>
  <c r="F5508" i="66"/>
  <c r="H5508" i="66" s="1"/>
  <c r="F4523" i="66"/>
  <c r="H4523" i="66" s="1"/>
  <c r="F3612" i="66"/>
  <c r="H3612" i="66" s="1"/>
  <c r="F2304" i="66"/>
  <c r="H2304" i="66" s="1"/>
  <c r="F1016" i="66"/>
  <c r="H1016" i="66" s="1"/>
  <c r="F853" i="66"/>
  <c r="H853" i="66" s="1"/>
  <c r="F65" i="66"/>
  <c r="H65" i="66" s="1"/>
  <c r="F130" i="66"/>
  <c r="H130" i="66" s="1"/>
  <c r="F1702" i="66"/>
  <c r="H1702" i="66" s="1"/>
  <c r="F2775" i="66"/>
  <c r="H2775" i="66" s="1"/>
  <c r="F7839" i="66"/>
  <c r="H7839" i="66" s="1"/>
  <c r="F4173" i="66"/>
  <c r="H4173" i="66" s="1"/>
  <c r="F4509" i="66"/>
  <c r="H4509" i="66" s="1"/>
  <c r="F4672" i="66"/>
  <c r="H4672" i="66" s="1"/>
  <c r="F2605" i="66"/>
  <c r="H2605" i="66" s="1"/>
  <c r="F3291" i="66"/>
  <c r="H3291" i="66" s="1"/>
  <c r="F7241" i="66"/>
  <c r="H7241" i="66" s="1"/>
  <c r="F7699" i="66"/>
  <c r="H7699" i="66" s="1"/>
  <c r="F5310" i="66"/>
  <c r="H5310" i="66" s="1"/>
  <c r="F7848" i="66"/>
  <c r="H7848" i="66" s="1"/>
  <c r="F3752" i="66"/>
  <c r="H3752" i="66" s="1"/>
  <c r="F8732" i="66"/>
  <c r="H8732" i="66" s="1"/>
  <c r="F3623" i="66"/>
  <c r="H3623" i="66" s="1"/>
  <c r="F6483" i="66"/>
  <c r="H6483" i="66" s="1"/>
  <c r="F4530" i="66"/>
  <c r="H4530" i="66" s="1"/>
  <c r="F1996" i="66"/>
  <c r="H1996" i="66" s="1"/>
  <c r="F4275" i="66"/>
  <c r="H4275" i="66" s="1"/>
  <c r="F6181" i="66"/>
  <c r="H6181" i="66" s="1"/>
  <c r="F6931" i="66"/>
  <c r="H6931" i="66" s="1"/>
  <c r="F5332" i="66"/>
  <c r="H5332" i="66" s="1"/>
  <c r="F8802" i="66"/>
  <c r="H8802" i="66" s="1"/>
  <c r="F2315" i="66"/>
  <c r="H2315" i="66" s="1"/>
  <c r="F3194" i="66"/>
  <c r="H3194" i="66" s="1"/>
  <c r="F1616" i="66"/>
  <c r="H1616" i="66" s="1"/>
  <c r="F1049" i="66"/>
  <c r="H1049" i="66" s="1"/>
  <c r="F1175" i="66"/>
  <c r="H1175" i="66" s="1"/>
  <c r="F2420" i="66"/>
  <c r="H2420" i="66" s="1"/>
  <c r="F6383" i="66"/>
  <c r="H6383" i="66" s="1"/>
  <c r="F7411" i="66"/>
  <c r="H7411" i="66" s="1"/>
  <c r="F3421" i="66"/>
  <c r="H3421" i="66" s="1"/>
  <c r="F3395" i="66"/>
  <c r="H3395" i="66" s="1"/>
  <c r="F2225" i="66"/>
  <c r="H2225" i="66" s="1"/>
  <c r="F3114" i="66"/>
  <c r="H3114" i="66" s="1"/>
  <c r="F1992" i="66"/>
  <c r="H1992" i="66" s="1"/>
  <c r="F2238" i="66"/>
  <c r="H2238" i="66" s="1"/>
  <c r="F1523" i="66"/>
  <c r="H1523" i="66" s="1"/>
  <c r="F1352" i="66"/>
  <c r="H1352" i="66" s="1"/>
  <c r="F1901" i="66"/>
  <c r="H1901" i="66" s="1"/>
  <c r="F2620" i="66"/>
  <c r="H2620" i="66" s="1"/>
  <c r="F26" i="66"/>
  <c r="H26" i="66" s="1"/>
  <c r="F753" i="66"/>
  <c r="H753" i="66" s="1"/>
  <c r="F875" i="66"/>
  <c r="H875" i="66" s="1"/>
  <c r="F1130" i="66"/>
  <c r="H1130" i="66" s="1"/>
  <c r="F2521" i="66"/>
  <c r="H2521" i="66" s="1"/>
  <c r="F1536" i="66"/>
  <c r="H1536" i="66" s="1"/>
  <c r="F2588" i="66"/>
  <c r="H2588" i="66" s="1"/>
  <c r="F2702" i="66"/>
  <c r="H2702" i="66" s="1"/>
  <c r="F3183" i="66"/>
  <c r="H3183" i="66" s="1"/>
  <c r="F1834" i="66"/>
  <c r="H1834" i="66" s="1"/>
  <c r="F2724" i="66"/>
  <c r="H2724" i="66" s="1"/>
  <c r="F5251" i="66"/>
  <c r="H5251" i="66" s="1"/>
  <c r="F6401" i="66"/>
  <c r="H6401" i="66" s="1"/>
  <c r="F7321" i="66"/>
  <c r="H7321" i="66" s="1"/>
  <c r="F8111" i="66"/>
  <c r="H8111" i="66" s="1"/>
  <c r="F4325" i="66"/>
  <c r="H4325" i="66" s="1"/>
  <c r="F6339" i="66"/>
  <c r="H6339" i="66" s="1"/>
  <c r="F9159" i="66"/>
  <c r="H9159" i="66" s="1"/>
  <c r="F8023" i="66"/>
  <c r="H8023" i="66" s="1"/>
  <c r="F6285" i="66"/>
  <c r="H6285" i="66" s="1"/>
  <c r="F5069" i="66"/>
  <c r="H5069" i="66" s="1"/>
  <c r="F7823" i="66"/>
  <c r="H7823" i="66" s="1"/>
  <c r="F7733" i="66"/>
  <c r="H7733" i="66" s="1"/>
  <c r="F3243" i="66"/>
  <c r="H3243" i="66" s="1"/>
  <c r="F3014" i="66"/>
  <c r="H3014" i="66" s="1"/>
  <c r="F5951" i="66"/>
  <c r="H5951" i="66" s="1"/>
  <c r="F8551" i="66"/>
  <c r="H8551" i="66" s="1"/>
  <c r="F7743" i="66"/>
  <c r="H7743" i="66" s="1"/>
  <c r="F6055" i="66"/>
  <c r="H6055" i="66" s="1"/>
  <c r="F1366" i="66"/>
  <c r="H1366" i="66" s="1"/>
  <c r="F2008" i="66"/>
  <c r="H2008" i="66" s="1"/>
  <c r="F3092" i="66"/>
  <c r="H3092" i="66" s="1"/>
  <c r="F1905" i="66"/>
  <c r="H1905" i="66" s="1"/>
  <c r="F7311" i="66"/>
  <c r="H7311" i="66" s="1"/>
  <c r="F8272" i="66"/>
  <c r="H8272" i="66" s="1"/>
  <c r="F5269" i="66"/>
  <c r="H5269" i="66" s="1"/>
  <c r="F7719" i="66"/>
  <c r="H7719" i="66" s="1"/>
  <c r="F2406" i="66"/>
  <c r="H2406" i="66" s="1"/>
  <c r="F3391" i="66"/>
  <c r="H3391" i="66" s="1"/>
  <c r="F7741" i="66"/>
  <c r="H7741" i="66" s="1"/>
  <c r="F8301" i="66"/>
  <c r="H8301" i="66" s="1"/>
  <c r="F5589" i="66"/>
  <c r="H5589" i="66" s="1"/>
  <c r="F6579" i="66"/>
  <c r="H6579" i="66" s="1"/>
  <c r="F6238" i="66"/>
  <c r="H6238" i="66" s="1"/>
  <c r="F6480" i="66"/>
  <c r="H6480" i="66" s="1"/>
  <c r="F3650" i="66"/>
  <c r="H3650" i="66" s="1"/>
  <c r="F6948" i="66"/>
  <c r="H6948" i="66" s="1"/>
  <c r="F5670" i="66"/>
  <c r="H5670" i="66" s="1"/>
  <c r="F8250" i="66"/>
  <c r="H8250" i="66" s="1"/>
  <c r="F9609" i="66"/>
  <c r="H9609" i="66" s="1"/>
  <c r="F5948" i="66"/>
  <c r="H5948" i="66" s="1"/>
  <c r="F8158" i="66"/>
  <c r="H8158" i="66" s="1"/>
  <c r="F4400" i="66"/>
  <c r="H4400" i="66" s="1"/>
  <c r="F2885" i="66"/>
  <c r="H2885" i="66" s="1"/>
  <c r="F3136" i="66"/>
  <c r="H3136" i="66" s="1"/>
  <c r="F4102" i="66"/>
  <c r="H4102" i="66" s="1"/>
  <c r="F6242" i="66"/>
  <c r="H6242" i="66" s="1"/>
  <c r="F7682" i="66"/>
  <c r="H7682" i="66" s="1"/>
  <c r="F9073" i="66"/>
  <c r="H9073" i="66" s="1"/>
  <c r="F6005" i="66"/>
  <c r="H6005" i="66" s="1"/>
  <c r="F1889" i="66"/>
  <c r="H1889" i="66" s="1"/>
  <c r="F3981" i="66"/>
  <c r="H3981" i="66" s="1"/>
  <c r="F7031" i="66"/>
  <c r="H7031" i="66" s="1"/>
  <c r="F5688" i="66"/>
  <c r="H5688" i="66" s="1"/>
  <c r="F5312" i="66"/>
  <c r="H5312" i="66" s="1"/>
  <c r="F5798" i="66"/>
  <c r="H5798" i="66" s="1"/>
  <c r="F7518" i="66"/>
  <c r="H7518" i="66" s="1"/>
  <c r="F5946" i="66"/>
  <c r="H5946" i="66" s="1"/>
  <c r="F6227" i="66"/>
  <c r="H6227" i="66" s="1"/>
  <c r="F8888" i="66"/>
  <c r="H8888" i="66" s="1"/>
  <c r="F47" i="66"/>
  <c r="H47" i="66" s="1"/>
  <c r="F1647" i="66"/>
  <c r="H1647" i="66" s="1"/>
  <c r="F2783" i="66"/>
  <c r="H2783" i="66" s="1"/>
  <c r="F9031" i="66"/>
  <c r="H9031" i="66" s="1"/>
  <c r="F4299" i="66"/>
  <c r="H4299" i="66" s="1"/>
  <c r="F2173" i="66"/>
  <c r="H2173" i="66" s="1"/>
  <c r="F1982" i="66"/>
  <c r="H1982" i="66" s="1"/>
  <c r="F3272" i="66"/>
  <c r="H3272" i="66" s="1"/>
  <c r="F5220" i="66"/>
  <c r="H5220" i="66" s="1"/>
  <c r="F2927" i="66"/>
  <c r="H2927" i="66" s="1"/>
  <c r="F5933" i="66"/>
  <c r="H5933" i="66" s="1"/>
  <c r="F9449" i="66"/>
  <c r="H9449" i="66" s="1"/>
  <c r="F5488" i="66"/>
  <c r="H5488" i="66" s="1"/>
  <c r="F4013" i="66"/>
  <c r="H4013" i="66" s="1"/>
  <c r="F8362" i="66"/>
  <c r="H8362" i="66" s="1"/>
  <c r="F8961" i="66"/>
  <c r="H8961" i="66" s="1"/>
  <c r="F3312" i="66"/>
  <c r="H3312" i="66" s="1"/>
  <c r="F2064" i="66"/>
  <c r="H2064" i="66" s="1"/>
  <c r="F1922" i="66"/>
  <c r="H1922" i="66" s="1"/>
  <c r="F2158" i="66"/>
  <c r="H2158" i="66" s="1"/>
  <c r="F3181" i="66"/>
  <c r="H3181" i="66" s="1"/>
  <c r="F2379" i="66"/>
  <c r="H2379" i="66" s="1"/>
  <c r="F1519" i="66"/>
  <c r="H1519" i="66" s="1"/>
  <c r="F1290" i="66"/>
  <c r="H1290" i="66" s="1"/>
  <c r="F879" i="66"/>
  <c r="H879" i="66" s="1"/>
  <c r="F1295" i="66"/>
  <c r="H1295" i="66" s="1"/>
  <c r="F785" i="66"/>
  <c r="H785" i="66" s="1"/>
  <c r="F104" i="66"/>
  <c r="H104" i="66" s="1"/>
  <c r="F2999" i="66"/>
  <c r="H2999" i="66" s="1"/>
  <c r="F2591" i="66"/>
  <c r="H2591" i="66" s="1"/>
  <c r="F1586" i="66"/>
  <c r="H1586" i="66" s="1"/>
  <c r="F1508" i="66"/>
  <c r="H1508" i="66" s="1"/>
  <c r="F2648" i="66"/>
  <c r="H2648" i="66" s="1"/>
  <c r="F2752" i="66"/>
  <c r="H2752" i="66" s="1"/>
  <c r="F2974" i="66"/>
  <c r="H2974" i="66" s="1"/>
  <c r="F5321" i="66"/>
  <c r="H5321" i="66" s="1"/>
  <c r="F6461" i="66"/>
  <c r="H6461" i="66" s="1"/>
  <c r="F7401" i="66"/>
  <c r="H7401" i="66" s="1"/>
  <c r="F7572" i="66"/>
  <c r="H7572" i="66" s="1"/>
  <c r="F4423" i="66"/>
  <c r="H4423" i="66" s="1"/>
  <c r="F5185" i="66"/>
  <c r="H5185" i="66" s="1"/>
  <c r="F3839" i="66"/>
  <c r="H3839" i="66" s="1"/>
  <c r="F3310" i="66"/>
  <c r="H3310" i="66" s="1"/>
  <c r="F6713" i="66"/>
  <c r="H6713" i="66" s="1"/>
  <c r="F3899" i="66"/>
  <c r="H3899" i="66" s="1"/>
  <c r="F8759" i="66"/>
  <c r="H8759" i="66" s="1"/>
  <c r="F6323" i="66"/>
  <c r="H6323" i="66" s="1"/>
  <c r="F1351" i="66"/>
  <c r="H1351" i="66" s="1"/>
  <c r="F3185" i="66"/>
  <c r="H3185" i="66" s="1"/>
  <c r="F8569" i="66"/>
  <c r="H8569" i="66" s="1"/>
  <c r="F1659" i="66"/>
  <c r="H1659" i="66" s="1"/>
  <c r="F2799" i="66"/>
  <c r="H2799" i="66" s="1"/>
  <c r="F2130" i="66"/>
  <c r="H2130" i="66" s="1"/>
  <c r="F2058" i="66"/>
  <c r="H2058" i="66" s="1"/>
  <c r="F3142" i="66"/>
  <c r="H3142" i="66" s="1"/>
  <c r="F1965" i="66"/>
  <c r="H1965" i="66" s="1"/>
  <c r="F2086" i="66"/>
  <c r="H2086" i="66" s="1"/>
  <c r="F8641" i="66"/>
  <c r="H8641" i="66" s="1"/>
  <c r="F9303" i="66"/>
  <c r="H9303" i="66" s="1"/>
  <c r="F7899" i="66"/>
  <c r="H7899" i="66" s="1"/>
  <c r="F2456" i="66"/>
  <c r="H2456" i="66" s="1"/>
  <c r="F3641" i="66"/>
  <c r="H3641" i="66" s="1"/>
  <c r="F7791" i="66"/>
  <c r="H7791" i="66" s="1"/>
  <c r="F4699" i="66"/>
  <c r="H4699" i="66" s="1"/>
  <c r="F5689" i="66"/>
  <c r="H5689" i="66" s="1"/>
  <c r="F3498" i="66"/>
  <c r="H3498" i="66" s="1"/>
  <c r="F3760" i="66"/>
  <c r="H3760" i="66" s="1"/>
  <c r="F7818" i="66"/>
  <c r="H7818" i="66" s="1"/>
  <c r="F6138" i="66"/>
  <c r="H6138" i="66" s="1"/>
  <c r="F7669" i="66"/>
  <c r="H7669" i="66" s="1"/>
  <c r="F3186" i="66"/>
  <c r="H3186" i="66" s="1"/>
  <c r="F7742" i="66"/>
  <c r="H7742" i="66" s="1"/>
  <c r="F4915" i="66"/>
  <c r="H4915" i="66" s="1"/>
  <c r="F6549" i="66"/>
  <c r="H6549" i="66" s="1"/>
  <c r="F2214" i="66"/>
  <c r="H2214" i="66" s="1"/>
  <c r="F7081" i="66"/>
  <c r="H7081" i="66" s="1"/>
  <c r="F4329" i="66"/>
  <c r="H4329" i="66" s="1"/>
  <c r="F4138" i="66"/>
  <c r="H4138" i="66" s="1"/>
  <c r="F5848" i="66"/>
  <c r="H5848" i="66" s="1"/>
  <c r="F5807" i="66"/>
  <c r="H5807" i="66" s="1"/>
  <c r="F6074" i="66"/>
  <c r="H6074" i="66" s="1"/>
  <c r="F8676" i="66"/>
  <c r="H8676" i="66" s="1"/>
  <c r="F7173" i="66"/>
  <c r="H7173" i="66" s="1"/>
  <c r="F7482" i="66"/>
  <c r="H7482" i="66" s="1"/>
  <c r="F7911" i="66"/>
  <c r="H7911" i="66" s="1"/>
  <c r="F6791" i="66"/>
  <c r="H6791" i="66" s="1"/>
  <c r="F3822" i="66"/>
  <c r="H3822" i="66" s="1"/>
  <c r="F3157" i="66"/>
  <c r="H3157" i="66" s="1"/>
  <c r="F2127" i="66"/>
  <c r="H2127" i="66" s="1"/>
  <c r="F2615" i="66"/>
  <c r="H2615" i="66" s="1"/>
  <c r="F2574" i="66"/>
  <c r="H2574" i="66" s="1"/>
  <c r="F1744" i="66"/>
  <c r="H1744" i="66" s="1"/>
  <c r="F2893" i="66"/>
  <c r="H2893" i="66" s="1"/>
  <c r="F2313" i="66"/>
  <c r="H2313" i="66" s="1"/>
  <c r="F1593" i="66"/>
  <c r="H1593" i="66" s="1"/>
  <c r="F2181" i="66"/>
  <c r="H2181" i="66" s="1"/>
  <c r="F579" i="66"/>
  <c r="H579" i="66" s="1"/>
  <c r="F136" i="66"/>
  <c r="H136" i="66" s="1"/>
  <c r="F1053" i="66"/>
  <c r="H1053" i="66" s="1"/>
  <c r="F647" i="66"/>
  <c r="H647" i="66" s="1"/>
  <c r="F97" i="66"/>
  <c r="H97" i="66" s="1"/>
  <c r="F315" i="66"/>
  <c r="H315" i="66" s="1"/>
  <c r="F154" i="66"/>
  <c r="H154" i="66" s="1"/>
  <c r="F812" i="66"/>
  <c r="H812" i="66" s="1"/>
  <c r="F2190" i="66"/>
  <c r="H2190" i="66" s="1"/>
  <c r="F1342" i="66"/>
  <c r="H1342" i="66" s="1"/>
  <c r="F1823" i="66"/>
  <c r="H1823" i="66" s="1"/>
  <c r="F1426" i="66"/>
  <c r="H1426" i="66" s="1"/>
  <c r="F1497" i="66"/>
  <c r="H1497" i="66" s="1"/>
  <c r="F1708" i="66"/>
  <c r="H1708" i="66" s="1"/>
  <c r="F2502" i="66"/>
  <c r="H2502" i="66" s="1"/>
  <c r="F3152" i="66"/>
  <c r="H3152" i="66" s="1"/>
  <c r="F3133" i="66"/>
  <c r="H3133" i="66" s="1"/>
  <c r="F1475" i="66"/>
  <c r="H1475" i="66" s="1"/>
  <c r="F3135" i="66"/>
  <c r="H3135" i="66" s="1"/>
  <c r="F2227" i="66"/>
  <c r="H2227" i="66" s="1"/>
  <c r="F4592" i="66"/>
  <c r="H4592" i="66" s="1"/>
  <c r="F7362" i="66"/>
  <c r="H7362" i="66" s="1"/>
  <c r="F6373" i="66"/>
  <c r="H6373" i="66" s="1"/>
  <c r="F7583" i="66"/>
  <c r="H7583" i="66" s="1"/>
  <c r="F7929" i="66"/>
  <c r="H7929" i="66" s="1"/>
  <c r="F4449" i="66"/>
  <c r="H4449" i="66" s="1"/>
  <c r="F7313" i="66"/>
  <c r="H7313" i="66" s="1"/>
  <c r="F5949" i="66"/>
  <c r="H5949" i="66" s="1"/>
  <c r="F3598" i="66"/>
  <c r="H3598" i="66" s="1"/>
  <c r="F7020" i="66"/>
  <c r="H7020" i="66" s="1"/>
  <c r="F8733" i="66"/>
  <c r="H8733" i="66" s="1"/>
  <c r="F3749" i="66"/>
  <c r="H3749" i="66" s="1"/>
  <c r="F5379" i="66"/>
  <c r="H5379" i="66" s="1"/>
  <c r="F6879" i="66"/>
  <c r="H6879" i="66" s="1"/>
  <c r="F8559" i="66"/>
  <c r="H8559" i="66" s="1"/>
  <c r="F4962" i="66"/>
  <c r="H4962" i="66" s="1"/>
  <c r="F7522" i="66"/>
  <c r="H7522" i="66" s="1"/>
  <c r="F7443" i="66"/>
  <c r="H7443" i="66" s="1"/>
  <c r="F4970" i="66"/>
  <c r="H4970" i="66" s="1"/>
  <c r="F2839" i="66"/>
  <c r="H2839" i="66" s="1"/>
  <c r="F2221" i="66"/>
  <c r="H2221" i="66" s="1"/>
  <c r="F2063" i="66"/>
  <c r="H2063" i="66" s="1"/>
  <c r="F1874" i="66"/>
  <c r="H1874" i="66" s="1"/>
  <c r="F2075" i="66"/>
  <c r="H2075" i="66" s="1"/>
  <c r="F2576" i="66"/>
  <c r="H2576" i="66" s="1"/>
  <c r="F3692" i="66"/>
  <c r="H3692" i="66" s="1"/>
  <c r="F6591" i="66"/>
  <c r="H6591" i="66" s="1"/>
  <c r="F4462" i="66"/>
  <c r="H4462" i="66" s="1"/>
  <c r="F3373" i="66"/>
  <c r="H3373" i="66" s="1"/>
  <c r="F6233" i="66"/>
  <c r="H6233" i="66" s="1"/>
  <c r="F7543" i="66"/>
  <c r="H7543" i="66" s="1"/>
  <c r="F8743" i="66"/>
  <c r="H8743" i="66" s="1"/>
  <c r="F4765" i="66"/>
  <c r="H4765" i="66" s="1"/>
  <c r="F3639" i="66"/>
  <c r="H3639" i="66" s="1"/>
  <c r="F5549" i="66"/>
  <c r="H5549" i="66" s="1"/>
  <c r="F5708" i="66"/>
  <c r="H5708" i="66" s="1"/>
  <c r="F1114" i="66"/>
  <c r="H1114" i="66" s="1"/>
  <c r="F1609" i="66"/>
  <c r="H1609" i="66" s="1"/>
  <c r="F2670" i="66"/>
  <c r="H2670" i="66" s="1"/>
  <c r="F2941" i="66"/>
  <c r="H2941" i="66" s="1"/>
  <c r="F1387" i="66"/>
  <c r="H1387" i="66" s="1"/>
  <c r="F1598" i="66"/>
  <c r="H1598" i="66" s="1"/>
  <c r="F2488" i="66"/>
  <c r="H2488" i="66" s="1"/>
  <c r="F2642" i="66"/>
  <c r="H2642" i="66" s="1"/>
  <c r="F2723" i="66"/>
  <c r="H2723" i="66" s="1"/>
  <c r="F2454" i="66"/>
  <c r="H2454" i="66" s="1"/>
  <c r="F3204" i="66"/>
  <c r="H3204" i="66" s="1"/>
  <c r="F2016" i="66"/>
  <c r="H2016" i="66" s="1"/>
  <c r="F2497" i="66"/>
  <c r="H2497" i="66" s="1"/>
  <c r="F2790" i="66"/>
  <c r="H2790" i="66" s="1"/>
  <c r="F3922" i="66"/>
  <c r="H3922" i="66" s="1"/>
  <c r="F4311" i="66"/>
  <c r="H4311" i="66" s="1"/>
  <c r="F7101" i="66"/>
  <c r="H7101" i="66" s="1"/>
  <c r="F7951" i="66"/>
  <c r="H7951" i="66" s="1"/>
  <c r="F9362" i="66"/>
  <c r="H9362" i="66" s="1"/>
  <c r="F4293" i="66"/>
  <c r="H4293" i="66" s="1"/>
  <c r="F2856" i="66"/>
  <c r="H2856" i="66" s="1"/>
  <c r="F2477" i="66"/>
  <c r="H2477" i="66" s="1"/>
  <c r="F2668" i="66"/>
  <c r="H2668" i="66" s="1"/>
  <c r="F3335" i="66"/>
  <c r="H3335" i="66" s="1"/>
  <c r="F4235" i="66"/>
  <c r="H4235" i="66" s="1"/>
  <c r="F5341" i="66"/>
  <c r="H5341" i="66" s="1"/>
  <c r="F6241" i="66"/>
  <c r="H6241" i="66" s="1"/>
  <c r="F7641" i="66"/>
  <c r="H7641" i="66" s="1"/>
  <c r="F8811" i="66"/>
  <c r="H8811" i="66" s="1"/>
  <c r="F6643" i="66"/>
  <c r="H6643" i="66" s="1"/>
  <c r="F7433" i="66"/>
  <c r="H7433" i="66" s="1"/>
  <c r="F4805" i="66"/>
  <c r="H4805" i="66" s="1"/>
  <c r="F4079" i="66"/>
  <c r="H4079" i="66" s="1"/>
  <c r="F3520" i="66"/>
  <c r="H3520" i="66" s="1"/>
  <c r="F6218" i="66"/>
  <c r="H6218" i="66" s="1"/>
  <c r="F5380" i="66"/>
  <c r="H5380" i="66" s="1"/>
  <c r="F8448" i="66"/>
  <c r="H8448" i="66" s="1"/>
  <c r="F5218" i="66"/>
  <c r="H5218" i="66" s="1"/>
  <c r="F7768" i="66"/>
  <c r="H7768" i="66" s="1"/>
  <c r="F6330" i="66"/>
  <c r="H6330" i="66" s="1"/>
  <c r="F4880" i="66"/>
  <c r="H4880" i="66" s="1"/>
  <c r="F7260" i="66"/>
  <c r="H7260" i="66" s="1"/>
  <c r="F7648" i="66"/>
  <c r="H7648" i="66" s="1"/>
  <c r="F4120" i="66"/>
  <c r="H4120" i="66" s="1"/>
  <c r="F3568" i="66"/>
  <c r="H3568" i="66" s="1"/>
  <c r="F6180" i="66"/>
  <c r="H6180" i="66" s="1"/>
  <c r="F6848" i="66"/>
  <c r="H6848" i="66" s="1"/>
  <c r="F5730" i="66"/>
  <c r="H5730" i="66" s="1"/>
  <c r="F2785" i="66"/>
  <c r="H2785" i="66" s="1"/>
  <c r="F2307" i="66"/>
  <c r="H2307" i="66" s="1"/>
  <c r="F3702" i="66"/>
  <c r="H3702" i="66" s="1"/>
  <c r="F6471" i="66"/>
  <c r="H6471" i="66" s="1"/>
  <c r="F9121" i="66"/>
  <c r="H9121" i="66" s="1"/>
  <c r="F5682" i="66"/>
  <c r="H5682" i="66" s="1"/>
  <c r="F8562" i="66"/>
  <c r="H8562" i="66" s="1"/>
  <c r="F8592" i="66"/>
  <c r="H8592" i="66" s="1"/>
  <c r="F5273" i="66"/>
  <c r="H5273" i="66" s="1"/>
  <c r="F7273" i="66"/>
  <c r="H7273" i="66" s="1"/>
  <c r="F8133" i="66"/>
  <c r="H8133" i="66" s="1"/>
  <c r="F7479" i="66"/>
  <c r="H7479" i="66" s="1"/>
  <c r="F3700" i="66"/>
  <c r="H3700" i="66" s="1"/>
  <c r="F2664" i="66"/>
  <c r="H2664" i="66" s="1"/>
  <c r="F2095" i="66"/>
  <c r="H2095" i="66" s="1"/>
  <c r="F2895" i="66"/>
  <c r="H2895" i="66" s="1"/>
  <c r="F2446" i="66"/>
  <c r="H2446" i="66" s="1"/>
  <c r="F2767" i="66"/>
  <c r="H2767" i="66" s="1"/>
  <c r="F3575" i="66"/>
  <c r="H3575" i="66" s="1"/>
  <c r="F3581" i="66"/>
  <c r="H3581" i="66" s="1"/>
  <c r="F5631" i="66"/>
  <c r="H5631" i="66" s="1"/>
  <c r="F7681" i="66"/>
  <c r="H7681" i="66" s="1"/>
  <c r="F8621" i="66"/>
  <c r="H8621" i="66" s="1"/>
  <c r="F4622" i="66"/>
  <c r="H4622" i="66" s="1"/>
  <c r="F8122" i="66"/>
  <c r="H8122" i="66" s="1"/>
  <c r="F9302" i="66"/>
  <c r="H9302" i="66" s="1"/>
  <c r="F9443" i="66"/>
  <c r="H9443" i="66" s="1"/>
  <c r="F6279" i="66"/>
  <c r="H6279" i="66" s="1"/>
  <c r="F7160" i="66"/>
  <c r="H7160" i="66" s="1"/>
  <c r="F4063" i="66"/>
  <c r="H4063" i="66" s="1"/>
  <c r="F9093" i="66"/>
  <c r="H9093" i="66" s="1"/>
  <c r="F4295" i="66"/>
  <c r="H4295" i="66" s="1"/>
  <c r="F3629" i="66"/>
  <c r="H3629" i="66" s="1"/>
  <c r="F8619" i="66"/>
  <c r="H8619" i="66" s="1"/>
  <c r="F9339" i="66"/>
  <c r="H9339" i="66" s="1"/>
  <c r="F3750" i="66"/>
  <c r="H3750" i="66" s="1"/>
  <c r="F4877" i="66"/>
  <c r="H4877" i="66" s="1"/>
  <c r="F3827" i="66"/>
  <c r="H3827" i="66" s="1"/>
  <c r="F7717" i="66"/>
  <c r="H7717" i="66" s="1"/>
  <c r="F7750" i="66"/>
  <c r="H7750" i="66" s="1"/>
  <c r="F6520" i="66"/>
  <c r="H6520" i="66" s="1"/>
  <c r="F3346" i="66"/>
  <c r="H3346" i="66" s="1"/>
  <c r="F6166" i="66"/>
  <c r="H6166" i="66" s="1"/>
  <c r="F8037" i="66"/>
  <c r="H8037" i="66" s="1"/>
  <c r="F7196" i="66"/>
  <c r="H7196" i="66" s="1"/>
  <c r="F5448" i="66"/>
  <c r="H5448" i="66" s="1"/>
  <c r="F7288" i="66"/>
  <c r="H7288" i="66" s="1"/>
  <c r="F8608" i="66"/>
  <c r="H8608" i="66" s="1"/>
  <c r="F7327" i="66"/>
  <c r="H7327" i="66" s="1"/>
  <c r="F9793" i="66"/>
  <c r="H9793" i="66" s="1"/>
  <c r="F4902" i="66"/>
  <c r="H4902" i="66" s="1"/>
  <c r="F5156" i="66"/>
  <c r="H5156" i="66" s="1"/>
  <c r="F7366" i="66"/>
  <c r="H7366" i="66" s="1"/>
  <c r="F4727" i="66"/>
  <c r="H4727" i="66" s="1"/>
  <c r="F8968" i="66"/>
  <c r="H8968" i="66" s="1"/>
  <c r="F5558" i="66"/>
  <c r="H5558" i="66" s="1"/>
  <c r="F8708" i="66"/>
  <c r="H8708" i="66" s="1"/>
  <c r="F7976" i="66"/>
  <c r="H7976" i="66" s="1"/>
  <c r="F3587" i="66"/>
  <c r="H3587" i="66" s="1"/>
  <c r="F7737" i="66"/>
  <c r="H7737" i="66" s="1"/>
  <c r="F4452" i="66"/>
  <c r="H4452" i="66" s="1"/>
  <c r="F4952" i="66"/>
  <c r="H4952" i="66" s="1"/>
  <c r="F8760" i="66"/>
  <c r="H8760" i="66" s="1"/>
  <c r="F6486" i="66"/>
  <c r="H6486" i="66" s="1"/>
  <c r="F7546" i="66"/>
  <c r="H7546" i="66" s="1"/>
  <c r="F7498" i="66"/>
  <c r="H7498" i="66" s="1"/>
  <c r="F5996" i="66"/>
  <c r="H5996" i="66" s="1"/>
  <c r="F8156" i="66"/>
  <c r="H8156" i="66" s="1"/>
  <c r="F3887" i="66"/>
  <c r="H3887" i="66" s="1"/>
  <c r="F4502" i="66"/>
  <c r="H4502" i="66" s="1"/>
  <c r="F5002" i="66"/>
  <c r="H5002" i="66" s="1"/>
  <c r="F6652" i="66"/>
  <c r="H6652" i="66" s="1"/>
  <c r="F6676" i="66"/>
  <c r="H6676" i="66" s="1"/>
  <c r="F7756" i="66"/>
  <c r="H7756" i="66" s="1"/>
  <c r="F5758" i="66"/>
  <c r="H5758" i="66" s="1"/>
  <c r="F4187" i="66"/>
  <c r="H4187" i="66" s="1"/>
  <c r="F4552" i="66"/>
  <c r="H4552" i="66" s="1"/>
  <c r="F5052" i="66"/>
  <c r="H5052" i="66" s="1"/>
  <c r="F6952" i="66"/>
  <c r="H6952" i="66" s="1"/>
  <c r="F6214" i="66"/>
  <c r="H6214" i="66" s="1"/>
  <c r="F8470" i="66"/>
  <c r="H8470" i="66" s="1"/>
  <c r="F5666" i="66"/>
  <c r="H5666" i="66" s="1"/>
  <c r="F4300" i="66"/>
  <c r="H4300" i="66" s="1"/>
  <c r="F4318" i="66"/>
  <c r="H4318" i="66" s="1"/>
  <c r="F7310" i="66"/>
  <c r="H7310" i="66" s="1"/>
  <c r="F9060" i="66"/>
  <c r="H9060" i="66" s="1"/>
  <c r="F6366" i="66"/>
  <c r="H6366" i="66" s="1"/>
  <c r="F4437" i="66"/>
  <c r="H4437" i="66" s="1"/>
  <c r="F5102" i="66"/>
  <c r="H5102" i="66" s="1"/>
  <c r="F7002" i="66"/>
  <c r="H7002" i="66" s="1"/>
  <c r="F4456" i="66"/>
  <c r="H4456" i="66" s="1"/>
  <c r="F4408" i="66"/>
  <c r="H4408" i="66" s="1"/>
  <c r="F6090" i="66"/>
  <c r="H6090" i="66" s="1"/>
  <c r="F7410" i="66"/>
  <c r="H7410" i="66" s="1"/>
  <c r="F6506" i="66"/>
  <c r="H6506" i="66" s="1"/>
  <c r="F7102" i="66"/>
  <c r="H7102" i="66" s="1"/>
  <c r="F5955" i="66"/>
  <c r="H5955" i="66" s="1"/>
  <c r="F5683" i="66"/>
  <c r="H5683" i="66" s="1"/>
  <c r="F8271" i="66"/>
  <c r="H8271" i="66" s="1"/>
  <c r="F6071" i="66"/>
  <c r="H6071" i="66" s="1"/>
  <c r="F4961" i="66"/>
  <c r="H4961" i="66" s="1"/>
  <c r="F3841" i="66"/>
  <c r="H3841" i="66" s="1"/>
  <c r="F2786" i="66"/>
  <c r="H2786" i="66" s="1"/>
  <c r="F1974" i="66"/>
  <c r="H1974" i="66" s="1"/>
  <c r="F3103" i="66"/>
  <c r="H3103" i="66" s="1"/>
  <c r="F2393" i="66"/>
  <c r="H2393" i="66" s="1"/>
  <c r="F2948" i="66"/>
  <c r="H2948" i="66" s="1"/>
  <c r="F1803" i="66"/>
  <c r="H1803" i="66" s="1"/>
  <c r="F1660" i="66"/>
  <c r="H1660" i="66" s="1"/>
  <c r="F2779" i="66"/>
  <c r="H2779" i="66" s="1"/>
  <c r="F1829" i="66"/>
  <c r="H1829" i="66" s="1"/>
  <c r="F1498" i="66"/>
  <c r="H1498" i="66" s="1"/>
  <c r="F900" i="66"/>
  <c r="H900" i="66" s="1"/>
  <c r="F129" i="66"/>
  <c r="H129" i="66" s="1"/>
  <c r="F926" i="66"/>
  <c r="H926" i="66" s="1"/>
  <c r="F1253" i="66"/>
  <c r="H1253" i="66" s="1"/>
  <c r="F703" i="66"/>
  <c r="H703" i="66" s="1"/>
  <c r="F247" i="66"/>
  <c r="H247" i="66" s="1"/>
  <c r="F465" i="66"/>
  <c r="H465" i="66" s="1"/>
  <c r="F985" i="66"/>
  <c r="H985" i="66" s="1"/>
  <c r="F304" i="66"/>
  <c r="H304" i="66" s="1"/>
  <c r="F393" i="66"/>
  <c r="H393" i="66" s="1"/>
  <c r="F600" i="66"/>
  <c r="H600" i="66" s="1"/>
  <c r="F2539" i="66"/>
  <c r="H2539" i="66" s="1"/>
  <c r="F2981" i="66"/>
  <c r="H2981" i="66" s="1"/>
  <c r="F1812" i="66"/>
  <c r="H1812" i="66" s="1"/>
  <c r="F1347" i="66"/>
  <c r="H1347" i="66" s="1"/>
  <c r="F1558" i="66"/>
  <c r="H1558" i="66" s="1"/>
  <c r="F2178" i="66"/>
  <c r="H2178" i="66" s="1"/>
  <c r="F3008" i="66"/>
  <c r="H3008" i="66" s="1"/>
  <c r="F3002" i="66"/>
  <c r="H3002" i="66" s="1"/>
  <c r="F2344" i="66"/>
  <c r="H2344" i="66" s="1"/>
  <c r="F3154" i="66"/>
  <c r="H3154" i="66" s="1"/>
  <c r="F2105" i="66"/>
  <c r="H2105" i="66" s="1"/>
  <c r="F3007" i="66"/>
  <c r="H3007" i="66" s="1"/>
  <c r="F3792" i="66"/>
  <c r="H3792" i="66" s="1"/>
  <c r="F3901" i="66"/>
  <c r="H3901" i="66" s="1"/>
  <c r="F5821" i="66"/>
  <c r="H5821" i="66" s="1"/>
  <c r="F6681" i="66"/>
  <c r="H6681" i="66" s="1"/>
  <c r="F9561" i="66"/>
  <c r="H9561" i="66" s="1"/>
  <c r="F5622" i="66"/>
  <c r="H5622" i="66" s="1"/>
  <c r="F4623" i="66"/>
  <c r="H4623" i="66" s="1"/>
  <c r="F6649" i="66"/>
  <c r="H6649" i="66" s="1"/>
  <c r="F8859" i="66"/>
  <c r="H8859" i="66" s="1"/>
  <c r="F5335" i="66"/>
  <c r="H5335" i="66" s="1"/>
  <c r="F3679" i="66"/>
  <c r="H3679" i="66" s="1"/>
  <c r="F3348" i="66"/>
  <c r="H3348" i="66" s="1"/>
  <c r="F3999" i="66"/>
  <c r="H3999" i="66" s="1"/>
  <c r="F6079" i="66"/>
  <c r="H6079" i="66" s="1"/>
  <c r="F5605" i="66"/>
  <c r="H5605" i="66" s="1"/>
  <c r="F9239" i="66"/>
  <c r="H9239" i="66" s="1"/>
  <c r="F8033" i="66"/>
  <c r="H8033" i="66" s="1"/>
  <c r="F4189" i="66"/>
  <c r="H4189" i="66" s="1"/>
  <c r="F7489" i="66"/>
  <c r="H7489" i="66" s="1"/>
  <c r="F4615" i="66"/>
  <c r="H4615" i="66" s="1"/>
  <c r="F4929" i="66"/>
  <c r="H4929" i="66" s="1"/>
  <c r="F6429" i="66"/>
  <c r="H6429" i="66" s="1"/>
  <c r="F8049" i="66"/>
  <c r="H8049" i="66" s="1"/>
  <c r="F8631" i="66"/>
  <c r="H8631" i="66" s="1"/>
  <c r="F9631" i="66"/>
  <c r="H9631" i="66" s="1"/>
  <c r="F7222" i="66"/>
  <c r="H7222" i="66" s="1"/>
  <c r="F8383" i="66"/>
  <c r="H8383" i="66" s="1"/>
  <c r="F6439" i="66"/>
  <c r="H6439" i="66" s="1"/>
  <c r="F2940" i="66"/>
  <c r="H2940" i="66" s="1"/>
  <c r="F1861" i="66"/>
  <c r="H1861" i="66" s="1"/>
  <c r="F1713" i="66"/>
  <c r="H1713" i="66" s="1"/>
  <c r="F2132" i="66"/>
  <c r="H2132" i="66" s="1"/>
  <c r="F2226" i="66"/>
  <c r="H2226" i="66" s="1"/>
  <c r="F3965" i="66"/>
  <c r="H3965" i="66" s="1"/>
  <c r="F4591" i="66"/>
  <c r="H4591" i="66" s="1"/>
  <c r="F6371" i="66"/>
  <c r="H6371" i="66" s="1"/>
  <c r="F7371" i="66"/>
  <c r="H7371" i="66" s="1"/>
  <c r="F8161" i="66"/>
  <c r="H8161" i="66" s="1"/>
  <c r="F5382" i="66"/>
  <c r="H5382" i="66" s="1"/>
  <c r="F7732" i="66"/>
  <c r="H7732" i="66" s="1"/>
  <c r="F4383" i="66"/>
  <c r="H4383" i="66" s="1"/>
  <c r="F5089" i="66"/>
  <c r="H5089" i="66" s="1"/>
  <c r="F6889" i="66"/>
  <c r="H6889" i="66" s="1"/>
  <c r="F656" i="66"/>
  <c r="H656" i="66" s="1"/>
  <c r="F1187" i="66"/>
  <c r="H1187" i="66" s="1"/>
  <c r="F2711" i="66"/>
  <c r="H2711" i="66" s="1"/>
  <c r="F1692" i="66"/>
  <c r="H1692" i="66" s="1"/>
  <c r="F1626" i="66"/>
  <c r="H1626" i="66" s="1"/>
  <c r="F2492" i="66"/>
  <c r="H2492" i="66" s="1"/>
  <c r="F2573" i="66"/>
  <c r="H2573" i="66" s="1"/>
  <c r="F2274" i="66"/>
  <c r="H2274" i="66" s="1"/>
  <c r="F3024" i="66"/>
  <c r="H3024" i="66" s="1"/>
  <c r="F3055" i="66"/>
  <c r="H3055" i="66" s="1"/>
  <c r="F2137" i="66"/>
  <c r="H2137" i="66" s="1"/>
  <c r="F3712" i="66"/>
  <c r="H3712" i="66" s="1"/>
  <c r="F4101" i="66"/>
  <c r="H4101" i="66" s="1"/>
  <c r="F5021" i="66"/>
  <c r="H5021" i="66" s="1"/>
  <c r="F8792" i="66"/>
  <c r="H8792" i="66" s="1"/>
  <c r="F3993" i="66"/>
  <c r="H3993" i="66" s="1"/>
  <c r="F5113" i="66"/>
  <c r="H5113" i="66" s="1"/>
  <c r="F6333" i="66"/>
  <c r="H6333" i="66" s="1"/>
  <c r="F7463" i="66"/>
  <c r="H7463" i="66" s="1"/>
  <c r="F8643" i="66"/>
  <c r="H8643" i="66" s="1"/>
  <c r="F6029" i="66"/>
  <c r="H6029" i="66" s="1"/>
  <c r="F8069" i="66"/>
  <c r="H8069" i="66" s="1"/>
  <c r="F2655" i="66"/>
  <c r="H2655" i="66" s="1"/>
  <c r="F2206" i="66"/>
  <c r="H2206" i="66" s="1"/>
  <c r="F1827" i="66"/>
  <c r="H1827" i="66" s="1"/>
  <c r="F3027" i="66"/>
  <c r="H3027" i="66" s="1"/>
  <c r="F3885" i="66"/>
  <c r="H3885" i="66" s="1"/>
  <c r="F3691" i="66"/>
  <c r="H3691" i="66" s="1"/>
  <c r="F4391" i="66"/>
  <c r="H4391" i="66" s="1"/>
  <c r="F5191" i="66"/>
  <c r="H5191" i="66" s="1"/>
  <c r="F5891" i="66"/>
  <c r="H5891" i="66" s="1"/>
  <c r="F7291" i="66"/>
  <c r="H7291" i="66" s="1"/>
  <c r="F9611" i="66"/>
  <c r="H9611" i="66" s="1"/>
  <c r="F7062" i="66"/>
  <c r="H7062" i="66" s="1"/>
  <c r="F5363" i="66"/>
  <c r="H5363" i="66" s="1"/>
  <c r="F7223" i="66"/>
  <c r="H7223" i="66" s="1"/>
  <c r="F6939" i="66"/>
  <c r="H6939" i="66" s="1"/>
  <c r="F3210" i="66"/>
  <c r="H3210" i="66" s="1"/>
  <c r="F3638" i="66"/>
  <c r="H3638" i="66" s="1"/>
  <c r="F6058" i="66"/>
  <c r="H6058" i="66" s="1"/>
  <c r="F4546" i="66"/>
  <c r="H4546" i="66" s="1"/>
  <c r="F6598" i="66"/>
  <c r="H6598" i="66" s="1"/>
  <c r="F9289" i="66"/>
  <c r="H9289" i="66" s="1"/>
  <c r="F4110" i="66"/>
  <c r="H4110" i="66" s="1"/>
  <c r="F5598" i="66"/>
  <c r="H5598" i="66" s="1"/>
  <c r="F4208" i="66"/>
  <c r="H4208" i="66" s="1"/>
  <c r="F7148" i="66"/>
  <c r="H7148" i="66" s="1"/>
  <c r="F8799" i="66"/>
  <c r="H8799" i="66" s="1"/>
  <c r="F5440" i="66"/>
  <c r="H5440" i="66" s="1"/>
  <c r="F4648" i="66"/>
  <c r="H4648" i="66" s="1"/>
  <c r="F6648" i="66"/>
  <c r="H6648" i="66" s="1"/>
  <c r="F8710" i="66"/>
  <c r="H8710" i="66" s="1"/>
  <c r="F5019" i="66"/>
  <c r="H5019" i="66" s="1"/>
  <c r="F3270" i="66"/>
  <c r="H3270" i="66" s="1"/>
  <c r="F3708" i="66"/>
  <c r="H3708" i="66" s="1"/>
  <c r="F2536" i="66"/>
  <c r="H2536" i="66" s="1"/>
  <c r="F1907" i="66"/>
  <c r="H1907" i="66" s="1"/>
  <c r="F4302" i="66"/>
  <c r="H4302" i="66" s="1"/>
  <c r="F6322" i="66"/>
  <c r="H6322" i="66" s="1"/>
  <c r="F7182" i="66"/>
  <c r="H7182" i="66" s="1"/>
  <c r="F9372" i="66"/>
  <c r="H9372" i="66" s="1"/>
  <c r="F3773" i="66"/>
  <c r="H3773" i="66" s="1"/>
  <c r="F5913" i="66"/>
  <c r="H5913" i="66" s="1"/>
  <c r="F5225" i="66"/>
  <c r="H5225" i="66" s="1"/>
  <c r="F4399" i="66"/>
  <c r="H4399" i="66" s="1"/>
  <c r="F4660" i="66"/>
  <c r="H4660" i="66" s="1"/>
  <c r="F3988" i="66"/>
  <c r="H3988" i="66" s="1"/>
  <c r="F7710" i="66"/>
  <c r="H7710" i="66" s="1"/>
  <c r="F1664" i="66"/>
  <c r="H1664" i="66" s="1"/>
  <c r="F2617" i="66"/>
  <c r="H2617" i="66" s="1"/>
  <c r="F3431" i="66"/>
  <c r="H3431" i="66" s="1"/>
  <c r="F4431" i="66"/>
  <c r="H4431" i="66" s="1"/>
  <c r="F5481" i="66"/>
  <c r="H5481" i="66" s="1"/>
  <c r="F7131" i="66"/>
  <c r="H7131" i="66" s="1"/>
  <c r="F9361" i="66"/>
  <c r="H9361" i="66" s="1"/>
  <c r="F3693" i="66"/>
  <c r="H3693" i="66" s="1"/>
  <c r="F9183" i="66"/>
  <c r="H9183" i="66" s="1"/>
  <c r="F4715" i="66"/>
  <c r="H4715" i="66" s="1"/>
  <c r="F5625" i="66"/>
  <c r="H5625" i="66" s="1"/>
  <c r="F7089" i="66"/>
  <c r="H7089" i="66" s="1"/>
  <c r="F8419" i="66"/>
  <c r="H8419" i="66" s="1"/>
  <c r="F7375" i="66"/>
  <c r="H7375" i="66" s="1"/>
  <c r="F4812" i="66"/>
  <c r="H4812" i="66" s="1"/>
  <c r="F5562" i="66"/>
  <c r="H5562" i="66" s="1"/>
  <c r="F3913" i="66"/>
  <c r="H3913" i="66" s="1"/>
  <c r="F8943" i="66"/>
  <c r="H8943" i="66" s="1"/>
  <c r="F4119" i="66"/>
  <c r="H4119" i="66" s="1"/>
  <c r="F8550" i="66"/>
  <c r="H8550" i="66" s="1"/>
  <c r="F4074" i="66"/>
  <c r="H4074" i="66" s="1"/>
  <c r="F9570" i="66"/>
  <c r="H9570" i="66" s="1"/>
  <c r="F4246" i="66"/>
  <c r="H4246" i="66" s="1"/>
  <c r="F8696" i="66"/>
  <c r="H8696" i="66" s="1"/>
  <c r="F4927" i="66"/>
  <c r="H4927" i="66" s="1"/>
  <c r="F4956" i="66"/>
  <c r="H4956" i="66" s="1"/>
  <c r="F6986" i="66"/>
  <c r="H6986" i="66" s="1"/>
  <c r="F4460" i="66"/>
  <c r="H4460" i="66" s="1"/>
  <c r="F4498" i="66"/>
  <c r="H4498" i="66" s="1"/>
  <c r="F6190" i="66"/>
  <c r="H6190" i="66" s="1"/>
  <c r="F7530" i="66"/>
  <c r="H7530" i="66" s="1"/>
  <c r="F5533" i="66"/>
  <c r="H5533" i="66" s="1"/>
  <c r="F7792" i="66"/>
  <c r="H7792" i="66" s="1"/>
  <c r="F6122" i="66"/>
  <c r="H6122" i="66" s="1"/>
  <c r="F9623" i="66"/>
  <c r="H9623" i="66" s="1"/>
  <c r="F8141" i="66"/>
  <c r="H8141" i="66" s="1"/>
  <c r="F4851" i="66"/>
  <c r="H4851" i="66" s="1"/>
  <c r="F3721" i="66"/>
  <c r="H3721" i="66" s="1"/>
  <c r="F3805" i="66"/>
  <c r="H3805" i="66" s="1"/>
  <c r="F2696" i="66"/>
  <c r="H2696" i="66" s="1"/>
  <c r="F3132" i="66"/>
  <c r="H3132" i="66" s="1"/>
  <c r="F2352" i="66"/>
  <c r="H2352" i="66" s="1"/>
  <c r="F1938" i="66"/>
  <c r="H1938" i="66" s="1"/>
  <c r="F1607" i="66"/>
  <c r="H1607" i="66" s="1"/>
  <c r="F1471" i="66"/>
  <c r="H1471" i="66" s="1"/>
  <c r="F2260" i="66"/>
  <c r="H2260" i="66" s="1"/>
  <c r="F2639" i="66"/>
  <c r="H2639" i="66" s="1"/>
  <c r="F699" i="66"/>
  <c r="H699" i="66" s="1"/>
  <c r="F866" i="66"/>
  <c r="H866" i="66" s="1"/>
  <c r="F246" i="66"/>
  <c r="H246" i="66" s="1"/>
  <c r="F1203" i="66"/>
  <c r="H1203" i="66" s="1"/>
  <c r="F348" i="66"/>
  <c r="H348" i="66" s="1"/>
  <c r="F197" i="66"/>
  <c r="H197" i="66" s="1"/>
  <c r="F415" i="66"/>
  <c r="H415" i="66" s="1"/>
  <c r="F343" i="66"/>
  <c r="H343" i="66" s="1"/>
  <c r="F952" i="66"/>
  <c r="H952" i="66" s="1"/>
  <c r="F550" i="66"/>
  <c r="H550" i="66" s="1"/>
  <c r="F655" i="66"/>
  <c r="H655" i="66" s="1"/>
  <c r="F3091" i="66"/>
  <c r="H3091" i="66" s="1"/>
  <c r="F1397" i="66"/>
  <c r="H1397" i="66" s="1"/>
  <c r="F1608" i="66"/>
  <c r="H1608" i="66" s="1"/>
  <c r="F2228" i="66"/>
  <c r="H2228" i="66" s="1"/>
  <c r="F3052" i="66"/>
  <c r="H3052" i="66" s="1"/>
  <c r="F2883" i="66"/>
  <c r="H2883" i="66" s="1"/>
  <c r="F1355" i="66"/>
  <c r="H1355" i="66" s="1"/>
  <c r="F3872" i="66"/>
  <c r="H3872" i="66" s="1"/>
  <c r="F3415" i="66"/>
  <c r="H3415" i="66" s="1"/>
  <c r="F4205" i="66"/>
  <c r="H4205" i="66" s="1"/>
  <c r="F5901" i="66"/>
  <c r="H5901" i="66" s="1"/>
  <c r="F6751" i="66"/>
  <c r="H6751" i="66" s="1"/>
  <c r="F8742" i="66"/>
  <c r="H8742" i="66" s="1"/>
  <c r="F5722" i="66"/>
  <c r="H5722" i="66" s="1"/>
  <c r="F8572" i="66"/>
  <c r="H8572" i="66" s="1"/>
  <c r="F3593" i="66"/>
  <c r="H3593" i="66" s="1"/>
  <c r="F4733" i="66"/>
  <c r="H4733" i="66" s="1"/>
  <c r="F7383" i="66"/>
  <c r="H7383" i="66" s="1"/>
  <c r="F8103" i="66"/>
  <c r="H8103" i="66" s="1"/>
  <c r="F9493" i="66"/>
  <c r="H9493" i="66" s="1"/>
  <c r="F5445" i="66"/>
  <c r="H5445" i="66" s="1"/>
  <c r="F3829" i="66"/>
  <c r="H3829" i="66" s="1"/>
  <c r="F7619" i="66"/>
  <c r="H7619" i="66" s="1"/>
  <c r="F4149" i="66"/>
  <c r="H4149" i="66" s="1"/>
  <c r="F7093" i="66"/>
  <c r="H7093" i="66" s="1"/>
  <c r="F8333" i="66"/>
  <c r="H8333" i="66" s="1"/>
  <c r="F4375" i="66"/>
  <c r="H4375" i="66" s="1"/>
  <c r="F3410" i="66"/>
  <c r="H3410" i="66" s="1"/>
  <c r="F7023" i="66"/>
  <c r="H7023" i="66" s="1"/>
  <c r="F8143" i="66"/>
  <c r="H8143" i="66" s="1"/>
  <c r="F5895" i="66"/>
  <c r="H5895" i="66" s="1"/>
  <c r="F7639" i="66"/>
  <c r="H7639" i="66" s="1"/>
  <c r="F4755" i="66"/>
  <c r="H4755" i="66" s="1"/>
  <c r="F3479" i="66"/>
  <c r="H3479" i="66" s="1"/>
  <c r="F5079" i="66"/>
  <c r="H5079" i="66" s="1"/>
  <c r="F7312" i="66"/>
  <c r="H7312" i="66" s="1"/>
  <c r="F8632" i="66"/>
  <c r="H8632" i="66" s="1"/>
  <c r="F6023" i="66"/>
  <c r="H6023" i="66" s="1"/>
  <c r="F7233" i="66"/>
  <c r="H7233" i="66" s="1"/>
  <c r="F5005" i="66"/>
  <c r="H5005" i="66" s="1"/>
  <c r="F6589" i="66"/>
  <c r="H6589" i="66" s="1"/>
  <c r="F9349" i="66"/>
  <c r="H9349" i="66" s="1"/>
  <c r="F3050" i="66"/>
  <c r="H3050" i="66" s="1"/>
  <c r="F1763" i="66"/>
  <c r="H1763" i="66" s="1"/>
  <c r="F2788" i="66"/>
  <c r="H2788" i="66" s="1"/>
  <c r="F2182" i="66"/>
  <c r="H2182" i="66" s="1"/>
  <c r="F2444" i="66"/>
  <c r="H2444" i="66" s="1"/>
  <c r="F1955" i="66"/>
  <c r="H1955" i="66" s="1"/>
  <c r="F1987" i="66"/>
  <c r="H1987" i="66" s="1"/>
  <c r="F2847" i="66"/>
  <c r="H2847" i="66" s="1"/>
  <c r="F3255" i="66"/>
  <c r="H3255" i="66" s="1"/>
  <c r="F4045" i="66"/>
  <c r="H4045" i="66" s="1"/>
  <c r="F3801" i="66"/>
  <c r="H3801" i="66" s="1"/>
  <c r="F5661" i="66"/>
  <c r="H5661" i="66" s="1"/>
  <c r="F7451" i="66"/>
  <c r="H7451" i="66" s="1"/>
  <c r="F6722" i="66"/>
  <c r="H6722" i="66" s="1"/>
  <c r="F7832" i="66"/>
  <c r="H7832" i="66" s="1"/>
  <c r="F9612" i="66"/>
  <c r="H9612" i="66" s="1"/>
  <c r="F4493" i="66"/>
  <c r="H4493" i="66" s="1"/>
  <c r="F7343" i="66"/>
  <c r="H7343" i="66" s="1"/>
  <c r="F3359" i="66"/>
  <c r="H3359" i="66" s="1"/>
  <c r="F7049" i="66"/>
  <c r="H7049" i="66" s="1"/>
  <c r="F706" i="66"/>
  <c r="H706" i="66" s="1"/>
  <c r="F1257" i="66"/>
  <c r="H1257" i="66" s="1"/>
  <c r="F1742" i="66"/>
  <c r="H1742" i="66" s="1"/>
  <c r="F1896" i="66"/>
  <c r="H1896" i="66" s="1"/>
  <c r="F3150" i="66"/>
  <c r="H3150" i="66" s="1"/>
  <c r="F2168" i="66"/>
  <c r="H2168" i="66" s="1"/>
  <c r="F2542" i="66"/>
  <c r="H2542" i="66" s="1"/>
  <c r="F2623" i="66"/>
  <c r="H2623" i="66" s="1"/>
  <c r="F1454" i="66"/>
  <c r="H1454" i="66" s="1"/>
  <c r="F2334" i="66"/>
  <c r="H2334" i="66" s="1"/>
  <c r="F3084" i="66"/>
  <c r="H3084" i="66" s="1"/>
  <c r="F2275" i="66"/>
  <c r="H2275" i="66" s="1"/>
  <c r="F3125" i="66"/>
  <c r="H3125" i="66" s="1"/>
  <c r="F3405" i="66"/>
  <c r="H3405" i="66" s="1"/>
  <c r="F5101" i="66"/>
  <c r="H5101" i="66" s="1"/>
  <c r="F7811" i="66"/>
  <c r="H7811" i="66" s="1"/>
  <c r="F5192" i="66"/>
  <c r="H5192" i="66" s="1"/>
  <c r="F7532" i="66"/>
  <c r="H7532" i="66" s="1"/>
  <c r="F6443" i="66"/>
  <c r="H6443" i="66" s="1"/>
  <c r="F8259" i="66"/>
  <c r="H8259" i="66" s="1"/>
  <c r="F7558" i="66"/>
  <c r="H7558" i="66" s="1"/>
  <c r="F2705" i="66"/>
  <c r="H2705" i="66" s="1"/>
  <c r="F3077" i="66"/>
  <c r="H3077" i="66" s="1"/>
  <c r="F3235" i="66"/>
  <c r="H3235" i="66" s="1"/>
  <c r="F3935" i="66"/>
  <c r="H3935" i="66" s="1"/>
  <c r="F3741" i="66"/>
  <c r="H3741" i="66" s="1"/>
  <c r="F6141" i="66"/>
  <c r="H6141" i="66" s="1"/>
  <c r="F7341" i="66"/>
  <c r="H7341" i="66" s="1"/>
  <c r="F7132" i="66"/>
  <c r="H7132" i="66" s="1"/>
  <c r="F8062" i="66"/>
  <c r="H8062" i="66" s="1"/>
  <c r="F9312" i="66"/>
  <c r="H9312" i="66" s="1"/>
  <c r="F4643" i="66"/>
  <c r="H4643" i="66" s="1"/>
  <c r="F5433" i="66"/>
  <c r="H5433" i="66" s="1"/>
  <c r="F7283" i="66"/>
  <c r="H7283" i="66" s="1"/>
  <c r="F8073" i="66"/>
  <c r="H8073" i="66" s="1"/>
  <c r="F3889" i="66"/>
  <c r="H3889" i="66" s="1"/>
  <c r="F8549" i="66"/>
  <c r="H8549" i="66" s="1"/>
  <c r="F3320" i="66"/>
  <c r="H3320" i="66" s="1"/>
  <c r="F6690" i="66"/>
  <c r="H6690" i="66" s="1"/>
  <c r="F3258" i="66"/>
  <c r="H3258" i="66" s="1"/>
  <c r="F6758" i="66"/>
  <c r="H6758" i="66" s="1"/>
  <c r="F9379" i="66"/>
  <c r="H9379" i="66" s="1"/>
  <c r="F3808" i="66"/>
  <c r="H3808" i="66" s="1"/>
  <c r="F8446" i="66"/>
  <c r="H8446" i="66" s="1"/>
  <c r="F4640" i="66"/>
  <c r="H4640" i="66" s="1"/>
  <c r="F5098" i="66"/>
  <c r="H5098" i="66" s="1"/>
  <c r="F7308" i="66"/>
  <c r="H7308" i="66" s="1"/>
  <c r="F5860" i="66"/>
  <c r="H5860" i="66" s="1"/>
  <c r="F4808" i="66"/>
  <c r="H4808" i="66" s="1"/>
  <c r="F8599" i="66"/>
  <c r="H8599" i="66" s="1"/>
  <c r="F4800" i="66"/>
  <c r="H4800" i="66" s="1"/>
  <c r="F3828" i="66"/>
  <c r="H3828" i="66" s="1"/>
  <c r="F8698" i="66"/>
  <c r="H8698" i="66" s="1"/>
  <c r="F2636" i="66"/>
  <c r="H2636" i="66" s="1"/>
  <c r="F1957" i="66"/>
  <c r="H1957" i="66" s="1"/>
  <c r="F5983" i="66"/>
  <c r="H5983" i="66" s="1"/>
  <c r="F7983" i="66"/>
  <c r="H7983" i="66" s="1"/>
  <c r="F8853" i="66"/>
  <c r="H8853" i="66" s="1"/>
  <c r="F5295" i="66"/>
  <c r="H5295" i="66" s="1"/>
  <c r="F3299" i="66"/>
  <c r="H3299" i="66" s="1"/>
  <c r="F8509" i="66"/>
  <c r="H8509" i="66" s="1"/>
  <c r="F3400" i="66"/>
  <c r="H3400" i="66" s="1"/>
  <c r="F1714" i="66"/>
  <c r="H1714" i="66" s="1"/>
  <c r="F2667" i="66"/>
  <c r="H2667" i="66" s="1"/>
  <c r="F3481" i="66"/>
  <c r="H3481" i="66" s="1"/>
  <c r="F5531" i="66"/>
  <c r="H5531" i="66" s="1"/>
  <c r="F7181" i="66"/>
  <c r="H7181" i="66" s="1"/>
  <c r="F8511" i="66"/>
  <c r="H8511" i="66" s="1"/>
  <c r="F9451" i="66"/>
  <c r="H9451" i="66" s="1"/>
  <c r="F5472" i="66"/>
  <c r="H5472" i="66" s="1"/>
  <c r="F4923" i="66"/>
  <c r="H4923" i="66" s="1"/>
  <c r="F7193" i="66"/>
  <c r="H7193" i="66" s="1"/>
  <c r="F7189" i="66"/>
  <c r="H7189" i="66" s="1"/>
  <c r="F3610" i="66"/>
  <c r="H3610" i="66" s="1"/>
  <c r="F3963" i="66"/>
  <c r="H3963" i="66" s="1"/>
  <c r="F4863" i="66"/>
  <c r="H4863" i="66" s="1"/>
  <c r="F8993" i="66"/>
  <c r="H8993" i="66" s="1"/>
  <c r="F4179" i="66"/>
  <c r="H4179" i="66" s="1"/>
  <c r="F4570" i="66"/>
  <c r="H4570" i="66" s="1"/>
  <c r="F4708" i="66"/>
  <c r="H4708" i="66" s="1"/>
  <c r="F7718" i="66"/>
  <c r="H7718" i="66" s="1"/>
  <c r="F5530" i="66"/>
  <c r="H5530" i="66" s="1"/>
  <c r="F4484" i="66"/>
  <c r="H4484" i="66" s="1"/>
  <c r="F4416" i="66"/>
  <c r="H4416" i="66" s="1"/>
  <c r="F6606" i="66"/>
  <c r="H6606" i="66" s="1"/>
  <c r="F5116" i="66"/>
  <c r="H5116" i="66" s="1"/>
  <c r="F7166" i="66"/>
  <c r="H7166" i="66" s="1"/>
  <c r="F7637" i="66"/>
  <c r="H7637" i="66" s="1"/>
  <c r="F6804" i="66"/>
  <c r="H6804" i="66" s="1"/>
  <c r="F3257" i="66"/>
  <c r="H3257" i="66" s="1"/>
  <c r="F3656" i="66"/>
  <c r="H3656" i="66" s="1"/>
  <c r="F9546" i="66"/>
  <c r="H9546" i="66" s="1"/>
  <c r="F4578" i="66"/>
  <c r="H4578" i="66" s="1"/>
  <c r="F8298" i="66"/>
  <c r="H8298" i="66" s="1"/>
  <c r="F6310" i="66"/>
  <c r="H6310" i="66" s="1"/>
  <c r="F7640" i="66"/>
  <c r="H7640" i="66" s="1"/>
  <c r="F3354" i="66"/>
  <c r="H3354" i="66" s="1"/>
  <c r="F5552" i="66"/>
  <c r="H5552" i="66" s="1"/>
  <c r="F223" i="66"/>
  <c r="H223" i="66" s="1"/>
  <c r="F1151" i="66"/>
  <c r="H1151" i="66" s="1"/>
  <c r="F820" i="66"/>
  <c r="H820" i="66" s="1"/>
  <c r="F494" i="66"/>
  <c r="H494" i="66" s="1"/>
  <c r="F432" i="66"/>
  <c r="H432" i="66" s="1"/>
  <c r="F272" i="66"/>
  <c r="H272" i="66" s="1"/>
  <c r="F761" i="66"/>
  <c r="H761" i="66" s="1"/>
  <c r="F71" i="66"/>
  <c r="H71" i="66" s="1"/>
  <c r="F710" i="66"/>
  <c r="H710" i="66" s="1"/>
  <c r="F360" i="66"/>
  <c r="H360" i="66" s="1"/>
  <c r="F1033" i="66"/>
  <c r="H1033" i="66" s="1"/>
  <c r="F227" i="66"/>
  <c r="H227" i="66" s="1"/>
  <c r="F955" i="66"/>
  <c r="H955" i="66" s="1"/>
  <c r="F694" i="66"/>
  <c r="H694" i="66" s="1"/>
  <c r="F373" i="66"/>
  <c r="H373" i="66" s="1"/>
  <c r="F213" i="66"/>
  <c r="H213" i="66" s="1"/>
  <c r="F1224" i="66"/>
  <c r="H1224" i="66" s="1"/>
  <c r="F742" i="66"/>
  <c r="H742" i="66" s="1"/>
  <c r="F421" i="66"/>
  <c r="H421" i="66" s="1"/>
  <c r="F880" i="66"/>
  <c r="H880" i="66" s="1"/>
  <c r="F560" i="66"/>
  <c r="H560" i="66" s="1"/>
  <c r="F250" i="66"/>
  <c r="H250" i="66" s="1"/>
  <c r="F1323" i="66"/>
  <c r="H1323" i="66" s="1"/>
  <c r="F1268" i="66"/>
  <c r="H1268" i="66" s="1"/>
  <c r="F1008" i="66"/>
  <c r="H1008" i="66" s="1"/>
  <c r="F478" i="66"/>
  <c r="H478" i="66" s="1"/>
  <c r="F527" i="66"/>
  <c r="H527" i="66" s="1"/>
  <c r="F711" i="66"/>
  <c r="H711" i="66" s="1"/>
  <c r="F291" i="66"/>
  <c r="H291" i="66" s="1"/>
  <c r="F680" i="66"/>
  <c r="H680" i="66" s="1"/>
  <c r="F1023" i="66"/>
  <c r="H1023" i="66" s="1"/>
  <c r="F664" i="66"/>
  <c r="H664" i="66" s="1"/>
  <c r="F533" i="66"/>
  <c r="H533" i="66" s="1"/>
  <c r="F173" i="66"/>
  <c r="H173" i="66" s="1"/>
  <c r="F732" i="66"/>
  <c r="H732" i="66" s="1"/>
  <c r="F412" i="66"/>
  <c r="H412" i="66" s="1"/>
  <c r="F603" i="66"/>
  <c r="H603" i="66" s="1"/>
  <c r="F73" i="66"/>
  <c r="H73" i="66" s="1"/>
  <c r="F782" i="66"/>
  <c r="H782" i="66" s="1"/>
  <c r="F471" i="66"/>
  <c r="H471" i="66" s="1"/>
  <c r="F331" i="66"/>
  <c r="H331" i="66" s="1"/>
  <c r="F930" i="66"/>
  <c r="H930" i="66" s="1"/>
  <c r="F720" i="66"/>
  <c r="H720" i="66" s="1"/>
  <c r="F460" i="66"/>
  <c r="H460" i="66" s="1"/>
  <c r="F260" i="66"/>
  <c r="H260" i="66" s="1"/>
  <c r="F170" i="66"/>
  <c r="H170" i="66" s="1"/>
  <c r="F808" i="66"/>
  <c r="H808" i="66" s="1"/>
  <c r="F37" i="66"/>
  <c r="H37" i="66" s="1"/>
  <c r="F294" i="66"/>
  <c r="H294" i="66" s="1"/>
  <c r="F134" i="66"/>
  <c r="H134" i="66" s="1"/>
  <c r="F383" i="66"/>
  <c r="H383" i="66" s="1"/>
  <c r="F441" i="66"/>
  <c r="H441" i="66" s="1"/>
  <c r="F201" i="66"/>
  <c r="H201" i="66" s="1"/>
  <c r="F1074" i="66"/>
  <c r="H1074" i="66" s="1"/>
  <c r="F70" i="66"/>
  <c r="H70" i="66" s="1"/>
  <c r="F1098" i="66"/>
  <c r="H1098" i="66" s="1"/>
  <c r="F208" i="66"/>
  <c r="H208" i="66" s="1"/>
  <c r="F727" i="66"/>
  <c r="H727" i="66" s="1"/>
  <c r="F537" i="66"/>
  <c r="H537" i="66" s="1"/>
  <c r="F295" i="66"/>
  <c r="H295" i="66" s="1"/>
  <c r="F434" i="66"/>
  <c r="H434" i="66" s="1"/>
  <c r="F611" i="66"/>
  <c r="H611" i="66" s="1"/>
  <c r="F582" i="66"/>
  <c r="H582" i="66" s="1"/>
  <c r="F252" i="66"/>
  <c r="H252" i="66" s="1"/>
  <c r="F112" i="66"/>
  <c r="H112" i="66" s="1"/>
  <c r="F321" i="66"/>
  <c r="H321" i="66" s="1"/>
  <c r="F51" i="66"/>
  <c r="H51" i="66" s="1"/>
  <c r="F1065" i="66"/>
  <c r="H1065" i="66" s="1"/>
  <c r="F160" i="66"/>
  <c r="H160" i="66" s="1"/>
  <c r="F367" i="66"/>
  <c r="H367" i="66" s="1"/>
  <c r="F27" i="66"/>
  <c r="H27" i="66" s="1"/>
  <c r="F95" i="66"/>
  <c r="H95" i="66" s="1"/>
  <c r="F167" i="66"/>
  <c r="H167" i="66" s="1"/>
  <c r="F424" i="66"/>
  <c r="H424" i="66" s="1"/>
  <c r="F1174" i="66"/>
  <c r="H1174" i="66" s="1"/>
  <c r="F974" i="66"/>
  <c r="H974" i="66" s="1"/>
  <c r="F240" i="66"/>
  <c r="H240" i="66" s="1"/>
  <c r="F305" i="66"/>
  <c r="H305" i="66" s="1"/>
  <c r="F1085" i="66"/>
  <c r="H1085" i="66" s="1"/>
  <c r="F704" i="66"/>
  <c r="H704" i="66" s="1"/>
  <c r="F642" i="66"/>
  <c r="H642" i="66" s="1"/>
  <c r="F122" i="66"/>
  <c r="H122" i="66" s="1"/>
  <c r="F268" i="66"/>
  <c r="H268" i="66" s="1"/>
  <c r="F58" i="66"/>
  <c r="H58" i="66" s="1"/>
  <c r="F747" i="66"/>
  <c r="H747" i="66" s="1"/>
  <c r="F577" i="66"/>
  <c r="H577" i="66" s="1"/>
  <c r="F237" i="66"/>
  <c r="H237" i="66" s="1"/>
  <c r="F735" i="66"/>
  <c r="H735" i="66" s="1"/>
  <c r="F440" i="66"/>
  <c r="H440" i="66" s="1"/>
  <c r="F1123" i="66"/>
  <c r="H1123" i="66" s="1"/>
  <c r="F1235" i="66"/>
  <c r="H1235" i="66" s="1"/>
  <c r="F488" i="66"/>
  <c r="H488" i="66" s="1"/>
  <c r="F258" i="66"/>
  <c r="H258" i="66" s="1"/>
  <c r="F495" i="66"/>
  <c r="H495" i="66" s="1"/>
  <c r="F155" i="66"/>
  <c r="H155" i="66" s="1"/>
  <c r="F591" i="66"/>
  <c r="H591" i="66" s="1"/>
  <c r="F572" i="66"/>
  <c r="H572" i="66" s="1"/>
  <c r="F151" i="66"/>
  <c r="H151" i="66" s="1"/>
  <c r="F708" i="66"/>
  <c r="H708" i="66" s="1"/>
  <c r="F615" i="66"/>
  <c r="H615" i="66" s="1"/>
  <c r="F85" i="66"/>
  <c r="H85" i="66" s="1"/>
  <c r="F854" i="66"/>
  <c r="H854" i="66" s="1"/>
  <c r="F84" i="66"/>
  <c r="H84" i="66" s="1"/>
  <c r="F513" i="66"/>
  <c r="H513" i="66" s="1"/>
  <c r="F313" i="66"/>
  <c r="H313" i="66" s="1"/>
  <c r="F1124" i="66"/>
  <c r="H1124" i="66" s="1"/>
  <c r="F342" i="66"/>
  <c r="H342" i="66" s="1"/>
  <c r="F951" i="66"/>
  <c r="H951" i="66" s="1"/>
  <c r="F671" i="66"/>
  <c r="H671" i="66" s="1"/>
  <c r="F521" i="66"/>
  <c r="H521" i="66" s="1"/>
  <c r="F141" i="66"/>
  <c r="H141" i="66" s="1"/>
  <c r="F31" i="66"/>
  <c r="H31" i="66" s="1"/>
  <c r="F830" i="66"/>
  <c r="H830" i="66" s="1"/>
  <c r="F530" i="66"/>
  <c r="H530" i="66" s="1"/>
  <c r="F400" i="66"/>
  <c r="H400" i="66" s="1"/>
  <c r="F310" i="66"/>
  <c r="H310" i="66" s="1"/>
  <c r="F50" i="66"/>
  <c r="H50" i="66" s="1"/>
  <c r="F1075" i="66"/>
  <c r="H1075" i="66" s="1"/>
  <c r="F202" i="66"/>
  <c r="H202" i="66" s="1"/>
  <c r="F251" i="66"/>
  <c r="H251" i="66" s="1"/>
  <c r="F1194" i="66"/>
  <c r="H1194" i="66" s="1"/>
  <c r="F810" i="66"/>
  <c r="H810" i="66" s="1"/>
  <c r="F120" i="66"/>
  <c r="H120" i="66" s="1"/>
  <c r="F733" i="66"/>
  <c r="H733" i="66" s="1"/>
  <c r="F124" i="66"/>
  <c r="H124" i="66" s="1"/>
  <c r="F581" i="66"/>
  <c r="H581" i="66" s="1"/>
  <c r="F41" i="66"/>
  <c r="H41" i="66" s="1"/>
  <c r="F320" i="66"/>
  <c r="H320" i="66" s="1"/>
  <c r="F60" i="66"/>
  <c r="H60" i="66" s="1"/>
  <c r="F1248" i="66"/>
  <c r="H1248" i="66" s="1"/>
  <c r="F188" i="66"/>
  <c r="H188" i="66" s="1"/>
  <c r="F645" i="66"/>
  <c r="H645" i="66" s="1"/>
  <c r="F212" i="66"/>
  <c r="H212" i="66" s="1"/>
  <c r="F860" i="66"/>
  <c r="H860" i="66" s="1"/>
  <c r="F140" i="66"/>
  <c r="H140" i="66" s="1"/>
  <c r="F1293" i="66"/>
  <c r="H1293" i="66" s="1"/>
  <c r="F983" i="66"/>
  <c r="H983" i="66" s="1"/>
  <c r="F948" i="66"/>
  <c r="H948" i="66" s="1"/>
  <c r="F108" i="66"/>
  <c r="H108" i="66" s="1"/>
  <c r="F467" i="66"/>
  <c r="H467" i="66" s="1"/>
  <c r="F75" i="66"/>
  <c r="H75" i="66" s="1"/>
  <c r="F414" i="66"/>
  <c r="H414" i="66" s="1"/>
  <c r="F224" i="66"/>
  <c r="H224" i="66" s="1"/>
  <c r="F44" i="66"/>
  <c r="H44" i="66" s="1"/>
  <c r="F113" i="66"/>
  <c r="H113" i="66" s="1"/>
  <c r="F852" i="66"/>
  <c r="H852" i="66" s="1"/>
  <c r="F532" i="66"/>
  <c r="H532" i="66" s="1"/>
  <c r="F42" i="66"/>
  <c r="H42" i="66" s="1"/>
  <c r="F391" i="66"/>
  <c r="H391" i="66" s="1"/>
  <c r="F950" i="66"/>
  <c r="H950" i="66" s="1"/>
  <c r="F640" i="66"/>
  <c r="H640" i="66" s="1"/>
  <c r="F422" i="66"/>
  <c r="H422" i="66" s="1"/>
  <c r="F442" i="66"/>
  <c r="H442" i="66" s="1"/>
  <c r="F667" i="66"/>
  <c r="H667" i="66" s="1"/>
  <c r="F285" i="66"/>
  <c r="H285" i="66" s="1"/>
  <c r="F72" i="66"/>
  <c r="H72" i="66" s="1"/>
  <c r="F401" i="66"/>
  <c r="H401" i="66" s="1"/>
  <c r="F1265" i="66"/>
  <c r="H1265" i="66" s="1"/>
  <c r="F7941" i="66"/>
  <c r="H7941" i="66" s="1"/>
  <c r="F3332" i="66"/>
  <c r="H3332" i="66" s="1"/>
  <c r="F1977" i="66"/>
  <c r="H1977" i="66" s="1"/>
  <c r="F1485" i="66"/>
  <c r="H1485" i="66" s="1"/>
  <c r="F9412" i="66"/>
  <c r="H9412" i="66" s="1"/>
  <c r="F3551" i="66"/>
  <c r="H3551" i="66" s="1"/>
  <c r="F2807" i="66"/>
  <c r="H2807" i="66" s="1"/>
  <c r="F2496" i="66"/>
  <c r="H2496" i="66" s="1"/>
  <c r="F2115" i="66"/>
  <c r="H2115" i="66" s="1"/>
  <c r="F7891" i="66"/>
  <c r="H7891" i="66" s="1"/>
  <c r="F2875" i="66"/>
  <c r="H2875" i="66" s="1"/>
  <c r="F6911" i="66"/>
  <c r="H6911" i="66" s="1"/>
  <c r="F6982" i="66"/>
  <c r="H6982" i="66" s="1"/>
  <c r="F6711" i="66"/>
  <c r="H6711" i="66" s="1"/>
  <c r="F6531" i="66"/>
  <c r="H6531" i="66" s="1"/>
  <c r="F8051" i="66"/>
  <c r="H8051" i="66" s="1"/>
  <c r="F7761" i="66"/>
  <c r="H7761" i="66" s="1"/>
  <c r="F3271" i="66"/>
  <c r="H3271" i="66" s="1"/>
  <c r="F3129" i="66"/>
  <c r="H3129" i="66" s="1"/>
  <c r="F1924" i="66"/>
  <c r="H1924" i="66" s="1"/>
  <c r="F2532" i="66"/>
  <c r="H2532" i="66" s="1"/>
  <c r="F2608" i="66"/>
  <c r="H2608" i="66" s="1"/>
  <c r="F1446" i="66"/>
  <c r="H1446" i="66" s="1"/>
  <c r="F3049" i="66"/>
  <c r="H3049" i="66" s="1"/>
  <c r="F5201" i="66"/>
  <c r="H5201" i="66" s="1"/>
  <c r="F2513" i="66"/>
  <c r="H2513" i="66" s="1"/>
  <c r="F2338" i="66"/>
  <c r="H2338" i="66" s="1"/>
  <c r="F1677" i="66"/>
  <c r="H1677" i="66" s="1"/>
  <c r="F2518" i="66"/>
  <c r="H2518" i="66" s="1"/>
  <c r="F1589" i="66"/>
  <c r="H1589" i="66" s="1"/>
  <c r="F4691" i="66"/>
  <c r="H4691" i="66" s="1"/>
  <c r="F3355" i="66"/>
  <c r="H3355" i="66" s="1"/>
  <c r="F2675" i="66"/>
  <c r="H2675" i="66" s="1"/>
  <c r="F2644" i="66"/>
  <c r="H2644" i="66" s="1"/>
  <c r="F3122" i="66"/>
  <c r="H3122" i="66" s="1"/>
  <c r="F2108" i="66"/>
  <c r="H2108" i="66" s="1"/>
  <c r="F1467" i="66"/>
  <c r="H1467" i="66" s="1"/>
  <c r="F2201" i="66"/>
  <c r="H2201" i="66" s="1"/>
  <c r="F2820" i="66"/>
  <c r="H2820" i="66" s="1"/>
  <c r="F1419" i="66"/>
  <c r="H1419" i="66" s="1"/>
  <c r="F4651" i="66"/>
  <c r="H4651" i="66" s="1"/>
  <c r="F3345" i="66"/>
  <c r="H3345" i="66" s="1"/>
  <c r="F4411" i="66"/>
  <c r="H4411" i="66" s="1"/>
  <c r="F3851" i="66"/>
  <c r="H3851" i="66" s="1"/>
  <c r="F3742" i="66"/>
  <c r="H3742" i="66" s="1"/>
  <c r="F6631" i="66"/>
  <c r="H6631" i="66" s="1"/>
  <c r="F3522" i="66"/>
  <c r="H3522" i="66" s="1"/>
  <c r="F5501" i="66"/>
  <c r="H5501" i="66" s="1"/>
  <c r="F2256" i="66"/>
  <c r="H2256" i="66" s="1"/>
  <c r="F1385" i="66"/>
  <c r="H1385" i="66" s="1"/>
  <c r="F3064" i="66"/>
  <c r="H3064" i="66" s="1"/>
  <c r="F2472" i="66"/>
  <c r="H2472" i="66" s="1"/>
  <c r="F736" i="66"/>
  <c r="H736" i="66" s="1"/>
  <c r="F723" i="66"/>
  <c r="H723" i="66" s="1"/>
  <c r="F838" i="66"/>
  <c r="H838" i="66" s="1"/>
  <c r="F88" i="66"/>
  <c r="H88" i="66" s="1"/>
  <c r="F3093" i="66"/>
  <c r="H3093" i="66" s="1"/>
  <c r="F2462" i="66"/>
  <c r="H2462" i="66" s="1"/>
  <c r="F2038" i="66"/>
  <c r="H2038" i="66" s="1"/>
  <c r="F1516" i="66"/>
  <c r="H1516" i="66" s="1"/>
  <c r="F1771" i="66"/>
  <c r="H1771" i="66" s="1"/>
  <c r="F2119" i="66"/>
  <c r="H2119" i="66" s="1"/>
  <c r="F999" i="66"/>
  <c r="H999" i="66" s="1"/>
  <c r="F1245" i="66"/>
  <c r="H1245" i="66" s="1"/>
  <c r="F2994" i="66"/>
  <c r="H2994" i="66" s="1"/>
  <c r="F1988" i="66"/>
  <c r="H1988" i="66" s="1"/>
  <c r="F1870" i="66"/>
  <c r="H1870" i="66" s="1"/>
  <c r="F2109" i="66"/>
  <c r="H2109" i="66" s="1"/>
  <c r="F119" i="66"/>
  <c r="H119" i="66" s="1"/>
  <c r="F726" i="66"/>
  <c r="H726" i="66" s="1"/>
  <c r="F1314" i="66"/>
  <c r="H1314" i="66" s="1"/>
  <c r="F818" i="66"/>
  <c r="H818" i="66" s="1"/>
  <c r="F78" i="66"/>
  <c r="H78" i="66" s="1"/>
  <c r="F2582" i="66"/>
  <c r="H2582" i="66" s="1"/>
  <c r="F3085" i="66"/>
  <c r="H3085" i="66" s="1"/>
  <c r="F2104" i="66"/>
  <c r="H2104" i="66" s="1"/>
  <c r="F3158" i="66"/>
  <c r="H3158" i="66" s="1"/>
  <c r="F3174" i="66"/>
  <c r="H3174" i="66" s="1"/>
  <c r="F2955" i="66"/>
  <c r="H2955" i="66" s="1"/>
  <c r="F2443" i="66"/>
  <c r="H2443" i="66" s="1"/>
  <c r="F1238" i="66"/>
  <c r="H1238" i="66" s="1"/>
  <c r="F5921" i="66"/>
  <c r="H5921" i="66" s="1"/>
  <c r="F4211" i="66"/>
  <c r="H4211" i="66" s="1"/>
  <c r="F3645" i="66"/>
  <c r="H3645" i="66" s="1"/>
  <c r="F2970" i="66"/>
  <c r="H2970" i="66" s="1"/>
  <c r="F3176" i="66"/>
  <c r="H3176" i="66" s="1"/>
  <c r="F7492" i="66"/>
  <c r="H7492" i="66" s="1"/>
  <c r="F5061" i="66"/>
  <c r="H5061" i="66" s="1"/>
  <c r="F3361" i="66"/>
  <c r="H3361" i="66" s="1"/>
  <c r="F2657" i="66"/>
  <c r="H2657" i="66" s="1"/>
  <c r="F1995" i="66"/>
  <c r="H1995" i="66" s="1"/>
  <c r="F5911" i="66"/>
  <c r="H5911" i="66" s="1"/>
  <c r="F4201" i="66"/>
  <c r="H4201" i="66" s="1"/>
  <c r="F3146" i="66"/>
  <c r="H3146" i="66" s="1"/>
  <c r="F7162" i="66"/>
  <c r="H7162" i="66" s="1"/>
  <c r="F5272" i="66"/>
  <c r="H5272" i="66" s="1"/>
  <c r="F8701" i="66"/>
  <c r="H8701" i="66" s="1"/>
  <c r="F6351" i="66"/>
  <c r="H6351" i="66" s="1"/>
  <c r="F8061" i="66"/>
  <c r="H8061" i="66" s="1"/>
  <c r="F6151" i="66"/>
  <c r="H6151" i="66" s="1"/>
  <c r="F4155" i="66"/>
  <c r="H4155" i="66" s="1"/>
  <c r="F2236" i="66"/>
  <c r="H2236" i="66" s="1"/>
  <c r="F1794" i="66"/>
  <c r="H1794" i="66" s="1"/>
  <c r="F2643" i="66"/>
  <c r="H2643" i="66" s="1"/>
  <c r="F2442" i="66"/>
  <c r="H2442" i="66" s="1"/>
  <c r="F2448" i="66"/>
  <c r="H2448" i="66" s="1"/>
  <c r="F1431" i="66"/>
  <c r="H1431" i="66" s="1"/>
  <c r="F2010" i="66"/>
  <c r="H2010" i="66" s="1"/>
  <c r="F2859" i="66"/>
  <c r="H2859" i="66" s="1"/>
  <c r="F1679" i="66"/>
  <c r="H1679" i="66" s="1"/>
  <c r="F2874" i="66"/>
  <c r="H2874" i="66" s="1"/>
  <c r="F2222" i="66"/>
  <c r="H2222" i="66" s="1"/>
  <c r="F2203" i="66"/>
  <c r="H2203" i="66" s="1"/>
  <c r="F1802" i="66"/>
  <c r="H1802" i="66" s="1"/>
  <c r="F3100" i="66"/>
  <c r="H3100" i="66" s="1"/>
  <c r="F1800" i="66"/>
  <c r="H1800" i="66" s="1"/>
  <c r="F1499" i="66"/>
  <c r="H1499" i="66" s="1"/>
  <c r="F4372" i="66"/>
  <c r="H4372" i="66" s="1"/>
  <c r="F2494" i="66"/>
  <c r="H2494" i="66" s="1"/>
  <c r="F2012" i="66"/>
  <c r="H2012" i="66" s="1"/>
  <c r="F1983" i="66"/>
  <c r="H1983" i="66" s="1"/>
  <c r="F1620" i="66"/>
  <c r="H1620" i="66" s="1"/>
  <c r="F2838" i="66"/>
  <c r="H2838" i="66" s="1"/>
  <c r="F4151" i="66"/>
  <c r="H4151" i="66" s="1"/>
  <c r="F4042" i="66"/>
  <c r="H4042" i="66" s="1"/>
  <c r="F5801" i="66"/>
  <c r="H5801" i="66" s="1"/>
  <c r="F3242" i="66"/>
  <c r="H3242" i="66" s="1"/>
  <c r="F4165" i="66"/>
  <c r="H4165" i="66" s="1"/>
  <c r="F5271" i="66"/>
  <c r="H5271" i="66" s="1"/>
  <c r="F2036" i="66"/>
  <c r="H2036" i="66" s="1"/>
  <c r="F3126" i="66"/>
  <c r="H3126" i="66" s="1"/>
  <c r="F2794" i="66"/>
  <c r="H2794" i="66" s="1"/>
  <c r="F1888" i="66"/>
  <c r="H1888" i="66" s="1"/>
  <c r="F1386" i="66"/>
  <c r="H1386" i="66" s="1"/>
  <c r="F1612" i="66"/>
  <c r="H1612" i="66" s="1"/>
  <c r="F1591" i="66"/>
  <c r="H1591" i="66" s="1"/>
  <c r="F1760" i="66"/>
  <c r="H1760" i="66" s="1"/>
  <c r="F1989" i="66"/>
  <c r="H1989" i="66" s="1"/>
  <c r="F643" i="66"/>
  <c r="H643" i="66" s="1"/>
  <c r="F3116" i="66"/>
  <c r="H3116" i="66" s="1"/>
  <c r="F2963" i="66"/>
  <c r="H2963" i="66" s="1"/>
  <c r="F1878" i="66"/>
  <c r="H1878" i="66" s="1"/>
  <c r="F1750" i="66"/>
  <c r="H1750" i="66" s="1"/>
  <c r="F1979" i="66"/>
  <c r="H1979" i="66" s="1"/>
  <c r="F1261" i="66"/>
  <c r="H1261" i="66" s="1"/>
  <c r="F869" i="66"/>
  <c r="H869" i="66" s="1"/>
  <c r="F49" i="66"/>
  <c r="H49" i="66" s="1"/>
  <c r="F1335" i="66"/>
  <c r="H1335" i="66" s="1"/>
  <c r="F758" i="66"/>
  <c r="H758" i="66" s="1"/>
  <c r="F3066" i="66"/>
  <c r="H3066" i="66" s="1"/>
  <c r="F2754" i="66"/>
  <c r="H2754" i="66" s="1"/>
  <c r="F2302" i="66"/>
  <c r="H2302" i="66" s="1"/>
  <c r="F1848" i="66"/>
  <c r="H1848" i="66" s="1"/>
  <c r="F1552" i="66"/>
  <c r="H1552" i="66" s="1"/>
  <c r="F1581" i="66"/>
  <c r="H1581" i="66" s="1"/>
  <c r="F646" i="66"/>
  <c r="H646" i="66" s="1"/>
  <c r="F693" i="66"/>
  <c r="H693" i="66" s="1"/>
  <c r="F8849" i="66"/>
  <c r="H8849" i="66" s="1"/>
  <c r="F7511" i="66"/>
  <c r="H7511" i="66" s="1"/>
  <c r="F5751" i="66"/>
  <c r="H5751" i="66" s="1"/>
  <c r="F2988" i="66"/>
  <c r="H2988" i="66" s="1"/>
  <c r="F5782" i="66"/>
  <c r="H5782" i="66" s="1"/>
  <c r="F6601" i="66"/>
  <c r="H6601" i="66" s="1"/>
  <c r="F8392" i="66"/>
  <c r="H8392" i="66" s="1"/>
  <c r="F2136" i="66"/>
  <c r="H2136" i="66" s="1"/>
  <c r="F7461" i="66"/>
  <c r="H7461" i="66" s="1"/>
  <c r="F4001" i="66"/>
  <c r="H4001" i="66" s="1"/>
  <c r="F2535" i="66"/>
  <c r="H2535" i="66" s="1"/>
  <c r="F3074" i="66"/>
  <c r="H3074" i="66" s="1"/>
  <c r="F5442" i="66"/>
  <c r="H5442" i="66" s="1"/>
  <c r="F6551" i="66"/>
  <c r="H6551" i="66" s="1"/>
  <c r="F8831" i="66"/>
  <c r="H8831" i="66" s="1"/>
  <c r="F6201" i="66"/>
  <c r="H6201" i="66" s="1"/>
  <c r="F7561" i="66"/>
  <c r="H7561" i="66" s="1"/>
  <c r="F7183" i="66"/>
  <c r="H7183" i="66" s="1"/>
  <c r="F7351" i="66"/>
  <c r="H7351" i="66" s="1"/>
  <c r="F3865" i="66"/>
  <c r="H3865" i="66" s="1"/>
  <c r="F3054" i="66"/>
  <c r="H3054" i="66" s="1"/>
  <c r="F1694" i="66"/>
  <c r="H1694" i="66" s="1"/>
  <c r="F2543" i="66"/>
  <c r="H2543" i="66" s="1"/>
  <c r="F2322" i="66"/>
  <c r="H2322" i="66" s="1"/>
  <c r="F1697" i="66"/>
  <c r="H1697" i="66" s="1"/>
  <c r="F2303" i="66"/>
  <c r="H2303" i="66" s="1"/>
  <c r="F2628" i="66"/>
  <c r="H2628" i="66" s="1"/>
  <c r="F2491" i="66"/>
  <c r="H2491" i="66" s="1"/>
  <c r="F1890" i="66"/>
  <c r="H1890" i="66" s="1"/>
  <c r="F2659" i="66"/>
  <c r="H2659" i="66" s="1"/>
  <c r="F1599" i="66"/>
  <c r="H1599" i="66" s="1"/>
  <c r="F2547" i="66"/>
  <c r="H2547" i="66" s="1"/>
  <c r="F2674" i="66"/>
  <c r="H2674" i="66" s="1"/>
  <c r="F1474" i="66"/>
  <c r="H1474" i="66" s="1"/>
  <c r="F2112" i="66"/>
  <c r="H2112" i="66" s="1"/>
  <c r="F1477" i="66"/>
  <c r="H1477" i="66" s="1"/>
  <c r="F2093" i="66"/>
  <c r="H2093" i="66" s="1"/>
  <c r="F1682" i="66"/>
  <c r="H1682" i="66" s="1"/>
  <c r="F1700" i="66"/>
  <c r="H1700" i="66" s="1"/>
  <c r="F1429" i="66"/>
  <c r="H1429" i="66" s="1"/>
  <c r="F2037" i="66"/>
  <c r="H2037" i="66" s="1"/>
  <c r="F2265" i="66"/>
  <c r="H2265" i="66" s="1"/>
  <c r="F2364" i="66"/>
  <c r="H2364" i="66" s="1"/>
  <c r="F1876" i="66"/>
  <c r="H1876" i="66" s="1"/>
  <c r="F1462" i="66"/>
  <c r="H1462" i="66" s="1"/>
  <c r="F2550" i="66"/>
  <c r="H2550" i="66" s="1"/>
  <c r="F1520" i="66"/>
  <c r="H1520" i="66" s="1"/>
  <c r="F2159" i="66"/>
  <c r="H2159" i="66" s="1"/>
  <c r="F4171" i="66"/>
  <c r="H4171" i="66" s="1"/>
  <c r="F4072" i="66"/>
  <c r="H4072" i="66" s="1"/>
  <c r="F1997" i="66"/>
  <c r="H1997" i="66" s="1"/>
  <c r="F3911" i="66"/>
  <c r="H3911" i="66" s="1"/>
  <c r="F6961" i="66"/>
  <c r="H6961" i="66" s="1"/>
  <c r="F3542" i="66"/>
  <c r="H3542" i="66" s="1"/>
  <c r="F5511" i="66"/>
  <c r="H5511" i="66" s="1"/>
  <c r="F3118" i="66"/>
  <c r="H3118" i="66" s="1"/>
  <c r="F3097" i="66"/>
  <c r="H3097" i="66" s="1"/>
  <c r="F2857" i="66"/>
  <c r="H2857" i="66" s="1"/>
  <c r="F3005" i="66"/>
  <c r="H3005" i="66" s="1"/>
  <c r="F2544" i="66"/>
  <c r="H2544" i="66" s="1"/>
  <c r="F2803" i="66"/>
  <c r="H2803" i="66" s="1"/>
  <c r="F2172" i="66"/>
  <c r="H2172" i="66" s="1"/>
  <c r="F1738" i="66"/>
  <c r="H1738" i="66" s="1"/>
  <c r="F1452" i="66"/>
  <c r="H1452" i="66" s="1"/>
  <c r="F1640" i="66"/>
  <c r="H1640" i="66" s="1"/>
  <c r="F1839" i="66"/>
  <c r="H1839" i="66" s="1"/>
  <c r="F1110" i="66"/>
  <c r="H1110" i="66" s="1"/>
  <c r="F1337" i="66"/>
  <c r="H1337" i="66" s="1"/>
  <c r="F698" i="66"/>
  <c r="H698" i="66" s="1"/>
  <c r="F2766" i="66"/>
  <c r="H2766" i="66" s="1"/>
  <c r="F2534" i="66"/>
  <c r="H2534" i="66" s="1"/>
  <c r="F2283" i="66"/>
  <c r="H2283" i="66" s="1"/>
  <c r="F1819" i="66"/>
  <c r="H1819" i="66" s="1"/>
  <c r="F1070" i="66"/>
  <c r="H1070" i="66" s="1"/>
  <c r="F789" i="66"/>
  <c r="H789" i="66" s="1"/>
  <c r="F1283" i="66"/>
  <c r="H1283" i="66" s="1"/>
  <c r="F688" i="66"/>
  <c r="H688" i="66" s="1"/>
  <c r="F2626" i="66"/>
  <c r="H2626" i="66" s="1"/>
  <c r="F2793" i="66"/>
  <c r="H2793" i="66" s="1"/>
  <c r="F2162" i="66"/>
  <c r="H2162" i="66" s="1"/>
  <c r="F1422" i="66"/>
  <c r="H1422" i="66" s="1"/>
  <c r="F1441" i="66"/>
  <c r="H1441" i="66" s="1"/>
  <c r="F1600" i="66"/>
  <c r="H1600" i="66" s="1"/>
  <c r="F1809" i="66"/>
  <c r="H1809" i="66" s="1"/>
  <c r="F779" i="66"/>
  <c r="H779" i="66" s="1"/>
  <c r="F566" i="66"/>
  <c r="H566" i="66" s="1"/>
  <c r="F327" i="66"/>
  <c r="H327" i="66" s="1"/>
  <c r="F6663" i="66"/>
  <c r="H6663" i="66" s="1"/>
  <c r="F3265" i="66"/>
  <c r="H3265" i="66" s="1"/>
  <c r="F3187" i="66"/>
  <c r="H3187" i="66" s="1"/>
  <c r="F2846" i="66"/>
  <c r="H2846" i="66" s="1"/>
  <c r="F2425" i="66"/>
  <c r="H2425" i="66" s="1"/>
  <c r="F2984" i="66"/>
  <c r="H2984" i="66" s="1"/>
  <c r="F6421" i="66"/>
  <c r="H6421" i="66" s="1"/>
  <c r="F3662" i="66"/>
  <c r="H3662" i="66" s="1"/>
  <c r="F2297" i="66"/>
  <c r="H2297" i="66" s="1"/>
  <c r="F1986" i="66"/>
  <c r="H1986" i="66" s="1"/>
  <c r="F1735" i="66"/>
  <c r="H1735" i="66" s="1"/>
  <c r="F6213" i="66"/>
  <c r="H6213" i="66" s="1"/>
  <c r="F7261" i="66"/>
  <c r="H7261" i="66" s="1"/>
  <c r="F4362" i="66"/>
  <c r="H4362" i="66" s="1"/>
  <c r="F2666" i="66"/>
  <c r="H2666" i="66" s="1"/>
  <c r="F2854" i="66"/>
  <c r="H2854" i="66" s="1"/>
  <c r="F6251" i="66"/>
  <c r="H6251" i="66" s="1"/>
  <c r="F3075" i="66"/>
  <c r="H3075" i="66" s="1"/>
  <c r="F1615" i="66"/>
  <c r="H1615" i="66" s="1"/>
  <c r="F847" i="66"/>
  <c r="H847" i="66" s="1"/>
  <c r="F7672" i="66"/>
  <c r="H7672" i="66" s="1"/>
  <c r="F178" i="66"/>
  <c r="H178" i="66" s="1"/>
  <c r="F388" i="66"/>
  <c r="H388" i="66" s="1"/>
  <c r="F1219" i="66"/>
  <c r="H1219" i="66" s="1"/>
  <c r="F9501" i="66"/>
  <c r="H9501" i="66" s="1"/>
  <c r="F6431" i="66"/>
  <c r="H6431" i="66" s="1"/>
  <c r="F4711" i="66"/>
  <c r="H4711" i="66" s="1"/>
  <c r="F3672" i="66"/>
  <c r="H3672" i="66" s="1"/>
  <c r="F7271" i="66"/>
  <c r="H7271" i="66" s="1"/>
  <c r="F5571" i="66"/>
  <c r="H5571" i="66" s="1"/>
  <c r="F2836" i="66"/>
  <c r="H2836" i="66" s="1"/>
  <c r="F2375" i="66"/>
  <c r="H2375" i="66" s="1"/>
  <c r="F6411" i="66"/>
  <c r="H6411" i="66" s="1"/>
  <c r="F4701" i="66"/>
  <c r="H4701" i="66" s="1"/>
  <c r="F2287" i="66"/>
  <c r="H2287" i="66" s="1"/>
  <c r="F1956" i="66"/>
  <c r="H1956" i="66" s="1"/>
  <c r="F6073" i="66"/>
  <c r="H6073" i="66" s="1"/>
  <c r="F7251" i="66"/>
  <c r="H7251" i="66" s="1"/>
  <c r="F8612" i="66"/>
  <c r="H8612" i="66" s="1"/>
  <c r="F6651" i="66"/>
  <c r="H6651" i="66" s="1"/>
  <c r="F4742" i="66"/>
  <c r="H4742" i="66" s="1"/>
  <c r="F6311" i="66"/>
  <c r="H6311" i="66" s="1"/>
  <c r="F3771" i="66"/>
  <c r="H3771" i="66" s="1"/>
  <c r="F2956" i="66"/>
  <c r="H2956" i="66" s="1"/>
  <c r="F1925" i="66"/>
  <c r="H1925" i="66" s="1"/>
  <c r="F2144" i="66"/>
  <c r="H2144" i="66" s="1"/>
  <c r="F2943" i="66"/>
  <c r="H2943" i="66" s="1"/>
  <c r="F1693" i="66"/>
  <c r="H1693" i="66" s="1"/>
  <c r="F1950" i="66"/>
  <c r="H1950" i="66" s="1"/>
  <c r="F1741" i="66"/>
  <c r="H1741" i="66" s="1"/>
  <c r="F2300" i="66"/>
  <c r="H2300" i="66" s="1"/>
  <c r="F1370" i="66"/>
  <c r="H1370" i="66" s="1"/>
  <c r="F2469" i="66"/>
  <c r="H2469" i="66" s="1"/>
  <c r="F1555" i="66"/>
  <c r="H1555" i="66" s="1"/>
  <c r="F1904" i="66"/>
  <c r="H1904" i="66" s="1"/>
  <c r="F1483" i="66"/>
  <c r="H1483" i="66" s="1"/>
  <c r="F2751" i="66"/>
  <c r="H2751" i="66" s="1"/>
  <c r="F1521" i="66"/>
  <c r="H1521" i="66" s="1"/>
  <c r="F2100" i="66"/>
  <c r="H2100" i="66" s="1"/>
  <c r="F3855" i="66"/>
  <c r="H3855" i="66" s="1"/>
  <c r="F3175" i="66"/>
  <c r="H3175" i="66" s="1"/>
  <c r="F1674" i="66"/>
  <c r="H1674" i="66" s="1"/>
  <c r="F2312" i="66"/>
  <c r="H2312" i="66" s="1"/>
  <c r="F1657" i="66"/>
  <c r="H1657" i="66" s="1"/>
  <c r="F2293" i="66"/>
  <c r="H2293" i="66" s="1"/>
  <c r="F2421" i="66"/>
  <c r="H2421" i="66" s="1"/>
  <c r="F2821" i="66"/>
  <c r="H2821" i="66" s="1"/>
  <c r="F1880" i="66"/>
  <c r="H1880" i="66" s="1"/>
  <c r="F3845" i="66"/>
  <c r="H3845" i="66" s="1"/>
  <c r="F2957" i="66"/>
  <c r="H2957" i="66" s="1"/>
  <c r="F4861" i="66"/>
  <c r="H4861" i="66" s="1"/>
  <c r="F2697" i="66"/>
  <c r="H2697" i="66" s="1"/>
  <c r="F4611" i="66"/>
  <c r="H4611" i="66" s="1"/>
  <c r="F3305" i="66"/>
  <c r="H3305" i="66" s="1"/>
  <c r="F2397" i="66"/>
  <c r="H2397" i="66" s="1"/>
  <c r="F3962" i="66"/>
  <c r="H3962" i="66" s="1"/>
  <c r="F1887" i="66"/>
  <c r="H1887" i="66" s="1"/>
  <c r="F3732" i="66"/>
  <c r="H3732" i="66" s="1"/>
  <c r="F3442" i="66"/>
  <c r="H3442" i="66" s="1"/>
  <c r="F2756" i="66"/>
  <c r="H2756" i="66" s="1"/>
  <c r="F2348" i="66"/>
  <c r="H2348" i="66" s="1"/>
  <c r="F1836" i="66"/>
  <c r="H1836" i="66" s="1"/>
  <c r="F1423" i="66"/>
  <c r="H1423" i="66" s="1"/>
  <c r="F2131" i="66"/>
  <c r="H2131" i="66" s="1"/>
  <c r="F2489" i="66"/>
  <c r="H2489" i="66" s="1"/>
  <c r="F299" i="66"/>
  <c r="H299" i="66" s="1"/>
  <c r="F106" i="66"/>
  <c r="H106" i="66" s="1"/>
  <c r="F1524" i="66"/>
  <c r="H1524" i="66" s="1"/>
  <c r="F2762" i="66"/>
  <c r="H2762" i="66" s="1"/>
  <c r="F2308" i="66"/>
  <c r="H2308" i="66" s="1"/>
  <c r="F2101" i="66"/>
  <c r="H2101" i="66" s="1"/>
  <c r="F2160" i="66"/>
  <c r="H2160" i="66" s="1"/>
  <c r="F2479" i="66"/>
  <c r="H2479" i="66" s="1"/>
  <c r="F1418" i="66"/>
  <c r="H1418" i="66" s="1"/>
  <c r="F1259" i="66"/>
  <c r="H1259" i="66" s="1"/>
  <c r="F968" i="66"/>
  <c r="H968" i="66" s="1"/>
  <c r="F228" i="66"/>
  <c r="H228" i="66" s="1"/>
  <c r="F1675" i="66"/>
  <c r="H1675" i="66" s="1"/>
  <c r="F1826" i="66"/>
  <c r="H1826" i="66" s="1"/>
  <c r="F1403" i="66"/>
  <c r="H1403" i="66" s="1"/>
  <c r="F2041" i="66"/>
  <c r="H2041" i="66" s="1"/>
  <c r="F2150" i="66"/>
  <c r="H2150" i="66" s="1"/>
  <c r="F2439" i="66"/>
  <c r="H2439" i="66" s="1"/>
  <c r="F1249" i="66"/>
  <c r="H1249" i="66" s="1"/>
  <c r="F279" i="66"/>
  <c r="H279" i="66" s="1"/>
  <c r="F896" i="66"/>
  <c r="H896" i="66" s="1"/>
  <c r="F96" i="66"/>
  <c r="H96" i="66" s="1"/>
  <c r="F833" i="66"/>
  <c r="H833" i="66" s="1"/>
  <c r="F4571" i="66"/>
  <c r="H4571" i="66" s="1"/>
  <c r="F2987" i="66"/>
  <c r="H2987" i="66" s="1"/>
  <c r="F2565" i="66"/>
  <c r="H2565" i="66" s="1"/>
  <c r="F1985" i="66"/>
  <c r="H1985" i="66" s="1"/>
  <c r="F4023" i="66"/>
  <c r="H4023" i="66" s="1"/>
  <c r="F6701" i="66"/>
  <c r="H6701" i="66" s="1"/>
  <c r="F7571" i="66"/>
  <c r="H7571" i="66" s="1"/>
  <c r="F7991" i="66"/>
  <c r="H7991" i="66" s="1"/>
  <c r="F4122" i="66"/>
  <c r="H4122" i="66" s="1"/>
  <c r="F1384" i="66"/>
  <c r="H1384" i="66" s="1"/>
  <c r="F1893" i="66"/>
  <c r="H1893" i="66" s="1"/>
  <c r="F2931" i="66"/>
  <c r="H2931" i="66" s="1"/>
  <c r="F1630" i="66"/>
  <c r="H1630" i="66" s="1"/>
  <c r="F2047" i="66"/>
  <c r="H2047" i="66" s="1"/>
  <c r="F1573" i="66"/>
  <c r="H1573" i="66" s="1"/>
  <c r="F2706" i="66"/>
  <c r="H2706" i="66" s="1"/>
  <c r="F2822" i="66"/>
  <c r="H2822" i="66" s="1"/>
  <c r="F1721" i="66"/>
  <c r="H1721" i="66" s="1"/>
  <c r="F1970" i="66"/>
  <c r="H1970" i="66" s="1"/>
  <c r="F1428" i="66"/>
  <c r="H1428" i="66" s="1"/>
  <c r="F3461" i="66"/>
  <c r="H3461" i="66" s="1"/>
  <c r="F4262" i="66"/>
  <c r="H4262" i="66" s="1"/>
  <c r="F4581" i="66"/>
  <c r="H4581" i="66" s="1"/>
  <c r="F2597" i="66"/>
  <c r="H2597" i="66" s="1"/>
  <c r="F3932" i="66"/>
  <c r="H3932" i="66" s="1"/>
  <c r="F1578" i="66"/>
  <c r="H1578" i="66" s="1"/>
  <c r="F1843" i="66"/>
  <c r="H1843" i="66" s="1"/>
  <c r="F1469" i="66"/>
  <c r="H1469" i="66" s="1"/>
  <c r="F449" i="66"/>
  <c r="H449" i="66" s="1"/>
  <c r="F518" i="66"/>
  <c r="H518" i="66" s="1"/>
  <c r="F1394" i="66"/>
  <c r="H1394" i="66" s="1"/>
  <c r="F1517" i="66"/>
  <c r="H1517" i="66" s="1"/>
  <c r="F1891" i="66"/>
  <c r="H1891" i="66" s="1"/>
  <c r="F1048" i="66"/>
  <c r="H1048" i="66" s="1"/>
  <c r="F2286" i="66"/>
  <c r="H2286" i="66" s="1"/>
  <c r="F2882" i="66"/>
  <c r="H2882" i="66" s="1"/>
  <c r="F2671" i="66"/>
  <c r="H2671" i="66" s="1"/>
  <c r="F2020" i="66"/>
  <c r="H2020" i="66" s="1"/>
  <c r="F1569" i="66"/>
  <c r="H1569" i="66" s="1"/>
  <c r="F439" i="66"/>
  <c r="H439" i="66" s="1"/>
  <c r="F816" i="66"/>
  <c r="H816" i="66" s="1"/>
  <c r="F1133" i="66"/>
  <c r="H1133" i="66" s="1"/>
  <c r="F428" i="66"/>
  <c r="H428" i="66" s="1"/>
  <c r="F2665" i="66"/>
  <c r="H2665" i="66" s="1"/>
  <c r="F3172" i="66"/>
  <c r="H3172" i="66" s="1"/>
  <c r="F3056" i="66"/>
  <c r="H3056" i="66" s="1"/>
  <c r="F2924" i="66"/>
  <c r="H2924" i="66" s="1"/>
  <c r="F2392" i="66"/>
  <c r="H2392" i="66" s="1"/>
  <c r="F2185" i="66"/>
  <c r="H2185" i="66" s="1"/>
  <c r="F2546" i="66"/>
  <c r="H2546" i="66" s="1"/>
  <c r="F1554" i="66"/>
  <c r="H1554" i="66" s="1"/>
  <c r="F1414" i="66"/>
  <c r="H1414" i="66" s="1"/>
  <c r="F2662" i="66"/>
  <c r="H2662" i="66" s="1"/>
  <c r="F2198" i="66"/>
  <c r="H2198" i="66" s="1"/>
  <c r="F1768" i="66"/>
  <c r="H1768" i="66" s="1"/>
  <c r="F920" i="66"/>
  <c r="H920" i="66" s="1"/>
  <c r="F549" i="66"/>
  <c r="H549" i="66" s="1"/>
  <c r="F786" i="66"/>
  <c r="H786" i="66" s="1"/>
  <c r="F998" i="66"/>
  <c r="H998" i="66" s="1"/>
  <c r="F937" i="66"/>
  <c r="H937" i="66" s="1"/>
  <c r="F137" i="66"/>
  <c r="H137" i="66" s="1"/>
  <c r="F195" i="66"/>
  <c r="H195" i="66" s="1"/>
  <c r="F552" i="66"/>
  <c r="H552" i="66" s="1"/>
  <c r="F751" i="66"/>
  <c r="H751" i="66" s="1"/>
  <c r="F1433" i="66"/>
  <c r="H1433" i="66" s="1"/>
  <c r="F1173" i="66"/>
  <c r="H1173" i="66" s="1"/>
  <c r="F988" i="66"/>
  <c r="H988" i="66" s="1"/>
  <c r="F887" i="66"/>
  <c r="H887" i="66" s="1"/>
  <c r="F324" i="66"/>
  <c r="H324" i="66" s="1"/>
  <c r="F2263" i="66"/>
  <c r="H2263" i="66" s="1"/>
  <c r="F2391" i="66"/>
  <c r="H2391" i="66" s="1"/>
  <c r="F1770" i="66"/>
  <c r="H1770" i="66" s="1"/>
  <c r="F1439" i="66"/>
  <c r="H1439" i="66" s="1"/>
  <c r="F1059" i="66"/>
  <c r="H1059" i="66" s="1"/>
  <c r="F1157" i="66"/>
  <c r="H1157" i="66" s="1"/>
  <c r="F86" i="66"/>
  <c r="H86" i="66" s="1"/>
  <c r="F1306" i="66"/>
  <c r="H1306" i="66" s="1"/>
  <c r="F417" i="66"/>
  <c r="H417" i="66" s="1"/>
  <c r="F624" i="66"/>
  <c r="H624" i="66" s="1"/>
  <c r="F473" i="66"/>
  <c r="H473" i="66" s="1"/>
  <c r="F2233" i="66"/>
  <c r="H2233" i="66" s="1"/>
  <c r="F2321" i="66"/>
  <c r="H2321" i="66" s="1"/>
  <c r="F2358" i="66"/>
  <c r="H2358" i="66" s="1"/>
  <c r="F1961" i="66"/>
  <c r="H1961" i="66" s="1"/>
  <c r="F1453" i="66"/>
  <c r="H1453" i="66" s="1"/>
  <c r="F2250" i="66"/>
  <c r="H2250" i="66" s="1"/>
  <c r="F1468" i="66"/>
  <c r="H1468" i="66" s="1"/>
  <c r="F56" i="66"/>
  <c r="H56" i="66" s="1"/>
  <c r="F918" i="66"/>
  <c r="H918" i="66" s="1"/>
  <c r="F507" i="66"/>
  <c r="H507" i="66" s="1"/>
  <c r="F74" i="66"/>
  <c r="H74" i="66" s="1"/>
  <c r="F702" i="66"/>
  <c r="H702" i="66" s="1"/>
  <c r="F541" i="66"/>
  <c r="H541" i="66" s="1"/>
  <c r="F392" i="66"/>
  <c r="H392" i="66" s="1"/>
  <c r="F738" i="66"/>
  <c r="H738" i="66" s="1"/>
  <c r="F553" i="66"/>
  <c r="H553" i="66" s="1"/>
  <c r="F592" i="66"/>
  <c r="H592" i="66" s="1"/>
  <c r="F451" i="66"/>
  <c r="H451" i="66" s="1"/>
  <c r="F2220" i="66"/>
  <c r="H2220" i="66" s="1"/>
  <c r="F249" i="66"/>
  <c r="H249" i="66" s="1"/>
  <c r="F46" i="66"/>
  <c r="H46" i="66" s="1"/>
  <c r="F888" i="66"/>
  <c r="H888" i="66" s="1"/>
  <c r="F225" i="66"/>
  <c r="H225" i="66" s="1"/>
  <c r="F531" i="66"/>
  <c r="H531" i="66" s="1"/>
  <c r="F650" i="66"/>
  <c r="H650" i="66" s="1"/>
  <c r="F389" i="66"/>
  <c r="H389" i="66" s="1"/>
  <c r="F3168" i="66"/>
  <c r="H3168" i="66" s="1"/>
  <c r="F636" i="66"/>
  <c r="H636" i="66" s="1"/>
  <c r="F2389" i="66"/>
  <c r="H2389" i="66" s="1"/>
  <c r="F1189" i="66"/>
  <c r="H1189" i="66" s="1"/>
  <c r="F836" i="66"/>
  <c r="H836" i="66" s="1"/>
  <c r="F1570" i="66"/>
  <c r="H1570" i="66" s="1"/>
  <c r="F339" i="66"/>
  <c r="H339" i="66" s="1"/>
  <c r="F1919" i="66"/>
  <c r="H1919" i="66" s="1"/>
  <c r="F839" i="66"/>
  <c r="H839" i="66" s="1"/>
  <c r="F606" i="66"/>
  <c r="H606" i="66" s="1"/>
  <c r="F2960" i="66"/>
  <c r="H2960" i="66" s="1"/>
  <c r="F1055" i="66"/>
  <c r="H1055" i="66" s="1"/>
  <c r="F149" i="66"/>
  <c r="H149" i="66" s="1"/>
  <c r="F798" i="66"/>
  <c r="H798" i="66" s="1"/>
  <c r="F593" i="66"/>
  <c r="H593" i="66" s="1"/>
  <c r="F602" i="66"/>
  <c r="H602" i="66" s="1"/>
  <c r="F292" i="66"/>
  <c r="H292" i="66" s="1"/>
  <c r="F334" i="66"/>
  <c r="H334" i="66" s="1"/>
  <c r="F437" i="66"/>
  <c r="H437" i="66" s="1"/>
  <c r="F904" i="66"/>
  <c r="H904" i="66" s="1"/>
  <c r="F344" i="66"/>
  <c r="H344" i="66" s="1"/>
  <c r="F1183" i="66"/>
  <c r="H1183" i="66" s="1"/>
  <c r="F322" i="66"/>
  <c r="H322" i="66" s="1"/>
  <c r="F457" i="66"/>
  <c r="H457" i="66" s="1"/>
  <c r="F722" i="66"/>
  <c r="H722" i="66" s="1"/>
  <c r="F594" i="66"/>
  <c r="H594" i="66" s="1"/>
  <c r="F895" i="66"/>
  <c r="H895" i="66" s="1"/>
  <c r="F763" i="66"/>
  <c r="H763" i="66" s="1"/>
  <c r="F1263" i="66"/>
  <c r="H1263" i="66" s="1"/>
  <c r="F316" i="66"/>
  <c r="H316" i="66" s="1"/>
  <c r="F29" i="66"/>
  <c r="H29" i="66" s="1"/>
  <c r="F2229" i="66"/>
  <c r="H2229" i="66" s="1"/>
  <c r="F2978" i="66"/>
  <c r="H2978" i="66" s="1"/>
  <c r="F2720" i="66"/>
  <c r="H2720" i="66" s="1"/>
  <c r="F1781" i="66"/>
  <c r="H1781" i="66" s="1"/>
  <c r="F1722" i="66"/>
  <c r="H1722" i="66" s="1"/>
  <c r="F1496" i="66"/>
  <c r="H1496" i="66" s="1"/>
  <c r="F1617" i="66"/>
  <c r="H1617" i="66" s="1"/>
  <c r="F1948" i="66"/>
  <c r="H1948" i="66" s="1"/>
  <c r="F2808" i="66"/>
  <c r="H2808" i="66" s="1"/>
  <c r="F2362" i="66"/>
  <c r="H2362" i="66" s="1"/>
  <c r="F2684" i="66"/>
  <c r="H2684" i="66" s="1"/>
  <c r="F1705" i="66"/>
  <c r="H1705" i="66" s="1"/>
  <c r="F2645" i="66"/>
  <c r="H2645" i="66" s="1"/>
  <c r="F3515" i="66"/>
  <c r="H3515" i="66" s="1"/>
  <c r="F4471" i="66"/>
  <c r="H4471" i="66" s="1"/>
  <c r="F6501" i="66"/>
  <c r="H6501" i="66" s="1"/>
  <c r="F8691" i="66"/>
  <c r="H8691" i="66" s="1"/>
  <c r="F8622" i="66"/>
  <c r="H8622" i="66" s="1"/>
  <c r="F4033" i="66"/>
  <c r="H4033" i="66" s="1"/>
  <c r="F4905" i="66"/>
  <c r="H4905" i="66" s="1"/>
  <c r="F9571" i="66"/>
  <c r="H9571" i="66" s="1"/>
  <c r="F4883" i="66"/>
  <c r="H4883" i="66" s="1"/>
  <c r="F6683" i="66"/>
  <c r="H6683" i="66" s="1"/>
  <c r="F9489" i="66"/>
  <c r="H9489" i="66" s="1"/>
  <c r="F7712" i="66"/>
  <c r="H7712" i="66" s="1"/>
  <c r="F3223" i="66"/>
  <c r="H3223" i="66" s="1"/>
  <c r="F9041" i="66"/>
  <c r="H9041" i="66" s="1"/>
  <c r="F5522" i="66"/>
  <c r="H5522" i="66" s="1"/>
  <c r="F7212" i="66"/>
  <c r="H7212" i="66" s="1"/>
  <c r="F4433" i="66"/>
  <c r="H4433" i="66" s="1"/>
  <c r="F9251" i="66"/>
  <c r="H9251" i="66" s="1"/>
  <c r="F7382" i="66"/>
  <c r="H7382" i="66" s="1"/>
  <c r="F4613" i="66"/>
  <c r="H4613" i="66" s="1"/>
  <c r="F6761" i="66"/>
  <c r="H6761" i="66" s="1"/>
  <c r="F2167" i="66"/>
  <c r="H2167" i="66" s="1"/>
  <c r="F4332" i="66"/>
  <c r="H4332" i="66" s="1"/>
  <c r="F2255" i="66"/>
  <c r="H2255" i="66" s="1"/>
  <c r="F4343" i="66"/>
  <c r="H4343" i="66" s="1"/>
  <c r="F7221" i="66"/>
  <c r="H7221" i="66" s="1"/>
  <c r="F6792" i="66"/>
  <c r="H6792" i="66" s="1"/>
  <c r="F6011" i="66"/>
  <c r="H6011" i="66" s="1"/>
  <c r="F6331" i="66"/>
  <c r="H6331" i="66" s="1"/>
  <c r="F3323" i="66"/>
  <c r="H3323" i="66" s="1"/>
  <c r="F2736" i="66"/>
  <c r="H2736" i="66" s="1"/>
  <c r="F2138" i="66"/>
  <c r="H2138" i="66" s="1"/>
  <c r="F1540" i="66"/>
  <c r="H1540" i="66" s="1"/>
  <c r="F4382" i="66"/>
  <c r="H4382" i="66" s="1"/>
  <c r="F1666" i="66"/>
  <c r="H1666" i="66" s="1"/>
  <c r="F2051" i="66"/>
  <c r="H2051" i="66" s="1"/>
  <c r="F2410" i="66"/>
  <c r="H2410" i="66" s="1"/>
  <c r="F3372" i="66"/>
  <c r="H3372" i="66" s="1"/>
  <c r="F2426" i="66"/>
  <c r="H2426" i="66" s="1"/>
  <c r="F3013" i="66"/>
  <c r="H3013" i="66" s="1"/>
  <c r="F1767" i="66"/>
  <c r="H1767" i="66" s="1"/>
  <c r="F1621" i="66"/>
  <c r="H1621" i="66" s="1"/>
  <c r="F1790" i="66"/>
  <c r="H1790" i="66" s="1"/>
  <c r="F3221" i="66"/>
  <c r="H3221" i="66" s="1"/>
  <c r="F3197" i="66"/>
  <c r="H3197" i="66" s="1"/>
  <c r="F3107" i="66"/>
  <c r="H3107" i="66" s="1"/>
  <c r="F4301" i="66"/>
  <c r="H4301" i="66" s="1"/>
  <c r="F3665" i="66"/>
  <c r="H3665" i="66" s="1"/>
  <c r="F3682" i="66"/>
  <c r="H3682" i="66" s="1"/>
  <c r="F2825" i="66"/>
  <c r="H2825" i="66" s="1"/>
  <c r="F2612" i="66"/>
  <c r="H2612" i="66" s="1"/>
  <c r="F1500" i="66"/>
  <c r="H1500" i="66" s="1"/>
  <c r="F379" i="66"/>
  <c r="H379" i="66" s="1"/>
  <c r="F1338" i="66"/>
  <c r="H1338" i="66" s="1"/>
  <c r="F438" i="66"/>
  <c r="H438" i="66" s="1"/>
  <c r="F1466" i="66"/>
  <c r="H1466" i="66" s="1"/>
  <c r="F1246" i="66"/>
  <c r="H1246" i="66" s="1"/>
  <c r="F336" i="66"/>
  <c r="H336" i="66" s="1"/>
  <c r="F2143" i="66"/>
  <c r="H2143" i="66" s="1"/>
  <c r="F1449" i="66"/>
  <c r="H1449" i="66" s="1"/>
  <c r="F369" i="66"/>
  <c r="H369" i="66" s="1"/>
  <c r="F368" i="66"/>
  <c r="H368" i="66" s="1"/>
  <c r="F1804" i="66"/>
  <c r="H1804" i="66" s="1"/>
  <c r="F2858" i="66"/>
  <c r="H2858" i="66" s="1"/>
  <c r="F2634" i="66"/>
  <c r="H2634" i="66" s="1"/>
  <c r="F1885" i="66"/>
  <c r="H1885" i="66" s="1"/>
  <c r="F1614" i="66"/>
  <c r="H1614" i="66" s="1"/>
  <c r="F2096" i="66"/>
  <c r="H2096" i="66" s="1"/>
  <c r="F1952" i="66"/>
  <c r="H1952" i="66" s="1"/>
  <c r="F1515" i="66"/>
  <c r="H1515" i="66" s="1"/>
  <c r="F3124" i="66"/>
  <c r="H3124" i="66" s="1"/>
  <c r="F2048" i="66"/>
  <c r="H2048" i="66" s="1"/>
  <c r="F1528" i="66"/>
  <c r="H1528" i="66" s="1"/>
  <c r="F1842" i="66"/>
  <c r="H1842" i="66" s="1"/>
  <c r="F2509" i="66"/>
  <c r="H2509" i="66" s="1"/>
  <c r="F1010" i="66"/>
  <c r="H1010" i="66" s="1"/>
  <c r="F1083" i="66"/>
  <c r="H1083" i="66" s="1"/>
  <c r="F777" i="66"/>
  <c r="H777" i="66" s="1"/>
  <c r="F125" i="66"/>
  <c r="H125" i="66" s="1"/>
  <c r="F123" i="66"/>
  <c r="H123" i="66" s="1"/>
  <c r="F3140" i="66"/>
  <c r="H3140" i="66" s="1"/>
  <c r="F409" i="66"/>
  <c r="H409" i="66" s="1"/>
  <c r="F676" i="66"/>
  <c r="H676" i="66" s="1"/>
  <c r="F868" i="66"/>
  <c r="H868" i="66" s="1"/>
  <c r="F67" i="66"/>
  <c r="H67" i="66" s="1"/>
  <c r="F115" i="66"/>
  <c r="H115" i="66" s="1"/>
  <c r="F244" i="66"/>
  <c r="H244" i="66" s="1"/>
  <c r="F482" i="66"/>
  <c r="H482" i="66" s="1"/>
  <c r="F641" i="66"/>
  <c r="H641" i="66" s="1"/>
  <c r="F2281" i="66"/>
  <c r="H2281" i="66" s="1"/>
  <c r="F899" i="66"/>
  <c r="H899" i="66" s="1"/>
  <c r="F1216" i="66"/>
  <c r="H1216" i="66" s="1"/>
  <c r="F337" i="66"/>
  <c r="H337" i="66" s="1"/>
  <c r="F395" i="66"/>
  <c r="H395" i="66" s="1"/>
  <c r="F534" i="66"/>
  <c r="H534" i="66" s="1"/>
  <c r="F1251" i="66"/>
  <c r="H1251" i="66" s="1"/>
  <c r="F540" i="66"/>
  <c r="H540" i="66" s="1"/>
  <c r="F1953" i="66"/>
  <c r="H1953" i="66" s="1"/>
  <c r="F1723" i="66"/>
  <c r="H1723" i="66" s="1"/>
  <c r="F1596" i="66"/>
  <c r="H1596" i="66" s="1"/>
  <c r="F2731" i="66"/>
  <c r="H2731" i="66" s="1"/>
  <c r="F1828" i="66"/>
  <c r="H1828" i="66" s="1"/>
  <c r="F109" i="66"/>
  <c r="H109" i="66" s="1"/>
  <c r="F1324" i="66"/>
  <c r="H1324" i="66" s="1"/>
  <c r="F748" i="66"/>
  <c r="H748" i="66" s="1"/>
  <c r="F387" i="66"/>
  <c r="H387" i="66" s="1"/>
  <c r="F145" i="66"/>
  <c r="H145" i="66" s="1"/>
  <c r="F580" i="66"/>
  <c r="H580" i="66" s="1"/>
  <c r="F1267" i="66"/>
  <c r="H1267" i="66" s="1"/>
  <c r="F1277" i="66"/>
  <c r="H1277" i="66" s="1"/>
  <c r="F1233" i="66"/>
  <c r="H1233" i="66" s="1"/>
  <c r="F287" i="66"/>
  <c r="H287" i="66" s="1"/>
  <c r="F1254" i="66"/>
  <c r="H1254" i="66" s="1"/>
  <c r="F351" i="66"/>
  <c r="H351" i="66" s="1"/>
  <c r="F166" i="66"/>
  <c r="H166" i="66" s="1"/>
  <c r="F1930" i="66"/>
  <c r="H1930" i="66" s="1"/>
  <c r="F99" i="66"/>
  <c r="H99" i="66" s="1"/>
  <c r="F377" i="66"/>
  <c r="H377" i="66" s="1"/>
  <c r="F135" i="66"/>
  <c r="H135" i="66" s="1"/>
  <c r="F543" i="66"/>
  <c r="H543" i="66" s="1"/>
  <c r="F570" i="66"/>
  <c r="H570" i="66" s="1"/>
  <c r="F2909" i="66"/>
  <c r="H2909" i="66" s="1"/>
  <c r="F1020" i="66"/>
  <c r="H1020" i="66" s="1"/>
  <c r="F366" i="66"/>
  <c r="H366" i="66" s="1"/>
  <c r="F2099" i="66"/>
  <c r="H2099" i="66" s="1"/>
  <c r="F626" i="66"/>
  <c r="H626" i="66" s="1"/>
  <c r="F3110" i="66"/>
  <c r="H3110" i="66" s="1"/>
  <c r="F2110" i="66"/>
  <c r="H2110" i="66" s="1"/>
  <c r="F199" i="66"/>
  <c r="H199" i="66" s="1"/>
  <c r="F1371" i="66"/>
  <c r="H1371" i="66" s="1"/>
  <c r="F1739" i="66"/>
  <c r="H1739" i="66" s="1"/>
  <c r="F679" i="66"/>
  <c r="H679" i="66" s="1"/>
  <c r="F436" i="66"/>
  <c r="H436" i="66" s="1"/>
  <c r="F1730" i="66"/>
  <c r="H1730" i="66" s="1"/>
  <c r="F971" i="66"/>
  <c r="H971" i="66" s="1"/>
  <c r="F1039" i="66"/>
  <c r="H1039" i="66" s="1"/>
  <c r="F1243" i="66"/>
  <c r="H1243" i="66" s="1"/>
  <c r="F628" i="66"/>
  <c r="H628" i="66" s="1"/>
  <c r="F55" i="66"/>
  <c r="H55" i="66" s="1"/>
  <c r="F463" i="66"/>
  <c r="H463" i="66" s="1"/>
  <c r="F1115" i="66"/>
  <c r="H1115" i="66" s="1"/>
  <c r="F452" i="66"/>
  <c r="H452" i="66" s="1"/>
  <c r="F524" i="66"/>
  <c r="H524" i="66" s="1"/>
  <c r="F617" i="66"/>
  <c r="H617" i="66" s="1"/>
  <c r="F1165" i="66"/>
  <c r="H1165" i="66" s="1"/>
  <c r="F522" i="66"/>
  <c r="H522" i="66" s="1"/>
  <c r="F574" i="66"/>
  <c r="H574" i="66" s="1"/>
  <c r="F772" i="66"/>
  <c r="H772" i="66" s="1"/>
  <c r="F203" i="66"/>
  <c r="H203" i="66" s="1"/>
  <c r="F275" i="66"/>
  <c r="H275" i="66" s="1"/>
  <c r="F813" i="66"/>
  <c r="H813" i="66" s="1"/>
  <c r="F1313" i="66"/>
  <c r="H1313" i="66" s="1"/>
  <c r="F966" i="66"/>
  <c r="H966" i="66" s="1"/>
  <c r="F525" i="66"/>
  <c r="H525" i="66" s="1"/>
  <c r="F1014" i="66"/>
  <c r="H1014" i="66" s="1"/>
  <c r="F1360" i="66"/>
  <c r="H1360" i="66" s="1"/>
  <c r="F2880" i="66"/>
  <c r="H2880" i="66" s="1"/>
  <c r="F1687" i="66"/>
  <c r="H1687" i="66" s="1"/>
  <c r="F2028" i="66"/>
  <c r="H2028" i="66" s="1"/>
  <c r="F2958" i="66"/>
  <c r="H2958" i="66" s="1"/>
  <c r="F1914" i="66"/>
  <c r="H1914" i="66" s="1"/>
  <c r="F1805" i="66"/>
  <c r="H1805" i="66" s="1"/>
  <c r="F2506" i="66"/>
  <c r="H2506" i="66" s="1"/>
  <c r="F3832" i="66"/>
  <c r="H3832" i="66" s="1"/>
  <c r="F4561" i="66"/>
  <c r="H4561" i="66" s="1"/>
  <c r="F6611" i="66"/>
  <c r="H6611" i="66" s="1"/>
  <c r="F6992" i="66"/>
  <c r="H6992" i="66" s="1"/>
  <c r="F8842" i="66"/>
  <c r="H8842" i="66" s="1"/>
  <c r="F6225" i="66"/>
  <c r="H6225" i="66" s="1"/>
  <c r="F4442" i="66"/>
  <c r="H4442" i="66" s="1"/>
  <c r="F3343" i="66"/>
  <c r="H3343" i="66" s="1"/>
  <c r="F4172" i="66"/>
  <c r="H4172" i="66" s="1"/>
  <c r="F9172" i="66"/>
  <c r="H9172" i="66" s="1"/>
  <c r="F6221" i="66"/>
  <c r="H6221" i="66" s="1"/>
  <c r="F3861" i="66"/>
  <c r="H3861" i="66" s="1"/>
  <c r="F3245" i="66"/>
  <c r="H3245" i="66" s="1"/>
  <c r="F2466" i="66"/>
  <c r="H2466" i="66" s="1"/>
  <c r="F6051" i="66"/>
  <c r="H6051" i="66" s="1"/>
  <c r="F7171" i="66"/>
  <c r="H7171" i="66" s="1"/>
  <c r="F6462" i="66"/>
  <c r="H6462" i="66" s="1"/>
  <c r="F7151" i="66"/>
  <c r="H7151" i="66" s="1"/>
  <c r="F7812" i="66"/>
  <c r="H7812" i="66" s="1"/>
  <c r="F4761" i="66"/>
  <c r="H4761" i="66" s="1"/>
  <c r="F2884" i="66"/>
  <c r="H2884" i="66" s="1"/>
  <c r="F3053" i="66"/>
  <c r="H3053" i="66" s="1"/>
  <c r="F1886" i="66"/>
  <c r="H1886" i="66" s="1"/>
  <c r="F1583" i="66"/>
  <c r="H1583" i="66" s="1"/>
  <c r="F2890" i="66"/>
  <c r="H2890" i="66" s="1"/>
  <c r="F1509" i="66"/>
  <c r="H1509" i="66" s="1"/>
  <c r="F4261" i="66"/>
  <c r="H4261" i="66" s="1"/>
  <c r="F4092" i="66"/>
  <c r="H4092" i="66" s="1"/>
  <c r="F2926" i="66"/>
  <c r="H2926" i="66" s="1"/>
  <c r="F1912" i="66"/>
  <c r="H1912" i="66" s="1"/>
  <c r="F1808" i="66"/>
  <c r="H1808" i="66" s="1"/>
  <c r="F1556" i="66"/>
  <c r="H1556" i="66" s="1"/>
  <c r="F1941" i="66"/>
  <c r="H1941" i="66" s="1"/>
  <c r="F2819" i="66"/>
  <c r="H2819" i="66" s="1"/>
  <c r="F3971" i="66"/>
  <c r="H3971" i="66" s="1"/>
  <c r="F3200" i="66"/>
  <c r="H3200" i="66" s="1"/>
  <c r="F2244" i="66"/>
  <c r="H2244" i="66" s="1"/>
  <c r="F1567" i="66"/>
  <c r="H1567" i="66" s="1"/>
  <c r="F2891" i="66"/>
  <c r="H2891" i="66" s="1"/>
  <c r="F1511" i="66"/>
  <c r="H1511" i="66" s="1"/>
  <c r="F5851" i="66"/>
  <c r="H5851" i="66" s="1"/>
  <c r="F4055" i="66"/>
  <c r="H4055" i="66" s="1"/>
  <c r="F2907" i="66"/>
  <c r="H2907" i="66" s="1"/>
  <c r="F2897" i="66"/>
  <c r="H2897" i="66" s="1"/>
  <c r="F5001" i="66"/>
  <c r="H5001" i="66" s="1"/>
  <c r="F3455" i="66"/>
  <c r="H3455" i="66" s="1"/>
  <c r="F2525" i="66"/>
  <c r="H2525" i="66" s="1"/>
  <c r="F1404" i="66"/>
  <c r="H1404" i="66" s="1"/>
  <c r="F1707" i="66"/>
  <c r="H1707" i="66" s="1"/>
  <c r="F1553" i="66"/>
  <c r="H1553" i="66" s="1"/>
  <c r="F219" i="66"/>
  <c r="H219" i="66" s="1"/>
  <c r="F378" i="66"/>
  <c r="H378" i="66" s="1"/>
  <c r="F1380" i="66"/>
  <c r="H1380" i="66" s="1"/>
  <c r="F648" i="66"/>
  <c r="H648" i="66" s="1"/>
  <c r="F539" i="66"/>
  <c r="H539" i="66" s="1"/>
  <c r="F266" i="66"/>
  <c r="H266" i="66" s="1"/>
  <c r="F783" i="66"/>
  <c r="H783" i="66" s="1"/>
  <c r="F1973" i="66"/>
  <c r="H1973" i="66" s="1"/>
  <c r="F2251" i="66"/>
  <c r="H2251" i="66" s="1"/>
  <c r="F1490" i="66"/>
  <c r="H1490" i="66" s="1"/>
  <c r="F2818" i="66"/>
  <c r="H2818" i="66" s="1"/>
  <c r="F1108" i="66"/>
  <c r="H1108" i="66" s="1"/>
  <c r="F2005" i="66"/>
  <c r="H2005" i="66" s="1"/>
  <c r="F1634" i="66"/>
  <c r="H1634" i="66" s="1"/>
  <c r="F1954" i="66"/>
  <c r="H1954" i="66" s="1"/>
  <c r="F3046" i="66"/>
  <c r="H3046" i="66" s="1"/>
  <c r="F2763" i="66"/>
  <c r="H2763" i="66" s="1"/>
  <c r="F2102" i="66"/>
  <c r="H2102" i="66" s="1"/>
  <c r="F1434" i="66"/>
  <c r="H1434" i="66" s="1"/>
  <c r="F2935" i="66"/>
  <c r="H2935" i="66" s="1"/>
  <c r="F2074" i="66"/>
  <c r="H2074" i="66" s="1"/>
  <c r="F3058" i="66"/>
  <c r="H3058" i="66" s="1"/>
  <c r="F3134" i="66"/>
  <c r="H3134" i="66" s="1"/>
  <c r="F3153" i="66"/>
  <c r="H3153" i="66" s="1"/>
  <c r="F2993" i="66"/>
  <c r="H2993" i="66" s="1"/>
  <c r="F1637" i="66"/>
  <c r="H1637" i="66" s="1"/>
  <c r="F2740" i="66"/>
  <c r="H2740" i="66" s="1"/>
  <c r="F1105" i="66"/>
  <c r="H1105" i="66" s="1"/>
  <c r="F556" i="66"/>
  <c r="H556" i="66" s="1"/>
  <c r="F973" i="66"/>
  <c r="H973" i="66" s="1"/>
  <c r="F788" i="66"/>
  <c r="H788" i="66" s="1"/>
  <c r="F184" i="66"/>
  <c r="H184" i="66" s="1"/>
  <c r="F63" i="66"/>
  <c r="H63" i="66" s="1"/>
  <c r="F1627" i="66"/>
  <c r="H1627" i="66" s="1"/>
  <c r="F2660" i="66"/>
  <c r="H2660" i="66" s="1"/>
  <c r="F2239" i="66"/>
  <c r="H2239" i="66" s="1"/>
  <c r="F1064" i="66"/>
  <c r="H1064" i="66" s="1"/>
  <c r="F707" i="66"/>
  <c r="H707" i="66" s="1"/>
  <c r="F45" i="66"/>
  <c r="H45" i="66" s="1"/>
  <c r="F53" i="66"/>
  <c r="H53" i="66" s="1"/>
  <c r="F372" i="66"/>
  <c r="H372" i="66" s="1"/>
  <c r="F551" i="66"/>
  <c r="H551" i="66" s="1"/>
  <c r="F1408" i="66"/>
  <c r="H1408" i="66" s="1"/>
  <c r="F1056" i="66"/>
  <c r="H1056" i="66" s="1"/>
  <c r="F1294" i="66"/>
  <c r="H1294" i="66" s="1"/>
  <c r="F118" i="66"/>
  <c r="H118" i="66" s="1"/>
  <c r="F682" i="66"/>
  <c r="H682" i="66" s="1"/>
  <c r="F2148" i="66"/>
  <c r="H2148" i="66" s="1"/>
  <c r="F2398" i="66"/>
  <c r="H2398" i="66" s="1"/>
  <c r="F2001" i="66"/>
  <c r="H2001" i="66" s="1"/>
  <c r="F2979" i="66"/>
  <c r="H2979" i="66" s="1"/>
  <c r="F2363" i="66"/>
  <c r="H2363" i="66" s="1"/>
  <c r="F2431" i="66"/>
  <c r="H2431" i="66" s="1"/>
  <c r="F1717" i="66"/>
  <c r="H1717" i="66" s="1"/>
  <c r="F1662" i="66"/>
  <c r="H1662" i="66" s="1"/>
  <c r="F1690" i="66"/>
  <c r="H1690" i="66" s="1"/>
  <c r="F35" i="66"/>
  <c r="H35" i="66" s="1"/>
  <c r="F453" i="66"/>
  <c r="H453" i="66" s="1"/>
  <c r="F502" i="66"/>
  <c r="H502" i="66" s="1"/>
  <c r="F381" i="66"/>
  <c r="H381" i="66" s="1"/>
  <c r="F510" i="66"/>
  <c r="H510" i="66" s="1"/>
  <c r="F506" i="66"/>
  <c r="H506" i="66" s="1"/>
  <c r="F1450" i="66"/>
  <c r="H1450" i="66" s="1"/>
  <c r="F1214" i="66"/>
  <c r="H1214" i="66" s="1"/>
  <c r="F1336" i="66"/>
  <c r="H1336" i="66" s="1"/>
  <c r="F1093" i="66"/>
  <c r="H1093" i="66" s="1"/>
  <c r="F418" i="66"/>
  <c r="H418" i="66" s="1"/>
  <c r="F177" i="66"/>
  <c r="H177" i="66" s="1"/>
  <c r="F353" i="66"/>
  <c r="H353" i="66" s="1"/>
  <c r="F410" i="66"/>
  <c r="H410" i="66" s="1"/>
  <c r="F1333" i="66"/>
  <c r="H1333" i="66" s="1"/>
  <c r="F1680" i="66"/>
  <c r="H1680" i="66" s="1"/>
  <c r="F578" i="66"/>
  <c r="H578" i="66" s="1"/>
  <c r="F267" i="66"/>
  <c r="H267" i="66" s="1"/>
  <c r="F1204" i="66"/>
  <c r="H1204" i="66" s="1"/>
  <c r="F433" i="66"/>
  <c r="H433" i="66" s="1"/>
  <c r="F492" i="66"/>
  <c r="H492" i="66" s="1"/>
  <c r="F1671" i="66"/>
  <c r="H1671" i="66" s="1"/>
  <c r="F729" i="66"/>
  <c r="H729" i="66" s="1"/>
  <c r="F486" i="66"/>
  <c r="H486" i="66" s="1"/>
  <c r="F1830" i="66"/>
  <c r="H1830" i="66" s="1"/>
  <c r="F2780" i="66"/>
  <c r="H2780" i="66" s="1"/>
  <c r="F1489" i="66"/>
  <c r="H1489" i="66" s="1"/>
  <c r="F489" i="66"/>
  <c r="H489" i="66" s="1"/>
  <c r="F2349" i="66"/>
  <c r="H2349" i="66" s="1"/>
  <c r="F1019" i="66"/>
  <c r="H1019" i="66" s="1"/>
  <c r="F1480" i="66"/>
  <c r="H1480" i="66" s="1"/>
  <c r="F468" i="66"/>
  <c r="H468" i="66" s="1"/>
  <c r="F187" i="66"/>
  <c r="H187" i="66" s="1"/>
  <c r="F850" i="66"/>
  <c r="H850" i="66" s="1"/>
  <c r="F81" i="66"/>
  <c r="H81" i="66" s="1"/>
  <c r="F757" i="66"/>
  <c r="H757" i="66" s="1"/>
  <c r="F101" i="66"/>
  <c r="H101" i="66" s="1"/>
  <c r="F652" i="66"/>
  <c r="H652" i="66" s="1"/>
  <c r="F824" i="66"/>
  <c r="H824" i="66" s="1"/>
  <c r="F131" i="66"/>
  <c r="H131" i="66" s="1"/>
  <c r="F834" i="66"/>
  <c r="H834" i="66" s="1"/>
  <c r="F837" i="66"/>
  <c r="H837" i="66" s="1"/>
  <c r="F822" i="66"/>
  <c r="H822" i="66" s="1"/>
  <c r="F325" i="66"/>
  <c r="H325" i="66" s="1"/>
  <c r="F57" i="66"/>
  <c r="H57" i="66" s="1"/>
  <c r="F557" i="66"/>
  <c r="H557" i="66" s="1"/>
  <c r="F863" i="66"/>
  <c r="H863" i="66" s="1"/>
  <c r="F1274" i="66"/>
  <c r="H1274" i="66" s="1"/>
  <c r="F426" i="66"/>
  <c r="H426" i="66" s="1"/>
  <c r="F1026" i="66"/>
  <c r="H1026" i="66" s="1"/>
  <c r="F139" i="66"/>
  <c r="H139" i="66" s="1"/>
  <c r="F709" i="66"/>
  <c r="H709" i="66" s="1"/>
  <c r="F1211" i="66"/>
  <c r="H1211" i="66" s="1"/>
  <c r="F1649" i="66"/>
  <c r="H1649" i="66" s="1"/>
  <c r="F3040" i="66"/>
  <c r="H3040" i="66" s="1"/>
  <c r="F1757" i="66"/>
  <c r="H1757" i="66" s="1"/>
  <c r="F2088" i="66"/>
  <c r="H2088" i="66" s="1"/>
  <c r="F2512" i="66"/>
  <c r="H2512" i="66" s="1"/>
  <c r="F2403" i="66"/>
  <c r="H2403" i="66" s="1"/>
  <c r="F3113" i="66"/>
  <c r="H3113" i="66" s="1"/>
  <c r="F2004" i="66"/>
  <c r="H2004" i="66" s="1"/>
  <c r="F2616" i="66"/>
  <c r="H2616" i="66" s="1"/>
  <c r="F2247" i="66"/>
  <c r="H2247" i="66" s="1"/>
  <c r="F2311" i="66"/>
  <c r="H2311" i="66" s="1"/>
  <c r="F3651" i="66"/>
  <c r="H3651" i="66" s="1"/>
  <c r="F5701" i="66"/>
  <c r="H5701" i="66" s="1"/>
  <c r="F7721" i="66"/>
  <c r="H7721" i="66" s="1"/>
  <c r="F9011" i="66"/>
  <c r="H9011" i="66" s="1"/>
  <c r="F7172" i="66"/>
  <c r="H7172" i="66" s="1"/>
  <c r="F6083" i="66"/>
  <c r="H6083" i="66" s="1"/>
  <c r="F4259" i="66"/>
  <c r="H4259" i="66" s="1"/>
  <c r="F6342" i="66"/>
  <c r="H6342" i="66" s="1"/>
  <c r="F8022" i="66"/>
  <c r="H8022" i="66" s="1"/>
  <c r="F5243" i="66"/>
  <c r="H5243" i="66" s="1"/>
  <c r="F7263" i="66"/>
  <c r="H7263" i="66" s="1"/>
  <c r="F8331" i="66"/>
  <c r="H8331" i="66" s="1"/>
  <c r="F4642" i="66"/>
  <c r="H4642" i="66" s="1"/>
  <c r="F8072" i="66"/>
  <c r="H8072" i="66" s="1"/>
  <c r="F3533" i="66"/>
  <c r="H3533" i="66" s="1"/>
  <c r="F9401" i="66"/>
  <c r="H9401" i="66" s="1"/>
  <c r="F6261" i="66"/>
  <c r="H6261" i="66" s="1"/>
  <c r="F3982" i="66"/>
  <c r="H3982" i="66" s="1"/>
  <c r="F1967" i="66"/>
  <c r="H1967" i="66" s="1"/>
  <c r="F4292" i="66"/>
  <c r="H4292" i="66" s="1"/>
  <c r="F2326" i="66"/>
  <c r="H2326" i="66" s="1"/>
  <c r="F1575" i="66"/>
  <c r="H1575" i="66" s="1"/>
  <c r="F8971" i="66"/>
  <c r="H8971" i="66" s="1"/>
  <c r="F6075" i="66"/>
  <c r="H6075" i="66" s="1"/>
  <c r="F6861" i="66"/>
  <c r="H6861" i="66" s="1"/>
  <c r="F5543" i="66"/>
  <c r="H5543" i="66" s="1"/>
  <c r="F6971" i="66"/>
  <c r="H6971" i="66" s="1"/>
  <c r="F3412" i="66"/>
  <c r="H3412" i="66" s="1"/>
  <c r="F1786" i="66"/>
  <c r="H1786" i="66" s="1"/>
  <c r="F2341" i="66"/>
  <c r="H2341" i="66" s="1"/>
  <c r="F2690" i="66"/>
  <c r="H2690" i="66" s="1"/>
  <c r="F2759" i="66"/>
  <c r="H2759" i="66" s="1"/>
  <c r="F3882" i="66"/>
  <c r="H3882" i="66" s="1"/>
  <c r="F2716" i="66"/>
  <c r="H2716" i="66" s="1"/>
  <c r="F3032" i="66"/>
  <c r="H3032" i="66" s="1"/>
  <c r="F1688" i="66"/>
  <c r="H1688" i="66" s="1"/>
  <c r="F1841" i="66"/>
  <c r="H1841" i="66" s="1"/>
  <c r="F3751" i="66"/>
  <c r="H3751" i="66" s="1"/>
  <c r="F2259" i="66"/>
  <c r="H2259" i="66" s="1"/>
  <c r="F2965" i="66"/>
  <c r="H2965" i="66" s="1"/>
  <c r="F2823" i="66"/>
  <c r="H2823" i="66" s="1"/>
  <c r="F2522" i="66"/>
  <c r="H2522" i="66" s="1"/>
  <c r="F1673" i="66"/>
  <c r="H1673" i="66" s="1"/>
  <c r="F1421" i="66"/>
  <c r="H1421" i="66" s="1"/>
  <c r="F1939" i="66"/>
  <c r="H1939" i="66" s="1"/>
  <c r="F3555" i="66"/>
  <c r="H3555" i="66" s="1"/>
  <c r="F2447" i="66"/>
  <c r="H2447" i="66" s="1"/>
  <c r="F3262" i="66"/>
  <c r="H3262" i="66" s="1"/>
  <c r="F2687" i="66"/>
  <c r="H2687" i="66" s="1"/>
  <c r="F4791" i="66"/>
  <c r="H4791" i="66" s="1"/>
  <c r="F2042" i="66"/>
  <c r="H2042" i="66" s="1"/>
  <c r="F2658" i="66"/>
  <c r="H2658" i="66" s="1"/>
  <c r="F1341" i="66"/>
  <c r="H1341" i="66" s="1"/>
  <c r="F2121" i="66"/>
  <c r="H2121" i="66" s="1"/>
  <c r="F2336" i="66"/>
  <c r="H2336" i="66" s="1"/>
  <c r="F1875" i="66"/>
  <c r="H1875" i="66" s="1"/>
  <c r="F5721" i="66"/>
  <c r="H5721" i="66" s="1"/>
  <c r="F3701" i="66"/>
  <c r="H3701" i="66" s="1"/>
  <c r="F3166" i="66"/>
  <c r="H3166" i="66" s="1"/>
  <c r="F1365" i="66"/>
  <c r="H1365" i="66" s="1"/>
  <c r="F3501" i="66"/>
  <c r="H3501" i="66" s="1"/>
  <c r="F4162" i="66"/>
  <c r="H4162" i="66" s="1"/>
  <c r="F8191" i="66"/>
  <c r="H8191" i="66" s="1"/>
  <c r="F5883" i="66"/>
  <c r="H5883" i="66" s="1"/>
  <c r="F3833" i="66"/>
  <c r="H3833" i="66" s="1"/>
  <c r="F6851" i="66"/>
  <c r="H6851" i="66" s="1"/>
  <c r="F5183" i="66"/>
  <c r="H5183" i="66" s="1"/>
  <c r="F4432" i="66"/>
  <c r="H4432" i="66" s="1"/>
  <c r="F4271" i="66"/>
  <c r="H4271" i="66" s="1"/>
  <c r="F2985" i="66"/>
  <c r="H2985" i="66" s="1"/>
  <c r="F2022" i="66"/>
  <c r="H2022" i="66" s="1"/>
  <c r="F1818" i="66"/>
  <c r="H1818" i="66" s="1"/>
  <c r="F2211" i="66"/>
  <c r="H2211" i="66" s="1"/>
  <c r="F2560" i="66"/>
  <c r="H2560" i="66" s="1"/>
  <c r="F1375" i="66"/>
  <c r="H1375" i="66" s="1"/>
  <c r="F1364" i="66"/>
  <c r="H1364" i="66" s="1"/>
  <c r="F1346" i="66"/>
  <c r="H1346" i="66" s="1"/>
  <c r="F1372" i="66"/>
  <c r="H1372" i="66" s="1"/>
  <c r="F1990" i="66"/>
  <c r="H1990" i="66" s="1"/>
  <c r="F7551" i="66"/>
  <c r="H7551" i="66" s="1"/>
  <c r="F3471" i="66"/>
  <c r="H3471" i="66" s="1"/>
  <c r="F2713" i="66"/>
  <c r="H2713" i="66" s="1"/>
  <c r="F2208" i="66"/>
  <c r="H2208" i="66" s="1"/>
  <c r="F1766" i="66"/>
  <c r="H1766" i="66" s="1"/>
  <c r="F3090" i="66"/>
  <c r="H3090" i="66" s="1"/>
  <c r="F3179" i="66"/>
  <c r="H3179" i="66" s="1"/>
  <c r="F1849" i="66"/>
  <c r="H1849" i="66" s="1"/>
  <c r="F5942" i="66"/>
  <c r="H5942" i="66" s="1"/>
  <c r="F3561" i="66"/>
  <c r="H3561" i="66" s="1"/>
  <c r="F3472" i="66"/>
  <c r="H3472" i="66" s="1"/>
  <c r="F2146" i="66"/>
  <c r="H2146" i="66" s="1"/>
  <c r="F5411" i="66"/>
  <c r="H5411" i="66" s="1"/>
  <c r="F3006" i="66"/>
  <c r="H3006" i="66" s="1"/>
  <c r="F5551" i="66"/>
  <c r="H5551" i="66" s="1"/>
  <c r="F3972" i="66"/>
  <c r="H3972" i="66" s="1"/>
  <c r="F2607" i="66"/>
  <c r="H2607" i="66" s="1"/>
  <c r="F3065" i="66"/>
  <c r="H3065" i="66" s="1"/>
  <c r="F7621" i="66"/>
  <c r="H7621" i="66" s="1"/>
  <c r="F8372" i="66"/>
  <c r="H8372" i="66" s="1"/>
  <c r="F6641" i="66"/>
  <c r="H6641" i="66" s="1"/>
  <c r="F2433" i="66"/>
  <c r="H2433" i="66" s="1"/>
  <c r="F1566" i="66"/>
  <c r="H1566" i="66" s="1"/>
  <c r="F1822" i="66"/>
  <c r="H1822" i="66" s="1"/>
  <c r="F2081" i="66"/>
  <c r="H2081" i="66" s="1"/>
  <c r="F2419" i="66"/>
  <c r="H2419" i="66" s="1"/>
  <c r="F7751" i="66"/>
  <c r="H7751" i="66" s="1"/>
  <c r="F3382" i="66"/>
  <c r="H3382" i="66" s="1"/>
  <c r="F2216" i="66"/>
  <c r="H2216" i="66" s="1"/>
  <c r="F3143" i="66"/>
  <c r="H3143" i="66" s="1"/>
  <c r="F2768" i="66"/>
  <c r="H2768" i="66" s="1"/>
  <c r="F3141" i="66"/>
  <c r="H3141" i="66" s="1"/>
  <c r="F1631" i="66"/>
  <c r="H1631" i="66" s="1"/>
  <c r="F3261" i="66"/>
  <c r="H3261" i="66" s="1"/>
  <c r="F1894" i="66"/>
  <c r="H1894" i="66" s="1"/>
  <c r="F2212" i="66"/>
  <c r="H2212" i="66" s="1"/>
  <c r="F1473" i="66"/>
  <c r="H1473" i="66" s="1"/>
  <c r="F2289" i="66"/>
  <c r="H2289" i="66" s="1"/>
  <c r="F1759" i="66"/>
  <c r="H1759" i="66" s="1"/>
  <c r="F3862" i="66"/>
  <c r="H3862" i="66" s="1"/>
  <c r="F5621" i="66"/>
  <c r="H5621" i="66" s="1"/>
  <c r="F3315" i="66"/>
  <c r="H3315" i="66" s="1"/>
  <c r="F8431" i="66"/>
  <c r="H8431" i="66" s="1"/>
  <c r="F1625" i="66"/>
  <c r="H1625" i="66" s="1"/>
  <c r="F2646" i="66"/>
  <c r="H2646" i="66" s="1"/>
  <c r="F8281" i="66"/>
  <c r="H8281" i="66" s="1"/>
  <c r="F4265" i="66"/>
  <c r="H4265" i="66" s="1"/>
  <c r="F3782" i="66"/>
  <c r="H3782" i="66" s="1"/>
  <c r="F2964" i="66"/>
  <c r="H2964" i="66" s="1"/>
  <c r="F7651" i="66"/>
  <c r="H7651" i="66" s="1"/>
  <c r="F8822" i="66"/>
  <c r="H8822" i="66" s="1"/>
  <c r="F6211" i="66"/>
  <c r="H6211" i="66" s="1"/>
  <c r="F7992" i="66"/>
  <c r="H7992" i="66" s="1"/>
  <c r="F2254" i="66"/>
  <c r="H2254" i="66" s="1"/>
  <c r="F3162" i="66"/>
  <c r="H3162" i="66" s="1"/>
  <c r="F3148" i="66"/>
  <c r="H3148" i="66" s="1"/>
  <c r="F2319" i="66"/>
  <c r="H2319" i="66" s="1"/>
  <c r="F3119" i="66"/>
  <c r="H3119" i="66" s="1"/>
  <c r="F3043" i="66"/>
  <c r="H3043" i="66" s="1"/>
  <c r="F2732" i="66"/>
  <c r="H2732" i="66" s="1"/>
  <c r="F1777" i="66"/>
  <c r="H1777" i="66" s="1"/>
  <c r="F4065" i="66"/>
  <c r="H4065" i="66" s="1"/>
  <c r="F1784" i="66"/>
  <c r="H1784" i="66" s="1"/>
  <c r="F1353" i="66"/>
  <c r="H1353" i="66" s="1"/>
  <c r="F2331" i="66"/>
  <c r="H2331" i="66" s="1"/>
  <c r="F2400" i="66"/>
  <c r="H2400" i="66" s="1"/>
  <c r="F1669" i="66"/>
  <c r="H1669" i="66" s="1"/>
  <c r="F3765" i="66"/>
  <c r="H3765" i="66" s="1"/>
  <c r="F5211" i="66"/>
  <c r="H5211" i="66" s="1"/>
  <c r="F2097" i="66"/>
  <c r="H2097" i="66" s="1"/>
  <c r="F8151" i="66"/>
  <c r="H8151" i="66" s="1"/>
  <c r="F7211" i="66"/>
  <c r="H7211" i="66" s="1"/>
  <c r="F7001" i="66"/>
  <c r="H7001" i="66" s="1"/>
  <c r="F6282" i="66"/>
  <c r="H6282" i="66" s="1"/>
  <c r="F6121" i="66"/>
  <c r="H6121" i="66" s="1"/>
  <c r="F3655" i="66"/>
  <c r="H3655" i="66" s="1"/>
  <c r="F2295" i="66"/>
  <c r="H2295" i="66" s="1"/>
  <c r="F2024" i="66"/>
  <c r="H2024" i="66" s="1"/>
  <c r="F1851" i="66"/>
  <c r="H1851" i="66" s="1"/>
  <c r="F2374" i="66"/>
  <c r="H2374" i="66" s="1"/>
  <c r="F2622" i="66"/>
  <c r="H2622" i="66" s="1"/>
  <c r="F2428" i="66"/>
  <c r="H2428" i="66" s="1"/>
  <c r="F2611" i="66"/>
  <c r="H2611" i="66" s="1"/>
  <c r="F2169" i="66"/>
  <c r="H2169" i="66" s="1"/>
  <c r="F5421" i="66"/>
  <c r="H5421" i="66" s="1"/>
  <c r="F3565" i="66"/>
  <c r="H3565" i="66" s="1"/>
  <c r="F1564" i="66"/>
  <c r="H1564" i="66" s="1"/>
  <c r="F2413" i="66"/>
  <c r="H2413" i="66" s="1"/>
  <c r="F1436" i="66"/>
  <c r="H1436" i="66" s="1"/>
  <c r="F2280" i="66"/>
  <c r="H2280" i="66" s="1"/>
  <c r="F3362" i="66"/>
  <c r="H3362" i="66" s="1"/>
  <c r="F3605" i="66"/>
  <c r="H3605" i="66" s="1"/>
  <c r="F2528" i="66"/>
  <c r="H2528" i="66" s="1"/>
  <c r="F3945" i="66"/>
  <c r="H3945" i="66" s="1"/>
  <c r="F3462" i="66"/>
  <c r="H3462" i="66" s="1"/>
  <c r="F2235" i="66"/>
  <c r="H2235" i="66" s="1"/>
  <c r="F2694" i="66"/>
  <c r="H2694" i="66" s="1"/>
  <c r="F7061" i="66"/>
  <c r="H7061" i="66" s="1"/>
  <c r="F7851" i="66"/>
  <c r="H7851" i="66" s="1"/>
  <c r="F7051" i="66"/>
  <c r="H7051" i="66" s="1"/>
  <c r="F3365" i="66"/>
  <c r="H3365" i="66" s="1"/>
  <c r="F2337" i="66"/>
  <c r="H2337" i="66" s="1"/>
  <c r="F1574" i="66"/>
  <c r="H1574" i="66" s="1"/>
  <c r="F1810" i="66"/>
  <c r="H1810" i="66" s="1"/>
  <c r="F2843" i="66"/>
  <c r="H2843" i="66" s="1"/>
  <c r="F1367" i="66"/>
  <c r="H1367" i="66" s="1"/>
  <c r="F1783" i="66"/>
  <c r="H1783" i="66" s="1"/>
  <c r="F1440" i="66"/>
  <c r="H1440" i="66" s="1"/>
  <c r="F2059" i="66"/>
  <c r="H2059" i="66" s="1"/>
  <c r="F3108" i="66"/>
  <c r="H3108" i="66" s="1"/>
  <c r="F1696" i="66"/>
  <c r="H1696" i="66" s="1"/>
  <c r="F2170" i="66"/>
  <c r="H2170" i="66" s="1"/>
  <c r="F4911" i="66"/>
  <c r="H4911" i="66" s="1"/>
  <c r="F3955" i="66"/>
  <c r="H3955" i="66" s="1"/>
  <c r="F2487" i="66"/>
  <c r="H2487" i="66" s="1"/>
  <c r="F3445" i="66"/>
  <c r="H3445" i="66" s="1"/>
  <c r="F6921" i="66"/>
  <c r="H6921" i="66" s="1"/>
  <c r="F2077" i="66"/>
  <c r="H2077" i="66" s="1"/>
  <c r="F1755" i="66"/>
  <c r="H1755" i="66" s="1"/>
  <c r="F1484" i="66"/>
  <c r="H1484" i="66" s="1"/>
  <c r="F2832" i="66"/>
  <c r="H2832" i="66" s="1"/>
  <c r="F1577" i="66"/>
  <c r="H1577" i="66" s="1"/>
  <c r="F1993" i="66"/>
  <c r="H1993" i="66" s="1"/>
  <c r="F1710" i="66"/>
  <c r="H1710" i="66" s="1"/>
  <c r="F2267" i="66"/>
  <c r="H2267" i="66" s="1"/>
  <c r="F2485" i="66"/>
  <c r="H2485" i="66" s="1"/>
  <c r="F2124" i="66"/>
  <c r="H2124" i="66" s="1"/>
  <c r="F2422" i="66"/>
  <c r="H2422" i="66" s="1"/>
  <c r="F2680" i="66"/>
  <c r="H2680" i="66" s="1"/>
  <c r="F1350" i="66"/>
  <c r="H1350" i="66" s="1"/>
  <c r="F4921" i="66"/>
  <c r="H4921" i="66" s="1"/>
  <c r="F3184" i="66"/>
  <c r="H3184" i="66" s="1"/>
  <c r="F1588" i="66"/>
  <c r="H1588" i="66" s="1"/>
  <c r="F1821" i="66"/>
  <c r="H1821" i="66" s="1"/>
  <c r="F2080" i="66"/>
  <c r="H2080" i="66" s="1"/>
  <c r="F3671" i="66"/>
  <c r="H3671" i="66" s="1"/>
  <c r="F4801" i="66"/>
  <c r="H4801" i="66" s="1"/>
  <c r="F2887" i="66"/>
  <c r="H2887" i="66" s="1"/>
  <c r="F4182" i="66"/>
  <c r="H4182" i="66" s="1"/>
  <c r="F2966" i="66"/>
  <c r="H2966" i="66" s="1"/>
  <c r="F2356" i="66"/>
  <c r="H2356" i="66" s="1"/>
  <c r="F1854" i="66"/>
  <c r="H1854" i="66" s="1"/>
  <c r="F2003" i="66"/>
  <c r="H2003" i="66" s="1"/>
  <c r="F2040" i="66"/>
  <c r="H2040" i="66" s="1"/>
  <c r="F1281" i="66"/>
  <c r="H1281" i="66" s="1"/>
  <c r="F608" i="66"/>
  <c r="H608" i="66" s="1"/>
  <c r="F1644" i="66"/>
  <c r="H1644" i="66" s="1"/>
  <c r="F1459" i="66"/>
  <c r="H1459" i="66" s="1"/>
  <c r="F1109" i="66"/>
  <c r="H1109" i="66" s="1"/>
  <c r="F496" i="66"/>
  <c r="H496" i="66" s="1"/>
  <c r="F993" i="66"/>
  <c r="H993" i="66" s="1"/>
  <c r="F3022" i="66"/>
  <c r="H3022" i="66" s="1"/>
  <c r="F2310" i="66"/>
  <c r="H2310" i="66" s="1"/>
  <c r="F1689" i="66"/>
  <c r="H1689" i="66" s="1"/>
  <c r="F841" i="66"/>
  <c r="H841" i="66" s="1"/>
  <c r="F529" i="66"/>
  <c r="H529" i="66" s="1"/>
  <c r="F1318" i="66"/>
  <c r="H1318" i="66" s="1"/>
  <c r="F508" i="66"/>
  <c r="H508" i="66" s="1"/>
  <c r="F2493" i="66"/>
  <c r="H2493" i="66" s="1"/>
  <c r="F2898" i="66"/>
  <c r="H2898" i="66" s="1"/>
  <c r="F2734" i="66"/>
  <c r="H2734" i="66" s="1"/>
  <c r="F2142" i="66"/>
  <c r="H2142" i="66" s="1"/>
  <c r="F1635" i="66"/>
  <c r="H1635" i="66" s="1"/>
  <c r="F2585" i="66"/>
  <c r="H2585" i="66" s="1"/>
  <c r="F1934" i="66"/>
  <c r="H1934" i="66" s="1"/>
  <c r="F2972" i="66"/>
  <c r="H2972" i="66" s="1"/>
  <c r="F2866" i="66"/>
  <c r="H2866" i="66" s="1"/>
  <c r="F2624" i="66"/>
  <c r="H2624" i="66" s="1"/>
  <c r="F2242" i="66"/>
  <c r="H2242" i="66" s="1"/>
  <c r="F1724" i="66"/>
  <c r="H1724" i="66" s="1"/>
  <c r="F2962" i="66"/>
  <c r="H2962" i="66" s="1"/>
  <c r="F1815" i="66"/>
  <c r="H1815" i="66" s="1"/>
  <c r="F2782" i="66"/>
  <c r="H2782" i="66" s="1"/>
  <c r="F1866" i="66"/>
  <c r="H1866" i="66" s="1"/>
  <c r="F1661" i="66"/>
  <c r="H1661" i="66" s="1"/>
  <c r="F2781" i="66"/>
  <c r="H2781" i="66" s="1"/>
  <c r="F1181" i="66"/>
  <c r="H1181" i="66" s="1"/>
  <c r="F669" i="66"/>
  <c r="H669" i="66" s="1"/>
  <c r="F1273" i="66"/>
  <c r="H1273" i="66" s="1"/>
  <c r="F1088" i="66"/>
  <c r="H1088" i="66" s="1"/>
  <c r="F38" i="66"/>
  <c r="H38" i="66" s="1"/>
  <c r="F217" i="66"/>
  <c r="H217" i="66" s="1"/>
  <c r="F265" i="66"/>
  <c r="H265" i="66" s="1"/>
  <c r="F394" i="66"/>
  <c r="H394" i="66" s="1"/>
  <c r="F632" i="66"/>
  <c r="H632" i="66" s="1"/>
  <c r="F1978" i="66"/>
  <c r="H1978" i="66" s="1"/>
  <c r="F1633" i="66"/>
  <c r="H1633" i="66" s="1"/>
  <c r="F659" i="66"/>
  <c r="H659" i="66" s="1"/>
  <c r="F906" i="66"/>
  <c r="H906" i="66" s="1"/>
  <c r="F622" i="66"/>
  <c r="H622" i="66" s="1"/>
  <c r="F851" i="66"/>
  <c r="H851" i="66" s="1"/>
  <c r="F121" i="66"/>
  <c r="H121" i="66" s="1"/>
  <c r="F2601" i="66"/>
  <c r="H2601" i="66" s="1"/>
  <c r="F1940" i="66"/>
  <c r="H1940" i="66" s="1"/>
  <c r="F1209" i="66"/>
  <c r="H1209" i="66" s="1"/>
  <c r="F216" i="66"/>
  <c r="H216" i="66" s="1"/>
  <c r="F754" i="66"/>
  <c r="H754" i="66" s="1"/>
  <c r="F922" i="66"/>
  <c r="H922" i="66" s="1"/>
  <c r="F2571" i="66"/>
  <c r="H2571" i="66" s="1"/>
  <c r="F1628" i="66"/>
  <c r="H1628" i="66" s="1"/>
  <c r="F2183" i="66"/>
  <c r="H2183" i="66" s="1"/>
  <c r="F1447" i="66"/>
  <c r="H1447" i="66" s="1"/>
  <c r="F1502" i="66"/>
  <c r="H1502" i="66" s="1"/>
  <c r="F1643" i="66"/>
  <c r="H1643" i="66" s="1"/>
  <c r="F469" i="66"/>
  <c r="H469" i="66" s="1"/>
  <c r="F1058" i="66"/>
  <c r="H1058" i="66" s="1"/>
  <c r="F164" i="66"/>
  <c r="H164" i="66" s="1"/>
  <c r="F661" i="66"/>
  <c r="H661" i="66" s="1"/>
  <c r="F40" i="66"/>
  <c r="H40" i="66" s="1"/>
  <c r="F2230" i="66"/>
  <c r="H2230" i="66" s="1"/>
  <c r="F259" i="66"/>
  <c r="H259" i="66" s="1"/>
  <c r="F477" i="66"/>
  <c r="H477" i="66" s="1"/>
  <c r="F235" i="66"/>
  <c r="H235" i="66" s="1"/>
  <c r="F64" i="66"/>
  <c r="H64" i="66" s="1"/>
  <c r="F660" i="66"/>
  <c r="H660" i="66" s="1"/>
  <c r="F25" i="66"/>
  <c r="H25" i="66" s="1"/>
  <c r="F2570" i="66"/>
  <c r="H2570" i="66" s="1"/>
  <c r="F1379" i="66"/>
  <c r="H1379" i="66" s="1"/>
  <c r="F429" i="66"/>
  <c r="H429" i="66" s="1"/>
  <c r="F196" i="66"/>
  <c r="H196" i="66" s="1"/>
  <c r="F1018" i="66"/>
  <c r="H1018" i="66" s="1"/>
  <c r="F144" i="66"/>
  <c r="H144" i="66" s="1"/>
  <c r="F651" i="66"/>
  <c r="H651" i="66" s="1"/>
  <c r="F1670" i="66"/>
  <c r="H1670" i="66" s="1"/>
  <c r="F846" i="66"/>
  <c r="H846" i="66" s="1"/>
  <c r="F2869" i="66"/>
  <c r="H2869" i="66" s="1"/>
  <c r="F1310" i="66"/>
  <c r="H1310" i="66" s="1"/>
  <c r="F996" i="66"/>
  <c r="H996" i="66" s="1"/>
  <c r="F980" i="66"/>
  <c r="H980" i="66" s="1"/>
  <c r="F286" i="66"/>
  <c r="H286" i="66" s="1"/>
  <c r="F1099" i="66"/>
  <c r="H1099" i="66" s="1"/>
  <c r="F1510" i="66"/>
  <c r="H1510" i="66" s="1"/>
  <c r="F1161" i="66"/>
  <c r="H1161" i="66" s="1"/>
  <c r="F319" i="66"/>
  <c r="H319" i="66" s="1"/>
  <c r="F66" i="66"/>
  <c r="H66" i="66" s="1"/>
  <c r="F517" i="66"/>
  <c r="H517" i="66" s="1"/>
  <c r="F245" i="66"/>
  <c r="H245" i="66" s="1"/>
  <c r="F730" i="66"/>
  <c r="H730" i="66" s="1"/>
  <c r="F883" i="66"/>
  <c r="H883" i="66" s="1"/>
  <c r="F194" i="66"/>
  <c r="H194" i="66" s="1"/>
  <c r="F770" i="66"/>
  <c r="H770" i="66" s="1"/>
  <c r="F192" i="66"/>
  <c r="H192" i="66" s="1"/>
  <c r="F214" i="66"/>
  <c r="H214" i="66" s="1"/>
  <c r="F317" i="66"/>
  <c r="H317" i="66" s="1"/>
  <c r="F893" i="66"/>
  <c r="H893" i="66" s="1"/>
  <c r="F672" i="66"/>
  <c r="H672" i="66" s="1"/>
  <c r="F795" i="66"/>
  <c r="H795" i="66" s="1"/>
  <c r="F407" i="66"/>
  <c r="H407" i="66" s="1"/>
  <c r="F960" i="66"/>
  <c r="H960" i="66" s="1"/>
  <c r="F713" i="66"/>
  <c r="H713" i="66" s="1"/>
  <c r="F1213" i="66"/>
  <c r="H1213" i="66" s="1"/>
  <c r="F256" i="66"/>
  <c r="H256" i="66" s="1"/>
  <c r="F826" i="66"/>
  <c r="H826" i="66" s="1"/>
  <c r="F1327" i="66"/>
  <c r="H1327" i="66" s="1"/>
  <c r="F1479" i="66"/>
  <c r="H1479" i="66" s="1"/>
  <c r="F2129" i="66"/>
  <c r="H2129" i="66" s="1"/>
  <c r="F3199" i="66"/>
  <c r="H3199" i="66" s="1"/>
  <c r="F1860" i="66"/>
  <c r="H1860" i="66" s="1"/>
  <c r="F1691" i="66"/>
  <c r="H1691" i="66" s="1"/>
  <c r="F1406" i="66"/>
  <c r="H1406" i="66" s="1"/>
  <c r="F2292" i="66"/>
  <c r="H2292" i="66" s="1"/>
  <c r="F3012" i="66"/>
  <c r="H3012" i="66" s="1"/>
  <c r="F2903" i="66"/>
  <c r="H2903" i="66" s="1"/>
  <c r="F1754" i="66"/>
  <c r="H1754" i="66" s="1"/>
  <c r="F2316" i="66"/>
  <c r="H2316" i="66" s="1"/>
  <c r="F1947" i="66"/>
  <c r="H1947" i="66" s="1"/>
  <c r="F3622" i="66"/>
  <c r="H3622" i="66" s="1"/>
  <c r="F3351" i="66"/>
  <c r="H3351" i="66" s="1"/>
  <c r="F4361" i="66"/>
  <c r="H4361" i="66" s="1"/>
  <c r="F7421" i="66"/>
  <c r="H7421" i="66" s="1"/>
  <c r="F8571" i="66"/>
  <c r="H8571" i="66" s="1"/>
  <c r="F4942" i="66"/>
  <c r="H4942" i="66" s="1"/>
  <c r="F6662" i="66"/>
  <c r="H6662" i="66" s="1"/>
  <c r="F8432" i="66"/>
  <c r="H8432" i="66" s="1"/>
  <c r="F5573" i="66"/>
  <c r="H5573" i="66" s="1"/>
  <c r="F9371" i="66"/>
  <c r="H9371" i="66" s="1"/>
  <c r="F5832" i="66"/>
  <c r="H5832" i="66" s="1"/>
  <c r="F7512" i="66"/>
  <c r="H7512" i="66" s="1"/>
  <c r="F5842" i="66"/>
  <c r="H5842" i="66" s="1"/>
  <c r="F9442" i="66"/>
  <c r="H9442" i="66" s="1"/>
  <c r="F4743" i="66"/>
  <c r="H4743" i="66" s="1"/>
  <c r="F6473" i="66"/>
  <c r="H6473" i="66" s="1"/>
  <c r="F4601" i="66"/>
  <c r="H4601" i="66" s="1"/>
  <c r="F4501" i="66"/>
  <c r="H4501" i="66" s="1"/>
  <c r="F4392" i="66"/>
  <c r="H4392" i="66" s="1"/>
  <c r="F1455" i="66"/>
  <c r="H1455" i="66" s="1"/>
  <c r="F2929" i="66"/>
  <c r="H2929" i="66" s="1"/>
  <c r="F2480" i="66"/>
  <c r="H2480" i="66" s="1"/>
  <c r="F1143" i="66"/>
  <c r="H1143" i="66" s="1"/>
  <c r="F2801" i="66"/>
  <c r="H2801" i="66" s="1"/>
  <c r="F2899" i="66"/>
  <c r="H2899" i="66" s="1"/>
  <c r="F176" i="66"/>
  <c r="H176" i="66" s="1"/>
  <c r="F2314" i="66"/>
  <c r="H2314" i="66" s="1"/>
  <c r="F588" i="66"/>
  <c r="H588" i="66" s="1"/>
  <c r="F1972" i="66"/>
  <c r="H1972" i="66" s="1"/>
  <c r="F2126" i="66"/>
  <c r="H2126" i="66" s="1"/>
  <c r="F2682" i="66"/>
  <c r="H2682" i="66" s="1"/>
  <c r="F3164" i="66"/>
  <c r="H3164" i="66" s="1"/>
  <c r="F2753" i="66"/>
  <c r="H2753" i="66" s="1"/>
  <c r="F1884" i="66"/>
  <c r="H1884" i="66" s="1"/>
  <c r="F2701" i="66"/>
  <c r="H2701" i="66" s="1"/>
  <c r="F1311" i="66"/>
  <c r="H1311" i="66" s="1"/>
  <c r="F668" i="66"/>
  <c r="H668" i="66" s="1"/>
  <c r="F427" i="66"/>
  <c r="H427" i="66" s="1"/>
  <c r="F335" i="66"/>
  <c r="H335" i="66" s="1"/>
  <c r="F114" i="66"/>
  <c r="H114" i="66" s="1"/>
  <c r="F942" i="66"/>
  <c r="H942" i="66" s="1"/>
  <c r="F1301" i="66"/>
  <c r="H1301" i="66" s="1"/>
  <c r="F2258" i="66"/>
  <c r="H2258" i="66" s="1"/>
  <c r="F2210" i="66"/>
  <c r="H2210" i="66" s="1"/>
  <c r="F1629" i="66"/>
  <c r="H1629" i="66" s="1"/>
  <c r="F1069" i="66"/>
  <c r="H1069" i="66" s="1"/>
  <c r="F487" i="66"/>
  <c r="H487" i="66" s="1"/>
  <c r="F464" i="66"/>
  <c r="H464" i="66" s="1"/>
  <c r="F241" i="66"/>
  <c r="H241" i="66" s="1"/>
  <c r="F1043" i="66"/>
  <c r="H1043" i="66" s="1"/>
  <c r="F768" i="66"/>
  <c r="H768" i="66" s="1"/>
  <c r="F627" i="66"/>
  <c r="H627" i="66" s="1"/>
  <c r="F384" i="66"/>
  <c r="H384" i="66" s="1"/>
  <c r="F183" i="66"/>
  <c r="H183" i="66" s="1"/>
  <c r="F1928" i="66"/>
  <c r="H1928" i="66" s="1"/>
  <c r="F1533" i="66"/>
  <c r="H1533" i="66" s="1"/>
  <c r="F1933" i="66"/>
  <c r="H1933" i="66" s="1"/>
  <c r="F1711" i="66"/>
  <c r="H1711" i="66" s="1"/>
  <c r="F1903" i="66"/>
  <c r="H1903" i="66" s="1"/>
  <c r="F1299" i="66"/>
  <c r="H1299" i="66" s="1"/>
  <c r="F87" i="66"/>
  <c r="H87" i="66" s="1"/>
  <c r="F484" i="66"/>
  <c r="H484" i="66" s="1"/>
  <c r="F220" i="66"/>
  <c r="H220" i="66" s="1"/>
  <c r="F792" i="66"/>
  <c r="H792" i="66" s="1"/>
  <c r="F718" i="66"/>
  <c r="H718" i="66" s="1"/>
  <c r="F623" i="66"/>
  <c r="H623" i="66" s="1"/>
  <c r="F801" i="66"/>
  <c r="H801" i="66" s="1"/>
  <c r="F858" i="66"/>
  <c r="H858" i="66" s="1"/>
  <c r="F2800" i="66"/>
  <c r="H2800" i="66" s="1"/>
  <c r="F1316" i="66"/>
  <c r="H1316" i="66" s="1"/>
  <c r="F2708" i="66"/>
  <c r="H2708" i="66" s="1"/>
  <c r="F859" i="66"/>
  <c r="H859" i="66" s="1"/>
  <c r="F2369" i="66"/>
  <c r="H2369" i="66" s="1"/>
  <c r="F456" i="66"/>
  <c r="H456" i="66" s="1"/>
  <c r="F1358" i="66"/>
  <c r="H1358" i="66" s="1"/>
  <c r="F479" i="66"/>
  <c r="H479" i="66" s="1"/>
  <c r="F276" i="66"/>
  <c r="H276" i="66" s="1"/>
  <c r="F823" i="66"/>
  <c r="H823" i="66" s="1"/>
  <c r="F717" i="66"/>
  <c r="H717" i="66" s="1"/>
  <c r="F253" i="66"/>
  <c r="H253" i="66" s="1"/>
  <c r="F1201" i="66"/>
  <c r="H1201" i="66" s="1"/>
  <c r="F528" i="66"/>
  <c r="H528" i="66" s="1"/>
  <c r="F1230" i="66"/>
  <c r="H1230" i="66" s="1"/>
  <c r="F638" i="66"/>
  <c r="H638" i="66" s="1"/>
  <c r="F1180" i="66"/>
  <c r="H1180" i="66" s="1"/>
  <c r="F425" i="66"/>
  <c r="H425" i="66" s="1"/>
  <c r="F307" i="66"/>
  <c r="H307" i="66" s="1"/>
  <c r="F963" i="66"/>
  <c r="H963" i="66" s="1"/>
  <c r="F419" i="66"/>
  <c r="H419" i="66" s="1"/>
  <c r="F1159" i="66"/>
  <c r="H1159" i="66" s="1"/>
  <c r="F2649" i="66"/>
  <c r="H2649" i="66" s="1"/>
  <c r="F2339" i="66"/>
  <c r="H2339" i="66" s="1"/>
  <c r="F2193" i="66"/>
  <c r="H2193" i="66" s="1"/>
  <c r="F1407" i="66"/>
  <c r="H1407" i="66" s="1"/>
  <c r="F2932" i="66"/>
  <c r="H2932" i="66" s="1"/>
  <c r="F2234" i="66"/>
  <c r="H2234" i="66" s="1"/>
  <c r="F2435" i="66"/>
  <c r="H2435" i="66" s="1"/>
  <c r="F3232" i="66"/>
  <c r="H3232" i="66" s="1"/>
  <c r="F3215" i="66"/>
  <c r="H3215" i="66" s="1"/>
  <c r="F3251" i="66"/>
  <c r="H3251" i="66" s="1"/>
  <c r="F7121" i="66"/>
  <c r="H7121" i="66" s="1"/>
  <c r="F3683" i="66"/>
  <c r="H3683" i="66" s="1"/>
  <c r="F5583" i="66"/>
  <c r="H5583" i="66" s="1"/>
  <c r="F6365" i="66"/>
  <c r="H6365" i="66" s="1"/>
  <c r="F7882" i="66"/>
  <c r="H7882" i="66" s="1"/>
  <c r="F5943" i="66"/>
  <c r="H5943" i="66" s="1"/>
  <c r="F8601" i="66"/>
  <c r="H8601" i="66" s="1"/>
  <c r="F9262" i="66"/>
  <c r="H9262" i="66" s="1"/>
  <c r="F7739" i="66"/>
  <c r="H7739" i="66" s="1"/>
  <c r="F6222" i="66"/>
  <c r="H6222" i="66" s="1"/>
  <c r="F5463" i="66"/>
  <c r="H5463" i="66" s="1"/>
  <c r="F4722" i="66"/>
  <c r="H4722" i="66" s="1"/>
  <c r="F8092" i="66"/>
  <c r="H8092" i="66" s="1"/>
  <c r="F5293" i="66"/>
  <c r="H5293" i="66" s="1"/>
  <c r="F7473" i="66"/>
  <c r="H7473" i="66" s="1"/>
  <c r="F2385" i="66"/>
  <c r="H2385" i="66" s="1"/>
  <c r="F2937" i="66"/>
  <c r="H2937" i="66" s="1"/>
  <c r="F3301" i="66"/>
  <c r="H3301" i="66" s="1"/>
  <c r="F5351" i="66"/>
  <c r="H5351" i="66" s="1"/>
  <c r="F6582" i="66"/>
  <c r="H6582" i="66" s="1"/>
  <c r="F8332" i="66"/>
  <c r="H8332" i="66" s="1"/>
  <c r="F8533" i="66"/>
  <c r="H8533" i="66" s="1"/>
  <c r="F80" i="66"/>
  <c r="H80" i="66" s="1"/>
  <c r="F161" i="66"/>
  <c r="H161" i="66" s="1"/>
  <c r="F701" i="66"/>
  <c r="H701" i="66" s="1"/>
  <c r="F282" i="66"/>
  <c r="H282" i="66" s="1"/>
  <c r="F243" i="66"/>
  <c r="H243" i="66" s="1"/>
  <c r="F714" i="66"/>
  <c r="H714" i="66" s="1"/>
  <c r="F148" i="66"/>
  <c r="H148" i="66" s="1"/>
  <c r="F678" i="66"/>
  <c r="H678" i="66" s="1"/>
  <c r="F1178" i="66"/>
  <c r="H1178" i="66" s="1"/>
  <c r="F1156" i="66"/>
  <c r="H1156" i="66" s="1"/>
  <c r="F406" i="66"/>
  <c r="H406" i="66" s="1"/>
  <c r="F1264" i="66"/>
  <c r="H1264" i="66" s="1"/>
  <c r="F1639" i="66"/>
  <c r="H1639" i="66" s="1"/>
  <c r="F1400" i="66"/>
  <c r="H1400" i="66" s="1"/>
  <c r="F2851" i="66"/>
  <c r="H2851" i="66" s="1"/>
  <c r="F1943" i="66"/>
  <c r="H1943" i="66" s="1"/>
  <c r="F3048" i="66"/>
  <c r="H3048" i="66" s="1"/>
  <c r="F2482" i="66"/>
  <c r="H2482" i="66" s="1"/>
  <c r="F1865" i="66"/>
  <c r="H1865" i="66" s="1"/>
  <c r="F2815" i="66"/>
  <c r="H2815" i="66" s="1"/>
  <c r="F3892" i="66"/>
  <c r="H3892" i="66" s="1"/>
  <c r="F3621" i="66"/>
  <c r="H3621" i="66" s="1"/>
  <c r="F4641" i="66"/>
  <c r="H4641" i="66" s="1"/>
  <c r="F6691" i="66"/>
  <c r="H6691" i="66" s="1"/>
  <c r="F5432" i="66"/>
  <c r="H5432" i="66" s="1"/>
  <c r="F7092" i="66"/>
  <c r="H7092" i="66" s="1"/>
  <c r="F8942" i="66"/>
  <c r="H8942" i="66" s="1"/>
  <c r="F4323" i="66"/>
  <c r="H4323" i="66" s="1"/>
  <c r="F6013" i="66"/>
  <c r="H6013" i="66" s="1"/>
  <c r="F3819" i="66"/>
  <c r="H3819" i="66" s="1"/>
  <c r="F1320" i="66"/>
  <c r="H1320" i="66" s="1"/>
  <c r="F1057" i="66"/>
  <c r="H1057" i="66" s="1"/>
  <c r="F882" i="66"/>
  <c r="H882" i="66" s="1"/>
  <c r="F690" i="66"/>
  <c r="H690" i="66" s="1"/>
  <c r="F2269" i="66"/>
  <c r="H2269" i="66" s="1"/>
  <c r="F8813" i="66"/>
  <c r="H8813" i="66" s="1"/>
  <c r="F1240" i="66"/>
  <c r="H1240" i="66" s="1"/>
  <c r="F977" i="66"/>
  <c r="H977" i="66" s="1"/>
  <c r="F741" i="66"/>
  <c r="H741" i="66" s="1"/>
  <c r="F9909" i="66"/>
  <c r="H9909" i="66" s="1"/>
  <c r="F10013" i="66"/>
  <c r="H10013" i="66" s="1"/>
  <c r="F9837" i="66"/>
  <c r="H9837" i="66" s="1"/>
  <c r="F9985" i="66"/>
  <c r="H9985" i="66" s="1"/>
  <c r="F9658" i="66"/>
  <c r="H9658" i="66" s="1"/>
  <c r="F8757" i="66"/>
  <c r="H8757" i="66" s="1"/>
  <c r="F9595" i="66"/>
  <c r="H9595" i="66" s="1"/>
  <c r="F8595" i="66"/>
  <c r="H8595" i="66" s="1"/>
  <c r="F9491" i="66"/>
  <c r="H9491" i="66" s="1"/>
  <c r="F3101" i="66"/>
  <c r="H3101" i="66" s="1"/>
  <c r="F1017" i="66"/>
  <c r="H1017" i="66" s="1"/>
  <c r="F538" i="66"/>
  <c r="H538" i="66" s="1"/>
  <c r="F9964" i="66"/>
  <c r="H9964" i="66" s="1"/>
  <c r="F9758" i="66"/>
  <c r="H9758" i="66" s="1"/>
  <c r="F9906" i="66"/>
  <c r="H9906" i="66" s="1"/>
  <c r="F9730" i="66"/>
  <c r="H9730" i="66" s="1"/>
  <c r="F10003" i="66"/>
  <c r="H10003" i="66" s="1"/>
  <c r="F2920" i="66"/>
  <c r="H2920" i="66" s="1"/>
  <c r="F2071" i="66"/>
  <c r="H2071" i="66" s="1"/>
  <c r="F986" i="66"/>
  <c r="H986" i="66" s="1"/>
  <c r="F9924" i="66"/>
  <c r="H9924" i="66" s="1"/>
  <c r="F9723" i="66"/>
  <c r="H9723" i="66" s="1"/>
  <c r="F9871" i="66"/>
  <c r="H9871" i="66" s="1"/>
  <c r="F9696" i="66"/>
  <c r="H9696" i="66" s="1"/>
  <c r="F9467" i="66"/>
  <c r="H9467" i="66" s="1"/>
  <c r="F8967" i="66"/>
  <c r="H8967" i="66" s="1"/>
  <c r="F8467" i="66"/>
  <c r="H8467" i="66" s="1"/>
  <c r="F9305" i="66"/>
  <c r="H9305" i="66" s="1"/>
  <c r="F8805" i="66"/>
  <c r="H8805" i="66" s="1"/>
  <c r="F8305" i="66"/>
  <c r="H8305" i="66" s="1"/>
  <c r="F9391" i="66"/>
  <c r="H9391" i="66" s="1"/>
  <c r="F1322" i="66"/>
  <c r="H1322" i="66" s="1"/>
  <c r="F897" i="66"/>
  <c r="H897" i="66" s="1"/>
  <c r="F9928" i="66"/>
  <c r="H9928" i="66" s="1"/>
  <c r="F9796" i="66"/>
  <c r="H9796" i="66" s="1"/>
  <c r="F9642" i="66"/>
  <c r="H9642" i="66" s="1"/>
  <c r="F9585" i="66"/>
  <c r="H9585" i="66" s="1"/>
  <c r="F8165" i="66"/>
  <c r="H8165" i="66" s="1"/>
  <c r="F7645" i="66"/>
  <c r="H7645" i="66" s="1"/>
  <c r="F9314" i="66"/>
  <c r="H9314" i="66" s="1"/>
  <c r="F9291" i="66"/>
  <c r="H9291" i="66" s="1"/>
  <c r="F1302" i="66"/>
  <c r="H1302" i="66" s="1"/>
  <c r="F1326" i="66"/>
  <c r="H1326" i="66" s="1"/>
  <c r="F877" i="66"/>
  <c r="H877" i="66" s="1"/>
  <c r="F9918" i="66"/>
  <c r="H9918" i="66" s="1"/>
  <c r="F9791" i="66"/>
  <c r="H9791" i="66" s="1"/>
  <c r="F9273" i="66"/>
  <c r="H9273" i="66" s="1"/>
  <c r="F7145" i="66"/>
  <c r="H7145" i="66" s="1"/>
  <c r="F8814" i="66"/>
  <c r="H8814" i="66" s="1"/>
  <c r="F8314" i="66"/>
  <c r="H8314" i="66" s="1"/>
  <c r="F7814" i="66"/>
  <c r="H7814" i="66" s="1"/>
  <c r="F9141" i="66"/>
  <c r="H9141" i="66" s="1"/>
  <c r="F1232" i="66"/>
  <c r="H1232" i="66" s="1"/>
  <c r="F857" i="66"/>
  <c r="H857" i="66" s="1"/>
  <c r="F9898" i="66"/>
  <c r="H9898" i="66" s="1"/>
  <c r="F9786" i="66"/>
  <c r="H9786" i="66" s="1"/>
  <c r="F8947" i="66"/>
  <c r="H8947" i="66" s="1"/>
  <c r="F1271" i="66"/>
  <c r="H1271" i="66" s="1"/>
  <c r="F674" i="66"/>
  <c r="H674" i="66" s="1"/>
  <c r="F9852" i="66"/>
  <c r="H9852" i="66" s="1"/>
  <c r="F9775" i="66"/>
  <c r="H9775" i="66" s="1"/>
  <c r="F9337" i="66"/>
  <c r="H9337" i="66" s="1"/>
  <c r="F8627" i="66"/>
  <c r="H8627" i="66" s="1"/>
  <c r="F8525" i="66"/>
  <c r="H8525" i="66" s="1"/>
  <c r="F7905" i="66"/>
  <c r="H7905" i="66" s="1"/>
  <c r="F9574" i="66"/>
  <c r="H9574" i="66" s="1"/>
  <c r="F1162" i="66"/>
  <c r="H1162" i="66" s="1"/>
  <c r="F9892" i="66"/>
  <c r="H9892" i="66" s="1"/>
  <c r="F7825" i="66"/>
  <c r="H7825" i="66" s="1"/>
  <c r="F9074" i="66"/>
  <c r="H9074" i="66" s="1"/>
  <c r="F8354" i="66"/>
  <c r="H8354" i="66" s="1"/>
  <c r="F7134" i="66"/>
  <c r="H7134" i="66" s="1"/>
  <c r="F5134" i="66"/>
  <c r="H5134" i="66" s="1"/>
  <c r="F991" i="66"/>
  <c r="H991" i="66" s="1"/>
  <c r="F10022" i="66"/>
  <c r="H10022" i="66" s="1"/>
  <c r="F9687" i="66"/>
  <c r="H9687" i="66" s="1"/>
  <c r="F7885" i="66"/>
  <c r="H7885" i="66" s="1"/>
  <c r="F9134" i="66"/>
  <c r="H9134" i="66" s="1"/>
  <c r="F8424" i="66"/>
  <c r="H8424" i="66" s="1"/>
  <c r="F7704" i="66"/>
  <c r="H7704" i="66" s="1"/>
  <c r="F6684" i="66"/>
  <c r="H6684" i="66" s="1"/>
  <c r="F6184" i="66"/>
  <c r="H6184" i="66" s="1"/>
  <c r="F5684" i="66"/>
  <c r="H5684" i="66" s="1"/>
  <c r="F4684" i="66"/>
  <c r="H4684" i="66" s="1"/>
  <c r="F9968" i="66"/>
  <c r="H9968" i="66" s="1"/>
  <c r="F9671" i="66"/>
  <c r="H9671" i="66" s="1"/>
  <c r="F8777" i="66"/>
  <c r="H8777" i="66" s="1"/>
  <c r="F8025" i="66"/>
  <c r="H8025" i="66" s="1"/>
  <c r="F8554" i="66"/>
  <c r="H8554" i="66" s="1"/>
  <c r="F9766" i="66"/>
  <c r="H9766" i="66" s="1"/>
  <c r="F9157" i="66"/>
  <c r="H9157" i="66" s="1"/>
  <c r="F8335" i="66"/>
  <c r="H8335" i="66" s="1"/>
  <c r="F9504" i="66"/>
  <c r="H9504" i="66" s="1"/>
  <c r="F4944" i="66"/>
  <c r="H4944" i="66" s="1"/>
  <c r="F807" i="66"/>
  <c r="H807" i="66" s="1"/>
  <c r="F9693" i="66"/>
  <c r="H9693" i="66" s="1"/>
  <c r="F7174" i="66"/>
  <c r="H7174" i="66" s="1"/>
  <c r="F6464" i="66"/>
  <c r="H6464" i="66" s="1"/>
  <c r="F5754" i="66"/>
  <c r="H5754" i="66" s="1"/>
  <c r="F4404" i="66"/>
  <c r="H4404" i="66" s="1"/>
  <c r="F3904" i="66"/>
  <c r="H3904" i="66" s="1"/>
  <c r="F3404" i="66"/>
  <c r="H3404" i="66" s="1"/>
  <c r="F9158" i="66"/>
  <c r="H9158" i="66" s="1"/>
  <c r="F8157" i="66"/>
  <c r="H8157" i="66" s="1"/>
  <c r="F7657" i="66"/>
  <c r="H7657" i="66" s="1"/>
  <c r="F7157" i="66"/>
  <c r="H7157" i="66" s="1"/>
  <c r="F6657" i="66"/>
  <c r="H6657" i="66" s="1"/>
  <c r="F5657" i="66"/>
  <c r="H5657" i="66" s="1"/>
  <c r="F5157" i="66"/>
  <c r="H5157" i="66" s="1"/>
  <c r="F4657" i="66"/>
  <c r="H4657" i="66" s="1"/>
  <c r="F4157" i="66"/>
  <c r="H4157" i="66" s="1"/>
  <c r="F3657" i="66"/>
  <c r="H3657" i="66" s="1"/>
  <c r="F9688" i="66"/>
  <c r="H9688" i="66" s="1"/>
  <c r="F7685" i="66"/>
  <c r="H7685" i="66" s="1"/>
  <c r="F5744" i="66"/>
  <c r="H5744" i="66" s="1"/>
  <c r="F5024" i="66"/>
  <c r="H5024" i="66" s="1"/>
  <c r="F4394" i="66"/>
  <c r="H4394" i="66" s="1"/>
  <c r="F3394" i="66"/>
  <c r="H3394" i="66" s="1"/>
  <c r="F6647" i="66"/>
  <c r="H6647" i="66" s="1"/>
  <c r="F6147" i="66"/>
  <c r="H6147" i="66" s="1"/>
  <c r="F5647" i="66"/>
  <c r="H5647" i="66" s="1"/>
  <c r="F4647" i="66"/>
  <c r="H4647" i="66" s="1"/>
  <c r="F4147" i="66"/>
  <c r="H4147" i="66" s="1"/>
  <c r="F8951" i="66"/>
  <c r="H8951" i="66" s="1"/>
  <c r="F9666" i="66"/>
  <c r="H9666" i="66" s="1"/>
  <c r="F9365" i="66"/>
  <c r="H9365" i="66" s="1"/>
  <c r="F7785" i="66"/>
  <c r="H7785" i="66" s="1"/>
  <c r="F9254" i="66"/>
  <c r="H9254" i="66" s="1"/>
  <c r="F8094" i="66"/>
  <c r="H8094" i="66" s="1"/>
  <c r="F5094" i="66"/>
  <c r="H5094" i="66" s="1"/>
  <c r="F3944" i="66"/>
  <c r="H3944" i="66" s="1"/>
  <c r="F9198" i="66"/>
  <c r="H9198" i="66" s="1"/>
  <c r="F8197" i="66"/>
  <c r="H8197" i="66" s="1"/>
  <c r="F7697" i="66"/>
  <c r="H7697" i="66" s="1"/>
  <c r="F2179" i="66"/>
  <c r="H2179" i="66" s="1"/>
  <c r="F9661" i="66"/>
  <c r="H9661" i="66" s="1"/>
  <c r="F2149" i="66"/>
  <c r="H2149" i="66" s="1"/>
  <c r="F9656" i="66"/>
  <c r="H9656" i="66" s="1"/>
  <c r="F9315" i="66"/>
  <c r="H9315" i="66" s="1"/>
  <c r="F7775" i="66"/>
  <c r="H7775" i="66" s="1"/>
  <c r="F9244" i="66"/>
  <c r="H9244" i="66" s="1"/>
  <c r="F9901" i="66"/>
  <c r="H9901" i="66" s="1"/>
  <c r="F8497" i="66"/>
  <c r="H8497" i="66" s="1"/>
  <c r="F9594" i="66"/>
  <c r="H9594" i="66" s="1"/>
  <c r="F9727" i="66"/>
  <c r="H9727" i="66" s="1"/>
  <c r="F8542" i="66"/>
  <c r="H8542" i="66" s="1"/>
  <c r="F9095" i="66"/>
  <c r="H9095" i="66" s="1"/>
  <c r="F9717" i="66"/>
  <c r="H9717" i="66" s="1"/>
  <c r="F8637" i="66"/>
  <c r="H8637" i="66" s="1"/>
  <c r="F7015" i="66"/>
  <c r="H7015" i="66" s="1"/>
  <c r="F8484" i="66"/>
  <c r="H8484" i="66" s="1"/>
  <c r="F7474" i="66"/>
  <c r="H7474" i="66" s="1"/>
  <c r="F6764" i="66"/>
  <c r="H6764" i="66" s="1"/>
  <c r="F6054" i="66"/>
  <c r="H6054" i="66" s="1"/>
  <c r="F4114" i="66"/>
  <c r="H4114" i="66" s="1"/>
  <c r="F3614" i="66"/>
  <c r="H3614" i="66" s="1"/>
  <c r="F9368" i="66"/>
  <c r="H9368" i="66" s="1"/>
  <c r="F7367" i="66"/>
  <c r="H7367" i="66" s="1"/>
  <c r="F6867" i="66"/>
  <c r="H6867" i="66" s="1"/>
  <c r="F4367" i="66"/>
  <c r="H4367" i="66" s="1"/>
  <c r="F3367" i="66"/>
  <c r="H3367" i="66" s="1"/>
  <c r="F8724" i="66"/>
  <c r="H8724" i="66" s="1"/>
  <c r="F4032" i="66"/>
  <c r="H4032" i="66" s="1"/>
  <c r="F3072" i="66"/>
  <c r="H3072" i="66" s="1"/>
  <c r="F2320" i="66"/>
  <c r="H2320" i="66" s="1"/>
  <c r="F1227" i="66"/>
  <c r="H1227" i="66" s="1"/>
  <c r="F2950" i="66"/>
  <c r="H2950" i="66" s="1"/>
  <c r="F288" i="66"/>
  <c r="H288" i="66" s="1"/>
  <c r="F2174" i="66"/>
  <c r="H2174" i="66" s="1"/>
  <c r="F2249" i="66"/>
  <c r="H2249" i="66" s="1"/>
  <c r="F1217" i="66"/>
  <c r="H1217" i="66" s="1"/>
  <c r="F1089" i="66"/>
  <c r="H1089" i="66" s="1"/>
  <c r="F633" i="66"/>
  <c r="H633" i="66" s="1"/>
  <c r="F2913" i="66"/>
  <c r="H2913" i="66" s="1"/>
  <c r="F1862" i="66"/>
  <c r="H1862" i="66" s="1"/>
  <c r="F2914" i="66"/>
  <c r="H2914" i="66" s="1"/>
  <c r="F1734" i="66"/>
  <c r="H1734" i="66" s="1"/>
  <c r="F2816" i="66"/>
  <c r="H2816" i="66" s="1"/>
  <c r="F2184" i="66"/>
  <c r="H2184" i="66" s="1"/>
  <c r="F3082" i="66"/>
  <c r="H3082" i="66" s="1"/>
  <c r="F1506" i="66"/>
  <c r="H1506" i="66" s="1"/>
  <c r="F1430" i="66"/>
  <c r="H1430" i="66" s="1"/>
  <c r="F931" i="66"/>
  <c r="H931" i="66" s="1"/>
  <c r="F1177" i="66"/>
  <c r="H1177" i="66" s="1"/>
  <c r="F1304" i="66"/>
  <c r="H1304" i="66" s="1"/>
  <c r="F1402" i="66"/>
  <c r="H1402" i="66" s="1"/>
  <c r="F548" i="66"/>
  <c r="H548" i="66" s="1"/>
  <c r="F162" i="66"/>
  <c r="H162" i="66" s="1"/>
  <c r="F181" i="66"/>
  <c r="H181" i="66" s="1"/>
  <c r="F886" i="66"/>
  <c r="H886" i="66" s="1"/>
  <c r="F658" i="66"/>
  <c r="H658" i="66" s="1"/>
  <c r="F314" i="66"/>
  <c r="H314" i="66" s="1"/>
  <c r="F302" i="66"/>
  <c r="H302" i="66" s="1"/>
  <c r="F2388" i="66"/>
  <c r="H2388" i="66" s="1"/>
  <c r="F1743" i="66"/>
  <c r="H1743" i="66" s="1"/>
  <c r="F1541" i="66"/>
  <c r="H1541" i="66" s="1"/>
  <c r="F2579" i="66"/>
  <c r="H2579" i="66" s="1"/>
  <c r="F1009" i="66"/>
  <c r="H1009" i="66" s="1"/>
  <c r="F386" i="66"/>
  <c r="H386" i="66" s="1"/>
  <c r="F514" i="66"/>
  <c r="H514" i="66" s="1"/>
  <c r="F2949" i="66"/>
  <c r="H2949" i="66" s="1"/>
  <c r="F364" i="66"/>
  <c r="H364" i="66" s="1"/>
  <c r="F1881" i="66"/>
  <c r="H1881" i="66" s="1"/>
  <c r="F902" i="66"/>
  <c r="H902" i="66" s="1"/>
  <c r="F1378" i="66"/>
  <c r="H1378" i="66" s="1"/>
  <c r="F1046" i="66"/>
  <c r="H1046" i="66" s="1"/>
  <c r="F1296" i="66"/>
  <c r="H1296" i="66" s="1"/>
  <c r="F2079" i="66"/>
  <c r="H2079" i="66" s="1"/>
  <c r="F476" i="66"/>
  <c r="H476" i="66" s="1"/>
  <c r="F2029" i="66"/>
  <c r="H2029" i="66" s="1"/>
  <c r="F329" i="66"/>
  <c r="H329" i="66" s="1"/>
  <c r="F1389" i="66"/>
  <c r="H1389" i="66" s="1"/>
  <c r="F1146" i="66"/>
  <c r="H1146" i="66" s="1"/>
  <c r="F683" i="66"/>
  <c r="H683" i="66" s="1"/>
  <c r="F163" i="66"/>
  <c r="H163" i="66" s="1"/>
  <c r="F370" i="66"/>
  <c r="H370" i="66" s="1"/>
  <c r="F1094" i="66"/>
  <c r="H1094" i="66" s="1"/>
  <c r="F848" i="66"/>
  <c r="H848" i="66" s="1"/>
  <c r="F480" i="66"/>
  <c r="H480" i="66" s="1"/>
  <c r="F1125" i="66"/>
  <c r="H1125" i="66" s="1"/>
  <c r="F200" i="66"/>
  <c r="H200" i="66" s="1"/>
  <c r="F901" i="66"/>
  <c r="H901" i="66" s="1"/>
  <c r="F938" i="66"/>
  <c r="H938" i="66" s="1"/>
  <c r="F475" i="66"/>
  <c r="H475" i="66" s="1"/>
  <c r="F357" i="66"/>
  <c r="H357" i="66" s="1"/>
  <c r="F1013" i="66"/>
  <c r="H1013" i="66" s="1"/>
  <c r="F1286" i="66"/>
  <c r="H1286" i="66" s="1"/>
  <c r="F1789" i="66"/>
  <c r="H1789" i="66" s="1"/>
  <c r="F2789" i="66"/>
  <c r="H2789" i="66" s="1"/>
  <c r="F2458" i="66"/>
  <c r="H2458" i="66" s="1"/>
  <c r="F2191" i="66"/>
  <c r="H2191" i="66" s="1"/>
  <c r="F1362" i="66"/>
  <c r="H1362" i="66" s="1"/>
  <c r="F2248" i="66"/>
  <c r="H2248" i="66" s="1"/>
  <c r="F2072" i="66"/>
  <c r="H2072" i="66" s="1"/>
  <c r="F3193" i="66"/>
  <c r="H3193" i="66" s="1"/>
  <c r="F2324" i="66"/>
  <c r="H2324" i="66" s="1"/>
  <c r="F1435" i="66"/>
  <c r="H1435" i="66" s="1"/>
  <c r="F3322" i="66"/>
  <c r="H3322" i="66" s="1"/>
  <c r="F6001" i="66"/>
  <c r="H6001" i="66" s="1"/>
  <c r="F7862" i="66"/>
  <c r="H7862" i="66" s="1"/>
  <c r="F5642" i="66"/>
  <c r="H5642" i="66" s="1"/>
  <c r="F3723" i="66"/>
  <c r="H3723" i="66" s="1"/>
  <c r="F5743" i="66"/>
  <c r="H5743" i="66" s="1"/>
  <c r="F4389" i="66"/>
  <c r="H4389" i="66" s="1"/>
  <c r="F8252" i="66"/>
  <c r="H8252" i="66" s="1"/>
  <c r="F4233" i="66"/>
  <c r="H4233" i="66" s="1"/>
  <c r="F6093" i="66"/>
  <c r="H6093" i="66" s="1"/>
  <c r="F6049" i="66"/>
  <c r="H6049" i="66" s="1"/>
  <c r="F8751" i="66"/>
  <c r="H8751" i="66" s="1"/>
  <c r="F4943" i="66"/>
  <c r="H4943" i="66" s="1"/>
  <c r="F5370" i="66"/>
  <c r="H5370" i="66" s="1"/>
  <c r="F8211" i="66"/>
  <c r="H8211" i="66" s="1"/>
  <c r="F4692" i="66"/>
  <c r="H4692" i="66" s="1"/>
  <c r="F6372" i="66"/>
  <c r="H6372" i="66" s="1"/>
  <c r="F8312" i="66"/>
  <c r="H8312" i="66" s="1"/>
  <c r="F9603" i="66"/>
  <c r="H9603" i="66" s="1"/>
  <c r="F8501" i="66"/>
  <c r="H8501" i="66" s="1"/>
  <c r="F3743" i="66"/>
  <c r="H3743" i="66" s="1"/>
  <c r="F5473" i="66"/>
  <c r="H5473" i="66" s="1"/>
  <c r="F2595" i="66"/>
  <c r="H2595" i="66" s="1"/>
  <c r="F2017" i="66"/>
  <c r="H2017" i="66" s="1"/>
  <c r="F3037" i="66"/>
  <c r="H3037" i="66" s="1"/>
  <c r="F3411" i="66"/>
  <c r="H3411" i="66" s="1"/>
  <c r="F4421" i="66"/>
  <c r="H4421" i="66" s="1"/>
  <c r="F8651" i="66"/>
  <c r="H8651" i="66" s="1"/>
  <c r="F8552" i="66"/>
  <c r="H8552" i="66" s="1"/>
  <c r="F3943" i="66"/>
  <c r="H3943" i="66" s="1"/>
  <c r="F5673" i="66"/>
  <c r="H5673" i="66" s="1"/>
  <c r="F4455" i="66"/>
  <c r="H4455" i="66" s="1"/>
  <c r="F670" i="66"/>
  <c r="H670" i="66" s="1"/>
  <c r="F211" i="66"/>
  <c r="H211" i="66" s="1"/>
  <c r="F771" i="66"/>
  <c r="H771" i="66" s="1"/>
  <c r="F332" i="66"/>
  <c r="H332" i="66" s="1"/>
  <c r="F293" i="66"/>
  <c r="H293" i="66" s="1"/>
  <c r="F204" i="66"/>
  <c r="H204" i="66" s="1"/>
  <c r="F804" i="66"/>
  <c r="H804" i="66" s="1"/>
  <c r="F355" i="66"/>
  <c r="H355" i="66" s="1"/>
  <c r="F198" i="66"/>
  <c r="H198" i="66" s="1"/>
  <c r="F728" i="66"/>
  <c r="H728" i="66" s="1"/>
  <c r="F1228" i="66"/>
  <c r="H1228" i="66" s="1"/>
  <c r="F466" i="66"/>
  <c r="H466" i="66" s="1"/>
  <c r="F1076" i="66"/>
  <c r="H1076" i="66" s="1"/>
  <c r="F749" i="66"/>
  <c r="H749" i="66" s="1"/>
  <c r="F1470" i="66"/>
  <c r="H1470" i="66" s="1"/>
  <c r="F2120" i="66"/>
  <c r="H2120" i="66" s="1"/>
  <c r="F3190" i="66"/>
  <c r="H3190" i="66" s="1"/>
  <c r="F1981" i="66"/>
  <c r="H1981" i="66" s="1"/>
  <c r="F2991" i="66"/>
  <c r="H2991" i="66" s="1"/>
  <c r="F2562" i="66"/>
  <c r="H2562" i="66" s="1"/>
  <c r="F3163" i="66"/>
  <c r="H3163" i="66" s="1"/>
  <c r="F1945" i="66"/>
  <c r="H1945" i="66" s="1"/>
  <c r="F2327" i="66"/>
  <c r="H2327" i="66" s="1"/>
  <c r="F2828" i="66"/>
  <c r="H2828" i="66" s="1"/>
  <c r="F4022" i="66"/>
  <c r="H4022" i="66" s="1"/>
  <c r="F5761" i="66"/>
  <c r="H5761" i="66" s="1"/>
  <c r="F6781" i="66"/>
  <c r="H6781" i="66" s="1"/>
  <c r="F7801" i="66"/>
  <c r="H7801" i="66" s="1"/>
  <c r="F9111" i="66"/>
  <c r="H9111" i="66" s="1"/>
  <c r="F5572" i="66"/>
  <c r="H5572" i="66" s="1"/>
  <c r="F4473" i="66"/>
  <c r="H4473" i="66" s="1"/>
  <c r="F6183" i="66"/>
  <c r="H6183" i="66" s="1"/>
  <c r="F5279" i="66"/>
  <c r="H5279" i="66" s="1"/>
  <c r="F9582" i="66"/>
  <c r="H9582" i="66" s="1"/>
  <c r="F1220" i="66"/>
  <c r="H1220" i="66" s="1"/>
  <c r="F957" i="66"/>
  <c r="H957" i="66" s="1"/>
  <c r="F691" i="66"/>
  <c r="H691" i="66" s="1"/>
  <c r="F3111" i="66"/>
  <c r="H3111" i="66" s="1"/>
  <c r="F1321" i="66"/>
  <c r="H1321" i="66" s="1"/>
  <c r="F9182" i="66"/>
  <c r="H9182" i="66" s="1"/>
  <c r="F1272" i="66"/>
  <c r="H1272" i="66" s="1"/>
  <c r="F3139" i="66"/>
  <c r="H3139" i="66" s="1"/>
  <c r="F725" i="66"/>
  <c r="H725" i="66" s="1"/>
  <c r="F9859" i="66"/>
  <c r="H9859" i="66" s="1"/>
  <c r="F9282" i="66"/>
  <c r="H9282" i="66" s="1"/>
  <c r="F1054" i="66"/>
  <c r="H1054" i="66" s="1"/>
  <c r="F9963" i="66"/>
  <c r="H9963" i="66" s="1"/>
  <c r="F9787" i="66"/>
  <c r="H9787" i="66" s="1"/>
  <c r="F9935" i="66"/>
  <c r="H9935" i="66" s="1"/>
  <c r="F9667" i="66"/>
  <c r="H9667" i="66" s="1"/>
  <c r="F8707" i="66"/>
  <c r="H8707" i="66" s="1"/>
  <c r="F9545" i="66"/>
  <c r="H9545" i="66" s="1"/>
  <c r="F9045" i="66"/>
  <c r="H9045" i="66" s="1"/>
  <c r="F8545" i="66"/>
  <c r="H8545" i="66" s="1"/>
  <c r="F2850" i="66"/>
  <c r="H2850" i="66" s="1"/>
  <c r="F936" i="66"/>
  <c r="H936" i="66" s="1"/>
  <c r="F9904" i="66"/>
  <c r="H9904" i="66" s="1"/>
  <c r="F9708" i="66"/>
  <c r="H9708" i="66" s="1"/>
  <c r="F9856" i="66"/>
  <c r="H9856" i="66" s="1"/>
  <c r="F9681" i="66"/>
  <c r="H9681" i="66" s="1"/>
  <c r="F8785" i="66"/>
  <c r="H8785" i="66" s="1"/>
  <c r="F9132" i="66"/>
  <c r="H9132" i="66" s="1"/>
  <c r="F790" i="66"/>
  <c r="H790" i="66" s="1"/>
  <c r="F9953" i="66"/>
  <c r="H9953" i="66" s="1"/>
  <c r="F965" i="66"/>
  <c r="H965" i="66" s="1"/>
  <c r="F9869" i="66"/>
  <c r="H9869" i="66" s="1"/>
  <c r="F9997" i="66"/>
  <c r="H9997" i="66" s="1"/>
  <c r="F9821" i="66"/>
  <c r="H9821" i="66" s="1"/>
  <c r="F9646" i="66"/>
  <c r="H9646" i="66" s="1"/>
  <c r="F9417" i="66"/>
  <c r="H9417" i="66" s="1"/>
  <c r="F8917" i="66"/>
  <c r="H8917" i="66" s="1"/>
  <c r="F8417" i="66"/>
  <c r="H8417" i="66" s="1"/>
  <c r="F9255" i="66"/>
  <c r="H9255" i="66" s="1"/>
  <c r="F8755" i="66"/>
  <c r="H8755" i="66" s="1"/>
  <c r="F8255" i="66"/>
  <c r="H8255" i="66" s="1"/>
  <c r="F1082" i="66"/>
  <c r="H1082" i="66" s="1"/>
  <c r="F9838" i="66"/>
  <c r="H9838" i="66" s="1"/>
  <c r="F9731" i="66"/>
  <c r="H9731" i="66" s="1"/>
  <c r="F9607" i="66"/>
  <c r="H9607" i="66" s="1"/>
  <c r="F7595" i="66"/>
  <c r="H7595" i="66" s="1"/>
  <c r="F9264" i="66"/>
  <c r="H9264" i="66" s="1"/>
  <c r="F1062" i="66"/>
  <c r="H1062" i="66" s="1"/>
  <c r="F9833" i="66"/>
  <c r="H9833" i="66" s="1"/>
  <c r="F9726" i="66"/>
  <c r="H9726" i="66" s="1"/>
  <c r="F9597" i="66"/>
  <c r="H9597" i="66" s="1"/>
  <c r="F8887" i="66"/>
  <c r="H8887" i="66" s="1"/>
  <c r="F9515" i="66"/>
  <c r="H9515" i="66" s="1"/>
  <c r="F8095" i="66"/>
  <c r="H8095" i="66" s="1"/>
  <c r="F7095" i="66"/>
  <c r="H7095" i="66" s="1"/>
  <c r="F8764" i="66"/>
  <c r="H8764" i="66" s="1"/>
  <c r="F8264" i="66"/>
  <c r="H8264" i="66" s="1"/>
  <c r="F7764" i="66"/>
  <c r="H7764" i="66" s="1"/>
  <c r="F1032" i="66"/>
  <c r="H1032" i="66" s="1"/>
  <c r="F885" i="66"/>
  <c r="H885" i="66" s="1"/>
  <c r="F9828" i="66"/>
  <c r="H9828" i="66" s="1"/>
  <c r="F9716" i="66"/>
  <c r="H9716" i="66" s="1"/>
  <c r="F1001" i="66"/>
  <c r="H1001" i="66" s="1"/>
  <c r="F9984" i="66"/>
  <c r="H9984" i="66" s="1"/>
  <c r="F9772" i="66"/>
  <c r="H9772" i="66" s="1"/>
  <c r="F9710" i="66"/>
  <c r="H9710" i="66" s="1"/>
  <c r="F8547" i="66"/>
  <c r="H8547" i="66" s="1"/>
  <c r="F9175" i="66"/>
  <c r="H9175" i="66" s="1"/>
  <c r="F8465" i="66"/>
  <c r="H8465" i="66" s="1"/>
  <c r="F7855" i="66"/>
  <c r="H7855" i="66" s="1"/>
  <c r="F9524" i="66"/>
  <c r="H9524" i="66" s="1"/>
  <c r="F9777" i="66"/>
  <c r="H9777" i="66" s="1"/>
  <c r="F9497" i="66"/>
  <c r="H9497" i="66" s="1"/>
  <c r="F9635" i="66"/>
  <c r="H9635" i="66" s="1"/>
  <c r="F7084" i="66"/>
  <c r="H7084" i="66" s="1"/>
  <c r="F5084" i="66"/>
  <c r="H5084" i="66" s="1"/>
  <c r="F1092" i="66"/>
  <c r="H1092" i="66" s="1"/>
  <c r="F2829" i="66"/>
  <c r="H2829" i="66" s="1"/>
  <c r="F9872" i="66"/>
  <c r="H9872" i="66" s="1"/>
  <c r="F8427" i="66"/>
  <c r="H8427" i="66" s="1"/>
  <c r="F8715" i="66"/>
  <c r="H8715" i="66" s="1"/>
  <c r="F7115" i="66"/>
  <c r="H7115" i="66" s="1"/>
  <c r="F6634" i="66"/>
  <c r="H6634" i="66" s="1"/>
  <c r="F6134" i="66"/>
  <c r="H6134" i="66" s="1"/>
  <c r="F5634" i="66"/>
  <c r="H5634" i="66" s="1"/>
  <c r="F4634" i="66"/>
  <c r="H4634" i="66" s="1"/>
  <c r="F1991" i="66"/>
  <c r="H1991" i="66" s="1"/>
  <c r="F9818" i="66"/>
  <c r="H9818" i="66" s="1"/>
  <c r="F9684" i="66"/>
  <c r="H9684" i="66" s="1"/>
  <c r="F8915" i="66"/>
  <c r="H8915" i="66" s="1"/>
  <c r="F7235" i="66"/>
  <c r="H7235" i="66" s="1"/>
  <c r="F9194" i="66"/>
  <c r="H9194" i="66" s="1"/>
  <c r="F9999" i="66"/>
  <c r="H9999" i="66" s="1"/>
  <c r="F9960" i="66"/>
  <c r="H9960" i="66" s="1"/>
  <c r="F9265" i="66"/>
  <c r="H9265" i="66" s="1"/>
  <c r="F8235" i="66"/>
  <c r="H8235" i="66" s="1"/>
  <c r="F7485" i="66"/>
  <c r="H7485" i="66" s="1"/>
  <c r="F8734" i="66"/>
  <c r="H8734" i="66" s="1"/>
  <c r="F8004" i="66"/>
  <c r="H8004" i="66" s="1"/>
  <c r="F6394" i="66"/>
  <c r="H6394" i="66" s="1"/>
  <c r="F4894" i="66"/>
  <c r="H4894" i="66" s="1"/>
  <c r="F9065" i="66"/>
  <c r="H9065" i="66" s="1"/>
  <c r="F7575" i="66"/>
  <c r="H7575" i="66" s="1"/>
  <c r="F7104" i="66"/>
  <c r="H7104" i="66" s="1"/>
  <c r="F5674" i="66"/>
  <c r="H5674" i="66" s="1"/>
  <c r="F4354" i="66"/>
  <c r="H4354" i="66" s="1"/>
  <c r="F3854" i="66"/>
  <c r="H3854" i="66" s="1"/>
  <c r="F9608" i="66"/>
  <c r="H9608" i="66" s="1"/>
  <c r="F8107" i="66"/>
  <c r="H8107" i="66" s="1"/>
  <c r="F7607" i="66"/>
  <c r="H7607" i="66" s="1"/>
  <c r="F7107" i="66"/>
  <c r="H7107" i="66" s="1"/>
  <c r="F6607" i="66"/>
  <c r="H6607" i="66" s="1"/>
  <c r="F5607" i="66"/>
  <c r="H5607" i="66" s="1"/>
  <c r="F5107" i="66"/>
  <c r="H5107" i="66" s="1"/>
  <c r="F4607" i="66"/>
  <c r="H4607" i="66" s="1"/>
  <c r="F4107" i="66"/>
  <c r="H4107" i="66" s="1"/>
  <c r="F3607" i="66"/>
  <c r="H3607" i="66" s="1"/>
  <c r="F9577" i="66"/>
  <c r="H9577" i="66" s="1"/>
  <c r="F9044" i="66"/>
  <c r="H9044" i="66" s="1"/>
  <c r="F7894" i="66"/>
  <c r="H7894" i="66" s="1"/>
  <c r="F4344" i="66"/>
  <c r="H4344" i="66" s="1"/>
  <c r="F9098" i="66"/>
  <c r="H9098" i="66" s="1"/>
  <c r="F6097" i="66"/>
  <c r="H6097" i="66" s="1"/>
  <c r="F5597" i="66"/>
  <c r="H5597" i="66" s="1"/>
  <c r="F4097" i="66"/>
  <c r="H4097" i="66" s="1"/>
  <c r="F3597" i="66"/>
  <c r="H3597" i="66" s="1"/>
  <c r="F9683" i="66"/>
  <c r="H9683" i="66" s="1"/>
  <c r="F9185" i="66"/>
  <c r="H9185" i="66" s="1"/>
  <c r="F7665" i="66"/>
  <c r="H7665" i="66" s="1"/>
  <c r="F9154" i="66"/>
  <c r="H9154" i="66" s="1"/>
  <c r="F7984" i="66"/>
  <c r="H7984" i="66" s="1"/>
  <c r="F7164" i="66"/>
  <c r="H7164" i="66" s="1"/>
  <c r="F6454" i="66"/>
  <c r="H6454" i="66" s="1"/>
  <c r="F5014" i="66"/>
  <c r="H5014" i="66" s="1"/>
  <c r="F3894" i="66"/>
  <c r="H3894" i="66" s="1"/>
  <c r="F9148" i="66"/>
  <c r="H9148" i="66" s="1"/>
  <c r="F8147" i="66"/>
  <c r="H8147" i="66" s="1"/>
  <c r="F7647" i="66"/>
  <c r="H7647" i="66" s="1"/>
  <c r="F835" i="66"/>
  <c r="H835" i="66" s="1"/>
  <c r="F9663" i="66"/>
  <c r="H9663" i="66" s="1"/>
  <c r="F9144" i="66"/>
  <c r="H9144" i="66" s="1"/>
  <c r="F815" i="66"/>
  <c r="H815" i="66" s="1"/>
  <c r="F9672" i="66"/>
  <c r="H9672" i="66" s="1"/>
  <c r="F10015" i="66"/>
  <c r="H10015" i="66" s="1"/>
  <c r="F9896" i="66"/>
  <c r="H9896" i="66" s="1"/>
  <c r="F483" i="66"/>
  <c r="H483" i="66" s="1"/>
  <c r="F8925" i="66"/>
  <c r="H8925" i="66" s="1"/>
  <c r="F7505" i="66"/>
  <c r="H7505" i="66" s="1"/>
  <c r="F9831" i="66"/>
  <c r="H9831" i="66" s="1"/>
  <c r="F8477" i="66"/>
  <c r="H8477" i="66" s="1"/>
  <c r="F8075" i="66"/>
  <c r="H8075" i="66" s="1"/>
  <c r="F9544" i="66"/>
  <c r="H9544" i="66" s="1"/>
  <c r="F8384" i="66"/>
  <c r="H8384" i="66" s="1"/>
  <c r="F6694" i="66"/>
  <c r="H6694" i="66" s="1"/>
  <c r="F5974" i="66"/>
  <c r="H5974" i="66" s="1"/>
  <c r="F5264" i="66"/>
  <c r="H5264" i="66" s="1"/>
  <c r="F4564" i="66"/>
  <c r="H4564" i="66" s="1"/>
  <c r="F4064" i="66"/>
  <c r="H4064" i="66" s="1"/>
  <c r="F3564" i="66"/>
  <c r="H3564" i="66" s="1"/>
  <c r="F9318" i="66"/>
  <c r="H9318" i="66" s="1"/>
  <c r="F7317" i="66"/>
  <c r="H7317" i="66" s="1"/>
  <c r="F6817" i="66"/>
  <c r="H6817" i="66" s="1"/>
  <c r="F5317" i="66"/>
  <c r="H5317" i="66" s="1"/>
  <c r="F4817" i="66"/>
  <c r="H4817" i="66" s="1"/>
  <c r="F4245" i="66"/>
  <c r="H4245" i="66" s="1"/>
  <c r="F2187" i="66"/>
  <c r="H2187" i="66" s="1"/>
  <c r="F4071" i="66"/>
  <c r="H4071" i="66" s="1"/>
  <c r="F1137" i="66"/>
  <c r="H1137" i="66" s="1"/>
  <c r="F908" i="66"/>
  <c r="H908" i="66" s="1"/>
  <c r="F2503" i="66"/>
  <c r="H2503" i="66" s="1"/>
  <c r="F2718" i="66"/>
  <c r="H2718" i="66" s="1"/>
  <c r="F2329" i="66"/>
  <c r="H2329" i="66" s="1"/>
  <c r="F1258" i="66"/>
  <c r="H1258" i="66" s="1"/>
  <c r="F158" i="66"/>
  <c r="H158" i="66" s="1"/>
  <c r="F2709" i="66"/>
  <c r="H2709" i="66" s="1"/>
  <c r="F925" i="66"/>
  <c r="H925" i="66" s="1"/>
  <c r="F969" i="66"/>
  <c r="H969" i="66" s="1"/>
  <c r="F218" i="66"/>
  <c r="H218" i="66" s="1"/>
  <c r="F3112" i="66"/>
  <c r="H3112" i="66" s="1"/>
  <c r="F2575" i="66"/>
  <c r="H2575" i="66" s="1"/>
  <c r="F1594" i="66"/>
  <c r="H1594" i="66" s="1"/>
  <c r="F2812" i="66"/>
  <c r="H2812" i="66" s="1"/>
  <c r="F2465" i="66"/>
  <c r="H2465" i="66" s="1"/>
  <c r="F2034" i="66"/>
  <c r="H2034" i="66" s="1"/>
  <c r="F2912" i="66"/>
  <c r="H2912" i="66" s="1"/>
  <c r="F2343" i="66"/>
  <c r="H2343" i="66" s="1"/>
  <c r="F2353" i="66"/>
  <c r="H2353" i="66" s="1"/>
  <c r="F458" i="66"/>
  <c r="H458" i="66" s="1"/>
  <c r="F1044" i="66"/>
  <c r="H1044" i="66" s="1"/>
  <c r="F583" i="66"/>
  <c r="H583" i="66" s="1"/>
  <c r="F3031" i="66"/>
  <c r="H3031" i="66" s="1"/>
  <c r="F2330" i="66"/>
  <c r="H2330" i="66" s="1"/>
  <c r="F759" i="66"/>
  <c r="H759" i="66" s="1"/>
  <c r="F873" i="66"/>
  <c r="H873" i="66" s="1"/>
  <c r="F92" i="66"/>
  <c r="H92" i="66" s="1"/>
  <c r="F1641" i="66"/>
  <c r="H1641" i="66" s="1"/>
  <c r="F2429" i="66"/>
  <c r="H2429" i="66" s="1"/>
  <c r="F776" i="66"/>
  <c r="H776" i="66" s="1"/>
  <c r="F234" i="66"/>
  <c r="H234" i="66" s="1"/>
  <c r="F222" i="66"/>
  <c r="H222" i="66" s="1"/>
  <c r="F2098" i="66"/>
  <c r="H2098" i="66" s="1"/>
  <c r="F1503" i="66"/>
  <c r="H1503" i="66" s="1"/>
  <c r="F2618" i="66"/>
  <c r="H2618" i="66" s="1"/>
  <c r="F1493" i="66"/>
  <c r="H1493" i="66" s="1"/>
  <c r="F799" i="66"/>
  <c r="H799" i="66" s="1"/>
  <c r="F362" i="66"/>
  <c r="H362" i="66" s="1"/>
  <c r="F100" i="66"/>
  <c r="H100" i="66" s="1"/>
  <c r="F939" i="66"/>
  <c r="H939" i="66" s="1"/>
  <c r="F206" i="66"/>
  <c r="H206" i="66" s="1"/>
  <c r="F745" i="66"/>
  <c r="H745" i="66" s="1"/>
  <c r="F274" i="66"/>
  <c r="H274" i="66" s="1"/>
  <c r="F191" i="66"/>
  <c r="H191" i="66" s="1"/>
  <c r="F210" i="66"/>
  <c r="H210" i="66" s="1"/>
  <c r="F2381" i="66"/>
  <c r="H2381" i="66" s="1"/>
  <c r="F696" i="66"/>
  <c r="H696" i="66" s="1"/>
  <c r="F1158" i="66"/>
  <c r="H1158" i="66" s="1"/>
  <c r="F444" i="66"/>
  <c r="H444" i="66" s="1"/>
  <c r="F340" i="66"/>
  <c r="H340" i="66" s="1"/>
  <c r="F2900" i="66"/>
  <c r="H2900" i="66" s="1"/>
  <c r="F1080" i="66"/>
  <c r="H1080" i="66" s="1"/>
  <c r="F306" i="66"/>
  <c r="H306" i="66" s="1"/>
  <c r="F1749" i="66"/>
  <c r="H1749" i="66" s="1"/>
  <c r="F559" i="66"/>
  <c r="H559" i="66" s="1"/>
  <c r="F689" i="66"/>
  <c r="H689" i="66" s="1"/>
  <c r="F2380" i="66"/>
  <c r="H2380" i="66" s="1"/>
  <c r="F1399" i="66"/>
  <c r="H1399" i="66" s="1"/>
  <c r="F1169" i="66"/>
  <c r="H1169" i="66" s="1"/>
  <c r="F794" i="66"/>
  <c r="H794" i="66" s="1"/>
  <c r="F470" i="66"/>
  <c r="H470" i="66" s="1"/>
  <c r="F175" i="66"/>
  <c r="H175" i="66" s="1"/>
  <c r="F1138" i="66"/>
  <c r="H1138" i="66" s="1"/>
  <c r="F300" i="66"/>
  <c r="H300" i="66" s="1"/>
  <c r="F1330" i="66"/>
  <c r="H1330" i="66" s="1"/>
  <c r="F205" i="66"/>
  <c r="H205" i="66" s="1"/>
  <c r="F303" i="66"/>
  <c r="H303" i="66" s="1"/>
  <c r="F535" i="66"/>
  <c r="H535" i="66" s="1"/>
  <c r="F1063" i="66"/>
  <c r="H1063" i="66" s="1"/>
  <c r="F1398" i="66"/>
  <c r="H1398" i="66" s="1"/>
  <c r="F2879" i="66"/>
  <c r="H2879" i="66" s="1"/>
  <c r="F2271" i="66"/>
  <c r="H2271" i="66" s="1"/>
  <c r="F1603" i="66"/>
  <c r="H1603" i="66" s="1"/>
  <c r="F2333" i="66"/>
  <c r="H2333" i="66" s="1"/>
  <c r="F2152" i="66"/>
  <c r="H2152" i="66" s="1"/>
  <c r="F2424" i="66"/>
  <c r="H2424" i="66" s="1"/>
  <c r="F2826" i="66"/>
  <c r="H2826" i="66" s="1"/>
  <c r="F3432" i="66"/>
  <c r="H3432" i="66" s="1"/>
  <c r="F9161" i="66"/>
  <c r="H9161" i="66" s="1"/>
  <c r="F8012" i="66"/>
  <c r="H8012" i="66" s="1"/>
  <c r="F6243" i="66"/>
  <c r="H6243" i="66" s="1"/>
  <c r="F8841" i="66"/>
  <c r="H8841" i="66" s="1"/>
  <c r="F8232" i="66"/>
  <c r="H8232" i="66" s="1"/>
  <c r="F5893" i="66"/>
  <c r="H5893" i="66" s="1"/>
  <c r="F4393" i="66"/>
  <c r="H4393" i="66" s="1"/>
  <c r="F6283" i="66"/>
  <c r="H6283" i="66" s="1"/>
  <c r="F8871" i="66"/>
  <c r="H8871" i="66" s="1"/>
  <c r="F7722" i="66"/>
  <c r="H7722" i="66" s="1"/>
  <c r="F6993" i="66"/>
  <c r="H6993" i="66" s="1"/>
  <c r="F8361" i="66"/>
  <c r="H8361" i="66" s="1"/>
  <c r="F6572" i="66"/>
  <c r="H6572" i="66" s="1"/>
  <c r="F3933" i="66"/>
  <c r="H3933" i="66" s="1"/>
  <c r="F5793" i="66"/>
  <c r="H5793" i="66" s="1"/>
  <c r="F5435" i="66"/>
  <c r="H5435" i="66" s="1"/>
  <c r="F8611" i="66"/>
  <c r="H8611" i="66" s="1"/>
  <c r="F5032" i="66"/>
  <c r="H5032" i="66" s="1"/>
  <c r="F6742" i="66"/>
  <c r="H6742" i="66" s="1"/>
  <c r="F8512" i="66"/>
  <c r="H8512" i="66" s="1"/>
  <c r="F5663" i="66"/>
  <c r="H5663" i="66" s="1"/>
  <c r="F4531" i="66"/>
  <c r="H4531" i="66" s="1"/>
  <c r="F6561" i="66"/>
  <c r="H6561" i="66" s="1"/>
  <c r="F5232" i="66"/>
  <c r="H5232" i="66" s="1"/>
  <c r="F4133" i="66"/>
  <c r="H4133" i="66" s="1"/>
  <c r="F5833" i="66"/>
  <c r="H5833" i="66" s="1"/>
  <c r="F180" i="66"/>
  <c r="H180" i="66" s="1"/>
  <c r="F760" i="66"/>
  <c r="H760" i="66" s="1"/>
  <c r="F261" i="66"/>
  <c r="H261" i="66" s="1"/>
  <c r="F861" i="66"/>
  <c r="H861" i="66" s="1"/>
  <c r="F382" i="66"/>
  <c r="H382" i="66" s="1"/>
  <c r="F254" i="66"/>
  <c r="H254" i="66" s="1"/>
  <c r="F924" i="66"/>
  <c r="H924" i="66" s="1"/>
  <c r="F248" i="66"/>
  <c r="H248" i="66" s="1"/>
  <c r="F778" i="66"/>
  <c r="H778" i="66" s="1"/>
  <c r="F1278" i="66"/>
  <c r="H1278" i="66" s="1"/>
  <c r="F1166" i="66"/>
  <c r="H1166" i="66" s="1"/>
  <c r="F809" i="66"/>
  <c r="H809" i="66" s="1"/>
  <c r="F1438" i="66"/>
  <c r="H1438" i="66" s="1"/>
  <c r="F1769" i="66"/>
  <c r="H1769" i="66" s="1"/>
  <c r="F2519" i="66"/>
  <c r="H2519" i="66" s="1"/>
  <c r="F1530" i="66"/>
  <c r="H1530" i="66" s="1"/>
  <c r="F2180" i="66"/>
  <c r="H2180" i="66" s="1"/>
  <c r="F2061" i="66"/>
  <c r="H2061" i="66" s="1"/>
  <c r="F1373" i="66"/>
  <c r="H1373" i="66" s="1"/>
  <c r="F1776" i="66"/>
  <c r="H1776" i="66" s="1"/>
  <c r="F2134" i="66"/>
  <c r="H2134" i="66" s="1"/>
  <c r="F3004" i="66"/>
  <c r="H3004" i="66" s="1"/>
  <c r="F2045" i="66"/>
  <c r="H2045" i="66" s="1"/>
  <c r="F3170" i="66"/>
  <c r="H3170" i="66" s="1"/>
  <c r="F4112" i="66"/>
  <c r="H4112" i="66" s="1"/>
  <c r="F3895" i="66"/>
  <c r="H3895" i="66" s="1"/>
  <c r="F3831" i="66"/>
  <c r="H3831" i="66" s="1"/>
  <c r="F5861" i="66"/>
  <c r="H5861" i="66" s="1"/>
  <c r="F9271" i="66"/>
  <c r="H9271" i="66" s="1"/>
  <c r="F7462" i="66"/>
  <c r="H7462" i="66" s="1"/>
  <c r="F9322" i="66"/>
  <c r="H9322" i="66" s="1"/>
  <c r="F4663" i="66"/>
  <c r="H4663" i="66" s="1"/>
  <c r="F6779" i="66"/>
  <c r="H6779" i="66" s="1"/>
  <c r="F1252" i="66"/>
  <c r="H1252" i="66" s="1"/>
  <c r="F1120" i="66"/>
  <c r="H1120" i="66" s="1"/>
  <c r="F2930" i="66"/>
  <c r="H2930" i="66" s="1"/>
  <c r="F2868" i="66"/>
  <c r="H2868" i="66" s="1"/>
  <c r="F1221" i="66"/>
  <c r="H1221" i="66" s="1"/>
  <c r="F1172" i="66"/>
  <c r="H1172" i="66" s="1"/>
  <c r="F1334" i="66"/>
  <c r="H1334" i="66" s="1"/>
  <c r="F9809" i="66"/>
  <c r="H9809" i="66" s="1"/>
  <c r="F1292" i="66"/>
  <c r="H1292" i="66" s="1"/>
  <c r="F2559" i="66"/>
  <c r="H2559" i="66" s="1"/>
  <c r="F944" i="66"/>
  <c r="H944" i="66" s="1"/>
  <c r="F9913" i="66"/>
  <c r="H9913" i="66" s="1"/>
  <c r="F9737" i="66"/>
  <c r="H9737" i="66" s="1"/>
  <c r="F9885" i="66"/>
  <c r="H9885" i="66" s="1"/>
  <c r="F8342" i="66"/>
  <c r="H8342" i="66" s="1"/>
  <c r="F8657" i="66"/>
  <c r="H8657" i="66" s="1"/>
  <c r="F9495" i="66"/>
  <c r="H9495" i="66" s="1"/>
  <c r="F8995" i="66"/>
  <c r="H8995" i="66" s="1"/>
  <c r="F8495" i="66"/>
  <c r="H8495" i="66" s="1"/>
  <c r="F915" i="66"/>
  <c r="H915" i="66" s="1"/>
  <c r="F9849" i="66"/>
  <c r="H9849" i="66" s="1"/>
  <c r="F9982" i="66"/>
  <c r="H9982" i="66" s="1"/>
  <c r="F9806" i="66"/>
  <c r="H9806" i="66" s="1"/>
  <c r="F9685" i="66"/>
  <c r="H9685" i="66" s="1"/>
  <c r="F1262" i="66"/>
  <c r="H1262" i="66" s="1"/>
  <c r="F1305" i="66"/>
  <c r="H1305" i="66" s="1"/>
  <c r="F914" i="66"/>
  <c r="H914" i="66" s="1"/>
  <c r="F9903" i="66"/>
  <c r="H9903" i="66" s="1"/>
  <c r="F1081" i="66"/>
  <c r="H1081" i="66" s="1"/>
  <c r="F775" i="66"/>
  <c r="H775" i="66" s="1"/>
  <c r="F9814" i="66"/>
  <c r="H9814" i="66" s="1"/>
  <c r="F9947" i="66"/>
  <c r="H9947" i="66" s="1"/>
  <c r="F9771" i="66"/>
  <c r="H9771" i="66" s="1"/>
  <c r="F9650" i="66"/>
  <c r="H9650" i="66" s="1"/>
  <c r="F9367" i="66"/>
  <c r="H9367" i="66" s="1"/>
  <c r="F8867" i="66"/>
  <c r="H8867" i="66" s="1"/>
  <c r="F8367" i="66"/>
  <c r="H8367" i="66" s="1"/>
  <c r="F9205" i="66"/>
  <c r="H9205" i="66" s="1"/>
  <c r="F8705" i="66"/>
  <c r="H8705" i="66" s="1"/>
  <c r="F8205" i="66"/>
  <c r="H8205" i="66" s="1"/>
  <c r="F3061" i="66"/>
  <c r="H3061" i="66" s="1"/>
  <c r="F625" i="66"/>
  <c r="H625" i="66" s="1"/>
  <c r="F9748" i="66"/>
  <c r="H9748" i="66" s="1"/>
  <c r="F9975" i="66"/>
  <c r="H9975" i="66" s="1"/>
  <c r="F9537" i="66"/>
  <c r="H9537" i="66" s="1"/>
  <c r="F8827" i="66"/>
  <c r="H8827" i="66" s="1"/>
  <c r="F8725" i="66"/>
  <c r="H8725" i="66" s="1"/>
  <c r="F8045" i="66"/>
  <c r="H8045" i="66" s="1"/>
  <c r="F9214" i="66"/>
  <c r="H9214" i="66" s="1"/>
  <c r="F3051" i="66"/>
  <c r="H3051" i="66" s="1"/>
  <c r="F585" i="66"/>
  <c r="H585" i="66" s="1"/>
  <c r="F9743" i="66"/>
  <c r="H9743" i="66" s="1"/>
  <c r="F9970" i="66"/>
  <c r="H9970" i="66" s="1"/>
  <c r="F9435" i="66"/>
  <c r="H9435" i="66" s="1"/>
  <c r="F7545" i="66"/>
  <c r="H7545" i="66" s="1"/>
  <c r="F7045" i="66"/>
  <c r="H7045" i="66" s="1"/>
  <c r="F8714" i="66"/>
  <c r="H8714" i="66" s="1"/>
  <c r="F8214" i="66"/>
  <c r="H8214" i="66" s="1"/>
  <c r="F7714" i="66"/>
  <c r="H7714" i="66" s="1"/>
  <c r="F3180" i="66"/>
  <c r="H3180" i="66" s="1"/>
  <c r="F3021" i="66"/>
  <c r="H3021" i="66" s="1"/>
  <c r="F575" i="66"/>
  <c r="H575" i="66" s="1"/>
  <c r="F9738" i="66"/>
  <c r="H9738" i="66" s="1"/>
  <c r="F9965" i="66"/>
  <c r="H9965" i="66" s="1"/>
  <c r="F9527" i="66"/>
  <c r="H9527" i="66" s="1"/>
  <c r="F9884" i="66"/>
  <c r="H9884" i="66" s="1"/>
  <c r="F9707" i="66"/>
  <c r="H9707" i="66" s="1"/>
  <c r="F9695" i="66"/>
  <c r="H9695" i="66" s="1"/>
  <c r="F8385" i="66"/>
  <c r="H8385" i="66" s="1"/>
  <c r="F7805" i="66"/>
  <c r="H7805" i="66" s="1"/>
  <c r="F7305" i="66"/>
  <c r="H7305" i="66" s="1"/>
  <c r="F9474" i="66"/>
  <c r="H9474" i="66" s="1"/>
  <c r="F9332" i="66"/>
  <c r="H9332" i="66" s="1"/>
  <c r="F1170" i="66"/>
  <c r="H1170" i="66" s="1"/>
  <c r="F9981" i="66"/>
  <c r="H9981" i="66" s="1"/>
  <c r="F9377" i="66"/>
  <c r="H9377" i="66" s="1"/>
  <c r="F8934" i="66"/>
  <c r="H8934" i="66" s="1"/>
  <c r="F7034" i="66"/>
  <c r="H7034" i="66" s="1"/>
  <c r="F1029" i="66"/>
  <c r="H1029" i="66" s="1"/>
  <c r="F9767" i="66"/>
  <c r="H9767" i="66" s="1"/>
  <c r="F7035" i="66"/>
  <c r="H7035" i="66" s="1"/>
  <c r="F8994" i="66"/>
  <c r="H8994" i="66" s="1"/>
  <c r="F8284" i="66"/>
  <c r="H8284" i="66" s="1"/>
  <c r="F7584" i="66"/>
  <c r="H7584" i="66" s="1"/>
  <c r="F6584" i="66"/>
  <c r="H6584" i="66" s="1"/>
  <c r="F6084" i="66"/>
  <c r="H6084" i="66" s="1"/>
  <c r="F5584" i="66"/>
  <c r="H5584" i="66" s="1"/>
  <c r="F4584" i="66"/>
  <c r="H4584" i="66" s="1"/>
  <c r="F10017" i="66"/>
  <c r="H10017" i="66" s="1"/>
  <c r="F9682" i="66"/>
  <c r="H9682" i="66" s="1"/>
  <c r="F8815" i="66"/>
  <c r="H8815" i="66" s="1"/>
  <c r="F7175" i="66"/>
  <c r="H7175" i="66" s="1"/>
  <c r="F9834" i="66"/>
  <c r="H9834" i="66" s="1"/>
  <c r="F9860" i="66"/>
  <c r="H9860" i="66" s="1"/>
  <c r="F8125" i="66"/>
  <c r="H8125" i="66" s="1"/>
  <c r="F8654" i="66"/>
  <c r="H8654" i="66" s="1"/>
  <c r="F7944" i="66"/>
  <c r="H7944" i="66" s="1"/>
  <c r="F6844" i="66"/>
  <c r="H6844" i="66" s="1"/>
  <c r="F9929" i="66"/>
  <c r="H9929" i="66" s="1"/>
  <c r="F9427" i="66"/>
  <c r="H9427" i="66" s="1"/>
  <c r="F8875" i="66"/>
  <c r="H8875" i="66" s="1"/>
  <c r="F7455" i="66"/>
  <c r="H7455" i="66" s="1"/>
  <c r="F7804" i="66"/>
  <c r="H7804" i="66" s="1"/>
  <c r="F7024" i="66"/>
  <c r="H7024" i="66" s="1"/>
  <c r="F6314" i="66"/>
  <c r="H6314" i="66" s="1"/>
  <c r="F3804" i="66"/>
  <c r="H3804" i="66" s="1"/>
  <c r="F9558" i="66"/>
  <c r="H9558" i="66" s="1"/>
  <c r="F8057" i="66"/>
  <c r="H8057" i="66" s="1"/>
  <c r="F7557" i="66"/>
  <c r="H7557" i="66" s="1"/>
  <c r="F7057" i="66"/>
  <c r="H7057" i="66" s="1"/>
  <c r="F6557" i="66"/>
  <c r="H6557" i="66" s="1"/>
  <c r="F5557" i="66"/>
  <c r="H5557" i="66" s="1"/>
  <c r="F5057" i="66"/>
  <c r="H5057" i="66" s="1"/>
  <c r="F4557" i="66"/>
  <c r="H4557" i="66" s="1"/>
  <c r="F4057" i="66"/>
  <c r="H4057" i="66" s="1"/>
  <c r="F3557" i="66"/>
  <c r="H3557" i="66" s="1"/>
  <c r="F9919" i="66"/>
  <c r="H9919" i="66" s="1"/>
  <c r="F9397" i="66"/>
  <c r="H9397" i="66" s="1"/>
  <c r="F8865" i="66"/>
  <c r="H8865" i="66" s="1"/>
  <c r="F5604" i="66"/>
  <c r="H5604" i="66" s="1"/>
  <c r="F4294" i="66"/>
  <c r="H4294" i="66" s="1"/>
  <c r="F9048" i="66"/>
  <c r="H9048" i="66" s="1"/>
  <c r="F7547" i="66"/>
  <c r="H7547" i="66" s="1"/>
  <c r="F6047" i="66"/>
  <c r="H6047" i="66" s="1"/>
  <c r="F5547" i="66"/>
  <c r="H5547" i="66" s="1"/>
  <c r="F4547" i="66"/>
  <c r="H4547" i="66" s="1"/>
  <c r="F4047" i="66"/>
  <c r="H4047" i="66" s="1"/>
  <c r="F3547" i="66"/>
  <c r="H3547" i="66" s="1"/>
  <c r="F7565" i="66"/>
  <c r="H7565" i="66" s="1"/>
  <c r="F7094" i="66"/>
  <c r="H7094" i="66" s="1"/>
  <c r="F6374" i="66"/>
  <c r="H6374" i="66" s="1"/>
  <c r="F5664" i="66"/>
  <c r="H5664" i="66" s="1"/>
  <c r="F4954" i="66"/>
  <c r="H4954" i="66" s="1"/>
  <c r="F3844" i="66"/>
  <c r="H3844" i="66" s="1"/>
  <c r="F9598" i="66"/>
  <c r="H9598" i="66" s="1"/>
  <c r="F8097" i="66"/>
  <c r="H8097" i="66" s="1"/>
  <c r="F7597" i="66"/>
  <c r="H7597" i="66" s="1"/>
  <c r="F9557" i="66"/>
  <c r="H9557" i="66" s="1"/>
  <c r="F8985" i="66"/>
  <c r="H8985" i="66" s="1"/>
  <c r="F7555" i="66"/>
  <c r="H7555" i="66" s="1"/>
  <c r="F9034" i="66"/>
  <c r="H9034" i="66" s="1"/>
  <c r="F814" i="66"/>
  <c r="H814" i="66" s="1"/>
  <c r="F8975" i="66"/>
  <c r="H8975" i="66" s="1"/>
  <c r="F7525" i="66"/>
  <c r="H7525" i="66" s="1"/>
  <c r="F781" i="66"/>
  <c r="H781" i="66" s="1"/>
  <c r="F9850" i="66"/>
  <c r="H9850" i="66" s="1"/>
  <c r="F10010" i="66"/>
  <c r="H10010" i="66" s="1"/>
  <c r="F7985" i="66"/>
  <c r="H7985" i="66" s="1"/>
  <c r="F1222" i="66"/>
  <c r="H1222" i="66" s="1"/>
  <c r="F9749" i="66"/>
  <c r="H9749" i="66" s="1"/>
  <c r="F1291" i="66"/>
  <c r="H1291" i="66" s="1"/>
  <c r="F9990" i="66"/>
  <c r="H9990" i="66" s="1"/>
  <c r="F9444" i="66"/>
  <c r="H9444" i="66" s="1"/>
  <c r="F5194" i="66"/>
  <c r="H5194" i="66" s="1"/>
  <c r="F4514" i="66"/>
  <c r="H4514" i="66" s="1"/>
  <c r="F4014" i="66"/>
  <c r="H4014" i="66" s="1"/>
  <c r="F3514" i="66"/>
  <c r="H3514" i="66" s="1"/>
  <c r="F9268" i="66"/>
  <c r="H9268" i="66" s="1"/>
  <c r="F8267" i="66"/>
  <c r="H8267" i="66" s="1"/>
  <c r="F7267" i="66"/>
  <c r="H7267" i="66" s="1"/>
  <c r="F6767" i="66"/>
  <c r="H6767" i="66" s="1"/>
  <c r="F5767" i="66"/>
  <c r="H5767" i="66" s="1"/>
  <c r="F5267" i="66"/>
  <c r="H5267" i="66" s="1"/>
  <c r="F4767" i="66"/>
  <c r="H4767" i="66" s="1"/>
  <c r="F4267" i="66"/>
  <c r="H4267" i="66" s="1"/>
  <c r="F4015" i="66"/>
  <c r="H4015" i="66" s="1"/>
  <c r="F933" i="66"/>
  <c r="H933" i="66" s="1"/>
  <c r="F3182" i="66"/>
  <c r="H3182" i="66" s="1"/>
  <c r="F2760" i="66"/>
  <c r="H2760" i="66" s="1"/>
  <c r="F2470" i="66"/>
  <c r="H2470" i="66" s="1"/>
  <c r="F1699" i="66"/>
  <c r="H1699" i="66" s="1"/>
  <c r="F1188" i="66"/>
  <c r="H1188" i="66" s="1"/>
  <c r="F1488" i="66"/>
  <c r="H1488" i="66" s="1"/>
  <c r="F138" i="66"/>
  <c r="H138" i="66" s="1"/>
  <c r="F1624" i="66"/>
  <c r="H1624" i="66" s="1"/>
  <c r="F2872" i="66"/>
  <c r="H2872" i="66" s="1"/>
  <c r="F1962" i="66"/>
  <c r="H1962" i="66" s="1"/>
  <c r="F2434" i="66"/>
  <c r="H2434" i="66" s="1"/>
  <c r="F2175" i="66"/>
  <c r="H2175" i="66" s="1"/>
  <c r="F1424" i="66"/>
  <c r="H1424" i="66" s="1"/>
  <c r="F2672" i="66"/>
  <c r="H2672" i="66" s="1"/>
  <c r="F1871" i="66"/>
  <c r="H1871" i="66" s="1"/>
  <c r="F338" i="66"/>
  <c r="H338" i="66" s="1"/>
  <c r="F493" i="66"/>
  <c r="H493" i="66" s="1"/>
  <c r="F692" i="66"/>
  <c r="H692" i="66" s="1"/>
  <c r="F2621" i="66"/>
  <c r="H2621" i="66" s="1"/>
  <c r="F1580" i="66"/>
  <c r="H1580" i="66" s="1"/>
  <c r="F446" i="66"/>
  <c r="H446" i="66" s="1"/>
  <c r="F328" i="66"/>
  <c r="H328" i="66" s="1"/>
  <c r="F277" i="66"/>
  <c r="H277" i="66" s="1"/>
  <c r="F94" i="66"/>
  <c r="H94" i="66" s="1"/>
  <c r="F1280" i="66"/>
  <c r="H1280" i="66" s="1"/>
  <c r="F1381" i="66"/>
  <c r="H1381" i="66" s="1"/>
  <c r="F666" i="66"/>
  <c r="H666" i="66" s="1"/>
  <c r="F743" i="66"/>
  <c r="H743" i="66" s="1"/>
  <c r="F174" i="66"/>
  <c r="H174" i="66" s="1"/>
  <c r="F1084" i="66"/>
  <c r="H1084" i="66" s="1"/>
  <c r="F1343" i="66"/>
  <c r="H1343" i="66" s="1"/>
  <c r="F1522" i="66"/>
  <c r="H1522" i="66" s="1"/>
  <c r="F1838" i="66"/>
  <c r="H1838" i="66" s="1"/>
  <c r="F2840" i="66"/>
  <c r="H2840" i="66" s="1"/>
  <c r="F2288" i="66"/>
  <c r="H2288" i="66" s="1"/>
  <c r="F2710" i="66"/>
  <c r="H2710" i="66" s="1"/>
  <c r="F1193" i="66"/>
  <c r="H1193" i="66" s="1"/>
  <c r="F2199" i="66"/>
  <c r="H2199" i="66" s="1"/>
  <c r="F278" i="66"/>
  <c r="H278" i="66" s="1"/>
  <c r="F545" i="66"/>
  <c r="H545" i="66" s="1"/>
  <c r="F91" i="66"/>
  <c r="H91" i="66" s="1"/>
  <c r="F150" i="66"/>
  <c r="H150" i="66" s="1"/>
  <c r="F1390" i="66"/>
  <c r="H1390" i="66" s="1"/>
  <c r="F1060" i="66"/>
  <c r="H1060" i="66" s="1"/>
  <c r="F516" i="66"/>
  <c r="H516" i="66" s="1"/>
  <c r="F77" i="66"/>
  <c r="H77" i="66" s="1"/>
  <c r="F271" i="66"/>
  <c r="H271" i="66" s="1"/>
  <c r="F270" i="66"/>
  <c r="H270" i="66" s="1"/>
  <c r="F156" i="66"/>
  <c r="H156" i="66" s="1"/>
  <c r="F1529" i="66"/>
  <c r="H1529" i="66" s="1"/>
  <c r="F2070" i="66"/>
  <c r="H2070" i="66" s="1"/>
  <c r="F126" i="66"/>
  <c r="H126" i="66" s="1"/>
  <c r="F1478" i="66"/>
  <c r="H1478" i="66" s="1"/>
  <c r="F1119" i="66"/>
  <c r="H1119" i="66" s="1"/>
  <c r="F2750" i="66"/>
  <c r="H2750" i="66" s="1"/>
  <c r="F716" i="66"/>
  <c r="H716" i="66" s="1"/>
  <c r="F1218" i="66"/>
  <c r="H1218" i="66" s="1"/>
  <c r="F614" i="66"/>
  <c r="H614" i="66" s="1"/>
  <c r="F590" i="66"/>
  <c r="H590" i="66" s="1"/>
  <c r="F1285" i="66"/>
  <c r="H1285" i="66" s="1"/>
  <c r="F568" i="66"/>
  <c r="H568" i="66" s="1"/>
  <c r="F390" i="66"/>
  <c r="H390" i="66" s="1"/>
  <c r="F385" i="66"/>
  <c r="H385" i="66" s="1"/>
  <c r="F892" i="66"/>
  <c r="H892" i="66" s="1"/>
  <c r="F605" i="66"/>
  <c r="H605" i="66" s="1"/>
  <c r="F1113" i="66"/>
  <c r="H1113" i="66" s="1"/>
  <c r="F536" i="66"/>
  <c r="H536" i="66" s="1"/>
  <c r="F1131" i="66"/>
  <c r="H1131" i="66" s="1"/>
  <c r="F1458" i="66"/>
  <c r="H1458" i="66" s="1"/>
  <c r="F1909" i="66"/>
  <c r="H1909" i="66" s="1"/>
  <c r="F3009" i="66"/>
  <c r="H3009" i="66" s="1"/>
  <c r="F1411" i="66"/>
  <c r="H1411" i="66" s="1"/>
  <c r="F2401" i="66"/>
  <c r="H2401" i="66" s="1"/>
  <c r="F1683" i="66"/>
  <c r="H1683" i="66" s="1"/>
  <c r="F1731" i="66"/>
  <c r="H1731" i="66" s="1"/>
  <c r="F2916" i="66"/>
  <c r="H2916" i="66" s="1"/>
  <c r="F2757" i="66"/>
  <c r="H2757" i="66" s="1"/>
  <c r="F3532" i="66"/>
  <c r="H3532" i="66" s="1"/>
  <c r="F3761" i="66"/>
  <c r="H3761" i="66" s="1"/>
  <c r="F5071" i="66"/>
  <c r="H5071" i="66" s="1"/>
  <c r="F9351" i="66"/>
  <c r="H9351" i="66" s="1"/>
  <c r="F8212" i="66"/>
  <c r="H8212" i="66" s="1"/>
  <c r="F3745" i="66"/>
  <c r="H3745" i="66" s="1"/>
  <c r="F2387" i="66"/>
  <c r="H2387" i="66" s="1"/>
  <c r="F3571" i="66"/>
  <c r="H3571" i="66" s="1"/>
  <c r="F1565" i="66"/>
  <c r="H1565" i="66" s="1"/>
  <c r="F1348" i="66"/>
  <c r="H1348" i="66" s="1"/>
  <c r="F1136" i="66"/>
  <c r="H1136" i="66" s="1"/>
  <c r="F308" i="66"/>
  <c r="H308" i="66" s="1"/>
  <c r="F2188" i="66"/>
  <c r="H2188" i="66" s="1"/>
  <c r="F2881" i="66"/>
  <c r="H2881" i="66" s="1"/>
  <c r="F1807" i="66"/>
  <c r="H1807" i="66" s="1"/>
  <c r="F1543" i="66"/>
  <c r="H1543" i="66" s="1"/>
  <c r="F1116" i="66"/>
  <c r="H1116" i="66" s="1"/>
  <c r="F1935" i="66"/>
  <c r="H1935" i="66" s="1"/>
  <c r="F1825" i="66"/>
  <c r="H1825" i="66" s="1"/>
  <c r="F2703" i="66"/>
  <c r="H2703" i="66" s="1"/>
  <c r="F2865" i="66"/>
  <c r="H2865" i="66" s="1"/>
  <c r="F1618" i="66"/>
  <c r="H1618" i="66" s="1"/>
  <c r="F2033" i="66"/>
  <c r="H2033" i="66" s="1"/>
  <c r="F1853" i="66"/>
  <c r="H1853" i="66" s="1"/>
  <c r="F909" i="66"/>
  <c r="H909" i="66" s="1"/>
  <c r="F764" i="66"/>
  <c r="H764" i="66" s="1"/>
  <c r="F1420" i="66"/>
  <c r="H1420" i="66" s="1"/>
  <c r="F326" i="66"/>
  <c r="H326" i="66" s="1"/>
  <c r="F238" i="66"/>
  <c r="H238" i="66" s="1"/>
  <c r="F34" i="66"/>
  <c r="H34" i="66" s="1"/>
  <c r="F1623" i="66"/>
  <c r="H1623" i="66" s="1"/>
  <c r="F546" i="66"/>
  <c r="H546" i="66" s="1"/>
  <c r="F185" i="66"/>
  <c r="H185" i="66" s="1"/>
  <c r="F905" i="66"/>
  <c r="H905" i="66" s="1"/>
  <c r="F1762" i="66"/>
  <c r="H1762" i="66" s="1"/>
  <c r="F1916" i="66"/>
  <c r="H1916" i="66" s="1"/>
  <c r="F3029" i="66"/>
  <c r="H3029" i="66" s="1"/>
  <c r="F2068" i="66"/>
  <c r="H2068" i="66" s="1"/>
  <c r="F1672" i="66"/>
  <c r="H1672" i="66" s="1"/>
  <c r="F2411" i="66"/>
  <c r="H2411" i="66" s="1"/>
  <c r="F445" i="66"/>
  <c r="H445" i="66" s="1"/>
  <c r="F363" i="66"/>
  <c r="H363" i="66" s="1"/>
  <c r="F172" i="66"/>
  <c r="H172" i="66" s="1"/>
  <c r="F821" i="66"/>
  <c r="H821" i="66" s="1"/>
  <c r="F773" i="66"/>
  <c r="H773" i="66" s="1"/>
  <c r="F1869" i="66"/>
  <c r="H1869" i="66" s="1"/>
  <c r="F609" i="66"/>
  <c r="H609" i="66" s="1"/>
  <c r="F262" i="66"/>
  <c r="H262" i="66" s="1"/>
  <c r="F1199" i="66"/>
  <c r="H1199" i="66" s="1"/>
  <c r="F376" i="66"/>
  <c r="H376" i="66" s="1"/>
  <c r="F408" i="66"/>
  <c r="H408" i="66" s="1"/>
  <c r="F945" i="66"/>
  <c r="H945" i="66" s="1"/>
  <c r="F264" i="66"/>
  <c r="H264" i="66" s="1"/>
  <c r="F171" i="66"/>
  <c r="H171" i="66" s="1"/>
  <c r="F1571" i="66"/>
  <c r="H1571" i="66" s="1"/>
  <c r="F1361" i="66"/>
  <c r="H1361" i="66" s="1"/>
  <c r="F1210" i="66"/>
  <c r="H1210" i="66" s="1"/>
  <c r="F596" i="66"/>
  <c r="H596" i="66" s="1"/>
  <c r="F450" i="66"/>
  <c r="H450" i="66" s="1"/>
  <c r="F505" i="66"/>
  <c r="H505" i="66" s="1"/>
  <c r="F842" i="66"/>
  <c r="H842" i="66" s="1"/>
  <c r="F520" i="66"/>
  <c r="H520" i="66" s="1"/>
  <c r="F972" i="66"/>
  <c r="H972" i="66" s="1"/>
  <c r="F403" i="66"/>
  <c r="H403" i="66" s="1"/>
  <c r="F1225" i="66"/>
  <c r="H1225" i="66" s="1"/>
  <c r="F705" i="66"/>
  <c r="H705" i="66" s="1"/>
  <c r="F607" i="66"/>
  <c r="H607" i="66" s="1"/>
  <c r="F1163" i="66"/>
  <c r="H1163" i="66" s="1"/>
  <c r="F586" i="66"/>
  <c r="H586" i="66" s="1"/>
  <c r="F1792" i="66"/>
  <c r="H1792" i="66" s="1"/>
  <c r="F1481" i="66"/>
  <c r="H1481" i="66" s="1"/>
  <c r="F2481" i="66"/>
  <c r="H2481" i="66" s="1"/>
  <c r="F1582" i="66"/>
  <c r="H1582" i="66" s="1"/>
  <c r="F1518" i="66"/>
  <c r="H1518" i="66" s="1"/>
  <c r="F2478" i="66"/>
  <c r="H2478" i="66" s="1"/>
  <c r="F1534" i="66"/>
  <c r="H1534" i="66" s="1"/>
  <c r="F6301" i="66"/>
  <c r="H6301" i="66" s="1"/>
  <c r="F9551" i="66"/>
  <c r="H9551" i="66" s="1"/>
  <c r="F6142" i="66"/>
  <c r="H6142" i="66" s="1"/>
  <c r="F4533" i="66"/>
  <c r="H4533" i="66" s="1"/>
  <c r="F2177" i="66"/>
  <c r="H2177" i="66" s="1"/>
  <c r="F2377" i="66"/>
  <c r="H2377" i="66" s="1"/>
  <c r="F1882" i="66"/>
  <c r="H1882" i="66" s="1"/>
  <c r="F2691" i="66"/>
  <c r="H2691" i="66" s="1"/>
  <c r="F1073" i="66"/>
  <c r="H1073" i="66" s="1"/>
  <c r="F2002" i="66"/>
  <c r="H2002" i="66" s="1"/>
  <c r="F2189" i="66"/>
  <c r="H2189" i="66" s="1"/>
  <c r="F1038" i="66"/>
  <c r="H1038" i="66" s="1"/>
  <c r="F2294" i="66"/>
  <c r="H2294" i="66" s="1"/>
  <c r="F3203" i="66"/>
  <c r="H3203" i="66" s="1"/>
  <c r="F2572" i="66"/>
  <c r="H2572" i="66" s="1"/>
  <c r="F2593" i="66"/>
  <c r="H2593" i="66" s="1"/>
  <c r="F3003" i="66"/>
  <c r="H3003" i="66" s="1"/>
  <c r="F2372" i="66"/>
  <c r="H2372" i="66" s="1"/>
  <c r="F2804" i="66"/>
  <c r="H2804" i="66" s="1"/>
  <c r="F2563" i="66"/>
  <c r="H2563" i="66" s="1"/>
  <c r="F2455" i="66"/>
  <c r="H2455" i="66" s="1"/>
  <c r="F673" i="66"/>
  <c r="H673" i="66" s="1"/>
  <c r="F825" i="66"/>
  <c r="H825" i="66" s="1"/>
  <c r="F654" i="66"/>
  <c r="H654" i="66" s="1"/>
  <c r="F855" i="66"/>
  <c r="H855" i="66" s="1"/>
  <c r="F128" i="66"/>
  <c r="H128" i="66" s="1"/>
  <c r="F1035" i="66"/>
  <c r="H1035" i="66" s="1"/>
  <c r="F573" i="66"/>
  <c r="H573" i="66" s="1"/>
  <c r="F832" i="66"/>
  <c r="H832" i="66" s="1"/>
  <c r="F2630" i="66"/>
  <c r="H2630" i="66" s="1"/>
  <c r="F1799" i="66"/>
  <c r="H1799" i="66" s="1"/>
  <c r="F499" i="66"/>
  <c r="H499" i="66" s="1"/>
  <c r="F127" i="66"/>
  <c r="H127" i="66" s="1"/>
  <c r="F105" i="66"/>
  <c r="H105" i="66" s="1"/>
  <c r="F1736" i="66"/>
  <c r="H1736" i="66" s="1"/>
  <c r="F1668" i="66"/>
  <c r="H1668" i="66" s="1"/>
  <c r="F1512" i="66"/>
  <c r="H1512" i="66" s="1"/>
  <c r="F1437" i="66"/>
  <c r="H1437" i="66" s="1"/>
  <c r="F2141" i="66"/>
  <c r="H2141" i="66" s="1"/>
  <c r="F943" i="66"/>
  <c r="H943" i="66" s="1"/>
  <c r="F817" i="66"/>
  <c r="H817" i="66" s="1"/>
  <c r="F62" i="66"/>
  <c r="H62" i="66" s="1"/>
  <c r="F1619" i="66"/>
  <c r="H1619" i="66" s="1"/>
  <c r="F345" i="66"/>
  <c r="H345" i="66" s="1"/>
  <c r="F233" i="66"/>
  <c r="H233" i="66" s="1"/>
  <c r="F152" i="66"/>
  <c r="H152" i="66" s="1"/>
  <c r="F1040" i="66"/>
  <c r="H1040" i="66" s="1"/>
  <c r="F2549" i="66"/>
  <c r="H2549" i="66" s="1"/>
  <c r="F352" i="66"/>
  <c r="H352" i="66" s="1"/>
  <c r="F1920" i="66"/>
  <c r="H1920" i="66" s="1"/>
  <c r="F1850" i="66"/>
  <c r="H1850" i="66" s="1"/>
  <c r="F1368" i="66"/>
  <c r="H1368" i="66" s="1"/>
  <c r="F1207" i="66"/>
  <c r="H1207" i="66" s="1"/>
  <c r="F1550" i="66"/>
  <c r="H1550" i="66" s="1"/>
  <c r="F1309" i="66"/>
  <c r="H1309" i="66" s="1"/>
  <c r="F374" i="66"/>
  <c r="H374" i="66" s="1"/>
  <c r="F802" i="66"/>
  <c r="H802" i="66" s="1"/>
  <c r="F221" i="66"/>
  <c r="H221" i="66" s="1"/>
  <c r="F984" i="66"/>
  <c r="H984" i="66" s="1"/>
  <c r="F845" i="66"/>
  <c r="H845" i="66" s="1"/>
  <c r="F1148" i="66"/>
  <c r="H1148" i="66" s="1"/>
  <c r="F630" i="66"/>
  <c r="H630" i="66" s="1"/>
  <c r="F954" i="66"/>
  <c r="H954" i="66" s="1"/>
  <c r="F657" i="66"/>
  <c r="H657" i="66" s="1"/>
  <c r="F769" i="66"/>
  <c r="H769" i="66" s="1"/>
  <c r="F941" i="66"/>
  <c r="H941" i="66" s="1"/>
  <c r="F2678" i="66"/>
  <c r="H2678" i="66" s="1"/>
  <c r="F2200" i="66"/>
  <c r="H2200" i="66" s="1"/>
  <c r="F2598" i="66"/>
  <c r="H2598" i="66" s="1"/>
  <c r="F2613" i="66"/>
  <c r="H2613" i="66" s="1"/>
  <c r="F3035" i="66"/>
  <c r="H3035" i="66" s="1"/>
  <c r="F3815" i="66"/>
  <c r="H3815" i="66" s="1"/>
  <c r="F3961" i="66"/>
  <c r="H3961" i="66" s="1"/>
  <c r="F3715" i="66"/>
  <c r="H3715" i="66" s="1"/>
  <c r="F6441" i="66"/>
  <c r="H6441" i="66" s="1"/>
  <c r="F2087" i="66"/>
  <c r="H2087" i="66" s="1"/>
  <c r="F2679" i="66"/>
  <c r="H2679" i="66" s="1"/>
  <c r="F719" i="66"/>
  <c r="H719" i="66" s="1"/>
  <c r="F168" i="66"/>
  <c r="H168" i="66" s="1"/>
  <c r="F1703" i="66"/>
  <c r="H1703" i="66" s="1"/>
  <c r="F2365" i="66"/>
  <c r="H2365" i="66" s="1"/>
  <c r="F1344" i="66"/>
  <c r="H1344" i="66" s="1"/>
  <c r="F1872" i="66"/>
  <c r="H1872" i="66" s="1"/>
  <c r="F1507" i="66"/>
  <c r="H1507" i="66" s="1"/>
  <c r="F3063" i="66"/>
  <c r="H3063" i="66" s="1"/>
  <c r="F2402" i="66"/>
  <c r="H2402" i="66" s="1"/>
  <c r="F2463" i="66"/>
  <c r="H2463" i="66" s="1"/>
  <c r="F2052" i="66"/>
  <c r="H2052" i="66" s="1"/>
  <c r="F2440" i="66"/>
  <c r="H2440" i="66" s="1"/>
  <c r="F312" i="66"/>
  <c r="H312" i="66" s="1"/>
  <c r="F79" i="66"/>
  <c r="H79" i="66" s="1"/>
  <c r="F116" i="66"/>
  <c r="H116" i="66" s="1"/>
  <c r="F1288" i="66"/>
  <c r="H1288" i="66" s="1"/>
  <c r="F874" i="66"/>
  <c r="H874" i="66" s="1"/>
  <c r="F752" i="66"/>
  <c r="H752" i="66" s="1"/>
  <c r="F491" i="66"/>
  <c r="H491" i="66" s="1"/>
  <c r="F1678" i="66"/>
  <c r="H1678" i="66" s="1"/>
  <c r="F1832" i="66"/>
  <c r="H1832" i="66" s="1"/>
  <c r="F2390" i="66"/>
  <c r="H2390" i="66" s="1"/>
  <c r="F28" i="66"/>
  <c r="H28" i="66" s="1"/>
  <c r="F3169" i="66"/>
  <c r="H3169" i="66" s="1"/>
  <c r="F1727" i="66"/>
  <c r="H1727" i="66" s="1"/>
  <c r="F3131" i="66"/>
  <c r="H3131" i="66" s="1"/>
  <c r="F1538" i="66"/>
  <c r="H1538" i="66" s="1"/>
  <c r="F2151" i="66"/>
  <c r="H2151" i="66" s="1"/>
  <c r="F1816" i="66"/>
  <c r="H1816" i="66" s="1"/>
  <c r="F2599" i="66"/>
  <c r="H2599" i="66" s="1"/>
  <c r="F153" i="66"/>
  <c r="H153" i="66" s="1"/>
  <c r="F797" i="66"/>
  <c r="H797" i="66" s="1"/>
  <c r="F133" i="66"/>
  <c r="H133" i="66" s="1"/>
  <c r="F402" i="66"/>
  <c r="H402" i="66" s="1"/>
  <c r="F323" i="66"/>
  <c r="H323" i="66" s="1"/>
  <c r="F1215" i="66"/>
  <c r="H1215" i="66" s="1"/>
  <c r="F90" i="66"/>
  <c r="H90" i="66" s="1"/>
  <c r="F919" i="66"/>
  <c r="H919" i="66" s="1"/>
  <c r="F2460" i="66"/>
  <c r="H2460" i="66" s="1"/>
  <c r="F1196" i="66"/>
  <c r="H1196" i="66" s="1"/>
  <c r="F3010" i="66"/>
  <c r="H3010" i="66" s="1"/>
  <c r="F3059" i="66"/>
  <c r="H3059" i="66" s="1"/>
  <c r="F236" i="66"/>
  <c r="H236" i="66" s="1"/>
  <c r="F318" i="66"/>
  <c r="H318" i="66" s="1"/>
  <c r="F755" i="66"/>
  <c r="H755" i="66" s="1"/>
  <c r="F284" i="66"/>
  <c r="H284" i="66" s="1"/>
  <c r="F273" i="66"/>
  <c r="H273" i="66" s="1"/>
  <c r="F341" i="66"/>
  <c r="H341" i="66" s="1"/>
  <c r="F83" i="66"/>
  <c r="H83" i="66" s="1"/>
  <c r="F117" i="66"/>
  <c r="H117" i="66" s="1"/>
  <c r="F103" i="66"/>
  <c r="H103" i="66" s="1"/>
  <c r="F1050" i="66"/>
  <c r="H1050" i="66" s="1"/>
  <c r="F107" i="66"/>
  <c r="H107" i="66" s="1"/>
  <c r="F1315" i="66"/>
  <c r="H1315" i="66" s="1"/>
  <c r="F1369" i="66"/>
  <c r="H1369" i="66" s="1"/>
  <c r="F2270" i="66"/>
  <c r="H2270" i="66" s="1"/>
  <c r="F1726" i="66"/>
  <c r="H1726" i="66" s="1"/>
  <c r="F2693" i="66"/>
  <c r="H2693" i="66" s="1"/>
  <c r="F1684" i="66"/>
  <c r="H1684" i="66" s="1"/>
  <c r="F2065" i="66"/>
  <c r="H2065" i="66" s="1"/>
  <c r="F3155" i="66"/>
  <c r="H3155" i="66" s="1"/>
  <c r="F1837" i="66"/>
  <c r="H1837" i="66" s="1"/>
  <c r="F4061" i="66"/>
  <c r="H4061" i="66" s="1"/>
  <c r="F7931" i="66"/>
  <c r="H7931" i="66" s="1"/>
  <c r="F6482" i="66"/>
  <c r="H6482" i="66" s="1"/>
  <c r="F9422" i="66"/>
  <c r="H9422" i="66" s="1"/>
  <c r="F4873" i="66"/>
  <c r="H4873" i="66" s="1"/>
  <c r="F1897" i="66"/>
  <c r="H1897" i="66" s="1"/>
  <c r="F5711" i="66"/>
  <c r="H5711" i="66" s="1"/>
  <c r="F1877" i="66"/>
  <c r="H1877" i="66" s="1"/>
  <c r="F2153" i="66"/>
  <c r="H2153" i="66" s="1"/>
  <c r="F1817" i="66"/>
  <c r="H1817" i="66" s="1"/>
  <c r="F209" i="66"/>
  <c r="H209" i="66" s="1"/>
  <c r="F2968" i="66"/>
  <c r="H2968" i="66" s="1"/>
  <c r="F1357" i="66"/>
  <c r="H1357" i="66" s="1"/>
  <c r="F2738" i="66"/>
  <c r="H2738" i="66" s="1"/>
  <c r="F619" i="66"/>
  <c r="H619" i="66" s="1"/>
  <c r="F923" i="66"/>
  <c r="H923" i="66" s="1"/>
  <c r="F898" i="66"/>
  <c r="H898" i="66" s="1"/>
  <c r="F2266" i="66"/>
  <c r="H2266" i="66" s="1"/>
  <c r="F2452" i="66"/>
  <c r="H2452" i="66" s="1"/>
  <c r="F2262" i="66"/>
  <c r="H2262" i="66" s="1"/>
  <c r="F2084" i="66"/>
  <c r="H2084" i="66" s="1"/>
  <c r="F2556" i="66"/>
  <c r="H2556" i="66" s="1"/>
  <c r="F2252" i="66"/>
  <c r="H2252" i="66" s="1"/>
  <c r="F2848" i="66"/>
  <c r="H2848" i="66" s="1"/>
  <c r="F2853" i="66"/>
  <c r="H2853" i="66" s="1"/>
  <c r="F1557" i="66"/>
  <c r="H1557" i="66" s="1"/>
  <c r="F346" i="66"/>
  <c r="H346" i="66" s="1"/>
  <c r="F1298" i="66"/>
  <c r="H1298" i="66" s="1"/>
  <c r="F637" i="66"/>
  <c r="H637" i="66" s="1"/>
  <c r="F474" i="66"/>
  <c r="H474" i="66" s="1"/>
  <c r="F242" i="66"/>
  <c r="H242" i="66" s="1"/>
  <c r="F2053" i="66"/>
  <c r="H2053" i="66" s="1"/>
  <c r="F1160" i="66"/>
  <c r="H1160" i="66" s="1"/>
  <c r="F1287" i="66"/>
  <c r="H1287" i="66" s="1"/>
  <c r="F1325" i="66"/>
  <c r="H1325" i="66" s="1"/>
  <c r="F1168" i="66"/>
  <c r="H1168" i="66" s="1"/>
  <c r="F413" i="66"/>
  <c r="H413" i="66" s="1"/>
  <c r="F431" i="66"/>
  <c r="H431" i="66" s="1"/>
  <c r="F1622" i="66"/>
  <c r="H1622" i="66" s="1"/>
  <c r="F269" i="66"/>
  <c r="H269" i="66" s="1"/>
  <c r="F1068" i="66"/>
  <c r="H1068" i="66" s="1"/>
  <c r="F994" i="66"/>
  <c r="H994" i="66" s="1"/>
  <c r="F721" i="66"/>
  <c r="H721" i="66" s="1"/>
  <c r="F1942" i="66"/>
  <c r="H1942" i="66" s="1"/>
  <c r="F2253" i="66"/>
  <c r="H2253" i="66" s="1"/>
  <c r="F2841" i="66"/>
  <c r="H2841" i="66" s="1"/>
  <c r="F1606" i="66"/>
  <c r="H1606" i="66" s="1"/>
  <c r="F2551" i="66"/>
  <c r="H2551" i="66" s="1"/>
  <c r="F2831" i="66"/>
  <c r="H2831" i="66" s="1"/>
  <c r="F1931" i="66"/>
  <c r="H1931" i="66" s="1"/>
  <c r="F1106" i="66"/>
  <c r="H1106" i="66" s="1"/>
  <c r="F884" i="66"/>
  <c r="H884" i="66" s="1"/>
  <c r="F33" i="66"/>
  <c r="H33" i="66" s="1"/>
  <c r="F420" i="66"/>
  <c r="H420" i="66" s="1"/>
  <c r="F2569" i="66"/>
  <c r="H2569" i="66" s="1"/>
  <c r="F1096" i="66"/>
  <c r="H1096" i="66" s="1"/>
  <c r="F677" i="66"/>
  <c r="H677" i="66" s="1"/>
  <c r="F940" i="66"/>
  <c r="H940" i="66" s="1"/>
  <c r="F780" i="66"/>
  <c r="H780" i="66" s="1"/>
  <c r="F599" i="66"/>
  <c r="H599" i="66" s="1"/>
  <c r="F435" i="66"/>
  <c r="H435" i="66" s="1"/>
  <c r="F142" i="66"/>
  <c r="H142" i="66" s="1"/>
  <c r="F1024" i="66"/>
  <c r="H1024" i="66" s="1"/>
  <c r="F739" i="66"/>
  <c r="H739" i="66" s="1"/>
  <c r="F3138" i="66"/>
  <c r="H3138" i="66" s="1"/>
  <c r="F1560" i="66"/>
  <c r="H1560" i="66" s="1"/>
  <c r="F1135" i="66"/>
  <c r="H1135" i="66" s="1"/>
  <c r="F976" i="66"/>
  <c r="H976" i="66" s="1"/>
  <c r="F1256" i="66"/>
  <c r="H1256" i="66" s="1"/>
  <c r="F2060" i="66"/>
  <c r="H2060" i="66" s="1"/>
  <c r="F2589" i="66"/>
  <c r="H2589" i="66" s="1"/>
  <c r="F819" i="66"/>
  <c r="H819" i="66" s="1"/>
  <c r="F110" i="66"/>
  <c r="H110" i="66" s="1"/>
  <c r="F481" i="66"/>
  <c r="H481" i="66" s="1"/>
  <c r="F283" i="66"/>
  <c r="H283" i="66" s="1"/>
  <c r="F231" i="66"/>
  <c r="H231" i="66" s="1"/>
  <c r="F1195" i="66"/>
  <c r="H1195" i="66" s="1"/>
  <c r="F157" i="66"/>
  <c r="H157" i="66" s="1"/>
  <c r="F613" i="66"/>
  <c r="H613" i="66" s="1"/>
  <c r="F36" i="66"/>
  <c r="H36" i="66" s="1"/>
  <c r="F889" i="66"/>
  <c r="H889" i="66" s="1"/>
  <c r="F1610" i="66"/>
  <c r="H1610" i="66" s="1"/>
  <c r="F2370" i="66"/>
  <c r="H2370" i="66" s="1"/>
  <c r="F1728" i="66"/>
  <c r="H1728" i="66" s="1"/>
  <c r="F2722" i="66"/>
  <c r="H2722" i="66" s="1"/>
  <c r="F2944" i="66"/>
  <c r="H2944" i="66" s="1"/>
  <c r="F4142" i="66"/>
  <c r="H4142" i="66" s="1"/>
  <c r="F6811" i="66"/>
  <c r="H6811" i="66" s="1"/>
  <c r="F4792" i="66"/>
  <c r="H4792" i="66" s="1"/>
  <c r="F9622" i="66"/>
  <c r="H9622" i="66" s="1"/>
  <c r="F3572" i="66"/>
  <c r="H3572" i="66" s="1"/>
  <c r="F5301" i="66"/>
  <c r="H5301" i="66" s="1"/>
  <c r="F2508" i="66"/>
  <c r="H2508" i="66" s="1"/>
  <c r="F2990" i="66"/>
  <c r="H2990" i="66" s="1"/>
  <c r="F1198" i="66"/>
  <c r="H1198" i="66" s="1"/>
  <c r="F3165" i="66"/>
  <c r="H3165" i="66" s="1"/>
  <c r="F1994" i="66"/>
  <c r="H1994" i="66" s="1"/>
  <c r="F2698" i="66"/>
  <c r="H2698" i="66" s="1"/>
  <c r="F1676" i="66"/>
  <c r="H1676" i="66" s="1"/>
  <c r="F843" i="66"/>
  <c r="H843" i="66" s="1"/>
  <c r="F1944" i="66"/>
  <c r="H1944" i="66" s="1"/>
  <c r="F2092" i="66"/>
  <c r="H2092" i="66" s="1"/>
  <c r="F2194" i="66"/>
  <c r="H2194" i="66" s="1"/>
  <c r="F3018" i="66"/>
  <c r="H3018" i="66" s="1"/>
  <c r="F1417" i="66"/>
  <c r="H1417" i="66" s="1"/>
  <c r="F1960" i="66"/>
  <c r="H1960" i="66" s="1"/>
  <c r="F2650" i="66"/>
  <c r="H2650" i="66" s="1"/>
  <c r="F189" i="66"/>
  <c r="H189" i="66" s="1"/>
  <c r="F226" i="66"/>
  <c r="H226" i="66" s="1"/>
  <c r="F485" i="66"/>
  <c r="H485" i="66" s="1"/>
  <c r="F1100" i="66"/>
  <c r="H1100" i="66" s="1"/>
  <c r="F2192" i="66"/>
  <c r="H2192" i="66" s="1"/>
  <c r="F1833" i="66"/>
  <c r="H1833" i="66" s="1"/>
  <c r="F2009" i="66"/>
  <c r="H2009" i="66" s="1"/>
  <c r="F333" i="66"/>
  <c r="H333" i="66" s="1"/>
  <c r="F371" i="66"/>
  <c r="H371" i="66" s="1"/>
  <c r="F169" i="66"/>
  <c r="H169" i="66" s="1"/>
  <c r="F958" i="66"/>
  <c r="H958" i="66" s="1"/>
  <c r="F767" i="66"/>
  <c r="H767" i="66" s="1"/>
  <c r="F805" i="66"/>
  <c r="H805" i="66" s="1"/>
  <c r="F542" i="66"/>
  <c r="H542" i="66" s="1"/>
  <c r="F621" i="66"/>
  <c r="H621" i="66" s="1"/>
  <c r="F1144" i="66"/>
  <c r="H1144" i="66" s="1"/>
  <c r="F2408" i="66"/>
  <c r="H2408" i="66" s="1"/>
  <c r="F2043" i="66"/>
  <c r="H2043" i="66" s="1"/>
  <c r="F2021" i="66"/>
  <c r="H2021" i="66" s="1"/>
  <c r="F1791" i="66"/>
  <c r="H1791" i="66" s="1"/>
  <c r="F1356" i="66"/>
  <c r="H1356" i="66" s="1"/>
  <c r="F1005" i="66"/>
  <c r="H1005" i="66" s="1"/>
  <c r="F876" i="66"/>
  <c r="H876" i="66" s="1"/>
  <c r="F989" i="66"/>
  <c r="H989" i="66" s="1"/>
  <c r="F350" i="66"/>
  <c r="H350" i="66" s="1"/>
  <c r="F2580" i="66"/>
  <c r="H2580" i="66" s="1"/>
  <c r="F587" i="66"/>
  <c r="H587" i="66" s="1"/>
  <c r="F744" i="66"/>
  <c r="H744" i="66" s="1"/>
  <c r="F1000" i="66"/>
  <c r="H1000" i="66" s="1"/>
  <c r="F811" i="66"/>
  <c r="H811" i="66" s="1"/>
  <c r="F52" i="66"/>
  <c r="H52" i="66" s="1"/>
  <c r="F1859" i="66"/>
  <c r="H1859" i="66" s="1"/>
  <c r="F569" i="66"/>
  <c r="H569" i="66" s="1"/>
  <c r="F229" i="66"/>
  <c r="H229" i="66" s="1"/>
  <c r="F3060" i="66"/>
  <c r="H3060" i="66" s="1"/>
  <c r="F766" i="66"/>
  <c r="H766" i="66" s="1"/>
  <c r="F1740" i="66"/>
  <c r="H1740" i="66" s="1"/>
  <c r="F829" i="66"/>
  <c r="H829" i="66" s="1"/>
  <c r="F639" i="66"/>
  <c r="H639" i="66" s="1"/>
  <c r="F601" i="66"/>
  <c r="H601" i="66" s="1"/>
  <c r="F68" i="66"/>
  <c r="H68" i="66" s="1"/>
  <c r="F423" i="66"/>
  <c r="H423" i="66" s="1"/>
  <c r="F207" i="66"/>
  <c r="H207" i="66" s="1"/>
  <c r="F663" i="66"/>
  <c r="H663" i="66" s="1"/>
  <c r="F959" i="66"/>
  <c r="H959" i="66" s="1"/>
  <c r="F1331" i="66"/>
  <c r="H1331" i="66" s="1"/>
  <c r="F1798" i="66"/>
  <c r="H1798" i="66" s="1"/>
  <c r="F2833" i="66"/>
  <c r="H2833" i="66" s="1"/>
  <c r="F3044" i="66"/>
  <c r="H3044" i="66" s="1"/>
  <c r="F2116" i="66"/>
  <c r="H2116" i="66" s="1"/>
  <c r="F2938" i="66"/>
  <c r="H2938" i="66" s="1"/>
  <c r="F4242" i="66"/>
  <c r="H4242" i="66" s="1"/>
  <c r="F4145" i="66"/>
  <c r="H4145" i="66" s="1"/>
  <c r="F8171" i="66"/>
  <c r="H8171" i="66" s="1"/>
  <c r="F5011" i="66"/>
  <c r="H5011" i="66" s="1"/>
  <c r="F3942" i="66"/>
  <c r="H3942" i="66" s="1"/>
  <c r="F4781" i="66"/>
  <c r="H4781" i="66" s="1"/>
  <c r="F2553" i="66"/>
  <c r="H2553" i="66" s="1"/>
  <c r="F1223" i="66"/>
  <c r="H1223" i="66" s="1"/>
  <c r="F1118" i="66"/>
  <c r="H1118" i="66" s="1"/>
  <c r="F2795" i="66"/>
  <c r="H2795" i="66" s="1"/>
  <c r="F1844" i="66"/>
  <c r="H1844" i="66" s="1"/>
  <c r="F2653" i="66"/>
  <c r="H2653" i="66" s="1"/>
  <c r="F2889" i="66"/>
  <c r="H2889" i="66" s="1"/>
  <c r="F1774" i="66"/>
  <c r="H1774" i="66" s="1"/>
  <c r="F2862" i="66"/>
  <c r="H2862" i="66" s="1"/>
  <c r="F2416" i="66"/>
  <c r="H2416" i="66" s="1"/>
  <c r="F2778" i="66"/>
  <c r="H2778" i="66" s="1"/>
  <c r="F1427" i="66"/>
  <c r="H1427" i="66" s="1"/>
  <c r="F3041" i="66"/>
  <c r="H3041" i="66" s="1"/>
  <c r="F1820" i="66"/>
  <c r="H1820" i="66" s="1"/>
  <c r="F1448" i="66"/>
  <c r="H1448" i="66" s="1"/>
  <c r="F405" i="66"/>
  <c r="H405" i="66" s="1"/>
  <c r="F975" i="66"/>
  <c r="H975" i="66" s="1"/>
  <c r="F102" i="66"/>
  <c r="H102" i="66" s="1"/>
  <c r="F2538" i="66"/>
  <c r="H2538" i="66" s="1"/>
  <c r="F1289" i="66"/>
  <c r="H1289" i="66" s="1"/>
  <c r="F1236" i="66"/>
  <c r="H1236" i="66" s="1"/>
  <c r="F567" i="66"/>
  <c r="H567" i="66" s="1"/>
  <c r="F555" i="66"/>
  <c r="H555" i="66" s="1"/>
  <c r="F544" i="66"/>
  <c r="H544" i="66" s="1"/>
  <c r="F301" i="66"/>
  <c r="H301" i="66" s="1"/>
  <c r="F59" i="66"/>
  <c r="H59" i="66" s="1"/>
  <c r="F697" i="66"/>
  <c r="H697" i="66" s="1"/>
  <c r="F685" i="66"/>
  <c r="H685" i="66" s="1"/>
  <c r="F263" i="66"/>
  <c r="H263" i="66" s="1"/>
  <c r="F472" i="66"/>
  <c r="H472" i="66" s="1"/>
  <c r="F1015" i="66"/>
  <c r="H1015" i="66" s="1"/>
  <c r="F1801" i="66"/>
  <c r="H1801" i="66" s="1"/>
  <c r="F1646" i="66"/>
  <c r="H1646" i="66" s="1"/>
  <c r="F1753" i="66"/>
  <c r="H1753" i="66" s="1"/>
  <c r="F1561" i="66"/>
  <c r="H1561" i="66" s="1"/>
  <c r="F2213" i="66"/>
  <c r="H2213" i="66" s="1"/>
  <c r="F2133" i="66"/>
  <c r="H2133" i="66" s="1"/>
  <c r="F1491" i="66"/>
  <c r="H1491" i="66" s="1"/>
  <c r="F2113" i="66"/>
  <c r="H2113" i="66" s="1"/>
  <c r="F1460" i="66"/>
  <c r="H1460" i="66" s="1"/>
  <c r="F281" i="66"/>
  <c r="H281" i="66" s="1"/>
  <c r="F290" i="66"/>
  <c r="H290" i="66" s="1"/>
  <c r="F1208" i="66"/>
  <c r="H1208" i="66" s="1"/>
  <c r="F604" i="66"/>
  <c r="H604" i="66" s="1"/>
  <c r="F1308" i="66"/>
  <c r="H1308" i="66" s="1"/>
  <c r="F793" i="66"/>
  <c r="H793" i="66" s="1"/>
  <c r="F610" i="66"/>
  <c r="H610" i="66" s="1"/>
  <c r="F1549" i="66"/>
  <c r="H1549" i="66" s="1"/>
  <c r="F89" i="66"/>
  <c r="H89" i="66" s="1"/>
  <c r="F39" i="66"/>
  <c r="H39" i="66" s="1"/>
  <c r="F2729" i="66"/>
  <c r="H2729" i="66" s="1"/>
  <c r="F616" i="66"/>
  <c r="H616" i="66" s="1"/>
  <c r="F1186" i="66"/>
  <c r="H1186" i="66" s="1"/>
  <c r="F396" i="66"/>
  <c r="H396" i="66" s="1"/>
  <c r="F190" i="66"/>
  <c r="H190" i="66" s="1"/>
  <c r="F831" i="66"/>
  <c r="H831" i="66" s="1"/>
  <c r="F881" i="66"/>
  <c r="H881" i="66" s="1"/>
  <c r="F501" i="66"/>
  <c r="H501" i="66" s="1"/>
  <c r="F358" i="66"/>
  <c r="H358" i="66" s="1"/>
  <c r="F891" i="66"/>
  <c r="H891" i="66" s="1"/>
  <c r="F375" i="66"/>
  <c r="H375" i="66" s="1"/>
  <c r="F257" i="66"/>
  <c r="H257" i="66" s="1"/>
  <c r="F913" i="66"/>
  <c r="H913" i="66" s="1"/>
  <c r="F146" i="66"/>
  <c r="H146" i="66" s="1"/>
  <c r="F2011" i="66"/>
  <c r="H2011" i="66" s="1"/>
  <c r="F1393" i="66"/>
  <c r="H1393" i="66" s="1"/>
  <c r="F1936" i="66"/>
  <c r="H1936" i="66" s="1"/>
  <c r="F2325" i="66"/>
  <c r="H2325" i="66" s="1"/>
  <c r="F8291" i="66"/>
  <c r="H8291" i="66" s="1"/>
  <c r="F3523" i="66"/>
  <c r="H3523" i="66" s="1"/>
  <c r="F5383" i="66"/>
  <c r="H5383" i="66" s="1"/>
  <c r="F7372" i="66"/>
  <c r="H7372" i="66" s="1"/>
  <c r="F5035" i="66"/>
  <c r="H5035" i="66" s="1"/>
  <c r="F5662" i="66"/>
  <c r="H5662" i="66" s="1"/>
  <c r="F5763" i="66"/>
  <c r="H5763" i="66" s="1"/>
  <c r="F8461" i="66"/>
  <c r="H8461" i="66" s="1"/>
  <c r="F5162" i="66"/>
  <c r="H5162" i="66" s="1"/>
  <c r="F7072" i="66"/>
  <c r="H7072" i="66" s="1"/>
  <c r="F4583" i="66"/>
  <c r="H4583" i="66" s="1"/>
  <c r="F6293" i="66"/>
  <c r="H6293" i="66" s="1"/>
  <c r="F6179" i="66"/>
  <c r="H6179" i="66" s="1"/>
  <c r="F7981" i="66"/>
  <c r="H7981" i="66" s="1"/>
  <c r="F6042" i="66"/>
  <c r="H6042" i="66" s="1"/>
  <c r="F7912" i="66"/>
  <c r="H7912" i="66" s="1"/>
  <c r="F3423" i="66"/>
  <c r="H3423" i="66" s="1"/>
  <c r="F5283" i="66"/>
  <c r="H5283" i="66" s="1"/>
  <c r="F4522" i="66"/>
  <c r="H4522" i="66" s="1"/>
  <c r="F6232" i="66"/>
  <c r="H6232" i="66" s="1"/>
  <c r="F3433" i="66"/>
  <c r="H3433" i="66" s="1"/>
  <c r="F7073" i="66"/>
  <c r="H7073" i="66" s="1"/>
  <c r="F2166" i="66"/>
  <c r="H2166" i="66" s="1"/>
  <c r="F3482" i="66"/>
  <c r="H3482" i="66" s="1"/>
  <c r="F8371" i="66"/>
  <c r="H8371" i="66" s="1"/>
  <c r="F6432" i="66"/>
  <c r="H6432" i="66" s="1"/>
  <c r="F30" i="66"/>
  <c r="H30" i="66" s="1"/>
  <c r="F111" i="66"/>
  <c r="H111" i="66" s="1"/>
  <c r="F631" i="66"/>
  <c r="H631" i="66" s="1"/>
  <c r="F232" i="66"/>
  <c r="H232" i="66" s="1"/>
  <c r="F193" i="66"/>
  <c r="H193" i="66" s="1"/>
  <c r="F255" i="66"/>
  <c r="H255" i="66" s="1"/>
  <c r="F98" i="66"/>
  <c r="H98" i="66" s="1"/>
  <c r="F618" i="66"/>
  <c r="H618" i="66" s="1"/>
  <c r="F1128" i="66"/>
  <c r="H1128" i="66" s="1"/>
  <c r="F916" i="66"/>
  <c r="H916" i="66" s="1"/>
  <c r="F69" i="66"/>
  <c r="H69" i="66" s="1"/>
  <c r="F871" i="66"/>
  <c r="H871" i="66" s="1"/>
  <c r="F1579" i="66"/>
  <c r="H1579" i="66" s="1"/>
  <c r="F2299" i="66"/>
  <c r="H2299" i="66" s="1"/>
  <c r="F1340" i="66"/>
  <c r="H1340" i="66" s="1"/>
  <c r="F1831" i="66"/>
  <c r="H1831" i="66" s="1"/>
  <c r="F1772" i="66"/>
  <c r="H1772" i="66" s="1"/>
  <c r="F1546" i="66"/>
  <c r="H1546" i="66" s="1"/>
  <c r="F1667" i="66"/>
  <c r="H1667" i="66" s="1"/>
  <c r="F1998" i="66"/>
  <c r="H1998" i="66" s="1"/>
  <c r="F2412" i="66"/>
  <c r="H2412" i="66" s="1"/>
  <c r="F2744" i="66"/>
  <c r="H2744" i="66" s="1"/>
  <c r="F1765" i="66"/>
  <c r="H1765" i="66" s="1"/>
  <c r="F2715" i="66"/>
  <c r="H2715" i="66" s="1"/>
  <c r="F2476" i="66"/>
  <c r="H2476" i="66" s="1"/>
  <c r="F2117" i="66"/>
  <c r="H2117" i="66" s="1"/>
  <c r="F3147" i="66"/>
  <c r="H3147" i="66" s="1"/>
  <c r="F3595" i="66"/>
  <c r="H3595" i="66" s="1"/>
  <c r="F3511" i="66"/>
  <c r="H3511" i="66" s="1"/>
  <c r="F4551" i="66"/>
  <c r="H4551" i="66" s="1"/>
  <c r="F5561" i="66"/>
  <c r="H5561" i="66" s="1"/>
  <c r="F8781" i="66"/>
  <c r="H8781" i="66" s="1"/>
  <c r="F4143" i="66"/>
  <c r="H4143" i="66" s="1"/>
  <c r="F5873" i="66"/>
  <c r="H5873" i="66" s="1"/>
  <c r="F1297" i="66"/>
  <c r="H1297" i="66" s="1"/>
  <c r="F1031" i="66"/>
  <c r="H1031" i="66" s="1"/>
  <c r="F1042" i="66"/>
  <c r="H1042" i="66" s="1"/>
  <c r="F2641" i="66"/>
  <c r="H2641" i="66" s="1"/>
  <c r="F2669" i="66"/>
  <c r="H2669" i="66" s="1"/>
  <c r="F1077" i="66"/>
  <c r="H1077" i="66" s="1"/>
  <c r="F806" i="66"/>
  <c r="H806" i="66" s="1"/>
  <c r="F9959" i="66"/>
  <c r="H9959" i="66" s="1"/>
  <c r="F1284" i="66"/>
  <c r="H1284" i="66" s="1"/>
  <c r="F9744" i="66"/>
  <c r="H9744" i="66" s="1"/>
  <c r="F9887" i="66"/>
  <c r="H9887" i="66" s="1"/>
  <c r="F9711" i="66"/>
  <c r="H9711" i="66" s="1"/>
  <c r="F9649" i="66"/>
  <c r="H9649" i="66" s="1"/>
  <c r="F8807" i="66"/>
  <c r="H8807" i="66" s="1"/>
  <c r="F8307" i="66"/>
  <c r="H8307" i="66" s="1"/>
  <c r="F9145" i="66"/>
  <c r="H9145" i="66" s="1"/>
  <c r="F8645" i="66"/>
  <c r="H8645" i="66" s="1"/>
  <c r="F8145" i="66"/>
  <c r="H8145" i="66" s="1"/>
  <c r="F992" i="66"/>
  <c r="H992" i="66" s="1"/>
  <c r="F2901" i="66"/>
  <c r="H2901" i="66" s="1"/>
  <c r="F1079" i="66"/>
  <c r="H1079" i="66" s="1"/>
  <c r="F10019" i="66"/>
  <c r="H10019" i="66" s="1"/>
  <c r="F9808" i="66"/>
  <c r="H9808" i="66" s="1"/>
  <c r="F9956" i="66"/>
  <c r="H9956" i="66" s="1"/>
  <c r="F9780" i="66"/>
  <c r="H9780" i="66" s="1"/>
  <c r="F1086" i="66"/>
  <c r="H1086" i="66" s="1"/>
  <c r="F9734" i="66"/>
  <c r="H9734" i="66" s="1"/>
  <c r="F9877" i="66"/>
  <c r="H9877" i="66" s="1"/>
  <c r="F9641" i="66"/>
  <c r="H9641" i="66" s="1"/>
  <c r="F3201" i="66"/>
  <c r="H3201" i="66" s="1"/>
  <c r="F1067" i="66"/>
  <c r="H1067" i="66" s="1"/>
  <c r="F2531" i="66"/>
  <c r="H2531" i="66" s="1"/>
  <c r="F9979" i="66"/>
  <c r="H9979" i="66" s="1"/>
  <c r="F9773" i="66"/>
  <c r="H9773" i="66" s="1"/>
  <c r="F9921" i="66"/>
  <c r="H9921" i="66" s="1"/>
  <c r="F9745" i="66"/>
  <c r="H9745" i="66" s="1"/>
  <c r="F9517" i="66"/>
  <c r="H9517" i="66" s="1"/>
  <c r="F9017" i="66"/>
  <c r="H9017" i="66" s="1"/>
  <c r="F8517" i="66"/>
  <c r="H8517" i="66" s="1"/>
  <c r="F9355" i="66"/>
  <c r="H9355" i="66" s="1"/>
  <c r="F8855" i="66"/>
  <c r="H8855" i="66" s="1"/>
  <c r="F8355" i="66"/>
  <c r="H8355" i="66" s="1"/>
  <c r="F1279" i="66"/>
  <c r="H1279" i="66" s="1"/>
  <c r="F9998" i="66"/>
  <c r="H9998" i="66" s="1"/>
  <c r="F9876" i="66"/>
  <c r="H9876" i="66" s="1"/>
  <c r="F9648" i="66"/>
  <c r="H9648" i="66" s="1"/>
  <c r="F9037" i="66"/>
  <c r="H9037" i="66" s="1"/>
  <c r="F8327" i="66"/>
  <c r="H8327" i="66" s="1"/>
  <c r="F8225" i="66"/>
  <c r="H8225" i="66" s="1"/>
  <c r="F7695" i="66"/>
  <c r="H7695" i="66" s="1"/>
  <c r="F9364" i="66"/>
  <c r="H9364" i="66" s="1"/>
  <c r="F9993" i="66"/>
  <c r="H9993" i="66" s="1"/>
  <c r="F9866" i="66"/>
  <c r="H9866" i="66" s="1"/>
  <c r="F9643" i="66"/>
  <c r="H9643" i="66" s="1"/>
  <c r="F8935" i="66"/>
  <c r="H8935" i="66" s="1"/>
  <c r="F7195" i="66"/>
  <c r="H7195" i="66" s="1"/>
  <c r="F8864" i="66"/>
  <c r="H8864" i="66" s="1"/>
  <c r="F8364" i="66"/>
  <c r="H8364" i="66" s="1"/>
  <c r="F7864" i="66"/>
  <c r="H7864" i="66" s="1"/>
  <c r="F9988" i="66"/>
  <c r="H9988" i="66" s="1"/>
  <c r="F9851" i="66"/>
  <c r="H9851" i="66" s="1"/>
  <c r="F9697" i="66"/>
  <c r="H9697" i="66" s="1"/>
  <c r="F9027" i="66"/>
  <c r="H9027" i="66" s="1"/>
  <c r="F2541" i="66"/>
  <c r="H2541" i="66" s="1"/>
  <c r="F1004" i="66"/>
  <c r="H1004" i="66" s="1"/>
  <c r="F9922" i="66"/>
  <c r="H9922" i="66" s="1"/>
  <c r="F9855" i="66"/>
  <c r="H9855" i="66" s="1"/>
  <c r="F9407" i="66"/>
  <c r="H9407" i="66" s="1"/>
  <c r="F7955" i="66"/>
  <c r="H7955" i="66" s="1"/>
  <c r="F9624" i="66"/>
  <c r="H9624" i="66" s="1"/>
  <c r="F9124" i="66"/>
  <c r="H9124" i="66" s="1"/>
  <c r="F1071" i="66"/>
  <c r="H1071" i="66" s="1"/>
  <c r="F9718" i="66"/>
  <c r="H9718" i="66" s="1"/>
  <c r="F9692" i="66"/>
  <c r="H9692" i="66" s="1"/>
  <c r="F8825" i="66"/>
  <c r="H8825" i="66" s="1"/>
  <c r="F7185" i="66"/>
  <c r="H7185" i="66" s="1"/>
  <c r="F8434" i="66"/>
  <c r="H8434" i="66" s="1"/>
  <c r="F7184" i="66"/>
  <c r="H7184" i="66" s="1"/>
  <c r="F5184" i="66"/>
  <c r="H5184" i="66" s="1"/>
  <c r="F2111" i="66"/>
  <c r="H2111" i="66" s="1"/>
  <c r="F9843" i="66"/>
  <c r="H9843" i="66" s="1"/>
  <c r="F9689" i="66"/>
  <c r="H9689" i="66" s="1"/>
  <c r="F8647" i="66"/>
  <c r="H8647" i="66" s="1"/>
  <c r="F7965" i="66"/>
  <c r="H7965" i="66" s="1"/>
  <c r="F7255" i="66"/>
  <c r="H7255" i="66" s="1"/>
  <c r="F8494" i="66"/>
  <c r="H8494" i="66" s="1"/>
  <c r="F7784" i="66"/>
  <c r="H7784" i="66" s="1"/>
  <c r="F6734" i="66"/>
  <c r="H6734" i="66" s="1"/>
  <c r="F6234" i="66"/>
  <c r="H6234" i="66" s="1"/>
  <c r="F5734" i="66"/>
  <c r="H5734" i="66" s="1"/>
  <c r="F5234" i="66"/>
  <c r="H5234" i="66" s="1"/>
  <c r="F4734" i="66"/>
  <c r="H4734" i="66" s="1"/>
  <c r="F9804" i="66"/>
  <c r="H9804" i="66" s="1"/>
  <c r="F9805" i="66"/>
  <c r="H9805" i="66" s="1"/>
  <c r="F8877" i="66"/>
  <c r="H8877" i="66" s="1"/>
  <c r="F8105" i="66"/>
  <c r="H8105" i="66" s="1"/>
  <c r="F8634" i="66"/>
  <c r="H8634" i="66" s="1"/>
  <c r="F9891" i="66"/>
  <c r="H9891" i="66" s="1"/>
  <c r="F9287" i="66"/>
  <c r="H9287" i="66" s="1"/>
  <c r="F8425" i="66"/>
  <c r="H8425" i="66" s="1"/>
  <c r="F7625" i="66"/>
  <c r="H7625" i="66" s="1"/>
  <c r="F9584" i="66"/>
  <c r="H9584" i="66" s="1"/>
  <c r="F8874" i="66"/>
  <c r="H8874" i="66" s="1"/>
  <c r="F8154" i="66"/>
  <c r="H8154" i="66" s="1"/>
  <c r="F5494" i="66"/>
  <c r="H5494" i="66" s="1"/>
  <c r="F4994" i="66"/>
  <c r="H4994" i="66" s="1"/>
  <c r="F9591" i="66"/>
  <c r="H9591" i="66" s="1"/>
  <c r="F9740" i="66"/>
  <c r="H9740" i="66" s="1"/>
  <c r="F8104" i="66"/>
  <c r="H8104" i="66" s="1"/>
  <c r="F5814" i="66"/>
  <c r="H5814" i="66" s="1"/>
  <c r="F4454" i="66"/>
  <c r="H4454" i="66" s="1"/>
  <c r="F9208" i="66"/>
  <c r="H9208" i="66" s="1"/>
  <c r="F8207" i="66"/>
  <c r="H8207" i="66" s="1"/>
  <c r="F7207" i="66"/>
  <c r="H7207" i="66" s="1"/>
  <c r="F6707" i="66"/>
  <c r="H6707" i="66" s="1"/>
  <c r="F5207" i="66"/>
  <c r="H5207" i="66" s="1"/>
  <c r="F4707" i="66"/>
  <c r="H4707" i="66" s="1"/>
  <c r="F4207" i="66"/>
  <c r="H4207" i="66" s="1"/>
  <c r="F3707" i="66"/>
  <c r="H3707" i="66" s="1"/>
  <c r="F9720" i="66"/>
  <c r="H9720" i="66" s="1"/>
  <c r="F7244" i="66"/>
  <c r="H7244" i="66" s="1"/>
  <c r="F6524" i="66"/>
  <c r="H6524" i="66" s="1"/>
  <c r="F5104" i="66"/>
  <c r="H5104" i="66" s="1"/>
  <c r="F4444" i="66"/>
  <c r="H4444" i="66" s="1"/>
  <c r="F3444" i="66"/>
  <c r="H3444" i="66" s="1"/>
  <c r="F6197" i="66"/>
  <c r="H6197" i="66" s="1"/>
  <c r="F5697" i="66"/>
  <c r="H5697" i="66" s="1"/>
  <c r="F4697" i="66"/>
  <c r="H4697" i="66" s="1"/>
  <c r="F4197" i="66"/>
  <c r="H4197" i="66" s="1"/>
  <c r="F1111" i="66"/>
  <c r="H1111" i="66" s="1"/>
  <c r="F9875" i="66"/>
  <c r="H9875" i="66" s="1"/>
  <c r="F8194" i="66"/>
  <c r="H8194" i="66" s="1"/>
  <c r="F7304" i="66"/>
  <c r="H7304" i="66" s="1"/>
  <c r="F6594" i="66"/>
  <c r="H6594" i="66" s="1"/>
  <c r="F5164" i="66"/>
  <c r="H5164" i="66" s="1"/>
  <c r="F3994" i="66"/>
  <c r="H3994" i="66" s="1"/>
  <c r="F9248" i="66"/>
  <c r="H9248" i="66" s="1"/>
  <c r="F8247" i="66"/>
  <c r="H8247" i="66" s="1"/>
  <c r="F7747" i="66"/>
  <c r="H7747" i="66" s="1"/>
  <c r="F1091" i="66"/>
  <c r="H1091" i="66" s="1"/>
  <c r="F9870" i="66"/>
  <c r="H9870" i="66" s="1"/>
  <c r="F9384" i="66"/>
  <c r="H9384" i="66" s="1"/>
  <c r="F791" i="66"/>
  <c r="H791" i="66" s="1"/>
  <c r="F9865" i="66"/>
  <c r="H9865" i="66" s="1"/>
  <c r="F9485" i="66"/>
  <c r="H9485" i="66" s="1"/>
  <c r="F7875" i="66"/>
  <c r="H7875" i="66" s="1"/>
  <c r="F927" i="66"/>
  <c r="H927" i="66" s="1"/>
  <c r="F9792" i="66"/>
  <c r="H9792" i="66" s="1"/>
  <c r="F7055" i="66"/>
  <c r="H7055" i="66" s="1"/>
  <c r="F890" i="66"/>
  <c r="H890" i="66" s="1"/>
  <c r="F9962" i="66"/>
  <c r="H9962" i="66" s="1"/>
  <c r="F949" i="66"/>
  <c r="H949" i="66" s="1"/>
  <c r="F9655" i="66"/>
  <c r="H9655" i="66" s="1"/>
  <c r="F9275" i="66"/>
  <c r="H9275" i="66" s="1"/>
  <c r="F7725" i="66"/>
  <c r="H7725" i="66" s="1"/>
  <c r="F9952" i="66"/>
  <c r="H9952" i="66" s="1"/>
  <c r="F8847" i="66"/>
  <c r="H8847" i="66" s="1"/>
  <c r="F7135" i="66"/>
  <c r="H7135" i="66" s="1"/>
  <c r="F8604" i="66"/>
  <c r="H8604" i="66" s="1"/>
  <c r="F7554" i="66"/>
  <c r="H7554" i="66" s="1"/>
  <c r="F6824" i="66"/>
  <c r="H6824" i="66" s="1"/>
  <c r="F6114" i="66"/>
  <c r="H6114" i="66" s="1"/>
  <c r="F4694" i="66"/>
  <c r="H4694" i="66" s="1"/>
  <c r="F4164" i="66"/>
  <c r="H4164" i="66" s="1"/>
  <c r="F9418" i="66"/>
  <c r="H9418" i="66" s="1"/>
  <c r="F7417" i="66"/>
  <c r="H7417" i="66" s="1"/>
  <c r="F6917" i="66"/>
  <c r="H6917" i="66" s="1"/>
  <c r="F5417" i="66"/>
  <c r="H5417" i="66" s="1"/>
  <c r="F4917" i="66"/>
  <c r="H4917" i="66" s="1"/>
  <c r="F6963" i="66"/>
  <c r="H6963" i="66" s="1"/>
  <c r="F5175" i="66"/>
  <c r="H5175" i="66" s="1"/>
  <c r="F9231" i="66"/>
  <c r="H9231" i="66" s="1"/>
  <c r="F6172" i="66"/>
  <c r="H6172" i="66" s="1"/>
  <c r="F8482" i="66"/>
  <c r="H8482" i="66" s="1"/>
  <c r="F7471" i="66"/>
  <c r="H7471" i="66" s="1"/>
  <c r="F9051" i="66"/>
  <c r="H9051" i="66" s="1"/>
  <c r="F8912" i="66"/>
  <c r="H8912" i="66" s="1"/>
  <c r="F4763" i="66"/>
  <c r="H4763" i="66" s="1"/>
  <c r="F8761" i="66"/>
  <c r="H8761" i="66" s="1"/>
  <c r="F5732" i="66"/>
  <c r="H5732" i="66" s="1"/>
  <c r="F7782" i="66"/>
  <c r="H7782" i="66" s="1"/>
  <c r="F6173" i="66"/>
  <c r="H6173" i="66" s="1"/>
  <c r="F3795" i="66"/>
  <c r="H3795" i="66" s="1"/>
  <c r="F7442" i="66"/>
  <c r="H7442" i="66" s="1"/>
  <c r="F3649" i="66"/>
  <c r="H3649" i="66" s="1"/>
  <c r="F61" i="66"/>
  <c r="H61" i="66" s="1"/>
  <c r="F82" i="66"/>
  <c r="H82" i="66" s="1"/>
  <c r="F404" i="66"/>
  <c r="H404" i="66" s="1"/>
  <c r="F1078" i="66"/>
  <c r="H1078" i="66" s="1"/>
  <c r="F1319" i="66"/>
  <c r="H1319" i="66" s="1"/>
  <c r="F686" i="66"/>
  <c r="H686" i="66" s="1"/>
  <c r="F2510" i="66"/>
  <c r="H2510" i="66" s="1"/>
  <c r="F1590" i="66"/>
  <c r="H1590" i="66" s="1"/>
  <c r="F2430" i="66"/>
  <c r="H2430" i="66" s="1"/>
  <c r="F1443" i="66"/>
  <c r="H1443" i="66" s="1"/>
  <c r="F2243" i="66"/>
  <c r="H2243" i="66" s="1"/>
  <c r="F1457" i="66"/>
  <c r="H1457" i="66" s="1"/>
  <c r="F1505" i="66"/>
  <c r="H1505" i="66" s="1"/>
  <c r="F2896" i="66"/>
  <c r="H2896" i="66" s="1"/>
  <c r="F4005" i="66"/>
  <c r="H4005" i="66" s="1"/>
  <c r="F4221" i="66"/>
  <c r="H4221" i="66" s="1"/>
  <c r="F5461" i="66"/>
  <c r="H5461" i="66" s="1"/>
  <c r="F9552" i="66"/>
  <c r="H9552" i="66" s="1"/>
  <c r="F5493" i="66"/>
  <c r="H5493" i="66" s="1"/>
  <c r="F8449" i="66"/>
  <c r="H8449" i="66" s="1"/>
  <c r="F912" i="66"/>
  <c r="H912" i="66" s="1"/>
  <c r="F2939" i="66"/>
  <c r="H2939" i="66" s="1"/>
  <c r="F9191" i="66"/>
  <c r="H9191" i="66" s="1"/>
  <c r="F2739" i="66"/>
  <c r="H2739" i="66" s="1"/>
  <c r="F1929" i="66"/>
  <c r="H1929" i="66" s="1"/>
  <c r="F9914" i="66"/>
  <c r="H9914" i="66" s="1"/>
  <c r="F9961" i="66"/>
  <c r="H9961" i="66" s="1"/>
  <c r="F9699" i="66"/>
  <c r="H9699" i="66" s="1"/>
  <c r="F8457" i="66"/>
  <c r="H8457" i="66" s="1"/>
  <c r="F8945" i="66"/>
  <c r="H8945" i="66" s="1"/>
  <c r="F8245" i="66"/>
  <c r="H8245" i="66" s="1"/>
  <c r="F724" i="66"/>
  <c r="H724" i="66" s="1"/>
  <c r="F9782" i="66"/>
  <c r="H9782" i="66" s="1"/>
  <c r="F9644" i="66"/>
  <c r="H9644" i="66" s="1"/>
  <c r="F2340" i="66"/>
  <c r="H2340" i="66" s="1"/>
  <c r="F9753" i="66"/>
  <c r="H9753" i="66" s="1"/>
  <c r="F1182" i="66"/>
  <c r="H1182" i="66" s="1"/>
  <c r="F964" i="66"/>
  <c r="H964" i="66" s="1"/>
  <c r="F9847" i="66"/>
  <c r="H9847" i="66" s="1"/>
  <c r="F9795" i="66"/>
  <c r="H9795" i="66" s="1"/>
  <c r="F9167" i="66"/>
  <c r="H9167" i="66" s="1"/>
  <c r="F9605" i="66"/>
  <c r="H9605" i="66" s="1"/>
  <c r="F8905" i="66"/>
  <c r="H8905" i="66" s="1"/>
  <c r="F1134" i="66"/>
  <c r="H1134" i="66" s="1"/>
  <c r="F10016" i="66"/>
  <c r="H10016" i="66" s="1"/>
  <c r="F9327" i="66"/>
  <c r="H9327" i="66" s="1"/>
  <c r="F7995" i="66"/>
  <c r="H7995" i="66" s="1"/>
  <c r="F9514" i="66"/>
  <c r="H9514" i="66" s="1"/>
  <c r="F1200" i="66"/>
  <c r="H1200" i="66" s="1"/>
  <c r="F9864" i="66"/>
  <c r="H9864" i="66" s="1"/>
  <c r="F9760" i="66"/>
  <c r="H9760" i="66" s="1"/>
  <c r="F9097" i="66"/>
  <c r="H9097" i="66" s="1"/>
  <c r="F7445" i="66"/>
  <c r="H7445" i="66" s="1"/>
  <c r="F8914" i="66"/>
  <c r="H8914" i="66" s="1"/>
  <c r="F8014" i="66"/>
  <c r="H8014" i="66" s="1"/>
  <c r="F9764" i="66"/>
  <c r="H9764" i="66" s="1"/>
  <c r="F9676" i="66"/>
  <c r="H9676" i="66" s="1"/>
  <c r="F2749" i="66"/>
  <c r="H2749" i="66" s="1"/>
  <c r="F9778" i="66"/>
  <c r="H9778" i="66" s="1"/>
  <c r="F9652" i="66"/>
  <c r="H9652" i="66" s="1"/>
  <c r="F8837" i="66"/>
  <c r="H8837" i="66" s="1"/>
  <c r="F9983" i="66"/>
  <c r="H9983" i="66" s="1"/>
  <c r="F9235" i="66"/>
  <c r="H9235" i="66" s="1"/>
  <c r="F7325" i="66"/>
  <c r="H7325" i="66" s="1"/>
  <c r="F9204" i="66"/>
  <c r="H9204" i="66" s="1"/>
  <c r="F5334" i="66"/>
  <c r="H5334" i="66" s="1"/>
  <c r="F9705" i="66"/>
  <c r="H9705" i="66" s="1"/>
  <c r="F7535" i="66"/>
  <c r="H7535" i="66" s="1"/>
  <c r="F8204" i="66"/>
  <c r="H8204" i="66" s="1"/>
  <c r="F7384" i="66"/>
  <c r="H7384" i="66" s="1"/>
  <c r="F6884" i="66"/>
  <c r="H6884" i="66" s="1"/>
  <c r="F5984" i="66"/>
  <c r="H5984" i="66" s="1"/>
  <c r="F5284" i="66"/>
  <c r="H5284" i="66" s="1"/>
  <c r="F1012" i="66"/>
  <c r="H1012" i="66" s="1"/>
  <c r="F979" i="66"/>
  <c r="H979" i="66" s="1"/>
  <c r="F9925" i="66"/>
  <c r="H9925" i="66" s="1"/>
  <c r="F9625" i="66"/>
  <c r="H9625" i="66" s="1"/>
  <c r="F8344" i="66"/>
  <c r="H8344" i="66" s="1"/>
  <c r="F1255" i="66"/>
  <c r="H1255" i="66" s="1"/>
  <c r="F9733" i="66"/>
  <c r="H9733" i="66" s="1"/>
  <c r="F7835" i="66"/>
  <c r="H7835" i="66" s="1"/>
  <c r="F7654" i="66"/>
  <c r="H7654" i="66" s="1"/>
  <c r="F932" i="66"/>
  <c r="H932" i="66" s="1"/>
  <c r="F9862" i="66"/>
  <c r="H9862" i="66" s="1"/>
  <c r="F6674" i="66"/>
  <c r="H6674" i="66" s="1"/>
  <c r="F4154" i="66"/>
  <c r="H4154" i="66" s="1"/>
  <c r="F3504" i="66"/>
  <c r="H3504" i="66" s="1"/>
  <c r="F7807" i="66"/>
  <c r="H7807" i="66" s="1"/>
  <c r="F4907" i="66"/>
  <c r="H4907" i="66" s="1"/>
  <c r="F4007" i="66"/>
  <c r="H4007" i="66" s="1"/>
  <c r="F9890" i="66"/>
  <c r="H9890" i="66" s="1"/>
  <c r="F8685" i="66"/>
  <c r="H8685" i="66" s="1"/>
  <c r="F8584" i="66"/>
  <c r="H8584" i="66" s="1"/>
  <c r="F5874" i="66"/>
  <c r="H5874" i="66" s="1"/>
  <c r="F4094" i="66"/>
  <c r="H4094" i="66" s="1"/>
  <c r="F3594" i="66"/>
  <c r="H3594" i="66" s="1"/>
  <c r="F5847" i="66"/>
  <c r="H5847" i="66" s="1"/>
  <c r="F9187" i="66"/>
  <c r="H9187" i="66" s="1"/>
  <c r="F7684" i="66"/>
  <c r="H7684" i="66" s="1"/>
  <c r="F7847" i="66"/>
  <c r="H7847" i="66" s="1"/>
  <c r="F9943" i="66"/>
  <c r="H9943" i="66" s="1"/>
  <c r="F9916" i="66"/>
  <c r="H9916" i="66" s="1"/>
  <c r="F2971" i="66"/>
  <c r="H2971" i="66" s="1"/>
  <c r="F9651" i="66"/>
  <c r="H9651" i="66" s="1"/>
  <c r="F9135" i="66"/>
  <c r="H9135" i="66" s="1"/>
  <c r="F7635" i="66"/>
  <c r="H7635" i="66" s="1"/>
  <c r="F9779" i="66"/>
  <c r="H9779" i="66" s="1"/>
  <c r="F9881" i="66"/>
  <c r="H9881" i="66" s="1"/>
  <c r="F9067" i="66"/>
  <c r="H9067" i="66" s="1"/>
  <c r="F6474" i="66"/>
  <c r="H6474" i="66" s="1"/>
  <c r="F5554" i="66"/>
  <c r="H5554" i="66" s="1"/>
  <c r="F3814" i="66"/>
  <c r="H3814" i="66" s="1"/>
  <c r="F9218" i="66"/>
  <c r="H9218" i="66" s="1"/>
  <c r="F8167" i="66"/>
  <c r="H8167" i="66" s="1"/>
  <c r="F6967" i="66"/>
  <c r="H6967" i="66" s="1"/>
  <c r="F5717" i="66"/>
  <c r="H5717" i="66" s="1"/>
  <c r="F5067" i="66"/>
  <c r="H5067" i="66" s="1"/>
  <c r="F3817" i="66"/>
  <c r="H3817" i="66" s="1"/>
  <c r="F6724" i="66"/>
  <c r="H6724" i="66" s="1"/>
  <c r="F9018" i="66"/>
  <c r="H9018" i="66" s="1"/>
  <c r="F9276" i="66"/>
  <c r="H9276" i="66" s="1"/>
  <c r="F8776" i="66"/>
  <c r="H8776" i="66" s="1"/>
  <c r="F7776" i="66"/>
  <c r="H7776" i="66" s="1"/>
  <c r="F7276" i="66"/>
  <c r="H7276" i="66" s="1"/>
  <c r="F6276" i="66"/>
  <c r="H6276" i="66" s="1"/>
  <c r="F5776" i="66"/>
  <c r="H5776" i="66" s="1"/>
  <c r="F5276" i="66"/>
  <c r="H5276" i="66" s="1"/>
  <c r="F4276" i="66"/>
  <c r="H4276" i="66" s="1"/>
  <c r="F3776" i="66"/>
  <c r="H3776" i="66" s="1"/>
  <c r="F3276" i="66"/>
  <c r="H3276" i="66" s="1"/>
  <c r="F6545" i="66"/>
  <c r="H6545" i="66" s="1"/>
  <c r="F9430" i="66"/>
  <c r="H9430" i="66" s="1"/>
  <c r="F8930" i="66"/>
  <c r="H8930" i="66" s="1"/>
  <c r="F8430" i="66"/>
  <c r="H8430" i="66" s="1"/>
  <c r="F6930" i="66"/>
  <c r="H6930" i="66" s="1"/>
  <c r="F3019" i="66"/>
  <c r="H3019" i="66" s="1"/>
  <c r="F8244" i="66"/>
  <c r="H8244" i="66" s="1"/>
  <c r="F6854" i="66"/>
  <c r="H6854" i="66" s="1"/>
  <c r="F3674" i="66"/>
  <c r="H3674" i="66" s="1"/>
  <c r="F6267" i="66"/>
  <c r="H6267" i="66" s="1"/>
  <c r="F4127" i="66"/>
  <c r="H4127" i="66" s="1"/>
  <c r="F9316" i="66"/>
  <c r="H9316" i="66" s="1"/>
  <c r="F8816" i="66"/>
  <c r="H8816" i="66" s="1"/>
  <c r="F8316" i="66"/>
  <c r="H8316" i="66" s="1"/>
  <c r="F6816" i="66"/>
  <c r="H6816" i="66" s="1"/>
  <c r="F6585" i="66"/>
  <c r="H6585" i="66" s="1"/>
  <c r="F7970" i="66"/>
  <c r="H7970" i="66" s="1"/>
  <c r="F7715" i="66"/>
  <c r="H7715" i="66" s="1"/>
  <c r="F7674" i="66"/>
  <c r="H7674" i="66" s="1"/>
  <c r="F8828" i="66"/>
  <c r="H8828" i="66" s="1"/>
  <c r="F7487" i="66"/>
  <c r="H7487" i="66" s="1"/>
  <c r="F6757" i="66"/>
  <c r="H6757" i="66" s="1"/>
  <c r="F6037" i="66"/>
  <c r="H6037" i="66" s="1"/>
  <c r="F7744" i="66"/>
  <c r="H7744" i="66" s="1"/>
  <c r="F6514" i="66"/>
  <c r="H6514" i="66" s="1"/>
  <c r="F5344" i="66"/>
  <c r="H5344" i="66" s="1"/>
  <c r="F3434" i="66"/>
  <c r="H3434" i="66" s="1"/>
  <c r="F8868" i="66"/>
  <c r="H8868" i="66" s="1"/>
  <c r="F7527" i="66"/>
  <c r="H7527" i="66" s="1"/>
  <c r="F6787" i="66"/>
  <c r="H6787" i="66" s="1"/>
  <c r="F9186" i="66"/>
  <c r="H9186" i="66" s="1"/>
  <c r="F8686" i="66"/>
  <c r="H8686" i="66" s="1"/>
  <c r="F8186" i="66"/>
  <c r="H8186" i="66" s="1"/>
  <c r="F7686" i="66"/>
  <c r="H7686" i="66" s="1"/>
  <c r="F7186" i="66"/>
  <c r="H7186" i="66" s="1"/>
  <c r="F6186" i="66"/>
  <c r="H6186" i="66" s="1"/>
  <c r="F5686" i="66"/>
  <c r="H5686" i="66" s="1"/>
  <c r="F4186" i="66"/>
  <c r="H4186" i="66" s="1"/>
  <c r="F3686" i="66"/>
  <c r="H3686" i="66" s="1"/>
  <c r="F6955" i="66"/>
  <c r="H6955" i="66" s="1"/>
  <c r="F6455" i="66"/>
  <c r="H6455" i="66" s="1"/>
  <c r="F9340" i="66"/>
  <c r="H9340" i="66" s="1"/>
  <c r="F8840" i="66"/>
  <c r="H8840" i="66" s="1"/>
  <c r="F8340" i="66"/>
  <c r="H8340" i="66" s="1"/>
  <c r="F5964" i="66"/>
  <c r="H5964" i="66" s="1"/>
  <c r="F5967" i="66"/>
  <c r="H5967" i="66" s="1"/>
  <c r="F4797" i="66"/>
  <c r="H4797" i="66" s="1"/>
  <c r="F7936" i="66"/>
  <c r="H7936" i="66" s="1"/>
  <c r="F7216" i="66"/>
  <c r="H7216" i="66" s="1"/>
  <c r="F9370" i="66"/>
  <c r="H9370" i="66" s="1"/>
  <c r="F7340" i="66"/>
  <c r="H7340" i="66" s="1"/>
  <c r="F8578" i="66"/>
  <c r="H8578" i="66" s="1"/>
  <c r="F8078" i="66"/>
  <c r="H8078" i="66" s="1"/>
  <c r="F7578" i="66"/>
  <c r="H7578" i="66" s="1"/>
  <c r="F4078" i="66"/>
  <c r="H4078" i="66" s="1"/>
  <c r="F3578" i="66"/>
  <c r="H3578" i="66" s="1"/>
  <c r="F8054" i="66"/>
  <c r="H8054" i="66" s="1"/>
  <c r="F5944" i="66"/>
  <c r="H5944" i="66" s="1"/>
  <c r="F4134" i="66"/>
  <c r="H4134" i="66" s="1"/>
  <c r="F5957" i="66"/>
  <c r="H5957" i="66" s="1"/>
  <c r="F9356" i="66"/>
  <c r="H9356" i="66" s="1"/>
  <c r="F8646" i="66"/>
  <c r="H8646" i="66" s="1"/>
  <c r="F7926" i="66"/>
  <c r="H7926" i="66" s="1"/>
  <c r="F6496" i="66"/>
  <c r="H6496" i="66" s="1"/>
  <c r="F5066" i="66"/>
  <c r="H5066" i="66" s="1"/>
  <c r="F4356" i="66"/>
  <c r="H4356" i="66" s="1"/>
  <c r="F3646" i="66"/>
  <c r="H3646" i="66" s="1"/>
  <c r="F8650" i="66"/>
  <c r="H8650" i="66" s="1"/>
  <c r="F7940" i="66"/>
  <c r="H7940" i="66" s="1"/>
  <c r="F6250" i="66"/>
  <c r="H6250" i="66" s="1"/>
  <c r="F5750" i="66"/>
  <c r="H5750" i="66" s="1"/>
  <c r="F7078" i="66"/>
  <c r="H7078" i="66" s="1"/>
  <c r="F6578" i="66"/>
  <c r="H6578" i="66" s="1"/>
  <c r="F6078" i="66"/>
  <c r="H6078" i="66" s="1"/>
  <c r="F5578" i="66"/>
  <c r="H5578" i="66" s="1"/>
  <c r="F5078" i="66"/>
  <c r="H5078" i="66" s="1"/>
  <c r="F7754" i="66"/>
  <c r="H7754" i="66" s="1"/>
  <c r="F3984" i="66"/>
  <c r="H3984" i="66" s="1"/>
  <c r="F7027" i="66"/>
  <c r="H7027" i="66" s="1"/>
  <c r="F6574" i="66"/>
  <c r="H6574" i="66" s="1"/>
  <c r="F9478" i="66"/>
  <c r="H9478" i="66" s="1"/>
  <c r="F7577" i="66"/>
  <c r="H7577" i="66" s="1"/>
  <c r="F6367" i="66"/>
  <c r="H6367" i="66" s="1"/>
  <c r="F9596" i="66"/>
  <c r="H9596" i="66" s="1"/>
  <c r="F6736" i="66"/>
  <c r="H6736" i="66" s="1"/>
  <c r="F6016" i="66"/>
  <c r="H6016" i="66" s="1"/>
  <c r="F5306" i="66"/>
  <c r="H5306" i="66" s="1"/>
  <c r="F6925" i="66"/>
  <c r="H6925" i="66" s="1"/>
  <c r="F8170" i="66"/>
  <c r="H8170" i="66" s="1"/>
  <c r="F7510" i="66"/>
  <c r="H7510" i="66" s="1"/>
  <c r="F6960" i="66"/>
  <c r="H6960" i="66" s="1"/>
  <c r="F8738" i="66"/>
  <c r="H8738" i="66" s="1"/>
  <c r="F8238" i="66"/>
  <c r="H8238" i="66" s="1"/>
  <c r="F7738" i="66"/>
  <c r="H7738" i="66" s="1"/>
  <c r="F5738" i="66"/>
  <c r="H5738" i="66" s="1"/>
  <c r="F5324" i="66"/>
  <c r="H5324" i="66" s="1"/>
  <c r="F9068" i="66"/>
  <c r="H9068" i="66" s="1"/>
  <c r="F9110" i="66"/>
  <c r="H9110" i="66" s="1"/>
  <c r="F8070" i="66"/>
  <c r="H8070" i="66" s="1"/>
  <c r="F5710" i="66"/>
  <c r="H5710" i="66" s="1"/>
  <c r="F6898" i="66"/>
  <c r="H6898" i="66" s="1"/>
  <c r="F4778" i="66"/>
  <c r="H4778" i="66" s="1"/>
  <c r="F3618" i="66"/>
  <c r="H3618" i="66" s="1"/>
  <c r="F5340" i="66"/>
  <c r="H5340" i="66" s="1"/>
  <c r="F4230" i="66"/>
  <c r="H4230" i="66" s="1"/>
  <c r="F3730" i="66"/>
  <c r="H3730" i="66" s="1"/>
  <c r="F3230" i="66"/>
  <c r="H3230" i="66" s="1"/>
  <c r="F8679" i="66"/>
  <c r="H8679" i="66" s="1"/>
  <c r="F8179" i="66"/>
  <c r="H8179" i="66" s="1"/>
  <c r="F7659" i="66"/>
  <c r="H7659" i="66" s="1"/>
  <c r="F6659" i="66"/>
  <c r="H6659" i="66" s="1"/>
  <c r="F6159" i="66"/>
  <c r="H6159" i="66" s="1"/>
  <c r="F5659" i="66"/>
  <c r="H5659" i="66" s="1"/>
  <c r="F4659" i="66"/>
  <c r="H4659" i="66" s="1"/>
  <c r="F4159" i="66"/>
  <c r="H4159" i="66" s="1"/>
  <c r="F3659" i="66"/>
  <c r="H3659" i="66" s="1"/>
  <c r="F8192" i="66"/>
  <c r="H8192" i="66" s="1"/>
  <c r="F6015" i="66"/>
  <c r="H6015" i="66" s="1"/>
  <c r="F5515" i="66"/>
  <c r="H5515" i="66" s="1"/>
  <c r="F9238" i="66"/>
  <c r="H9238" i="66" s="1"/>
  <c r="F6587" i="66"/>
  <c r="H6587" i="66" s="1"/>
  <c r="F4637" i="66"/>
  <c r="H4637" i="66" s="1"/>
  <c r="F6116" i="66"/>
  <c r="H6116" i="66" s="1"/>
  <c r="F5106" i="66"/>
  <c r="H5106" i="66" s="1"/>
  <c r="F9200" i="66"/>
  <c r="H9200" i="66" s="1"/>
  <c r="F7270" i="66"/>
  <c r="H7270" i="66" s="1"/>
  <c r="F6958" i="66"/>
  <c r="H6958" i="66" s="1"/>
  <c r="F6248" i="66"/>
  <c r="H6248" i="66" s="1"/>
  <c r="F3668" i="66"/>
  <c r="H3668" i="66" s="1"/>
  <c r="F5390" i="66"/>
  <c r="H5390" i="66" s="1"/>
  <c r="F4830" i="66"/>
  <c r="H4830" i="66" s="1"/>
  <c r="F4280" i="66"/>
  <c r="H4280" i="66" s="1"/>
  <c r="F9219" i="66"/>
  <c r="H9219" i="66" s="1"/>
  <c r="F5914" i="66"/>
  <c r="H5914" i="66" s="1"/>
  <c r="F7246" i="66"/>
  <c r="H7246" i="66" s="1"/>
  <c r="F6206" i="66"/>
  <c r="H6206" i="66" s="1"/>
  <c r="F5196" i="66"/>
  <c r="H5196" i="66" s="1"/>
  <c r="F6704" i="66"/>
  <c r="H6704" i="66" s="1"/>
  <c r="F6456" i="66"/>
  <c r="H6456" i="66" s="1"/>
  <c r="F5446" i="66"/>
  <c r="H5446" i="66" s="1"/>
  <c r="F8500" i="66"/>
  <c r="H8500" i="66" s="1"/>
  <c r="F6010" i="66"/>
  <c r="H6010" i="66" s="1"/>
  <c r="F7908" i="66"/>
  <c r="H7908" i="66" s="1"/>
  <c r="F7198" i="66"/>
  <c r="H7198" i="66" s="1"/>
  <c r="F3298" i="66"/>
  <c r="H3298" i="66" s="1"/>
  <c r="F3940" i="66"/>
  <c r="H3940" i="66" s="1"/>
  <c r="F3440" i="66"/>
  <c r="H3440" i="66" s="1"/>
  <c r="F8889" i="66"/>
  <c r="H8889" i="66" s="1"/>
  <c r="F8389" i="66"/>
  <c r="H8389" i="66" s="1"/>
  <c r="F7369" i="66"/>
  <c r="H7369" i="66" s="1"/>
  <c r="F6869" i="66"/>
  <c r="H6869" i="66" s="1"/>
  <c r="F6369" i="66"/>
  <c r="H6369" i="66" s="1"/>
  <c r="F5869" i="66"/>
  <c r="H5869" i="66" s="1"/>
  <c r="F3869" i="66"/>
  <c r="H3869" i="66" s="1"/>
  <c r="F8396" i="66"/>
  <c r="H8396" i="66" s="1"/>
  <c r="F6556" i="66"/>
  <c r="H6556" i="66" s="1"/>
  <c r="F3256" i="66"/>
  <c r="H3256" i="66" s="1"/>
  <c r="F7550" i="66"/>
  <c r="H7550" i="66" s="1"/>
  <c r="F6430" i="66"/>
  <c r="H6430" i="66" s="1"/>
  <c r="F8718" i="66"/>
  <c r="H8718" i="66" s="1"/>
  <c r="F7708" i="66"/>
  <c r="H7708" i="66" s="1"/>
  <c r="F4698" i="66"/>
  <c r="H4698" i="66" s="1"/>
  <c r="F9539" i="66"/>
  <c r="H9539" i="66" s="1"/>
  <c r="F8819" i="66"/>
  <c r="H8819" i="66" s="1"/>
  <c r="F8109" i="66"/>
  <c r="H8109" i="66" s="1"/>
  <c r="F7379" i="66"/>
  <c r="H7379" i="66" s="1"/>
  <c r="F6415" i="66"/>
  <c r="H6415" i="66" s="1"/>
  <c r="F5855" i="66"/>
  <c r="H5855" i="66" s="1"/>
  <c r="F5305" i="66"/>
  <c r="H5305" i="66" s="1"/>
  <c r="F4785" i="66"/>
  <c r="H4785" i="66" s="1"/>
  <c r="F4285" i="66"/>
  <c r="H4285" i="66" s="1"/>
  <c r="F9083" i="66"/>
  <c r="H9083" i="66" s="1"/>
  <c r="F8563" i="66"/>
  <c r="H8563" i="66" s="1"/>
  <c r="F8053" i="66"/>
  <c r="H8053" i="66" s="1"/>
  <c r="F4053" i="66"/>
  <c r="H4053" i="66" s="1"/>
  <c r="F3553" i="66"/>
  <c r="H3553" i="66" s="1"/>
  <c r="F6252" i="66"/>
  <c r="H6252" i="66" s="1"/>
  <c r="F4752" i="66"/>
  <c r="H4752" i="66" s="1"/>
  <c r="F8891" i="66"/>
  <c r="H8891" i="66" s="1"/>
  <c r="F7437" i="66"/>
  <c r="H7437" i="66" s="1"/>
  <c r="F4227" i="66"/>
  <c r="H4227" i="66" s="1"/>
  <c r="F6546" i="66"/>
  <c r="H6546" i="66" s="1"/>
  <c r="F4846" i="66"/>
  <c r="H4846" i="66" s="1"/>
  <c r="F8950" i="66"/>
  <c r="H8950" i="66" s="1"/>
  <c r="F7540" i="66"/>
  <c r="H7540" i="66" s="1"/>
  <c r="F6410" i="66"/>
  <c r="H6410" i="66" s="1"/>
  <c r="F6688" i="66"/>
  <c r="H6688" i="66" s="1"/>
  <c r="F5658" i="66"/>
  <c r="H5658" i="66" s="1"/>
  <c r="F4688" i="66"/>
  <c r="H4688" i="66" s="1"/>
  <c r="F3858" i="66"/>
  <c r="H3858" i="66" s="1"/>
  <c r="F5330" i="66"/>
  <c r="H5330" i="66" s="1"/>
  <c r="F4540" i="66"/>
  <c r="H4540" i="66" s="1"/>
  <c r="F3800" i="66"/>
  <c r="H3800" i="66" s="1"/>
  <c r="F9529" i="66"/>
  <c r="H9529" i="66" s="1"/>
  <c r="F6729" i="66"/>
  <c r="H6729" i="66" s="1"/>
  <c r="F5043" i="66"/>
  <c r="H5043" i="66" s="1"/>
  <c r="F8452" i="66"/>
  <c r="H8452" i="66" s="1"/>
  <c r="F7973" i="66"/>
  <c r="H7973" i="66" s="1"/>
  <c r="F5083" i="66"/>
  <c r="H5083" i="66" s="1"/>
  <c r="F9581" i="66"/>
  <c r="H9581" i="66" s="1"/>
  <c r="F9421" i="66"/>
  <c r="H9421" i="66" s="1"/>
  <c r="F6732" i="66"/>
  <c r="H6732" i="66" s="1"/>
  <c r="F9072" i="66"/>
  <c r="H9072" i="66" s="1"/>
  <c r="F5872" i="66"/>
  <c r="H5872" i="66" s="1"/>
  <c r="F6313" i="66"/>
  <c r="H6313" i="66" s="1"/>
  <c r="F6018" i="66"/>
  <c r="H6018" i="66" s="1"/>
  <c r="F2558" i="66"/>
  <c r="H2558" i="66" s="1"/>
  <c r="F4011" i="66"/>
  <c r="H4011" i="66" s="1"/>
  <c r="F430" i="66"/>
  <c r="H430" i="66" s="1"/>
  <c r="F311" i="66"/>
  <c r="H311" i="66" s="1"/>
  <c r="F132" i="66"/>
  <c r="H132" i="66" s="1"/>
  <c r="F454" i="66"/>
  <c r="H454" i="66" s="1"/>
  <c r="F398" i="66"/>
  <c r="H398" i="66" s="1"/>
  <c r="F1328" i="66"/>
  <c r="H1328" i="66" s="1"/>
  <c r="F76" i="66"/>
  <c r="H76" i="66" s="1"/>
  <c r="F1349" i="66"/>
  <c r="H1349" i="66" s="1"/>
  <c r="F1650" i="66"/>
  <c r="H1650" i="66" s="1"/>
  <c r="F2384" i="66"/>
  <c r="H2384" i="66" s="1"/>
  <c r="F3115" i="66"/>
  <c r="H3115" i="66" s="1"/>
  <c r="F2837" i="66"/>
  <c r="H2837" i="66" s="1"/>
  <c r="F5072" i="66"/>
  <c r="H5072" i="66" s="1"/>
  <c r="F3121" i="66"/>
  <c r="H3121" i="66" s="1"/>
  <c r="F2699" i="66"/>
  <c r="H2699" i="66" s="1"/>
  <c r="F1121" i="66"/>
  <c r="H1121" i="66" s="1"/>
  <c r="F634" i="66"/>
  <c r="H634" i="66" s="1"/>
  <c r="F1132" i="66"/>
  <c r="H1132" i="66" s="1"/>
  <c r="F1155" i="66"/>
  <c r="H1155" i="66" s="1"/>
  <c r="F9854" i="66"/>
  <c r="H9854" i="66" s="1"/>
  <c r="F9911" i="66"/>
  <c r="H9911" i="66" s="1"/>
  <c r="F9107" i="66"/>
  <c r="H9107" i="66" s="1"/>
  <c r="F8407" i="66"/>
  <c r="H8407" i="66" s="1"/>
  <c r="F8895" i="66"/>
  <c r="H8895" i="66" s="1"/>
  <c r="F8195" i="66"/>
  <c r="H8195" i="66" s="1"/>
  <c r="F1126" i="66"/>
  <c r="H1126" i="66" s="1"/>
  <c r="F9794" i="66"/>
  <c r="H9794" i="66" s="1"/>
  <c r="F9732" i="66"/>
  <c r="H9732" i="66" s="1"/>
  <c r="F9653" i="66"/>
  <c r="H9653" i="66" s="1"/>
  <c r="F1270" i="66"/>
  <c r="H1270" i="66" s="1"/>
  <c r="F9703" i="66"/>
  <c r="H9703" i="66" s="1"/>
  <c r="F1022" i="66"/>
  <c r="H1022" i="66" s="1"/>
  <c r="F784" i="66"/>
  <c r="H784" i="66" s="1"/>
  <c r="F9797" i="66"/>
  <c r="H9797" i="66" s="1"/>
  <c r="F9659" i="66"/>
  <c r="H9659" i="66" s="1"/>
  <c r="F9555" i="66"/>
  <c r="H9555" i="66" s="1"/>
  <c r="F8655" i="66"/>
  <c r="H8655" i="66" s="1"/>
  <c r="F9941" i="66"/>
  <c r="H9941" i="66" s="1"/>
  <c r="F9247" i="66"/>
  <c r="H9247" i="66" s="1"/>
  <c r="F7945" i="66"/>
  <c r="H7945" i="66" s="1"/>
  <c r="F9464" i="66"/>
  <c r="H9464" i="66" s="1"/>
  <c r="F9769" i="66"/>
  <c r="H9769" i="66" s="1"/>
  <c r="F9691" i="66"/>
  <c r="H9691" i="66" s="1"/>
  <c r="F7395" i="66"/>
  <c r="H7395" i="66" s="1"/>
  <c r="F8664" i="66"/>
  <c r="H8664" i="66" s="1"/>
  <c r="F7964" i="66"/>
  <c r="H7964" i="66" s="1"/>
  <c r="F961" i="66"/>
  <c r="H961" i="66" s="1"/>
  <c r="F9972" i="66"/>
  <c r="H9972" i="66" s="1"/>
  <c r="F9665" i="66"/>
  <c r="H9665" i="66" s="1"/>
  <c r="F1329" i="66"/>
  <c r="H1329" i="66" s="1"/>
  <c r="F10012" i="66"/>
  <c r="H10012" i="66" s="1"/>
  <c r="F9627" i="66"/>
  <c r="H9627" i="66" s="1"/>
  <c r="F9424" i="66"/>
  <c r="H9424" i="66" s="1"/>
  <c r="F3030" i="66"/>
  <c r="H3030" i="66" s="1"/>
  <c r="F9868" i="66"/>
  <c r="H9868" i="66" s="1"/>
  <c r="F8035" i="66"/>
  <c r="H8035" i="66" s="1"/>
  <c r="F7265" i="66"/>
  <c r="H7265" i="66" s="1"/>
  <c r="F8144" i="66"/>
  <c r="H8144" i="66" s="1"/>
  <c r="F864" i="66"/>
  <c r="H864" i="66" s="1"/>
  <c r="F9535" i="66"/>
  <c r="H9535" i="66" s="1"/>
  <c r="F8415" i="66"/>
  <c r="H8415" i="66" s="1"/>
  <c r="F7465" i="66"/>
  <c r="H7465" i="66" s="1"/>
  <c r="F7334" i="66"/>
  <c r="H7334" i="66" s="1"/>
  <c r="F6834" i="66"/>
  <c r="H6834" i="66" s="1"/>
  <c r="F5934" i="66"/>
  <c r="H5934" i="66" s="1"/>
  <c r="F2770" i="66"/>
  <c r="H2770" i="66" s="1"/>
  <c r="F865" i="66"/>
  <c r="H865" i="66" s="1"/>
  <c r="F9587" i="66"/>
  <c r="H9587" i="66" s="1"/>
  <c r="F9525" i="66"/>
  <c r="H9525" i="66" s="1"/>
  <c r="F8285" i="66"/>
  <c r="H8285" i="66" s="1"/>
  <c r="F8274" i="66"/>
  <c r="H8274" i="66" s="1"/>
  <c r="F2681" i="66"/>
  <c r="H2681" i="66" s="1"/>
  <c r="F9942" i="66"/>
  <c r="H9942" i="66" s="1"/>
  <c r="F7594" i="66"/>
  <c r="H7594" i="66" s="1"/>
  <c r="F2000" i="66"/>
  <c r="H2000" i="66" s="1"/>
  <c r="F9702" i="66"/>
  <c r="H9702" i="66" s="1"/>
  <c r="F7355" i="66"/>
  <c r="H7355" i="66" s="1"/>
  <c r="F8824" i="66"/>
  <c r="H8824" i="66" s="1"/>
  <c r="F7524" i="66"/>
  <c r="H7524" i="66" s="1"/>
  <c r="F4104" i="66"/>
  <c r="H4104" i="66" s="1"/>
  <c r="F7757" i="66"/>
  <c r="H7757" i="66" s="1"/>
  <c r="F4857" i="66"/>
  <c r="H4857" i="66" s="1"/>
  <c r="F3957" i="66"/>
  <c r="H3957" i="66" s="1"/>
  <c r="F9432" i="66"/>
  <c r="H9432" i="66" s="1"/>
  <c r="F1141" i="66"/>
  <c r="H1141" i="66" s="1"/>
  <c r="F9197" i="66"/>
  <c r="H9197" i="66" s="1"/>
  <c r="F8535" i="66"/>
  <c r="H8535" i="66" s="1"/>
  <c r="F7085" i="66"/>
  <c r="H7085" i="66" s="1"/>
  <c r="F8454" i="66"/>
  <c r="H8454" i="66" s="1"/>
  <c r="F6604" i="66"/>
  <c r="H6604" i="66" s="1"/>
  <c r="F4814" i="66"/>
  <c r="H4814" i="66" s="1"/>
  <c r="F4044" i="66"/>
  <c r="H4044" i="66" s="1"/>
  <c r="F3544" i="66"/>
  <c r="H3544" i="66" s="1"/>
  <c r="F4447" i="66"/>
  <c r="H4447" i="66" s="1"/>
  <c r="F3747" i="66"/>
  <c r="H3747" i="66" s="1"/>
  <c r="F8977" i="66"/>
  <c r="H8977" i="66" s="1"/>
  <c r="F6664" i="66"/>
  <c r="H6664" i="66" s="1"/>
  <c r="F4664" i="66"/>
  <c r="H4664" i="66" s="1"/>
  <c r="F7797" i="66"/>
  <c r="H7797" i="66" s="1"/>
  <c r="F9728" i="66"/>
  <c r="H9728" i="66" s="1"/>
  <c r="F8794" i="66"/>
  <c r="H8794" i="66" s="1"/>
  <c r="F3171" i="66"/>
  <c r="H3171" i="66" s="1"/>
  <c r="F10020" i="66"/>
  <c r="H10020" i="66" s="1"/>
  <c r="F9657" i="66"/>
  <c r="H9657" i="66" s="1"/>
  <c r="F1332" i="66"/>
  <c r="H1332" i="66" s="1"/>
  <c r="F9888" i="66"/>
  <c r="H9888" i="66" s="1"/>
  <c r="F7865" i="66"/>
  <c r="H7865" i="66" s="1"/>
  <c r="F740" i="66"/>
  <c r="H740" i="66" s="1"/>
  <c r="F10005" i="66"/>
  <c r="H10005" i="66" s="1"/>
  <c r="F6404" i="66"/>
  <c r="H6404" i="66" s="1"/>
  <c r="F5474" i="66"/>
  <c r="H5474" i="66" s="1"/>
  <c r="F4464" i="66"/>
  <c r="H4464" i="66" s="1"/>
  <c r="F9168" i="66"/>
  <c r="H9168" i="66" s="1"/>
  <c r="F8117" i="66"/>
  <c r="H8117" i="66" s="1"/>
  <c r="F6717" i="66"/>
  <c r="H6717" i="66" s="1"/>
  <c r="F5667" i="66"/>
  <c r="H5667" i="66" s="1"/>
  <c r="F5017" i="66"/>
  <c r="H5017" i="66" s="1"/>
  <c r="F4317" i="66"/>
  <c r="H4317" i="66" s="1"/>
  <c r="F9955" i="66"/>
  <c r="H9955" i="66" s="1"/>
  <c r="F7884" i="66"/>
  <c r="H7884" i="66" s="1"/>
  <c r="F6624" i="66"/>
  <c r="H6624" i="66" s="1"/>
  <c r="F5424" i="66"/>
  <c r="H5424" i="66" s="1"/>
  <c r="F8928" i="66"/>
  <c r="H8928" i="66" s="1"/>
  <c r="F6127" i="66"/>
  <c r="H6127" i="66" s="1"/>
  <c r="F3287" i="66"/>
  <c r="H3287" i="66" s="1"/>
  <c r="F9226" i="66"/>
  <c r="H9226" i="66" s="1"/>
  <c r="F7726" i="66"/>
  <c r="H7726" i="66" s="1"/>
  <c r="F7226" i="66"/>
  <c r="H7226" i="66" s="1"/>
  <c r="F6226" i="66"/>
  <c r="H6226" i="66" s="1"/>
  <c r="F5726" i="66"/>
  <c r="H5726" i="66" s="1"/>
  <c r="F5226" i="66"/>
  <c r="H5226" i="66" s="1"/>
  <c r="F4226" i="66"/>
  <c r="H4226" i="66" s="1"/>
  <c r="F3726" i="66"/>
  <c r="H3726" i="66" s="1"/>
  <c r="F3226" i="66"/>
  <c r="H3226" i="66" s="1"/>
  <c r="F6495" i="66"/>
  <c r="H6495" i="66" s="1"/>
  <c r="F9380" i="66"/>
  <c r="H9380" i="66" s="1"/>
  <c r="F8880" i="66"/>
  <c r="H8880" i="66" s="1"/>
  <c r="F8380" i="66"/>
  <c r="H8380" i="66" s="1"/>
  <c r="F6880" i="66"/>
  <c r="H6880" i="66" s="1"/>
  <c r="F9750" i="66"/>
  <c r="H9750" i="66" s="1"/>
  <c r="F8044" i="66"/>
  <c r="H8044" i="66" s="1"/>
  <c r="F5544" i="66"/>
  <c r="H5544" i="66" s="1"/>
  <c r="F4424" i="66"/>
  <c r="H4424" i="66" s="1"/>
  <c r="F3584" i="66"/>
  <c r="H3584" i="66" s="1"/>
  <c r="F9008" i="66"/>
  <c r="H9008" i="66" s="1"/>
  <c r="F7677" i="66"/>
  <c r="H7677" i="66" s="1"/>
  <c r="F6907" i="66"/>
  <c r="H6907" i="66" s="1"/>
  <c r="F6187" i="66"/>
  <c r="H6187" i="66" s="1"/>
  <c r="F5477" i="66"/>
  <c r="H5477" i="66" s="1"/>
  <c r="F3337" i="66"/>
  <c r="H3337" i="66" s="1"/>
  <c r="F9266" i="66"/>
  <c r="H9266" i="66" s="1"/>
  <c r="F8766" i="66"/>
  <c r="H8766" i="66" s="1"/>
  <c r="F8266" i="66"/>
  <c r="H8266" i="66" s="1"/>
  <c r="F6766" i="66"/>
  <c r="H6766" i="66" s="1"/>
  <c r="F4766" i="66"/>
  <c r="H4766" i="66" s="1"/>
  <c r="F6535" i="66"/>
  <c r="H6535" i="66" s="1"/>
  <c r="F7920" i="66"/>
  <c r="H7920" i="66" s="1"/>
  <c r="F6354" i="66"/>
  <c r="H6354" i="66" s="1"/>
  <c r="F6687" i="66"/>
  <c r="H6687" i="66" s="1"/>
  <c r="F7275" i="66"/>
  <c r="H7275" i="66" s="1"/>
  <c r="F6414" i="66"/>
  <c r="H6414" i="66" s="1"/>
  <c r="F5214" i="66"/>
  <c r="H5214" i="66" s="1"/>
  <c r="F9636" i="66"/>
  <c r="H9636" i="66" s="1"/>
  <c r="F9136" i="66"/>
  <c r="H9136" i="66" s="1"/>
  <c r="F8636" i="66"/>
  <c r="H8636" i="66" s="1"/>
  <c r="F8136" i="66"/>
  <c r="H8136" i="66" s="1"/>
  <c r="F7636" i="66"/>
  <c r="H7636" i="66" s="1"/>
  <c r="F7136" i="66"/>
  <c r="H7136" i="66" s="1"/>
  <c r="F6136" i="66"/>
  <c r="H6136" i="66" s="1"/>
  <c r="F5636" i="66"/>
  <c r="H5636" i="66" s="1"/>
  <c r="F4136" i="66"/>
  <c r="H4136" i="66" s="1"/>
  <c r="F3636" i="66"/>
  <c r="H3636" i="66" s="1"/>
  <c r="F6905" i="66"/>
  <c r="H6905" i="66" s="1"/>
  <c r="F9290" i="66"/>
  <c r="H9290" i="66" s="1"/>
  <c r="F8790" i="66"/>
  <c r="H8790" i="66" s="1"/>
  <c r="F8290" i="66"/>
  <c r="H8290" i="66" s="1"/>
  <c r="F7037" i="66"/>
  <c r="H7037" i="66" s="1"/>
  <c r="F5867" i="66"/>
  <c r="H5867" i="66" s="1"/>
  <c r="F4687" i="66"/>
  <c r="H4687" i="66" s="1"/>
  <c r="F3677" i="66"/>
  <c r="H3677" i="66" s="1"/>
  <c r="F9296" i="66"/>
  <c r="H9296" i="66" s="1"/>
  <c r="F8576" i="66"/>
  <c r="H8576" i="66" s="1"/>
  <c r="F6436" i="66"/>
  <c r="H6436" i="66" s="1"/>
  <c r="F5716" i="66"/>
  <c r="H5716" i="66" s="1"/>
  <c r="F5006" i="66"/>
  <c r="H5006" i="66" s="1"/>
  <c r="F4296" i="66"/>
  <c r="H4296" i="66" s="1"/>
  <c r="F6625" i="66"/>
  <c r="H6625" i="66" s="1"/>
  <c r="F8528" i="66"/>
  <c r="H8528" i="66" s="1"/>
  <c r="F3528" i="66"/>
  <c r="H3528" i="66" s="1"/>
  <c r="F5724" i="66"/>
  <c r="H5724" i="66" s="1"/>
  <c r="F4024" i="66"/>
  <c r="H4024" i="66" s="1"/>
  <c r="F8878" i="66"/>
  <c r="H8878" i="66" s="1"/>
  <c r="F4677" i="66"/>
  <c r="H4677" i="66" s="1"/>
  <c r="F3667" i="66"/>
  <c r="H3667" i="66" s="1"/>
  <c r="F7856" i="66"/>
  <c r="H7856" i="66" s="1"/>
  <c r="F7146" i="66"/>
  <c r="H7146" i="66" s="1"/>
  <c r="F6426" i="66"/>
  <c r="H6426" i="66" s="1"/>
  <c r="F3566" i="66"/>
  <c r="H3566" i="66" s="1"/>
  <c r="F9300" i="66"/>
  <c r="H9300" i="66" s="1"/>
  <c r="F7860" i="66"/>
  <c r="H7860" i="66" s="1"/>
  <c r="F6720" i="66"/>
  <c r="H6720" i="66" s="1"/>
  <c r="F6200" i="66"/>
  <c r="H6200" i="66" s="1"/>
  <c r="F5700" i="66"/>
  <c r="H5700" i="66" s="1"/>
  <c r="F8028" i="66"/>
  <c r="H8028" i="66" s="1"/>
  <c r="F7528" i="66"/>
  <c r="H7528" i="66" s="1"/>
  <c r="F7028" i="66"/>
  <c r="H7028" i="66" s="1"/>
  <c r="F6528" i="66"/>
  <c r="H6528" i="66" s="1"/>
  <c r="F6028" i="66"/>
  <c r="H6028" i="66" s="1"/>
  <c r="F5528" i="66"/>
  <c r="H5528" i="66" s="1"/>
  <c r="F5028" i="66"/>
  <c r="H5028" i="66" s="1"/>
  <c r="F3874" i="66"/>
  <c r="H3874" i="66" s="1"/>
  <c r="F8227" i="66"/>
  <c r="H8227" i="66" s="1"/>
  <c r="F5727" i="66"/>
  <c r="H5727" i="66" s="1"/>
  <c r="F4577" i="66"/>
  <c r="H4577" i="66" s="1"/>
  <c r="F9206" i="66"/>
  <c r="H9206" i="66" s="1"/>
  <c r="F8496" i="66"/>
  <c r="H8496" i="66" s="1"/>
  <c r="F8884" i="66"/>
  <c r="H8884" i="66" s="1"/>
  <c r="F4474" i="66"/>
  <c r="H4474" i="66" s="1"/>
  <c r="F9328" i="66"/>
  <c r="H9328" i="66" s="1"/>
  <c r="F7457" i="66"/>
  <c r="H7457" i="66" s="1"/>
  <c r="F5037" i="66"/>
  <c r="H5037" i="66" s="1"/>
  <c r="F8806" i="66"/>
  <c r="H8806" i="66" s="1"/>
  <c r="F8096" i="66"/>
  <c r="H8096" i="66" s="1"/>
  <c r="F6656" i="66"/>
  <c r="H6656" i="66" s="1"/>
  <c r="F4516" i="66"/>
  <c r="H4516" i="66" s="1"/>
  <c r="F6865" i="66"/>
  <c r="H6865" i="66" s="1"/>
  <c r="F8100" i="66"/>
  <c r="H8100" i="66" s="1"/>
  <c r="F6900" i="66"/>
  <c r="H6900" i="66" s="1"/>
  <c r="F8688" i="66"/>
  <c r="H8688" i="66" s="1"/>
  <c r="F8188" i="66"/>
  <c r="H8188" i="66" s="1"/>
  <c r="F7688" i="66"/>
  <c r="H7688" i="66" s="1"/>
  <c r="F7188" i="66"/>
  <c r="H7188" i="66" s="1"/>
  <c r="F8744" i="66"/>
  <c r="H8744" i="66" s="1"/>
  <c r="F8818" i="66"/>
  <c r="H8818" i="66" s="1"/>
  <c r="F9256" i="66"/>
  <c r="H9256" i="66" s="1"/>
  <c r="F8056" i="66"/>
  <c r="H8056" i="66" s="1"/>
  <c r="F6956" i="66"/>
  <c r="H6956" i="66" s="1"/>
  <c r="F5916" i="66"/>
  <c r="H5916" i="66" s="1"/>
  <c r="F4906" i="66"/>
  <c r="H4906" i="66" s="1"/>
  <c r="F3896" i="66"/>
  <c r="H3896" i="66" s="1"/>
  <c r="F7980" i="66"/>
  <c r="H7980" i="66" s="1"/>
  <c r="F8248" i="66"/>
  <c r="H8248" i="66" s="1"/>
  <c r="F6818" i="66"/>
  <c r="H6818" i="66" s="1"/>
  <c r="F6108" i="66"/>
  <c r="H6108" i="66" s="1"/>
  <c r="F5398" i="66"/>
  <c r="H5398" i="66" s="1"/>
  <c r="F4718" i="66"/>
  <c r="H4718" i="66" s="1"/>
  <c r="F4118" i="66"/>
  <c r="H4118" i="66" s="1"/>
  <c r="F4730" i="66"/>
  <c r="H4730" i="66" s="1"/>
  <c r="F4180" i="66"/>
  <c r="H4180" i="66" s="1"/>
  <c r="F3680" i="66"/>
  <c r="H3680" i="66" s="1"/>
  <c r="F8629" i="66"/>
  <c r="H8629" i="66" s="1"/>
  <c r="F8129" i="66"/>
  <c r="H8129" i="66" s="1"/>
  <c r="F7609" i="66"/>
  <c r="H7609" i="66" s="1"/>
  <c r="F6609" i="66"/>
  <c r="H6609" i="66" s="1"/>
  <c r="F6109" i="66"/>
  <c r="H6109" i="66" s="1"/>
  <c r="F5609" i="66"/>
  <c r="H5609" i="66" s="1"/>
  <c r="F4609" i="66"/>
  <c r="H4609" i="66" s="1"/>
  <c r="F4109" i="66"/>
  <c r="H4109" i="66" s="1"/>
  <c r="F9573" i="66"/>
  <c r="H9573" i="66" s="1"/>
  <c r="F5965" i="66"/>
  <c r="H5965" i="66" s="1"/>
  <c r="F5465" i="66"/>
  <c r="H5465" i="66" s="1"/>
  <c r="F9354" i="66"/>
  <c r="H9354" i="66" s="1"/>
  <c r="F5274" i="66"/>
  <c r="H5274" i="66" s="1"/>
  <c r="F9038" i="66"/>
  <c r="H9038" i="66" s="1"/>
  <c r="F6377" i="66"/>
  <c r="H6377" i="66" s="1"/>
  <c r="F8176" i="66"/>
  <c r="H8176" i="66" s="1"/>
  <c r="F7046" i="66"/>
  <c r="H7046" i="66" s="1"/>
  <c r="F4996" i="66"/>
  <c r="H4996" i="66" s="1"/>
  <c r="F6725" i="66"/>
  <c r="H6725" i="66" s="1"/>
  <c r="F9100" i="66"/>
  <c r="H9100" i="66" s="1"/>
  <c r="F7200" i="66"/>
  <c r="H7200" i="66" s="1"/>
  <c r="F6420" i="66"/>
  <c r="H6420" i="66" s="1"/>
  <c r="F8308" i="66"/>
  <c r="H8308" i="66" s="1"/>
  <c r="F7598" i="66"/>
  <c r="H7598" i="66" s="1"/>
  <c r="F6888" i="66"/>
  <c r="H6888" i="66" s="1"/>
  <c r="F6168" i="66"/>
  <c r="H6168" i="66" s="1"/>
  <c r="F5458" i="66"/>
  <c r="H5458" i="66" s="1"/>
  <c r="F4168" i="66"/>
  <c r="H4168" i="66" s="1"/>
  <c r="F4780" i="66"/>
  <c r="H4780" i="66" s="1"/>
  <c r="F9169" i="66"/>
  <c r="H9169" i="66" s="1"/>
  <c r="F5624" i="66"/>
  <c r="H5624" i="66" s="1"/>
  <c r="F6424" i="66"/>
  <c r="H6424" i="66" s="1"/>
  <c r="F3317" i="66"/>
  <c r="H3317" i="66" s="1"/>
  <c r="F8556" i="66"/>
  <c r="H8556" i="66" s="1"/>
  <c r="F4316" i="66"/>
  <c r="H4316" i="66" s="1"/>
  <c r="F9420" i="66"/>
  <c r="H9420" i="66" s="1"/>
  <c r="F7460" i="66"/>
  <c r="H7460" i="66" s="1"/>
  <c r="F5930" i="66"/>
  <c r="H5930" i="66" s="1"/>
  <c r="F8548" i="66"/>
  <c r="H8548" i="66" s="1"/>
  <c r="F6408" i="66"/>
  <c r="H6408" i="66" s="1"/>
  <c r="F5698" i="66"/>
  <c r="H5698" i="66" s="1"/>
  <c r="F4978" i="66"/>
  <c r="H4978" i="66" s="1"/>
  <c r="F4960" i="66"/>
  <c r="H4960" i="66" s="1"/>
  <c r="F4410" i="66"/>
  <c r="H4410" i="66" s="1"/>
  <c r="F3890" i="66"/>
  <c r="H3890" i="66" s="1"/>
  <c r="F3390" i="66"/>
  <c r="H3390" i="66" s="1"/>
  <c r="F8839" i="66"/>
  <c r="H8839" i="66" s="1"/>
  <c r="F8339" i="66"/>
  <c r="H8339" i="66" s="1"/>
  <c r="F7319" i="66"/>
  <c r="H7319" i="66" s="1"/>
  <c r="F6819" i="66"/>
  <c r="H6819" i="66" s="1"/>
  <c r="F6319" i="66"/>
  <c r="H6319" i="66" s="1"/>
  <c r="F5819" i="66"/>
  <c r="H5819" i="66" s="1"/>
  <c r="F5319" i="66"/>
  <c r="H5319" i="66" s="1"/>
  <c r="F3927" i="66"/>
  <c r="H3927" i="66" s="1"/>
  <c r="F8226" i="66"/>
  <c r="H8226" i="66" s="1"/>
  <c r="F6396" i="66"/>
  <c r="H6396" i="66" s="1"/>
  <c r="F4676" i="66"/>
  <c r="H4676" i="66" s="1"/>
  <c r="F7608" i="66"/>
  <c r="H7608" i="66" s="1"/>
  <c r="F6588" i="66"/>
  <c r="H6588" i="66" s="1"/>
  <c r="F5568" i="66"/>
  <c r="H5568" i="66" s="1"/>
  <c r="F9459" i="66"/>
  <c r="H9459" i="66" s="1"/>
  <c r="F8029" i="66"/>
  <c r="H8029" i="66" s="1"/>
  <c r="F7299" i="66"/>
  <c r="H7299" i="66" s="1"/>
  <c r="F6039" i="66"/>
  <c r="H6039" i="66" s="1"/>
  <c r="F4169" i="66"/>
  <c r="H4169" i="66" s="1"/>
  <c r="F5805" i="66"/>
  <c r="H5805" i="66" s="1"/>
  <c r="F4735" i="66"/>
  <c r="H4735" i="66" s="1"/>
  <c r="F8442" i="66"/>
  <c r="H8442" i="66" s="1"/>
  <c r="F9033" i="66"/>
  <c r="H9033" i="66" s="1"/>
  <c r="F8513" i="66"/>
  <c r="H8513" i="66" s="1"/>
  <c r="F4373" i="66"/>
  <c r="H4373" i="66" s="1"/>
  <c r="F9153" i="66"/>
  <c r="H9153" i="66" s="1"/>
  <c r="F4512" i="66"/>
  <c r="H4512" i="66" s="1"/>
  <c r="F8862" i="66"/>
  <c r="H8862" i="66" s="1"/>
  <c r="F7671" i="66"/>
  <c r="H7671" i="66" s="1"/>
  <c r="F6882" i="66"/>
  <c r="H6882" i="66" s="1"/>
  <c r="F5123" i="66"/>
  <c r="H5123" i="66" s="1"/>
  <c r="F3409" i="66"/>
  <c r="H3409" i="66" s="1"/>
  <c r="F9071" i="66"/>
  <c r="H9071" i="66" s="1"/>
  <c r="F6543" i="66"/>
  <c r="H6543" i="66" s="1"/>
  <c r="F2217" i="66"/>
  <c r="H2217" i="66" s="1"/>
  <c r="F4192" i="66"/>
  <c r="H4192" i="66" s="1"/>
  <c r="F4121" i="66"/>
  <c r="H4121" i="66" s="1"/>
  <c r="F9101" i="66"/>
  <c r="H9101" i="66" s="1"/>
  <c r="F5993" i="66"/>
  <c r="H5993" i="66" s="1"/>
  <c r="F6629" i="66"/>
  <c r="H6629" i="66" s="1"/>
  <c r="F500" i="66"/>
  <c r="H500" i="66" s="1"/>
  <c r="F361" i="66"/>
  <c r="H361" i="66" s="1"/>
  <c r="F182" i="66"/>
  <c r="H182" i="66" s="1"/>
  <c r="F503" i="66"/>
  <c r="H503" i="66" s="1"/>
  <c r="F504" i="66"/>
  <c r="H504" i="66" s="1"/>
  <c r="F509" i="66"/>
  <c r="H509" i="66" s="1"/>
  <c r="F796" i="66"/>
  <c r="H796" i="66" s="1"/>
  <c r="F1409" i="66"/>
  <c r="H1409" i="66" s="1"/>
  <c r="F1720" i="66"/>
  <c r="H1720" i="66" s="1"/>
  <c r="F1751" i="66"/>
  <c r="H1751" i="66" s="1"/>
  <c r="F2383" i="66"/>
  <c r="H2383" i="66" s="1"/>
  <c r="F2772" i="66"/>
  <c r="H2772" i="66" s="1"/>
  <c r="F2663" i="66"/>
  <c r="H2663" i="66" s="1"/>
  <c r="F1584" i="66"/>
  <c r="H1584" i="66" s="1"/>
  <c r="F2484" i="66"/>
  <c r="H2484" i="66" s="1"/>
  <c r="F1976" i="66"/>
  <c r="H1976" i="66" s="1"/>
  <c r="F3096" i="66"/>
  <c r="H3096" i="66" s="1"/>
  <c r="F2947" i="66"/>
  <c r="H2947" i="66" s="1"/>
  <c r="F5971" i="66"/>
  <c r="H5971" i="66" s="1"/>
  <c r="F7201" i="66"/>
  <c r="H7201" i="66" s="1"/>
  <c r="F8381" i="66"/>
  <c r="H8381" i="66" s="1"/>
  <c r="F7592" i="66"/>
  <c r="H7592" i="66" s="1"/>
  <c r="F3443" i="66"/>
  <c r="H3443" i="66" s="1"/>
  <c r="F2951" i="66"/>
  <c r="H2951" i="66" s="1"/>
  <c r="F1021" i="66"/>
  <c r="H1021" i="66" s="1"/>
  <c r="F9341" i="66"/>
  <c r="H9341" i="66" s="1"/>
  <c r="F2761" i="66"/>
  <c r="H2761" i="66" s="1"/>
  <c r="F10009" i="66"/>
  <c r="H10009" i="66" s="1"/>
  <c r="F1002" i="66"/>
  <c r="H1002" i="66" s="1"/>
  <c r="F2911" i="66"/>
  <c r="H2911" i="66" s="1"/>
  <c r="F9799" i="66"/>
  <c r="H9799" i="66" s="1"/>
  <c r="F9861" i="66"/>
  <c r="H9861" i="66" s="1"/>
  <c r="F9057" i="66"/>
  <c r="H9057" i="66" s="1"/>
  <c r="F8357" i="66"/>
  <c r="H8357" i="66" s="1"/>
  <c r="F8845" i="66"/>
  <c r="H8845" i="66" s="1"/>
  <c r="F1150" i="66"/>
  <c r="H1150" i="66" s="1"/>
  <c r="F2849" i="66"/>
  <c r="H2849" i="66" s="1"/>
  <c r="F9739" i="66"/>
  <c r="H9739" i="66" s="1"/>
  <c r="F10006" i="66"/>
  <c r="H10006" i="66" s="1"/>
  <c r="F9662" i="66"/>
  <c r="H9662" i="66" s="1"/>
  <c r="F9035" i="66"/>
  <c r="H9035" i="66" s="1"/>
  <c r="F684" i="66"/>
  <c r="H684" i="66" s="1"/>
  <c r="F9977" i="66"/>
  <c r="H9977" i="66" s="1"/>
  <c r="F2989" i="66"/>
  <c r="H2989" i="66" s="1"/>
  <c r="F523" i="66"/>
  <c r="H523" i="66" s="1"/>
  <c r="F9747" i="66"/>
  <c r="H9747" i="66" s="1"/>
  <c r="F9668" i="66"/>
  <c r="H9668" i="66" s="1"/>
  <c r="F9505" i="66"/>
  <c r="H9505" i="66" s="1"/>
  <c r="F8605" i="66"/>
  <c r="H8605" i="66" s="1"/>
  <c r="F554" i="66"/>
  <c r="H554" i="66" s="1"/>
  <c r="F9910" i="66"/>
  <c r="H9910" i="66" s="1"/>
  <c r="F7895" i="66"/>
  <c r="H7895" i="66" s="1"/>
  <c r="F9414" i="66"/>
  <c r="H9414" i="66" s="1"/>
  <c r="F9992" i="66"/>
  <c r="H9992" i="66" s="1"/>
  <c r="F9670" i="66"/>
  <c r="H9670" i="66" s="1"/>
  <c r="F8575" i="66"/>
  <c r="H8575" i="66" s="1"/>
  <c r="F7345" i="66"/>
  <c r="H7345" i="66" s="1"/>
  <c r="F8614" i="66"/>
  <c r="H8614" i="66" s="1"/>
  <c r="F7914" i="66"/>
  <c r="H7914" i="66" s="1"/>
  <c r="F3039" i="66"/>
  <c r="H3039" i="66" s="1"/>
  <c r="F9902" i="66"/>
  <c r="H9902" i="66" s="1"/>
  <c r="F9654" i="66"/>
  <c r="H9654" i="66" s="1"/>
  <c r="F9951" i="66"/>
  <c r="H9951" i="66" s="1"/>
  <c r="F9547" i="66"/>
  <c r="H9547" i="66" s="1"/>
  <c r="F9374" i="66"/>
  <c r="H9374" i="66" s="1"/>
  <c r="F8039" i="66"/>
  <c r="H8039" i="66" s="1"/>
  <c r="F9846" i="66"/>
  <c r="H9846" i="66" s="1"/>
  <c r="F8074" i="66"/>
  <c r="H8074" i="66" s="1"/>
  <c r="F9974" i="66"/>
  <c r="H9974" i="66" s="1"/>
  <c r="F9425" i="66"/>
  <c r="H9425" i="66" s="1"/>
  <c r="F8315" i="66"/>
  <c r="H8315" i="66" s="1"/>
  <c r="F7385" i="66"/>
  <c r="H7385" i="66" s="1"/>
  <c r="F7284" i="66"/>
  <c r="H7284" i="66" s="1"/>
  <c r="F6784" i="66"/>
  <c r="H6784" i="66" s="1"/>
  <c r="F5884" i="66"/>
  <c r="H5884" i="66" s="1"/>
  <c r="F9487" i="66"/>
  <c r="H9487" i="66" s="1"/>
  <c r="F9054" i="66"/>
  <c r="H9054" i="66" s="1"/>
  <c r="F1101" i="66"/>
  <c r="H1101" i="66" s="1"/>
  <c r="F9802" i="66"/>
  <c r="H9802" i="66" s="1"/>
  <c r="F8797" i="66"/>
  <c r="H8797" i="66" s="1"/>
  <c r="F8444" i="66"/>
  <c r="H8444" i="66" s="1"/>
  <c r="F2888" i="66"/>
  <c r="H2888" i="66" s="1"/>
  <c r="F9801" i="66"/>
  <c r="H9801" i="66" s="1"/>
  <c r="F8694" i="66"/>
  <c r="H8694" i="66" s="1"/>
  <c r="F7464" i="66"/>
  <c r="H7464" i="66" s="1"/>
  <c r="F5464" i="66"/>
  <c r="H5464" i="66" s="1"/>
  <c r="F4754" i="66"/>
  <c r="H4754" i="66" s="1"/>
  <c r="F9508" i="66"/>
  <c r="H9508" i="66" s="1"/>
  <c r="F5507" i="66"/>
  <c r="H5507" i="66" s="1"/>
  <c r="F4807" i="66"/>
  <c r="H4807" i="66" s="1"/>
  <c r="F3907" i="66"/>
  <c r="H3907" i="66" s="1"/>
  <c r="F8987" i="66"/>
  <c r="H8987" i="66" s="1"/>
  <c r="F6975" i="66"/>
  <c r="H6975" i="66" s="1"/>
  <c r="F8334" i="66"/>
  <c r="H8334" i="66" s="1"/>
  <c r="F4744" i="66"/>
  <c r="H4744" i="66" s="1"/>
  <c r="F3494" i="66"/>
  <c r="H3494" i="66" s="1"/>
  <c r="F7497" i="66"/>
  <c r="H7497" i="66" s="1"/>
  <c r="F6997" i="66"/>
  <c r="H6997" i="66" s="1"/>
  <c r="F4397" i="66"/>
  <c r="H4397" i="66" s="1"/>
  <c r="F9894" i="66"/>
  <c r="H9894" i="66" s="1"/>
  <c r="F8904" i="66"/>
  <c r="H8904" i="66" s="1"/>
  <c r="F5594" i="66"/>
  <c r="H5594" i="66" s="1"/>
  <c r="F9812" i="66"/>
  <c r="H9812" i="66" s="1"/>
  <c r="F8674" i="66"/>
  <c r="H8674" i="66" s="1"/>
  <c r="F9507" i="66"/>
  <c r="H9507" i="66" s="1"/>
  <c r="F8775" i="66"/>
  <c r="H8775" i="66" s="1"/>
  <c r="F7415" i="66"/>
  <c r="H7415" i="66" s="1"/>
  <c r="F9800" i="66"/>
  <c r="H9800" i="66" s="1"/>
  <c r="F9475" i="66"/>
  <c r="H9475" i="66" s="1"/>
  <c r="F9790" i="66"/>
  <c r="H9790" i="66" s="1"/>
  <c r="F10004" i="66"/>
  <c r="H10004" i="66" s="1"/>
  <c r="F9415" i="66"/>
  <c r="H9415" i="66" s="1"/>
  <c r="F4414" i="66"/>
  <c r="H4414" i="66" s="1"/>
  <c r="F8067" i="66"/>
  <c r="H8067" i="66" s="1"/>
  <c r="F6667" i="66"/>
  <c r="H6667" i="66" s="1"/>
  <c r="F4967" i="66"/>
  <c r="H4967" i="66" s="1"/>
  <c r="F4217" i="66"/>
  <c r="H4217" i="66" s="1"/>
  <c r="F9575" i="66"/>
  <c r="H9575" i="66" s="1"/>
  <c r="F6504" i="66"/>
  <c r="H6504" i="66" s="1"/>
  <c r="F5304" i="66"/>
  <c r="H5304" i="66" s="1"/>
  <c r="F8838" i="66"/>
  <c r="H8838" i="66" s="1"/>
  <c r="F6777" i="66"/>
  <c r="H6777" i="66" s="1"/>
  <c r="F6057" i="66"/>
  <c r="H6057" i="66" s="1"/>
  <c r="F5337" i="66"/>
  <c r="H5337" i="66" s="1"/>
  <c r="F4627" i="66"/>
  <c r="H4627" i="66" s="1"/>
  <c r="F3917" i="66"/>
  <c r="H3917" i="66" s="1"/>
  <c r="F3237" i="66"/>
  <c r="H3237" i="66" s="1"/>
  <c r="F9176" i="66"/>
  <c r="H9176" i="66" s="1"/>
  <c r="F7676" i="66"/>
  <c r="H7676" i="66" s="1"/>
  <c r="F7176" i="66"/>
  <c r="H7176" i="66" s="1"/>
  <c r="F6176" i="66"/>
  <c r="H6176" i="66" s="1"/>
  <c r="F5676" i="66"/>
  <c r="H5676" i="66" s="1"/>
  <c r="F5176" i="66"/>
  <c r="H5176" i="66" s="1"/>
  <c r="F4176" i="66"/>
  <c r="H4176" i="66" s="1"/>
  <c r="F3676" i="66"/>
  <c r="H3676" i="66" s="1"/>
  <c r="F6945" i="66"/>
  <c r="H6945" i="66" s="1"/>
  <c r="F6445" i="66"/>
  <c r="H6445" i="66" s="1"/>
  <c r="F9330" i="66"/>
  <c r="H9330" i="66" s="1"/>
  <c r="F8830" i="66"/>
  <c r="H8830" i="66" s="1"/>
  <c r="F8330" i="66"/>
  <c r="H8330" i="66" s="1"/>
  <c r="F7330" i="66"/>
  <c r="H7330" i="66" s="1"/>
  <c r="F6830" i="66"/>
  <c r="H6830" i="66" s="1"/>
  <c r="F6614" i="66"/>
  <c r="H6614" i="66" s="1"/>
  <c r="F4334" i="66"/>
  <c r="H4334" i="66" s="1"/>
  <c r="F7587" i="66"/>
  <c r="H7587" i="66" s="1"/>
  <c r="F6837" i="66"/>
  <c r="H6837" i="66" s="1"/>
  <c r="F9216" i="66"/>
  <c r="H9216" i="66" s="1"/>
  <c r="F8716" i="66"/>
  <c r="H8716" i="66" s="1"/>
  <c r="F8216" i="66"/>
  <c r="H8216" i="66" s="1"/>
  <c r="F6716" i="66"/>
  <c r="H6716" i="66" s="1"/>
  <c r="F4716" i="66"/>
  <c r="H4716" i="66" s="1"/>
  <c r="F6485" i="66"/>
  <c r="H6485" i="66" s="1"/>
  <c r="F7870" i="66"/>
  <c r="H7870" i="66" s="1"/>
  <c r="F9434" i="66"/>
  <c r="H9434" i="66" s="1"/>
  <c r="F7424" i="66"/>
  <c r="H7424" i="66" s="1"/>
  <c r="F6224" i="66"/>
  <c r="H6224" i="66" s="1"/>
  <c r="F5187" i="66"/>
  <c r="H5187" i="66" s="1"/>
  <c r="F5074" i="66"/>
  <c r="H5074" i="66" s="1"/>
  <c r="F5927" i="66"/>
  <c r="H5927" i="66" s="1"/>
  <c r="F4497" i="66"/>
  <c r="H4497" i="66" s="1"/>
  <c r="F9586" i="66"/>
  <c r="H9586" i="66" s="1"/>
  <c r="F9086" i="66"/>
  <c r="H9086" i="66" s="1"/>
  <c r="F8586" i="66"/>
  <c r="H8586" i="66" s="1"/>
  <c r="F8086" i="66"/>
  <c r="H8086" i="66" s="1"/>
  <c r="F7586" i="66"/>
  <c r="H7586" i="66" s="1"/>
  <c r="F7086" i="66"/>
  <c r="H7086" i="66" s="1"/>
  <c r="F6086" i="66"/>
  <c r="H6086" i="66" s="1"/>
  <c r="F5586" i="66"/>
  <c r="H5586" i="66" s="1"/>
  <c r="F5086" i="66"/>
  <c r="H5086" i="66" s="1"/>
  <c r="F4086" i="66"/>
  <c r="H4086" i="66" s="1"/>
  <c r="F3586" i="66"/>
  <c r="H3586" i="66" s="1"/>
  <c r="F6855" i="66"/>
  <c r="H6855" i="66" s="1"/>
  <c r="F3304" i="66"/>
  <c r="H3304" i="66" s="1"/>
  <c r="F9240" i="66"/>
  <c r="H9240" i="66" s="1"/>
  <c r="F8740" i="66"/>
  <c r="H8740" i="66" s="1"/>
  <c r="F8240" i="66"/>
  <c r="H8240" i="66" s="1"/>
  <c r="F7544" i="66"/>
  <c r="H7544" i="66" s="1"/>
  <c r="F5574" i="66"/>
  <c r="H5574" i="66" s="1"/>
  <c r="F3884" i="66"/>
  <c r="H3884" i="66" s="1"/>
  <c r="F8237" i="66"/>
  <c r="H8237" i="66" s="1"/>
  <c r="F6937" i="66"/>
  <c r="H6937" i="66" s="1"/>
  <c r="F3577" i="66"/>
  <c r="H3577" i="66" s="1"/>
  <c r="F8506" i="66"/>
  <c r="H8506" i="66" s="1"/>
  <c r="F7796" i="66"/>
  <c r="H7796" i="66" s="1"/>
  <c r="F4216" i="66"/>
  <c r="H4216" i="66" s="1"/>
  <c r="F3506" i="66"/>
  <c r="H3506" i="66" s="1"/>
  <c r="F6565" i="66"/>
  <c r="H6565" i="66" s="1"/>
  <c r="F8510" i="66"/>
  <c r="H8510" i="66" s="1"/>
  <c r="F7800" i="66"/>
  <c r="H7800" i="66" s="1"/>
  <c r="F6670" i="66"/>
  <c r="H6670" i="66" s="1"/>
  <c r="F8478" i="66"/>
  <c r="H8478" i="66" s="1"/>
  <c r="F3978" i="66"/>
  <c r="H3978" i="66" s="1"/>
  <c r="F3478" i="66"/>
  <c r="H3478" i="66" s="1"/>
  <c r="F5250" i="66"/>
  <c r="H5250" i="66" s="1"/>
  <c r="F4750" i="66"/>
  <c r="H4750" i="66" s="1"/>
  <c r="F7514" i="66"/>
  <c r="H7514" i="66" s="1"/>
  <c r="F5564" i="66"/>
  <c r="H5564" i="66" s="1"/>
  <c r="F4587" i="66"/>
  <c r="H4587" i="66" s="1"/>
  <c r="F7066" i="66"/>
  <c r="H7066" i="66" s="1"/>
  <c r="F6356" i="66"/>
  <c r="H6356" i="66" s="1"/>
  <c r="F5646" i="66"/>
  <c r="H5646" i="66" s="1"/>
  <c r="F9220" i="66"/>
  <c r="H9220" i="66" s="1"/>
  <c r="F7220" i="66"/>
  <c r="H7220" i="66" s="1"/>
  <c r="F6660" i="66"/>
  <c r="H6660" i="66" s="1"/>
  <c r="F6150" i="66"/>
  <c r="H6150" i="66" s="1"/>
  <c r="F5650" i="66"/>
  <c r="H5650" i="66" s="1"/>
  <c r="F7978" i="66"/>
  <c r="H7978" i="66" s="1"/>
  <c r="F7478" i="66"/>
  <c r="H7478" i="66" s="1"/>
  <c r="F6978" i="66"/>
  <c r="H6978" i="66" s="1"/>
  <c r="F6478" i="66"/>
  <c r="H6478" i="66" s="1"/>
  <c r="F5978" i="66"/>
  <c r="H5978" i="66" s="1"/>
  <c r="F5478" i="66"/>
  <c r="H5478" i="66" s="1"/>
  <c r="F1192" i="66"/>
  <c r="H1192" i="66" s="1"/>
  <c r="F7294" i="66"/>
  <c r="H7294" i="66" s="1"/>
  <c r="F5354" i="66"/>
  <c r="H5354" i="66" s="1"/>
  <c r="F3724" i="66"/>
  <c r="H3724" i="66" s="1"/>
  <c r="F8077" i="66"/>
  <c r="H8077" i="66" s="1"/>
  <c r="F5587" i="66"/>
  <c r="H5587" i="66" s="1"/>
  <c r="F7706" i="66"/>
  <c r="H7706" i="66" s="1"/>
  <c r="F8534" i="66"/>
  <c r="H8534" i="66" s="1"/>
  <c r="F4324" i="66"/>
  <c r="H4324" i="66" s="1"/>
  <c r="F6107" i="66"/>
  <c r="H6107" i="66" s="1"/>
  <c r="F4937" i="66"/>
  <c r="H4937" i="66" s="1"/>
  <c r="F7306" i="66"/>
  <c r="H7306" i="66" s="1"/>
  <c r="F9460" i="66"/>
  <c r="H9460" i="66" s="1"/>
  <c r="F8030" i="66"/>
  <c r="H8030" i="66" s="1"/>
  <c r="F6850" i="66"/>
  <c r="H6850" i="66" s="1"/>
  <c r="F8638" i="66"/>
  <c r="H8638" i="66" s="1"/>
  <c r="F8138" i="66"/>
  <c r="H8138" i="66" s="1"/>
  <c r="F7638" i="66"/>
  <c r="H7638" i="66" s="1"/>
  <c r="F7138" i="66"/>
  <c r="H7138" i="66" s="1"/>
  <c r="F8174" i="66"/>
  <c r="H8174" i="66" s="1"/>
  <c r="F6017" i="66"/>
  <c r="H6017" i="66" s="1"/>
  <c r="F4137" i="66"/>
  <c r="H4137" i="66" s="1"/>
  <c r="F6525" i="66"/>
  <c r="H6525" i="66" s="1"/>
  <c r="F8900" i="66"/>
  <c r="H8900" i="66" s="1"/>
  <c r="F7880" i="66"/>
  <c r="H7880" i="66" s="1"/>
  <c r="F5570" i="66"/>
  <c r="H5570" i="66" s="1"/>
  <c r="F8168" i="66"/>
  <c r="H8168" i="66" s="1"/>
  <c r="F7458" i="66"/>
  <c r="H7458" i="66" s="1"/>
  <c r="F6038" i="66"/>
  <c r="H6038" i="66" s="1"/>
  <c r="F5318" i="66"/>
  <c r="H5318" i="66" s="1"/>
  <c r="F4658" i="66"/>
  <c r="H4658" i="66" s="1"/>
  <c r="F3508" i="66"/>
  <c r="H3508" i="66" s="1"/>
  <c r="F4130" i="66"/>
  <c r="H4130" i="66" s="1"/>
  <c r="F3630" i="66"/>
  <c r="H3630" i="66" s="1"/>
  <c r="F9079" i="66"/>
  <c r="H9079" i="66" s="1"/>
  <c r="F8579" i="66"/>
  <c r="H8579" i="66" s="1"/>
  <c r="F8079" i="66"/>
  <c r="H8079" i="66" s="1"/>
  <c r="F7559" i="66"/>
  <c r="H7559" i="66" s="1"/>
  <c r="F6559" i="66"/>
  <c r="H6559" i="66" s="1"/>
  <c r="F6059" i="66"/>
  <c r="H6059" i="66" s="1"/>
  <c r="F5559" i="66"/>
  <c r="H5559" i="66" s="1"/>
  <c r="F5059" i="66"/>
  <c r="H5059" i="66" s="1"/>
  <c r="F4059" i="66"/>
  <c r="H4059" i="66" s="1"/>
  <c r="F3559" i="66"/>
  <c r="H3559" i="66" s="1"/>
  <c r="F5915" i="66"/>
  <c r="H5915" i="66" s="1"/>
  <c r="F5415" i="66"/>
  <c r="H5415" i="66" s="1"/>
  <c r="F8624" i="66"/>
  <c r="H8624" i="66" s="1"/>
  <c r="F5004" i="66"/>
  <c r="H5004" i="66" s="1"/>
  <c r="F8808" i="66"/>
  <c r="H8808" i="66" s="1"/>
  <c r="F6167" i="66"/>
  <c r="H6167" i="66" s="1"/>
  <c r="F8046" i="66"/>
  <c r="H8046" i="66" s="1"/>
  <c r="F7120" i="66"/>
  <c r="H7120" i="66" s="1"/>
  <c r="F6340" i="66"/>
  <c r="H6340" i="66" s="1"/>
  <c r="F5630" i="66"/>
  <c r="H5630" i="66" s="1"/>
  <c r="F5388" i="66"/>
  <c r="H5388" i="66" s="1"/>
  <c r="F3558" i="66"/>
  <c r="H3558" i="66" s="1"/>
  <c r="F5280" i="66"/>
  <c r="H5280" i="66" s="1"/>
  <c r="F9619" i="66"/>
  <c r="H9619" i="66" s="1"/>
  <c r="F9119" i="66"/>
  <c r="H9119" i="66" s="1"/>
  <c r="F9334" i="66"/>
  <c r="H9334" i="66" s="1"/>
  <c r="F8978" i="66"/>
  <c r="H8978" i="66" s="1"/>
  <c r="F9346" i="66"/>
  <c r="H9346" i="66" s="1"/>
  <c r="F3966" i="66"/>
  <c r="H3966" i="66" s="1"/>
  <c r="F6064" i="66"/>
  <c r="H6064" i="66" s="1"/>
  <c r="F4847" i="66"/>
  <c r="H4847" i="66" s="1"/>
  <c r="F8456" i="66"/>
  <c r="H8456" i="66" s="1"/>
  <c r="F7266" i="66"/>
  <c r="H7266" i="66" s="1"/>
  <c r="F6256" i="66"/>
  <c r="H6256" i="66" s="1"/>
  <c r="F5246" i="66"/>
  <c r="H5246" i="66" s="1"/>
  <c r="F4206" i="66"/>
  <c r="H4206" i="66" s="1"/>
  <c r="F6965" i="66"/>
  <c r="H6965" i="66" s="1"/>
  <c r="F6590" i="66"/>
  <c r="H6590" i="66" s="1"/>
  <c r="F5870" i="66"/>
  <c r="H5870" i="66" s="1"/>
  <c r="F8468" i="66"/>
  <c r="H8468" i="66" s="1"/>
  <c r="F7758" i="66"/>
  <c r="H7758" i="66" s="1"/>
  <c r="F6338" i="66"/>
  <c r="H6338" i="66" s="1"/>
  <c r="F5618" i="66"/>
  <c r="H5618" i="66" s="1"/>
  <c r="F4918" i="66"/>
  <c r="H4918" i="66" s="1"/>
  <c r="F4298" i="66"/>
  <c r="H4298" i="66" s="1"/>
  <c r="F4350" i="66"/>
  <c r="H4350" i="66" s="1"/>
  <c r="F3840" i="66"/>
  <c r="H3840" i="66" s="1"/>
  <c r="F3340" i="66"/>
  <c r="H3340" i="66" s="1"/>
  <c r="F8789" i="66"/>
  <c r="H8789" i="66" s="1"/>
  <c r="F8289" i="66"/>
  <c r="H8289" i="66" s="1"/>
  <c r="F7269" i="66"/>
  <c r="H7269" i="66" s="1"/>
  <c r="F6769" i="66"/>
  <c r="H6769" i="66" s="1"/>
  <c r="F6269" i="66"/>
  <c r="H6269" i="66" s="1"/>
  <c r="F5769" i="66"/>
  <c r="H5769" i="66" s="1"/>
  <c r="F4769" i="66"/>
  <c r="H4769" i="66" s="1"/>
  <c r="F3769" i="66"/>
  <c r="H3769" i="66" s="1"/>
  <c r="F4864" i="66"/>
  <c r="H4864" i="66" s="1"/>
  <c r="F6737" i="66"/>
  <c r="H6737" i="66" s="1"/>
  <c r="F8006" i="66"/>
  <c r="H8006" i="66" s="1"/>
  <c r="F8660" i="66"/>
  <c r="H8660" i="66" s="1"/>
  <c r="F7320" i="66"/>
  <c r="H7320" i="66" s="1"/>
  <c r="F6498" i="66"/>
  <c r="H6498" i="66" s="1"/>
  <c r="F5468" i="66"/>
  <c r="H5468" i="66" s="1"/>
  <c r="F5190" i="66"/>
  <c r="H5190" i="66" s="1"/>
  <c r="F3660" i="66"/>
  <c r="H3660" i="66" s="1"/>
  <c r="F6305" i="66"/>
  <c r="H6305" i="66" s="1"/>
  <c r="F5195" i="66"/>
  <c r="H5195" i="66" s="1"/>
  <c r="F4685" i="66"/>
  <c r="H4685" i="66" s="1"/>
  <c r="F8983" i="66"/>
  <c r="H8983" i="66" s="1"/>
  <c r="F8463" i="66"/>
  <c r="H8463" i="66" s="1"/>
  <c r="F4453" i="66"/>
  <c r="H4453" i="66" s="1"/>
  <c r="F3953" i="66"/>
  <c r="H3953" i="66" s="1"/>
  <c r="F3453" i="66"/>
  <c r="H3453" i="66" s="1"/>
  <c r="F8852" i="66"/>
  <c r="H8852" i="66" s="1"/>
  <c r="F4543" i="66"/>
  <c r="H4543" i="66" s="1"/>
  <c r="F6522" i="66"/>
  <c r="H6522" i="66" s="1"/>
  <c r="F9052" i="66"/>
  <c r="H9052" i="66" s="1"/>
  <c r="F6692" i="66"/>
  <c r="H6692" i="66" s="1"/>
  <c r="F7771" i="66"/>
  <c r="H7771" i="66" s="1"/>
  <c r="F4829" i="66"/>
  <c r="H4829" i="66" s="1"/>
  <c r="F9261" i="66"/>
  <c r="H9261" i="66" s="1"/>
  <c r="F4443" i="66"/>
  <c r="H4443" i="66" s="1"/>
  <c r="F6793" i="66"/>
  <c r="H6793" i="66" s="1"/>
  <c r="F2566" i="66"/>
  <c r="H2566" i="66" s="1"/>
  <c r="F2317" i="66"/>
  <c r="H2317" i="66" s="1"/>
  <c r="F4312" i="66"/>
  <c r="H4312" i="66" s="1"/>
  <c r="F4095" i="66"/>
  <c r="H4095" i="66" s="1"/>
  <c r="F7701" i="66"/>
  <c r="H7701" i="66" s="1"/>
  <c r="F5922" i="66"/>
  <c r="H5922" i="66" s="1"/>
  <c r="F7942" i="66"/>
  <c r="H7942" i="66" s="1"/>
  <c r="F8269" i="66"/>
  <c r="H8269" i="66" s="1"/>
  <c r="F411" i="66"/>
  <c r="H411" i="66" s="1"/>
  <c r="F462" i="66"/>
  <c r="H462" i="66" s="1"/>
  <c r="F563" i="66"/>
  <c r="H563" i="66" s="1"/>
  <c r="F584" i="66"/>
  <c r="H584" i="66" s="1"/>
  <c r="F455" i="66"/>
  <c r="H455" i="66" s="1"/>
  <c r="F687" i="66"/>
  <c r="H687" i="66" s="1"/>
  <c r="F498" i="66"/>
  <c r="H498" i="66" s="1"/>
  <c r="F186" i="66"/>
  <c r="H186" i="66" s="1"/>
  <c r="F856" i="66"/>
  <c r="H856" i="66" s="1"/>
  <c r="F929" i="66"/>
  <c r="H929" i="66" s="1"/>
  <c r="F1190" i="66"/>
  <c r="H1190" i="66" s="1"/>
  <c r="F1780" i="66"/>
  <c r="H1780" i="66" s="1"/>
  <c r="F1412" i="66"/>
  <c r="H1412" i="66" s="1"/>
  <c r="F1653" i="66"/>
  <c r="H1653" i="66" s="1"/>
  <c r="F2743" i="66"/>
  <c r="H2743" i="66" s="1"/>
  <c r="F2125" i="66"/>
  <c r="H2125" i="66" s="1"/>
  <c r="F2066" i="66"/>
  <c r="H2066" i="66" s="1"/>
  <c r="F3196" i="66"/>
  <c r="H3196" i="66" s="1"/>
  <c r="F3211" i="66"/>
  <c r="H3211" i="66" s="1"/>
  <c r="F8531" i="66"/>
  <c r="H8531" i="66" s="1"/>
  <c r="F3633" i="66"/>
  <c r="H3633" i="66" s="1"/>
  <c r="F2651" i="66"/>
  <c r="H2651" i="66" s="1"/>
  <c r="F9532" i="66"/>
  <c r="H9532" i="66" s="1"/>
  <c r="F1562" i="66"/>
  <c r="H1562" i="66" s="1"/>
  <c r="F911" i="66"/>
  <c r="H911" i="66" s="1"/>
  <c r="F1229" i="66"/>
  <c r="H1229" i="66" s="1"/>
  <c r="F9759" i="66"/>
  <c r="H9759" i="66" s="1"/>
  <c r="F3151" i="66"/>
  <c r="H3151" i="66" s="1"/>
  <c r="F1027" i="66"/>
  <c r="H1027" i="66" s="1"/>
  <c r="F2441" i="66"/>
  <c r="H2441" i="66" s="1"/>
  <c r="F946" i="66"/>
  <c r="H946" i="66" s="1"/>
  <c r="F9863" i="66"/>
  <c r="H9863" i="66" s="1"/>
  <c r="F9811" i="66"/>
  <c r="H9811" i="66" s="1"/>
  <c r="F9007" i="66"/>
  <c r="H9007" i="66" s="1"/>
  <c r="F9445" i="66"/>
  <c r="H9445" i="66" s="1"/>
  <c r="F8795" i="66"/>
  <c r="H8795" i="66" s="1"/>
  <c r="F10008" i="66"/>
  <c r="H10008" i="66" s="1"/>
  <c r="F9756" i="66"/>
  <c r="H9756" i="66" s="1"/>
  <c r="F8292" i="66"/>
  <c r="H8292" i="66" s="1"/>
  <c r="F10014" i="66"/>
  <c r="H10014" i="66" s="1"/>
  <c r="F9927" i="66"/>
  <c r="H9927" i="66" s="1"/>
  <c r="F1276" i="66"/>
  <c r="H1276" i="66" s="1"/>
  <c r="F9754" i="66"/>
  <c r="H9754" i="66" s="1"/>
  <c r="F10021" i="66"/>
  <c r="H10021" i="66" s="1"/>
  <c r="F9677" i="66"/>
  <c r="H9677" i="66" s="1"/>
  <c r="F8817" i="66"/>
  <c r="H8817" i="66" s="1"/>
  <c r="F9455" i="66"/>
  <c r="H9455" i="66" s="1"/>
  <c r="F8555" i="66"/>
  <c r="H8555" i="66" s="1"/>
  <c r="F2610" i="66"/>
  <c r="H2610" i="66" s="1"/>
  <c r="F6492" i="66"/>
  <c r="H6492" i="66" s="1"/>
  <c r="F4492" i="66"/>
  <c r="H4492" i="66" s="1"/>
  <c r="F9252" i="66"/>
  <c r="H9252" i="66" s="1"/>
  <c r="F6872" i="66"/>
  <c r="H6872" i="66" s="1"/>
  <c r="F5263" i="66"/>
  <c r="H5263" i="66" s="1"/>
  <c r="F9483" i="66"/>
  <c r="H9483" i="66" s="1"/>
  <c r="F3233" i="66"/>
  <c r="H3233" i="66" s="1"/>
  <c r="F5973" i="66"/>
  <c r="H5973" i="66" s="1"/>
  <c r="F8922" i="66"/>
  <c r="H8922" i="66" s="1"/>
  <c r="F2805" i="66"/>
  <c r="H2805" i="66" s="1"/>
  <c r="F2676" i="66"/>
  <c r="H2676" i="66" s="1"/>
  <c r="F5651" i="66"/>
  <c r="H5651" i="66" s="1"/>
  <c r="F9471" i="66"/>
  <c r="H9471" i="66" s="1"/>
  <c r="F6072" i="66"/>
  <c r="H6072" i="66" s="1"/>
  <c r="F6343" i="66"/>
  <c r="H6343" i="66" s="1"/>
  <c r="F461" i="66"/>
  <c r="H461" i="66" s="1"/>
  <c r="F512" i="66"/>
  <c r="H512" i="66" s="1"/>
  <c r="F1025" i="66"/>
  <c r="H1025" i="66" s="1"/>
  <c r="F737" i="66"/>
  <c r="H737" i="66" s="1"/>
  <c r="F558" i="66"/>
  <c r="H558" i="66" s="1"/>
  <c r="F289" i="66"/>
  <c r="H289" i="66" s="1"/>
  <c r="F2629" i="66"/>
  <c r="H2629" i="66" s="1"/>
  <c r="F1840" i="66"/>
  <c r="H1840" i="66" s="1"/>
  <c r="F1482" i="66"/>
  <c r="H1482" i="66" s="1"/>
  <c r="F1733" i="66"/>
  <c r="H1733" i="66" s="1"/>
  <c r="F1456" i="66"/>
  <c r="H1456" i="66" s="1"/>
  <c r="F4412" i="66"/>
  <c r="H4412" i="66" s="1"/>
  <c r="F6171" i="66"/>
  <c r="H6171" i="66" s="1"/>
  <c r="F8661" i="66"/>
  <c r="H8661" i="66" s="1"/>
  <c r="F5932" i="66"/>
  <c r="H5932" i="66" s="1"/>
  <c r="F7982" i="66"/>
  <c r="H7982" i="66" s="1"/>
  <c r="F3823" i="66"/>
  <c r="H3823" i="66" s="1"/>
  <c r="F6873" i="66"/>
  <c r="H6873" i="66" s="1"/>
  <c r="F9241" i="66"/>
  <c r="H9241" i="66" s="1"/>
  <c r="F2291" i="66"/>
  <c r="H2291" i="66" s="1"/>
  <c r="F1179" i="66"/>
  <c r="H1179" i="66" s="1"/>
  <c r="F1242" i="66"/>
  <c r="H1242" i="66" s="1"/>
  <c r="F681" i="66"/>
  <c r="H681" i="66" s="1"/>
  <c r="F1226" i="66"/>
  <c r="H1226" i="66" s="1"/>
  <c r="F1951" i="66"/>
  <c r="H1951" i="66" s="1"/>
  <c r="F9709" i="66"/>
  <c r="H9709" i="66" s="1"/>
  <c r="F9541" i="66"/>
  <c r="H9541" i="66" s="1"/>
  <c r="F935" i="66"/>
  <c r="H935" i="66" s="1"/>
  <c r="F9813" i="66"/>
  <c r="H9813" i="66" s="1"/>
  <c r="F9761" i="66"/>
  <c r="H9761" i="66" s="1"/>
  <c r="F8957" i="66"/>
  <c r="H8957" i="66" s="1"/>
  <c r="F9395" i="66"/>
  <c r="H9395" i="66" s="1"/>
  <c r="F8745" i="66"/>
  <c r="H8745" i="66" s="1"/>
  <c r="F800" i="66"/>
  <c r="H800" i="66" s="1"/>
  <c r="F1719" i="66"/>
  <c r="H1719" i="66" s="1"/>
  <c r="F9958" i="66"/>
  <c r="H9958" i="66" s="1"/>
  <c r="F9706" i="66"/>
  <c r="H9706" i="66" s="1"/>
  <c r="F9954" i="66"/>
  <c r="H9954" i="66" s="1"/>
  <c r="F10023" i="66"/>
  <c r="H10023" i="66" s="1"/>
  <c r="F9971" i="66"/>
  <c r="H9971" i="66" s="1"/>
  <c r="F8992" i="66"/>
  <c r="H8992" i="66" s="1"/>
  <c r="F8767" i="66"/>
  <c r="H8767" i="66" s="1"/>
  <c r="F9405" i="66"/>
  <c r="H9405" i="66" s="1"/>
  <c r="F8505" i="66"/>
  <c r="H8505" i="66" s="1"/>
  <c r="F6672" i="66"/>
  <c r="H6672" i="66" s="1"/>
  <c r="F9192" i="66"/>
  <c r="H9192" i="66" s="1"/>
  <c r="F5073" i="66"/>
  <c r="H5073" i="66" s="1"/>
  <c r="F8201" i="66"/>
  <c r="H8201" i="66" s="1"/>
  <c r="F4822" i="66"/>
  <c r="H4822" i="66" s="1"/>
  <c r="F3383" i="66"/>
  <c r="H3383" i="66" s="1"/>
  <c r="F7861" i="66"/>
  <c r="H7861" i="66" s="1"/>
  <c r="F5022" i="66"/>
  <c r="H5022" i="66" s="1"/>
  <c r="F5285" i="66"/>
  <c r="H5285" i="66" s="1"/>
  <c r="F9621" i="66"/>
  <c r="H9621" i="66" s="1"/>
  <c r="F4783" i="66"/>
  <c r="H4783" i="66" s="1"/>
  <c r="F2776" i="66"/>
  <c r="H2776" i="66" s="1"/>
  <c r="F4631" i="66"/>
  <c r="H4631" i="66" s="1"/>
  <c r="F7901" i="66"/>
  <c r="H7901" i="66" s="1"/>
  <c r="F8242" i="66"/>
  <c r="H8242" i="66" s="1"/>
  <c r="F4463" i="66"/>
  <c r="H4463" i="66" s="1"/>
  <c r="F6583" i="66"/>
  <c r="H6583" i="66" s="1"/>
  <c r="F598" i="66"/>
  <c r="H598" i="66" s="1"/>
  <c r="F840" i="66"/>
  <c r="H840" i="66" s="1"/>
  <c r="F511" i="66"/>
  <c r="H511" i="66" s="1"/>
  <c r="F562" i="66"/>
  <c r="H562" i="66" s="1"/>
  <c r="F1145" i="66"/>
  <c r="H1145" i="66" s="1"/>
  <c r="F54" i="66"/>
  <c r="H54" i="66" s="1"/>
  <c r="F565" i="66"/>
  <c r="H565" i="66" s="1"/>
  <c r="F787" i="66"/>
  <c r="H787" i="66" s="1"/>
  <c r="F828" i="66"/>
  <c r="H828" i="66" s="1"/>
  <c r="F296" i="66"/>
  <c r="H296" i="66" s="1"/>
  <c r="F1139" i="66"/>
  <c r="H1139" i="66" s="1"/>
  <c r="F1900" i="66"/>
  <c r="H1900" i="66" s="1"/>
  <c r="F1793" i="66"/>
  <c r="H1793" i="66" s="1"/>
  <c r="F2298" i="66"/>
  <c r="H2298" i="66" s="1"/>
  <c r="F2982" i="66"/>
  <c r="H2982" i="66" s="1"/>
  <c r="F2305" i="66"/>
  <c r="H2305" i="66" s="1"/>
  <c r="F2276" i="66"/>
  <c r="H2276" i="66" s="1"/>
  <c r="F2027" i="66"/>
  <c r="H2027" i="66" s="1"/>
  <c r="F3295" i="66"/>
  <c r="H3295" i="66" s="1"/>
  <c r="F6271" i="66"/>
  <c r="H6271" i="66" s="1"/>
  <c r="F7501" i="66"/>
  <c r="H7501" i="66" s="1"/>
  <c r="F1176" i="66"/>
  <c r="H1176" i="66" s="1"/>
  <c r="F3120" i="66"/>
  <c r="H3120" i="66" s="1"/>
  <c r="F1142" i="66"/>
  <c r="H1142" i="66" s="1"/>
  <c r="F1247" i="66"/>
  <c r="H1247" i="66" s="1"/>
  <c r="F3089" i="66"/>
  <c r="H3089" i="66" s="1"/>
  <c r="F1072" i="66"/>
  <c r="H1072" i="66" s="1"/>
  <c r="F750" i="66"/>
  <c r="H750" i="66" s="1"/>
  <c r="F907" i="66"/>
  <c r="H907" i="66" s="1"/>
  <c r="F1191" i="66"/>
  <c r="H1191" i="66" s="1"/>
  <c r="F715" i="66"/>
  <c r="H715" i="66" s="1"/>
  <c r="F9763" i="66"/>
  <c r="H9763" i="66" s="1"/>
  <c r="F9835" i="66"/>
  <c r="H9835" i="66" s="1"/>
  <c r="F8907" i="66"/>
  <c r="H8907" i="66" s="1"/>
  <c r="F9345" i="66"/>
  <c r="H9345" i="66" s="1"/>
  <c r="F8695" i="66"/>
  <c r="H8695" i="66" s="1"/>
  <c r="F3080" i="66"/>
  <c r="H3080" i="66" s="1"/>
  <c r="F675" i="66"/>
  <c r="H675" i="66" s="1"/>
  <c r="F9908" i="66"/>
  <c r="H9908" i="66" s="1"/>
  <c r="F9980" i="66"/>
  <c r="H9980" i="66" s="1"/>
  <c r="F917" i="66"/>
  <c r="H917" i="66" s="1"/>
  <c r="F9899" i="66"/>
  <c r="H9899" i="66" s="1"/>
  <c r="F1129" i="66"/>
  <c r="H1129" i="66" s="1"/>
  <c r="F9973" i="66"/>
  <c r="H9973" i="66" s="1"/>
  <c r="F9721" i="66"/>
  <c r="H9721" i="66" s="1"/>
  <c r="F9617" i="66"/>
  <c r="H9617" i="66" s="1"/>
  <c r="F8717" i="66"/>
  <c r="H8717" i="66" s="1"/>
  <c r="F9155" i="66"/>
  <c r="H9155" i="66" s="1"/>
  <c r="F8455" i="66"/>
  <c r="H8455" i="66" s="1"/>
  <c r="F970" i="66"/>
  <c r="H970" i="66" s="1"/>
  <c r="F8441" i="66"/>
  <c r="H8441" i="66" s="1"/>
  <c r="F7032" i="66"/>
  <c r="H7032" i="66" s="1"/>
  <c r="F3393" i="66"/>
  <c r="H3393" i="66" s="1"/>
  <c r="F5593" i="66"/>
  <c r="H5593" i="66" s="1"/>
  <c r="F5212" i="66"/>
  <c r="H5212" i="66" s="1"/>
  <c r="F7082" i="66"/>
  <c r="H7082" i="66" s="1"/>
  <c r="F4963" i="66"/>
  <c r="H4963" i="66" s="1"/>
  <c r="F3015" i="66"/>
  <c r="H3015" i="66" s="1"/>
  <c r="F4532" i="66"/>
  <c r="H4532" i="66" s="1"/>
  <c r="F612" i="66"/>
  <c r="H612" i="66" s="1"/>
  <c r="F43" i="66"/>
  <c r="H43" i="66" s="1"/>
  <c r="F1154" i="66"/>
  <c r="H1154" i="66" s="1"/>
  <c r="F867" i="66"/>
  <c r="H867" i="66" s="1"/>
  <c r="F878" i="66"/>
  <c r="H878" i="66" s="1"/>
  <c r="F399" i="66"/>
  <c r="H399" i="66" s="1"/>
  <c r="F1239" i="66"/>
  <c r="H1239" i="66" s="1"/>
  <c r="F1140" i="66"/>
  <c r="H1140" i="66" s="1"/>
  <c r="F2351" i="66"/>
  <c r="H2351" i="66" s="1"/>
  <c r="F1632" i="66"/>
  <c r="H1632" i="66" s="1"/>
  <c r="F1568" i="66"/>
  <c r="H1568" i="66" s="1"/>
  <c r="F2122" i="66"/>
  <c r="H2122" i="66" s="1"/>
  <c r="F3062" i="66"/>
  <c r="H3062" i="66" s="1"/>
  <c r="F2953" i="66"/>
  <c r="H2953" i="66" s="1"/>
  <c r="F2376" i="66"/>
  <c r="H2376" i="66" s="1"/>
  <c r="F6361" i="66"/>
  <c r="H6361" i="66" s="1"/>
  <c r="F1047" i="66"/>
  <c r="H1047" i="66" s="1"/>
  <c r="F962" i="66"/>
  <c r="H962" i="66" s="1"/>
  <c r="F1061" i="66"/>
  <c r="H1061" i="66" s="1"/>
  <c r="F9713" i="66"/>
  <c r="H9713" i="66" s="1"/>
  <c r="F9785" i="66"/>
  <c r="H9785" i="66" s="1"/>
  <c r="F8857" i="66"/>
  <c r="H8857" i="66" s="1"/>
  <c r="F9295" i="66"/>
  <c r="H9295" i="66" s="1"/>
  <c r="F8445" i="66"/>
  <c r="H8445" i="66" s="1"/>
  <c r="F9858" i="66"/>
  <c r="H9858" i="66" s="1"/>
  <c r="F9930" i="66"/>
  <c r="H9930" i="66" s="1"/>
  <c r="F1112" i="66"/>
  <c r="H1112" i="66" s="1"/>
  <c r="F1197" i="66"/>
  <c r="H1197" i="66" s="1"/>
  <c r="F9844" i="66"/>
  <c r="H9844" i="66" s="1"/>
  <c r="F870" i="66"/>
  <c r="H870" i="66" s="1"/>
  <c r="F9923" i="66"/>
  <c r="H9923" i="66" s="1"/>
  <c r="F9995" i="66"/>
  <c r="H9995" i="66" s="1"/>
  <c r="F9567" i="66"/>
  <c r="H9567" i="66" s="1"/>
  <c r="F8667" i="66"/>
  <c r="H8667" i="66" s="1"/>
  <c r="F9105" i="66"/>
  <c r="H9105" i="66" s="1"/>
  <c r="F8405" i="66"/>
  <c r="H8405" i="66" s="1"/>
  <c r="F6893" i="66"/>
  <c r="H6893" i="66" s="1"/>
  <c r="F8591" i="66"/>
  <c r="H8591" i="66" s="1"/>
  <c r="F7192" i="66"/>
  <c r="H7192" i="66" s="1"/>
  <c r="F8071" i="66"/>
  <c r="H8071" i="66" s="1"/>
  <c r="F4093" i="66"/>
  <c r="H4093" i="66" s="1"/>
  <c r="F6493" i="66"/>
  <c r="H6493" i="66" s="1"/>
  <c r="F7272" i="66"/>
  <c r="H7272" i="66" s="1"/>
  <c r="F3519" i="66"/>
  <c r="H3519" i="66" s="1"/>
  <c r="F3105" i="66"/>
  <c r="H3105" i="66" s="1"/>
  <c r="F2976" i="66"/>
  <c r="H2976" i="66" s="1"/>
  <c r="F2737" i="66"/>
  <c r="H2737" i="66" s="1"/>
  <c r="F4841" i="66"/>
  <c r="H4841" i="66" s="1"/>
  <c r="F5961" i="66"/>
  <c r="H5961" i="66" s="1"/>
  <c r="F7071" i="66"/>
  <c r="H7071" i="66" s="1"/>
  <c r="F8121" i="66"/>
  <c r="H8121" i="66" s="1"/>
  <c r="F9122" i="66"/>
  <c r="H9122" i="66" s="1"/>
  <c r="F93" i="66"/>
  <c r="H93" i="66" s="1"/>
  <c r="F928" i="66"/>
  <c r="H928" i="66" s="1"/>
  <c r="F1167" i="66"/>
  <c r="H1167" i="66" s="1"/>
  <c r="F1879" i="66"/>
  <c r="H1879" i="66" s="1"/>
  <c r="F1712" i="66"/>
  <c r="H1712" i="66" s="1"/>
  <c r="F2202" i="66"/>
  <c r="H2202" i="66" s="1"/>
  <c r="F3104" i="66"/>
  <c r="H3104" i="66" s="1"/>
  <c r="F2515" i="66"/>
  <c r="H2515" i="66" s="1"/>
  <c r="F3392" i="66"/>
  <c r="H3392" i="66" s="1"/>
  <c r="F3921" i="66"/>
  <c r="H3921" i="66" s="1"/>
  <c r="F5151" i="66"/>
  <c r="H5151" i="66" s="1"/>
  <c r="F6481" i="66"/>
  <c r="H6481" i="66" s="1"/>
  <c r="F6442" i="66"/>
  <c r="H6442" i="66" s="1"/>
  <c r="F8582" i="66"/>
  <c r="H8582" i="66" s="1"/>
  <c r="F8653" i="66"/>
  <c r="H8653" i="66" s="1"/>
  <c r="F700" i="66"/>
  <c r="H700" i="66" s="1"/>
  <c r="F947" i="66"/>
  <c r="H947" i="66" s="1"/>
  <c r="F1205" i="66"/>
  <c r="H1205" i="66" s="1"/>
  <c r="F3161" i="66"/>
  <c r="H3161" i="66" s="1"/>
  <c r="F1051" i="66"/>
  <c r="H1051" i="66" s="1"/>
  <c r="F734" i="66"/>
  <c r="H734" i="66" s="1"/>
  <c r="F9987" i="66"/>
  <c r="H9987" i="66" s="1"/>
  <c r="F9735" i="66"/>
  <c r="H9735" i="66" s="1"/>
  <c r="F8607" i="66"/>
  <c r="H8607" i="66" s="1"/>
  <c r="F9245" i="66"/>
  <c r="H9245" i="66" s="1"/>
  <c r="F8395" i="66"/>
  <c r="H8395" i="66" s="1"/>
  <c r="F9932" i="66"/>
  <c r="H9932" i="66" s="1"/>
  <c r="F9880" i="66"/>
  <c r="H9880" i="66" s="1"/>
  <c r="F982" i="66"/>
  <c r="H982" i="66" s="1"/>
  <c r="F1007" i="66"/>
  <c r="H1007" i="66" s="1"/>
  <c r="F1171" i="66"/>
  <c r="H1171" i="66" s="1"/>
  <c r="F9789" i="66"/>
  <c r="H9789" i="66" s="1"/>
  <c r="F9873" i="66"/>
  <c r="H9873" i="66" s="1"/>
  <c r="F9945" i="66"/>
  <c r="H9945" i="66" s="1"/>
  <c r="F9317" i="66"/>
  <c r="H9317" i="66" s="1"/>
  <c r="F8617" i="66"/>
  <c r="H8617" i="66" s="1"/>
  <c r="F6263" i="66"/>
  <c r="H6263" i="66" s="1"/>
  <c r="F8721" i="66"/>
  <c r="H8721" i="66" s="1"/>
  <c r="F8083" i="66"/>
  <c r="H8083" i="66" s="1"/>
  <c r="F8082" i="66"/>
  <c r="H8082" i="66" s="1"/>
  <c r="F3733" i="66"/>
  <c r="H3733" i="66" s="1"/>
  <c r="F5963" i="66"/>
  <c r="H5963" i="66" s="1"/>
  <c r="F5532" i="66"/>
  <c r="H5532" i="66" s="1"/>
  <c r="F4243" i="66"/>
  <c r="H4243" i="66" s="1"/>
  <c r="F6783" i="66"/>
  <c r="H6783" i="66" s="1"/>
  <c r="F7412" i="66"/>
  <c r="H7412" i="66" s="1"/>
  <c r="F4999" i="66"/>
  <c r="H4999" i="66" s="1"/>
  <c r="F1966" i="66"/>
  <c r="H1966" i="66" s="1"/>
  <c r="F3711" i="66"/>
  <c r="H3711" i="66" s="1"/>
  <c r="F6061" i="66"/>
  <c r="H6061" i="66" s="1"/>
  <c r="F4973" i="66"/>
  <c r="H4973" i="66" s="1"/>
  <c r="F143" i="66"/>
  <c r="H143" i="66" s="1"/>
  <c r="F48" i="66"/>
  <c r="H48" i="66" s="1"/>
  <c r="F978" i="66"/>
  <c r="H978" i="66" s="1"/>
  <c r="F519" i="66"/>
  <c r="H519" i="66" s="1"/>
  <c r="F1959" i="66"/>
  <c r="H1959" i="66" s="1"/>
  <c r="F1461" i="66"/>
  <c r="H1461" i="66" s="1"/>
  <c r="F2561" i="66"/>
  <c r="H2561" i="66" s="1"/>
  <c r="F2548" i="66"/>
  <c r="H2548" i="66" s="1"/>
  <c r="F2537" i="66"/>
  <c r="H2537" i="66" s="1"/>
  <c r="F5173" i="66"/>
  <c r="H5173" i="66" s="1"/>
  <c r="F4555" i="66"/>
  <c r="H4555" i="66" s="1"/>
  <c r="F1152" i="66"/>
  <c r="H1152" i="66" s="1"/>
  <c r="F3001" i="66"/>
  <c r="H3001" i="66" s="1"/>
  <c r="F10024" i="66"/>
  <c r="H10024" i="66" s="1"/>
  <c r="F9937" i="66"/>
  <c r="H9937" i="66" s="1"/>
  <c r="F9686" i="66"/>
  <c r="H9686" i="66" s="1"/>
  <c r="F8557" i="66"/>
  <c r="H8557" i="66" s="1"/>
  <c r="F9195" i="66"/>
  <c r="H9195" i="66" s="1"/>
  <c r="F8345" i="66"/>
  <c r="H8345" i="66" s="1"/>
  <c r="F9232" i="66"/>
  <c r="H9232" i="66" s="1"/>
  <c r="F1282" i="66"/>
  <c r="H1282" i="66" s="1"/>
  <c r="F9882" i="66"/>
  <c r="H9882" i="66" s="1"/>
  <c r="F9830" i="66"/>
  <c r="H9830" i="66" s="1"/>
  <c r="F3071" i="66"/>
  <c r="H3071" i="66" s="1"/>
  <c r="F1011" i="66"/>
  <c r="H1011" i="66" s="1"/>
  <c r="F665" i="66"/>
  <c r="H665" i="66" s="1"/>
  <c r="F9853" i="66"/>
  <c r="H9853" i="66" s="1"/>
  <c r="F1045" i="66"/>
  <c r="H1045" i="66" s="1"/>
  <c r="F1184" i="66"/>
  <c r="H1184" i="66" s="1"/>
  <c r="F9823" i="66"/>
  <c r="H9823" i="66" s="1"/>
  <c r="F9895" i="66"/>
  <c r="H9895" i="66" s="1"/>
  <c r="F9267" i="66"/>
  <c r="H9267" i="66" s="1"/>
  <c r="F8567" i="66"/>
  <c r="H8567" i="66" s="1"/>
  <c r="F9005" i="66"/>
  <c r="H9005" i="66" s="1"/>
  <c r="F5142" i="66"/>
  <c r="H5142" i="66" s="1"/>
  <c r="F8861" i="66"/>
  <c r="H8861" i="66" s="1"/>
  <c r="F4573" i="66"/>
  <c r="H4573" i="66" s="1"/>
  <c r="F8351" i="66"/>
  <c r="H8351" i="66" s="1"/>
  <c r="F3923" i="66"/>
  <c r="H3923" i="66" s="1"/>
  <c r="F7361" i="66"/>
  <c r="H7361" i="66" s="1"/>
  <c r="F8712" i="66"/>
  <c r="H8712" i="66" s="1"/>
  <c r="F7013" i="66"/>
  <c r="H7013" i="66" s="1"/>
  <c r="F7582" i="66"/>
  <c r="H7582" i="66" s="1"/>
  <c r="F6499" i="66"/>
  <c r="H6499" i="66" s="1"/>
  <c r="F5051" i="66"/>
  <c r="H5051" i="66" s="1"/>
  <c r="F7282" i="66"/>
  <c r="H7282" i="66" s="1"/>
  <c r="F9542" i="66"/>
  <c r="H9542" i="66" s="1"/>
  <c r="F5163" i="66"/>
  <c r="H5163" i="66" s="1"/>
  <c r="F330" i="66"/>
  <c r="H330" i="66" s="1"/>
  <c r="F32" i="66"/>
  <c r="H32" i="66" s="1"/>
  <c r="F354" i="66"/>
  <c r="H354" i="66" s="1"/>
  <c r="F298" i="66"/>
  <c r="H298" i="66" s="1"/>
  <c r="F1028" i="66"/>
  <c r="H1028" i="66" s="1"/>
  <c r="F1307" i="66"/>
  <c r="H1307" i="66" s="1"/>
  <c r="F2910" i="66"/>
  <c r="H2910" i="66" s="1"/>
  <c r="F2350" i="66"/>
  <c r="H2350" i="66" s="1"/>
  <c r="F1531" i="66"/>
  <c r="H1531" i="66" s="1"/>
  <c r="F2163" i="66"/>
  <c r="H2163" i="66" s="1"/>
  <c r="F1377" i="66"/>
  <c r="H1377" i="66" s="1"/>
  <c r="F1778" i="66"/>
  <c r="H1778" i="66" s="1"/>
  <c r="F2688" i="66"/>
  <c r="H2688" i="66" s="1"/>
  <c r="F2342" i="66"/>
  <c r="H2342" i="66" s="1"/>
  <c r="F3592" i="66"/>
  <c r="H3592" i="66" s="1"/>
  <c r="F8001" i="66"/>
  <c r="H8001" i="66" s="1"/>
  <c r="F4732" i="66"/>
  <c r="H4732" i="66" s="1"/>
  <c r="F6782" i="66"/>
  <c r="H6782" i="66" s="1"/>
  <c r="F3130" i="66"/>
  <c r="H3130" i="66" s="1"/>
  <c r="F1052" i="66"/>
  <c r="H1052" i="66" s="1"/>
  <c r="F2921" i="66"/>
  <c r="H2921" i="66" s="1"/>
  <c r="F9969" i="66"/>
  <c r="H9969" i="66" s="1"/>
  <c r="F10011" i="66"/>
  <c r="H10011" i="66" s="1"/>
  <c r="F9690" i="66"/>
  <c r="H9690" i="66" s="1"/>
  <c r="F8507" i="66"/>
  <c r="H8507" i="66" s="1"/>
  <c r="F8295" i="66"/>
  <c r="H8295" i="66" s="1"/>
  <c r="F1122" i="66"/>
  <c r="H1122" i="66" s="1"/>
  <c r="F1041" i="66"/>
  <c r="H1041" i="66" s="1"/>
  <c r="F934" i="66"/>
  <c r="H934" i="66" s="1"/>
  <c r="F9832" i="66"/>
  <c r="H9832" i="66" s="1"/>
  <c r="F9694" i="66"/>
  <c r="H9694" i="66" s="1"/>
  <c r="F9441" i="66"/>
  <c r="H9441" i="66" s="1"/>
  <c r="F9803" i="66"/>
  <c r="H9803" i="66" s="1"/>
  <c r="F9382" i="66"/>
  <c r="H9382" i="66" s="1"/>
  <c r="F1312" i="66"/>
  <c r="H1312" i="66" s="1"/>
  <c r="F9897" i="66"/>
  <c r="H9897" i="66" s="1"/>
  <c r="F9845" i="66"/>
  <c r="H9845" i="66" s="1"/>
  <c r="F9217" i="66"/>
  <c r="H9217" i="66" s="1"/>
  <c r="F8317" i="66"/>
  <c r="H8317" i="66" s="1"/>
  <c r="F8955" i="66"/>
  <c r="H8955" i="66" s="1"/>
  <c r="F9762" i="66"/>
  <c r="H9762" i="66" s="1"/>
  <c r="F8537" i="66"/>
  <c r="H8537" i="66" s="1"/>
  <c r="F9564" i="66"/>
  <c r="H9564" i="66" s="1"/>
  <c r="F2231" i="66"/>
  <c r="H2231" i="66" s="1"/>
  <c r="F9944" i="66"/>
  <c r="H9944" i="66" s="1"/>
  <c r="F9825" i="66"/>
  <c r="H9825" i="66" s="1"/>
  <c r="F9177" i="66"/>
  <c r="H9177" i="66" s="1"/>
  <c r="F8387" i="66"/>
  <c r="H8387" i="66" s="1"/>
  <c r="F7495" i="66"/>
  <c r="H7495" i="66" s="1"/>
  <c r="F8964" i="66"/>
  <c r="H8964" i="66" s="1"/>
  <c r="F8064" i="66"/>
  <c r="H8064" i="66" s="1"/>
  <c r="F2161" i="66"/>
  <c r="H2161" i="66" s="1"/>
  <c r="F9839" i="66"/>
  <c r="H9839" i="66" s="1"/>
  <c r="F9755" i="66"/>
  <c r="H9755" i="66" s="1"/>
  <c r="F9848" i="66"/>
  <c r="H9848" i="66" s="1"/>
  <c r="F9673" i="66"/>
  <c r="H9673" i="66" s="1"/>
  <c r="F9385" i="66"/>
  <c r="H9385" i="66" s="1"/>
  <c r="F7605" i="66"/>
  <c r="H7605" i="66" s="1"/>
  <c r="F9824" i="66"/>
  <c r="H9824" i="66" s="1"/>
  <c r="F9277" i="66"/>
  <c r="H9277" i="66" s="1"/>
  <c r="F9335" i="66"/>
  <c r="H9335" i="66" s="1"/>
  <c r="F8215" i="66"/>
  <c r="H8215" i="66" s="1"/>
  <c r="F7405" i="66"/>
  <c r="H7405" i="66" s="1"/>
  <c r="F9284" i="66"/>
  <c r="H9284" i="66" s="1"/>
  <c r="F5384" i="66"/>
  <c r="H5384" i="66" s="1"/>
  <c r="F9810" i="66"/>
  <c r="H9810" i="66" s="1"/>
  <c r="F9344" i="66"/>
  <c r="H9344" i="66" s="1"/>
  <c r="F7434" i="66"/>
  <c r="H7434" i="66" s="1"/>
  <c r="F6934" i="66"/>
  <c r="H6934" i="66" s="1"/>
  <c r="F6034" i="66"/>
  <c r="H6034" i="66" s="1"/>
  <c r="F4784" i="66"/>
  <c r="H4784" i="66" s="1"/>
  <c r="F9701" i="66"/>
  <c r="H9701" i="66" s="1"/>
  <c r="F9883" i="66"/>
  <c r="H9883" i="66" s="1"/>
  <c r="F7915" i="66"/>
  <c r="H7915" i="66" s="1"/>
  <c r="F7065" i="66"/>
  <c r="H7065" i="66" s="1"/>
  <c r="F7734" i="66"/>
  <c r="H7734" i="66" s="1"/>
  <c r="F7194" i="66"/>
  <c r="H7194" i="66" s="1"/>
  <c r="F5044" i="66"/>
  <c r="H5044" i="66" s="1"/>
  <c r="F9788" i="66"/>
  <c r="H9788" i="66" s="1"/>
  <c r="F8397" i="66"/>
  <c r="H8397" i="66" s="1"/>
  <c r="F6754" i="66"/>
  <c r="H6754" i="66" s="1"/>
  <c r="F5894" i="66"/>
  <c r="H5894" i="66" s="1"/>
  <c r="F4204" i="66"/>
  <c r="H4204" i="66" s="1"/>
  <c r="F3554" i="66"/>
  <c r="H3554" i="66" s="1"/>
  <c r="F7857" i="66"/>
  <c r="H7857" i="66" s="1"/>
  <c r="F4957" i="66"/>
  <c r="H4957" i="66" s="1"/>
  <c r="F4257" i="66"/>
  <c r="H4257" i="66" s="1"/>
  <c r="F3357" i="66"/>
  <c r="H3357" i="66" s="1"/>
  <c r="F9781" i="66"/>
  <c r="H9781" i="66" s="1"/>
  <c r="F6744" i="66"/>
  <c r="H6744" i="66" s="1"/>
  <c r="F4144" i="66"/>
  <c r="H4144" i="66" s="1"/>
  <c r="F5897" i="66"/>
  <c r="H5897" i="66" s="1"/>
  <c r="F3847" i="66"/>
  <c r="H3847" i="66" s="1"/>
  <c r="F9347" i="66"/>
  <c r="H9347" i="66" s="1"/>
  <c r="F8485" i="66"/>
  <c r="H8485" i="66" s="1"/>
  <c r="F7774" i="66"/>
  <c r="H7774" i="66" s="1"/>
  <c r="F4804" i="66"/>
  <c r="H4804" i="66" s="1"/>
  <c r="F7897" i="66"/>
  <c r="H7897" i="66" s="1"/>
  <c r="F9889" i="66"/>
  <c r="H9889" i="66" s="1"/>
  <c r="F8015" i="66"/>
  <c r="H8015" i="66" s="1"/>
  <c r="F9807" i="66"/>
  <c r="H9807" i="66" s="1"/>
  <c r="F8923" i="66"/>
  <c r="H8923" i="66" s="1"/>
  <c r="F9967" i="66"/>
  <c r="H9967" i="66" s="1"/>
  <c r="F9285" i="66"/>
  <c r="H9285" i="66" s="1"/>
  <c r="F7765" i="66"/>
  <c r="H7765" i="66" s="1"/>
  <c r="F564" i="66"/>
  <c r="H564" i="66" s="1"/>
  <c r="F9722" i="66"/>
  <c r="H9722" i="66" s="1"/>
  <c r="F9615" i="66"/>
  <c r="H9615" i="66" s="1"/>
  <c r="F3189" i="66"/>
  <c r="H3189" i="66" s="1"/>
  <c r="F9227" i="66"/>
  <c r="H9227" i="66" s="1"/>
  <c r="F9094" i="66"/>
  <c r="H9094" i="66" s="1"/>
  <c r="F6554" i="66"/>
  <c r="H6554" i="66" s="1"/>
  <c r="F4764" i="66"/>
  <c r="H4764" i="66" s="1"/>
  <c r="F9468" i="66"/>
  <c r="H9468" i="66" s="1"/>
  <c r="F8217" i="66"/>
  <c r="H8217" i="66" s="1"/>
  <c r="F7017" i="66"/>
  <c r="H7017" i="66" s="1"/>
  <c r="F5117" i="66"/>
  <c r="H5117" i="66" s="1"/>
  <c r="F4467" i="66"/>
  <c r="H4467" i="66" s="1"/>
  <c r="F8254" i="66"/>
  <c r="H8254" i="66" s="1"/>
  <c r="F5654" i="66"/>
  <c r="H5654" i="66" s="1"/>
  <c r="F9088" i="66"/>
  <c r="H9088" i="66" s="1"/>
  <c r="F7767" i="66"/>
  <c r="H7767" i="66" s="1"/>
  <c r="F6987" i="66"/>
  <c r="H6987" i="66" s="1"/>
  <c r="F4837" i="66"/>
  <c r="H4837" i="66" s="1"/>
  <c r="F9326" i="66"/>
  <c r="H9326" i="66" s="1"/>
  <c r="F7826" i="66"/>
  <c r="H7826" i="66" s="1"/>
  <c r="F7326" i="66"/>
  <c r="H7326" i="66" s="1"/>
  <c r="F6826" i="66"/>
  <c r="H6826" i="66" s="1"/>
  <c r="F5826" i="66"/>
  <c r="H5826" i="66" s="1"/>
  <c r="F5326" i="66"/>
  <c r="H5326" i="66" s="1"/>
  <c r="F4326" i="66"/>
  <c r="H4326" i="66" s="1"/>
  <c r="F3826" i="66"/>
  <c r="H3826" i="66" s="1"/>
  <c r="F3326" i="66"/>
  <c r="H3326" i="66" s="1"/>
  <c r="F6595" i="66"/>
  <c r="H6595" i="66" s="1"/>
  <c r="F9480" i="66"/>
  <c r="H9480" i="66" s="1"/>
  <c r="F8980" i="66"/>
  <c r="H8980" i="66" s="1"/>
  <c r="F8480" i="66"/>
  <c r="H8480" i="66" s="1"/>
  <c r="F6980" i="66"/>
  <c r="H6980" i="66" s="1"/>
  <c r="F8404" i="66"/>
  <c r="H8404" i="66" s="1"/>
  <c r="F6964" i="66"/>
  <c r="H6964" i="66" s="1"/>
  <c r="F5774" i="66"/>
  <c r="H5774" i="66" s="1"/>
  <c r="F9178" i="66"/>
  <c r="H9178" i="66" s="1"/>
  <c r="F7837" i="66"/>
  <c r="H7837" i="66" s="1"/>
  <c r="F7047" i="66"/>
  <c r="H7047" i="66" s="1"/>
  <c r="F5627" i="66"/>
  <c r="H5627" i="66" s="1"/>
  <c r="F9366" i="66"/>
  <c r="H9366" i="66" s="1"/>
  <c r="F8866" i="66"/>
  <c r="H8866" i="66" s="1"/>
  <c r="F8366" i="66"/>
  <c r="H8366" i="66" s="1"/>
  <c r="F6635" i="66"/>
  <c r="H6635" i="66" s="1"/>
  <c r="F8020" i="66"/>
  <c r="H8020" i="66" s="1"/>
  <c r="F5414" i="66"/>
  <c r="H5414" i="66" s="1"/>
  <c r="F3484" i="66"/>
  <c r="H3484" i="66" s="1"/>
  <c r="F8918" i="66"/>
  <c r="H8918" i="66" s="1"/>
  <c r="F6117" i="66"/>
  <c r="H6117" i="66" s="1"/>
  <c r="F6644" i="66"/>
  <c r="H6644" i="66" s="1"/>
  <c r="F5444" i="66"/>
  <c r="H5444" i="66" s="1"/>
  <c r="F8938" i="66"/>
  <c r="H8938" i="66" s="1"/>
  <c r="F7617" i="66"/>
  <c r="H7617" i="66" s="1"/>
  <c r="F6857" i="66"/>
  <c r="H6857" i="66" s="1"/>
  <c r="F6137" i="66"/>
  <c r="H6137" i="66" s="1"/>
  <c r="F3997" i="66"/>
  <c r="H3997" i="66" s="1"/>
  <c r="F9236" i="66"/>
  <c r="H9236" i="66" s="1"/>
  <c r="F8736" i="66"/>
  <c r="H8736" i="66" s="1"/>
  <c r="F8236" i="66"/>
  <c r="H8236" i="66" s="1"/>
  <c r="F7736" i="66"/>
  <c r="H7736" i="66" s="1"/>
  <c r="F7236" i="66"/>
  <c r="H7236" i="66" s="1"/>
  <c r="F6236" i="66"/>
  <c r="H6236" i="66" s="1"/>
  <c r="F5736" i="66"/>
  <c r="H5736" i="66" s="1"/>
  <c r="F5236" i="66"/>
  <c r="H5236" i="66" s="1"/>
  <c r="F4236" i="66"/>
  <c r="H4236" i="66" s="1"/>
  <c r="F3736" i="66"/>
  <c r="H3736" i="66" s="1"/>
  <c r="F3236" i="66"/>
  <c r="H3236" i="66" s="1"/>
  <c r="F6505" i="66"/>
  <c r="H6505" i="66" s="1"/>
  <c r="F9390" i="66"/>
  <c r="H9390" i="66" s="1"/>
  <c r="F8890" i="66"/>
  <c r="H8890" i="66" s="1"/>
  <c r="F8390" i="66"/>
  <c r="H8390" i="66" s="1"/>
  <c r="F8394" i="66"/>
  <c r="H8394" i="66" s="1"/>
  <c r="F6174" i="66"/>
  <c r="H6174" i="66" s="1"/>
  <c r="F4304" i="66"/>
  <c r="H4304" i="66" s="1"/>
  <c r="F6087" i="66"/>
  <c r="H6087" i="66" s="1"/>
  <c r="F7296" i="66"/>
  <c r="H7296" i="66" s="1"/>
  <c r="F6576" i="66"/>
  <c r="H6576" i="66" s="1"/>
  <c r="F3716" i="66"/>
  <c r="H3716" i="66" s="1"/>
  <c r="F9450" i="66"/>
  <c r="H9450" i="66" s="1"/>
  <c r="F8010" i="66"/>
  <c r="H8010" i="66" s="1"/>
  <c r="F6840" i="66"/>
  <c r="H6840" i="66" s="1"/>
  <c r="F8628" i="66"/>
  <c r="H8628" i="66" s="1"/>
  <c r="F8128" i="66"/>
  <c r="H8128" i="66" s="1"/>
  <c r="F7628" i="66"/>
  <c r="H7628" i="66" s="1"/>
  <c r="F4128" i="66"/>
  <c r="H4128" i="66" s="1"/>
  <c r="F3628" i="66"/>
  <c r="H3628" i="66" s="1"/>
  <c r="F4900" i="66"/>
  <c r="H4900" i="66" s="1"/>
  <c r="F6154" i="66"/>
  <c r="H6154" i="66" s="1"/>
  <c r="F4284" i="66"/>
  <c r="H4284" i="66" s="1"/>
  <c r="F4887" i="66"/>
  <c r="H4887" i="66" s="1"/>
  <c r="F3877" i="66"/>
  <c r="H3877" i="66" s="1"/>
  <c r="F7996" i="66"/>
  <c r="H7996" i="66" s="1"/>
  <c r="F5856" i="66"/>
  <c r="H5856" i="66" s="1"/>
  <c r="F5146" i="66"/>
  <c r="H5146" i="66" s="1"/>
  <c r="F8720" i="66"/>
  <c r="H8720" i="66" s="1"/>
  <c r="F7390" i="66"/>
  <c r="H7390" i="66" s="1"/>
  <c r="F6300" i="66"/>
  <c r="H6300" i="66" s="1"/>
  <c r="F5800" i="66"/>
  <c r="H5800" i="66" s="1"/>
  <c r="F7128" i="66"/>
  <c r="H7128" i="66" s="1"/>
  <c r="F6628" i="66"/>
  <c r="H6628" i="66" s="1"/>
  <c r="F6128" i="66"/>
  <c r="H6128" i="66" s="1"/>
  <c r="F5628" i="66"/>
  <c r="H5628" i="66" s="1"/>
  <c r="F5128" i="66"/>
  <c r="H5128" i="66" s="1"/>
  <c r="F8024" i="66"/>
  <c r="H8024" i="66" s="1"/>
  <c r="F5924" i="66"/>
  <c r="H5924" i="66" s="1"/>
  <c r="F7147" i="66"/>
  <c r="H7147" i="66" s="1"/>
  <c r="F4777" i="66"/>
  <c r="H4777" i="66" s="1"/>
  <c r="F7365" i="66"/>
  <c r="H7365" i="66" s="1"/>
  <c r="F6794" i="66"/>
  <c r="H6794" i="66" s="1"/>
  <c r="F4794" i="66"/>
  <c r="H4794" i="66" s="1"/>
  <c r="F9628" i="66"/>
  <c r="H9628" i="66" s="1"/>
  <c r="F7727" i="66"/>
  <c r="H7727" i="66" s="1"/>
  <c r="F5287" i="66"/>
  <c r="H5287" i="66" s="1"/>
  <c r="F3217" i="66"/>
  <c r="H3217" i="66" s="1"/>
  <c r="F7516" i="66"/>
  <c r="H7516" i="66" s="1"/>
  <c r="F6096" i="66"/>
  <c r="H6096" i="66" s="1"/>
  <c r="F4656" i="66"/>
  <c r="H4656" i="66" s="1"/>
  <c r="F8960" i="66"/>
  <c r="H8960" i="66" s="1"/>
  <c r="F6460" i="66"/>
  <c r="H6460" i="66" s="1"/>
  <c r="F8788" i="66"/>
  <c r="H8788" i="66" s="1"/>
  <c r="F8288" i="66"/>
  <c r="H8288" i="66" s="1"/>
  <c r="F7788" i="66"/>
  <c r="H7788" i="66" s="1"/>
  <c r="F5788" i="66"/>
  <c r="H5788" i="66" s="1"/>
  <c r="F8437" i="66"/>
  <c r="H8437" i="66" s="1"/>
  <c r="F9278" i="66"/>
  <c r="H9278" i="66" s="1"/>
  <c r="F6597" i="66"/>
  <c r="H6597" i="66" s="1"/>
  <c r="F7156" i="66"/>
  <c r="H7156" i="66" s="1"/>
  <c r="F6825" i="66"/>
  <c r="H6825" i="66" s="1"/>
  <c r="F7290" i="66"/>
  <c r="H7290" i="66" s="1"/>
  <c r="F6490" i="66"/>
  <c r="H6490" i="66" s="1"/>
  <c r="F5780" i="66"/>
  <c r="H5780" i="66" s="1"/>
  <c r="F7668" i="66"/>
  <c r="H7668" i="66" s="1"/>
  <c r="F5538" i="66"/>
  <c r="H5538" i="66" s="1"/>
  <c r="F3780" i="66"/>
  <c r="H3780" i="66" s="1"/>
  <c r="F3280" i="66"/>
  <c r="H3280" i="66" s="1"/>
  <c r="F8729" i="66"/>
  <c r="H8729" i="66" s="1"/>
  <c r="F8229" i="66"/>
  <c r="H8229" i="66" s="1"/>
  <c r="F7709" i="66"/>
  <c r="H7709" i="66" s="1"/>
  <c r="F6709" i="66"/>
  <c r="H6709" i="66" s="1"/>
  <c r="F6209" i="66"/>
  <c r="H6209" i="66" s="1"/>
  <c r="F5709" i="66"/>
  <c r="H5709" i="66" s="1"/>
  <c r="F5209" i="66"/>
  <c r="H5209" i="66" s="1"/>
  <c r="F4709" i="66"/>
  <c r="H4709" i="66" s="1"/>
  <c r="F4209" i="66"/>
  <c r="H4209" i="66" s="1"/>
  <c r="F3709" i="66"/>
  <c r="H3709" i="66" s="1"/>
  <c r="F3209" i="66"/>
  <c r="H3209" i="66" s="1"/>
  <c r="F6065" i="66"/>
  <c r="H6065" i="66" s="1"/>
  <c r="F5565" i="66"/>
  <c r="H5565" i="66" s="1"/>
  <c r="F9488" i="66"/>
  <c r="H9488" i="66" s="1"/>
  <c r="F6747" i="66"/>
  <c r="H6747" i="66" s="1"/>
  <c r="F9606" i="66"/>
  <c r="H9606" i="66" s="1"/>
  <c r="F8406" i="66"/>
  <c r="H8406" i="66" s="1"/>
  <c r="F8270" i="66"/>
  <c r="H8270" i="66" s="1"/>
  <c r="F7360" i="66"/>
  <c r="H7360" i="66" s="1"/>
  <c r="F6560" i="66"/>
  <c r="H6560" i="66" s="1"/>
  <c r="F9269" i="66"/>
  <c r="H9269" i="66" s="1"/>
  <c r="F6274" i="66"/>
  <c r="H6274" i="66" s="1"/>
  <c r="F6957" i="66"/>
  <c r="H6957" i="66" s="1"/>
  <c r="F8526" i="66"/>
  <c r="H8526" i="66" s="1"/>
  <c r="F6316" i="66"/>
  <c r="H6316" i="66" s="1"/>
  <c r="F4266" i="66"/>
  <c r="H4266" i="66" s="1"/>
  <c r="F7054" i="66"/>
  <c r="H7054" i="66" s="1"/>
  <c r="F5437" i="66"/>
  <c r="H5437" i="66" s="1"/>
  <c r="F3647" i="66"/>
  <c r="H3647" i="66" s="1"/>
  <c r="F5546" i="66"/>
  <c r="H5546" i="66" s="1"/>
  <c r="F4526" i="66"/>
  <c r="H4526" i="66" s="1"/>
  <c r="F3496" i="66"/>
  <c r="H3496" i="66" s="1"/>
  <c r="F8610" i="66"/>
  <c r="H8610" i="66" s="1"/>
  <c r="F6820" i="66"/>
  <c r="H6820" i="66" s="1"/>
  <c r="F5838" i="66"/>
  <c r="H5838" i="66" s="1"/>
  <c r="F5118" i="66"/>
  <c r="H5118" i="66" s="1"/>
  <c r="F4478" i="66"/>
  <c r="H4478" i="66" s="1"/>
  <c r="F3908" i="66"/>
  <c r="H3908" i="66" s="1"/>
  <c r="F5070" i="66"/>
  <c r="H5070" i="66" s="1"/>
  <c r="F4520" i="66"/>
  <c r="H4520" i="66" s="1"/>
  <c r="F3990" i="66"/>
  <c r="H3990" i="66" s="1"/>
  <c r="F3490" i="66"/>
  <c r="H3490" i="66" s="1"/>
  <c r="F8939" i="66"/>
  <c r="H8939" i="66" s="1"/>
  <c r="F8439" i="66"/>
  <c r="H8439" i="66" s="1"/>
  <c r="F7919" i="66"/>
  <c r="H7919" i="66" s="1"/>
  <c r="F6919" i="66"/>
  <c r="H6919" i="66" s="1"/>
  <c r="F6419" i="66"/>
  <c r="H6419" i="66" s="1"/>
  <c r="F5919" i="66"/>
  <c r="H5919" i="66" s="1"/>
  <c r="F5419" i="66"/>
  <c r="H5419" i="66" s="1"/>
  <c r="F3919" i="66"/>
  <c r="H3919" i="66" s="1"/>
  <c r="F7787" i="66"/>
  <c r="H7787" i="66" s="1"/>
  <c r="F8606" i="66"/>
  <c r="H8606" i="66" s="1"/>
  <c r="F5046" i="66"/>
  <c r="H5046" i="66" s="1"/>
  <c r="F7650" i="66"/>
  <c r="H7650" i="66" s="1"/>
  <c r="F5520" i="66"/>
  <c r="H5520" i="66" s="1"/>
  <c r="F6798" i="66"/>
  <c r="H6798" i="66" s="1"/>
  <c r="F5768" i="66"/>
  <c r="H5768" i="66" s="1"/>
  <c r="F4788" i="66"/>
  <c r="H4788" i="66" s="1"/>
  <c r="F3938" i="66"/>
  <c r="H3938" i="66" s="1"/>
  <c r="F3870" i="66"/>
  <c r="H3870" i="66" s="1"/>
  <c r="F8899" i="66"/>
  <c r="H8899" i="66" s="1"/>
  <c r="F4919" i="66"/>
  <c r="H4919" i="66" s="1"/>
  <c r="F4835" i="66"/>
  <c r="H4835" i="66" s="1"/>
  <c r="F4335" i="66"/>
  <c r="H4335" i="66" s="1"/>
  <c r="F8613" i="66"/>
  <c r="H8613" i="66" s="1"/>
  <c r="F8113" i="66"/>
  <c r="H8113" i="66" s="1"/>
  <c r="F7603" i="66"/>
  <c r="H7603" i="66" s="1"/>
  <c r="F9840" i="66"/>
  <c r="H9840" i="66" s="1"/>
  <c r="F9164" i="66"/>
  <c r="H9164" i="66" s="1"/>
  <c r="F987" i="66"/>
  <c r="H987" i="66" s="1"/>
  <c r="F9664" i="66"/>
  <c r="H9664" i="66" s="1"/>
  <c r="F8677" i="66"/>
  <c r="H8677" i="66" s="1"/>
  <c r="F8464" i="66"/>
  <c r="H8464" i="66" s="1"/>
  <c r="F9931" i="66"/>
  <c r="H9931" i="66" s="1"/>
  <c r="F10000" i="66"/>
  <c r="H10000" i="66" s="1"/>
  <c r="F9224" i="66"/>
  <c r="H9224" i="66" s="1"/>
  <c r="F894" i="66"/>
  <c r="H894" i="66" s="1"/>
  <c r="F7615" i="66"/>
  <c r="H7615" i="66" s="1"/>
  <c r="F1107" i="66"/>
  <c r="H1107" i="66" s="1"/>
  <c r="F9736" i="66"/>
  <c r="H9736" i="66" s="1"/>
  <c r="F9554" i="66"/>
  <c r="H9554" i="66" s="1"/>
  <c r="F7484" i="66"/>
  <c r="H7484" i="66" s="1"/>
  <c r="F6384" i="66"/>
  <c r="H6384" i="66" s="1"/>
  <c r="F1097" i="66"/>
  <c r="H1097" i="66" s="1"/>
  <c r="F9742" i="66"/>
  <c r="H9742" i="66" s="1"/>
  <c r="F7105" i="66"/>
  <c r="H7105" i="66" s="1"/>
  <c r="F9991" i="66"/>
  <c r="H9991" i="66" s="1"/>
  <c r="F8577" i="66"/>
  <c r="H8577" i="66" s="1"/>
  <c r="F7794" i="66"/>
  <c r="H7794" i="66" s="1"/>
  <c r="F9258" i="66"/>
  <c r="H9258" i="66" s="1"/>
  <c r="F7957" i="66"/>
  <c r="H7957" i="66" s="1"/>
  <c r="F4457" i="66"/>
  <c r="H4457" i="66" s="1"/>
  <c r="F8224" i="66"/>
  <c r="H8224" i="66" s="1"/>
  <c r="F6244" i="66"/>
  <c r="H6244" i="66" s="1"/>
  <c r="F5314" i="66"/>
  <c r="H5314" i="66" s="1"/>
  <c r="F4194" i="66"/>
  <c r="H4194" i="66" s="1"/>
  <c r="F8948" i="66"/>
  <c r="H8948" i="66" s="1"/>
  <c r="F6247" i="66"/>
  <c r="H6247" i="66" s="1"/>
  <c r="F9948" i="66"/>
  <c r="H9948" i="66" s="1"/>
  <c r="F3794" i="66"/>
  <c r="H3794" i="66" s="1"/>
  <c r="F9498" i="66"/>
  <c r="H9498" i="66" s="1"/>
  <c r="F2961" i="66"/>
  <c r="H2961" i="66" s="1"/>
  <c r="F8347" i="66"/>
  <c r="H8347" i="66" s="1"/>
  <c r="F7285" i="66"/>
  <c r="H7285" i="66" s="1"/>
  <c r="F9087" i="66"/>
  <c r="H9087" i="66" s="1"/>
  <c r="F9477" i="66"/>
  <c r="H9477" i="66" s="1"/>
  <c r="F9957" i="66"/>
  <c r="H9957" i="66" s="1"/>
  <c r="F9770" i="66"/>
  <c r="H9770" i="66" s="1"/>
  <c r="F5114" i="66"/>
  <c r="H5114" i="66" s="1"/>
  <c r="F9518" i="66"/>
  <c r="H9518" i="66" s="1"/>
  <c r="F7217" i="66"/>
  <c r="H7217" i="66" s="1"/>
  <c r="F4667" i="66"/>
  <c r="H4667" i="66" s="1"/>
  <c r="F6487" i="66"/>
  <c r="H6487" i="66" s="1"/>
  <c r="F9576" i="66"/>
  <c r="H9576" i="66" s="1"/>
  <c r="F8876" i="66"/>
  <c r="H8876" i="66" s="1"/>
  <c r="F7626" i="66"/>
  <c r="H7626" i="66" s="1"/>
  <c r="F6926" i="66"/>
  <c r="H6926" i="66" s="1"/>
  <c r="F5526" i="66"/>
  <c r="H5526" i="66" s="1"/>
  <c r="F4126" i="66"/>
  <c r="H4126" i="66" s="1"/>
  <c r="F3426" i="66"/>
  <c r="H3426" i="66" s="1"/>
  <c r="F8780" i="66"/>
  <c r="H8780" i="66" s="1"/>
  <c r="F8080" i="66"/>
  <c r="H8080" i="66" s="1"/>
  <c r="F7030" i="66"/>
  <c r="H7030" i="66" s="1"/>
  <c r="F7155" i="66"/>
  <c r="H7155" i="66" s="1"/>
  <c r="F7204" i="66"/>
  <c r="H7204" i="66" s="1"/>
  <c r="F4174" i="66"/>
  <c r="H4174" i="66" s="1"/>
  <c r="F9428" i="66"/>
  <c r="H9428" i="66" s="1"/>
  <c r="F7927" i="66"/>
  <c r="H7927" i="66" s="1"/>
  <c r="F8416" i="66"/>
  <c r="H8416" i="66" s="1"/>
  <c r="F6566" i="66"/>
  <c r="H6566" i="66" s="1"/>
  <c r="F4466" i="66"/>
  <c r="H4466" i="66" s="1"/>
  <c r="F6735" i="66"/>
  <c r="H6735" i="66" s="1"/>
  <c r="F7720" i="66"/>
  <c r="H7720" i="66" s="1"/>
  <c r="F7917" i="66"/>
  <c r="H7917" i="66" s="1"/>
  <c r="F7354" i="66"/>
  <c r="H7354" i="66" s="1"/>
  <c r="F5804" i="66"/>
  <c r="H5804" i="66" s="1"/>
  <c r="F9536" i="66"/>
  <c r="H9536" i="66" s="1"/>
  <c r="F8836" i="66"/>
  <c r="H8836" i="66" s="1"/>
  <c r="F7036" i="66"/>
  <c r="H7036" i="66" s="1"/>
  <c r="F5836" i="66"/>
  <c r="H5836" i="66" s="1"/>
  <c r="F5036" i="66"/>
  <c r="H5036" i="66" s="1"/>
  <c r="F4536" i="66"/>
  <c r="H4536" i="66" s="1"/>
  <c r="F6705" i="66"/>
  <c r="H6705" i="66" s="1"/>
  <c r="F9440" i="66"/>
  <c r="H9440" i="66" s="1"/>
  <c r="F8540" i="66"/>
  <c r="H8540" i="66" s="1"/>
  <c r="F8796" i="66"/>
  <c r="H8796" i="66" s="1"/>
  <c r="F6936" i="66"/>
  <c r="H6936" i="66" s="1"/>
  <c r="F5296" i="66"/>
  <c r="H5296" i="66" s="1"/>
  <c r="F4506" i="66"/>
  <c r="H4506" i="66" s="1"/>
  <c r="F8278" i="66"/>
  <c r="H8278" i="66" s="1"/>
  <c r="F7678" i="66"/>
  <c r="H7678" i="66" s="1"/>
  <c r="F3928" i="66"/>
  <c r="H3928" i="66" s="1"/>
  <c r="F3228" i="66"/>
  <c r="H3228" i="66" s="1"/>
  <c r="F4950" i="66"/>
  <c r="H4950" i="66" s="1"/>
  <c r="F3207" i="66"/>
  <c r="H3207" i="66" s="1"/>
  <c r="F8856" i="66"/>
  <c r="H8856" i="66" s="1"/>
  <c r="F6996" i="66"/>
  <c r="H6996" i="66" s="1"/>
  <c r="F6066" i="66"/>
  <c r="H6066" i="66" s="1"/>
  <c r="F5206" i="66"/>
  <c r="H5206" i="66" s="1"/>
  <c r="F6475" i="66"/>
  <c r="H6475" i="66" s="1"/>
  <c r="F9010" i="66"/>
  <c r="H9010" i="66" s="1"/>
  <c r="F8150" i="66"/>
  <c r="H8150" i="66" s="1"/>
  <c r="F5900" i="66"/>
  <c r="H5900" i="66" s="1"/>
  <c r="F7928" i="66"/>
  <c r="H7928" i="66" s="1"/>
  <c r="F7328" i="66"/>
  <c r="H7328" i="66" s="1"/>
  <c r="F6428" i="66"/>
  <c r="H6428" i="66" s="1"/>
  <c r="F5728" i="66"/>
  <c r="H5728" i="66" s="1"/>
  <c r="F3574" i="66"/>
  <c r="H3574" i="66" s="1"/>
  <c r="F6177" i="66"/>
  <c r="H6177" i="66" s="1"/>
  <c r="F8287" i="66"/>
  <c r="H8287" i="66" s="1"/>
  <c r="F3797" i="66"/>
  <c r="H3797" i="66" s="1"/>
  <c r="F5806" i="66"/>
  <c r="H5806" i="66" s="1"/>
  <c r="F5016" i="66"/>
  <c r="H5016" i="66" s="1"/>
  <c r="F3314" i="66"/>
  <c r="H3314" i="66" s="1"/>
  <c r="F6570" i="66"/>
  <c r="H6570" i="66" s="1"/>
  <c r="F9528" i="66"/>
  <c r="H9528" i="66" s="1"/>
  <c r="F5797" i="66"/>
  <c r="H5797" i="66" s="1"/>
  <c r="F3807" i="66"/>
  <c r="H3807" i="66" s="1"/>
  <c r="F7466" i="66"/>
  <c r="H7466" i="66" s="1"/>
  <c r="F6246" i="66"/>
  <c r="H6246" i="66" s="1"/>
  <c r="F3384" i="66"/>
  <c r="H3384" i="66" s="1"/>
  <c r="F5490" i="66"/>
  <c r="H5490" i="66" s="1"/>
  <c r="F3980" i="66"/>
  <c r="H3980" i="66" s="1"/>
  <c r="F8379" i="66"/>
  <c r="H8379" i="66" s="1"/>
  <c r="F6959" i="66"/>
  <c r="H6959" i="66" s="1"/>
  <c r="F6259" i="66"/>
  <c r="H6259" i="66" s="1"/>
  <c r="F5359" i="66"/>
  <c r="H5359" i="66" s="1"/>
  <c r="F4759" i="66"/>
  <c r="H4759" i="66" s="1"/>
  <c r="F3909" i="66"/>
  <c r="H3909" i="66" s="1"/>
  <c r="F3259" i="66"/>
  <c r="H3259" i="66" s="1"/>
  <c r="F5765" i="66"/>
  <c r="H5765" i="66" s="1"/>
  <c r="F4654" i="66"/>
  <c r="H4654" i="66" s="1"/>
  <c r="F7177" i="66"/>
  <c r="H7177" i="66" s="1"/>
  <c r="F9116" i="66"/>
  <c r="H9116" i="66" s="1"/>
  <c r="F6416" i="66"/>
  <c r="H6416" i="66" s="1"/>
  <c r="F7760" i="66"/>
  <c r="H7760" i="66" s="1"/>
  <c r="F5668" i="66"/>
  <c r="H5668" i="66" s="1"/>
  <c r="F5110" i="66"/>
  <c r="H5110" i="66" s="1"/>
  <c r="F9069" i="66"/>
  <c r="H9069" i="66" s="1"/>
  <c r="F7549" i="66"/>
  <c r="H7549" i="66" s="1"/>
  <c r="F7974" i="66"/>
  <c r="H7974" i="66" s="1"/>
  <c r="F3934" i="66"/>
  <c r="H3934" i="66" s="1"/>
  <c r="F7137" i="66"/>
  <c r="H7137" i="66" s="1"/>
  <c r="F4686" i="66"/>
  <c r="H4686" i="66" s="1"/>
  <c r="F7846" i="66"/>
  <c r="H7846" i="66" s="1"/>
  <c r="F3806" i="66"/>
  <c r="H3806" i="66" s="1"/>
  <c r="F5510" i="66"/>
  <c r="H5510" i="66" s="1"/>
  <c r="F6198" i="66"/>
  <c r="H6198" i="66" s="1"/>
  <c r="F5258" i="66"/>
  <c r="H5258" i="66" s="1"/>
  <c r="F3688" i="66"/>
  <c r="H3688" i="66" s="1"/>
  <c r="F5350" i="66"/>
  <c r="H5350" i="66" s="1"/>
  <c r="F3790" i="66"/>
  <c r="H3790" i="66" s="1"/>
  <c r="F9039" i="66"/>
  <c r="H9039" i="66" s="1"/>
  <c r="F8139" i="66"/>
  <c r="H8139" i="66" s="1"/>
  <c r="F6719" i="66"/>
  <c r="H6719" i="66" s="1"/>
  <c r="F6019" i="66"/>
  <c r="H6019" i="66" s="1"/>
  <c r="F5219" i="66"/>
  <c r="H5219" i="66" s="1"/>
  <c r="F4669" i="66"/>
  <c r="H4669" i="66" s="1"/>
  <c r="F7574" i="66"/>
  <c r="H7574" i="66" s="1"/>
  <c r="F7406" i="66"/>
  <c r="H7406" i="66" s="1"/>
  <c r="F5366" i="66"/>
  <c r="H5366" i="66" s="1"/>
  <c r="F5910" i="66"/>
  <c r="H5910" i="66" s="1"/>
  <c r="F5158" i="66"/>
  <c r="H5158" i="66" s="1"/>
  <c r="F4098" i="66"/>
  <c r="H4098" i="66" s="1"/>
  <c r="F3218" i="66"/>
  <c r="H3218" i="66" s="1"/>
  <c r="F7589" i="66"/>
  <c r="H7589" i="66" s="1"/>
  <c r="F8663" i="66"/>
  <c r="H8663" i="66" s="1"/>
  <c r="F7853" i="66"/>
  <c r="H7853" i="66" s="1"/>
  <c r="F7303" i="66"/>
  <c r="H7303" i="66" s="1"/>
  <c r="F4803" i="66"/>
  <c r="H4803" i="66" s="1"/>
  <c r="F4253" i="66"/>
  <c r="H4253" i="66" s="1"/>
  <c r="F3653" i="66"/>
  <c r="H3653" i="66" s="1"/>
  <c r="F6202" i="66"/>
  <c r="H6202" i="66" s="1"/>
  <c r="F4652" i="66"/>
  <c r="H4652" i="66" s="1"/>
  <c r="F6067" i="66"/>
  <c r="H6067" i="66" s="1"/>
  <c r="F9396" i="66"/>
  <c r="H9396" i="66" s="1"/>
  <c r="F3696" i="66"/>
  <c r="H3696" i="66" s="1"/>
  <c r="F7780" i="66"/>
  <c r="H7780" i="66" s="1"/>
  <c r="F4418" i="66"/>
  <c r="H4418" i="66" s="1"/>
  <c r="F3538" i="66"/>
  <c r="H3538" i="66" s="1"/>
  <c r="F4930" i="66"/>
  <c r="H4930" i="66" s="1"/>
  <c r="F3300" i="66"/>
  <c r="H3300" i="66" s="1"/>
  <c r="F8959" i="66"/>
  <c r="H8959" i="66" s="1"/>
  <c r="F8249" i="66"/>
  <c r="H8249" i="66" s="1"/>
  <c r="F6849" i="66"/>
  <c r="H6849" i="66" s="1"/>
  <c r="F5539" i="66"/>
  <c r="H5539" i="66" s="1"/>
  <c r="F4289" i="66"/>
  <c r="H4289" i="66" s="1"/>
  <c r="F3669" i="66"/>
  <c r="H3669" i="66" s="1"/>
  <c r="F8492" i="66"/>
  <c r="H8492" i="66" s="1"/>
  <c r="F5905" i="66"/>
  <c r="H5905" i="66" s="1"/>
  <c r="F5355" i="66"/>
  <c r="H5355" i="66" s="1"/>
  <c r="F9143" i="66"/>
  <c r="H9143" i="66" s="1"/>
  <c r="F7103" i="66"/>
  <c r="H7103" i="66" s="1"/>
  <c r="F6603" i="66"/>
  <c r="H6603" i="66" s="1"/>
  <c r="F6103" i="66"/>
  <c r="H6103" i="66" s="1"/>
  <c r="F5603" i="66"/>
  <c r="H5603" i="66" s="1"/>
  <c r="F5103" i="66"/>
  <c r="H5103" i="66" s="1"/>
  <c r="F4603" i="66"/>
  <c r="H4603" i="66" s="1"/>
  <c r="F9522" i="66"/>
  <c r="H9522" i="66" s="1"/>
  <c r="F8932" i="66"/>
  <c r="H8932" i="66" s="1"/>
  <c r="F8352" i="66"/>
  <c r="H8352" i="66" s="1"/>
  <c r="F7802" i="66"/>
  <c r="H7802" i="66" s="1"/>
  <c r="F7302" i="66"/>
  <c r="H7302" i="66" s="1"/>
  <c r="F6802" i="66"/>
  <c r="H6802" i="66" s="1"/>
  <c r="F5802" i="66"/>
  <c r="H5802" i="66" s="1"/>
  <c r="F5302" i="66"/>
  <c r="H5302" i="66" s="1"/>
  <c r="F8304" i="66"/>
  <c r="H8304" i="66" s="1"/>
  <c r="F9388" i="66"/>
  <c r="H9388" i="66" s="1"/>
  <c r="F5327" i="66"/>
  <c r="H5327" i="66" s="1"/>
  <c r="F9520" i="66"/>
  <c r="H9520" i="66" s="1"/>
  <c r="F8050" i="66"/>
  <c r="H8050" i="66" s="1"/>
  <c r="F7068" i="66"/>
  <c r="H7068" i="66" s="1"/>
  <c r="F5048" i="66"/>
  <c r="H5048" i="66" s="1"/>
  <c r="F4158" i="66"/>
  <c r="H4158" i="66" s="1"/>
  <c r="F3368" i="66"/>
  <c r="H3368" i="66" s="1"/>
  <c r="F4860" i="66"/>
  <c r="H4860" i="66" s="1"/>
  <c r="F4070" i="66"/>
  <c r="H4070" i="66" s="1"/>
  <c r="F5844" i="66"/>
  <c r="H5844" i="66" s="1"/>
  <c r="F8346" i="66"/>
  <c r="H8346" i="66" s="1"/>
  <c r="F4816" i="66"/>
  <c r="H4816" i="66" s="1"/>
  <c r="F8920" i="66"/>
  <c r="H8920" i="66" s="1"/>
  <c r="F5656" i="66"/>
  <c r="H5656" i="66" s="1"/>
  <c r="F3946" i="66"/>
  <c r="H3946" i="66" s="1"/>
  <c r="F8160" i="66"/>
  <c r="H8160" i="66" s="1"/>
  <c r="F4224" i="66"/>
  <c r="H4224" i="66" s="1"/>
  <c r="F6277" i="66"/>
  <c r="H6277" i="66" s="1"/>
  <c r="F3247" i="66"/>
  <c r="H3247" i="66" s="1"/>
  <c r="F5966" i="66"/>
  <c r="H5966" i="66" s="1"/>
  <c r="F4256" i="66"/>
  <c r="H4256" i="66" s="1"/>
  <c r="F5887" i="66"/>
  <c r="H5887" i="66" s="1"/>
  <c r="F5766" i="66"/>
  <c r="H5766" i="66" s="1"/>
  <c r="F4056" i="66"/>
  <c r="H4056" i="66" s="1"/>
  <c r="F3324" i="66"/>
  <c r="H3324" i="66" s="1"/>
  <c r="F5504" i="66"/>
  <c r="H5504" i="66" s="1"/>
  <c r="F7227" i="66"/>
  <c r="H7227" i="66" s="1"/>
  <c r="F4027" i="66"/>
  <c r="H4027" i="66" s="1"/>
  <c r="F8256" i="66"/>
  <c r="H8256" i="66" s="1"/>
  <c r="F4746" i="66"/>
  <c r="H4746" i="66" s="1"/>
  <c r="F3866" i="66"/>
  <c r="H3866" i="66" s="1"/>
  <c r="F8120" i="66"/>
  <c r="H8120" i="66" s="1"/>
  <c r="F7118" i="66"/>
  <c r="H7118" i="66" s="1"/>
  <c r="F6098" i="66"/>
  <c r="H6098" i="66" s="1"/>
  <c r="F4198" i="66"/>
  <c r="H4198" i="66" s="1"/>
  <c r="F8409" i="66"/>
  <c r="H8409" i="66" s="1"/>
  <c r="F7679" i="66"/>
  <c r="H7679" i="66" s="1"/>
  <c r="F6095" i="66"/>
  <c r="H6095" i="66" s="1"/>
  <c r="F4495" i="66"/>
  <c r="H4495" i="66" s="1"/>
  <c r="F8773" i="66"/>
  <c r="H8773" i="66" s="1"/>
  <c r="F8273" i="66"/>
  <c r="H8273" i="66" s="1"/>
  <c r="F7763" i="66"/>
  <c r="H7763" i="66" s="1"/>
  <c r="F4263" i="66"/>
  <c r="H4263" i="66" s="1"/>
  <c r="F3763" i="66"/>
  <c r="H3763" i="66" s="1"/>
  <c r="F3263" i="66"/>
  <c r="H3263" i="66" s="1"/>
  <c r="F9102" i="66"/>
  <c r="H9102" i="66" s="1"/>
  <c r="F5962" i="66"/>
  <c r="H5962" i="66" s="1"/>
  <c r="F5462" i="66"/>
  <c r="H5462" i="66" s="1"/>
  <c r="F8368" i="66"/>
  <c r="H8368" i="66" s="1"/>
  <c r="F6708" i="66"/>
  <c r="H6708" i="66" s="1"/>
  <c r="F4550" i="66"/>
  <c r="H4550" i="66" s="1"/>
  <c r="F6829" i="66"/>
  <c r="H6829" i="66" s="1"/>
  <c r="F5029" i="66"/>
  <c r="H5029" i="66" s="1"/>
  <c r="F5065" i="66"/>
  <c r="H5065" i="66" s="1"/>
  <c r="F8203" i="66"/>
  <c r="H8203" i="66" s="1"/>
  <c r="F6063" i="66"/>
  <c r="H6063" i="66" s="1"/>
  <c r="F5343" i="66"/>
  <c r="H5343" i="66" s="1"/>
  <c r="F4633" i="66"/>
  <c r="H4633" i="66" s="1"/>
  <c r="F7262" i="66"/>
  <c r="H7262" i="66" s="1"/>
  <c r="F6542" i="66"/>
  <c r="H6542" i="66" s="1"/>
  <c r="F5122" i="66"/>
  <c r="H5122" i="66" s="1"/>
  <c r="F9021" i="66"/>
  <c r="H9021" i="66" s="1"/>
  <c r="F8921" i="66"/>
  <c r="H8921" i="66" s="1"/>
  <c r="F8341" i="66"/>
  <c r="H8341" i="66" s="1"/>
  <c r="F7831" i="66"/>
  <c r="H7831" i="66" s="1"/>
  <c r="F7331" i="66"/>
  <c r="H7331" i="66" s="1"/>
  <c r="F6831" i="66"/>
  <c r="H6831" i="66" s="1"/>
  <c r="F5831" i="66"/>
  <c r="H5831" i="66" s="1"/>
  <c r="F5331" i="66"/>
  <c r="H5331" i="66" s="1"/>
  <c r="F4831" i="66"/>
  <c r="H4831" i="66" s="1"/>
  <c r="F4331" i="66"/>
  <c r="H4331" i="66" s="1"/>
  <c r="F3331" i="66"/>
  <c r="H3331" i="66" s="1"/>
  <c r="F3925" i="66"/>
  <c r="H3925" i="66" s="1"/>
  <c r="F3425" i="66"/>
  <c r="H3425" i="66" s="1"/>
  <c r="F4152" i="66"/>
  <c r="H4152" i="66" s="1"/>
  <c r="F2360" i="66"/>
  <c r="H2360" i="66" s="1"/>
  <c r="F3017" i="66"/>
  <c r="H3017" i="66" s="1"/>
  <c r="F2517" i="66"/>
  <c r="H2517" i="66" s="1"/>
  <c r="F2396" i="66"/>
  <c r="H2396" i="66" s="1"/>
  <c r="F3145" i="66"/>
  <c r="H3145" i="66" s="1"/>
  <c r="F2145" i="66"/>
  <c r="H2145" i="66" s="1"/>
  <c r="F1645" i="66"/>
  <c r="H1645" i="66" s="1"/>
  <c r="F2514" i="66"/>
  <c r="H2514" i="66" s="1"/>
  <c r="F2014" i="66"/>
  <c r="H2014" i="66" s="1"/>
  <c r="F5740" i="66"/>
  <c r="H5740" i="66" s="1"/>
  <c r="F7358" i="66"/>
  <c r="H7358" i="66" s="1"/>
  <c r="F5648" i="66"/>
  <c r="H5648" i="66" s="1"/>
  <c r="F8209" i="66"/>
  <c r="H8209" i="66" s="1"/>
  <c r="F5389" i="66"/>
  <c r="H5389" i="66" s="1"/>
  <c r="F4499" i="66"/>
  <c r="H4499" i="66" s="1"/>
  <c r="F6175" i="66"/>
  <c r="H6175" i="66" s="1"/>
  <c r="F5385" i="66"/>
  <c r="H5385" i="66" s="1"/>
  <c r="F9253" i="66"/>
  <c r="H9253" i="66" s="1"/>
  <c r="F7043" i="66"/>
  <c r="H7043" i="66" s="1"/>
  <c r="F4913" i="66"/>
  <c r="H4913" i="66" s="1"/>
  <c r="F9112" i="66"/>
  <c r="H9112" i="66" s="1"/>
  <c r="F5392" i="66"/>
  <c r="H5392" i="66" s="1"/>
  <c r="F4682" i="66"/>
  <c r="H4682" i="66" s="1"/>
  <c r="F8561" i="66"/>
  <c r="H8561" i="66" s="1"/>
  <c r="F8021" i="66"/>
  <c r="H8021" i="66" s="1"/>
  <c r="F6521" i="66"/>
  <c r="H6521" i="66" s="1"/>
  <c r="F4352" i="66"/>
  <c r="H4352" i="66" s="1"/>
  <c r="F3852" i="66"/>
  <c r="H3852" i="66" s="1"/>
  <c r="F3352" i="66"/>
  <c r="H3352" i="66" s="1"/>
  <c r="F2207" i="66"/>
  <c r="H2207" i="66" s="1"/>
  <c r="F3086" i="66"/>
  <c r="H3086" i="66" s="1"/>
  <c r="F2586" i="66"/>
  <c r="H2586" i="66" s="1"/>
  <c r="F2835" i="66"/>
  <c r="H2835" i="66" s="1"/>
  <c r="F2335" i="66"/>
  <c r="H2335" i="66" s="1"/>
  <c r="F2704" i="66"/>
  <c r="H2704" i="66" s="1"/>
  <c r="F8000" i="66"/>
  <c r="H8000" i="66" s="1"/>
  <c r="F6040" i="66"/>
  <c r="H6040" i="66" s="1"/>
  <c r="F7658" i="66"/>
  <c r="H7658" i="66" s="1"/>
  <c r="F5998" i="66"/>
  <c r="H5998" i="66" s="1"/>
  <c r="F4368" i="66"/>
  <c r="H4368" i="66" s="1"/>
  <c r="F4020" i="66"/>
  <c r="H4020" i="66" s="1"/>
  <c r="F6449" i="66"/>
  <c r="H6449" i="66" s="1"/>
  <c r="F6325" i="66"/>
  <c r="H6325" i="66" s="1"/>
  <c r="F5535" i="66"/>
  <c r="H5535" i="66" s="1"/>
  <c r="F9433" i="66"/>
  <c r="H9433" i="66" s="1"/>
  <c r="F8498" i="66"/>
  <c r="H8498" i="66" s="1"/>
  <c r="F3470" i="66"/>
  <c r="H3470" i="66" s="1"/>
  <c r="F3416" i="66"/>
  <c r="H3416" i="66" s="1"/>
  <c r="F6700" i="66"/>
  <c r="H6700" i="66" s="1"/>
  <c r="F6638" i="66"/>
  <c r="H6638" i="66" s="1"/>
  <c r="F4928" i="66"/>
  <c r="H4928" i="66" s="1"/>
  <c r="F3548" i="66"/>
  <c r="H3548" i="66" s="1"/>
  <c r="F7477" i="66"/>
  <c r="H7477" i="66" s="1"/>
  <c r="F5830" i="66"/>
  <c r="H5830" i="66" s="1"/>
  <c r="F9055" i="66"/>
  <c r="H9055" i="66" s="1"/>
  <c r="F997" i="66"/>
  <c r="H997" i="66" s="1"/>
  <c r="F9765" i="66"/>
  <c r="H9765" i="66" s="1"/>
  <c r="F8747" i="66"/>
  <c r="H8747" i="66" s="1"/>
  <c r="F9165" i="66"/>
  <c r="H9165" i="66" s="1"/>
  <c r="F8597" i="66"/>
  <c r="H8597" i="66" s="1"/>
  <c r="F9015" i="66"/>
  <c r="H9015" i="66" s="1"/>
  <c r="F8414" i="66"/>
  <c r="H8414" i="66" s="1"/>
  <c r="F9900" i="66"/>
  <c r="H9900" i="66" s="1"/>
  <c r="F995" i="66"/>
  <c r="H995" i="66" s="1"/>
  <c r="F9920" i="66"/>
  <c r="H9920" i="66" s="1"/>
  <c r="F9025" i="66"/>
  <c r="H9025" i="66" s="1"/>
  <c r="F9174" i="66"/>
  <c r="H9174" i="66" s="1"/>
  <c r="F1117" i="66"/>
  <c r="H1117" i="66" s="1"/>
  <c r="F9989" i="66"/>
  <c r="H9989" i="66" s="1"/>
  <c r="F8787" i="66"/>
  <c r="H8787" i="66" s="1"/>
  <c r="F7934" i="66"/>
  <c r="H7934" i="66" s="1"/>
  <c r="F9940" i="66"/>
  <c r="H9940" i="66" s="1"/>
  <c r="F8115" i="66"/>
  <c r="H8115" i="66" s="1"/>
  <c r="F6334" i="66"/>
  <c r="H6334" i="66" s="1"/>
  <c r="F9966" i="66"/>
  <c r="H9966" i="66" s="1"/>
  <c r="F9325" i="66"/>
  <c r="H9325" i="66" s="1"/>
  <c r="F7025" i="66"/>
  <c r="H7025" i="66" s="1"/>
  <c r="F8844" i="66"/>
  <c r="H8844" i="66" s="1"/>
  <c r="F9725" i="66"/>
  <c r="H9725" i="66" s="1"/>
  <c r="F8635" i="66"/>
  <c r="H8635" i="66" s="1"/>
  <c r="F7205" i="66"/>
  <c r="H7205" i="66" s="1"/>
  <c r="F8944" i="66"/>
  <c r="H8944" i="66" s="1"/>
  <c r="F6894" i="66"/>
  <c r="H6894" i="66" s="1"/>
  <c r="F3754" i="66"/>
  <c r="H3754" i="66" s="1"/>
  <c r="F7907" i="66"/>
  <c r="H7907" i="66" s="1"/>
  <c r="F4407" i="66"/>
  <c r="H4407" i="66" s="1"/>
  <c r="F6164" i="66"/>
  <c r="H6164" i="66" s="1"/>
  <c r="F8898" i="66"/>
  <c r="H8898" i="66" s="1"/>
  <c r="F5997" i="66"/>
  <c r="H5997" i="66" s="1"/>
  <c r="F9768" i="66"/>
  <c r="H9768" i="66" s="1"/>
  <c r="F3744" i="66"/>
  <c r="H3744" i="66" s="1"/>
  <c r="F9448" i="66"/>
  <c r="H9448" i="66" s="1"/>
  <c r="F8297" i="66"/>
  <c r="H8297" i="66" s="1"/>
  <c r="F9879" i="66"/>
  <c r="H9879" i="66" s="1"/>
  <c r="F8927" i="66"/>
  <c r="H8927" i="66" s="1"/>
  <c r="F8265" i="66"/>
  <c r="H8265" i="66" s="1"/>
  <c r="F1212" i="66"/>
  <c r="H1212" i="66" s="1"/>
  <c r="F9674" i="66"/>
  <c r="H9674" i="66" s="1"/>
  <c r="F5054" i="66"/>
  <c r="H5054" i="66" s="1"/>
  <c r="F7167" i="66"/>
  <c r="H7167" i="66" s="1"/>
  <c r="F4617" i="66"/>
  <c r="H4617" i="66" s="1"/>
  <c r="F7444" i="66"/>
  <c r="H7444" i="66" s="1"/>
  <c r="F7277" i="66"/>
  <c r="H7277" i="66" s="1"/>
  <c r="F6417" i="66"/>
  <c r="H6417" i="66" s="1"/>
  <c r="F9526" i="66"/>
  <c r="H9526" i="66" s="1"/>
  <c r="F7576" i="66"/>
  <c r="H7576" i="66" s="1"/>
  <c r="F6876" i="66"/>
  <c r="H6876" i="66" s="1"/>
  <c r="F5476" i="66"/>
  <c r="H5476" i="66" s="1"/>
  <c r="F4076" i="66"/>
  <c r="H4076" i="66" s="1"/>
  <c r="F3376" i="66"/>
  <c r="H3376" i="66" s="1"/>
  <c r="F9630" i="66"/>
  <c r="H9630" i="66" s="1"/>
  <c r="F8730" i="66"/>
  <c r="H8730" i="66" s="1"/>
  <c r="F6780" i="66"/>
  <c r="H6780" i="66" s="1"/>
  <c r="F7074" i="66"/>
  <c r="H7074" i="66" s="1"/>
  <c r="F5294" i="66"/>
  <c r="H5294" i="66" s="1"/>
  <c r="F4084" i="66"/>
  <c r="H4084" i="66" s="1"/>
  <c r="F9338" i="66"/>
  <c r="H9338" i="66" s="1"/>
  <c r="F6627" i="66"/>
  <c r="H6627" i="66" s="1"/>
  <c r="F8166" i="66"/>
  <c r="H8166" i="66" s="1"/>
  <c r="F6516" i="66"/>
  <c r="H6516" i="66" s="1"/>
  <c r="F6685" i="66"/>
  <c r="H6685" i="66" s="1"/>
  <c r="F4924" i="66"/>
  <c r="H4924" i="66" s="1"/>
  <c r="F6977" i="66"/>
  <c r="H6977" i="66" s="1"/>
  <c r="F9234" i="66"/>
  <c r="H9234" i="66" s="1"/>
  <c r="F7224" i="66"/>
  <c r="H7224" i="66" s="1"/>
  <c r="F5704" i="66"/>
  <c r="H5704" i="66" s="1"/>
  <c r="F7077" i="66"/>
  <c r="H7077" i="66" s="1"/>
  <c r="F6217" i="66"/>
  <c r="H6217" i="66" s="1"/>
  <c r="F9486" i="66"/>
  <c r="H9486" i="66" s="1"/>
  <c r="F8786" i="66"/>
  <c r="H8786" i="66" s="1"/>
  <c r="F5786" i="66"/>
  <c r="H5786" i="66" s="1"/>
  <c r="F4986" i="66"/>
  <c r="H4986" i="66" s="1"/>
  <c r="F4486" i="66"/>
  <c r="H4486" i="66" s="1"/>
  <c r="F3786" i="66"/>
  <c r="H3786" i="66" s="1"/>
  <c r="F6655" i="66"/>
  <c r="H6655" i="66" s="1"/>
  <c r="F9190" i="66"/>
  <c r="H9190" i="66" s="1"/>
  <c r="F8490" i="66"/>
  <c r="H8490" i="66" s="1"/>
  <c r="F4774" i="66"/>
  <c r="H4774" i="66" s="1"/>
  <c r="F9506" i="66"/>
  <c r="H9506" i="66" s="1"/>
  <c r="F7716" i="66"/>
  <c r="H7716" i="66" s="1"/>
  <c r="F6006" i="66"/>
  <c r="H6006" i="66" s="1"/>
  <c r="F5216" i="66"/>
  <c r="H5216" i="66" s="1"/>
  <c r="F3294" i="66"/>
  <c r="H3294" i="66" s="1"/>
  <c r="F8870" i="66"/>
  <c r="H8870" i="66" s="1"/>
  <c r="F6610" i="66"/>
  <c r="H6610" i="66" s="1"/>
  <c r="F8228" i="66"/>
  <c r="H8228" i="66" s="1"/>
  <c r="F3878" i="66"/>
  <c r="H3878" i="66" s="1"/>
  <c r="F4277" i="66"/>
  <c r="H4277" i="66" s="1"/>
  <c r="F3356" i="66"/>
  <c r="H3356" i="66" s="1"/>
  <c r="F3364" i="66"/>
  <c r="H3364" i="66" s="1"/>
  <c r="F6550" i="66"/>
  <c r="H6550" i="66" s="1"/>
  <c r="F5850" i="66"/>
  <c r="H5850" i="66" s="1"/>
  <c r="F5678" i="66"/>
  <c r="H5678" i="66" s="1"/>
  <c r="F9104" i="66"/>
  <c r="H9104" i="66" s="1"/>
  <c r="F3454" i="66"/>
  <c r="H3454" i="66" s="1"/>
  <c r="F7537" i="66"/>
  <c r="H7537" i="66" s="1"/>
  <c r="F6077" i="66"/>
  <c r="H6077" i="66" s="1"/>
  <c r="F9056" i="66"/>
  <c r="H9056" i="66" s="1"/>
  <c r="F8276" i="66"/>
  <c r="H8276" i="66" s="1"/>
  <c r="F7496" i="66"/>
  <c r="H7496" i="66" s="1"/>
  <c r="F8137" i="66"/>
  <c r="H8137" i="66" s="1"/>
  <c r="F3687" i="66"/>
  <c r="H3687" i="66" s="1"/>
  <c r="F8376" i="66"/>
  <c r="H8376" i="66" s="1"/>
  <c r="F7596" i="66"/>
  <c r="H7596" i="66" s="1"/>
  <c r="F4096" i="66"/>
  <c r="H4096" i="66" s="1"/>
  <c r="F7890" i="66"/>
  <c r="H7890" i="66" s="1"/>
  <c r="F7240" i="66"/>
  <c r="H7240" i="66" s="1"/>
  <c r="F6510" i="66"/>
  <c r="H6510" i="66" s="1"/>
  <c r="F8588" i="66"/>
  <c r="H8588" i="66" s="1"/>
  <c r="F7088" i="66"/>
  <c r="H7088" i="66" s="1"/>
  <c r="F6044" i="66"/>
  <c r="H6044" i="66" s="1"/>
  <c r="F3274" i="66"/>
  <c r="H3274" i="66" s="1"/>
  <c r="F8748" i="66"/>
  <c r="H8748" i="66" s="1"/>
  <c r="F5108" i="66"/>
  <c r="H5108" i="66" s="1"/>
  <c r="F4288" i="66"/>
  <c r="H4288" i="66" s="1"/>
  <c r="F4620" i="66"/>
  <c r="H4620" i="66" s="1"/>
  <c r="F3930" i="66"/>
  <c r="H3930" i="66" s="1"/>
  <c r="F9029" i="66"/>
  <c r="H9029" i="66" s="1"/>
  <c r="F8329" i="66"/>
  <c r="H8329" i="66" s="1"/>
  <c r="F7409" i="66"/>
  <c r="H7409" i="66" s="1"/>
  <c r="F6909" i="66"/>
  <c r="H6909" i="66" s="1"/>
  <c r="F6009" i="66"/>
  <c r="H6009" i="66" s="1"/>
  <c r="F3859" i="66"/>
  <c r="H3859" i="66" s="1"/>
  <c r="F5715" i="66"/>
  <c r="H5715" i="66" s="1"/>
  <c r="F6326" i="66"/>
  <c r="H6326" i="66" s="1"/>
  <c r="F7670" i="66"/>
  <c r="H7670" i="66" s="1"/>
  <c r="F5560" i="66"/>
  <c r="H5560" i="66" s="1"/>
  <c r="F8098" i="66"/>
  <c r="H8098" i="66" s="1"/>
  <c r="F6458" i="66"/>
  <c r="H6458" i="66" s="1"/>
  <c r="F3448" i="66"/>
  <c r="H3448" i="66" s="1"/>
  <c r="F4390" i="66"/>
  <c r="H4390" i="66" s="1"/>
  <c r="F7499" i="66"/>
  <c r="H7499" i="66" s="1"/>
  <c r="F7624" i="66"/>
  <c r="H7624" i="66" s="1"/>
  <c r="F3684" i="66"/>
  <c r="H3684" i="66" s="1"/>
  <c r="F6916" i="66"/>
  <c r="H6916" i="66" s="1"/>
  <c r="F4586" i="66"/>
  <c r="H4586" i="66" s="1"/>
  <c r="F7414" i="66"/>
  <c r="H7414" i="66" s="1"/>
  <c r="F4527" i="66"/>
  <c r="H4527" i="66" s="1"/>
  <c r="F7746" i="66"/>
  <c r="H7746" i="66" s="1"/>
  <c r="F6370" i="66"/>
  <c r="H6370" i="66" s="1"/>
  <c r="F8758" i="66"/>
  <c r="H8758" i="66" s="1"/>
  <c r="F6118" i="66"/>
  <c r="H6118" i="66" s="1"/>
  <c r="F5198" i="66"/>
  <c r="H5198" i="66" s="1"/>
  <c r="F4630" i="66"/>
  <c r="H4630" i="66" s="1"/>
  <c r="F3740" i="66"/>
  <c r="H3740" i="66" s="1"/>
  <c r="F8989" i="66"/>
  <c r="H8989" i="66" s="1"/>
  <c r="F8089" i="66"/>
  <c r="H8089" i="66" s="1"/>
  <c r="F6669" i="66"/>
  <c r="H6669" i="66" s="1"/>
  <c r="F5969" i="66"/>
  <c r="H5969" i="66" s="1"/>
  <c r="F5169" i="66"/>
  <c r="H5169" i="66" s="1"/>
  <c r="F4619" i="66"/>
  <c r="H4619" i="66" s="1"/>
  <c r="F7064" i="66"/>
  <c r="H7064" i="66" s="1"/>
  <c r="F5186" i="66"/>
  <c r="H5186" i="66" s="1"/>
  <c r="F6990" i="66"/>
  <c r="H6990" i="66" s="1"/>
  <c r="F5820" i="66"/>
  <c r="H5820" i="66" s="1"/>
  <c r="F7918" i="66"/>
  <c r="H7918" i="66" s="1"/>
  <c r="F4028" i="66"/>
  <c r="H4028" i="66" s="1"/>
  <c r="F9249" i="66"/>
  <c r="H9249" i="66" s="1"/>
  <c r="F8399" i="66"/>
  <c r="H8399" i="66" s="1"/>
  <c r="F7519" i="66"/>
  <c r="H7519" i="66" s="1"/>
  <c r="F3449" i="66"/>
  <c r="H3449" i="66" s="1"/>
  <c r="F5475" i="66"/>
  <c r="H5475" i="66" s="1"/>
  <c r="F4635" i="66"/>
  <c r="H4635" i="66" s="1"/>
  <c r="F8413" i="66"/>
  <c r="H8413" i="66" s="1"/>
  <c r="F7803" i="66"/>
  <c r="H7803" i="66" s="1"/>
  <c r="F4203" i="66"/>
  <c r="H4203" i="66" s="1"/>
  <c r="F3603" i="66"/>
  <c r="H3603" i="66" s="1"/>
  <c r="F6152" i="66"/>
  <c r="H6152" i="66" s="1"/>
  <c r="F5652" i="66"/>
  <c r="H5652" i="66" s="1"/>
  <c r="F4602" i="66"/>
  <c r="H4602" i="66" s="1"/>
  <c r="F9994" i="66"/>
  <c r="H9994" i="66" s="1"/>
  <c r="F3974" i="66"/>
  <c r="H3974" i="66" s="1"/>
  <c r="F5707" i="66"/>
  <c r="H5707" i="66" s="1"/>
  <c r="F7206" i="66"/>
  <c r="H7206" i="66" s="1"/>
  <c r="F3546" i="66"/>
  <c r="H3546" i="66" s="1"/>
  <c r="F6320" i="66"/>
  <c r="H6320" i="66" s="1"/>
  <c r="F8618" i="66"/>
  <c r="H8618" i="66" s="1"/>
  <c r="F6488" i="66"/>
  <c r="H6488" i="66" s="1"/>
  <c r="F5358" i="66"/>
  <c r="H5358" i="66" s="1"/>
  <c r="F3458" i="66"/>
  <c r="H3458" i="66" s="1"/>
  <c r="F4010" i="66"/>
  <c r="H4010" i="66" s="1"/>
  <c r="F3220" i="66"/>
  <c r="H3220" i="66" s="1"/>
  <c r="F8169" i="66"/>
  <c r="H8169" i="66" s="1"/>
  <c r="F7439" i="66"/>
  <c r="H7439" i="66" s="1"/>
  <c r="F6789" i="66"/>
  <c r="H6789" i="66" s="1"/>
  <c r="F6099" i="66"/>
  <c r="H6099" i="66" s="1"/>
  <c r="F5479" i="66"/>
  <c r="H5479" i="66" s="1"/>
  <c r="F4849" i="66"/>
  <c r="H4849" i="66" s="1"/>
  <c r="F4229" i="66"/>
  <c r="H4229" i="66" s="1"/>
  <c r="F3609" i="66"/>
  <c r="H3609" i="66" s="1"/>
  <c r="F4775" i="66"/>
  <c r="H4775" i="66" s="1"/>
  <c r="F7553" i="66"/>
  <c r="H7553" i="66" s="1"/>
  <c r="F7053" i="66"/>
  <c r="H7053" i="66" s="1"/>
  <c r="F6553" i="66"/>
  <c r="H6553" i="66" s="1"/>
  <c r="F6053" i="66"/>
  <c r="H6053" i="66" s="1"/>
  <c r="F5553" i="66"/>
  <c r="H5553" i="66" s="1"/>
  <c r="F5053" i="66"/>
  <c r="H5053" i="66" s="1"/>
  <c r="F4553" i="66"/>
  <c r="H4553" i="66" s="1"/>
  <c r="F9462" i="66"/>
  <c r="H9462" i="66" s="1"/>
  <c r="F8882" i="66"/>
  <c r="H8882" i="66" s="1"/>
  <c r="F8282" i="66"/>
  <c r="H8282" i="66" s="1"/>
  <c r="F7752" i="66"/>
  <c r="H7752" i="66" s="1"/>
  <c r="F7252" i="66"/>
  <c r="H7252" i="66" s="1"/>
  <c r="F6752" i="66"/>
  <c r="H6752" i="66" s="1"/>
  <c r="F5752" i="66"/>
  <c r="H5752" i="66" s="1"/>
  <c r="F5252" i="66"/>
  <c r="H5252" i="66" s="1"/>
  <c r="F7494" i="66"/>
  <c r="H7494" i="66" s="1"/>
  <c r="F5346" i="66"/>
  <c r="H5346" i="66" s="1"/>
  <c r="F3666" i="66"/>
  <c r="H3666" i="66" s="1"/>
  <c r="F9360" i="66"/>
  <c r="H9360" i="66" s="1"/>
  <c r="F7910" i="66"/>
  <c r="H7910" i="66" s="1"/>
  <c r="F7998" i="66"/>
  <c r="H7998" i="66" s="1"/>
  <c r="F6988" i="66"/>
  <c r="H6988" i="66" s="1"/>
  <c r="F4948" i="66"/>
  <c r="H4948" i="66" s="1"/>
  <c r="F4088" i="66"/>
  <c r="H4088" i="66" s="1"/>
  <c r="F4770" i="66"/>
  <c r="H4770" i="66" s="1"/>
  <c r="F5224" i="66"/>
  <c r="H5224" i="66" s="1"/>
  <c r="F7007" i="66"/>
  <c r="H7007" i="66" s="1"/>
  <c r="F6346" i="66"/>
  <c r="H6346" i="66" s="1"/>
  <c r="F4636" i="66"/>
  <c r="H4636" i="66" s="1"/>
  <c r="F7954" i="66"/>
  <c r="H7954" i="66" s="1"/>
  <c r="F9378" i="66"/>
  <c r="H9378" i="66" s="1"/>
  <c r="F5466" i="66"/>
  <c r="H5466" i="66" s="1"/>
  <c r="F4106" i="66"/>
  <c r="H4106" i="66" s="1"/>
  <c r="F9004" i="66"/>
  <c r="H9004" i="66" s="1"/>
  <c r="F9638" i="66"/>
  <c r="H9638" i="66" s="1"/>
  <c r="F9600" i="66"/>
  <c r="H9600" i="66" s="1"/>
  <c r="F6877" i="66"/>
  <c r="H6877" i="66" s="1"/>
  <c r="F6266" i="66"/>
  <c r="H6266" i="66" s="1"/>
  <c r="F4556" i="66"/>
  <c r="H4556" i="66" s="1"/>
  <c r="F7834" i="66"/>
  <c r="H7834" i="66" s="1"/>
  <c r="F9188" i="66"/>
  <c r="H9188" i="66" s="1"/>
  <c r="F7106" i="66"/>
  <c r="H7106" i="66" s="1"/>
  <c r="F5396" i="66"/>
  <c r="H5396" i="66" s="1"/>
  <c r="F3746" i="66"/>
  <c r="H3746" i="66" s="1"/>
  <c r="F7960" i="66"/>
  <c r="H7960" i="66" s="1"/>
  <c r="F6770" i="66"/>
  <c r="H6770" i="66" s="1"/>
  <c r="F4988" i="66"/>
  <c r="H4988" i="66" s="1"/>
  <c r="F4108" i="66"/>
  <c r="H4108" i="66" s="1"/>
  <c r="F3318" i="66"/>
  <c r="H3318" i="66" s="1"/>
  <c r="F4810" i="66"/>
  <c r="H4810" i="66" s="1"/>
  <c r="F7599" i="66"/>
  <c r="H7599" i="66" s="1"/>
  <c r="F5679" i="66"/>
  <c r="H5679" i="66" s="1"/>
  <c r="F4429" i="66"/>
  <c r="H4429" i="66" s="1"/>
  <c r="F3239" i="66"/>
  <c r="H3239" i="66" s="1"/>
  <c r="F5485" i="66"/>
  <c r="H5485" i="66" s="1"/>
  <c r="F4445" i="66"/>
  <c r="H4445" i="66" s="1"/>
  <c r="F8723" i="66"/>
  <c r="H8723" i="66" s="1"/>
  <c r="F8223" i="66"/>
  <c r="H8223" i="66" s="1"/>
  <c r="F7713" i="66"/>
  <c r="H7713" i="66" s="1"/>
  <c r="F7213" i="66"/>
  <c r="H7213" i="66" s="1"/>
  <c r="F4213" i="66"/>
  <c r="H4213" i="66" s="1"/>
  <c r="F3713" i="66"/>
  <c r="H3713" i="66" s="1"/>
  <c r="F3213" i="66"/>
  <c r="H3213" i="66" s="1"/>
  <c r="F6412" i="66"/>
  <c r="H6412" i="66" s="1"/>
  <c r="F5912" i="66"/>
  <c r="H5912" i="66" s="1"/>
  <c r="F5412" i="66"/>
  <c r="H5412" i="66" s="1"/>
  <c r="F9373" i="66"/>
  <c r="H9373" i="66" s="1"/>
  <c r="F3264" i="66"/>
  <c r="H3264" i="66" s="1"/>
  <c r="F8218" i="66"/>
  <c r="H8218" i="66" s="1"/>
  <c r="F6518" i="66"/>
  <c r="H6518" i="66" s="1"/>
  <c r="F8719" i="66"/>
  <c r="H8719" i="66" s="1"/>
  <c r="F7689" i="66"/>
  <c r="H7689" i="66" s="1"/>
  <c r="F6739" i="66"/>
  <c r="H6739" i="66" s="1"/>
  <c r="F4949" i="66"/>
  <c r="H4949" i="66" s="1"/>
  <c r="F5785" i="66"/>
  <c r="H5785" i="66" s="1"/>
  <c r="F7423" i="66"/>
  <c r="H7423" i="66" s="1"/>
  <c r="F4563" i="66"/>
  <c r="H4563" i="66" s="1"/>
  <c r="F3843" i="66"/>
  <c r="H3843" i="66" s="1"/>
  <c r="F9562" i="66"/>
  <c r="H9562" i="66" s="1"/>
  <c r="F8752" i="66"/>
  <c r="H8752" i="66" s="1"/>
  <c r="F7892" i="66"/>
  <c r="H7892" i="66" s="1"/>
  <c r="F5762" i="66"/>
  <c r="H5762" i="66" s="1"/>
  <c r="F5042" i="66"/>
  <c r="H5042" i="66" s="1"/>
  <c r="F9601" i="66"/>
  <c r="H9601" i="66" s="1"/>
  <c r="F7781" i="66"/>
  <c r="H7781" i="66" s="1"/>
  <c r="F7281" i="66"/>
  <c r="H7281" i="66" s="1"/>
  <c r="F6281" i="66"/>
  <c r="H6281" i="66" s="1"/>
  <c r="F5781" i="66"/>
  <c r="H5781" i="66" s="1"/>
  <c r="F5281" i="66"/>
  <c r="H5281" i="66" s="1"/>
  <c r="F4281" i="66"/>
  <c r="H4281" i="66" s="1"/>
  <c r="F3781" i="66"/>
  <c r="H3781" i="66" s="1"/>
  <c r="F3281" i="66"/>
  <c r="H3281" i="66" s="1"/>
  <c r="F3875" i="66"/>
  <c r="H3875" i="66" s="1"/>
  <c r="F3375" i="66"/>
  <c r="H3375" i="66" s="1"/>
  <c r="F3602" i="66"/>
  <c r="H3602" i="66" s="1"/>
  <c r="F8155" i="66"/>
  <c r="H8155" i="66" s="1"/>
  <c r="F9700" i="66"/>
  <c r="H9700" i="66" s="1"/>
  <c r="F9085" i="66"/>
  <c r="H9085" i="66" s="1"/>
  <c r="F9457" i="66"/>
  <c r="H9457" i="66" s="1"/>
  <c r="F7295" i="66"/>
  <c r="H7295" i="66" s="1"/>
  <c r="F8164" i="66"/>
  <c r="H8164" i="66" s="1"/>
  <c r="F9820" i="66"/>
  <c r="H9820" i="66" s="1"/>
  <c r="F9679" i="66"/>
  <c r="H9679" i="66" s="1"/>
  <c r="F8965" i="66"/>
  <c r="H8965" i="66" s="1"/>
  <c r="F9746" i="66"/>
  <c r="H9746" i="66" s="1"/>
  <c r="F7475" i="66"/>
  <c r="H7475" i="66" s="1"/>
  <c r="F8854" i="66"/>
  <c r="H8854" i="66" s="1"/>
  <c r="F7854" i="66"/>
  <c r="H7854" i="66" s="1"/>
  <c r="F3020" i="66"/>
  <c r="H3020" i="66" s="1"/>
  <c r="F6284" i="66"/>
  <c r="H6284" i="66" s="1"/>
  <c r="F9836" i="66"/>
  <c r="H9836" i="66" s="1"/>
  <c r="F9215" i="66"/>
  <c r="H9215" i="66" s="1"/>
  <c r="F7815" i="66"/>
  <c r="H7815" i="66" s="1"/>
  <c r="F8774" i="66"/>
  <c r="H8774" i="66" s="1"/>
  <c r="F9660" i="66"/>
  <c r="H9660" i="66" s="1"/>
  <c r="F9719" i="66"/>
  <c r="H9719" i="66" s="1"/>
  <c r="F6985" i="66"/>
  <c r="H6985" i="66" s="1"/>
  <c r="F4674" i="66"/>
  <c r="H4674" i="66" s="1"/>
  <c r="F3704" i="66"/>
  <c r="H3704" i="66" s="1"/>
  <c r="F5457" i="66"/>
  <c r="H5457" i="66" s="1"/>
  <c r="F4357" i="66"/>
  <c r="H4357" i="66" s="1"/>
  <c r="F6104" i="66"/>
  <c r="H6104" i="66" s="1"/>
  <c r="F8848" i="66"/>
  <c r="H8848" i="66" s="1"/>
  <c r="F5947" i="66"/>
  <c r="H5947" i="66" s="1"/>
  <c r="F3497" i="66"/>
  <c r="H3497" i="66" s="1"/>
  <c r="F9842" i="66"/>
  <c r="H9842" i="66" s="1"/>
  <c r="F8675" i="66"/>
  <c r="H8675" i="66" s="1"/>
  <c r="F6304" i="66"/>
  <c r="H6304" i="66" s="1"/>
  <c r="F5454" i="66"/>
  <c r="H5454" i="66" s="1"/>
  <c r="F3694" i="66"/>
  <c r="H3694" i="66" s="1"/>
  <c r="F9398" i="66"/>
  <c r="H9398" i="66" s="1"/>
  <c r="F8047" i="66"/>
  <c r="H8047" i="66" s="1"/>
  <c r="F9926" i="66"/>
  <c r="H9926" i="66" s="1"/>
  <c r="F9933" i="66"/>
  <c r="H9933" i="66" s="1"/>
  <c r="F8085" i="66"/>
  <c r="H8085" i="66" s="1"/>
  <c r="F8142" i="66"/>
  <c r="H8142" i="66" s="1"/>
  <c r="F6194" i="66"/>
  <c r="H6194" i="66" s="1"/>
  <c r="F4974" i="66"/>
  <c r="H4974" i="66" s="1"/>
  <c r="F7117" i="66"/>
  <c r="H7117" i="66" s="1"/>
  <c r="F5567" i="66"/>
  <c r="H5567" i="66" s="1"/>
  <c r="F4567" i="66"/>
  <c r="H4567" i="66" s="1"/>
  <c r="F7935" i="66"/>
  <c r="H7935" i="66" s="1"/>
  <c r="F7344" i="66"/>
  <c r="H7344" i="66" s="1"/>
  <c r="F7197" i="66"/>
  <c r="H7197" i="66" s="1"/>
  <c r="F6337" i="66"/>
  <c r="H6337" i="66" s="1"/>
  <c r="F3777" i="66"/>
  <c r="H3777" i="66" s="1"/>
  <c r="F9476" i="66"/>
  <c r="H9476" i="66" s="1"/>
  <c r="F7526" i="66"/>
  <c r="H7526" i="66" s="1"/>
  <c r="F6126" i="66"/>
  <c r="H6126" i="66" s="1"/>
  <c r="F5426" i="66"/>
  <c r="H5426" i="66" s="1"/>
  <c r="F6895" i="66"/>
  <c r="H6895" i="66" s="1"/>
  <c r="F9580" i="66"/>
  <c r="H9580" i="66" s="1"/>
  <c r="F8680" i="66"/>
  <c r="H8680" i="66" s="1"/>
  <c r="F6730" i="66"/>
  <c r="H6730" i="66" s="1"/>
  <c r="F6547" i="66"/>
  <c r="H6547" i="66" s="1"/>
  <c r="F9016" i="66"/>
  <c r="H9016" i="66" s="1"/>
  <c r="F8116" i="66"/>
  <c r="H8116" i="66" s="1"/>
  <c r="F6466" i="66"/>
  <c r="H6466" i="66" s="1"/>
  <c r="F827" i="66"/>
  <c r="H827" i="66" s="1"/>
  <c r="F3914" i="66"/>
  <c r="H3914" i="66" s="1"/>
  <c r="F8984" i="66"/>
  <c r="H8984" i="66" s="1"/>
  <c r="F7124" i="66"/>
  <c r="H7124" i="66" s="1"/>
  <c r="F3717" i="66"/>
  <c r="H3717" i="66" s="1"/>
  <c r="F9436" i="66"/>
  <c r="H9436" i="66" s="1"/>
  <c r="F8536" i="66"/>
  <c r="H8536" i="66" s="1"/>
  <c r="F7836" i="66"/>
  <c r="H7836" i="66" s="1"/>
  <c r="F5536" i="66"/>
  <c r="H5536" i="66" s="1"/>
  <c r="F4936" i="66"/>
  <c r="H4936" i="66" s="1"/>
  <c r="F4436" i="66"/>
  <c r="H4436" i="66" s="1"/>
  <c r="F3536" i="66"/>
  <c r="H3536" i="66" s="1"/>
  <c r="F6605" i="66"/>
  <c r="H6605" i="66" s="1"/>
  <c r="F9140" i="66"/>
  <c r="H9140" i="66" s="1"/>
  <c r="F8440" i="66"/>
  <c r="H8440" i="66" s="1"/>
  <c r="F4574" i="66"/>
  <c r="H4574" i="66" s="1"/>
  <c r="F4087" i="66"/>
  <c r="H4087" i="66" s="1"/>
  <c r="F3224" i="66"/>
  <c r="H3224" i="66" s="1"/>
  <c r="F8800" i="66"/>
  <c r="H8800" i="66" s="1"/>
  <c r="F8178" i="66"/>
  <c r="H8178" i="66" s="1"/>
  <c r="F7144" i="66"/>
  <c r="H7144" i="66" s="1"/>
  <c r="F4434" i="66"/>
  <c r="H4434" i="66" s="1"/>
  <c r="F4177" i="66"/>
  <c r="H4177" i="66" s="1"/>
  <c r="F6856" i="66"/>
  <c r="H6856" i="66" s="1"/>
  <c r="F4146" i="66"/>
  <c r="H4146" i="66" s="1"/>
  <c r="F3284" i="66"/>
  <c r="H3284" i="66" s="1"/>
  <c r="F5600" i="66"/>
  <c r="H5600" i="66" s="1"/>
  <c r="F5428" i="66"/>
  <c r="H5428" i="66" s="1"/>
  <c r="F8754" i="66"/>
  <c r="H8754" i="66" s="1"/>
  <c r="F7387" i="66"/>
  <c r="H7387" i="66" s="1"/>
  <c r="F4377" i="66"/>
  <c r="H4377" i="66" s="1"/>
  <c r="F8996" i="66"/>
  <c r="H8996" i="66" s="1"/>
  <c r="F8206" i="66"/>
  <c r="H8206" i="66" s="1"/>
  <c r="F7416" i="66"/>
  <c r="H7416" i="66" s="1"/>
  <c r="F4054" i="66"/>
  <c r="H4054" i="66" s="1"/>
  <c r="F7987" i="66"/>
  <c r="H7987" i="66" s="1"/>
  <c r="F8306" i="66"/>
  <c r="H8306" i="66" s="1"/>
  <c r="F4876" i="66"/>
  <c r="H4876" i="66" s="1"/>
  <c r="F3306" i="66"/>
  <c r="H3306" i="66" s="1"/>
  <c r="F7810" i="66"/>
  <c r="H7810" i="66" s="1"/>
  <c r="F8538" i="66"/>
  <c r="H8538" i="66" s="1"/>
  <c r="F7838" i="66"/>
  <c r="H7838" i="66" s="1"/>
  <c r="F7038" i="66"/>
  <c r="H7038" i="66" s="1"/>
  <c r="F4438" i="66"/>
  <c r="H4438" i="66" s="1"/>
  <c r="F5427" i="66"/>
  <c r="H5427" i="66" s="1"/>
  <c r="F8546" i="66"/>
  <c r="H8546" i="66" s="1"/>
  <c r="F7256" i="66"/>
  <c r="H7256" i="66" s="1"/>
  <c r="F8668" i="66"/>
  <c r="H8668" i="66" s="1"/>
  <c r="F5038" i="66"/>
  <c r="H5038" i="66" s="1"/>
  <c r="F5170" i="66"/>
  <c r="H5170" i="66" s="1"/>
  <c r="F3880" i="66"/>
  <c r="H3880" i="66" s="1"/>
  <c r="F8979" i="66"/>
  <c r="H8979" i="66" s="1"/>
  <c r="F8279" i="66"/>
  <c r="H8279" i="66" s="1"/>
  <c r="F7359" i="66"/>
  <c r="H7359" i="66" s="1"/>
  <c r="F6859" i="66"/>
  <c r="H6859" i="66" s="1"/>
  <c r="F5959" i="66"/>
  <c r="H5959" i="66" s="1"/>
  <c r="F5259" i="66"/>
  <c r="H5259" i="66" s="1"/>
  <c r="F3809" i="66"/>
  <c r="H3809" i="66" s="1"/>
  <c r="F5665" i="66"/>
  <c r="H5665" i="66" s="1"/>
  <c r="F4184" i="66"/>
  <c r="H4184" i="66" s="1"/>
  <c r="F5987" i="66"/>
  <c r="H5987" i="66" s="1"/>
  <c r="F3937" i="66"/>
  <c r="H3937" i="66" s="1"/>
  <c r="F8896" i="66"/>
  <c r="H8896" i="66" s="1"/>
  <c r="F7346" i="66"/>
  <c r="H7346" i="66" s="1"/>
  <c r="F7590" i="66"/>
  <c r="H7590" i="66" s="1"/>
  <c r="F7248" i="66"/>
  <c r="H7248" i="66" s="1"/>
  <c r="F6388" i="66"/>
  <c r="H6388" i="66" s="1"/>
  <c r="F4058" i="66"/>
  <c r="H4058" i="66" s="1"/>
  <c r="F7449" i="66"/>
  <c r="H7449" i="66" s="1"/>
  <c r="F7264" i="66"/>
  <c r="H7264" i="66" s="1"/>
  <c r="F5606" i="66"/>
  <c r="H5606" i="66" s="1"/>
  <c r="F4476" i="66"/>
  <c r="H4476" i="66" s="1"/>
  <c r="F5714" i="66"/>
  <c r="H5714" i="66" s="1"/>
  <c r="F6637" i="66"/>
  <c r="H6637" i="66" s="1"/>
  <c r="F4327" i="66"/>
  <c r="H4327" i="66" s="1"/>
  <c r="F9046" i="66"/>
  <c r="H9046" i="66" s="1"/>
  <c r="F4916" i="66"/>
  <c r="H4916" i="66" s="1"/>
  <c r="F3606" i="66"/>
  <c r="H3606" i="66" s="1"/>
  <c r="F8200" i="66"/>
  <c r="H8200" i="66" s="1"/>
  <c r="F6290" i="66"/>
  <c r="H6290" i="66" s="1"/>
  <c r="F6908" i="66"/>
  <c r="H6908" i="66" s="1"/>
  <c r="F4188" i="66"/>
  <c r="H4188" i="66" s="1"/>
  <c r="F5240" i="66"/>
  <c r="H5240" i="66" s="1"/>
  <c r="F3690" i="66"/>
  <c r="H3690" i="66" s="1"/>
  <c r="F8739" i="66"/>
  <c r="H8739" i="66" s="1"/>
  <c r="F6619" i="66"/>
  <c r="H6619" i="66" s="1"/>
  <c r="F5719" i="66"/>
  <c r="H5719" i="66" s="1"/>
  <c r="F5119" i="66"/>
  <c r="H5119" i="66" s="1"/>
  <c r="F4569" i="66"/>
  <c r="H4569" i="66" s="1"/>
  <c r="F5720" i="66"/>
  <c r="H5720" i="66" s="1"/>
  <c r="F6288" i="66"/>
  <c r="H6288" i="66" s="1"/>
  <c r="F4958" i="66"/>
  <c r="H4958" i="66" s="1"/>
  <c r="F9179" i="66"/>
  <c r="H9179" i="66" s="1"/>
  <c r="F8319" i="66"/>
  <c r="H8319" i="66" s="1"/>
  <c r="F6085" i="66"/>
  <c r="H6085" i="66" s="1"/>
  <c r="F4585" i="66"/>
  <c r="H4585" i="66" s="1"/>
  <c r="F8363" i="66"/>
  <c r="H8363" i="66" s="1"/>
  <c r="F7753" i="66"/>
  <c r="H7753" i="66" s="1"/>
  <c r="F5203" i="66"/>
  <c r="H5203" i="66" s="1"/>
  <c r="F4153" i="66"/>
  <c r="H4153" i="66" s="1"/>
  <c r="F3503" i="66"/>
  <c r="H3503" i="66" s="1"/>
  <c r="F6102" i="66"/>
  <c r="H6102" i="66" s="1"/>
  <c r="F5602" i="66"/>
  <c r="H5602" i="66" s="1"/>
  <c r="F7056" i="66"/>
  <c r="H7056" i="66" s="1"/>
  <c r="F3406" i="66"/>
  <c r="H3406" i="66" s="1"/>
  <c r="F9070" i="66"/>
  <c r="H9070" i="66" s="1"/>
  <c r="F7420" i="66"/>
  <c r="H7420" i="66" s="1"/>
  <c r="F6220" i="66"/>
  <c r="H6220" i="66" s="1"/>
  <c r="F8508" i="66"/>
  <c r="H8508" i="66" s="1"/>
  <c r="F6368" i="66"/>
  <c r="H6368" i="66" s="1"/>
  <c r="F9599" i="66"/>
  <c r="H9599" i="66" s="1"/>
  <c r="F4789" i="66"/>
  <c r="H4789" i="66" s="1"/>
  <c r="F6355" i="66"/>
  <c r="H6355" i="66" s="1"/>
  <c r="F5245" i="66"/>
  <c r="H5245" i="66" s="1"/>
  <c r="F4725" i="66"/>
  <c r="H4725" i="66" s="1"/>
  <c r="F8003" i="66"/>
  <c r="H8003" i="66" s="1"/>
  <c r="F7503" i="66"/>
  <c r="H7503" i="66" s="1"/>
  <c r="F7003" i="66"/>
  <c r="H7003" i="66" s="1"/>
  <c r="F6503" i="66"/>
  <c r="H6503" i="66" s="1"/>
  <c r="F6003" i="66"/>
  <c r="H6003" i="66" s="1"/>
  <c r="F5503" i="66"/>
  <c r="H5503" i="66" s="1"/>
  <c r="F5003" i="66"/>
  <c r="H5003" i="66" s="1"/>
  <c r="F4003" i="66"/>
  <c r="H4003" i="66" s="1"/>
  <c r="F9402" i="66"/>
  <c r="H9402" i="66" s="1"/>
  <c r="F8832" i="66"/>
  <c r="H8832" i="66" s="1"/>
  <c r="F8222" i="66"/>
  <c r="H8222" i="66" s="1"/>
  <c r="F7702" i="66"/>
  <c r="H7702" i="66" s="1"/>
  <c r="F7202" i="66"/>
  <c r="H7202" i="66" s="1"/>
  <c r="F6702" i="66"/>
  <c r="H6702" i="66" s="1"/>
  <c r="F5702" i="66"/>
  <c r="H5702" i="66" s="1"/>
  <c r="F5202" i="66"/>
  <c r="H5202" i="66" s="1"/>
  <c r="F6904" i="66"/>
  <c r="H6904" i="66" s="1"/>
  <c r="F4737" i="66"/>
  <c r="H4737" i="66" s="1"/>
  <c r="F6886" i="66"/>
  <c r="H6886" i="66" s="1"/>
  <c r="F5166" i="66"/>
  <c r="H5166" i="66" s="1"/>
  <c r="F6620" i="66"/>
  <c r="H6620" i="66" s="1"/>
  <c r="F5590" i="66"/>
  <c r="H5590" i="66" s="1"/>
  <c r="F7898" i="66"/>
  <c r="H7898" i="66" s="1"/>
  <c r="F6868" i="66"/>
  <c r="H6868" i="66" s="1"/>
  <c r="F5858" i="66"/>
  <c r="H5858" i="66" s="1"/>
  <c r="F4858" i="66"/>
  <c r="H4858" i="66" s="1"/>
  <c r="F3208" i="66"/>
  <c r="H3208" i="66" s="1"/>
  <c r="F4690" i="66"/>
  <c r="H4690" i="66" s="1"/>
  <c r="F3537" i="66"/>
  <c r="H3537" i="66" s="1"/>
  <c r="F7956" i="66"/>
  <c r="H7956" i="66" s="1"/>
  <c r="F8958" i="66"/>
  <c r="H8958" i="66" s="1"/>
  <c r="F4947" i="66"/>
  <c r="H4947" i="66" s="1"/>
  <c r="F8946" i="66"/>
  <c r="H8946" i="66" s="1"/>
  <c r="F9350" i="66"/>
  <c r="H9350" i="66" s="1"/>
  <c r="F9024" i="66"/>
  <c r="H9024" i="66" s="1"/>
  <c r="F5637" i="66"/>
  <c r="H5637" i="66" s="1"/>
  <c r="F7316" i="66"/>
  <c r="H7316" i="66" s="1"/>
  <c r="F3916" i="66"/>
  <c r="H3916" i="66" s="1"/>
  <c r="F9620" i="66"/>
  <c r="H9620" i="66" s="1"/>
  <c r="F9228" i="66"/>
  <c r="H9228" i="66" s="1"/>
  <c r="F7116" i="66"/>
  <c r="H7116" i="66" s="1"/>
  <c r="F5456" i="66"/>
  <c r="H5456" i="66" s="1"/>
  <c r="F3756" i="66"/>
  <c r="H3756" i="66" s="1"/>
  <c r="F4524" i="66"/>
  <c r="H4524" i="66" s="1"/>
  <c r="F3477" i="66"/>
  <c r="H3477" i="66" s="1"/>
  <c r="F7886" i="66"/>
  <c r="H7886" i="66" s="1"/>
  <c r="F4406" i="66"/>
  <c r="H4406" i="66" s="1"/>
  <c r="F7154" i="66"/>
  <c r="H7154" i="66" s="1"/>
  <c r="F8277" i="66"/>
  <c r="H8277" i="66" s="1"/>
  <c r="F4867" i="66"/>
  <c r="H4867" i="66" s="1"/>
  <c r="F9270" i="66"/>
  <c r="H9270" i="66" s="1"/>
  <c r="F7830" i="66"/>
  <c r="H7830" i="66" s="1"/>
  <c r="F7938" i="66"/>
  <c r="H7938" i="66" s="1"/>
  <c r="F6918" i="66"/>
  <c r="H6918" i="66" s="1"/>
  <c r="F4888" i="66"/>
  <c r="H4888" i="66" s="1"/>
  <c r="F4038" i="66"/>
  <c r="H4038" i="66" s="1"/>
  <c r="F3248" i="66"/>
  <c r="H3248" i="66" s="1"/>
  <c r="F4720" i="66"/>
  <c r="H4720" i="66" s="1"/>
  <c r="F3960" i="66"/>
  <c r="H3960" i="66" s="1"/>
  <c r="F3250" i="66"/>
  <c r="H3250" i="66" s="1"/>
  <c r="F6239" i="66"/>
  <c r="H6239" i="66" s="1"/>
  <c r="F5619" i="66"/>
  <c r="H5619" i="66" s="1"/>
  <c r="F4989" i="66"/>
  <c r="H4989" i="66" s="1"/>
  <c r="F4369" i="66"/>
  <c r="H4369" i="66" s="1"/>
  <c r="F3739" i="66"/>
  <c r="H3739" i="66" s="1"/>
  <c r="F5985" i="66"/>
  <c r="H5985" i="66" s="1"/>
  <c r="F4395" i="66"/>
  <c r="H4395" i="66" s="1"/>
  <c r="F8673" i="66"/>
  <c r="H8673" i="66" s="1"/>
  <c r="F8173" i="66"/>
  <c r="H8173" i="66" s="1"/>
  <c r="F7663" i="66"/>
  <c r="H7663" i="66" s="1"/>
  <c r="F7163" i="66"/>
  <c r="H7163" i="66" s="1"/>
  <c r="F4163" i="66"/>
  <c r="H4163" i="66" s="1"/>
  <c r="F3663" i="66"/>
  <c r="H3663" i="66" s="1"/>
  <c r="F6862" i="66"/>
  <c r="H6862" i="66" s="1"/>
  <c r="F6362" i="66"/>
  <c r="H6362" i="66" s="1"/>
  <c r="F5862" i="66"/>
  <c r="H5862" i="66" s="1"/>
  <c r="F5362" i="66"/>
  <c r="H5362" i="66" s="1"/>
  <c r="F4862" i="66"/>
  <c r="H4862" i="66" s="1"/>
  <c r="F8850" i="66"/>
  <c r="H8850" i="66" s="1"/>
  <c r="F6440" i="66"/>
  <c r="H6440" i="66" s="1"/>
  <c r="F8058" i="66"/>
  <c r="H8058" i="66" s="1"/>
  <c r="F6348" i="66"/>
  <c r="H6348" i="66" s="1"/>
  <c r="F7579" i="66"/>
  <c r="H7579" i="66" s="1"/>
  <c r="F5749" i="66"/>
  <c r="H5749" i="66" s="1"/>
  <c r="F8783" i="66"/>
  <c r="H8783" i="66" s="1"/>
  <c r="F6633" i="66"/>
  <c r="H6633" i="66" s="1"/>
  <c r="F5923" i="66"/>
  <c r="H5923" i="66" s="1"/>
  <c r="F4483" i="66"/>
  <c r="H4483" i="66" s="1"/>
  <c r="F9472" i="66"/>
  <c r="H9472" i="66" s="1"/>
  <c r="F8652" i="66"/>
  <c r="H8652" i="66" s="1"/>
  <c r="F7122" i="66"/>
  <c r="H7122" i="66" s="1"/>
  <c r="F6392" i="66"/>
  <c r="H6392" i="66" s="1"/>
  <c r="F9521" i="66"/>
  <c r="H9521" i="66" s="1"/>
  <c r="F8801" i="66"/>
  <c r="H8801" i="66" s="1"/>
  <c r="F7731" i="66"/>
  <c r="H7731" i="66" s="1"/>
  <c r="F7231" i="66"/>
  <c r="H7231" i="66" s="1"/>
  <c r="F6231" i="66"/>
  <c r="H6231" i="66" s="1"/>
  <c r="F5731" i="66"/>
  <c r="H5731" i="66" s="1"/>
  <c r="F5231" i="66"/>
  <c r="H5231" i="66" s="1"/>
  <c r="F4231" i="66"/>
  <c r="H4231" i="66" s="1"/>
  <c r="F3731" i="66"/>
  <c r="H3731" i="66" s="1"/>
  <c r="F3231" i="66"/>
  <c r="H3231" i="66" s="1"/>
  <c r="F3825" i="66"/>
  <c r="H3825" i="66" s="1"/>
  <c r="F3325" i="66"/>
  <c r="H3325" i="66" s="1"/>
  <c r="F3552" i="66"/>
  <c r="H3552" i="66" s="1"/>
  <c r="F2811" i="66"/>
  <c r="H2811" i="66" s="1"/>
  <c r="F2917" i="66"/>
  <c r="H2917" i="66" s="1"/>
  <c r="F1917" i="66"/>
  <c r="H1917" i="66" s="1"/>
  <c r="F2296" i="66"/>
  <c r="H2296" i="66" s="1"/>
  <c r="F3045" i="66"/>
  <c r="H3045" i="66" s="1"/>
  <c r="F1545" i="66"/>
  <c r="H1545" i="66" s="1"/>
  <c r="F2414" i="66"/>
  <c r="H2414" i="66" s="1"/>
  <c r="F7018" i="66"/>
  <c r="H7018" i="66" s="1"/>
  <c r="F5308" i="66"/>
  <c r="H5308" i="66" s="1"/>
  <c r="F3600" i="66"/>
  <c r="H3600" i="66" s="1"/>
  <c r="F6999" i="66"/>
  <c r="H6999" i="66" s="1"/>
  <c r="F6089" i="66"/>
  <c r="H6089" i="66" s="1"/>
  <c r="F5199" i="66"/>
  <c r="H5199" i="66" s="1"/>
  <c r="F4319" i="66"/>
  <c r="H4319" i="66" s="1"/>
  <c r="F9675" i="66"/>
  <c r="H9675" i="66" s="1"/>
  <c r="F9387" i="66"/>
  <c r="H9387" i="66" s="1"/>
  <c r="F7245" i="66"/>
  <c r="H7245" i="66" s="1"/>
  <c r="F8114" i="66"/>
  <c r="H8114" i="66" s="1"/>
  <c r="F8737" i="66"/>
  <c r="H8737" i="66" s="1"/>
  <c r="F1087" i="66"/>
  <c r="H1087" i="66" s="1"/>
  <c r="F8885" i="66"/>
  <c r="H8885" i="66" s="1"/>
  <c r="F8005" i="66"/>
  <c r="H8005" i="66" s="1"/>
  <c r="F9950" i="66"/>
  <c r="H9950" i="66" s="1"/>
  <c r="F7234" i="66"/>
  <c r="H7234" i="66" s="1"/>
  <c r="F5834" i="66"/>
  <c r="H5834" i="66" s="1"/>
  <c r="F5034" i="66"/>
  <c r="H5034" i="66" s="1"/>
  <c r="F2980" i="66"/>
  <c r="H2980" i="66" s="1"/>
  <c r="F9357" i="66"/>
  <c r="H9357" i="66" s="1"/>
  <c r="F7735" i="66"/>
  <c r="H7735" i="66" s="1"/>
  <c r="F9678" i="66"/>
  <c r="H9678" i="66" s="1"/>
  <c r="F9565" i="66"/>
  <c r="H9565" i="66" s="1"/>
  <c r="F8065" i="66"/>
  <c r="H8065" i="66" s="1"/>
  <c r="F5794" i="66"/>
  <c r="H5794" i="66" s="1"/>
  <c r="F5244" i="66"/>
  <c r="H5244" i="66" s="1"/>
  <c r="F9915" i="66"/>
  <c r="H9915" i="66" s="1"/>
  <c r="F9534" i="66"/>
  <c r="H9534" i="66" s="1"/>
  <c r="F5394" i="66"/>
  <c r="H5394" i="66" s="1"/>
  <c r="F7507" i="66"/>
  <c r="H7507" i="66" s="1"/>
  <c r="F6807" i="66"/>
  <c r="H6807" i="66" s="1"/>
  <c r="F5407" i="66"/>
  <c r="H5407" i="66" s="1"/>
  <c r="F4307" i="66"/>
  <c r="H4307" i="66" s="1"/>
  <c r="F10018" i="66"/>
  <c r="H10018" i="66" s="1"/>
  <c r="F6024" i="66"/>
  <c r="H6024" i="66" s="1"/>
  <c r="F4347" i="66"/>
  <c r="H4347" i="66" s="1"/>
  <c r="F3447" i="66"/>
  <c r="H3447" i="66" s="1"/>
  <c r="F9946" i="66"/>
  <c r="H9946" i="66" s="1"/>
  <c r="F7454" i="66"/>
  <c r="H7454" i="66" s="1"/>
  <c r="F5374" i="66"/>
  <c r="H5374" i="66" s="1"/>
  <c r="F3644" i="66"/>
  <c r="H3644" i="66" s="1"/>
  <c r="F9348" i="66"/>
  <c r="H9348" i="66" s="1"/>
  <c r="F7997" i="66"/>
  <c r="H7997" i="66" s="1"/>
  <c r="F9751" i="66"/>
  <c r="H9751" i="66" s="1"/>
  <c r="F8835" i="66"/>
  <c r="H8835" i="66" s="1"/>
  <c r="F10007" i="66"/>
  <c r="H10007" i="66" s="1"/>
  <c r="F9077" i="66"/>
  <c r="H9077" i="66" s="1"/>
  <c r="F7975" i="66"/>
  <c r="H7975" i="66" s="1"/>
  <c r="F9437" i="66"/>
  <c r="H9437" i="66" s="1"/>
  <c r="F4904" i="66"/>
  <c r="H4904" i="66" s="1"/>
  <c r="F7067" i="66"/>
  <c r="H7067" i="66" s="1"/>
  <c r="F5517" i="66"/>
  <c r="H5517" i="66" s="1"/>
  <c r="F4517" i="66"/>
  <c r="H4517" i="66" s="1"/>
  <c r="F7225" i="66"/>
  <c r="H7225" i="66" s="1"/>
  <c r="F7214" i="66"/>
  <c r="H7214" i="66" s="1"/>
  <c r="F8017" i="66"/>
  <c r="H8017" i="66" s="1"/>
  <c r="F3697" i="66"/>
  <c r="H3697" i="66" s="1"/>
  <c r="F9426" i="66"/>
  <c r="H9426" i="66" s="1"/>
  <c r="F7476" i="66"/>
  <c r="H7476" i="66" s="1"/>
  <c r="F6076" i="66"/>
  <c r="H6076" i="66" s="1"/>
  <c r="F5376" i="66"/>
  <c r="H5376" i="66" s="1"/>
  <c r="F3976" i="66"/>
  <c r="H3976" i="66" s="1"/>
  <c r="F6845" i="66"/>
  <c r="H6845" i="66" s="1"/>
  <c r="F9530" i="66"/>
  <c r="H9530" i="66" s="1"/>
  <c r="F8630" i="66"/>
  <c r="H8630" i="66" s="1"/>
  <c r="F6680" i="66"/>
  <c r="H6680" i="66" s="1"/>
  <c r="F8894" i="66"/>
  <c r="H8894" i="66" s="1"/>
  <c r="F6494" i="66"/>
  <c r="H6494" i="66" s="1"/>
  <c r="F3924" i="66"/>
  <c r="H3924" i="66" s="1"/>
  <c r="F8966" i="66"/>
  <c r="H8966" i="66" s="1"/>
  <c r="F8066" i="66"/>
  <c r="H8066" i="66" s="1"/>
  <c r="F9698" i="66"/>
  <c r="H9698" i="66" s="1"/>
  <c r="F6004" i="66"/>
  <c r="H6004" i="66" s="1"/>
  <c r="F4704" i="66"/>
  <c r="H4704" i="66" s="1"/>
  <c r="F7667" i="66"/>
  <c r="H7667" i="66" s="1"/>
  <c r="F5827" i="66"/>
  <c r="H5827" i="66" s="1"/>
  <c r="F7004" i="66"/>
  <c r="H7004" i="66" s="1"/>
  <c r="F7867" i="66"/>
  <c r="H7867" i="66" s="1"/>
  <c r="F6927" i="66"/>
  <c r="H6927" i="66" s="1"/>
  <c r="F9949" i="66"/>
  <c r="H9949" i="66" s="1"/>
  <c r="F9669" i="66"/>
  <c r="H9669" i="66" s="1"/>
  <c r="F7845" i="66"/>
  <c r="H7845" i="66" s="1"/>
  <c r="F9907" i="66"/>
  <c r="H9907" i="66" s="1"/>
  <c r="F6995" i="66"/>
  <c r="H6995" i="66" s="1"/>
  <c r="F7664" i="66"/>
  <c r="H7664" i="66" s="1"/>
  <c r="F967" i="66"/>
  <c r="H967" i="66" s="1"/>
  <c r="F9784" i="66"/>
  <c r="H9784" i="66" s="1"/>
  <c r="F8337" i="66"/>
  <c r="H8337" i="66" s="1"/>
  <c r="F7755" i="66"/>
  <c r="H7755" i="66" s="1"/>
  <c r="F9815" i="66"/>
  <c r="H9815" i="66" s="1"/>
  <c r="F9125" i="66"/>
  <c r="H9125" i="66" s="1"/>
  <c r="F5784" i="66"/>
  <c r="H5784" i="66" s="1"/>
  <c r="F4984" i="66"/>
  <c r="H4984" i="66" s="1"/>
  <c r="F9484" i="66"/>
  <c r="H9484" i="66" s="1"/>
  <c r="F8365" i="66"/>
  <c r="H8365" i="66" s="1"/>
  <c r="F4554" i="66"/>
  <c r="H4554" i="66" s="1"/>
  <c r="F5357" i="66"/>
  <c r="H5357" i="66" s="1"/>
  <c r="F3857" i="66"/>
  <c r="H3857" i="66" s="1"/>
  <c r="F9783" i="66"/>
  <c r="H9783" i="66" s="1"/>
  <c r="F9394" i="66"/>
  <c r="H9394" i="66" s="1"/>
  <c r="F6874" i="66"/>
  <c r="H6874" i="66" s="1"/>
  <c r="F4297" i="66"/>
  <c r="H4297" i="66" s="1"/>
  <c r="F3397" i="66"/>
  <c r="H3397" i="66" s="1"/>
  <c r="F9776" i="66"/>
  <c r="H9776" i="66" s="1"/>
  <c r="F7374" i="66"/>
  <c r="H7374" i="66" s="1"/>
  <c r="F9298" i="66"/>
  <c r="H9298" i="66" s="1"/>
  <c r="F7947" i="66"/>
  <c r="H7947" i="66" s="1"/>
  <c r="F7075" i="66"/>
  <c r="H7075" i="66" s="1"/>
  <c r="F7165" i="66"/>
  <c r="H7165" i="66" s="1"/>
  <c r="F6617" i="66"/>
  <c r="H6617" i="66" s="1"/>
  <c r="F5467" i="66"/>
  <c r="H5467" i="66" s="1"/>
  <c r="F9454" i="66"/>
  <c r="H9454" i="66" s="1"/>
  <c r="F5204" i="66"/>
  <c r="H5204" i="66" s="1"/>
  <c r="F5277" i="66"/>
  <c r="H5277" i="66" s="1"/>
  <c r="F4417" i="66"/>
  <c r="H4417" i="66" s="1"/>
  <c r="F9376" i="66"/>
  <c r="H9376" i="66" s="1"/>
  <c r="F8126" i="66"/>
  <c r="H8126" i="66" s="1"/>
  <c r="F7426" i="66"/>
  <c r="H7426" i="66" s="1"/>
  <c r="F6026" i="66"/>
  <c r="H6026" i="66" s="1"/>
  <c r="F5126" i="66"/>
  <c r="H5126" i="66" s="1"/>
  <c r="F3926" i="66"/>
  <c r="H3926" i="66" s="1"/>
  <c r="F6795" i="66"/>
  <c r="H6795" i="66" s="1"/>
  <c r="F9280" i="66"/>
  <c r="H9280" i="66" s="1"/>
  <c r="F8580" i="66"/>
  <c r="H8580" i="66" s="1"/>
  <c r="F6630" i="66"/>
  <c r="H6630" i="66" s="1"/>
  <c r="F6364" i="66"/>
  <c r="H6364" i="66" s="1"/>
  <c r="F3834" i="66"/>
  <c r="H3834" i="66" s="1"/>
  <c r="F7337" i="66"/>
  <c r="H7337" i="66" s="1"/>
  <c r="F6407" i="66"/>
  <c r="H6407" i="66" s="1"/>
  <c r="F9616" i="66"/>
  <c r="H9616" i="66" s="1"/>
  <c r="F8916" i="66"/>
  <c r="H8916" i="66" s="1"/>
  <c r="F8016" i="66"/>
  <c r="H8016" i="66" s="1"/>
  <c r="F5864" i="66"/>
  <c r="H5864" i="66" s="1"/>
  <c r="F9078" i="66"/>
  <c r="H9078" i="66" s="1"/>
  <c r="F5757" i="66"/>
  <c r="H5757" i="66" s="1"/>
  <c r="F4977" i="66"/>
  <c r="H4977" i="66" s="1"/>
  <c r="F8524" i="66"/>
  <c r="H8524" i="66" s="1"/>
  <c r="F6864" i="66"/>
  <c r="H6864" i="66" s="1"/>
  <c r="F4854" i="66"/>
  <c r="H4854" i="66" s="1"/>
  <c r="F5857" i="66"/>
  <c r="H5857" i="66" s="1"/>
  <c r="F9874" i="66"/>
  <c r="H9874" i="66" s="1"/>
  <c r="F7795" i="66"/>
  <c r="H7795" i="66" s="1"/>
  <c r="F9822" i="66"/>
  <c r="H9822" i="66" s="1"/>
  <c r="F9114" i="66"/>
  <c r="H9114" i="66" s="1"/>
  <c r="F2083" i="66"/>
  <c r="H2083" i="66" s="1"/>
  <c r="F9447" i="66"/>
  <c r="H9447" i="66" s="1"/>
  <c r="F8093" i="66"/>
  <c r="H8093" i="66" s="1"/>
  <c r="F9704" i="66"/>
  <c r="H9704" i="66" s="1"/>
  <c r="F7705" i="66"/>
  <c r="H7705" i="66" s="1"/>
  <c r="F9715" i="66"/>
  <c r="H9715" i="66" s="1"/>
  <c r="F8644" i="66"/>
  <c r="H8644" i="66" s="1"/>
  <c r="F9257" i="66"/>
  <c r="H9257" i="66" s="1"/>
  <c r="F7675" i="66"/>
  <c r="H7675" i="66" s="1"/>
  <c r="F7994" i="66"/>
  <c r="H7994" i="66" s="1"/>
  <c r="F5534" i="66"/>
  <c r="H5534" i="66" s="1"/>
  <c r="F4934" i="66"/>
  <c r="H4934" i="66" s="1"/>
  <c r="F9404" i="66"/>
  <c r="H9404" i="66" s="1"/>
  <c r="F2049" i="66"/>
  <c r="H2049" i="66" s="1"/>
  <c r="F8374" i="66"/>
  <c r="H8374" i="66" s="1"/>
  <c r="F9207" i="66"/>
  <c r="H9207" i="66" s="1"/>
  <c r="F8185" i="66"/>
  <c r="H8185" i="66" s="1"/>
  <c r="F5254" i="66"/>
  <c r="H5254" i="66" s="1"/>
  <c r="F4504" i="66"/>
  <c r="H4504" i="66" s="1"/>
  <c r="F7407" i="66"/>
  <c r="H7407" i="66" s="1"/>
  <c r="F5307" i="66"/>
  <c r="H5307" i="66" s="1"/>
  <c r="F862" i="66"/>
  <c r="H862" i="66" s="1"/>
  <c r="F9857" i="66"/>
  <c r="H9857" i="66" s="1"/>
  <c r="F8175" i="66"/>
  <c r="H8175" i="66" s="1"/>
  <c r="F7604" i="66"/>
  <c r="H7604" i="66" s="1"/>
  <c r="F6814" i="66"/>
  <c r="H6814" i="66" s="1"/>
  <c r="F5497" i="66"/>
  <c r="H5497" i="66" s="1"/>
  <c r="F4247" i="66"/>
  <c r="H4247" i="66" s="1"/>
  <c r="F3347" i="66"/>
  <c r="H3347" i="66" s="1"/>
  <c r="F8804" i="66"/>
  <c r="H8804" i="66" s="1"/>
  <c r="F6094" i="66"/>
  <c r="H6094" i="66" s="1"/>
  <c r="F9147" i="66"/>
  <c r="H9147" i="66" s="1"/>
  <c r="F8475" i="66"/>
  <c r="H8475" i="66" s="1"/>
  <c r="F9604" i="66"/>
  <c r="H9604" i="66" s="1"/>
  <c r="F8275" i="66"/>
  <c r="H8275" i="66" s="1"/>
  <c r="F765" i="66"/>
  <c r="H765" i="66" s="1"/>
  <c r="F731" i="66"/>
  <c r="H731" i="66" s="1"/>
  <c r="F8687" i="66"/>
  <c r="H8687" i="66" s="1"/>
  <c r="F7585" i="66"/>
  <c r="H7585" i="66" s="1"/>
  <c r="F8124" i="66"/>
  <c r="H8124" i="66" s="1"/>
  <c r="F5764" i="66"/>
  <c r="H5764" i="66" s="1"/>
  <c r="F6567" i="66"/>
  <c r="H6567" i="66" s="1"/>
  <c r="F3617" i="66"/>
  <c r="H3617" i="66" s="1"/>
  <c r="F9184" i="66"/>
  <c r="H9184" i="66" s="1"/>
  <c r="F6974" i="66"/>
  <c r="H6974" i="66" s="1"/>
  <c r="F5064" i="66"/>
  <c r="H5064" i="66" s="1"/>
  <c r="F5197" i="66"/>
  <c r="H5197" i="66" s="1"/>
  <c r="F9126" i="66"/>
  <c r="H9126" i="66" s="1"/>
  <c r="F8076" i="66"/>
  <c r="H8076" i="66" s="1"/>
  <c r="F7376" i="66"/>
  <c r="H7376" i="66" s="1"/>
  <c r="F5976" i="66"/>
  <c r="H5976" i="66" s="1"/>
  <c r="F5076" i="66"/>
  <c r="H5076" i="66" s="1"/>
  <c r="F3876" i="66"/>
  <c r="H3876" i="66" s="1"/>
  <c r="F6745" i="66"/>
  <c r="H6745" i="66" s="1"/>
  <c r="F9230" i="66"/>
  <c r="H9230" i="66" s="1"/>
  <c r="F8530" i="66"/>
  <c r="H8530" i="66" s="1"/>
  <c r="F7280" i="66"/>
  <c r="H7280" i="66" s="1"/>
  <c r="F6580" i="66"/>
  <c r="H6580" i="66" s="1"/>
  <c r="F6254" i="66"/>
  <c r="H6254" i="66" s="1"/>
  <c r="F4824" i="66"/>
  <c r="H4824" i="66" s="1"/>
  <c r="F3837" i="66"/>
  <c r="H3837" i="66" s="1"/>
  <c r="F9566" i="66"/>
  <c r="H9566" i="66" s="1"/>
  <c r="F8666" i="66"/>
  <c r="H8666" i="66" s="1"/>
  <c r="F7966" i="66"/>
  <c r="H7966" i="66" s="1"/>
  <c r="F3234" i="66"/>
  <c r="H3234" i="66" s="1"/>
  <c r="F3664" i="66"/>
  <c r="H3664" i="66" s="1"/>
  <c r="F8988" i="66"/>
  <c r="H8988" i="66" s="1"/>
  <c r="F5687" i="66"/>
  <c r="H5687" i="66" s="1"/>
  <c r="F4897" i="66"/>
  <c r="H4897" i="66" s="1"/>
  <c r="F8294" i="66"/>
  <c r="H8294" i="66" s="1"/>
  <c r="F4724" i="66"/>
  <c r="H4724" i="66" s="1"/>
  <c r="F3864" i="66"/>
  <c r="H3864" i="66" s="1"/>
  <c r="F9774" i="66"/>
  <c r="H9774" i="66" s="1"/>
  <c r="F7745" i="66"/>
  <c r="H7745" i="66" s="1"/>
  <c r="F9757" i="66"/>
  <c r="H9757" i="66" s="1"/>
  <c r="F8515" i="66"/>
  <c r="H8515" i="66" s="1"/>
  <c r="F9064" i="66"/>
  <c r="H9064" i="66" s="1"/>
  <c r="F9939" i="66"/>
  <c r="H9939" i="66" s="1"/>
  <c r="F8527" i="66"/>
  <c r="H8527" i="66" s="1"/>
  <c r="F1102" i="66"/>
  <c r="H1102" i="66" s="1"/>
  <c r="F9938" i="66"/>
  <c r="H9938" i="66" s="1"/>
  <c r="F9127" i="66"/>
  <c r="H9127" i="66" s="1"/>
  <c r="F7655" i="66"/>
  <c r="H7655" i="66" s="1"/>
  <c r="F9645" i="66"/>
  <c r="H9645" i="66" s="1"/>
  <c r="F8574" i="66"/>
  <c r="H8574" i="66" s="1"/>
  <c r="F9819" i="66"/>
  <c r="H9819" i="66" s="1"/>
  <c r="F9137" i="66"/>
  <c r="H9137" i="66" s="1"/>
  <c r="F8924" i="66"/>
  <c r="H8924" i="66" s="1"/>
  <c r="F7924" i="66"/>
  <c r="H7924" i="66" s="1"/>
  <c r="F6984" i="66"/>
  <c r="H6984" i="66" s="1"/>
  <c r="F5484" i="66"/>
  <c r="H5484" i="66" s="1"/>
  <c r="F4884" i="66"/>
  <c r="H4884" i="66" s="1"/>
  <c r="F8997" i="66"/>
  <c r="H8997" i="66" s="1"/>
  <c r="F8615" i="66"/>
  <c r="H8615" i="66" s="1"/>
  <c r="F956" i="66"/>
  <c r="H956" i="66" s="1"/>
  <c r="F9294" i="66"/>
  <c r="H9294" i="66" s="1"/>
  <c r="F5644" i="66"/>
  <c r="H5644" i="66" s="1"/>
  <c r="F5174" i="66"/>
  <c r="H5174" i="66" s="1"/>
  <c r="F9458" i="66"/>
  <c r="H9458" i="66" s="1"/>
  <c r="F7357" i="66"/>
  <c r="H7357" i="66" s="1"/>
  <c r="F6457" i="66"/>
  <c r="H6457" i="66" s="1"/>
  <c r="F5257" i="66"/>
  <c r="H5257" i="66" s="1"/>
  <c r="F3757" i="66"/>
  <c r="H3757" i="66" s="1"/>
  <c r="F1250" i="66"/>
  <c r="H1250" i="66" s="1"/>
  <c r="F9986" i="66"/>
  <c r="H9986" i="66" s="1"/>
  <c r="F8055" i="66"/>
  <c r="H8055" i="66" s="1"/>
  <c r="F4604" i="66"/>
  <c r="H4604" i="66" s="1"/>
  <c r="F5447" i="66"/>
  <c r="H5447" i="66" s="1"/>
  <c r="F3297" i="66"/>
  <c r="H3297" i="66" s="1"/>
  <c r="F8684" i="66"/>
  <c r="H8684" i="66" s="1"/>
  <c r="F7014" i="66"/>
  <c r="H7014" i="66" s="1"/>
  <c r="F6014" i="66"/>
  <c r="H6014" i="66" s="1"/>
  <c r="F4874" i="66"/>
  <c r="H4874" i="66" s="1"/>
  <c r="F8325" i="66"/>
  <c r="H8325" i="66" s="1"/>
  <c r="F9117" i="66"/>
  <c r="H9117" i="66" s="1"/>
  <c r="F8135" i="66"/>
  <c r="H8135" i="66" s="1"/>
  <c r="F774" i="66"/>
  <c r="H774" i="66" s="1"/>
  <c r="F8625" i="66"/>
  <c r="H8625" i="66" s="1"/>
  <c r="F2501" i="66"/>
  <c r="H2501" i="66" s="1"/>
  <c r="F8487" i="66"/>
  <c r="H8487" i="66" s="1"/>
  <c r="F9075" i="66"/>
  <c r="H9075" i="66" s="1"/>
  <c r="F8034" i="66"/>
  <c r="H8034" i="66" s="1"/>
  <c r="F5694" i="66"/>
  <c r="H5694" i="66" s="1"/>
  <c r="F4364" i="66"/>
  <c r="H4364" i="66" s="1"/>
  <c r="F3464" i="66"/>
  <c r="H3464" i="66" s="1"/>
  <c r="F6517" i="66"/>
  <c r="H6517" i="66" s="1"/>
  <c r="F5217" i="66"/>
  <c r="H5217" i="66" s="1"/>
  <c r="F4117" i="66"/>
  <c r="H4117" i="66" s="1"/>
  <c r="F3567" i="66"/>
  <c r="H3567" i="66" s="1"/>
  <c r="F8954" i="66"/>
  <c r="H8954" i="66" s="1"/>
  <c r="F5917" i="66"/>
  <c r="H5917" i="66" s="1"/>
  <c r="F3487" i="66"/>
  <c r="H3487" i="66" s="1"/>
  <c r="F9076" i="66"/>
  <c r="H9076" i="66" s="1"/>
  <c r="F7126" i="66"/>
  <c r="H7126" i="66" s="1"/>
  <c r="F5926" i="66"/>
  <c r="H5926" i="66" s="1"/>
  <c r="F5026" i="66"/>
  <c r="H5026" i="66" s="1"/>
  <c r="F3626" i="66"/>
  <c r="H3626" i="66" s="1"/>
  <c r="F6695" i="66"/>
  <c r="H6695" i="66" s="1"/>
  <c r="F9180" i="66"/>
  <c r="H9180" i="66" s="1"/>
  <c r="F8280" i="66"/>
  <c r="H8280" i="66" s="1"/>
  <c r="F7230" i="66"/>
  <c r="H7230" i="66" s="1"/>
  <c r="F6530" i="66"/>
  <c r="H6530" i="66" s="1"/>
  <c r="F7694" i="66"/>
  <c r="H7694" i="66" s="1"/>
  <c r="F6124" i="66"/>
  <c r="H6124" i="66" s="1"/>
  <c r="F3767" i="66"/>
  <c r="H3767" i="66" s="1"/>
  <c r="F9516" i="66"/>
  <c r="H9516" i="66" s="1"/>
  <c r="F8616" i="66"/>
  <c r="H8616" i="66" s="1"/>
  <c r="F7916" i="66"/>
  <c r="H7916" i="66" s="1"/>
  <c r="F4666" i="66"/>
  <c r="H4666" i="66" s="1"/>
  <c r="F6935" i="66"/>
  <c r="H6935" i="66" s="1"/>
  <c r="F6477" i="66"/>
  <c r="H6477" i="66" s="1"/>
  <c r="F5617" i="66"/>
  <c r="H5617" i="66" s="1"/>
  <c r="F8084" i="66"/>
  <c r="H8084" i="66" s="1"/>
  <c r="F4624" i="66"/>
  <c r="H4624" i="66" s="1"/>
  <c r="F3774" i="66"/>
  <c r="H3774" i="66" s="1"/>
  <c r="F9118" i="66"/>
  <c r="H9118" i="66" s="1"/>
  <c r="F6577" i="66"/>
  <c r="H6577" i="66" s="1"/>
  <c r="F10002" i="66"/>
  <c r="H10002" i="66" s="1"/>
  <c r="F8665" i="66"/>
  <c r="H8665" i="66" s="1"/>
  <c r="F10001" i="66"/>
  <c r="H10001" i="66" s="1"/>
  <c r="F8435" i="66"/>
  <c r="H8435" i="66" s="1"/>
  <c r="F9014" i="66"/>
  <c r="H9014" i="66" s="1"/>
  <c r="F9817" i="66"/>
  <c r="H9817" i="66" s="1"/>
  <c r="F9307" i="66"/>
  <c r="H9307" i="66" s="1"/>
  <c r="F8447" i="66"/>
  <c r="H8447" i="66" s="1"/>
  <c r="F9886" i="66"/>
  <c r="H9886" i="66" s="1"/>
  <c r="F9047" i="66"/>
  <c r="H9047" i="66" s="1"/>
  <c r="F9465" i="66"/>
  <c r="H9465" i="66" s="1"/>
  <c r="F9494" i="66"/>
  <c r="H9494" i="66" s="1"/>
  <c r="F9978" i="66"/>
  <c r="H9978" i="66" s="1"/>
  <c r="F7844" i="66"/>
  <c r="H7844" i="66" s="1"/>
  <c r="F6534" i="66"/>
  <c r="H6534" i="66" s="1"/>
  <c r="F5434" i="66"/>
  <c r="H5434" i="66" s="1"/>
  <c r="F4834" i="66"/>
  <c r="H4834" i="66" s="1"/>
  <c r="F844" i="66"/>
  <c r="H844" i="66" s="1"/>
  <c r="F8134" i="66"/>
  <c r="H8134" i="66" s="1"/>
  <c r="F1202" i="66"/>
  <c r="H1202" i="66" s="1"/>
  <c r="F8234" i="66"/>
  <c r="H8234" i="66" s="1"/>
  <c r="F7394" i="66"/>
  <c r="H7394" i="66" s="1"/>
  <c r="F4254" i="66"/>
  <c r="H4254" i="66" s="1"/>
  <c r="F9408" i="66"/>
  <c r="H9408" i="66" s="1"/>
  <c r="F7307" i="66"/>
  <c r="H7307" i="66" s="1"/>
  <c r="F5007" i="66"/>
  <c r="H5007" i="66" s="1"/>
  <c r="F3507" i="66"/>
  <c r="H3507" i="66" s="1"/>
  <c r="F7925" i="66"/>
  <c r="H7925" i="66" s="1"/>
  <c r="F5524" i="66"/>
  <c r="H5524" i="66" s="1"/>
  <c r="F4544" i="66"/>
  <c r="H4544" i="66" s="1"/>
  <c r="F6947" i="66"/>
  <c r="H6947" i="66" s="1"/>
  <c r="F6397" i="66"/>
  <c r="H6397" i="66" s="1"/>
  <c r="F5397" i="66"/>
  <c r="H5397" i="66" s="1"/>
  <c r="F3947" i="66"/>
  <c r="H3947" i="66" s="1"/>
  <c r="F7435" i="66"/>
  <c r="H7435" i="66" s="1"/>
  <c r="F6954" i="66"/>
  <c r="H6954" i="66" s="1"/>
  <c r="F5954" i="66"/>
  <c r="H5954" i="66" s="1"/>
  <c r="F8937" i="66"/>
  <c r="H8937" i="66" s="1"/>
  <c r="F9829" i="66"/>
  <c r="H9829" i="66" s="1"/>
  <c r="F635" i="66"/>
  <c r="H635" i="66" s="1"/>
  <c r="F7515" i="66"/>
  <c r="H7515" i="66" s="1"/>
  <c r="F7904" i="66"/>
  <c r="H7904" i="66" s="1"/>
  <c r="F4314" i="66"/>
  <c r="H4314" i="66" s="1"/>
  <c r="F3414" i="66"/>
  <c r="H3414" i="66" s="1"/>
  <c r="F6467" i="66"/>
  <c r="H6467" i="66" s="1"/>
  <c r="F5167" i="66"/>
  <c r="H5167" i="66" s="1"/>
  <c r="F4067" i="66"/>
  <c r="H4067" i="66" s="1"/>
  <c r="F3517" i="66"/>
  <c r="H3517" i="66" s="1"/>
  <c r="F8474" i="66"/>
  <c r="H8474" i="66" s="1"/>
  <c r="F4844" i="66"/>
  <c r="H4844" i="66" s="1"/>
  <c r="F6697" i="66"/>
  <c r="H6697" i="66" s="1"/>
  <c r="F5837" i="66"/>
  <c r="H5837" i="66" s="1"/>
  <c r="F9026" i="66"/>
  <c r="H9026" i="66" s="1"/>
  <c r="F7076" i="66"/>
  <c r="H7076" i="66" s="1"/>
  <c r="F5876" i="66"/>
  <c r="H5876" i="66" s="1"/>
  <c r="F3576" i="66"/>
  <c r="H3576" i="66" s="1"/>
  <c r="F6645" i="66"/>
  <c r="H6645" i="66" s="1"/>
  <c r="F9130" i="66"/>
  <c r="H9130" i="66" s="1"/>
  <c r="F8230" i="66"/>
  <c r="H8230" i="66" s="1"/>
  <c r="F7180" i="66"/>
  <c r="H7180" i="66" s="1"/>
  <c r="F7564" i="66"/>
  <c r="H7564" i="66" s="1"/>
  <c r="F3424" i="66"/>
  <c r="H3424" i="66" s="1"/>
  <c r="F8177" i="66"/>
  <c r="H8177" i="66" s="1"/>
  <c r="F7127" i="66"/>
  <c r="H7127" i="66" s="1"/>
  <c r="F9466" i="66"/>
  <c r="H9466" i="66" s="1"/>
  <c r="F8566" i="66"/>
  <c r="H8566" i="66" s="1"/>
  <c r="F4616" i="66"/>
  <c r="H4616" i="66" s="1"/>
  <c r="F6885" i="66"/>
  <c r="H6885" i="66" s="1"/>
  <c r="F6944" i="66"/>
  <c r="H6944" i="66" s="1"/>
  <c r="F5514" i="66"/>
  <c r="H5514" i="66" s="1"/>
  <c r="F5537" i="66"/>
  <c r="H5537" i="66" s="1"/>
  <c r="F9712" i="66"/>
  <c r="H9712" i="66" s="1"/>
  <c r="F9028" i="66"/>
  <c r="H9028" i="66" s="1"/>
  <c r="F6497" i="66"/>
  <c r="H6497" i="66" s="1"/>
  <c r="F1241" i="66"/>
  <c r="H1241" i="66" s="1"/>
  <c r="F9912" i="66"/>
  <c r="H9912" i="66" s="1"/>
  <c r="F9375" i="66"/>
  <c r="H9375" i="66" s="1"/>
  <c r="F8585" i="66"/>
  <c r="H8585" i="66" s="1"/>
  <c r="F9936" i="66"/>
  <c r="H9936" i="66" s="1"/>
  <c r="F9225" i="66"/>
  <c r="H9225" i="66" s="1"/>
  <c r="F8564" i="66"/>
  <c r="H8564" i="66" s="1"/>
  <c r="F9632" i="66"/>
  <c r="H9632" i="66" s="1"/>
  <c r="F9752" i="66"/>
  <c r="H9752" i="66" s="1"/>
  <c r="F9237" i="66"/>
  <c r="H9237" i="66" s="1"/>
  <c r="F1095" i="66"/>
  <c r="H1095" i="66" s="1"/>
  <c r="F9816" i="66"/>
  <c r="H9816" i="66" s="1"/>
  <c r="F9324" i="66"/>
  <c r="H9324" i="66" s="1"/>
  <c r="F9976" i="66"/>
  <c r="H9976" i="66" s="1"/>
  <c r="F8897" i="66"/>
  <c r="H8897" i="66" s="1"/>
  <c r="F8784" i="66"/>
  <c r="H8784" i="66" s="1"/>
  <c r="F6484" i="66"/>
  <c r="H6484" i="66" s="1"/>
  <c r="F9934" i="66"/>
  <c r="H9934" i="66" s="1"/>
  <c r="F3011" i="66"/>
  <c r="H3011" i="66" s="1"/>
  <c r="F7314" i="66"/>
  <c r="H7314" i="66" s="1"/>
  <c r="F9358" i="66"/>
  <c r="H9358" i="66" s="1"/>
  <c r="F8257" i="66"/>
  <c r="H8257" i="66" s="1"/>
  <c r="F7257" i="66"/>
  <c r="H7257" i="66" s="1"/>
  <c r="F4757" i="66"/>
  <c r="H4757" i="66" s="1"/>
  <c r="F3457" i="66"/>
  <c r="H3457" i="66" s="1"/>
  <c r="F8587" i="66"/>
  <c r="H8587" i="66" s="1"/>
  <c r="F4494" i="66"/>
  <c r="H4494" i="66" s="1"/>
  <c r="F7447" i="66"/>
  <c r="H7447" i="66" s="1"/>
  <c r="F6897" i="66"/>
  <c r="H6897" i="66" s="1"/>
  <c r="F6347" i="66"/>
  <c r="H6347" i="66" s="1"/>
  <c r="F5347" i="66"/>
  <c r="H5347" i="66" s="1"/>
  <c r="F7315" i="66"/>
  <c r="H7315" i="66" s="1"/>
  <c r="F1147" i="66"/>
  <c r="H1147" i="66" s="1"/>
  <c r="F1037" i="66"/>
  <c r="H1037" i="66" s="1"/>
  <c r="F8727" i="66"/>
  <c r="H8727" i="66" s="1"/>
  <c r="F9893" i="66"/>
  <c r="H9893" i="66" s="1"/>
  <c r="F9680" i="66"/>
  <c r="H9680" i="66" s="1"/>
  <c r="F9115" i="66"/>
  <c r="H9115" i="66" s="1"/>
  <c r="F9729" i="66"/>
  <c r="H9729" i="66" s="1"/>
  <c r="F8765" i="66"/>
  <c r="H8765" i="66" s="1"/>
  <c r="F7824" i="66"/>
  <c r="H7824" i="66" s="1"/>
  <c r="F4264" i="66"/>
  <c r="H4264" i="66" s="1"/>
  <c r="F9618" i="66"/>
  <c r="H9618" i="66" s="1"/>
  <c r="F7517" i="66"/>
  <c r="H7517" i="66" s="1"/>
  <c r="F6264" i="66"/>
  <c r="H6264" i="66" s="1"/>
  <c r="F4714" i="66"/>
  <c r="H4714" i="66" s="1"/>
  <c r="F4987" i="66"/>
  <c r="H4987" i="66" s="1"/>
  <c r="F8976" i="66"/>
  <c r="H8976" i="66" s="1"/>
  <c r="F7026" i="66"/>
  <c r="H7026" i="66" s="1"/>
  <c r="F5626" i="66"/>
  <c r="H5626" i="66" s="1"/>
  <c r="F4926" i="66"/>
  <c r="H4926" i="66" s="1"/>
  <c r="F4426" i="66"/>
  <c r="H4426" i="66" s="1"/>
  <c r="F3526" i="66"/>
  <c r="H3526" i="66" s="1"/>
  <c r="F8180" i="66"/>
  <c r="H8180" i="66" s="1"/>
  <c r="F7130" i="66"/>
  <c r="H7130" i="66" s="1"/>
  <c r="F5904" i="66"/>
  <c r="H5904" i="66" s="1"/>
  <c r="F9588" i="66"/>
  <c r="H9588" i="66" s="1"/>
  <c r="F8087" i="66"/>
  <c r="H8087" i="66" s="1"/>
  <c r="F5977" i="66"/>
  <c r="H5977" i="66" s="1"/>
  <c r="F5127" i="66"/>
  <c r="H5127" i="66" s="1"/>
  <c r="F3627" i="66"/>
  <c r="H3627" i="66" s="1"/>
  <c r="F9416" i="66"/>
  <c r="H9416" i="66" s="1"/>
  <c r="F8516" i="66"/>
  <c r="H8516" i="66" s="1"/>
  <c r="F6666" i="66"/>
  <c r="H6666" i="66" s="1"/>
  <c r="F6835" i="66"/>
  <c r="H6835" i="66" s="1"/>
  <c r="F7820" i="66"/>
  <c r="H7820" i="66" s="1"/>
  <c r="F7187" i="66"/>
  <c r="H7187" i="66" s="1"/>
  <c r="F6327" i="66"/>
  <c r="H6327" i="66" s="1"/>
  <c r="F7287" i="66"/>
  <c r="H7287" i="66" s="1"/>
  <c r="F981" i="66"/>
  <c r="H981" i="66" s="1"/>
  <c r="F9827" i="66"/>
  <c r="H9827" i="66" s="1"/>
  <c r="F9614" i="66"/>
  <c r="H9614" i="66" s="1"/>
  <c r="F9905" i="66"/>
  <c r="H9905" i="66" s="1"/>
  <c r="F8514" i="66"/>
  <c r="H8514" i="66" s="1"/>
  <c r="F9996" i="66"/>
  <c r="H9996" i="66" s="1"/>
  <c r="F9741" i="66"/>
  <c r="H9741" i="66" s="1"/>
  <c r="F9274" i="66"/>
  <c r="H9274" i="66" s="1"/>
  <c r="F1234" i="66"/>
  <c r="H1234" i="66" s="1"/>
  <c r="F490" i="66"/>
  <c r="H490" i="66" s="1"/>
  <c r="F9841" i="66"/>
  <c r="H9841" i="66" s="1"/>
  <c r="F9634" i="66"/>
  <c r="H9634" i="66" s="1"/>
  <c r="F8704" i="66"/>
  <c r="H8704" i="66" s="1"/>
  <c r="F7534" i="66"/>
  <c r="H7534" i="66" s="1"/>
  <c r="F6434" i="66"/>
  <c r="H6434" i="66" s="1"/>
  <c r="F9867" i="66"/>
  <c r="H9867" i="66" s="1"/>
  <c r="F9482" i="66"/>
  <c r="H9482" i="66" s="1"/>
  <c r="F1300" i="66"/>
  <c r="H1300" i="66" s="1"/>
  <c r="F9714" i="66"/>
  <c r="H9714" i="66" s="1"/>
  <c r="F8697" i="66"/>
  <c r="H8697" i="66" s="1"/>
  <c r="F7335" i="66"/>
  <c r="H7335" i="66" s="1"/>
  <c r="F9084" i="66"/>
  <c r="H9084" i="66" s="1"/>
  <c r="F7874" i="66"/>
  <c r="H7874" i="66" s="1"/>
  <c r="F8594" i="66"/>
  <c r="H8594" i="66" s="1"/>
  <c r="F4004" i="66"/>
  <c r="H4004" i="66" s="1"/>
  <c r="F9308" i="66"/>
  <c r="H9308" i="66" s="1"/>
  <c r="F8007" i="66"/>
  <c r="H8007" i="66" s="1"/>
  <c r="F4507" i="66"/>
  <c r="H4507" i="66" s="1"/>
  <c r="F3407" i="66"/>
  <c r="H3407" i="66" s="1"/>
  <c r="F8377" i="66"/>
  <c r="H8377" i="66" s="1"/>
  <c r="F4244" i="66"/>
  <c r="H4244" i="66" s="1"/>
  <c r="F8998" i="66"/>
  <c r="H8998" i="66" s="1"/>
  <c r="F7397" i="66"/>
  <c r="H7397" i="66" s="1"/>
  <c r="F6847" i="66"/>
  <c r="H6847" i="66" s="1"/>
  <c r="F6297" i="66"/>
  <c r="H6297" i="66" s="1"/>
  <c r="F5297" i="66"/>
  <c r="H5297" i="66" s="1"/>
  <c r="F7215" i="66"/>
  <c r="H7215" i="66" s="1"/>
  <c r="F8324" i="66"/>
  <c r="H8324" i="66" s="1"/>
  <c r="F9548" i="66"/>
  <c r="H9548" i="66" s="1"/>
  <c r="F7347" i="66"/>
  <c r="H7347" i="66" s="1"/>
  <c r="F8544" i="66"/>
  <c r="H8544" i="66" s="1"/>
  <c r="F1036" i="66"/>
  <c r="H1036" i="66" s="1"/>
  <c r="F7425" i="66"/>
  <c r="H7425" i="66" s="1"/>
  <c r="F9297" i="66"/>
  <c r="H9297" i="66" s="1"/>
  <c r="F9647" i="66"/>
  <c r="H9647" i="66" s="1"/>
  <c r="F9878" i="66"/>
  <c r="H9878" i="66" s="1"/>
  <c r="F9798" i="66"/>
  <c r="H9798" i="66" s="1"/>
  <c r="F7724" i="66"/>
  <c r="H7724" i="66" s="1"/>
  <c r="F4214" i="66"/>
  <c r="H4214" i="66" s="1"/>
  <c r="F9568" i="66"/>
  <c r="H9568" i="66" s="1"/>
  <c r="F7467" i="66"/>
  <c r="H7467" i="66" s="1"/>
  <c r="F4717" i="66"/>
  <c r="H4717" i="66" s="1"/>
  <c r="F3417" i="66"/>
  <c r="H3417" i="66" s="1"/>
  <c r="F6144" i="66"/>
  <c r="H6144" i="66" s="1"/>
  <c r="F4594" i="66"/>
  <c r="H4594" i="66" s="1"/>
  <c r="F3764" i="66"/>
  <c r="H3764" i="66" s="1"/>
  <c r="F7427" i="66"/>
  <c r="H7427" i="66" s="1"/>
  <c r="F9626" i="66"/>
  <c r="H9626" i="66" s="1"/>
  <c r="F8926" i="66"/>
  <c r="H8926" i="66" s="1"/>
  <c r="F7876" i="66"/>
  <c r="H7876" i="66" s="1"/>
  <c r="F6976" i="66"/>
  <c r="H6976" i="66" s="1"/>
  <c r="F5576" i="66"/>
  <c r="H5576" i="66" s="1"/>
  <c r="F4376" i="66"/>
  <c r="H4376" i="66" s="1"/>
  <c r="F3476" i="66"/>
  <c r="H3476" i="66" s="1"/>
  <c r="F9030" i="66"/>
  <c r="H9030" i="66" s="1"/>
  <c r="F8130" i="66"/>
  <c r="H8130" i="66" s="1"/>
  <c r="F7080" i="66"/>
  <c r="H7080" i="66" s="1"/>
  <c r="F7324" i="66"/>
  <c r="H7324" i="66" s="1"/>
  <c r="F5907" i="66"/>
  <c r="H5907" i="66" s="1"/>
  <c r="F5047" i="66"/>
  <c r="H5047" i="66" s="1"/>
  <c r="F4337" i="66"/>
  <c r="H4337" i="66" s="1"/>
  <c r="F9166" i="66"/>
  <c r="H9166" i="66" s="1"/>
  <c r="F8466" i="66"/>
  <c r="H8466" i="66" s="1"/>
  <c r="F6616" i="66"/>
  <c r="H6616" i="66" s="1"/>
  <c r="F4016" i="66"/>
  <c r="H4016" i="66" s="1"/>
  <c r="F6785" i="66"/>
  <c r="H6785" i="66" s="1"/>
  <c r="F7770" i="66"/>
  <c r="H7770" i="66" s="1"/>
  <c r="F6714" i="66"/>
  <c r="H6714" i="66" s="1"/>
  <c r="F6257" i="66"/>
  <c r="H6257" i="66" s="1"/>
  <c r="F6357" i="66"/>
  <c r="H6357" i="66" s="1"/>
  <c r="F4787" i="66"/>
  <c r="H4787" i="66" s="1"/>
  <c r="F8886" i="66"/>
  <c r="H8886" i="66" s="1"/>
  <c r="F7286" i="66"/>
  <c r="H7286" i="66" s="1"/>
  <c r="F5886" i="66"/>
  <c r="H5886" i="66" s="1"/>
  <c r="F3886" i="66"/>
  <c r="H3886" i="66" s="1"/>
  <c r="F6755" i="66"/>
  <c r="H6755" i="66" s="1"/>
  <c r="F9490" i="66"/>
  <c r="H9490" i="66" s="1"/>
  <c r="F8590" i="66"/>
  <c r="H8590" i="66" s="1"/>
  <c r="F5154" i="66"/>
  <c r="H5154" i="66" s="1"/>
  <c r="F9578" i="66"/>
  <c r="H9578" i="66" s="1"/>
  <c r="F4387" i="66"/>
  <c r="H4387" i="66" s="1"/>
  <c r="F7006" i="66"/>
  <c r="H7006" i="66" s="1"/>
  <c r="F4576" i="66"/>
  <c r="H4576" i="66" s="1"/>
  <c r="F7450" i="66"/>
  <c r="H7450" i="66" s="1"/>
  <c r="F8328" i="66"/>
  <c r="H8328" i="66" s="1"/>
  <c r="F7728" i="66"/>
  <c r="H7728" i="66" s="1"/>
  <c r="F3278" i="66"/>
  <c r="H3278" i="66" s="1"/>
  <c r="F5000" i="66"/>
  <c r="H5000" i="66" s="1"/>
  <c r="F4964" i="66"/>
  <c r="H4964" i="66" s="1"/>
  <c r="F4477" i="66"/>
  <c r="H4477" i="66" s="1"/>
  <c r="F8146" i="66"/>
  <c r="H8146" i="66" s="1"/>
  <c r="F6146" i="66"/>
  <c r="H6146" i="66" s="1"/>
  <c r="F9080" i="66"/>
  <c r="H9080" i="66" s="1"/>
  <c r="F8220" i="66"/>
  <c r="H8220" i="66" s="1"/>
  <c r="F5950" i="66"/>
  <c r="H5950" i="66" s="1"/>
  <c r="F7378" i="66"/>
  <c r="H7378" i="66" s="1"/>
  <c r="F6678" i="66"/>
  <c r="H6678" i="66" s="1"/>
  <c r="F5778" i="66"/>
  <c r="H5778" i="66" s="1"/>
  <c r="F8375" i="66"/>
  <c r="H8375" i="66" s="1"/>
  <c r="F6324" i="66"/>
  <c r="H6324" i="66" s="1"/>
  <c r="F6307" i="66"/>
  <c r="H6307" i="66" s="1"/>
  <c r="F7404" i="66"/>
  <c r="H7404" i="66" s="1"/>
  <c r="F8908" i="66"/>
  <c r="H8908" i="66" s="1"/>
  <c r="F6727" i="66"/>
  <c r="H6727" i="66" s="1"/>
  <c r="F9306" i="66"/>
  <c r="H9306" i="66" s="1"/>
  <c r="F5096" i="66"/>
  <c r="H5096" i="66" s="1"/>
  <c r="F3516" i="66"/>
  <c r="H3516" i="66" s="1"/>
  <c r="F7350" i="66"/>
  <c r="H7350" i="66" s="1"/>
  <c r="F3524" i="66"/>
  <c r="H3524" i="66" s="1"/>
  <c r="F7440" i="66"/>
  <c r="H7440" i="66" s="1"/>
  <c r="F8038" i="66"/>
  <c r="H8038" i="66" s="1"/>
  <c r="F7168" i="66"/>
  <c r="H7168" i="66" s="1"/>
  <c r="F6318" i="66"/>
  <c r="H6318" i="66" s="1"/>
  <c r="F4030" i="66"/>
  <c r="H4030" i="66" s="1"/>
  <c r="F3330" i="66"/>
  <c r="H3330" i="66" s="1"/>
  <c r="F8429" i="66"/>
  <c r="H8429" i="66" s="1"/>
  <c r="F7509" i="66"/>
  <c r="H7509" i="66" s="1"/>
  <c r="F7009" i="66"/>
  <c r="H7009" i="66" s="1"/>
  <c r="F6309" i="66"/>
  <c r="H6309" i="66" s="1"/>
  <c r="F5409" i="66"/>
  <c r="H5409" i="66" s="1"/>
  <c r="F4809" i="66"/>
  <c r="H4809" i="66" s="1"/>
  <c r="F3959" i="66"/>
  <c r="H3959" i="66" s="1"/>
  <c r="F3309" i="66"/>
  <c r="H3309" i="66" s="1"/>
  <c r="F5815" i="66"/>
  <c r="H5815" i="66" s="1"/>
  <c r="F5115" i="66"/>
  <c r="H5115" i="66" s="1"/>
  <c r="F7696" i="66"/>
  <c r="H7696" i="66" s="1"/>
  <c r="F6536" i="66"/>
  <c r="H6536" i="66" s="1"/>
  <c r="F5406" i="66"/>
  <c r="H5406" i="66" s="1"/>
  <c r="F6710" i="66"/>
  <c r="H6710" i="66" s="1"/>
  <c r="F5748" i="66"/>
  <c r="H5748" i="66" s="1"/>
  <c r="F4500" i="66"/>
  <c r="H4500" i="66" s="1"/>
  <c r="F9319" i="66"/>
  <c r="H9319" i="66" s="1"/>
  <c r="F5177" i="66"/>
  <c r="H5177" i="66" s="1"/>
  <c r="F5906" i="66"/>
  <c r="H5906" i="66" s="1"/>
  <c r="F4776" i="66"/>
  <c r="H4776" i="66" s="1"/>
  <c r="F6756" i="66"/>
  <c r="H6756" i="66" s="1"/>
  <c r="F3906" i="66"/>
  <c r="H3906" i="66" s="1"/>
  <c r="F5580" i="66"/>
  <c r="H5580" i="66" s="1"/>
  <c r="F8048" i="66"/>
  <c r="H8048" i="66" s="1"/>
  <c r="F5338" i="66"/>
  <c r="H5338" i="66" s="1"/>
  <c r="F5410" i="66"/>
  <c r="H5410" i="66" s="1"/>
  <c r="F4040" i="66"/>
  <c r="H4040" i="66" s="1"/>
  <c r="F9089" i="66"/>
  <c r="H9089" i="66" s="1"/>
  <c r="F8189" i="66"/>
  <c r="H8189" i="66" s="1"/>
  <c r="F6969" i="66"/>
  <c r="H6969" i="66" s="1"/>
  <c r="F6069" i="66"/>
  <c r="H6069" i="66" s="1"/>
  <c r="F4719" i="66"/>
  <c r="H4719" i="66" s="1"/>
  <c r="F8504" i="66"/>
  <c r="H8504" i="66" s="1"/>
  <c r="F9128" i="66"/>
  <c r="H9128" i="66" s="1"/>
  <c r="F7616" i="66"/>
  <c r="H7616" i="66" s="1"/>
  <c r="F7210" i="66"/>
  <c r="H7210" i="66" s="1"/>
  <c r="F8118" i="66"/>
  <c r="H8118" i="66" s="1"/>
  <c r="F3308" i="66"/>
  <c r="H3308" i="66" s="1"/>
  <c r="F3950" i="66"/>
  <c r="H3950" i="66" s="1"/>
  <c r="F5585" i="66"/>
  <c r="H5585" i="66" s="1"/>
  <c r="F8713" i="66"/>
  <c r="H8713" i="66" s="1"/>
  <c r="F6353" i="66"/>
  <c r="H6353" i="66" s="1"/>
  <c r="F4853" i="66"/>
  <c r="H4853" i="66" s="1"/>
  <c r="F4303" i="66"/>
  <c r="H4303" i="66" s="1"/>
  <c r="F3703" i="66"/>
  <c r="H3703" i="66" s="1"/>
  <c r="F6302" i="66"/>
  <c r="H6302" i="66" s="1"/>
  <c r="F4702" i="66"/>
  <c r="H4702" i="66" s="1"/>
  <c r="F6387" i="66"/>
  <c r="H6387" i="66" s="1"/>
  <c r="F9556" i="66"/>
  <c r="H9556" i="66" s="1"/>
  <c r="F7606" i="66"/>
  <c r="H7606" i="66" s="1"/>
  <c r="F3836" i="66"/>
  <c r="H3836" i="66" s="1"/>
  <c r="F9550" i="66"/>
  <c r="H9550" i="66" s="1"/>
  <c r="F7798" i="66"/>
  <c r="H7798" i="66" s="1"/>
  <c r="F6788" i="66"/>
  <c r="H6788" i="66" s="1"/>
  <c r="F4508" i="66"/>
  <c r="H4508" i="66" s="1"/>
  <c r="F3608" i="66"/>
  <c r="H3608" i="66" s="1"/>
  <c r="F5020" i="66"/>
  <c r="H5020" i="66" s="1"/>
  <c r="F6229" i="66"/>
  <c r="H6229" i="66" s="1"/>
  <c r="F5599" i="66"/>
  <c r="H5599" i="66" s="1"/>
  <c r="F4349" i="66"/>
  <c r="H4349" i="66" s="1"/>
  <c r="F3729" i="66"/>
  <c r="H3729" i="66" s="1"/>
  <c r="F9203" i="66"/>
  <c r="H9203" i="66" s="1"/>
  <c r="F6653" i="66"/>
  <c r="H6653" i="66" s="1"/>
  <c r="F6153" i="66"/>
  <c r="H6153" i="66" s="1"/>
  <c r="F5653" i="66"/>
  <c r="H5653" i="66" s="1"/>
  <c r="F5153" i="66"/>
  <c r="H5153" i="66" s="1"/>
  <c r="F4653" i="66"/>
  <c r="H4653" i="66" s="1"/>
  <c r="F9592" i="66"/>
  <c r="H9592" i="66" s="1"/>
  <c r="F8982" i="66"/>
  <c r="H8982" i="66" s="1"/>
  <c r="F8412" i="66"/>
  <c r="H8412" i="66" s="1"/>
  <c r="F7852" i="66"/>
  <c r="H7852" i="66" s="1"/>
  <c r="F7352" i="66"/>
  <c r="H7352" i="66" s="1"/>
  <c r="F6852" i="66"/>
  <c r="H6852" i="66" s="1"/>
  <c r="F9304" i="66"/>
  <c r="H9304" i="66" s="1"/>
  <c r="F5677" i="66"/>
  <c r="H5677" i="66" s="1"/>
  <c r="F7396" i="66"/>
  <c r="H7396" i="66" s="1"/>
  <c r="F5890" i="66"/>
  <c r="H5890" i="66" s="1"/>
  <c r="F6158" i="66"/>
  <c r="H6158" i="66" s="1"/>
  <c r="F5148" i="66"/>
  <c r="H5148" i="66" s="1"/>
  <c r="F4248" i="66"/>
  <c r="H4248" i="66" s="1"/>
  <c r="F4150" i="66"/>
  <c r="H4150" i="66" s="1"/>
  <c r="F4427" i="66"/>
  <c r="H4427" i="66" s="1"/>
  <c r="F6686" i="66"/>
  <c r="H6686" i="66" s="1"/>
  <c r="F4966" i="66"/>
  <c r="H4966" i="66" s="1"/>
  <c r="F3824" i="66"/>
  <c r="H3824" i="66" s="1"/>
  <c r="F5796" i="66"/>
  <c r="H5796" i="66" s="1"/>
  <c r="F4116" i="66"/>
  <c r="H4116" i="66" s="1"/>
  <c r="F3334" i="66"/>
  <c r="H3334" i="66" s="1"/>
  <c r="F3527" i="66"/>
  <c r="H3527" i="66" s="1"/>
  <c r="F7896" i="66"/>
  <c r="H7896" i="66" s="1"/>
  <c r="F4446" i="66"/>
  <c r="H4446" i="66" s="1"/>
  <c r="F4124" i="66"/>
  <c r="H4124" i="66" s="1"/>
  <c r="F6515" i="66"/>
  <c r="H6515" i="66" s="1"/>
  <c r="F3316" i="66"/>
  <c r="H3316" i="66" s="1"/>
  <c r="F3654" i="66"/>
  <c r="H3654" i="66" s="1"/>
  <c r="F9446" i="66"/>
  <c r="H9446" i="66" s="1"/>
  <c r="F7446" i="66"/>
  <c r="H7446" i="66" s="1"/>
  <c r="F5756" i="66"/>
  <c r="H5756" i="66" s="1"/>
  <c r="F4046" i="66"/>
  <c r="H4046" i="66" s="1"/>
  <c r="F7010" i="66"/>
  <c r="H7010" i="66" s="1"/>
  <c r="F5940" i="66"/>
  <c r="H5940" i="66" s="1"/>
  <c r="F6208" i="66"/>
  <c r="H6208" i="66" s="1"/>
  <c r="F5188" i="66"/>
  <c r="H5188" i="66" s="1"/>
  <c r="F4268" i="66"/>
  <c r="H4268" i="66" s="1"/>
  <c r="F4170" i="66"/>
  <c r="H4170" i="66" s="1"/>
  <c r="F3460" i="66"/>
  <c r="H3460" i="66" s="1"/>
  <c r="F4549" i="66"/>
  <c r="H4549" i="66" s="1"/>
  <c r="F3349" i="66"/>
  <c r="H3349" i="66" s="1"/>
  <c r="F5595" i="66"/>
  <c r="H5595" i="66" s="1"/>
  <c r="F4545" i="66"/>
  <c r="H4545" i="66" s="1"/>
  <c r="F8833" i="66"/>
  <c r="H8833" i="66" s="1"/>
  <c r="F8323" i="66"/>
  <c r="H8323" i="66" s="1"/>
  <c r="F7813" i="66"/>
  <c r="H7813" i="66" s="1"/>
  <c r="F4813" i="66"/>
  <c r="H4813" i="66" s="1"/>
  <c r="F4313" i="66"/>
  <c r="H4313" i="66" s="1"/>
  <c r="F3813" i="66"/>
  <c r="H3813" i="66" s="1"/>
  <c r="F3313" i="66"/>
  <c r="H3313" i="66" s="1"/>
  <c r="F6012" i="66"/>
  <c r="H6012" i="66" s="1"/>
  <c r="F5512" i="66"/>
  <c r="H5512" i="66" s="1"/>
  <c r="F5746" i="66"/>
  <c r="H5746" i="66" s="1"/>
  <c r="F6858" i="66"/>
  <c r="H6858" i="66" s="1"/>
  <c r="F3738" i="66"/>
  <c r="H3738" i="66" s="1"/>
  <c r="F4680" i="66"/>
  <c r="H4680" i="66" s="1"/>
  <c r="F3500" i="66"/>
  <c r="H3500" i="66" s="1"/>
  <c r="F4239" i="66"/>
  <c r="H4239" i="66" s="1"/>
  <c r="F3379" i="66"/>
  <c r="H3379" i="66" s="1"/>
  <c r="F5945" i="66"/>
  <c r="H5945" i="66" s="1"/>
  <c r="F5155" i="66"/>
  <c r="H5155" i="66" s="1"/>
  <c r="F4425" i="66"/>
  <c r="H4425" i="66" s="1"/>
  <c r="F9013" i="66"/>
  <c r="H9013" i="66" s="1"/>
  <c r="F8283" i="66"/>
  <c r="H8283" i="66" s="1"/>
  <c r="F6843" i="66"/>
  <c r="H6843" i="66" s="1"/>
  <c r="F6133" i="66"/>
  <c r="H6133" i="66" s="1"/>
  <c r="F5423" i="66"/>
  <c r="H5423" i="66" s="1"/>
  <c r="F3273" i="66"/>
  <c r="H3273" i="66" s="1"/>
  <c r="F8892" i="66"/>
  <c r="H8892" i="66" s="1"/>
  <c r="F7332" i="66"/>
  <c r="H7332" i="66" s="1"/>
  <c r="F6622" i="66"/>
  <c r="H6622" i="66" s="1"/>
  <c r="F5892" i="66"/>
  <c r="H5892" i="66" s="1"/>
  <c r="F4472" i="66"/>
  <c r="H4472" i="66" s="1"/>
  <c r="F8401" i="66"/>
  <c r="H8401" i="66" s="1"/>
  <c r="F7881" i="66"/>
  <c r="H7881" i="66" s="1"/>
  <c r="F7381" i="66"/>
  <c r="H7381" i="66" s="1"/>
  <c r="F6881" i="66"/>
  <c r="H6881" i="66" s="1"/>
  <c r="F6381" i="66"/>
  <c r="H6381" i="66" s="1"/>
  <c r="F5881" i="66"/>
  <c r="H5881" i="66" s="1"/>
  <c r="F5381" i="66"/>
  <c r="H5381" i="66" s="1"/>
  <c r="F4881" i="66"/>
  <c r="H4881" i="66" s="1"/>
  <c r="F4381" i="66"/>
  <c r="H4381" i="66" s="1"/>
  <c r="F3881" i="66"/>
  <c r="H3881" i="66" s="1"/>
  <c r="F3381" i="66"/>
  <c r="H3381" i="66" s="1"/>
  <c r="F3975" i="66"/>
  <c r="H3975" i="66" s="1"/>
  <c r="F3475" i="66"/>
  <c r="H3475" i="66" s="1"/>
  <c r="F5577" i="66"/>
  <c r="H5577" i="66" s="1"/>
  <c r="F9386" i="66"/>
  <c r="H9386" i="66" s="1"/>
  <c r="F8286" i="66"/>
  <c r="H8286" i="66" s="1"/>
  <c r="F7336" i="66"/>
  <c r="H7336" i="66" s="1"/>
  <c r="F5436" i="66"/>
  <c r="H5436" i="66" s="1"/>
  <c r="F3486" i="66"/>
  <c r="H3486" i="66" s="1"/>
  <c r="F9590" i="66"/>
  <c r="H9590" i="66" s="1"/>
  <c r="F8090" i="66"/>
  <c r="H8090" i="66" s="1"/>
  <c r="F8735" i="66"/>
  <c r="H8735" i="66" s="1"/>
  <c r="F6564" i="66"/>
  <c r="H6564" i="66" s="1"/>
  <c r="F3474" i="66"/>
  <c r="H3474" i="66" s="1"/>
  <c r="F7506" i="66"/>
  <c r="H7506" i="66" s="1"/>
  <c r="F5506" i="66"/>
  <c r="H5506" i="66" s="1"/>
  <c r="F8428" i="66"/>
  <c r="H8428" i="66" s="1"/>
  <c r="F4428" i="66"/>
  <c r="H4428" i="66" s="1"/>
  <c r="F3678" i="66"/>
  <c r="H3678" i="66" s="1"/>
  <c r="F5100" i="66"/>
  <c r="H5100" i="66" s="1"/>
  <c r="F9146" i="66"/>
  <c r="H9146" i="66" s="1"/>
  <c r="F4856" i="66"/>
  <c r="H4856" i="66" s="1"/>
  <c r="F7428" i="66"/>
  <c r="H7428" i="66" s="1"/>
  <c r="F5824" i="66"/>
  <c r="H5824" i="66" s="1"/>
  <c r="F7946" i="66"/>
  <c r="H7946" i="66" s="1"/>
  <c r="F7016" i="66"/>
  <c r="H7016" i="66" s="1"/>
  <c r="F8488" i="66"/>
  <c r="H8488" i="66" s="1"/>
  <c r="F7538" i="66"/>
  <c r="H7538" i="66" s="1"/>
  <c r="F3714" i="66"/>
  <c r="H3714" i="66" s="1"/>
  <c r="F6636" i="66"/>
  <c r="H6636" i="66" s="1"/>
  <c r="F6608" i="66"/>
  <c r="H6608" i="66" s="1"/>
  <c r="F4468" i="66"/>
  <c r="H4468" i="66" s="1"/>
  <c r="F3530" i="66"/>
  <c r="H3530" i="66" s="1"/>
  <c r="F8479" i="66"/>
  <c r="H8479" i="66" s="1"/>
  <c r="F5909" i="66"/>
  <c r="H5909" i="66" s="1"/>
  <c r="F4959" i="66"/>
  <c r="H4959" i="66" s="1"/>
  <c r="F4009" i="66"/>
  <c r="H4009" i="66" s="1"/>
  <c r="F6265" i="66"/>
  <c r="H6265" i="66" s="1"/>
  <c r="F5787" i="66"/>
  <c r="H5787" i="66" s="1"/>
  <c r="F6626" i="66"/>
  <c r="H6626" i="66" s="1"/>
  <c r="F7040" i="66"/>
  <c r="H7040" i="66" s="1"/>
  <c r="F5980" i="66"/>
  <c r="H5980" i="66" s="1"/>
  <c r="F3948" i="66"/>
  <c r="H3948" i="66" s="1"/>
  <c r="F4670" i="66"/>
  <c r="H4670" i="66" s="1"/>
  <c r="F9369" i="66"/>
  <c r="H9369" i="66" s="1"/>
  <c r="F7399" i="66"/>
  <c r="H7399" i="66" s="1"/>
  <c r="F5496" i="66"/>
  <c r="H5496" i="66" s="1"/>
  <c r="F7005" i="66"/>
  <c r="H7005" i="66" s="1"/>
  <c r="F5846" i="66"/>
  <c r="H5846" i="66" s="1"/>
  <c r="F8258" i="66"/>
  <c r="H8258" i="66" s="1"/>
  <c r="F7338" i="66"/>
  <c r="H7338" i="66" s="1"/>
  <c r="F3408" i="66"/>
  <c r="H3408" i="66" s="1"/>
  <c r="F3640" i="66"/>
  <c r="H3640" i="66" s="1"/>
  <c r="F8489" i="66"/>
  <c r="H8489" i="66" s="1"/>
  <c r="F6519" i="66"/>
  <c r="H6519" i="66" s="1"/>
  <c r="F4868" i="66"/>
  <c r="H4868" i="66" s="1"/>
  <c r="F4870" i="66"/>
  <c r="H4870" i="66" s="1"/>
  <c r="F3849" i="66"/>
  <c r="H3849" i="66" s="1"/>
  <c r="F8263" i="66"/>
  <c r="H8263" i="66" s="1"/>
  <c r="F3853" i="66"/>
  <c r="H3853" i="66" s="1"/>
  <c r="F6002" i="66"/>
  <c r="H6002" i="66" s="1"/>
  <c r="F8196" i="66"/>
  <c r="H8196" i="66" s="1"/>
  <c r="F8520" i="66"/>
  <c r="H8520" i="66" s="1"/>
  <c r="F6860" i="66"/>
  <c r="H6860" i="66" s="1"/>
  <c r="F6068" i="66"/>
  <c r="H6068" i="66" s="1"/>
  <c r="F3698" i="66"/>
  <c r="H3698" i="66" s="1"/>
  <c r="F3720" i="66"/>
  <c r="H3720" i="66" s="1"/>
  <c r="F6599" i="66"/>
  <c r="H6599" i="66" s="1"/>
  <c r="F5849" i="66"/>
  <c r="H5849" i="66" s="1"/>
  <c r="F4099" i="66"/>
  <c r="H4099" i="66" s="1"/>
  <c r="F6025" i="66"/>
  <c r="H6025" i="66" s="1"/>
  <c r="F4675" i="66"/>
  <c r="H4675" i="66" s="1"/>
  <c r="F9583" i="66"/>
  <c r="H9583" i="66" s="1"/>
  <c r="F7203" i="66"/>
  <c r="H7203" i="66" s="1"/>
  <c r="F5453" i="66"/>
  <c r="H5453" i="66" s="1"/>
  <c r="F4753" i="66"/>
  <c r="H4753" i="66" s="1"/>
  <c r="F9212" i="66"/>
  <c r="H9212" i="66" s="1"/>
  <c r="F8162" i="66"/>
  <c r="H8162" i="66" s="1"/>
  <c r="F7452" i="66"/>
  <c r="H7452" i="66" s="1"/>
  <c r="F6552" i="66"/>
  <c r="H6552" i="66" s="1"/>
  <c r="F5402" i="66"/>
  <c r="H5402" i="66" s="1"/>
  <c r="F4976" i="66"/>
  <c r="H4976" i="66" s="1"/>
  <c r="F3246" i="66"/>
  <c r="H3246" i="66" s="1"/>
  <c r="F6468" i="66"/>
  <c r="H6468" i="66" s="1"/>
  <c r="F5238" i="66"/>
  <c r="H5238" i="66" s="1"/>
  <c r="F8956" i="66"/>
  <c r="H8956" i="66" s="1"/>
  <c r="F3344" i="66"/>
  <c r="H3344" i="66" s="1"/>
  <c r="F8460" i="66"/>
  <c r="H8460" i="66" s="1"/>
  <c r="F6476" i="66"/>
  <c r="H6476" i="66" s="1"/>
  <c r="F4606" i="66"/>
  <c r="H4606" i="66" s="1"/>
  <c r="F9470" i="66"/>
  <c r="H9470" i="66" s="1"/>
  <c r="F3616" i="66"/>
  <c r="H3616" i="66" s="1"/>
  <c r="F7937" i="66"/>
  <c r="H7937" i="66" s="1"/>
  <c r="F3456" i="66"/>
  <c r="H3456" i="66" s="1"/>
  <c r="F8036" i="66"/>
  <c r="H8036" i="66" s="1"/>
  <c r="F3446" i="66"/>
  <c r="H3446" i="66" s="1"/>
  <c r="F6808" i="66"/>
  <c r="H6808" i="66" s="1"/>
  <c r="F5588" i="66"/>
  <c r="H5588" i="66" s="1"/>
  <c r="F4358" i="66"/>
  <c r="H4358" i="66" s="1"/>
  <c r="F7459" i="66"/>
  <c r="H7459" i="66" s="1"/>
  <c r="F5369" i="66"/>
  <c r="H5369" i="66" s="1"/>
  <c r="F5145" i="66"/>
  <c r="H5145" i="66" s="1"/>
  <c r="F4645" i="66"/>
  <c r="H4645" i="66" s="1"/>
  <c r="F8523" i="66"/>
  <c r="H8523" i="66" s="1"/>
  <c r="F7613" i="66"/>
  <c r="H7613" i="66" s="1"/>
  <c r="F3563" i="66"/>
  <c r="H3563" i="66" s="1"/>
  <c r="F8040" i="66"/>
  <c r="H8040" i="66" s="1"/>
  <c r="F7048" i="66"/>
  <c r="H7048" i="66" s="1"/>
  <c r="F9229" i="66"/>
  <c r="H9229" i="66" s="1"/>
  <c r="F4689" i="66"/>
  <c r="H4689" i="66" s="1"/>
  <c r="F3699" i="66"/>
  <c r="H3699" i="66" s="1"/>
  <c r="F8703" i="66"/>
  <c r="H8703" i="66" s="1"/>
  <c r="F5133" i="66"/>
  <c r="H5133" i="66" s="1"/>
  <c r="F4193" i="66"/>
  <c r="H4193" i="66" s="1"/>
  <c r="F6762" i="66"/>
  <c r="H6762" i="66" s="1"/>
  <c r="F4832" i="66"/>
  <c r="H4832" i="66" s="1"/>
  <c r="F9061" i="66"/>
  <c r="H9061" i="66" s="1"/>
  <c r="F7531" i="66"/>
  <c r="H7531" i="66" s="1"/>
  <c r="F6081" i="66"/>
  <c r="H6081" i="66" s="1"/>
  <c r="F5181" i="66"/>
  <c r="H5181" i="66" s="1"/>
  <c r="F4125" i="66"/>
  <c r="H4125" i="66" s="1"/>
  <c r="F3225" i="66"/>
  <c r="H3225" i="66" s="1"/>
  <c r="F3067" i="66"/>
  <c r="H3067" i="66" s="1"/>
  <c r="F2746" i="66"/>
  <c r="H2746" i="66" s="1"/>
  <c r="F1745" i="66"/>
  <c r="H1745" i="66" s="1"/>
  <c r="F2464" i="66"/>
  <c r="H2464" i="66" s="1"/>
  <c r="F1864" i="66"/>
  <c r="H1864" i="66" s="1"/>
  <c r="F5556" i="66"/>
  <c r="H5556" i="66" s="1"/>
  <c r="F6940" i="66"/>
  <c r="H6940" i="66" s="1"/>
  <c r="F5320" i="66"/>
  <c r="H5320" i="66" s="1"/>
  <c r="F9329" i="66"/>
  <c r="H9329" i="66" s="1"/>
  <c r="F6189" i="66"/>
  <c r="H6189" i="66" s="1"/>
  <c r="F3949" i="66"/>
  <c r="H3949" i="66" s="1"/>
  <c r="F9173" i="66"/>
  <c r="H9173" i="66" s="1"/>
  <c r="F8553" i="66"/>
  <c r="H8553" i="66" s="1"/>
  <c r="F7833" i="66"/>
  <c r="H7833" i="66" s="1"/>
  <c r="F4833" i="66"/>
  <c r="H4833" i="66" s="1"/>
  <c r="F4123" i="66"/>
  <c r="H4123" i="66" s="1"/>
  <c r="F8112" i="66"/>
  <c r="H8112" i="66" s="1"/>
  <c r="F7392" i="66"/>
  <c r="H7392" i="66" s="1"/>
  <c r="F6682" i="66"/>
  <c r="H6682" i="66" s="1"/>
  <c r="F5182" i="66"/>
  <c r="H5182" i="66" s="1"/>
  <c r="F8881" i="66"/>
  <c r="H8881" i="66" s="1"/>
  <c r="F6721" i="66"/>
  <c r="H6721" i="66" s="1"/>
  <c r="F5171" i="66"/>
  <c r="H5171" i="66" s="1"/>
  <c r="F4671" i="66"/>
  <c r="H4671" i="66" s="1"/>
  <c r="F3952" i="66"/>
  <c r="H3952" i="66" s="1"/>
  <c r="F3402" i="66"/>
  <c r="H3402" i="66" s="1"/>
  <c r="F2157" i="66"/>
  <c r="H2157" i="66" s="1"/>
  <c r="F2986" i="66"/>
  <c r="H2986" i="66" s="1"/>
  <c r="F2085" i="66"/>
  <c r="H2085" i="66" s="1"/>
  <c r="F2404" i="66"/>
  <c r="H2404" i="66" s="1"/>
  <c r="F8018" i="66"/>
  <c r="H8018" i="66" s="1"/>
  <c r="F6148" i="66"/>
  <c r="H6148" i="66" s="1"/>
  <c r="F4218" i="66"/>
  <c r="H4218" i="66" s="1"/>
  <c r="F9209" i="66"/>
  <c r="H9209" i="66" s="1"/>
  <c r="F7149" i="66"/>
  <c r="H7149" i="66" s="1"/>
  <c r="F3529" i="66"/>
  <c r="H3529" i="66" s="1"/>
  <c r="F4415" i="66"/>
  <c r="H4415" i="66" s="1"/>
  <c r="F8913" i="66"/>
  <c r="H8913" i="66" s="1"/>
  <c r="F7700" i="66"/>
  <c r="H7700" i="66" s="1"/>
  <c r="F7348" i="66"/>
  <c r="H7348" i="66" s="1"/>
  <c r="F5040" i="66"/>
  <c r="H5040" i="66" s="1"/>
  <c r="F3770" i="66"/>
  <c r="H3770" i="66" s="1"/>
  <c r="F9099" i="66"/>
  <c r="H9099" i="66" s="1"/>
  <c r="F6920" i="66"/>
  <c r="H6920" i="66" s="1"/>
  <c r="F6448" i="66"/>
  <c r="H6448" i="66" s="1"/>
  <c r="F4638" i="66"/>
  <c r="H4638" i="66" s="1"/>
  <c r="F5430" i="66"/>
  <c r="H5430" i="66" s="1"/>
  <c r="F9499" i="66"/>
  <c r="H9499" i="66" s="1"/>
  <c r="F4866" i="66"/>
  <c r="H4866" i="66" s="1"/>
  <c r="F4490" i="66"/>
  <c r="H4490" i="66" s="1"/>
  <c r="F3350" i="66"/>
  <c r="H3350" i="66" s="1"/>
  <c r="F7097" i="66"/>
  <c r="H7097" i="66" s="1"/>
  <c r="F7630" i="66"/>
  <c r="H7630" i="66" s="1"/>
  <c r="F7448" i="66"/>
  <c r="H7448" i="66" s="1"/>
  <c r="F5140" i="66"/>
  <c r="H5140" i="66" s="1"/>
  <c r="F3850" i="66"/>
  <c r="H3850" i="66" s="1"/>
  <c r="F5640" i="66"/>
  <c r="H5640" i="66" s="1"/>
  <c r="F7258" i="66"/>
  <c r="H7258" i="66" s="1"/>
  <c r="F5548" i="66"/>
  <c r="H5548" i="66" s="1"/>
  <c r="F4980" i="66"/>
  <c r="H4980" i="66" s="1"/>
  <c r="F5770" i="66"/>
  <c r="H5770" i="66" s="1"/>
  <c r="F7418" i="66"/>
  <c r="H7418" i="66" s="1"/>
  <c r="F4148" i="66"/>
  <c r="H4148" i="66" s="1"/>
  <c r="F7199" i="66"/>
  <c r="H7199" i="66" s="1"/>
  <c r="F4519" i="66"/>
  <c r="H4519" i="66" s="1"/>
  <c r="F6195" i="66"/>
  <c r="H6195" i="66" s="1"/>
  <c r="F9293" i="66"/>
  <c r="H9293" i="66" s="1"/>
  <c r="F8503" i="66"/>
  <c r="H8503" i="66" s="1"/>
  <c r="F7783" i="66"/>
  <c r="H7783" i="66" s="1"/>
  <c r="F6363" i="66"/>
  <c r="H6363" i="66" s="1"/>
  <c r="F5643" i="66"/>
  <c r="H5643" i="66" s="1"/>
  <c r="F4933" i="66"/>
  <c r="H4933" i="66" s="1"/>
  <c r="F3493" i="66"/>
  <c r="H3493" i="66" s="1"/>
  <c r="F7562" i="66"/>
  <c r="H7562" i="66" s="1"/>
  <c r="F6842" i="66"/>
  <c r="H6842" i="66" s="1"/>
  <c r="F9221" i="66"/>
  <c r="H9221" i="66" s="1"/>
  <c r="F8581" i="66"/>
  <c r="H8581" i="66" s="1"/>
  <c r="F7541" i="66"/>
  <c r="H7541" i="66" s="1"/>
  <c r="F7041" i="66"/>
  <c r="H7041" i="66" s="1"/>
  <c r="F6041" i="66"/>
  <c r="H6041" i="66" s="1"/>
  <c r="F5541" i="66"/>
  <c r="H5541" i="66" s="1"/>
  <c r="F5041" i="66"/>
  <c r="H5041" i="66" s="1"/>
  <c r="F4041" i="66"/>
  <c r="H4041" i="66" s="1"/>
  <c r="F3541" i="66"/>
  <c r="H3541" i="66" s="1"/>
  <c r="F4135" i="66"/>
  <c r="H4135" i="66" s="1"/>
  <c r="F3635" i="66"/>
  <c r="H3635" i="66" s="1"/>
  <c r="F2727" i="66"/>
  <c r="H2727" i="66" s="1"/>
  <c r="F2106" i="66"/>
  <c r="H2106" i="66" s="1"/>
  <c r="F2855" i="66"/>
  <c r="H2855" i="66" s="1"/>
  <c r="F2355" i="66"/>
  <c r="H2355" i="66" s="1"/>
  <c r="F7209" i="66"/>
  <c r="H7209" i="66" s="1"/>
  <c r="F4249" i="66"/>
  <c r="H4249" i="66" s="1"/>
  <c r="F7873" i="66"/>
  <c r="H7873" i="66" s="1"/>
  <c r="F3793" i="66"/>
  <c r="H3793" i="66" s="1"/>
  <c r="F6932" i="66"/>
  <c r="H6932" i="66" s="1"/>
  <c r="F4882" i="66"/>
  <c r="H4882" i="66" s="1"/>
  <c r="F9091" i="66"/>
  <c r="H9091" i="66" s="1"/>
  <c r="F8251" i="66"/>
  <c r="H8251" i="66" s="1"/>
  <c r="F7521" i="66"/>
  <c r="H7521" i="66" s="1"/>
  <c r="F6101" i="66"/>
  <c r="H6101" i="66" s="1"/>
  <c r="F4661" i="66"/>
  <c r="H4661" i="66" s="1"/>
  <c r="F3615" i="66"/>
  <c r="H3615" i="66" s="1"/>
  <c r="F3422" i="66"/>
  <c r="H3422" i="66" s="1"/>
  <c r="F2347" i="66"/>
  <c r="H2347" i="66" s="1"/>
  <c r="F3016" i="66"/>
  <c r="H3016" i="66" s="1"/>
  <c r="F2306" i="66"/>
  <c r="H2306" i="66" s="1"/>
  <c r="F2155" i="66"/>
  <c r="H2155" i="66" s="1"/>
  <c r="F1525" i="66"/>
  <c r="H1525" i="66" s="1"/>
  <c r="F2774" i="66"/>
  <c r="H2774" i="66" s="1"/>
  <c r="F2154" i="66"/>
  <c r="H2154" i="66" s="1"/>
  <c r="F1604" i="66"/>
  <c r="H1604" i="66" s="1"/>
  <c r="F2973" i="66"/>
  <c r="H2973" i="66" s="1"/>
  <c r="F2473" i="66"/>
  <c r="H2473" i="66" s="1"/>
  <c r="F2792" i="66"/>
  <c r="H2792" i="66" s="1"/>
  <c r="F3068" i="66"/>
  <c r="H3068" i="66" s="1"/>
  <c r="F2318" i="66"/>
  <c r="H2318" i="66" s="1"/>
  <c r="F1796" i="66"/>
  <c r="H1796" i="66" s="1"/>
  <c r="F2878" i="66"/>
  <c r="H2878" i="66" s="1"/>
  <c r="F1432" i="66"/>
  <c r="H1432" i="66" s="1"/>
  <c r="F2581" i="66"/>
  <c r="H2581" i="66" s="1"/>
  <c r="F2520" i="66"/>
  <c r="H2520" i="66" s="1"/>
  <c r="F1164" i="66"/>
  <c r="H1164" i="66" s="1"/>
  <c r="F1006" i="66"/>
  <c r="H1006" i="66" s="1"/>
  <c r="F1275" i="66"/>
  <c r="H1275" i="66" s="1"/>
  <c r="F3820" i="66"/>
  <c r="H3820" i="66" s="1"/>
  <c r="F7539" i="66"/>
  <c r="H7539" i="66" s="1"/>
  <c r="F4529" i="66"/>
  <c r="H4529" i="66" s="1"/>
  <c r="F9323" i="66"/>
  <c r="H9323" i="66" s="1"/>
  <c r="F5125" i="66"/>
  <c r="H5125" i="66" s="1"/>
  <c r="F5013" i="66"/>
  <c r="H5013" i="66" s="1"/>
  <c r="F3973" i="66"/>
  <c r="H3973" i="66" s="1"/>
  <c r="F9352" i="66"/>
  <c r="H9352" i="66" s="1"/>
  <c r="F8152" i="66"/>
  <c r="H8152" i="66" s="1"/>
  <c r="F5082" i="66"/>
  <c r="H5082" i="66" s="1"/>
  <c r="F9311" i="66"/>
  <c r="H9311" i="66" s="1"/>
  <c r="F7661" i="66"/>
  <c r="H7661" i="66" s="1"/>
  <c r="F6951" i="66"/>
  <c r="H6951" i="66" s="1"/>
  <c r="F3371" i="66"/>
  <c r="H3371" i="66" s="1"/>
  <c r="F3755" i="66"/>
  <c r="H3755" i="66" s="1"/>
  <c r="F4272" i="66"/>
  <c r="H4272" i="66" s="1"/>
  <c r="F3562" i="66"/>
  <c r="H3562" i="66" s="1"/>
  <c r="F3156" i="66"/>
  <c r="H3156" i="66" s="1"/>
  <c r="F2436" i="66"/>
  <c r="H2436" i="66" s="1"/>
  <c r="F2975" i="66"/>
  <c r="H2975" i="66" s="1"/>
  <c r="F2264" i="66"/>
  <c r="H2264" i="66" s="1"/>
  <c r="F1704" i="66"/>
  <c r="H1704" i="66" s="1"/>
  <c r="F2382" i="66"/>
  <c r="H2382" i="66" s="1"/>
  <c r="F1898" i="66"/>
  <c r="H1898" i="66" s="1"/>
  <c r="F1913" i="66"/>
  <c r="H1913" i="66" s="1"/>
  <c r="F1413" i="66"/>
  <c r="H1413" i="66" s="1"/>
  <c r="F2031" i="66"/>
  <c r="H2031" i="66" s="1"/>
  <c r="F1501" i="66"/>
  <c r="H1501" i="66" s="1"/>
  <c r="F8769" i="66"/>
  <c r="H8769" i="66" s="1"/>
  <c r="F7029" i="66"/>
  <c r="H7029" i="66" s="1"/>
  <c r="F4069" i="66"/>
  <c r="H4069" i="66" s="1"/>
  <c r="F8863" i="66"/>
  <c r="H8863" i="66" s="1"/>
  <c r="F6733" i="66"/>
  <c r="H6733" i="66" s="1"/>
  <c r="F5713" i="66"/>
  <c r="H5713" i="66" s="1"/>
  <c r="F4683" i="66"/>
  <c r="H4683" i="66" s="1"/>
  <c r="F7822" i="66"/>
  <c r="H7822" i="66" s="1"/>
  <c r="F4772" i="66"/>
  <c r="H4772" i="66" s="1"/>
  <c r="F8642" i="66"/>
  <c r="H8642" i="66" s="1"/>
  <c r="F5105" i="66"/>
  <c r="H5105" i="66" s="1"/>
  <c r="F9243" i="66"/>
  <c r="H9243" i="66" s="1"/>
  <c r="F3589" i="66"/>
  <c r="H3589" i="66" s="1"/>
  <c r="F5509" i="66"/>
  <c r="H5509" i="66" s="1"/>
  <c r="F7723" i="66"/>
  <c r="H7723" i="66" s="1"/>
  <c r="F6548" i="66"/>
  <c r="H6548" i="66" s="1"/>
  <c r="F5049" i="66"/>
  <c r="H5049" i="66" s="1"/>
  <c r="F3579" i="66"/>
  <c r="H3579" i="66" s="1"/>
  <c r="F4365" i="66"/>
  <c r="H4365" i="66" s="1"/>
  <c r="F7393" i="66"/>
  <c r="H7393" i="66" s="1"/>
  <c r="F7249" i="66"/>
  <c r="H7249" i="66" s="1"/>
  <c r="F4279" i="66"/>
  <c r="H4279" i="66" s="1"/>
  <c r="F6235" i="66"/>
  <c r="H6235" i="66" s="1"/>
  <c r="F9053" i="66"/>
  <c r="H9053" i="66" s="1"/>
  <c r="F7893" i="66"/>
  <c r="H7893" i="66" s="1"/>
  <c r="F4559" i="66"/>
  <c r="H4559" i="66" s="1"/>
  <c r="F9423" i="66"/>
  <c r="H9423" i="66" s="1"/>
  <c r="F9313" i="66"/>
  <c r="H9313" i="66" s="1"/>
  <c r="F7083" i="66"/>
  <c r="H7083" i="66" s="1"/>
  <c r="F6043" i="66"/>
  <c r="H6043" i="66" s="1"/>
  <c r="F5033" i="66"/>
  <c r="H5033" i="66" s="1"/>
  <c r="F9392" i="66"/>
  <c r="H9392" i="66" s="1"/>
  <c r="F8182" i="66"/>
  <c r="H8182" i="66" s="1"/>
  <c r="F6132" i="66"/>
  <c r="H6132" i="66" s="1"/>
  <c r="F9331" i="66"/>
  <c r="H9331" i="66" s="1"/>
  <c r="F8421" i="66"/>
  <c r="H8421" i="66" s="1"/>
  <c r="F4821" i="66"/>
  <c r="H4821" i="66" s="1"/>
  <c r="F4111" i="66"/>
  <c r="H4111" i="66" s="1"/>
  <c r="F3401" i="66"/>
  <c r="H3401" i="66" s="1"/>
  <c r="F3582" i="66"/>
  <c r="H3582" i="66" s="1"/>
  <c r="F1729" i="66"/>
  <c r="H1729" i="66" s="1"/>
  <c r="F2507" i="66"/>
  <c r="H2507" i="66" s="1"/>
  <c r="F1665" i="66"/>
  <c r="H1665" i="66" s="1"/>
  <c r="F2904" i="66"/>
  <c r="H2904" i="66" s="1"/>
  <c r="F2284" i="66"/>
  <c r="H2284" i="66" s="1"/>
  <c r="F3083" i="66"/>
  <c r="H3083" i="66" s="1"/>
  <c r="F2583" i="66"/>
  <c r="H2583" i="66" s="1"/>
  <c r="F2902" i="66"/>
  <c r="H2902" i="66" s="1"/>
  <c r="F1902" i="66"/>
  <c r="H1902" i="66" s="1"/>
  <c r="F1918" i="66"/>
  <c r="H1918" i="66" s="1"/>
  <c r="F1797" i="66"/>
  <c r="H1797" i="66" s="1"/>
  <c r="F1906" i="66"/>
  <c r="H1906" i="66" s="1"/>
  <c r="F1376" i="66"/>
  <c r="H1376" i="66" s="1"/>
  <c r="F1923" i="66"/>
  <c r="H1923" i="66" s="1"/>
  <c r="F1542" i="66"/>
  <c r="H1542" i="66" s="1"/>
  <c r="F2721" i="66"/>
  <c r="H2721" i="66" s="1"/>
  <c r="F2030" i="66"/>
  <c r="H2030" i="66" s="1"/>
  <c r="F2689" i="66"/>
  <c r="H2689" i="66" s="1"/>
  <c r="F2019" i="66"/>
  <c r="H2019" i="66" s="1"/>
  <c r="F380" i="66"/>
  <c r="H380" i="66" s="1"/>
  <c r="F1090" i="66"/>
  <c r="H1090" i="66" s="1"/>
  <c r="F695" i="66"/>
  <c r="H695" i="66" s="1"/>
  <c r="F347" i="66"/>
  <c r="H347" i="66" s="1"/>
  <c r="F448" i="66"/>
  <c r="H448" i="66" s="1"/>
  <c r="F653" i="66"/>
  <c r="H653" i="66" s="1"/>
  <c r="F1153" i="66"/>
  <c r="H1153" i="66" s="1"/>
  <c r="F746" i="66"/>
  <c r="H746" i="66" s="1"/>
  <c r="F1237" i="66"/>
  <c r="H1237" i="66" s="1"/>
  <c r="F459" i="66"/>
  <c r="H459" i="66" s="1"/>
  <c r="F1149" i="66"/>
  <c r="H1149" i="66" s="1"/>
  <c r="F1231" i="66"/>
  <c r="H1231" i="66" s="1"/>
  <c r="F2039" i="66"/>
  <c r="H2039" i="66" s="1"/>
  <c r="F2530" i="66"/>
  <c r="H2530" i="66" s="1"/>
  <c r="F1611" i="66"/>
  <c r="H1611" i="66" s="1"/>
  <c r="F2471" i="66"/>
  <c r="H2471" i="66" s="1"/>
  <c r="F1572" i="66"/>
  <c r="H1572" i="66" s="1"/>
  <c r="F1656" i="66"/>
  <c r="H1656" i="66" s="1"/>
  <c r="F2922" i="66"/>
  <c r="H2922" i="66" s="1"/>
  <c r="F2415" i="66"/>
  <c r="H2415" i="66" s="1"/>
  <c r="F2186" i="66"/>
  <c r="H2186" i="66" s="1"/>
  <c r="F4251" i="66"/>
  <c r="H4251" i="66" s="1"/>
  <c r="F5261" i="66"/>
  <c r="H5261" i="66" s="1"/>
  <c r="F7301" i="66"/>
  <c r="H7301" i="66" s="1"/>
  <c r="F8172" i="66"/>
  <c r="H8172" i="66" s="1"/>
  <c r="F3643" i="66"/>
  <c r="H3643" i="66" s="1"/>
  <c r="F5373" i="66"/>
  <c r="H5373" i="66" s="1"/>
  <c r="F7673" i="66"/>
  <c r="H7673" i="66" s="1"/>
  <c r="F9336" i="66"/>
  <c r="H9336" i="66" s="1"/>
  <c r="F5386" i="66"/>
  <c r="H5386" i="66" s="1"/>
  <c r="F3436" i="66"/>
  <c r="H3436" i="66" s="1"/>
  <c r="F9540" i="66"/>
  <c r="H9540" i="66" s="1"/>
  <c r="F7125" i="66"/>
  <c r="H7125" i="66" s="1"/>
  <c r="F6296" i="66"/>
  <c r="H6296" i="66" s="1"/>
  <c r="F7610" i="66"/>
  <c r="H7610" i="66" s="1"/>
  <c r="F6950" i="66"/>
  <c r="H6950" i="66" s="1"/>
  <c r="F8378" i="66"/>
  <c r="H8378" i="66" s="1"/>
  <c r="F6378" i="66"/>
  <c r="H6378" i="66" s="1"/>
  <c r="F4878" i="66"/>
  <c r="H4878" i="66" s="1"/>
  <c r="F4378" i="66"/>
  <c r="H4378" i="66" s="1"/>
  <c r="F3428" i="66"/>
  <c r="H3428" i="66" s="1"/>
  <c r="F5050" i="66"/>
  <c r="H5050" i="66" s="1"/>
  <c r="F6797" i="66"/>
  <c r="H6797" i="66" s="1"/>
  <c r="F5487" i="66"/>
  <c r="H5487" i="66" s="1"/>
  <c r="F9066" i="66"/>
  <c r="H9066" i="66" s="1"/>
  <c r="F4786" i="66"/>
  <c r="H4786" i="66" s="1"/>
  <c r="F7110" i="66"/>
  <c r="H7110" i="66" s="1"/>
  <c r="F6278" i="66"/>
  <c r="H6278" i="66" s="1"/>
  <c r="F5178" i="66"/>
  <c r="H5178" i="66" s="1"/>
  <c r="F5614" i="66"/>
  <c r="H5614" i="66" s="1"/>
  <c r="F3387" i="66"/>
  <c r="H3387" i="66" s="1"/>
  <c r="F6946" i="66"/>
  <c r="H6946" i="66" s="1"/>
  <c r="F6715" i="66"/>
  <c r="H6715" i="66" s="1"/>
  <c r="F9250" i="66"/>
  <c r="H9250" i="66" s="1"/>
  <c r="F8438" i="66"/>
  <c r="H8438" i="66" s="1"/>
  <c r="F7488" i="66"/>
  <c r="H7488" i="66" s="1"/>
  <c r="F5316" i="66"/>
  <c r="H5316" i="66" s="1"/>
  <c r="F4196" i="66"/>
  <c r="H4196" i="66" s="1"/>
  <c r="F6538" i="66"/>
  <c r="H6538" i="66" s="1"/>
  <c r="F5608" i="66"/>
  <c r="H5608" i="66" s="1"/>
  <c r="F3480" i="66"/>
  <c r="H3480" i="66" s="1"/>
  <c r="F8019" i="66"/>
  <c r="H8019" i="66" s="1"/>
  <c r="F5859" i="66"/>
  <c r="H5859" i="66" s="1"/>
  <c r="F4909" i="66"/>
  <c r="H4909" i="66" s="1"/>
  <c r="F3759" i="66"/>
  <c r="H3759" i="66" s="1"/>
  <c r="F6215" i="66"/>
  <c r="H6215" i="66" s="1"/>
  <c r="F3437" i="66"/>
  <c r="H3437" i="66" s="1"/>
  <c r="F3766" i="66"/>
  <c r="H3766" i="66" s="1"/>
  <c r="F3374" i="66"/>
  <c r="H3374" i="66" s="1"/>
  <c r="F8570" i="66"/>
  <c r="H8570" i="66" s="1"/>
  <c r="F5920" i="66"/>
  <c r="H5920" i="66" s="1"/>
  <c r="F5248" i="66"/>
  <c r="H5248" i="66" s="1"/>
  <c r="F4588" i="66"/>
  <c r="H4588" i="66" s="1"/>
  <c r="F7349" i="66"/>
  <c r="H7349" i="66" s="1"/>
  <c r="F4644" i="66"/>
  <c r="H4644" i="66" s="1"/>
  <c r="F8974" i="66"/>
  <c r="H8974" i="66" s="1"/>
  <c r="F4006" i="66"/>
  <c r="H4006" i="66" s="1"/>
  <c r="F3590" i="66"/>
  <c r="H3590" i="66" s="1"/>
  <c r="F8239" i="66"/>
  <c r="H8239" i="66" s="1"/>
  <c r="F6469" i="66"/>
  <c r="H6469" i="66" s="1"/>
  <c r="F3719" i="66"/>
  <c r="H3719" i="66" s="1"/>
  <c r="F4346" i="66"/>
  <c r="H4346" i="66" s="1"/>
  <c r="F6465" i="66"/>
  <c r="H6465" i="66" s="1"/>
  <c r="F4790" i="66"/>
  <c r="H4790" i="66" s="1"/>
  <c r="F5695" i="66"/>
  <c r="H5695" i="66" s="1"/>
  <c r="F8213" i="66"/>
  <c r="H8213" i="66" s="1"/>
  <c r="F5952" i="66"/>
  <c r="H5952" i="66" s="1"/>
  <c r="F5352" i="66"/>
  <c r="H5352" i="66" s="1"/>
  <c r="F4852" i="66"/>
  <c r="H4852" i="66" s="1"/>
  <c r="F7986" i="66"/>
  <c r="H7986" i="66" s="1"/>
  <c r="F6875" i="66"/>
  <c r="H6875" i="66" s="1"/>
  <c r="F8350" i="66"/>
  <c r="H8350" i="66" s="1"/>
  <c r="F6750" i="66"/>
  <c r="H6750" i="66" s="1"/>
  <c r="F5968" i="66"/>
  <c r="H5968" i="66" s="1"/>
  <c r="F4768" i="66"/>
  <c r="H4768" i="66" s="1"/>
  <c r="F6539" i="66"/>
  <c r="H6539" i="66" s="1"/>
  <c r="F5789" i="66"/>
  <c r="H5789" i="66" s="1"/>
  <c r="F4039" i="66"/>
  <c r="H4039" i="66" s="1"/>
  <c r="F3279" i="66"/>
  <c r="H3279" i="66" s="1"/>
  <c r="F4625" i="66"/>
  <c r="H4625" i="66" s="1"/>
  <c r="F9513" i="66"/>
  <c r="H9513" i="66" s="1"/>
  <c r="F6303" i="66"/>
  <c r="H6303" i="66" s="1"/>
  <c r="F5403" i="66"/>
  <c r="H5403" i="66" s="1"/>
  <c r="F4703" i="66"/>
  <c r="H4703" i="66" s="1"/>
  <c r="F9152" i="66"/>
  <c r="H9152" i="66" s="1"/>
  <c r="F8102" i="66"/>
  <c r="H8102" i="66" s="1"/>
  <c r="F7402" i="66"/>
  <c r="H7402" i="66" s="1"/>
  <c r="F6502" i="66"/>
  <c r="H6502" i="66" s="1"/>
  <c r="F7698" i="66"/>
  <c r="H7698" i="66" s="1"/>
  <c r="F5010" i="66"/>
  <c r="H5010" i="66" s="1"/>
  <c r="F3860" i="66"/>
  <c r="H3860" i="66" s="1"/>
  <c r="F3534" i="66"/>
  <c r="H3534" i="66" s="1"/>
  <c r="F8746" i="66"/>
  <c r="H8746" i="66" s="1"/>
  <c r="F3956" i="66"/>
  <c r="H3956" i="66" s="1"/>
  <c r="F3214" i="66"/>
  <c r="H3214" i="66" s="1"/>
  <c r="F4614" i="66"/>
  <c r="H4614" i="66" s="1"/>
  <c r="F6675" i="66"/>
  <c r="H6675" i="66" s="1"/>
  <c r="F6204" i="66"/>
  <c r="H6204" i="66" s="1"/>
  <c r="F6527" i="66"/>
  <c r="H6527" i="66" s="1"/>
  <c r="F3227" i="66"/>
  <c r="H3227" i="66" s="1"/>
  <c r="F5416" i="66"/>
  <c r="H5416" i="66" s="1"/>
  <c r="F3727" i="66"/>
  <c r="H3727" i="66" s="1"/>
  <c r="F7866" i="66"/>
  <c r="H7866" i="66" s="1"/>
  <c r="F5498" i="66"/>
  <c r="H5498" i="66" s="1"/>
  <c r="F3958" i="66"/>
  <c r="H3958" i="66" s="1"/>
  <c r="F7389" i="66"/>
  <c r="H7389" i="66" s="1"/>
  <c r="F6425" i="66"/>
  <c r="H6425" i="66" s="1"/>
  <c r="F4595" i="66"/>
  <c r="H4595" i="66" s="1"/>
  <c r="F8473" i="66"/>
  <c r="H8473" i="66" s="1"/>
  <c r="F7563" i="66"/>
  <c r="H7563" i="66" s="1"/>
  <c r="F4413" i="66"/>
  <c r="H4413" i="66" s="1"/>
  <c r="F3513" i="66"/>
  <c r="H3513" i="66" s="1"/>
  <c r="F7740" i="66"/>
  <c r="H7740" i="66" s="1"/>
  <c r="F4558" i="66"/>
  <c r="H4558" i="66" s="1"/>
  <c r="F5360" i="66"/>
  <c r="H5360" i="66" s="1"/>
  <c r="F3810" i="66"/>
  <c r="H3810" i="66" s="1"/>
  <c r="F9139" i="66"/>
  <c r="H9139" i="66" s="1"/>
  <c r="F7999" i="66"/>
  <c r="H7999" i="66" s="1"/>
  <c r="F4589" i="66"/>
  <c r="H4589" i="66" s="1"/>
  <c r="F3619" i="66"/>
  <c r="H3619" i="66" s="1"/>
  <c r="F7773" i="66"/>
  <c r="H7773" i="66" s="1"/>
  <c r="F5063" i="66"/>
  <c r="H5063" i="66" s="1"/>
  <c r="F7622" i="66"/>
  <c r="H7622" i="66" s="1"/>
  <c r="F4762" i="66"/>
  <c r="H4762" i="66" s="1"/>
  <c r="F8181" i="66"/>
  <c r="H8181" i="66" s="1"/>
  <c r="F7481" i="66"/>
  <c r="H7481" i="66" s="1"/>
  <c r="F6031" i="66"/>
  <c r="H6031" i="66" s="1"/>
  <c r="F5131" i="66"/>
  <c r="H5131" i="66" s="1"/>
  <c r="F3681" i="66"/>
  <c r="H3681" i="66" s="1"/>
  <c r="F4075" i="66"/>
  <c r="H4075" i="66" s="1"/>
  <c r="F4402" i="66"/>
  <c r="H4402" i="66" s="1"/>
  <c r="F2967" i="66"/>
  <c r="H2967" i="66" s="1"/>
  <c r="F2745" i="66"/>
  <c r="H2745" i="66" s="1"/>
  <c r="F2245" i="66"/>
  <c r="H2245" i="66" s="1"/>
  <c r="F1695" i="66"/>
  <c r="H1695" i="66" s="1"/>
  <c r="F6790" i="66"/>
  <c r="H6790" i="66" s="1"/>
  <c r="F8198" i="66"/>
  <c r="H8198" i="66" s="1"/>
  <c r="F4238" i="66"/>
  <c r="H4238" i="66" s="1"/>
  <c r="F3910" i="66"/>
  <c r="H3910" i="66" s="1"/>
  <c r="F8099" i="66"/>
  <c r="H8099" i="66" s="1"/>
  <c r="F7079" i="66"/>
  <c r="H7079" i="66" s="1"/>
  <c r="F4939" i="66"/>
  <c r="H4939" i="66" s="1"/>
  <c r="F3879" i="66"/>
  <c r="H3879" i="66" s="1"/>
  <c r="F6405" i="66"/>
  <c r="H6405" i="66" s="1"/>
  <c r="F5545" i="66"/>
  <c r="H5545" i="66" s="1"/>
  <c r="F9353" i="66"/>
  <c r="H9353" i="66" s="1"/>
  <c r="F6983" i="66"/>
  <c r="H6983" i="66" s="1"/>
  <c r="F6273" i="66"/>
  <c r="H6273" i="66" s="1"/>
  <c r="F4773" i="66"/>
  <c r="H4773" i="66" s="1"/>
  <c r="F4043" i="66"/>
  <c r="H4043" i="66" s="1"/>
  <c r="F3333" i="66"/>
  <c r="H3333" i="66" s="1"/>
  <c r="F6612" i="66"/>
  <c r="H6612" i="66" s="1"/>
  <c r="F5112" i="66"/>
  <c r="H5112" i="66" s="1"/>
  <c r="F8851" i="66"/>
  <c r="H8851" i="66" s="1"/>
  <c r="F8231" i="66"/>
  <c r="H8231" i="66" s="1"/>
  <c r="F6671" i="66"/>
  <c r="H6671" i="66" s="1"/>
  <c r="F5121" i="66"/>
  <c r="H5121" i="66" s="1"/>
  <c r="F4621" i="66"/>
  <c r="H4621" i="66" s="1"/>
  <c r="F3902" i="66"/>
  <c r="H3902" i="66" s="1"/>
  <c r="F3302" i="66"/>
  <c r="H3302" i="66" s="1"/>
  <c r="F2107" i="66"/>
  <c r="H2107" i="66" s="1"/>
  <c r="F2936" i="66"/>
  <c r="H2936" i="66" s="1"/>
  <c r="F2386" i="66"/>
  <c r="H2386" i="66" s="1"/>
  <c r="F2354" i="66"/>
  <c r="H2354" i="66" s="1"/>
  <c r="F5808" i="66"/>
  <c r="H5808" i="66" s="1"/>
  <c r="F3439" i="66"/>
  <c r="H3439" i="66" s="1"/>
  <c r="F5935" i="66"/>
  <c r="H5935" i="66" s="1"/>
  <c r="F5055" i="66"/>
  <c r="H5055" i="66" s="1"/>
  <c r="F7490" i="66"/>
  <c r="H7490" i="66" s="1"/>
  <c r="F5680" i="66"/>
  <c r="H5680" i="66" s="1"/>
  <c r="F5438" i="66"/>
  <c r="H5438" i="66" s="1"/>
  <c r="F3968" i="66"/>
  <c r="H3968" i="66" s="1"/>
  <c r="F4910" i="66"/>
  <c r="H4910" i="66" s="1"/>
  <c r="F6540" i="66"/>
  <c r="H6540" i="66" s="1"/>
  <c r="F6298" i="66"/>
  <c r="H6298" i="66" s="1"/>
  <c r="F4488" i="66"/>
  <c r="H4488" i="66" s="1"/>
  <c r="F5300" i="66"/>
  <c r="H5300" i="66" s="1"/>
  <c r="F9399" i="66"/>
  <c r="H9399" i="66" s="1"/>
  <c r="F8148" i="66"/>
  <c r="H8148" i="66" s="1"/>
  <c r="F6438" i="66"/>
  <c r="H6438" i="66" s="1"/>
  <c r="F4758" i="66"/>
  <c r="H4758" i="66" s="1"/>
  <c r="F4360" i="66"/>
  <c r="H4360" i="66" s="1"/>
  <c r="F3987" i="66"/>
  <c r="H3987" i="66" s="1"/>
  <c r="F5660" i="66"/>
  <c r="H5660" i="66" s="1"/>
  <c r="F7268" i="66"/>
  <c r="H7268" i="66" s="1"/>
  <c r="F4048" i="66"/>
  <c r="H4048" i="66" s="1"/>
  <c r="F8026" i="66"/>
  <c r="H8026" i="66" s="1"/>
  <c r="F7250" i="66"/>
  <c r="H7250" i="66" s="1"/>
  <c r="F4840" i="66"/>
  <c r="H4840" i="66" s="1"/>
  <c r="F7400" i="66"/>
  <c r="H7400" i="66" s="1"/>
  <c r="F5620" i="66"/>
  <c r="H5620" i="66" s="1"/>
  <c r="F7238" i="66"/>
  <c r="H7238" i="66" s="1"/>
  <c r="F5518" i="66"/>
  <c r="H5518" i="66" s="1"/>
  <c r="F9149" i="66"/>
  <c r="H9149" i="66" s="1"/>
  <c r="F7109" i="66"/>
  <c r="H7109" i="66" s="1"/>
  <c r="F5329" i="66"/>
  <c r="H5329" i="66" s="1"/>
  <c r="F4439" i="66"/>
  <c r="H4439" i="66" s="1"/>
  <c r="F3549" i="66"/>
  <c r="H3549" i="66" s="1"/>
  <c r="F9193" i="66"/>
  <c r="H9193" i="66" s="1"/>
  <c r="F9062" i="66"/>
  <c r="H9062" i="66" s="1"/>
  <c r="F6772" i="66"/>
  <c r="H6772" i="66" s="1"/>
  <c r="F5342" i="66"/>
  <c r="H5342" i="66" s="1"/>
  <c r="F4632" i="66"/>
  <c r="H4632" i="66" s="1"/>
  <c r="F9151" i="66"/>
  <c r="H9151" i="66" s="1"/>
  <c r="F8521" i="66"/>
  <c r="H8521" i="66" s="1"/>
  <c r="F7491" i="66"/>
  <c r="H7491" i="66" s="1"/>
  <c r="F6991" i="66"/>
  <c r="H6991" i="66" s="1"/>
  <c r="F5991" i="66"/>
  <c r="H5991" i="66" s="1"/>
  <c r="F5491" i="66"/>
  <c r="H5491" i="66" s="1"/>
  <c r="F4991" i="66"/>
  <c r="H4991" i="66" s="1"/>
  <c r="F4491" i="66"/>
  <c r="H4491" i="66" s="1"/>
  <c r="F3991" i="66"/>
  <c r="H3991" i="66" s="1"/>
  <c r="F3491" i="66"/>
  <c r="H3491" i="66" s="1"/>
  <c r="F4085" i="66"/>
  <c r="H4085" i="66" s="1"/>
  <c r="F3585" i="66"/>
  <c r="H3585" i="66" s="1"/>
  <c r="F3812" i="66"/>
  <c r="H3812" i="66" s="1"/>
  <c r="F3177" i="66"/>
  <c r="H3177" i="66" s="1"/>
  <c r="F2677" i="66"/>
  <c r="H2677" i="66" s="1"/>
  <c r="F2056" i="66"/>
  <c r="H2056" i="66" s="1"/>
  <c r="F7059" i="66"/>
  <c r="H7059" i="66" s="1"/>
  <c r="F4089" i="66"/>
  <c r="H4089" i="66" s="1"/>
  <c r="F8893" i="66"/>
  <c r="H8893" i="66" s="1"/>
  <c r="F6743" i="66"/>
  <c r="H6743" i="66" s="1"/>
  <c r="F5733" i="66"/>
  <c r="H5733" i="66" s="1"/>
  <c r="F4713" i="66"/>
  <c r="H4713" i="66" s="1"/>
  <c r="F9012" i="66"/>
  <c r="H9012" i="66" s="1"/>
  <c r="F7842" i="66"/>
  <c r="H7842" i="66" s="1"/>
  <c r="F6822" i="66"/>
  <c r="H6822" i="66" s="1"/>
  <c r="F8991" i="66"/>
  <c r="H8991" i="66" s="1"/>
  <c r="F6741" i="66"/>
  <c r="H6741" i="66" s="1"/>
  <c r="F6021" i="66"/>
  <c r="H6021" i="66" s="1"/>
  <c r="F5311" i="66"/>
  <c r="H5311" i="66" s="1"/>
  <c r="F3342" i="66"/>
  <c r="H3342" i="66" s="1"/>
  <c r="F2997" i="66"/>
  <c r="H2997" i="66" s="1"/>
  <c r="F2946" i="66"/>
  <c r="H2946" i="66" s="1"/>
  <c r="F1465" i="66"/>
  <c r="H1465" i="66" s="1"/>
  <c r="F2094" i="66"/>
  <c r="H2094" i="66" s="1"/>
  <c r="F2923" i="66"/>
  <c r="H2923" i="66" s="1"/>
  <c r="F2423" i="66"/>
  <c r="H2423" i="66" s="1"/>
  <c r="F2742" i="66"/>
  <c r="H2742" i="66" s="1"/>
  <c r="F2998" i="66"/>
  <c r="H2998" i="66" s="1"/>
  <c r="F2268" i="66"/>
  <c r="H2268" i="66" s="1"/>
  <c r="F1748" i="66"/>
  <c r="H1748" i="66" s="1"/>
  <c r="F1746" i="66"/>
  <c r="H1746" i="66" s="1"/>
  <c r="F2490" i="66"/>
  <c r="H2490" i="66" s="1"/>
  <c r="F1382" i="66"/>
  <c r="H1382" i="66" s="1"/>
  <c r="F2511" i="66"/>
  <c r="H2511" i="66" s="1"/>
  <c r="F2449" i="66"/>
  <c r="H2449" i="66" s="1"/>
  <c r="F2540" i="66"/>
  <c r="H2540" i="66" s="1"/>
  <c r="F1260" i="66"/>
  <c r="H1260" i="66" s="1"/>
  <c r="F849" i="66"/>
  <c r="H849" i="66" s="1"/>
  <c r="F589" i="66"/>
  <c r="H589" i="66" s="1"/>
  <c r="F5879" i="66"/>
  <c r="H5879" i="66" s="1"/>
  <c r="F4379" i="66"/>
  <c r="H4379" i="66" s="1"/>
  <c r="F5015" i="66"/>
  <c r="H5015" i="66" s="1"/>
  <c r="F9133" i="66"/>
  <c r="H9133" i="66" s="1"/>
  <c r="F7963" i="66"/>
  <c r="H7963" i="66" s="1"/>
  <c r="F6943" i="66"/>
  <c r="H6943" i="66" s="1"/>
  <c r="F4893" i="66"/>
  <c r="H4893" i="66" s="1"/>
  <c r="F9242" i="66"/>
  <c r="H9242" i="66" s="1"/>
  <c r="F8032" i="66"/>
  <c r="H8032" i="66" s="1"/>
  <c r="F7022" i="66"/>
  <c r="H7022" i="66" s="1"/>
  <c r="F5992" i="66"/>
  <c r="H5992" i="66" s="1"/>
  <c r="F4982" i="66"/>
  <c r="H4982" i="66" s="1"/>
  <c r="F9181" i="66"/>
  <c r="H9181" i="66" s="1"/>
  <c r="F6871" i="66"/>
  <c r="H6871" i="66" s="1"/>
  <c r="F6161" i="66"/>
  <c r="H6161" i="66" s="1"/>
  <c r="F5451" i="66"/>
  <c r="H5451" i="66" s="1"/>
  <c r="F4731" i="66"/>
  <c r="H4731" i="66" s="1"/>
  <c r="F3137" i="66"/>
  <c r="H3137" i="66" s="1"/>
  <c r="F2417" i="66"/>
  <c r="H2417" i="66" s="1"/>
  <c r="F3076" i="66"/>
  <c r="H3076" i="66" s="1"/>
  <c r="F2366" i="66"/>
  <c r="H2366" i="66" s="1"/>
  <c r="F2905" i="66"/>
  <c r="H2905" i="66" s="1"/>
  <c r="F2205" i="66"/>
  <c r="H2205" i="66" s="1"/>
  <c r="F2824" i="66"/>
  <c r="H2824" i="66" s="1"/>
  <c r="F2204" i="66"/>
  <c r="H2204" i="66" s="1"/>
  <c r="F2332" i="66"/>
  <c r="H2332" i="66" s="1"/>
  <c r="F2373" i="66"/>
  <c r="H2373" i="66" s="1"/>
  <c r="F1863" i="66"/>
  <c r="H1863" i="66" s="1"/>
  <c r="F1363" i="66"/>
  <c r="H1363" i="66" s="1"/>
  <c r="F1472" i="66"/>
  <c r="H1472" i="66" s="1"/>
  <c r="F1971" i="66"/>
  <c r="H1971" i="66" s="1"/>
  <c r="F1451" i="66"/>
  <c r="H1451" i="66" s="1"/>
  <c r="F7380" i="66"/>
  <c r="H7380" i="66" s="1"/>
  <c r="F5399" i="66"/>
  <c r="H5399" i="66" s="1"/>
  <c r="F4655" i="66"/>
  <c r="H4655" i="66" s="1"/>
  <c r="F7643" i="66"/>
  <c r="H7643" i="66" s="1"/>
  <c r="F6623" i="66"/>
  <c r="H6623" i="66" s="1"/>
  <c r="F6712" i="66"/>
  <c r="H6712" i="66" s="1"/>
  <c r="F5672" i="66"/>
  <c r="H5672" i="66" s="1"/>
  <c r="F4662" i="66"/>
  <c r="H4662" i="66" s="1"/>
  <c r="F9279" i="66"/>
  <c r="H9279" i="66" s="1"/>
  <c r="F7943" i="66"/>
  <c r="H7943" i="66" s="1"/>
  <c r="F3469" i="66"/>
  <c r="H3469" i="66" s="1"/>
  <c r="F9473" i="66"/>
  <c r="H9473" i="66" s="1"/>
  <c r="F8353" i="66"/>
  <c r="H8353" i="66" s="1"/>
  <c r="F7323" i="66"/>
  <c r="H7323" i="66" s="1"/>
  <c r="F6810" i="66"/>
  <c r="H6810" i="66" s="1"/>
  <c r="F8499" i="66"/>
  <c r="H8499" i="66" s="1"/>
  <c r="F4848" i="66"/>
  <c r="H4848" i="66" s="1"/>
  <c r="F7949" i="66"/>
  <c r="H7949" i="66" s="1"/>
  <c r="F4889" i="66"/>
  <c r="H4889" i="66" s="1"/>
  <c r="F3429" i="66"/>
  <c r="H3429" i="66" s="1"/>
  <c r="F9223" i="66"/>
  <c r="H9223" i="66" s="1"/>
  <c r="F7293" i="66"/>
  <c r="H7293" i="66" s="1"/>
  <c r="F5629" i="66"/>
  <c r="H5629" i="66" s="1"/>
  <c r="F4129" i="66"/>
  <c r="H4129" i="66" s="1"/>
  <c r="F6125" i="66"/>
  <c r="H6125" i="66" s="1"/>
  <c r="F4815" i="66"/>
  <c r="H4815" i="66" s="1"/>
  <c r="F7793" i="66"/>
  <c r="H7793" i="66" s="1"/>
  <c r="F7419" i="66"/>
  <c r="H7419" i="66" s="1"/>
  <c r="F5889" i="66"/>
  <c r="H5889" i="66" s="1"/>
  <c r="F5045" i="66"/>
  <c r="H5045" i="66" s="1"/>
  <c r="F7993" i="66"/>
  <c r="H7993" i="66" s="1"/>
  <c r="F6973" i="66"/>
  <c r="H6973" i="66" s="1"/>
  <c r="F3893" i="66"/>
  <c r="H3893" i="66" s="1"/>
  <c r="F6022" i="66"/>
  <c r="H6022" i="66" s="1"/>
  <c r="F5012" i="66"/>
  <c r="H5012" i="66" s="1"/>
  <c r="F7611" i="66"/>
  <c r="H7611" i="66" s="1"/>
  <c r="F6901" i="66"/>
  <c r="H6901" i="66" s="1"/>
  <c r="F4751" i="66"/>
  <c r="H4751" i="66" s="1"/>
  <c r="F3321" i="66"/>
  <c r="H3321" i="66" s="1"/>
  <c r="F3705" i="66"/>
  <c r="H3705" i="66" s="1"/>
  <c r="F4222" i="66"/>
  <c r="H4222" i="66" s="1"/>
  <c r="F3512" i="66"/>
  <c r="H3512" i="66" s="1"/>
  <c r="F2437" i="66"/>
  <c r="H2437" i="66" s="1"/>
  <c r="F3106" i="66"/>
  <c r="H3106" i="66" s="1"/>
  <c r="F2925" i="66"/>
  <c r="H2925" i="66" s="1"/>
  <c r="F1605" i="66"/>
  <c r="H1605" i="66" s="1"/>
  <c r="F2844" i="66"/>
  <c r="H2844" i="66" s="1"/>
  <c r="F2224" i="66"/>
  <c r="H2224" i="66" s="1"/>
  <c r="F3033" i="66"/>
  <c r="H3033" i="66" s="1"/>
  <c r="F2533" i="66"/>
  <c r="H2533" i="66" s="1"/>
  <c r="F2852" i="66"/>
  <c r="H2852" i="66" s="1"/>
  <c r="F2378" i="66"/>
  <c r="H2378" i="66" s="1"/>
  <c r="F1868" i="66"/>
  <c r="H1868" i="66" s="1"/>
  <c r="F1747" i="66"/>
  <c r="H1747" i="66" s="1"/>
  <c r="F1856" i="66"/>
  <c r="H1856" i="66" s="1"/>
  <c r="F1873" i="66"/>
  <c r="H1873" i="66" s="1"/>
  <c r="F1492" i="66"/>
  <c r="H1492" i="66" s="1"/>
  <c r="F2661" i="66"/>
  <c r="H2661" i="66" s="1"/>
  <c r="F2590" i="66"/>
  <c r="H2590" i="66" s="1"/>
  <c r="F1244" i="66"/>
  <c r="H1244" i="66" s="1"/>
  <c r="F662" i="66"/>
  <c r="H662" i="66" s="1"/>
  <c r="F9286" i="66"/>
  <c r="H9286" i="66" s="1"/>
  <c r="F5336" i="66"/>
  <c r="H5336" i="66" s="1"/>
  <c r="F3386" i="66"/>
  <c r="H3386" i="66" s="1"/>
  <c r="F9090" i="66"/>
  <c r="H9090" i="66" s="1"/>
  <c r="F3977" i="66"/>
  <c r="H3977" i="66" s="1"/>
  <c r="F8296" i="66"/>
  <c r="H8296" i="66" s="1"/>
  <c r="F6216" i="66"/>
  <c r="H6216" i="66" s="1"/>
  <c r="F3296" i="66"/>
  <c r="H3296" i="66" s="1"/>
  <c r="F8370" i="66"/>
  <c r="H8370" i="66" s="1"/>
  <c r="F6890" i="66"/>
  <c r="H6890" i="66" s="1"/>
  <c r="F6328" i="66"/>
  <c r="H6328" i="66" s="1"/>
  <c r="F4828" i="66"/>
  <c r="H4828" i="66" s="1"/>
  <c r="F4328" i="66"/>
  <c r="H4328" i="66" s="1"/>
  <c r="F3378" i="66"/>
  <c r="H3378" i="66" s="1"/>
  <c r="F7967" i="66"/>
  <c r="H7967" i="66" s="1"/>
  <c r="F6677" i="66"/>
  <c r="H6677" i="66" s="1"/>
  <c r="F5377" i="66"/>
  <c r="H5377" i="66" s="1"/>
  <c r="F4706" i="66"/>
  <c r="H4706" i="66" s="1"/>
  <c r="F3856" i="66"/>
  <c r="H3856" i="66" s="1"/>
  <c r="F6228" i="66"/>
  <c r="H6228" i="66" s="1"/>
  <c r="F9637" i="66"/>
  <c r="H9637" i="66" s="1"/>
  <c r="F9288" i="66"/>
  <c r="H9288" i="66" s="1"/>
  <c r="F5404" i="66"/>
  <c r="H5404" i="66" s="1"/>
  <c r="F9058" i="66"/>
  <c r="H9058" i="66" s="1"/>
  <c r="F6007" i="66"/>
  <c r="H6007" i="66" s="1"/>
  <c r="F3307" i="66"/>
  <c r="H3307" i="66" s="1"/>
  <c r="F7806" i="66"/>
  <c r="H7806" i="66" s="1"/>
  <c r="F4806" i="66"/>
  <c r="H4806" i="66" s="1"/>
  <c r="F9170" i="66"/>
  <c r="H9170" i="66" s="1"/>
  <c r="F8388" i="66"/>
  <c r="H8388" i="66" s="1"/>
  <c r="F7438" i="66"/>
  <c r="H7438" i="66" s="1"/>
  <c r="F8458" i="66"/>
  <c r="H8458" i="66" s="1"/>
  <c r="F7398" i="66"/>
  <c r="H7398" i="66" s="1"/>
  <c r="F4510" i="66"/>
  <c r="H4510" i="66" s="1"/>
  <c r="F3430" i="66"/>
  <c r="H3430" i="66" s="1"/>
  <c r="F7959" i="66"/>
  <c r="H7959" i="66" s="1"/>
  <c r="F5809" i="66"/>
  <c r="H5809" i="66" s="1"/>
  <c r="F4859" i="66"/>
  <c r="H4859" i="66" s="1"/>
  <c r="F6165" i="66"/>
  <c r="H6165" i="66" s="1"/>
  <c r="F3954" i="66"/>
  <c r="H3954" i="66" s="1"/>
  <c r="F7816" i="66"/>
  <c r="H7816" i="66" s="1"/>
  <c r="F5168" i="66"/>
  <c r="H5168" i="66" s="1"/>
  <c r="F3838" i="66"/>
  <c r="H3838" i="66" s="1"/>
  <c r="F4560" i="66"/>
  <c r="H4560" i="66" s="1"/>
  <c r="F6726" i="66"/>
  <c r="H6726" i="66" s="1"/>
  <c r="F4017" i="66"/>
  <c r="H4017" i="66" s="1"/>
  <c r="F6966" i="66"/>
  <c r="H6966" i="66" s="1"/>
  <c r="F8110" i="66"/>
  <c r="H8110" i="66" s="1"/>
  <c r="F4728" i="66"/>
  <c r="H4728" i="66" s="1"/>
  <c r="F3540" i="66"/>
  <c r="H3540" i="66" s="1"/>
  <c r="F6219" i="66"/>
  <c r="H6219" i="66" s="1"/>
  <c r="F1104" i="66"/>
  <c r="H1104" i="66" s="1"/>
  <c r="F6896" i="66"/>
  <c r="H6896" i="66" s="1"/>
  <c r="F4166" i="66"/>
  <c r="H4166" i="66" s="1"/>
  <c r="F3254" i="66"/>
  <c r="H3254" i="66" s="1"/>
  <c r="F6188" i="66"/>
  <c r="H6188" i="66" s="1"/>
  <c r="F3468" i="66"/>
  <c r="H3468" i="66" s="1"/>
  <c r="F5099" i="66"/>
  <c r="H5099" i="66" s="1"/>
  <c r="F4419" i="66"/>
  <c r="H4419" i="66" s="1"/>
  <c r="F8163" i="66"/>
  <c r="H8163" i="66" s="1"/>
  <c r="F3753" i="66"/>
  <c r="H3753" i="66" s="1"/>
  <c r="F5902" i="66"/>
  <c r="H5902" i="66" s="1"/>
  <c r="F4802" i="66"/>
  <c r="H4802" i="66" s="1"/>
  <c r="F3897" i="66"/>
  <c r="H3897" i="66" s="1"/>
  <c r="F7766" i="66"/>
  <c r="H7766" i="66" s="1"/>
  <c r="F8210" i="66"/>
  <c r="H8210" i="66" s="1"/>
  <c r="F7298" i="66"/>
  <c r="H7298" i="66" s="1"/>
  <c r="F4470" i="66"/>
  <c r="H4470" i="66" s="1"/>
  <c r="F6479" i="66"/>
  <c r="H6479" i="66" s="1"/>
  <c r="F5729" i="66"/>
  <c r="H5729" i="66" s="1"/>
  <c r="F3979" i="66"/>
  <c r="H3979" i="66" s="1"/>
  <c r="F3219" i="66"/>
  <c r="H3219" i="66" s="1"/>
  <c r="F9453" i="66"/>
  <c r="H9453" i="66" s="1"/>
  <c r="F6953" i="66"/>
  <c r="H6953" i="66" s="1"/>
  <c r="F6253" i="66"/>
  <c r="H6253" i="66" s="1"/>
  <c r="F5353" i="66"/>
  <c r="H5353" i="66" s="1"/>
  <c r="F9092" i="66"/>
  <c r="H9092" i="66" s="1"/>
  <c r="F8052" i="66"/>
  <c r="H8052" i="66" s="1"/>
  <c r="F7152" i="66"/>
  <c r="H7152" i="66" s="1"/>
  <c r="F6452" i="66"/>
  <c r="H6452" i="66" s="1"/>
  <c r="F5152" i="66"/>
  <c r="H5152" i="66" s="1"/>
  <c r="F5480" i="66"/>
  <c r="H5480" i="66" s="1"/>
  <c r="F6268" i="66"/>
  <c r="H6268" i="66" s="1"/>
  <c r="F4678" i="66"/>
  <c r="H4678" i="66" s="1"/>
  <c r="F3816" i="66"/>
  <c r="H3816" i="66" s="1"/>
  <c r="F4234" i="66"/>
  <c r="H4234" i="66" s="1"/>
  <c r="F8726" i="66"/>
  <c r="H8726" i="66" s="1"/>
  <c r="F4626" i="66"/>
  <c r="H4626" i="66" s="1"/>
  <c r="F9456" i="66"/>
  <c r="H9456" i="66" s="1"/>
  <c r="F5256" i="66"/>
  <c r="H5256" i="66" s="1"/>
  <c r="F7656" i="66"/>
  <c r="H7656" i="66" s="1"/>
  <c r="F8700" i="66"/>
  <c r="H8700" i="66" s="1"/>
  <c r="F4250" i="66"/>
  <c r="H4250" i="66" s="1"/>
  <c r="F8199" i="66"/>
  <c r="H8199" i="66" s="1"/>
  <c r="F5989" i="66"/>
  <c r="H5989" i="66" s="1"/>
  <c r="F5239" i="66"/>
  <c r="H5239" i="66" s="1"/>
  <c r="F6375" i="66"/>
  <c r="H6375" i="66" s="1"/>
  <c r="F5705" i="66"/>
  <c r="H5705" i="66" s="1"/>
  <c r="F4345" i="66"/>
  <c r="H4345" i="66" s="1"/>
  <c r="F8423" i="66"/>
  <c r="H8423" i="66" s="1"/>
  <c r="F4363" i="66"/>
  <c r="H4363" i="66" s="1"/>
  <c r="F3463" i="66"/>
  <c r="H3463" i="66" s="1"/>
  <c r="F6312" i="66"/>
  <c r="H6312" i="66" s="1"/>
  <c r="F5612" i="66"/>
  <c r="H5612" i="66" s="1"/>
  <c r="F7560" i="66"/>
  <c r="H7560" i="66" s="1"/>
  <c r="F5210" i="66"/>
  <c r="H5210" i="66" s="1"/>
  <c r="F9019" i="66"/>
  <c r="H9019" i="66" s="1"/>
  <c r="F5579" i="66"/>
  <c r="H5579" i="66" s="1"/>
  <c r="F3539" i="66"/>
  <c r="H3539" i="66" s="1"/>
  <c r="F9543" i="66"/>
  <c r="H9543" i="66" s="1"/>
  <c r="F7693" i="66"/>
  <c r="H7693" i="66" s="1"/>
  <c r="F6923" i="66"/>
  <c r="H6923" i="66" s="1"/>
  <c r="F5843" i="66"/>
  <c r="H5843" i="66" s="1"/>
  <c r="F8382" i="66"/>
  <c r="H8382" i="66" s="1"/>
  <c r="F7542" i="66"/>
  <c r="H7542" i="66" s="1"/>
  <c r="F5542" i="66"/>
  <c r="H5542" i="66" s="1"/>
  <c r="F8131" i="66"/>
  <c r="H8131" i="66" s="1"/>
  <c r="F7431" i="66"/>
  <c r="H7431" i="66" s="1"/>
  <c r="F5981" i="66"/>
  <c r="H5981" i="66" s="1"/>
  <c r="F5081" i="66"/>
  <c r="H5081" i="66" s="1"/>
  <c r="F4481" i="66"/>
  <c r="H4481" i="66" s="1"/>
  <c r="F3631" i="66"/>
  <c r="H3631" i="66" s="1"/>
  <c r="F4025" i="66"/>
  <c r="H4025" i="66" s="1"/>
  <c r="F2867" i="66"/>
  <c r="H2867" i="66" s="1"/>
  <c r="F2046" i="66"/>
  <c r="H2046" i="66" s="1"/>
  <c r="F2195" i="66"/>
  <c r="H2195" i="66" s="1"/>
  <c r="F1595" i="66"/>
  <c r="H1595" i="66" s="1"/>
  <c r="F1764" i="66"/>
  <c r="H1764" i="66" s="1"/>
  <c r="F9560" i="66"/>
  <c r="H9560" i="66" s="1"/>
  <c r="F6008" i="66"/>
  <c r="H6008" i="66" s="1"/>
  <c r="F9129" i="66"/>
  <c r="H9129" i="66" s="1"/>
  <c r="F6899" i="66"/>
  <c r="H6899" i="66" s="1"/>
  <c r="F5929" i="66"/>
  <c r="H5929" i="66" s="1"/>
  <c r="F6335" i="66"/>
  <c r="H6335" i="66" s="1"/>
  <c r="F5455" i="66"/>
  <c r="H5455" i="66" s="1"/>
  <c r="F6913" i="66"/>
  <c r="H6913" i="66" s="1"/>
  <c r="F6193" i="66"/>
  <c r="H6193" i="66" s="1"/>
  <c r="F5483" i="66"/>
  <c r="H5483" i="66" s="1"/>
  <c r="F4693" i="66"/>
  <c r="H4693" i="66" s="1"/>
  <c r="F3983" i="66"/>
  <c r="H3983" i="66" s="1"/>
  <c r="F8812" i="66"/>
  <c r="H8812" i="66" s="1"/>
  <c r="F7972" i="66"/>
  <c r="H7972" i="66" s="1"/>
  <c r="F5822" i="66"/>
  <c r="H5822" i="66" s="1"/>
  <c r="F8791" i="66"/>
  <c r="H8791" i="66" s="1"/>
  <c r="F6621" i="66"/>
  <c r="H6621" i="66" s="1"/>
  <c r="F3802" i="66"/>
  <c r="H3802" i="66" s="1"/>
  <c r="F3252" i="66"/>
  <c r="H3252" i="66" s="1"/>
  <c r="F2057" i="66"/>
  <c r="H2057" i="66" s="1"/>
  <c r="F6230" i="66"/>
  <c r="H6230" i="66" s="1"/>
  <c r="F7508" i="66"/>
  <c r="H7508" i="66" s="1"/>
  <c r="F5638" i="66"/>
  <c r="H5638" i="66" s="1"/>
  <c r="F3570" i="66"/>
  <c r="H3570" i="66" s="1"/>
  <c r="F9009" i="66"/>
  <c r="H9009" i="66" s="1"/>
  <c r="F7989" i="66"/>
  <c r="H7989" i="66" s="1"/>
  <c r="F6989" i="66"/>
  <c r="H6989" i="66" s="1"/>
  <c r="F5999" i="66"/>
  <c r="H5999" i="66" s="1"/>
  <c r="F5109" i="66"/>
  <c r="H5109" i="66" s="1"/>
  <c r="F5845" i="66"/>
  <c r="H5845" i="66" s="1"/>
  <c r="F4985" i="66"/>
  <c r="H4985" i="66" s="1"/>
  <c r="F8826" i="66"/>
  <c r="H8826" i="66" s="1"/>
  <c r="F7300" i="66"/>
  <c r="H7300" i="66" s="1"/>
  <c r="F6968" i="66"/>
  <c r="H6968" i="66" s="1"/>
  <c r="F5298" i="66"/>
  <c r="H5298" i="66" s="1"/>
  <c r="F7988" i="66"/>
  <c r="H7988" i="66" s="1"/>
  <c r="F4348" i="66"/>
  <c r="H4348" i="66" s="1"/>
  <c r="F5150" i="66"/>
  <c r="H5150" i="66" s="1"/>
  <c r="F7968" i="66"/>
  <c r="H7968" i="66" s="1"/>
  <c r="F6258" i="66"/>
  <c r="H6258" i="66" s="1"/>
  <c r="F4628" i="66"/>
  <c r="H4628" i="66" s="1"/>
  <c r="F4210" i="66"/>
  <c r="H4210" i="66" s="1"/>
  <c r="F9589" i="66"/>
  <c r="H9589" i="66" s="1"/>
  <c r="F8246" i="66"/>
  <c r="H8246" i="66" s="1"/>
  <c r="F7108" i="66"/>
  <c r="H7108" i="66" s="1"/>
  <c r="F3758" i="66"/>
  <c r="H3758" i="66" s="1"/>
  <c r="F8768" i="66"/>
  <c r="H8768" i="66" s="1"/>
  <c r="F5368" i="66"/>
  <c r="H5368" i="66" s="1"/>
  <c r="F3888" i="66"/>
  <c r="H3888" i="66" s="1"/>
  <c r="F3620" i="66"/>
  <c r="H3620" i="66" s="1"/>
  <c r="F9059" i="66"/>
  <c r="H9059" i="66" s="1"/>
  <c r="F8009" i="66"/>
  <c r="H8009" i="66" s="1"/>
  <c r="F4339" i="66"/>
  <c r="H4339" i="66" s="1"/>
  <c r="F6045" i="66"/>
  <c r="H6045" i="66" s="1"/>
  <c r="F4515" i="66"/>
  <c r="H4515" i="66" s="1"/>
  <c r="F9103" i="66"/>
  <c r="H9103" i="66" s="1"/>
  <c r="F6933" i="66"/>
  <c r="H6933" i="66" s="1"/>
  <c r="F6223" i="66"/>
  <c r="H6223" i="66" s="1"/>
  <c r="F4073" i="66"/>
  <c r="H4073" i="66" s="1"/>
  <c r="F8972" i="66"/>
  <c r="H8972" i="66" s="1"/>
  <c r="F8132" i="66"/>
  <c r="H8132" i="66" s="1"/>
  <c r="F7422" i="66"/>
  <c r="H7422" i="66" s="1"/>
  <c r="F5982" i="66"/>
  <c r="H5982" i="66" s="1"/>
  <c r="F4562" i="66"/>
  <c r="H4562" i="66" s="1"/>
  <c r="F9081" i="66"/>
  <c r="H9081" i="66" s="1"/>
  <c r="F7441" i="66"/>
  <c r="H7441" i="66" s="1"/>
  <c r="F6941" i="66"/>
  <c r="H6941" i="66" s="1"/>
  <c r="F5941" i="66"/>
  <c r="H5941" i="66" s="1"/>
  <c r="F5441" i="66"/>
  <c r="H5441" i="66" s="1"/>
  <c r="F4941" i="66"/>
  <c r="H4941" i="66" s="1"/>
  <c r="F4441" i="66"/>
  <c r="H4441" i="66" s="1"/>
  <c r="F3941" i="66"/>
  <c r="H3941" i="66" s="1"/>
  <c r="F3441" i="66"/>
  <c r="H3441" i="66" s="1"/>
  <c r="F4035" i="66"/>
  <c r="H4035" i="66" s="1"/>
  <c r="F3535" i="66"/>
  <c r="H3535" i="66" s="1"/>
  <c r="F3762" i="66"/>
  <c r="H3762" i="66" s="1"/>
  <c r="F3127" i="66"/>
  <c r="H3127" i="66" s="1"/>
  <c r="F2627" i="66"/>
  <c r="H2627" i="66" s="1"/>
  <c r="F2006" i="66"/>
  <c r="H2006" i="66" s="1"/>
  <c r="F2755" i="66"/>
  <c r="H2755" i="66" s="1"/>
  <c r="F6929" i="66"/>
  <c r="H6929" i="66" s="1"/>
  <c r="F5439" i="66"/>
  <c r="H5439" i="66" s="1"/>
  <c r="F5623" i="66"/>
  <c r="H5623" i="66" s="1"/>
  <c r="F3583" i="66"/>
  <c r="H3583" i="66" s="1"/>
  <c r="F8902" i="66"/>
  <c r="H8902" i="66" s="1"/>
  <c r="F5712" i="66"/>
  <c r="H5712" i="66" s="1"/>
  <c r="F8901" i="66"/>
  <c r="H8901" i="66" s="1"/>
  <c r="F8101" i="66"/>
  <c r="H8101" i="66" s="1"/>
  <c r="F6661" i="66"/>
  <c r="H6661" i="66" s="1"/>
  <c r="F5241" i="66"/>
  <c r="H5241" i="66" s="1"/>
  <c r="F4521" i="66"/>
  <c r="H4521" i="66" s="1"/>
  <c r="F3811" i="66"/>
  <c r="H3811" i="66" s="1"/>
  <c r="F4195" i="66"/>
  <c r="H4195" i="66" s="1"/>
  <c r="F3992" i="66"/>
  <c r="H3992" i="66" s="1"/>
  <c r="F3282" i="66"/>
  <c r="H3282" i="66" s="1"/>
  <c r="F2876" i="66"/>
  <c r="H2876" i="66" s="1"/>
  <c r="F2695" i="66"/>
  <c r="H2695" i="66" s="1"/>
  <c r="F2025" i="66"/>
  <c r="H2025" i="66" s="1"/>
  <c r="F1405" i="66"/>
  <c r="H1405" i="66" s="1"/>
  <c r="F2044" i="66"/>
  <c r="H2044" i="66" s="1"/>
  <c r="F1504" i="66"/>
  <c r="H1504" i="66" s="1"/>
  <c r="F2873" i="66"/>
  <c r="H2873" i="66" s="1"/>
  <c r="F3192" i="66"/>
  <c r="H3192" i="66" s="1"/>
  <c r="F2692" i="66"/>
  <c r="H2692" i="66" s="1"/>
  <c r="F2908" i="66"/>
  <c r="H2908" i="66" s="1"/>
  <c r="F2218" i="66"/>
  <c r="H2218" i="66" s="1"/>
  <c r="F1698" i="66"/>
  <c r="H1698" i="66" s="1"/>
  <c r="F1587" i="66"/>
  <c r="H1587" i="66" s="1"/>
  <c r="F1686" i="66"/>
  <c r="H1686" i="66" s="1"/>
  <c r="F3128" i="66"/>
  <c r="H3128" i="66" s="1"/>
  <c r="F3028" i="66"/>
  <c r="H3028" i="66" s="1"/>
  <c r="F2399" i="66"/>
  <c r="H2399" i="66" s="1"/>
  <c r="F1779" i="66"/>
  <c r="H1779" i="66" s="1"/>
  <c r="F1317" i="66"/>
  <c r="H1317" i="66" s="1"/>
  <c r="F1269" i="66"/>
  <c r="H1269" i="66" s="1"/>
  <c r="F9049" i="66"/>
  <c r="H9049" i="66" s="1"/>
  <c r="F6205" i="66"/>
  <c r="H6205" i="66" s="1"/>
  <c r="F4895" i="66"/>
  <c r="H4895" i="66" s="1"/>
  <c r="F6833" i="66"/>
  <c r="H6833" i="66" s="1"/>
  <c r="F5823" i="66"/>
  <c r="H5823" i="66" s="1"/>
  <c r="F4793" i="66"/>
  <c r="H4793" i="66" s="1"/>
  <c r="F3783" i="66"/>
  <c r="H3783" i="66" s="1"/>
  <c r="F5882" i="66"/>
  <c r="H5882" i="66" s="1"/>
  <c r="F6801" i="66"/>
  <c r="H6801" i="66" s="1"/>
  <c r="F5371" i="66"/>
  <c r="H5371" i="66" s="1"/>
  <c r="F3951" i="66"/>
  <c r="H3951" i="66" s="1"/>
  <c r="F4132" i="66"/>
  <c r="H4132" i="66" s="1"/>
  <c r="F3057" i="66"/>
  <c r="H3057" i="66" s="1"/>
  <c r="F2764" i="66"/>
  <c r="H2764" i="66" s="1"/>
  <c r="F2282" i="66"/>
  <c r="H2282" i="66" s="1"/>
  <c r="F1788" i="66"/>
  <c r="H1788" i="66" s="1"/>
  <c r="F2323" i="66"/>
  <c r="H2323" i="66" s="1"/>
  <c r="F1813" i="66"/>
  <c r="H1813" i="66" s="1"/>
  <c r="F2860" i="66"/>
  <c r="H2860" i="66" s="1"/>
  <c r="F1911" i="66"/>
  <c r="H1911" i="66" s="1"/>
  <c r="F1401" i="66"/>
  <c r="H1401" i="66" s="1"/>
  <c r="F8369" i="66"/>
  <c r="H8369" i="66" s="1"/>
  <c r="F6749" i="66"/>
  <c r="H6749" i="66" s="1"/>
  <c r="F4525" i="66"/>
  <c r="H4525" i="66" s="1"/>
  <c r="F8603" i="66"/>
  <c r="H8603" i="66" s="1"/>
  <c r="F5513" i="66"/>
  <c r="H5513" i="66" s="1"/>
  <c r="F8772" i="66"/>
  <c r="H8772" i="66" s="1"/>
  <c r="F6592" i="66"/>
  <c r="H6592" i="66" s="1"/>
  <c r="F5582" i="66"/>
  <c r="H5582" i="66" s="1"/>
  <c r="F6155" i="66"/>
  <c r="H6155" i="66" s="1"/>
  <c r="F4875" i="66"/>
  <c r="H4875" i="66" s="1"/>
  <c r="F8973" i="66"/>
  <c r="H8973" i="66" s="1"/>
  <c r="F6823" i="66"/>
  <c r="H6823" i="66" s="1"/>
  <c r="F3748" i="66"/>
  <c r="H3748" i="66" s="1"/>
  <c r="F4779" i="66"/>
  <c r="H4779" i="66" s="1"/>
  <c r="F3329" i="66"/>
  <c r="H3329" i="66" s="1"/>
  <c r="F8243" i="66"/>
  <c r="H8243" i="66" s="1"/>
  <c r="F8398" i="66"/>
  <c r="H8398" i="66" s="1"/>
  <c r="F4475" i="66"/>
  <c r="H4475" i="66" s="1"/>
  <c r="F7523" i="66"/>
  <c r="H7523" i="66" s="1"/>
  <c r="F3488" i="66"/>
  <c r="H3488" i="66" s="1"/>
  <c r="F7789" i="66"/>
  <c r="H7789" i="66" s="1"/>
  <c r="F4739" i="66"/>
  <c r="H4739" i="66" s="1"/>
  <c r="F8233" i="66"/>
  <c r="H8233" i="66" s="1"/>
  <c r="F8860" i="66"/>
  <c r="H8860" i="66" s="1"/>
  <c r="F8659" i="66"/>
  <c r="H8659" i="66" s="1"/>
  <c r="F7683" i="66"/>
  <c r="H7683" i="66" s="1"/>
  <c r="F7239" i="66"/>
  <c r="H7239" i="66" s="1"/>
  <c r="F5759" i="66"/>
  <c r="H5759" i="66" s="1"/>
  <c r="F4269" i="66"/>
  <c r="H4269" i="66" s="1"/>
  <c r="F4935" i="66"/>
  <c r="H4935" i="66" s="1"/>
  <c r="F7883" i="66"/>
  <c r="H7883" i="66" s="1"/>
  <c r="F4823" i="66"/>
  <c r="H4823" i="66" s="1"/>
  <c r="F9142" i="66"/>
  <c r="H9142" i="66" s="1"/>
  <c r="F7962" i="66"/>
  <c r="H7962" i="66" s="1"/>
  <c r="F6942" i="66"/>
  <c r="H6942" i="66" s="1"/>
  <c r="F4912" i="66"/>
  <c r="H4912" i="66" s="1"/>
  <c r="F8261" i="66"/>
  <c r="H8261" i="66" s="1"/>
  <c r="F6111" i="66"/>
  <c r="H6111" i="66" s="1"/>
  <c r="F5401" i="66"/>
  <c r="H5401" i="66" s="1"/>
  <c r="F4681" i="66"/>
  <c r="H4681" i="66" s="1"/>
  <c r="F3087" i="66"/>
  <c r="H3087" i="66" s="1"/>
  <c r="F2367" i="66"/>
  <c r="H2367" i="66" s="1"/>
  <c r="F3026" i="66"/>
  <c r="H3026" i="66" s="1"/>
  <c r="F2165" i="66"/>
  <c r="H2165" i="66" s="1"/>
  <c r="F1535" i="66"/>
  <c r="H1535" i="66" s="1"/>
  <c r="F2784" i="66"/>
  <c r="H2784" i="66" s="1"/>
  <c r="F2164" i="66"/>
  <c r="H2164" i="66" s="1"/>
  <c r="F2983" i="66"/>
  <c r="H2983" i="66" s="1"/>
  <c r="F2483" i="66"/>
  <c r="H2483" i="66" s="1"/>
  <c r="F2802" i="66"/>
  <c r="H2802" i="66" s="1"/>
  <c r="F3098" i="66"/>
  <c r="H3098" i="66" s="1"/>
  <c r="F2328" i="66"/>
  <c r="H2328" i="66" s="1"/>
  <c r="F1806" i="66"/>
  <c r="H1806" i="66" s="1"/>
  <c r="F3637" i="66"/>
  <c r="H3637" i="66" s="1"/>
  <c r="F9036" i="66"/>
  <c r="H9036" i="66" s="1"/>
  <c r="F6386" i="66"/>
  <c r="H6386" i="66" s="1"/>
  <c r="F5286" i="66"/>
  <c r="H5286" i="66" s="1"/>
  <c r="F4386" i="66"/>
  <c r="H4386" i="66" s="1"/>
  <c r="F3336" i="66"/>
  <c r="H3336" i="66" s="1"/>
  <c r="F9040" i="66"/>
  <c r="H9040" i="66" s="1"/>
  <c r="F8834" i="66"/>
  <c r="H8834" i="66" s="1"/>
  <c r="F5364" i="66"/>
  <c r="H5364" i="66" s="1"/>
  <c r="F3216" i="66"/>
  <c r="H3216" i="66" s="1"/>
  <c r="F8300" i="66"/>
  <c r="H8300" i="66" s="1"/>
  <c r="F7278" i="66"/>
  <c r="H7278" i="66" s="1"/>
  <c r="F4278" i="66"/>
  <c r="H4278" i="66" s="1"/>
  <c r="F3328" i="66"/>
  <c r="H3328" i="66" s="1"/>
  <c r="F3604" i="66"/>
  <c r="H3604" i="66" s="1"/>
  <c r="F7817" i="66"/>
  <c r="H7817" i="66" s="1"/>
  <c r="F6786" i="66"/>
  <c r="H6786" i="66" s="1"/>
  <c r="F5566" i="66"/>
  <c r="H5566" i="66" s="1"/>
  <c r="F7660" i="66"/>
  <c r="H7660" i="66" s="1"/>
  <c r="F7000" i="66"/>
  <c r="H7000" i="66" s="1"/>
  <c r="F6100" i="66"/>
  <c r="H6100" i="66" s="1"/>
  <c r="F7178" i="66"/>
  <c r="H7178" i="66" s="1"/>
  <c r="F6178" i="66"/>
  <c r="H6178" i="66" s="1"/>
  <c r="F5124" i="66"/>
  <c r="H5124" i="66" s="1"/>
  <c r="F9138" i="66"/>
  <c r="H9138" i="66" s="1"/>
  <c r="F6537" i="66"/>
  <c r="H6537" i="66" s="1"/>
  <c r="F7877" i="66"/>
  <c r="H7877" i="66" s="1"/>
  <c r="F5877" i="66"/>
  <c r="H5877" i="66" s="1"/>
  <c r="F4736" i="66"/>
  <c r="H4736" i="66" s="1"/>
  <c r="F8310" i="66"/>
  <c r="H8310" i="66" s="1"/>
  <c r="F8338" i="66"/>
  <c r="H8338" i="66" s="1"/>
  <c r="F7388" i="66"/>
  <c r="H7388" i="66" s="1"/>
  <c r="F4827" i="66"/>
  <c r="H4827" i="66" s="1"/>
  <c r="F6210" i="66"/>
  <c r="H6210" i="66" s="1"/>
  <c r="F6398" i="66"/>
  <c r="H6398" i="66" s="1"/>
  <c r="F5120" i="66"/>
  <c r="H5120" i="66" s="1"/>
  <c r="F4450" i="66"/>
  <c r="H4450" i="66" s="1"/>
  <c r="F3380" i="66"/>
  <c r="H3380" i="66" s="1"/>
  <c r="F7909" i="66"/>
  <c r="H7909" i="66" s="1"/>
  <c r="F3509" i="66"/>
  <c r="H3509" i="66" s="1"/>
  <c r="F6115" i="66"/>
  <c r="H6115" i="66" s="1"/>
  <c r="F4596" i="66"/>
  <c r="H4596" i="66" s="1"/>
  <c r="F9610" i="66"/>
  <c r="H9610" i="66" s="1"/>
  <c r="F6800" i="66"/>
  <c r="H6800" i="66" s="1"/>
  <c r="F3788" i="66"/>
  <c r="H3788" i="66" s="1"/>
  <c r="F9246" i="66"/>
  <c r="H9246" i="66" s="1"/>
  <c r="F7906" i="66"/>
  <c r="H7906" i="66" s="1"/>
  <c r="F6427" i="66"/>
  <c r="H6427" i="66" s="1"/>
  <c r="F8326" i="66"/>
  <c r="H8326" i="66" s="1"/>
  <c r="F6866" i="66"/>
  <c r="H6866" i="66" s="1"/>
  <c r="F5790" i="66"/>
  <c r="H5790" i="66" s="1"/>
  <c r="F4668" i="66"/>
  <c r="H4668" i="66" s="1"/>
  <c r="F3290" i="66"/>
  <c r="H3290" i="66" s="1"/>
  <c r="F6169" i="66"/>
  <c r="H6169" i="66" s="1"/>
  <c r="F4026" i="66"/>
  <c r="H4026" i="66" s="1"/>
  <c r="F7930" i="66"/>
  <c r="H7930" i="66" s="1"/>
  <c r="F6120" i="66"/>
  <c r="H6120" i="66" s="1"/>
  <c r="F9109" i="66"/>
  <c r="H9109" i="66" s="1"/>
  <c r="F5039" i="66"/>
  <c r="H5039" i="66" s="1"/>
  <c r="F4535" i="66"/>
  <c r="H4535" i="66" s="1"/>
  <c r="F3403" i="66"/>
  <c r="H3403" i="66" s="1"/>
  <c r="F5852" i="66"/>
  <c r="H5852" i="66" s="1"/>
  <c r="F8060" i="66"/>
  <c r="H8060" i="66" s="1"/>
  <c r="F4380" i="66"/>
  <c r="H4380" i="66" s="1"/>
  <c r="F3510" i="66"/>
  <c r="H3510" i="66" s="1"/>
  <c r="F7229" i="66"/>
  <c r="H7229" i="66" s="1"/>
  <c r="F4729" i="66"/>
  <c r="H4729" i="66" s="1"/>
  <c r="F9393" i="66"/>
  <c r="H9393" i="66" s="1"/>
  <c r="F6903" i="66"/>
  <c r="H6903" i="66" s="1"/>
  <c r="F6203" i="66"/>
  <c r="H6203" i="66" s="1"/>
  <c r="F5303" i="66"/>
  <c r="H5303" i="66" s="1"/>
  <c r="F9042" i="66"/>
  <c r="H9042" i="66" s="1"/>
  <c r="F8986" i="66"/>
  <c r="H8986" i="66" s="1"/>
  <c r="F6336" i="66"/>
  <c r="H6336" i="66" s="1"/>
  <c r="F4336" i="66"/>
  <c r="H4336" i="66" s="1"/>
  <c r="F3286" i="66"/>
  <c r="H3286" i="66" s="1"/>
  <c r="F8990" i="66"/>
  <c r="H8990" i="66" s="1"/>
  <c r="F5247" i="66"/>
  <c r="H5247" i="66" s="1"/>
  <c r="F9160" i="66"/>
  <c r="H9160" i="66" s="1"/>
  <c r="F7228" i="66"/>
  <c r="H7228" i="66" s="1"/>
  <c r="F5228" i="66"/>
  <c r="H5228" i="66" s="1"/>
  <c r="F4228" i="66"/>
  <c r="H4228" i="66" s="1"/>
  <c r="F4700" i="66"/>
  <c r="H4700" i="66" s="1"/>
  <c r="F7687" i="66"/>
  <c r="H7687" i="66" s="1"/>
  <c r="F5137" i="66"/>
  <c r="H5137" i="66" s="1"/>
  <c r="F6706" i="66"/>
  <c r="H6706" i="66" s="1"/>
  <c r="F4566" i="66"/>
  <c r="H4566" i="66" s="1"/>
  <c r="F6050" i="66"/>
  <c r="H6050" i="66" s="1"/>
  <c r="F6928" i="66"/>
  <c r="H6928" i="66" s="1"/>
  <c r="F5928" i="66"/>
  <c r="H5928" i="66" s="1"/>
  <c r="F4914" i="66"/>
  <c r="H4914" i="66" s="1"/>
  <c r="F6437" i="66"/>
  <c r="H6437" i="66" s="1"/>
  <c r="F7614" i="66"/>
  <c r="H7614" i="66" s="1"/>
  <c r="F5747" i="66"/>
  <c r="H5747" i="66" s="1"/>
  <c r="F8596" i="66"/>
  <c r="H8596" i="66" s="1"/>
  <c r="F8088" i="66"/>
  <c r="H8088" i="66" s="1"/>
  <c r="F7377" i="66"/>
  <c r="H7377" i="66" s="1"/>
  <c r="F6970" i="66"/>
  <c r="H6970" i="66" s="1"/>
  <c r="F6130" i="66"/>
  <c r="H6130" i="66" s="1"/>
  <c r="F5060" i="66"/>
  <c r="H5060" i="66" s="1"/>
  <c r="F7859" i="66"/>
  <c r="H7859" i="66" s="1"/>
  <c r="F6809" i="66"/>
  <c r="H6809" i="66" s="1"/>
  <c r="F3459" i="66"/>
  <c r="H3459" i="66" s="1"/>
  <c r="F5865" i="66"/>
  <c r="H5865" i="66" s="1"/>
  <c r="F7634" i="66"/>
  <c r="H7634" i="66" s="1"/>
  <c r="F5816" i="66"/>
  <c r="H5816" i="66" s="1"/>
  <c r="F3466" i="66"/>
  <c r="H3466" i="66" s="1"/>
  <c r="F9500" i="66"/>
  <c r="H9500" i="66" s="1"/>
  <c r="F4398" i="66"/>
  <c r="H4398" i="66" s="1"/>
  <c r="F9106" i="66"/>
  <c r="H9106" i="66" s="1"/>
  <c r="F6526" i="66"/>
  <c r="H6526" i="66" s="1"/>
  <c r="F9108" i="66"/>
  <c r="H9108" i="66" s="1"/>
  <c r="F6237" i="66"/>
  <c r="H6237" i="66" s="1"/>
  <c r="F7900" i="66"/>
  <c r="H7900" i="66" s="1"/>
  <c r="F5908" i="66"/>
  <c r="H5908" i="66" s="1"/>
  <c r="F4608" i="66"/>
  <c r="H4608" i="66" s="1"/>
  <c r="F3240" i="66"/>
  <c r="H3240" i="66" s="1"/>
  <c r="F7219" i="66"/>
  <c r="H7219" i="66" s="1"/>
  <c r="F6119" i="66"/>
  <c r="H6119" i="66" s="1"/>
  <c r="F3846" i="66"/>
  <c r="H3846" i="66" s="1"/>
  <c r="F9400" i="66"/>
  <c r="H9400" i="66" s="1"/>
  <c r="F7408" i="66"/>
  <c r="H7408" i="66" s="1"/>
  <c r="F5988" i="66"/>
  <c r="H5988" i="66" s="1"/>
  <c r="F7879" i="66"/>
  <c r="H7879" i="66" s="1"/>
  <c r="F6289" i="66"/>
  <c r="H6289" i="66" s="1"/>
  <c r="F4979" i="66"/>
  <c r="H4979" i="66" s="1"/>
  <c r="F4485" i="66"/>
  <c r="H4485" i="66" s="1"/>
  <c r="F4503" i="66"/>
  <c r="H4503" i="66" s="1"/>
  <c r="F3353" i="66"/>
  <c r="H3353" i="66" s="1"/>
  <c r="F7552" i="66"/>
  <c r="H7552" i="66" s="1"/>
  <c r="F7504" i="66"/>
  <c r="H7504" i="66" s="1"/>
  <c r="F8187" i="66"/>
  <c r="H8187" i="66" s="1"/>
  <c r="F3327" i="66"/>
  <c r="H3327" i="66" s="1"/>
  <c r="F6110" i="66"/>
  <c r="H6110" i="66" s="1"/>
  <c r="F8208" i="66"/>
  <c r="H8208" i="66" s="1"/>
  <c r="F5420" i="66"/>
  <c r="H5420" i="66" s="1"/>
  <c r="F4310" i="66"/>
  <c r="H4310" i="66" s="1"/>
  <c r="F7939" i="66"/>
  <c r="H7939" i="66" s="1"/>
  <c r="F7159" i="66"/>
  <c r="H7159" i="66" s="1"/>
  <c r="F6349" i="66"/>
  <c r="H6349" i="66" s="1"/>
  <c r="F5745" i="66"/>
  <c r="H5745" i="66" s="1"/>
  <c r="F5075" i="66"/>
  <c r="H5075" i="66" s="1"/>
  <c r="F9333" i="66"/>
  <c r="H9333" i="66" s="1"/>
  <c r="F6853" i="66"/>
  <c r="H6853" i="66" s="1"/>
  <c r="F5953" i="66"/>
  <c r="H5953" i="66" s="1"/>
  <c r="F5253" i="66"/>
  <c r="H5253" i="66" s="1"/>
  <c r="F8782" i="66"/>
  <c r="H8782" i="66" s="1"/>
  <c r="F7952" i="66"/>
  <c r="H7952" i="66" s="1"/>
  <c r="F7052" i="66"/>
  <c r="H7052" i="66" s="1"/>
  <c r="F8936" i="66"/>
  <c r="H8936" i="66" s="1"/>
  <c r="F7786" i="66"/>
  <c r="H7786" i="66" s="1"/>
  <c r="F6286" i="66"/>
  <c r="H6286" i="66" s="1"/>
  <c r="F4286" i="66"/>
  <c r="H4286" i="66" s="1"/>
  <c r="F6805" i="66"/>
  <c r="H6805" i="66" s="1"/>
  <c r="F8940" i="66"/>
  <c r="H8940" i="66" s="1"/>
  <c r="F5147" i="66"/>
  <c r="H5147" i="66" s="1"/>
  <c r="F3467" i="66"/>
  <c r="H3467" i="66" s="1"/>
  <c r="F9006" i="66"/>
  <c r="H9006" i="66" s="1"/>
  <c r="F7878" i="66"/>
  <c r="H7878" i="66" s="1"/>
  <c r="F4178" i="66"/>
  <c r="H4178" i="66" s="1"/>
  <c r="F4650" i="66"/>
  <c r="H4650" i="66" s="1"/>
  <c r="F9826" i="66"/>
  <c r="H9826" i="66" s="1"/>
  <c r="F6317" i="66"/>
  <c r="H6317" i="66" s="1"/>
  <c r="F7646" i="66"/>
  <c r="H7646" i="66" s="1"/>
  <c r="F6000" i="66"/>
  <c r="H6000" i="66" s="1"/>
  <c r="F6878" i="66"/>
  <c r="H6878" i="66" s="1"/>
  <c r="F5878" i="66"/>
  <c r="H5878" i="66" s="1"/>
  <c r="F3267" i="66"/>
  <c r="H3267" i="66" s="1"/>
  <c r="F5596" i="66"/>
  <c r="H5596" i="66" s="1"/>
  <c r="F7070" i="66"/>
  <c r="H7070" i="66" s="1"/>
  <c r="F9410" i="66"/>
  <c r="H9410" i="66" s="1"/>
  <c r="F6070" i="66"/>
  <c r="H6070" i="66" s="1"/>
  <c r="F4968" i="66"/>
  <c r="H4968" i="66" s="1"/>
  <c r="F3398" i="66"/>
  <c r="H3398" i="66" s="1"/>
  <c r="F4340" i="66"/>
  <c r="H4340" i="66" s="1"/>
  <c r="F8929" i="66"/>
  <c r="H8929" i="66" s="1"/>
  <c r="F7809" i="66"/>
  <c r="H7809" i="66" s="1"/>
  <c r="F6759" i="66"/>
  <c r="H6759" i="66" s="1"/>
  <c r="F5459" i="66"/>
  <c r="H5459" i="66" s="1"/>
  <c r="F5615" i="66"/>
  <c r="H5615" i="66" s="1"/>
  <c r="F7274" i="66"/>
  <c r="H7274" i="66" s="1"/>
  <c r="F5706" i="66"/>
  <c r="H5706" i="66" s="1"/>
  <c r="F4396" i="66"/>
  <c r="H4396" i="66" s="1"/>
  <c r="F3366" i="66"/>
  <c r="H3366" i="66" s="1"/>
  <c r="F7958" i="66"/>
  <c r="H7958" i="66" s="1"/>
  <c r="F5958" i="66"/>
  <c r="H5958" i="66" s="1"/>
  <c r="F4338" i="66"/>
  <c r="H4338" i="66" s="1"/>
  <c r="F6157" i="66"/>
  <c r="H6157" i="66" s="1"/>
  <c r="F4896" i="66"/>
  <c r="H4896" i="66" s="1"/>
  <c r="F8858" i="66"/>
  <c r="H8858" i="66" s="1"/>
  <c r="F6027" i="66"/>
  <c r="H6027" i="66" s="1"/>
  <c r="F9120" i="66"/>
  <c r="H9120" i="66" s="1"/>
  <c r="F7790" i="66"/>
  <c r="H7790" i="66" s="1"/>
  <c r="F6910" i="66"/>
  <c r="H6910" i="66" s="1"/>
  <c r="F6838" i="66"/>
  <c r="H6838" i="66" s="1"/>
  <c r="F7169" i="66"/>
  <c r="H7169" i="66" s="1"/>
  <c r="F5669" i="66"/>
  <c r="H5669" i="66" s="1"/>
  <c r="F9406" i="66"/>
  <c r="H9406" i="66" s="1"/>
  <c r="F6056" i="66"/>
  <c r="H6056" i="66" s="1"/>
  <c r="F3706" i="66"/>
  <c r="H3706" i="66" s="1"/>
  <c r="F9260" i="66"/>
  <c r="H9260" i="66" s="1"/>
  <c r="F5610" i="66"/>
  <c r="H5610" i="66" s="1"/>
  <c r="F5868" i="66"/>
  <c r="H5868" i="66" s="1"/>
  <c r="F4258" i="66"/>
  <c r="H4258" i="66" s="1"/>
  <c r="F7799" i="66"/>
  <c r="H7799" i="66" s="1"/>
  <c r="F4435" i="66"/>
  <c r="H4435" i="66" s="1"/>
  <c r="F8933" i="66"/>
  <c r="H8933" i="66" s="1"/>
  <c r="F7153" i="66"/>
  <c r="H7153" i="66" s="1"/>
  <c r="F4403" i="66"/>
  <c r="H4403" i="66" s="1"/>
  <c r="F3303" i="66"/>
  <c r="H3303" i="66" s="1"/>
  <c r="F7044" i="66"/>
  <c r="H7044" i="66" s="1"/>
  <c r="F7777" i="66"/>
  <c r="H7777" i="66" s="1"/>
  <c r="F6696" i="66"/>
  <c r="H6696" i="66" s="1"/>
  <c r="F3244" i="66"/>
  <c r="H3244" i="66" s="1"/>
  <c r="F6020" i="66"/>
  <c r="H6020" i="66" s="1"/>
  <c r="F8108" i="66"/>
  <c r="H8108" i="66" s="1"/>
  <c r="F6998" i="66"/>
  <c r="H6998" i="66" s="1"/>
  <c r="F5260" i="66"/>
  <c r="H5260" i="66" s="1"/>
  <c r="F4220" i="66"/>
  <c r="H4220" i="66" s="1"/>
  <c r="F8749" i="66"/>
  <c r="H8749" i="66" s="1"/>
  <c r="F7869" i="66"/>
  <c r="H7869" i="66" s="1"/>
  <c r="F7099" i="66"/>
  <c r="H7099" i="66" s="1"/>
  <c r="F5349" i="66"/>
  <c r="H5349" i="66" s="1"/>
  <c r="F4599" i="66"/>
  <c r="H4599" i="66" s="1"/>
  <c r="F3789" i="66"/>
  <c r="H3789" i="66" s="1"/>
  <c r="F6295" i="66"/>
  <c r="H6295" i="66" s="1"/>
  <c r="F5025" i="66"/>
  <c r="H5025" i="66" s="1"/>
  <c r="F9263" i="66"/>
  <c r="H9263" i="66" s="1"/>
  <c r="F7453" i="66"/>
  <c r="H7453" i="66" s="1"/>
  <c r="F6803" i="66"/>
  <c r="H6803" i="66" s="1"/>
  <c r="F5903" i="66"/>
  <c r="H5903" i="66" s="1"/>
  <c r="F3803" i="66"/>
  <c r="H3803" i="66" s="1"/>
  <c r="F8722" i="66"/>
  <c r="H8722" i="66" s="1"/>
  <c r="F7902" i="66"/>
  <c r="H7902" i="66" s="1"/>
  <c r="F4287" i="66"/>
  <c r="H4287" i="66" s="1"/>
  <c r="F3427" i="66"/>
  <c r="H3427" i="66" s="1"/>
  <c r="F8486" i="66"/>
  <c r="H8486" i="66" s="1"/>
  <c r="F7536" i="66"/>
  <c r="H7536" i="66" s="1"/>
  <c r="F6036" i="66"/>
  <c r="H6036" i="66" s="1"/>
  <c r="F4886" i="66"/>
  <c r="H4886" i="66" s="1"/>
  <c r="F4036" i="66"/>
  <c r="H4036" i="66" s="1"/>
  <c r="F6555" i="66"/>
  <c r="H6555" i="66" s="1"/>
  <c r="F8690" i="66"/>
  <c r="H8690" i="66" s="1"/>
  <c r="F8127" i="66"/>
  <c r="H8127" i="66" s="1"/>
  <c r="F5027" i="66"/>
  <c r="H5027" i="66" s="1"/>
  <c r="F3377" i="66"/>
  <c r="H3377" i="66" s="1"/>
  <c r="F6500" i="66"/>
  <c r="H6500" i="66" s="1"/>
  <c r="F7828" i="66"/>
  <c r="H7828" i="66" s="1"/>
  <c r="F4600" i="66"/>
  <c r="H4600" i="66" s="1"/>
  <c r="F8565" i="66"/>
  <c r="H8565" i="66" s="1"/>
  <c r="F6344" i="66"/>
  <c r="H6344" i="66" s="1"/>
  <c r="F9438" i="66"/>
  <c r="H9438" i="66" s="1"/>
  <c r="F6207" i="66"/>
  <c r="H6207" i="66" s="1"/>
  <c r="F7566" i="66"/>
  <c r="H7566" i="66" s="1"/>
  <c r="F5356" i="66"/>
  <c r="H5356" i="66" s="1"/>
  <c r="F7500" i="66"/>
  <c r="H7500" i="66" s="1"/>
  <c r="F5550" i="66"/>
  <c r="H5550" i="66" s="1"/>
  <c r="F6828" i="66"/>
  <c r="H6828" i="66" s="1"/>
  <c r="F5828" i="66"/>
  <c r="H5828" i="66" s="1"/>
  <c r="F4167" i="66"/>
  <c r="H4167" i="66" s="1"/>
  <c r="F8706" i="66"/>
  <c r="H8706" i="66" s="1"/>
  <c r="F5527" i="66"/>
  <c r="H5527" i="66" s="1"/>
  <c r="F6446" i="66"/>
  <c r="H6446" i="66" s="1"/>
  <c r="F5516" i="66"/>
  <c r="H5516" i="66" s="1"/>
  <c r="F3596" i="66"/>
  <c r="H3596" i="66" s="1"/>
  <c r="F4388" i="66"/>
  <c r="H4388" i="66" s="1"/>
  <c r="F4696" i="66"/>
  <c r="H4696" i="66" s="1"/>
  <c r="F9310" i="66"/>
  <c r="H9310" i="66" s="1"/>
  <c r="F5990" i="66"/>
  <c r="H5990" i="66" s="1"/>
  <c r="F4908" i="66"/>
  <c r="H4908" i="66" s="1"/>
  <c r="F8879" i="66"/>
  <c r="H8879" i="66" s="1"/>
  <c r="F7759" i="66"/>
  <c r="H7759" i="66" s="1"/>
  <c r="F6509" i="66"/>
  <c r="H6509" i="66" s="1"/>
  <c r="F5365" i="66"/>
  <c r="H5365" i="66" s="1"/>
  <c r="F6994" i="66"/>
  <c r="H6994" i="66" s="1"/>
  <c r="F7888" i="66"/>
  <c r="H7888" i="66" s="1"/>
  <c r="F5888" i="66"/>
  <c r="H5888" i="66" s="1"/>
  <c r="F9569" i="66"/>
  <c r="H9569" i="66" s="1"/>
  <c r="F5937" i="66"/>
  <c r="H5937" i="66" s="1"/>
  <c r="F7556" i="66"/>
  <c r="H7556" i="66" s="1"/>
  <c r="F5817" i="66"/>
  <c r="H5817" i="66" s="1"/>
  <c r="F4826" i="66"/>
  <c r="H4826" i="66" s="1"/>
  <c r="F9020" i="66"/>
  <c r="H9020" i="66" s="1"/>
  <c r="F5130" i="66"/>
  <c r="H5130" i="66" s="1"/>
  <c r="F4240" i="66"/>
  <c r="H4240" i="66" s="1"/>
  <c r="F8689" i="66"/>
  <c r="H8689" i="66" s="1"/>
  <c r="F7119" i="66"/>
  <c r="H7119" i="66" s="1"/>
  <c r="F5737" i="66"/>
  <c r="H5737" i="66" s="1"/>
  <c r="F9196" i="66"/>
  <c r="H9196" i="66" s="1"/>
  <c r="F7208" i="66"/>
  <c r="H7208" i="66" s="1"/>
  <c r="F3450" i="66"/>
  <c r="H3450" i="66" s="1"/>
  <c r="F4385" i="66"/>
  <c r="H4385" i="66" s="1"/>
  <c r="F8873" i="66"/>
  <c r="H8873" i="66" s="1"/>
  <c r="F7703" i="66"/>
  <c r="H7703" i="66" s="1"/>
  <c r="F4353" i="66"/>
  <c r="H4353" i="66" s="1"/>
  <c r="F3253" i="66"/>
  <c r="H3253" i="66" s="1"/>
  <c r="F9123" i="66"/>
  <c r="H9123" i="66" s="1"/>
  <c r="F6444" i="66"/>
  <c r="H6444" i="66" s="1"/>
  <c r="F7087" i="66"/>
  <c r="H7087" i="66" s="1"/>
  <c r="F8008" i="66"/>
  <c r="H8008" i="66" s="1"/>
  <c r="F5180" i="66"/>
  <c r="H5180" i="66" s="1"/>
  <c r="F8669" i="66"/>
  <c r="H8669" i="66" s="1"/>
  <c r="F7039" i="66"/>
  <c r="H7039" i="66" s="1"/>
  <c r="F5289" i="66"/>
  <c r="H5289" i="66" s="1"/>
  <c r="F4539" i="66"/>
  <c r="H4539" i="66" s="1"/>
  <c r="F6245" i="66"/>
  <c r="H6245" i="66" s="1"/>
  <c r="F5635" i="66"/>
  <c r="H5635" i="66" s="1"/>
  <c r="F4975" i="66"/>
  <c r="H4975" i="66" s="1"/>
  <c r="F7403" i="66"/>
  <c r="H7403" i="66" s="1"/>
  <c r="F6753" i="66"/>
  <c r="H6753" i="66" s="1"/>
  <c r="F5853" i="66"/>
  <c r="H5853" i="66" s="1"/>
  <c r="F4953" i="66"/>
  <c r="H4953" i="66" s="1"/>
  <c r="F8662" i="66"/>
  <c r="H8662" i="66" s="1"/>
  <c r="F7652" i="66"/>
  <c r="H7652" i="66" s="1"/>
  <c r="F5077" i="66"/>
  <c r="H5077" i="66" s="1"/>
  <c r="F8436" i="66"/>
  <c r="H8436" i="66" s="1"/>
  <c r="F7486" i="66"/>
  <c r="H7486" i="66" s="1"/>
  <c r="F5986" i="66"/>
  <c r="H5986" i="66" s="1"/>
  <c r="F4836" i="66"/>
  <c r="H4836" i="66" s="1"/>
  <c r="F3986" i="66"/>
  <c r="H3986" i="66" s="1"/>
  <c r="F8640" i="66"/>
  <c r="H8640" i="66" s="1"/>
  <c r="F7977" i="66"/>
  <c r="H7977" i="66" s="1"/>
  <c r="F6447" i="66"/>
  <c r="H6447" i="66" s="1"/>
  <c r="F3277" i="66"/>
  <c r="H3277" i="66" s="1"/>
  <c r="F4796" i="66"/>
  <c r="H4796" i="66" s="1"/>
  <c r="F3796" i="66"/>
  <c r="H3796" i="66" s="1"/>
  <c r="F7170" i="66"/>
  <c r="H7170" i="66" s="1"/>
  <c r="F6450" i="66"/>
  <c r="H6450" i="66" s="1"/>
  <c r="F8778" i="66"/>
  <c r="H8778" i="66" s="1"/>
  <c r="F7778" i="66"/>
  <c r="H7778" i="66" s="1"/>
  <c r="F9510" i="66"/>
  <c r="H9510" i="66" s="1"/>
  <c r="F8360" i="66"/>
  <c r="H8360" i="66" s="1"/>
  <c r="F5500" i="66"/>
  <c r="H5500" i="66" s="1"/>
  <c r="F6778" i="66"/>
  <c r="H6778" i="66" s="1"/>
  <c r="F5378" i="66"/>
  <c r="H5378" i="66" s="1"/>
  <c r="F6914" i="66"/>
  <c r="H6914" i="66" s="1"/>
  <c r="F5387" i="66"/>
  <c r="H5387" i="66" s="1"/>
  <c r="F6376" i="66"/>
  <c r="H6376" i="66" s="1"/>
  <c r="F4306" i="66"/>
  <c r="H4306" i="66" s="1"/>
  <c r="F7680" i="66"/>
  <c r="H7680" i="66" s="1"/>
  <c r="F2090" i="66"/>
  <c r="H2090" i="66" s="1"/>
  <c r="F4384" i="66"/>
  <c r="H4384" i="66" s="1"/>
  <c r="F5898" i="66"/>
  <c r="H5898" i="66" s="1"/>
  <c r="F3288" i="66"/>
  <c r="H3288" i="66" s="1"/>
  <c r="F4890" i="66"/>
  <c r="H4890" i="66" s="1"/>
  <c r="F4080" i="66"/>
  <c r="H4080" i="66" s="1"/>
  <c r="F8829" i="66"/>
  <c r="H8829" i="66" s="1"/>
  <c r="F6459" i="66"/>
  <c r="H6459" i="66" s="1"/>
  <c r="F4359" i="66"/>
  <c r="H4359" i="66" s="1"/>
  <c r="F5315" i="66"/>
  <c r="H5315" i="66" s="1"/>
  <c r="F6654" i="66"/>
  <c r="H6654" i="66" s="1"/>
  <c r="F7627" i="66"/>
  <c r="H7627" i="66" s="1"/>
  <c r="F7808" i="66"/>
  <c r="H7808" i="66" s="1"/>
  <c r="F4940" i="66"/>
  <c r="H4940" i="66" s="1"/>
  <c r="F9519" i="66"/>
  <c r="H9519" i="66" s="1"/>
  <c r="F5777" i="66"/>
  <c r="H5777" i="66" s="1"/>
  <c r="F8756" i="66"/>
  <c r="H8756" i="66" s="1"/>
  <c r="F7456" i="66"/>
  <c r="H7456" i="66" s="1"/>
  <c r="F6156" i="66"/>
  <c r="H6156" i="66" s="1"/>
  <c r="F4726" i="66"/>
  <c r="H4726" i="66" s="1"/>
  <c r="F6665" i="66"/>
  <c r="H6665" i="66" s="1"/>
  <c r="F8910" i="66"/>
  <c r="H8910" i="66" s="1"/>
  <c r="F6698" i="66"/>
  <c r="H6698" i="66" s="1"/>
  <c r="F4190" i="66"/>
  <c r="H4190" i="66" s="1"/>
  <c r="F8639" i="66"/>
  <c r="H8639" i="66" s="1"/>
  <c r="F7069" i="66"/>
  <c r="H7069" i="66" s="1"/>
  <c r="F4374" i="66"/>
  <c r="H4374" i="66" s="1"/>
  <c r="F5696" i="66"/>
  <c r="H5696" i="66" s="1"/>
  <c r="F7098" i="66"/>
  <c r="H7098" i="66" s="1"/>
  <c r="F3370" i="66"/>
  <c r="H3370" i="66" s="1"/>
  <c r="F5135" i="66"/>
  <c r="H5135" i="66" s="1"/>
  <c r="F8823" i="66"/>
  <c r="H8823" i="66" s="1"/>
  <c r="F7653" i="66"/>
  <c r="H7653" i="66" s="1"/>
  <c r="F4103" i="66"/>
  <c r="H4103" i="66" s="1"/>
  <c r="F6402" i="66"/>
  <c r="H6402" i="66" s="1"/>
  <c r="F6196" i="66"/>
  <c r="H6196" i="66" s="1"/>
  <c r="F5810" i="66"/>
  <c r="H5810" i="66" s="1"/>
  <c r="F4018" i="66"/>
  <c r="H4018" i="66" s="1"/>
  <c r="F5090" i="66"/>
  <c r="H5090" i="66" s="1"/>
  <c r="F9389" i="66"/>
  <c r="H9389" i="66" s="1"/>
  <c r="F7729" i="66"/>
  <c r="H7729" i="66" s="1"/>
  <c r="F6979" i="66"/>
  <c r="H6979" i="66" s="1"/>
  <c r="F5229" i="66"/>
  <c r="H5229" i="66" s="1"/>
  <c r="F4479" i="66"/>
  <c r="H4479" i="66" s="1"/>
  <c r="F3499" i="66"/>
  <c r="H3499" i="66" s="1"/>
  <c r="F4925" i="66"/>
  <c r="H4925" i="66" s="1"/>
  <c r="F7953" i="66"/>
  <c r="H7953" i="66" s="1"/>
  <c r="F7353" i="66"/>
  <c r="H7353" i="66" s="1"/>
  <c r="F6703" i="66"/>
  <c r="H6703" i="66" s="1"/>
  <c r="F5803" i="66"/>
  <c r="H5803" i="66" s="1"/>
  <c r="F4903" i="66"/>
  <c r="H4903" i="66" s="1"/>
  <c r="F8602" i="66"/>
  <c r="H8602" i="66" s="1"/>
  <c r="F7602" i="66"/>
  <c r="H7602" i="66" s="1"/>
  <c r="F6902" i="66"/>
  <c r="H6902" i="66" s="1"/>
  <c r="F4997" i="66"/>
  <c r="H4997" i="66" s="1"/>
  <c r="F8386" i="66"/>
  <c r="H8386" i="66" s="1"/>
  <c r="F7436" i="66"/>
  <c r="H7436" i="66" s="1"/>
  <c r="F5936" i="66"/>
  <c r="H5936" i="66" s="1"/>
  <c r="F3936" i="66"/>
  <c r="H3936" i="66" s="1"/>
  <c r="F8190" i="66"/>
  <c r="H8190" i="66" s="1"/>
  <c r="F6924" i="66"/>
  <c r="H6924" i="66" s="1"/>
  <c r="F3734" i="66"/>
  <c r="H3734" i="66" s="1"/>
  <c r="F7827" i="66"/>
  <c r="H7827" i="66" s="1"/>
  <c r="F6646" i="66"/>
  <c r="H6646" i="66" s="1"/>
  <c r="F6400" i="66"/>
  <c r="H6400" i="66" s="1"/>
  <c r="F8728" i="66"/>
  <c r="H8728" i="66" s="1"/>
  <c r="F3778" i="66"/>
  <c r="H3778" i="66" s="1"/>
  <c r="F5200" i="66"/>
  <c r="H5200" i="66" s="1"/>
  <c r="F5144" i="66"/>
  <c r="H5144" i="66" s="1"/>
  <c r="F8426" i="66"/>
  <c r="H8426" i="66" s="1"/>
  <c r="F6728" i="66"/>
  <c r="H6728" i="66" s="1"/>
  <c r="F5328" i="66"/>
  <c r="H5328" i="66" s="1"/>
  <c r="F5367" i="66"/>
  <c r="H5367" i="66" s="1"/>
  <c r="F9496" i="66"/>
  <c r="H9496" i="66" s="1"/>
  <c r="F3784" i="66"/>
  <c r="H3784" i="66" s="1"/>
  <c r="F6827" i="66"/>
  <c r="H6827" i="66" s="1"/>
  <c r="F6306" i="66"/>
  <c r="H6306" i="66" s="1"/>
  <c r="F8670" i="66"/>
  <c r="H8670" i="66" s="1"/>
  <c r="F7620" i="66"/>
  <c r="H7620" i="66" s="1"/>
  <c r="F6740" i="66"/>
  <c r="H6740" i="66" s="1"/>
  <c r="F4838" i="66"/>
  <c r="H4838" i="66" s="1"/>
  <c r="F5616" i="66"/>
  <c r="H5616" i="66" s="1"/>
  <c r="F4496" i="66"/>
  <c r="H4496" i="66" s="1"/>
  <c r="F5840" i="66"/>
  <c r="H5840" i="66" s="1"/>
  <c r="F5818" i="66"/>
  <c r="H5818" i="66" s="1"/>
  <c r="F4598" i="66"/>
  <c r="H4598" i="66" s="1"/>
  <c r="F3898" i="66"/>
  <c r="H3898" i="66" s="1"/>
  <c r="F3830" i="66"/>
  <c r="H3830" i="66" s="1"/>
  <c r="F8779" i="66"/>
  <c r="H8779" i="66" s="1"/>
  <c r="F7309" i="66"/>
  <c r="H7309" i="66" s="1"/>
  <c r="F6409" i="66"/>
  <c r="H6409" i="66" s="1"/>
  <c r="F4309" i="66"/>
  <c r="H4309" i="66" s="1"/>
  <c r="F5265" i="66"/>
  <c r="H5265" i="66" s="1"/>
  <c r="F6294" i="66"/>
  <c r="H6294" i="66" s="1"/>
  <c r="F8656" i="66"/>
  <c r="H8656" i="66" s="1"/>
  <c r="F6836" i="66"/>
  <c r="H6836" i="66" s="1"/>
  <c r="F7520" i="66"/>
  <c r="H7520" i="66" s="1"/>
  <c r="F8598" i="66"/>
  <c r="H8598" i="66" s="1"/>
  <c r="F6748" i="66"/>
  <c r="H6748" i="66" s="1"/>
  <c r="F3338" i="66"/>
  <c r="H3338" i="66" s="1"/>
  <c r="F9469" i="66"/>
  <c r="H9469" i="66" s="1"/>
  <c r="F8626" i="66"/>
  <c r="H8626" i="66" s="1"/>
  <c r="F8820" i="66"/>
  <c r="H8820" i="66" s="1"/>
  <c r="F6618" i="66"/>
  <c r="H6618" i="66" s="1"/>
  <c r="F5408" i="66"/>
  <c r="H5408" i="66" s="1"/>
  <c r="F3518" i="66"/>
  <c r="H3518" i="66" s="1"/>
  <c r="F4140" i="66"/>
  <c r="H4140" i="66" s="1"/>
  <c r="F8589" i="66"/>
  <c r="H8589" i="66" s="1"/>
  <c r="F7019" i="66"/>
  <c r="H7019" i="66" s="1"/>
  <c r="F5519" i="66"/>
  <c r="H5519" i="66" s="1"/>
  <c r="F4019" i="66"/>
  <c r="H4019" i="66" s="1"/>
  <c r="F4034" i="66"/>
  <c r="H4034" i="66" s="1"/>
  <c r="F8418" i="66"/>
  <c r="H8418" i="66" s="1"/>
  <c r="F8609" i="66"/>
  <c r="H8609" i="66" s="1"/>
  <c r="F3339" i="66"/>
  <c r="H3339" i="66" s="1"/>
  <c r="F5975" i="66"/>
  <c r="H5975" i="66" s="1"/>
  <c r="F8763" i="66"/>
  <c r="H8763" i="66" s="1"/>
  <c r="F6352" i="66"/>
  <c r="H6352" i="66" s="1"/>
  <c r="F5502" i="66"/>
  <c r="H5502" i="66" s="1"/>
  <c r="F8941" i="66"/>
  <c r="H8941" i="66" s="1"/>
  <c r="F6046" i="66"/>
  <c r="H6046" i="66" s="1"/>
  <c r="F4156" i="66"/>
  <c r="H4156" i="66" s="1"/>
  <c r="F8810" i="66"/>
  <c r="H8810" i="66" s="1"/>
  <c r="F7090" i="66"/>
  <c r="H7090" i="66" s="1"/>
  <c r="F5690" i="66"/>
  <c r="H5690" i="66" s="1"/>
  <c r="F5058" i="66"/>
  <c r="H5058" i="66" s="1"/>
  <c r="F9309" i="66"/>
  <c r="H9309" i="66" s="1"/>
  <c r="F7649" i="66"/>
  <c r="H7649" i="66" s="1"/>
  <c r="F5979" i="66"/>
  <c r="H5979" i="66" s="1"/>
  <c r="F5159" i="66"/>
  <c r="H5159" i="66" s="1"/>
  <c r="F4409" i="66"/>
  <c r="H4409" i="66" s="1"/>
  <c r="F6135" i="66"/>
  <c r="H6135" i="66" s="1"/>
  <c r="F5525" i="66"/>
  <c r="H5525" i="66" s="1"/>
  <c r="F7903" i="66"/>
  <c r="H7903" i="66" s="1"/>
  <c r="F6453" i="66"/>
  <c r="H6453" i="66" s="1"/>
  <c r="F5753" i="66"/>
  <c r="H5753" i="66" s="1"/>
  <c r="F9342" i="66"/>
  <c r="H9342" i="66" s="1"/>
  <c r="F8532" i="66"/>
  <c r="H8532" i="66" s="1"/>
  <c r="F4077" i="66"/>
  <c r="H4077" i="66" s="1"/>
  <c r="F8336" i="66"/>
  <c r="H8336" i="66" s="1"/>
  <c r="F7386" i="66"/>
  <c r="H7386" i="66" s="1"/>
  <c r="F5486" i="66"/>
  <c r="H5486" i="66" s="1"/>
  <c r="F9640" i="66"/>
  <c r="H9640" i="66" s="1"/>
  <c r="F8140" i="66"/>
  <c r="H8140" i="66" s="1"/>
  <c r="F9917" i="66"/>
  <c r="H9917" i="66" s="1"/>
  <c r="F6774" i="66"/>
  <c r="H6774" i="66" s="1"/>
  <c r="F3624" i="66"/>
  <c r="H3624" i="66" s="1"/>
  <c r="F7707" i="66"/>
  <c r="H7707" i="66" s="1"/>
  <c r="F4487" i="66"/>
  <c r="H4487" i="66" s="1"/>
  <c r="F4646" i="66"/>
  <c r="H4646" i="66" s="1"/>
  <c r="F7730" i="66"/>
  <c r="H7730" i="66" s="1"/>
  <c r="F7060" i="66"/>
  <c r="H7060" i="66" s="1"/>
  <c r="F6350" i="66"/>
  <c r="H6350" i="66" s="1"/>
  <c r="F8678" i="66"/>
  <c r="H8678" i="66" s="1"/>
  <c r="F3728" i="66"/>
  <c r="H3728" i="66" s="1"/>
  <c r="F3967" i="66"/>
  <c r="H3967" i="66" s="1"/>
  <c r="F8356" i="66"/>
  <c r="H8356" i="66" s="1"/>
  <c r="F7356" i="66"/>
  <c r="H7356" i="66" s="1"/>
  <c r="F4066" i="66"/>
  <c r="H4066" i="66" s="1"/>
  <c r="F6915" i="66"/>
  <c r="H6915" i="66" s="1"/>
  <c r="F5278" i="66"/>
  <c r="H5278" i="66" s="1"/>
  <c r="F6544" i="66"/>
  <c r="H6544" i="66" s="1"/>
  <c r="F7247" i="66"/>
  <c r="H7247" i="66" s="1"/>
  <c r="F5237" i="66"/>
  <c r="H5237" i="66" s="1"/>
  <c r="F3867" i="66"/>
  <c r="H3867" i="66" s="1"/>
  <c r="F9724" i="66"/>
  <c r="H9724" i="66" s="1"/>
  <c r="F5994" i="66"/>
  <c r="H5994" i="66" s="1"/>
  <c r="F3634" i="66"/>
  <c r="H3634" i="66" s="1"/>
  <c r="F7096" i="66"/>
  <c r="H7096" i="66" s="1"/>
  <c r="F8600" i="66"/>
  <c r="H8600" i="66" s="1"/>
  <c r="F7588" i="66"/>
  <c r="H7588" i="66" s="1"/>
  <c r="F7644" i="66"/>
  <c r="H7644" i="66" s="1"/>
  <c r="F3964" i="66"/>
  <c r="H3964" i="66" s="1"/>
  <c r="F6746" i="66"/>
  <c r="H6746" i="66" s="1"/>
  <c r="F3266" i="66"/>
  <c r="H3266" i="66" s="1"/>
  <c r="F7748" i="66"/>
  <c r="H7748" i="66" s="1"/>
  <c r="F4528" i="66"/>
  <c r="H4528" i="66" s="1"/>
  <c r="F3848" i="66"/>
  <c r="H3848" i="66" s="1"/>
  <c r="F5450" i="66"/>
  <c r="H5450" i="66" s="1"/>
  <c r="F3580" i="66"/>
  <c r="H3580" i="66" s="1"/>
  <c r="F8529" i="66"/>
  <c r="H8529" i="66" s="1"/>
  <c r="F7259" i="66"/>
  <c r="H7259" i="66" s="1"/>
  <c r="F6359" i="66"/>
  <c r="H6359" i="66" s="1"/>
  <c r="F5009" i="66"/>
  <c r="H5009" i="66" s="1"/>
  <c r="F3787" i="66"/>
  <c r="H3787" i="66" s="1"/>
  <c r="F7430" i="66"/>
  <c r="H7430" i="66" s="1"/>
  <c r="F6060" i="66"/>
  <c r="H6060" i="66" s="1"/>
  <c r="F8518" i="66"/>
  <c r="H8518" i="66" s="1"/>
  <c r="F6668" i="66"/>
  <c r="H6668" i="66" s="1"/>
  <c r="F4008" i="66"/>
  <c r="H4008" i="66" s="1"/>
  <c r="F9419" i="66"/>
  <c r="H9419" i="66" s="1"/>
  <c r="F5956" i="66"/>
  <c r="H5956" i="66" s="1"/>
  <c r="F4850" i="66"/>
  <c r="H4850" i="66" s="1"/>
  <c r="F4090" i="66"/>
  <c r="H4090" i="66" s="1"/>
  <c r="F8539" i="66"/>
  <c r="H8539" i="66" s="1"/>
  <c r="F6569" i="66"/>
  <c r="H6569" i="66" s="1"/>
  <c r="F5469" i="66"/>
  <c r="H5469" i="66" s="1"/>
  <c r="F4469" i="66"/>
  <c r="H4469" i="66" s="1"/>
  <c r="F3969" i="66"/>
  <c r="H3969" i="66" s="1"/>
  <c r="F4747" i="66"/>
  <c r="H4747" i="66" s="1"/>
  <c r="F6640" i="66"/>
  <c r="H6640" i="66" s="1"/>
  <c r="F8318" i="66"/>
  <c r="H8318" i="66" s="1"/>
  <c r="F4160" i="66"/>
  <c r="H4160" i="66" s="1"/>
  <c r="F8313" i="66"/>
  <c r="H8313" i="66" s="1"/>
  <c r="F3903" i="66"/>
  <c r="H3903" i="66" s="1"/>
  <c r="F6052" i="66"/>
  <c r="H6052" i="66" s="1"/>
  <c r="F5087" i="66"/>
  <c r="H5087" i="66" s="1"/>
  <c r="F5866" i="66"/>
  <c r="H5866" i="66" s="1"/>
  <c r="F3996" i="66"/>
  <c r="H3996" i="66" s="1"/>
  <c r="F3768" i="66"/>
  <c r="H3768" i="66" s="1"/>
  <c r="F8459" i="66"/>
  <c r="H8459" i="66" s="1"/>
  <c r="F3389" i="66"/>
  <c r="H3389" i="66" s="1"/>
  <c r="F7253" i="66"/>
  <c r="H7253" i="66" s="1"/>
  <c r="F6403" i="66"/>
  <c r="H6403" i="66" s="1"/>
  <c r="F5703" i="66"/>
  <c r="H5703" i="66" s="1"/>
  <c r="F9272" i="66"/>
  <c r="H9272" i="66" s="1"/>
  <c r="F8472" i="66"/>
  <c r="H8472" i="66" s="1"/>
  <c r="F7502" i="66"/>
  <c r="H7502" i="66" s="1"/>
  <c r="F6602" i="66"/>
  <c r="H6602" i="66" s="1"/>
  <c r="F5452" i="66"/>
  <c r="H5452" i="66" s="1"/>
  <c r="F5854" i="66"/>
  <c r="H5854" i="66" s="1"/>
  <c r="F3396" i="66"/>
  <c r="H3396" i="66" s="1"/>
  <c r="F8770" i="66"/>
  <c r="H8770" i="66" s="1"/>
  <c r="F7190" i="66"/>
  <c r="H7190" i="66" s="1"/>
  <c r="F6568" i="66"/>
  <c r="H6568" i="66" s="1"/>
  <c r="F4274" i="66"/>
  <c r="H4274" i="66" s="1"/>
  <c r="F9156" i="66"/>
  <c r="H9156" i="66" s="1"/>
  <c r="F6846" i="66"/>
  <c r="H6846" i="66" s="1"/>
  <c r="F6287" i="66"/>
  <c r="H6287" i="66" s="1"/>
  <c r="F5136" i="66"/>
  <c r="H5136" i="66" s="1"/>
  <c r="F3206" i="66"/>
  <c r="H3206" i="66" s="1"/>
  <c r="F8620" i="66"/>
  <c r="H8620" i="66" s="1"/>
  <c r="F8906" i="66"/>
  <c r="H8906" i="66" s="1"/>
  <c r="F4756" i="66"/>
  <c r="H4756" i="66" s="1"/>
  <c r="F7254" i="66"/>
  <c r="H7254" i="66" s="1"/>
  <c r="F7237" i="66"/>
  <c r="H7237" i="66" s="1"/>
  <c r="F3737" i="66"/>
  <c r="H3737" i="66" s="1"/>
  <c r="F8106" i="66"/>
  <c r="H8106" i="66" s="1"/>
  <c r="F6106" i="66"/>
  <c r="H6106" i="66" s="1"/>
  <c r="F7666" i="66"/>
  <c r="H7666" i="66" s="1"/>
  <c r="F9150" i="66"/>
  <c r="H9150" i="66" s="1"/>
  <c r="F6030" i="66"/>
  <c r="H6030" i="66" s="1"/>
  <c r="F5875" i="66"/>
  <c r="H5875" i="66" s="1"/>
  <c r="F5205" i="66"/>
  <c r="H5205" i="66" s="1"/>
  <c r="F4695" i="66"/>
  <c r="H4695" i="66" s="1"/>
  <c r="F8573" i="66"/>
  <c r="H8573" i="66" s="1"/>
  <c r="F7863" i="66"/>
  <c r="H7863" i="66" s="1"/>
  <c r="F7063" i="66"/>
  <c r="H7063" i="66" s="1"/>
  <c r="F4513" i="66"/>
  <c r="H4513" i="66" s="1"/>
  <c r="F3613" i="66"/>
  <c r="H3613" i="66" s="1"/>
  <c r="F8420" i="66"/>
  <c r="H8420" i="66" s="1"/>
  <c r="F6080" i="66"/>
  <c r="H6080" i="66" s="1"/>
  <c r="F4050" i="66"/>
  <c r="H4050" i="66" s="1"/>
  <c r="F3779" i="66"/>
  <c r="H3779" i="66" s="1"/>
  <c r="F7133" i="66"/>
  <c r="H7133" i="66" s="1"/>
  <c r="F4273" i="66"/>
  <c r="H4273" i="66" s="1"/>
  <c r="F3483" i="66"/>
  <c r="H3483" i="66" s="1"/>
  <c r="F7762" i="66"/>
  <c r="H7762" i="66" s="1"/>
  <c r="F6832" i="66"/>
  <c r="H6832" i="66" s="1"/>
  <c r="F9131" i="66"/>
  <c r="H9131" i="66" s="1"/>
  <c r="F7581" i="66"/>
  <c r="H7581" i="66" s="1"/>
  <c r="F6131" i="66"/>
  <c r="H6131" i="66" s="1"/>
  <c r="F5431" i="66"/>
  <c r="H5431" i="66" s="1"/>
  <c r="F3931" i="66"/>
  <c r="H3931" i="66" s="1"/>
  <c r="F4175" i="66"/>
  <c r="H4175" i="66" s="1"/>
  <c r="F3275" i="66"/>
  <c r="H3275" i="66" s="1"/>
  <c r="F3117" i="66"/>
  <c r="H3117" i="66" s="1"/>
  <c r="F2467" i="66"/>
  <c r="H2467" i="66" s="1"/>
  <c r="F2196" i="66"/>
  <c r="H2196" i="66" s="1"/>
  <c r="F2845" i="66"/>
  <c r="H2845" i="66" s="1"/>
  <c r="F2345" i="66"/>
  <c r="H2345" i="66" s="1"/>
  <c r="F1795" i="66"/>
  <c r="H1795" i="66" s="1"/>
  <c r="F2564" i="66"/>
  <c r="H2564" i="66" s="1"/>
  <c r="F8558" i="66"/>
  <c r="H8558" i="66" s="1"/>
  <c r="F4548" i="66"/>
  <c r="H4548" i="66" s="1"/>
  <c r="F5470" i="66"/>
  <c r="H5470" i="66" s="1"/>
  <c r="F9429" i="66"/>
  <c r="H9429" i="66" s="1"/>
  <c r="F5129" i="66"/>
  <c r="H5129" i="66" s="1"/>
  <c r="F4049" i="66"/>
  <c r="H4049" i="66" s="1"/>
  <c r="F4855" i="66"/>
  <c r="H4855" i="66" s="1"/>
  <c r="F9533" i="66"/>
  <c r="H9533" i="66" s="1"/>
  <c r="F8633" i="66"/>
  <c r="H8633" i="66" s="1"/>
  <c r="F7913" i="66"/>
  <c r="H7913" i="66" s="1"/>
  <c r="F6413" i="66"/>
  <c r="H6413" i="66" s="1"/>
  <c r="F5693" i="66"/>
  <c r="H5693" i="66" s="1"/>
  <c r="F4983" i="66"/>
  <c r="H4983" i="66" s="1"/>
  <c r="F9032" i="66"/>
  <c r="H9032" i="66" s="1"/>
  <c r="F8202" i="66"/>
  <c r="H8202" i="66" s="1"/>
  <c r="F7472" i="66"/>
  <c r="H7472" i="66" s="1"/>
  <c r="F6032" i="66"/>
  <c r="H6032" i="66" s="1"/>
  <c r="F6771" i="66"/>
  <c r="H6771" i="66" s="1"/>
  <c r="F5221" i="66"/>
  <c r="H5221" i="66" s="1"/>
  <c r="F4721" i="66"/>
  <c r="H4721" i="66" s="1"/>
  <c r="F4002" i="66"/>
  <c r="H4002" i="66" s="1"/>
  <c r="F3188" i="66"/>
  <c r="H3188" i="66" s="1"/>
  <c r="F2257" i="66"/>
  <c r="H2257" i="66" s="1"/>
  <c r="F3036" i="66"/>
  <c r="H3036" i="66" s="1"/>
  <c r="F2486" i="66"/>
  <c r="H2486" i="66" s="1"/>
  <c r="F2685" i="66"/>
  <c r="H2685" i="66" s="1"/>
  <c r="F2135" i="66"/>
  <c r="H2135" i="66" s="1"/>
  <c r="F6760" i="66"/>
  <c r="H6760" i="66" s="1"/>
  <c r="F4518" i="66"/>
  <c r="H4518" i="66" s="1"/>
  <c r="F8299" i="66"/>
  <c r="H8299" i="66" s="1"/>
  <c r="F4489" i="66"/>
  <c r="H4489" i="66" s="1"/>
  <c r="F3599" i="66"/>
  <c r="H3599" i="66" s="1"/>
  <c r="F5215" i="66"/>
  <c r="H5215" i="66" s="1"/>
  <c r="F9003" i="66"/>
  <c r="H9003" i="66" s="1"/>
  <c r="F7114" i="66"/>
  <c r="H7114" i="66" s="1"/>
  <c r="F7990" i="66"/>
  <c r="H7990" i="66" s="1"/>
  <c r="F5160" i="66"/>
  <c r="H5160" i="66" s="1"/>
  <c r="F3900" i="66"/>
  <c r="H3900" i="66" s="1"/>
  <c r="F7100" i="66"/>
  <c r="H7100" i="66" s="1"/>
  <c r="F4798" i="66"/>
  <c r="H4798" i="66" s="1"/>
  <c r="F3268" i="66"/>
  <c r="H3268" i="66" s="1"/>
  <c r="F6586" i="66"/>
  <c r="H6586" i="66" s="1"/>
  <c r="F6768" i="66"/>
  <c r="H6768" i="66" s="1"/>
  <c r="F5088" i="66"/>
  <c r="H5088" i="66" s="1"/>
  <c r="F3658" i="66"/>
  <c r="H3658" i="66" s="1"/>
  <c r="F7850" i="66"/>
  <c r="H7850" i="66" s="1"/>
  <c r="F7618" i="66"/>
  <c r="H7618" i="66" s="1"/>
  <c r="F5918" i="66"/>
  <c r="H5918" i="66" s="1"/>
  <c r="F4308" i="66"/>
  <c r="H4308" i="66" s="1"/>
  <c r="F5270" i="66"/>
  <c r="H5270" i="66" s="1"/>
  <c r="F3970" i="66"/>
  <c r="H3970" i="66" s="1"/>
  <c r="F7600" i="66"/>
  <c r="H7600" i="66" s="1"/>
  <c r="F5718" i="66"/>
  <c r="H5718" i="66" s="1"/>
  <c r="F7840" i="66"/>
  <c r="H7840" i="66" s="1"/>
  <c r="F5960" i="66"/>
  <c r="H5960" i="66" s="1"/>
  <c r="F5230" i="66"/>
  <c r="H5230" i="66" s="1"/>
  <c r="F8349" i="66"/>
  <c r="H8349" i="66" s="1"/>
  <c r="F7289" i="66"/>
  <c r="H7289" i="66" s="1"/>
  <c r="F6389" i="66"/>
  <c r="H6389" i="66" s="1"/>
  <c r="F8583" i="66"/>
  <c r="H8583" i="66" s="1"/>
  <c r="F6433" i="66"/>
  <c r="H6433" i="66" s="1"/>
  <c r="F5723" i="66"/>
  <c r="H5723" i="66" s="1"/>
  <c r="F4283" i="66"/>
  <c r="H4283" i="66" s="1"/>
  <c r="F3573" i="66"/>
  <c r="H3573" i="66" s="1"/>
  <c r="F9222" i="66"/>
  <c r="H9222" i="66" s="1"/>
  <c r="F8402" i="66"/>
  <c r="H8402" i="66" s="1"/>
  <c r="F7632" i="66"/>
  <c r="H7632" i="66" s="1"/>
  <c r="F6922" i="66"/>
  <c r="H6922" i="66" s="1"/>
  <c r="F6192" i="66"/>
  <c r="H6192" i="66" s="1"/>
  <c r="F9301" i="66"/>
  <c r="H9301" i="66" s="1"/>
  <c r="F7591" i="66"/>
  <c r="H7591" i="66" s="1"/>
  <c r="F7091" i="66"/>
  <c r="H7091" i="66" s="1"/>
  <c r="F6091" i="66"/>
  <c r="H6091" i="66" s="1"/>
  <c r="F5591" i="66"/>
  <c r="H5591" i="66" s="1"/>
  <c r="F5091" i="66"/>
  <c r="H5091" i="66" s="1"/>
  <c r="F4091" i="66"/>
  <c r="H4091" i="66" s="1"/>
  <c r="F3591" i="66"/>
  <c r="H3591" i="66" s="1"/>
  <c r="F4185" i="66"/>
  <c r="H4185" i="66" s="1"/>
  <c r="F3685" i="66"/>
  <c r="H3685" i="66" s="1"/>
  <c r="F2500" i="66"/>
  <c r="H2500" i="66" s="1"/>
  <c r="F2777" i="66"/>
  <c r="H2777" i="66" s="1"/>
  <c r="F2156" i="66"/>
  <c r="H2156" i="66" s="1"/>
  <c r="F6345" i="66"/>
  <c r="H6345" i="66" s="1"/>
  <c r="F3883" i="66"/>
  <c r="H3883" i="66" s="1"/>
  <c r="F8042" i="66"/>
  <c r="H8042" i="66" s="1"/>
  <c r="F4992" i="66"/>
  <c r="H4992" i="66" s="1"/>
  <c r="F9201" i="66"/>
  <c r="H9201" i="66" s="1"/>
  <c r="F8321" i="66"/>
  <c r="H8321" i="66" s="1"/>
  <c r="F7601" i="66"/>
  <c r="H7601" i="66" s="1"/>
  <c r="F4741" i="66"/>
  <c r="H4741" i="66" s="1"/>
  <c r="F4021" i="66"/>
  <c r="H4021" i="66" s="1"/>
  <c r="F3311" i="66"/>
  <c r="H3311" i="66" s="1"/>
  <c r="F3695" i="66"/>
  <c r="H3695" i="66" s="1"/>
  <c r="F4212" i="66"/>
  <c r="H4212" i="66" s="1"/>
  <c r="F3492" i="66"/>
  <c r="H3492" i="66" s="1"/>
  <c r="F2427" i="66"/>
  <c r="H2427" i="66" s="1"/>
  <c r="F2915" i="66"/>
  <c r="H2915" i="66" s="1"/>
  <c r="F2215" i="66"/>
  <c r="H2215" i="66" s="1"/>
  <c r="F1585" i="66"/>
  <c r="H1585" i="66" s="1"/>
  <c r="F2834" i="66"/>
  <c r="H2834" i="66" s="1"/>
  <c r="F1654" i="66"/>
  <c r="H1654" i="66" s="1"/>
  <c r="F3023" i="66"/>
  <c r="H3023" i="66" s="1"/>
  <c r="F2523" i="66"/>
  <c r="H2523" i="66" s="1"/>
  <c r="F2842" i="66"/>
  <c r="H2842" i="66" s="1"/>
  <c r="F3198" i="66"/>
  <c r="H3198" i="66" s="1"/>
  <c r="F2368" i="66"/>
  <c r="H2368" i="66" s="1"/>
  <c r="F1858" i="66"/>
  <c r="H1858" i="66" s="1"/>
  <c r="F1737" i="66"/>
  <c r="H1737" i="66" s="1"/>
  <c r="F1846" i="66"/>
  <c r="H1846" i="66" s="1"/>
  <c r="F2631" i="66"/>
  <c r="H2631" i="66" s="1"/>
  <c r="F2619" i="66"/>
  <c r="H2619" i="66" s="1"/>
  <c r="F1949" i="66"/>
  <c r="H1949" i="66" s="1"/>
  <c r="F629" i="66"/>
  <c r="H629" i="66" s="1"/>
  <c r="F1066" i="66"/>
  <c r="H1066" i="66" s="1"/>
  <c r="F1206" i="66"/>
  <c r="H1206" i="66" s="1"/>
  <c r="F5080" i="66"/>
  <c r="H5080" i="66" s="1"/>
  <c r="F6149" i="66"/>
  <c r="H6149" i="66" s="1"/>
  <c r="F4649" i="66"/>
  <c r="H4649" i="66" s="1"/>
  <c r="F3249" i="66"/>
  <c r="H3249" i="66" s="1"/>
  <c r="F5275" i="66"/>
  <c r="H5275" i="66" s="1"/>
  <c r="F7143" i="66"/>
  <c r="H7143" i="66" s="1"/>
  <c r="F6123" i="66"/>
  <c r="H6123" i="66" s="1"/>
  <c r="F4083" i="66"/>
  <c r="H4083" i="66" s="1"/>
  <c r="F9492" i="66"/>
  <c r="H9492" i="66" s="1"/>
  <c r="F9411" i="66"/>
  <c r="H9411" i="66" s="1"/>
  <c r="F8481" i="66"/>
  <c r="H8481" i="66" s="1"/>
  <c r="F7011" i="66"/>
  <c r="H7011" i="66" s="1"/>
  <c r="F4871" i="66"/>
  <c r="H4871" i="66" s="1"/>
  <c r="F4161" i="66"/>
  <c r="H4161" i="66" s="1"/>
  <c r="F3451" i="66"/>
  <c r="H3451" i="66" s="1"/>
  <c r="F4342" i="66"/>
  <c r="H4342" i="66" s="1"/>
  <c r="F3632" i="66"/>
  <c r="H3632" i="66" s="1"/>
  <c r="F2640" i="66"/>
  <c r="H2640" i="66" s="1"/>
  <c r="F2557" i="66"/>
  <c r="H2557" i="66" s="1"/>
  <c r="F1847" i="66"/>
  <c r="H1847" i="66" s="1"/>
  <c r="F2432" i="66"/>
  <c r="H2432" i="66" s="1"/>
  <c r="F1932" i="66"/>
  <c r="H1932" i="66" s="1"/>
  <c r="F1963" i="66"/>
  <c r="H1963" i="66" s="1"/>
  <c r="F1463" i="66"/>
  <c r="H1463" i="66" s="1"/>
  <c r="F2771" i="66"/>
  <c r="H2771" i="66" s="1"/>
  <c r="F1551" i="66"/>
  <c r="H1551" i="66" s="1"/>
  <c r="F2730" i="66"/>
  <c r="H2730" i="66" s="1"/>
  <c r="F8969" i="66"/>
  <c r="H8969" i="66" s="1"/>
  <c r="F5699" i="66"/>
  <c r="H5699" i="66" s="1"/>
  <c r="F4199" i="66"/>
  <c r="H4199" i="66" s="1"/>
  <c r="F6185" i="66"/>
  <c r="H6185" i="66" s="1"/>
  <c r="F4885" i="66"/>
  <c r="H4885" i="66" s="1"/>
  <c r="F7843" i="66"/>
  <c r="H7843" i="66" s="1"/>
  <c r="F5813" i="66"/>
  <c r="H5813" i="66" s="1"/>
  <c r="F9082" i="66"/>
  <c r="H9082" i="66" s="1"/>
  <c r="F7932" i="66"/>
  <c r="H7932" i="66" s="1"/>
  <c r="F6912" i="66"/>
  <c r="H6912" i="66" s="1"/>
  <c r="F4872" i="66"/>
  <c r="H4872" i="66" s="1"/>
  <c r="F8221" i="66"/>
  <c r="H8221" i="66" s="1"/>
  <c r="F4820" i="66"/>
  <c r="H4820" i="66" s="1"/>
  <c r="F4639" i="66"/>
  <c r="H4639" i="66" s="1"/>
  <c r="F3159" i="66"/>
  <c r="H3159" i="66" s="1"/>
  <c r="F5255" i="66"/>
  <c r="H5255" i="66" s="1"/>
  <c r="F9403" i="66"/>
  <c r="H9403" i="66" s="1"/>
  <c r="F8153" i="66"/>
  <c r="H8153" i="66" s="1"/>
  <c r="F7123" i="66"/>
  <c r="H7123" i="66" s="1"/>
  <c r="F8568" i="66"/>
  <c r="H8568" i="66" s="1"/>
  <c r="F8359" i="66"/>
  <c r="H8359" i="66" s="1"/>
  <c r="F6699" i="66"/>
  <c r="H6699" i="66" s="1"/>
  <c r="F5755" i="66"/>
  <c r="H5755" i="66" s="1"/>
  <c r="F8593" i="66"/>
  <c r="H8593" i="66" s="1"/>
  <c r="F6513" i="66"/>
  <c r="H6513" i="66" s="1"/>
  <c r="F7139" i="66"/>
  <c r="H7139" i="66" s="1"/>
  <c r="F5639" i="66"/>
  <c r="H5639" i="66" s="1"/>
  <c r="F6145" i="66"/>
  <c r="H6145" i="66" s="1"/>
  <c r="F8963" i="66"/>
  <c r="H8963" i="66" s="1"/>
  <c r="F6689" i="66"/>
  <c r="H6689" i="66" s="1"/>
  <c r="F5189" i="66"/>
  <c r="H5189" i="66" s="1"/>
  <c r="F5735" i="66"/>
  <c r="H5735" i="66" s="1"/>
  <c r="F7513" i="66"/>
  <c r="H7513" i="66" s="1"/>
  <c r="F9523" i="66"/>
  <c r="H9523" i="66" s="1"/>
  <c r="F5899" i="66"/>
  <c r="H5899" i="66" s="1"/>
  <c r="F6385" i="66"/>
  <c r="H6385" i="66" s="1"/>
  <c r="F8013" i="66"/>
  <c r="H8013" i="66" s="1"/>
  <c r="F7749" i="66"/>
  <c r="H7749" i="66" s="1"/>
  <c r="F5325" i="66"/>
  <c r="H5325" i="66" s="1"/>
  <c r="F8193" i="66"/>
  <c r="H8193" i="66" s="1"/>
  <c r="F6163" i="66"/>
  <c r="H6163" i="66" s="1"/>
  <c r="F9512" i="66"/>
  <c r="H9512" i="66" s="1"/>
  <c r="F8322" i="66"/>
  <c r="H8322" i="66" s="1"/>
  <c r="F7242" i="66"/>
  <c r="H7242" i="66" s="1"/>
  <c r="F5222" i="66"/>
  <c r="H5222" i="66" s="1"/>
  <c r="F8491" i="66"/>
  <c r="H8491" i="66" s="1"/>
  <c r="F6321" i="66"/>
  <c r="H6321" i="66" s="1"/>
  <c r="F5611" i="66"/>
  <c r="H5611" i="66" s="1"/>
  <c r="F4901" i="66"/>
  <c r="H4901" i="66" s="1"/>
  <c r="F3642" i="66"/>
  <c r="H3642" i="66" s="1"/>
  <c r="F2969" i="66"/>
  <c r="H2969" i="66" s="1"/>
  <c r="F2587" i="66"/>
  <c r="H2587" i="66" s="1"/>
  <c r="F1867" i="66"/>
  <c r="H1867" i="66" s="1"/>
  <c r="F2526" i="66"/>
  <c r="H2526" i="66" s="1"/>
  <c r="F8753" i="66"/>
  <c r="H8753" i="66" s="1"/>
  <c r="F7642" i="66"/>
  <c r="H7642" i="66" s="1"/>
  <c r="F9481" i="66"/>
  <c r="H9481" i="66" s="1"/>
  <c r="F8031" i="66"/>
  <c r="H8031" i="66" s="1"/>
  <c r="F3912" i="66"/>
  <c r="H3912" i="66" s="1"/>
  <c r="F3038" i="66"/>
  <c r="H3038" i="66" s="1"/>
  <c r="F2237" i="66"/>
  <c r="H2237" i="66" s="1"/>
  <c r="F2596" i="66"/>
  <c r="H2596" i="66" s="1"/>
  <c r="F2725" i="66"/>
  <c r="H2725" i="66" s="1"/>
  <c r="F1685" i="66"/>
  <c r="H1685" i="66" s="1"/>
  <c r="F2272" i="66"/>
  <c r="H2272" i="66" s="1"/>
  <c r="F1527" i="66"/>
  <c r="H1527" i="66" s="1"/>
  <c r="F1396" i="66"/>
  <c r="H1396" i="66" s="1"/>
  <c r="F2261" i="66"/>
  <c r="H2261" i="66" s="1"/>
  <c r="F1391" i="66"/>
  <c r="H1391" i="66" s="1"/>
  <c r="F2529" i="66"/>
  <c r="H2529" i="66" s="1"/>
  <c r="F1388" i="66"/>
  <c r="H1388" i="66" s="1"/>
  <c r="F649" i="66"/>
  <c r="H649" i="66" s="1"/>
  <c r="F1103" i="66"/>
  <c r="H1103" i="66" s="1"/>
  <c r="F147" i="66"/>
  <c r="H147" i="66" s="1"/>
  <c r="F365" i="66"/>
  <c r="H365" i="66" s="1"/>
  <c r="F872" i="66"/>
  <c r="H872" i="66" s="1"/>
  <c r="F2809" i="66"/>
  <c r="H2809" i="66" s="1"/>
  <c r="F2140" i="66"/>
  <c r="H2140" i="66" s="1"/>
  <c r="F2241" i="66"/>
  <c r="H2241" i="66" s="1"/>
  <c r="F2290" i="66"/>
  <c r="H2290" i="66" s="1"/>
  <c r="F2600" i="66"/>
  <c r="H2600" i="66" s="1"/>
  <c r="F1773" i="66"/>
  <c r="H1773" i="66" s="1"/>
  <c r="F1658" i="66"/>
  <c r="H1658" i="66" s="1"/>
  <c r="F2278" i="66"/>
  <c r="H2278" i="66" s="1"/>
  <c r="F3102" i="66"/>
  <c r="H3102" i="66" s="1"/>
  <c r="F2933" i="66"/>
  <c r="H2933" i="66" s="1"/>
  <c r="F2474" i="66"/>
  <c r="H2474" i="66" s="1"/>
  <c r="F1415" i="66"/>
  <c r="H1415" i="66" s="1"/>
  <c r="F2606" i="66"/>
  <c r="H2606" i="66" s="1"/>
  <c r="F2147" i="66"/>
  <c r="H2147" i="66" s="1"/>
  <c r="F2748" i="66"/>
  <c r="H2748" i="66" s="1"/>
  <c r="F3495" i="66"/>
  <c r="H3495" i="66" s="1"/>
  <c r="F5111" i="66"/>
  <c r="H5111" i="66" s="1"/>
  <c r="F8702" i="66"/>
  <c r="H8702" i="66" s="1"/>
  <c r="F8903" i="66"/>
  <c r="H8903" i="66" s="1"/>
  <c r="F5149" i="66"/>
  <c r="H5149" i="66" s="1"/>
  <c r="F6949" i="66"/>
  <c r="H6949" i="66" s="1"/>
  <c r="F8771" i="66"/>
  <c r="H8771" i="66" s="1"/>
  <c r="F6358" i="66"/>
  <c r="H6358" i="66" s="1"/>
  <c r="F4605" i="66"/>
  <c r="H4605" i="66" s="1"/>
  <c r="F5995" i="66"/>
  <c r="H5995" i="66" s="1"/>
  <c r="F8453" i="66"/>
  <c r="H8453" i="66" s="1"/>
  <c r="F5799" i="66"/>
  <c r="H5799" i="66" s="1"/>
  <c r="F4580" i="66"/>
  <c r="H4580" i="66" s="1"/>
  <c r="F6035" i="66"/>
  <c r="H6035" i="66" s="1"/>
  <c r="F4459" i="66"/>
  <c r="H4459" i="66" s="1"/>
  <c r="F6129" i="66"/>
  <c r="H6129" i="66" s="1"/>
  <c r="F5249" i="66"/>
  <c r="H5249" i="66" s="1"/>
  <c r="F6082" i="66"/>
  <c r="H6082" i="66" s="1"/>
  <c r="F6113" i="66"/>
  <c r="H6113" i="66" s="1"/>
  <c r="F3229" i="66"/>
  <c r="H3229" i="66" s="1"/>
  <c r="F3710" i="66"/>
  <c r="H3710" i="66" s="1"/>
  <c r="F1539" i="66"/>
  <c r="H1539" i="66" s="1"/>
  <c r="F2171" i="66"/>
  <c r="H2171" i="66" s="1"/>
  <c r="F1732" i="66"/>
  <c r="H1732" i="66" s="1"/>
  <c r="F2013" i="66"/>
  <c r="H2013" i="66" s="1"/>
  <c r="F2232" i="66"/>
  <c r="H2232" i="66" s="1"/>
  <c r="F1814" i="66"/>
  <c r="H1814" i="66" s="1"/>
  <c r="F2015" i="66"/>
  <c r="H2015" i="66" s="1"/>
  <c r="F2765" i="66"/>
  <c r="H2765" i="66" s="1"/>
  <c r="F3871" i="66"/>
  <c r="H3871" i="66" s="1"/>
  <c r="F6511" i="66"/>
  <c r="H6511" i="66" s="1"/>
  <c r="F6812" i="66"/>
  <c r="H6812" i="66" s="1"/>
  <c r="F4593" i="66"/>
  <c r="H4593" i="66" s="1"/>
  <c r="F4665" i="66"/>
  <c r="H4665" i="66" s="1"/>
  <c r="F5429" i="66"/>
  <c r="H5429" i="66" s="1"/>
  <c r="F756" i="66"/>
  <c r="H756" i="66" s="1"/>
  <c r="F1559" i="66"/>
  <c r="H1559" i="66" s="1"/>
  <c r="F2279" i="66"/>
  <c r="H2279" i="66" s="1"/>
  <c r="F2861" i="66"/>
  <c r="H2861" i="66" s="1"/>
  <c r="F1946" i="66"/>
  <c r="H1946" i="66" s="1"/>
  <c r="F1548" i="66"/>
  <c r="H1548" i="66" s="1"/>
  <c r="F2418" i="66"/>
  <c r="H2418" i="66" s="1"/>
  <c r="F2592" i="66"/>
  <c r="H2592" i="66" s="1"/>
  <c r="F2673" i="66"/>
  <c r="H2673" i="66" s="1"/>
  <c r="F3144" i="66"/>
  <c r="H3144" i="66" s="1"/>
  <c r="F2726" i="66"/>
  <c r="H2726" i="66" s="1"/>
  <c r="F3842" i="66"/>
  <c r="H3842" i="66" s="1"/>
  <c r="F7021" i="66"/>
  <c r="H7021" i="66" s="1"/>
  <c r="F9321" i="66"/>
  <c r="H9321" i="66" s="1"/>
  <c r="F5292" i="66"/>
  <c r="H5292" i="66" s="1"/>
  <c r="F6422" i="66"/>
  <c r="H6422" i="66" s="1"/>
  <c r="F4183" i="66"/>
  <c r="H4183" i="66" s="1"/>
  <c r="F5323" i="66"/>
  <c r="H5323" i="66" s="1"/>
  <c r="F6329" i="66"/>
  <c r="H6329" i="66" s="1"/>
  <c r="F2806" i="66"/>
  <c r="H2806" i="66" s="1"/>
  <c r="F1927" i="66"/>
  <c r="H1927" i="66" s="1"/>
  <c r="F4012" i="66"/>
  <c r="H4012" i="66" s="1"/>
  <c r="F3285" i="66"/>
  <c r="H3285" i="66" s="1"/>
  <c r="F3985" i="66"/>
  <c r="H3985" i="66" s="1"/>
  <c r="F3791" i="66"/>
  <c r="H3791" i="66" s="1"/>
  <c r="F5291" i="66"/>
  <c r="H5291" i="66" s="1"/>
  <c r="F6191" i="66"/>
  <c r="H6191" i="66" s="1"/>
  <c r="F7391" i="66"/>
  <c r="H7391" i="66" s="1"/>
  <c r="F8741" i="66"/>
  <c r="H8741" i="66" s="1"/>
  <c r="F6272" i="66"/>
  <c r="H6272" i="66" s="1"/>
  <c r="F4723" i="66"/>
  <c r="H4723" i="66" s="1"/>
  <c r="F7363" i="66"/>
  <c r="H7363" i="66" s="1"/>
  <c r="F9023" i="66"/>
  <c r="H9023" i="66" s="1"/>
  <c r="F6435" i="66"/>
  <c r="H6435" i="66" s="1"/>
  <c r="F8649" i="66"/>
  <c r="H8649" i="66" s="1"/>
  <c r="F4710" i="66"/>
  <c r="H4710" i="66" s="1"/>
  <c r="F6048" i="66"/>
  <c r="H6048" i="66" s="1"/>
  <c r="F8068" i="66"/>
  <c r="H8068" i="66" s="1"/>
  <c r="F4448" i="66"/>
  <c r="H4448" i="66" s="1"/>
  <c r="F6418" i="66"/>
  <c r="H6418" i="66" s="1"/>
  <c r="F8268" i="66"/>
  <c r="H8268" i="66" s="1"/>
  <c r="F4100" i="66"/>
  <c r="H4100" i="66" s="1"/>
  <c r="F3388" i="66"/>
  <c r="H3388" i="66" s="1"/>
  <c r="F5068" i="66"/>
  <c r="H5068" i="66" s="1"/>
  <c r="F6938" i="66"/>
  <c r="H6938" i="66" s="1"/>
  <c r="F6170" i="66"/>
  <c r="H6170" i="66" s="1"/>
  <c r="F3918" i="66"/>
  <c r="H3918" i="66" s="1"/>
  <c r="F4237" i="66"/>
  <c r="H4237" i="66" s="1"/>
  <c r="F3560" i="66"/>
  <c r="H3560" i="66" s="1"/>
  <c r="F4760" i="66"/>
  <c r="H4760" i="66" s="1"/>
  <c r="F5268" i="66"/>
  <c r="H5268" i="66" s="1"/>
  <c r="F7468" i="66"/>
  <c r="H7468" i="66" s="1"/>
  <c r="F4000" i="66"/>
  <c r="H4000" i="66" s="1"/>
  <c r="F4938" i="66"/>
  <c r="H4938" i="66" s="1"/>
  <c r="F3556" i="66"/>
  <c r="H3556" i="66" s="1"/>
  <c r="F8693" i="66"/>
  <c r="H8693" i="66" s="1"/>
  <c r="F7469" i="66"/>
  <c r="H7469" i="66" s="1"/>
  <c r="F8709" i="66"/>
  <c r="H8709" i="66" s="1"/>
  <c r="F5540" i="66"/>
  <c r="H5540" i="66" s="1"/>
  <c r="F8320" i="66"/>
  <c r="H8320" i="66" s="1"/>
  <c r="F2735" i="66"/>
  <c r="H2735" i="66" s="1"/>
  <c r="F2686" i="66"/>
  <c r="H2686" i="66" s="1"/>
  <c r="F2007" i="66"/>
  <c r="H2007" i="66" s="1"/>
  <c r="F3652" i="66"/>
  <c r="H3652" i="66" s="1"/>
  <c r="F4771" i="66"/>
  <c r="H4771" i="66" s="1"/>
  <c r="F4612" i="66"/>
  <c r="H4612" i="66" s="1"/>
  <c r="F6472" i="66"/>
  <c r="H6472" i="66" s="1"/>
  <c r="F8462" i="66"/>
  <c r="H8462" i="66" s="1"/>
  <c r="F5193" i="66"/>
  <c r="H5193" i="66" s="1"/>
  <c r="F4565" i="66"/>
  <c r="H4565" i="66" s="1"/>
  <c r="F3369" i="66"/>
  <c r="H3369" i="66" s="1"/>
  <c r="F4679" i="66"/>
  <c r="H4679" i="66" s="1"/>
  <c r="F4920" i="66"/>
  <c r="H4920" i="66" s="1"/>
  <c r="F6658" i="66"/>
  <c r="H6658" i="66" s="1"/>
  <c r="F5880" i="66"/>
  <c r="H5880" i="66" s="1"/>
  <c r="F8400" i="66"/>
  <c r="H8400" i="66" s="1"/>
  <c r="F2614" i="66"/>
  <c r="H2614" i="66" s="1"/>
  <c r="F2346" i="66"/>
  <c r="H2346" i="66" s="1"/>
  <c r="F2717" i="66"/>
  <c r="H2717" i="66" s="1"/>
  <c r="F3525" i="66"/>
  <c r="H3525" i="66" s="1"/>
  <c r="F3531" i="66"/>
  <c r="H3531" i="66" s="1"/>
  <c r="F5581" i="66"/>
  <c r="H5581" i="66" s="1"/>
  <c r="F7631" i="66"/>
  <c r="H7631" i="66" s="1"/>
  <c r="F4542" i="66"/>
  <c r="H4542" i="66" s="1"/>
  <c r="F9202" i="66"/>
  <c r="H9202" i="66" s="1"/>
  <c r="F6199" i="66"/>
  <c r="H6199" i="66" s="1"/>
  <c r="F7279" i="66"/>
  <c r="H7279" i="66" s="1"/>
  <c r="F9043" i="66"/>
  <c r="H9043" i="66" s="1"/>
  <c r="F3569" i="66"/>
  <c r="H3569" i="66" s="1"/>
  <c r="F9259" i="66"/>
  <c r="H9259" i="66" s="1"/>
  <c r="F3670" i="66"/>
  <c r="H3670" i="66" s="1"/>
  <c r="F6508" i="66"/>
  <c r="H6508" i="66" s="1"/>
  <c r="F9320" i="66"/>
  <c r="H9320" i="66" s="1"/>
  <c r="F6796" i="66"/>
  <c r="H6796" i="66" s="1"/>
  <c r="F5266" i="66"/>
  <c r="H5266" i="66" s="1"/>
  <c r="F8027" i="66"/>
  <c r="H8027" i="66" s="1"/>
  <c r="F7364" i="66"/>
  <c r="H7364" i="66" s="1"/>
  <c r="F7297" i="66"/>
  <c r="H7297" i="66" s="1"/>
  <c r="F9210" i="66"/>
  <c r="H9210" i="66" s="1"/>
  <c r="F8184" i="66"/>
  <c r="H8184" i="66" s="1"/>
  <c r="F4610" i="66"/>
  <c r="H4610" i="66" s="1"/>
  <c r="F8408" i="66"/>
  <c r="H8408" i="66" s="1"/>
  <c r="F6575" i="66"/>
  <c r="H6575" i="66" s="1"/>
  <c r="E18" i="34"/>
  <c r="E17" i="34"/>
  <c r="E16" i="34"/>
  <c r="E12" i="51"/>
  <c r="G4854" i="66"/>
  <c r="E29" i="51"/>
  <c r="E21" i="51"/>
  <c r="E23" i="51" s="1"/>
  <c r="E32" i="51" s="1"/>
  <c r="G7638" i="66"/>
  <c r="G7734" i="66"/>
  <c r="G6089" i="66"/>
  <c r="G6410" i="66"/>
  <c r="G4654" i="66"/>
  <c r="G9383" i="66"/>
  <c r="G9135" i="66"/>
  <c r="G9120" i="66"/>
  <c r="G8510" i="66"/>
  <c r="G9978" i="66"/>
  <c r="G6550" i="66"/>
  <c r="G7071" i="66"/>
  <c r="G6952" i="66"/>
  <c r="G5910" i="66"/>
  <c r="G8777" i="66"/>
  <c r="G9091" i="66"/>
  <c r="G1530" i="66"/>
  <c r="G9721" i="66"/>
  <c r="G9888" i="66"/>
  <c r="G6804" i="66"/>
  <c r="G8211" i="66"/>
  <c r="G9692" i="66"/>
  <c r="G9899" i="66"/>
  <c r="G2292" i="66"/>
  <c r="G9005" i="66"/>
  <c r="G9694" i="66"/>
  <c r="G9646" i="66"/>
  <c r="G9737" i="66"/>
  <c r="G8203" i="66"/>
  <c r="G8518" i="66"/>
  <c r="G8456" i="66"/>
  <c r="G8611" i="66"/>
  <c r="G5048" i="66"/>
  <c r="G6315" i="66"/>
  <c r="G9572" i="66"/>
  <c r="G8367" i="66"/>
  <c r="G3654" i="66"/>
  <c r="G7457" i="66"/>
  <c r="G8374" i="66"/>
  <c r="G10013" i="66"/>
  <c r="G9676" i="66"/>
  <c r="G9315" i="66"/>
  <c r="G1789" i="66"/>
  <c r="G9538" i="66"/>
  <c r="G6597" i="66"/>
  <c r="G9010" i="66"/>
  <c r="G8023" i="66"/>
  <c r="G2267" i="66"/>
  <c r="G2308" i="66"/>
  <c r="G6626" i="66"/>
  <c r="G6173" i="66"/>
  <c r="G9988" i="66"/>
  <c r="G7913" i="66"/>
  <c r="G8010" i="66"/>
  <c r="G6041" i="66"/>
  <c r="G9101" i="66"/>
  <c r="G9947" i="66"/>
  <c r="G9861" i="66"/>
  <c r="G5762" i="66"/>
  <c r="G5356" i="66"/>
  <c r="G9601" i="66"/>
  <c r="G9122" i="66"/>
  <c r="G1261" i="66"/>
  <c r="G8247" i="66"/>
  <c r="G8628" i="66"/>
  <c r="G7062" i="66"/>
  <c r="G5110" i="66"/>
  <c r="G2833" i="66"/>
  <c r="G7438" i="66"/>
  <c r="G6895" i="66"/>
  <c r="G4160" i="66"/>
  <c r="G7126" i="66"/>
  <c r="G8723" i="66"/>
  <c r="G9036" i="66"/>
  <c r="G9057" i="66"/>
  <c r="G4578" i="66"/>
  <c r="G9055" i="66"/>
  <c r="G9740" i="66"/>
  <c r="G4057" i="66"/>
  <c r="G9241" i="66"/>
  <c r="G8285" i="66"/>
  <c r="G7628" i="66"/>
  <c r="G4318" i="66"/>
  <c r="G9778" i="66"/>
  <c r="G9599" i="66"/>
  <c r="G9773" i="66"/>
  <c r="G6245" i="66"/>
  <c r="G6049" i="66"/>
  <c r="G9784" i="66"/>
  <c r="G9417" i="66"/>
  <c r="G5100" i="66"/>
  <c r="G8410" i="66"/>
  <c r="G9347" i="66"/>
  <c r="G9131" i="66"/>
  <c r="G5996" i="66"/>
  <c r="G1700" i="66"/>
  <c r="G7783" i="66"/>
  <c r="G8952" i="66"/>
  <c r="G1624" i="66"/>
  <c r="G7435" i="66"/>
  <c r="G9177" i="66"/>
  <c r="G8702" i="66"/>
  <c r="G4094" i="66"/>
  <c r="G6327" i="66"/>
  <c r="G9303" i="66"/>
  <c r="G9850" i="66"/>
  <c r="G8871" i="66"/>
  <c r="G2687" i="66"/>
  <c r="G8842" i="66"/>
  <c r="G7778" i="66"/>
  <c r="G7437" i="66"/>
  <c r="G9960" i="66"/>
  <c r="G9294" i="66"/>
  <c r="G7203" i="66"/>
  <c r="G7760" i="66"/>
  <c r="G7143" i="66"/>
  <c r="G8639" i="66"/>
  <c r="G9995" i="66"/>
  <c r="G8909" i="66"/>
  <c r="G9440" i="66"/>
  <c r="G9810" i="66"/>
  <c r="G5964" i="66"/>
  <c r="G7879" i="66"/>
  <c r="G1652" i="66"/>
  <c r="G7901" i="66"/>
  <c r="G7905" i="66"/>
  <c r="G1649" i="66"/>
  <c r="G7584" i="66"/>
  <c r="G6199" i="66"/>
  <c r="G9930" i="66"/>
  <c r="G7103" i="66"/>
  <c r="G5897" i="66"/>
  <c r="G7757" i="66"/>
  <c r="G4204" i="66"/>
  <c r="G5928" i="66"/>
  <c r="G9965" i="66"/>
  <c r="G7777" i="66"/>
  <c r="G9478" i="66"/>
  <c r="G8447" i="66"/>
  <c r="G8137" i="66"/>
  <c r="G9063" i="66"/>
  <c r="G5487" i="66"/>
  <c r="G7998" i="66"/>
  <c r="G7594" i="66"/>
  <c r="G8800" i="66"/>
  <c r="G9166" i="66"/>
  <c r="G9747" i="66"/>
  <c r="G9661" i="66"/>
  <c r="G7099" i="66"/>
  <c r="G6741" i="66"/>
  <c r="G7596" i="66"/>
  <c r="G660" i="66"/>
  <c r="G8648" i="66"/>
  <c r="G8130" i="66"/>
  <c r="G5758" i="66"/>
  <c r="G7715" i="66"/>
  <c r="G6960" i="66"/>
  <c r="G7166" i="66"/>
  <c r="G3300" i="66"/>
  <c r="G6981" i="66"/>
  <c r="G5043" i="66"/>
  <c r="G3758" i="66"/>
  <c r="G7809" i="66"/>
  <c r="G9062" i="66"/>
  <c r="G9046" i="66"/>
  <c r="G9078" i="66"/>
  <c r="G9147" i="66"/>
  <c r="G8978" i="66"/>
  <c r="G8772" i="66"/>
  <c r="G6605" i="66"/>
  <c r="G8517" i="66"/>
  <c r="G7851" i="66"/>
  <c r="G9704" i="66"/>
  <c r="G7923" i="66"/>
  <c r="G8307" i="66"/>
  <c r="G5366" i="66"/>
  <c r="G7763" i="66"/>
  <c r="G7971" i="66"/>
  <c r="G9823" i="66"/>
  <c r="G110" i="66"/>
  <c r="G9217" i="66"/>
  <c r="G9008" i="66"/>
  <c r="G6577" i="66"/>
  <c r="G8427" i="66"/>
  <c r="G8420" i="66"/>
  <c r="G9952" i="66"/>
  <c r="G3322" i="66"/>
  <c r="G1340" i="66"/>
  <c r="G8398" i="66"/>
  <c r="G4549" i="66"/>
  <c r="G8597" i="66"/>
  <c r="G3735" i="66"/>
  <c r="G8712" i="66"/>
  <c r="G9420" i="66"/>
  <c r="G9328" i="66"/>
  <c r="G9150" i="66"/>
  <c r="G9759" i="66"/>
  <c r="G6938" i="66"/>
  <c r="G8635" i="66"/>
  <c r="G8000" i="66"/>
  <c r="G9863" i="66"/>
  <c r="G8742" i="66"/>
  <c r="G5956" i="66"/>
  <c r="G6134" i="66"/>
  <c r="G8357" i="66"/>
  <c r="G8139" i="66"/>
  <c r="G9862" i="66"/>
  <c r="G9739" i="66"/>
  <c r="G9941" i="66"/>
  <c r="G9607" i="66"/>
  <c r="G9265" i="66"/>
  <c r="G8767" i="66"/>
  <c r="G8523" i="66"/>
  <c r="G9839" i="66"/>
  <c r="G683" i="66"/>
  <c r="G6868" i="66"/>
  <c r="G9056" i="66"/>
  <c r="G2214" i="66"/>
  <c r="G332" i="66"/>
  <c r="G1843" i="66"/>
  <c r="G7897" i="66"/>
  <c r="G7984" i="66"/>
  <c r="G7882" i="66"/>
  <c r="G6013" i="66"/>
  <c r="G4709" i="66"/>
  <c r="G6691" i="66"/>
  <c r="G3649" i="66"/>
  <c r="G1770" i="66"/>
  <c r="G8376" i="66"/>
  <c r="G7877" i="66"/>
  <c r="G9124" i="66"/>
  <c r="G8787" i="66"/>
  <c r="G9178" i="66"/>
  <c r="G8506" i="66"/>
  <c r="G8991" i="66"/>
  <c r="G7889" i="66"/>
  <c r="G9072" i="66"/>
  <c r="G8869" i="66"/>
  <c r="G9280" i="66"/>
  <c r="G8328" i="66"/>
  <c r="G8236" i="66"/>
  <c r="G8025" i="66"/>
  <c r="G9738" i="66"/>
  <c r="G8872" i="66"/>
  <c r="G9309" i="66"/>
  <c r="G55" i="66"/>
  <c r="G9876" i="66"/>
  <c r="G9470" i="66"/>
  <c r="G5375" i="66"/>
  <c r="G8248" i="66"/>
  <c r="G8078" i="66"/>
  <c r="G7653" i="66"/>
  <c r="G4828" i="66"/>
  <c r="G7274" i="66"/>
  <c r="G4559" i="66"/>
  <c r="G5406" i="66"/>
  <c r="G9110" i="66"/>
  <c r="G9304" i="66"/>
  <c r="G9254" i="66"/>
  <c r="G9024" i="66"/>
  <c r="G9396" i="66"/>
  <c r="G4298" i="66"/>
  <c r="G7988" i="66"/>
  <c r="G5129" i="66"/>
  <c r="G6137" i="66"/>
  <c r="G9000" i="66"/>
  <c r="G9705" i="66"/>
  <c r="G8682" i="66"/>
  <c r="G8630" i="66"/>
  <c r="G3434" i="66"/>
  <c r="G6606" i="66"/>
  <c r="G9731" i="66"/>
  <c r="G6437" i="66"/>
  <c r="G7776" i="66"/>
  <c r="G9285" i="66"/>
  <c r="G4757" i="66"/>
  <c r="G4033" i="66"/>
  <c r="G7442" i="66"/>
  <c r="G5412" i="66"/>
  <c r="G6345" i="66"/>
  <c r="G4928" i="66"/>
  <c r="G6363" i="66"/>
  <c r="G8554" i="66"/>
  <c r="G6760" i="66"/>
  <c r="G6506" i="66"/>
  <c r="G8897" i="66"/>
  <c r="G3168" i="66"/>
  <c r="G4481" i="66"/>
  <c r="G4596" i="66"/>
  <c r="G2756" i="66"/>
  <c r="G3749" i="66"/>
  <c r="G5269" i="66"/>
  <c r="G2693" i="66"/>
  <c r="G2558" i="66"/>
  <c r="G4862" i="66"/>
  <c r="G7389" i="66"/>
  <c r="G7162" i="66"/>
  <c r="G6771" i="66"/>
  <c r="G4334" i="66"/>
  <c r="G3650" i="66"/>
  <c r="G7296" i="66"/>
  <c r="G6790" i="66"/>
  <c r="G6215" i="66"/>
  <c r="G8941" i="66"/>
  <c r="G8494" i="66"/>
  <c r="G9044" i="66"/>
  <c r="G7955" i="66"/>
  <c r="G2124" i="66"/>
  <c r="G2247" i="66"/>
  <c r="G3325" i="66"/>
  <c r="G3829" i="66"/>
  <c r="G2556" i="66"/>
  <c r="G3858" i="66"/>
  <c r="G4181" i="66"/>
  <c r="G2651" i="66"/>
  <c r="G4028" i="66"/>
  <c r="G3148" i="66"/>
  <c r="G4695" i="66"/>
  <c r="G5101" i="66"/>
  <c r="G6553" i="66"/>
  <c r="G6665" i="66"/>
  <c r="G6648" i="66"/>
  <c r="G4983" i="66"/>
  <c r="G6364" i="66"/>
  <c r="G6168" i="66"/>
  <c r="G8168" i="66"/>
  <c r="G7151" i="66"/>
  <c r="G4140" i="66"/>
  <c r="G9083" i="66"/>
  <c r="G445" i="66"/>
  <c r="G3782" i="66"/>
  <c r="G3942" i="66"/>
  <c r="G5342" i="66"/>
  <c r="G4051" i="66"/>
  <c r="G7422" i="66"/>
  <c r="G6693" i="66"/>
  <c r="G3826" i="66"/>
  <c r="G7106" i="66"/>
  <c r="G5718" i="66"/>
  <c r="G4403" i="66"/>
  <c r="G8342" i="66"/>
  <c r="G9633" i="66"/>
  <c r="G8018" i="66"/>
  <c r="G7872" i="66"/>
  <c r="G8498" i="66"/>
  <c r="G6018" i="66"/>
  <c r="G7271" i="66"/>
  <c r="G6936" i="66"/>
  <c r="G6239" i="66"/>
  <c r="G5722" i="66"/>
  <c r="G6594" i="66"/>
  <c r="G3435" i="66"/>
  <c r="G6614" i="66"/>
  <c r="G7424" i="66"/>
  <c r="G8831" i="66"/>
  <c r="G6179" i="66"/>
  <c r="G9460" i="66"/>
  <c r="G9813" i="66"/>
  <c r="G280" i="66"/>
  <c r="G2229" i="66"/>
  <c r="G3155" i="66"/>
  <c r="G4443" i="66"/>
  <c r="G2187" i="66"/>
  <c r="G3544" i="66"/>
  <c r="G4302" i="66"/>
  <c r="G4722" i="66"/>
  <c r="G5335" i="66"/>
  <c r="G3379" i="66"/>
  <c r="G6801" i="66"/>
  <c r="G6210" i="66"/>
  <c r="G5592" i="66"/>
  <c r="G4796" i="66"/>
  <c r="G6352" i="66"/>
  <c r="G3445" i="66"/>
  <c r="G7259" i="66"/>
  <c r="G8957" i="66"/>
  <c r="G7364" i="66"/>
  <c r="G5159" i="66"/>
  <c r="G10020" i="66"/>
  <c r="G7977" i="66"/>
  <c r="G6152" i="66"/>
  <c r="G6471" i="66"/>
  <c r="G4402" i="66"/>
  <c r="G6798" i="66"/>
  <c r="G9002" i="66"/>
  <c r="G9642" i="66"/>
  <c r="G5394" i="66"/>
  <c r="G7525" i="66"/>
  <c r="G7812" i="66"/>
  <c r="G6751" i="66"/>
  <c r="G6873" i="66"/>
  <c r="G4925" i="66"/>
  <c r="G3798" i="66"/>
  <c r="G6285" i="66"/>
  <c r="G7667" i="66"/>
  <c r="G9976" i="66"/>
  <c r="G9943" i="66"/>
  <c r="G2325" i="66"/>
  <c r="G5211" i="66"/>
  <c r="G5021" i="66"/>
  <c r="G4806" i="66"/>
  <c r="G6428" i="66"/>
  <c r="G4030" i="66"/>
  <c r="G6689" i="66"/>
  <c r="G7883" i="66"/>
  <c r="G8802" i="66"/>
  <c r="G9605" i="66"/>
  <c r="G8346" i="66"/>
  <c r="G8024" i="66"/>
  <c r="G7801" i="66"/>
  <c r="G5347" i="66"/>
  <c r="G6495" i="66"/>
  <c r="G10011" i="66"/>
  <c r="G8924" i="66"/>
  <c r="G7117" i="66"/>
  <c r="G7045" i="66"/>
  <c r="G8784" i="66"/>
  <c r="G7426" i="66"/>
  <c r="G8257" i="66"/>
  <c r="G7892" i="66"/>
  <c r="G7052" i="66"/>
  <c r="G8676" i="66"/>
  <c r="G8016" i="66"/>
  <c r="G9336" i="66"/>
  <c r="G4346" i="66"/>
  <c r="G8385" i="66"/>
  <c r="G7176" i="66"/>
  <c r="G10016" i="66"/>
  <c r="G7063" i="66"/>
  <c r="G6198" i="66"/>
  <c r="G6163" i="66"/>
  <c r="G6887" i="66"/>
  <c r="G6323" i="66"/>
  <c r="G5635" i="66"/>
  <c r="G9652" i="66"/>
  <c r="G3453" i="66"/>
  <c r="G8005" i="66"/>
  <c r="G5209" i="66"/>
  <c r="G775" i="66"/>
  <c r="G5757" i="66"/>
  <c r="G8220" i="66"/>
  <c r="G6650" i="66"/>
  <c r="G745" i="66"/>
  <c r="G4228" i="66"/>
  <c r="G9204" i="66"/>
  <c r="G7853" i="66"/>
  <c r="G5614" i="66"/>
  <c r="G5738" i="66"/>
  <c r="G1762" i="66"/>
  <c r="G2517" i="66"/>
  <c r="G5807" i="66"/>
  <c r="G8355" i="66"/>
  <c r="G7079" i="66"/>
  <c r="G5151" i="66"/>
  <c r="G2216" i="66"/>
  <c r="G1860" i="66"/>
  <c r="G7687" i="66"/>
  <c r="G6549" i="66"/>
  <c r="G6819" i="66"/>
  <c r="G4056" i="66"/>
  <c r="G2639" i="66"/>
  <c r="G5045" i="66"/>
  <c r="G4100" i="66"/>
  <c r="G4612" i="66"/>
  <c r="G7161" i="66"/>
  <c r="G6828" i="66"/>
  <c r="G6132" i="66"/>
  <c r="G5731" i="66"/>
  <c r="G6893" i="66"/>
  <c r="G6269" i="66"/>
  <c r="G6058" i="66"/>
  <c r="G9741" i="66"/>
  <c r="G8822" i="66"/>
  <c r="G8685" i="66"/>
  <c r="G9350" i="66"/>
  <c r="G6832" i="66"/>
  <c r="G6728" i="66"/>
  <c r="G7563" i="66"/>
  <c r="G5710" i="66"/>
  <c r="G4636" i="66"/>
  <c r="G3668" i="66"/>
  <c r="G5626" i="66"/>
  <c r="G7658" i="66"/>
  <c r="G9497" i="66"/>
  <c r="G9528" i="66"/>
  <c r="G7231" i="66"/>
  <c r="G2865" i="66"/>
  <c r="G7207" i="66"/>
  <c r="G7529" i="66"/>
  <c r="G7500" i="66"/>
  <c r="G8795" i="66"/>
  <c r="G8208" i="66"/>
  <c r="G7804" i="66"/>
  <c r="G5175" i="66"/>
  <c r="G5877" i="66"/>
  <c r="G5657" i="66"/>
  <c r="G5677" i="66"/>
  <c r="G6957" i="66"/>
  <c r="G5562" i="66"/>
  <c r="G4948" i="66"/>
  <c r="G8368" i="66"/>
  <c r="G9402" i="66"/>
  <c r="G7108" i="66"/>
  <c r="G9983" i="66"/>
  <c r="G1790" i="66"/>
  <c r="G6944" i="66"/>
  <c r="G7708" i="66"/>
  <c r="G8781" i="66"/>
  <c r="G8706" i="66"/>
  <c r="G7951" i="66"/>
  <c r="G5610" i="66"/>
  <c r="G6115" i="66"/>
  <c r="G4066" i="66"/>
  <c r="G8008" i="66"/>
  <c r="G9562" i="66"/>
  <c r="G9387" i="66"/>
  <c r="G8622" i="66"/>
  <c r="G6204" i="66"/>
  <c r="G8775" i="66"/>
  <c r="G5187" i="66"/>
  <c r="G8234" i="66"/>
  <c r="G6420" i="66"/>
  <c r="G7931" i="66"/>
  <c r="G8761" i="66"/>
  <c r="G4126" i="66"/>
  <c r="G7669" i="66"/>
  <c r="G8725" i="66"/>
  <c r="G9833" i="66"/>
  <c r="G4117" i="66"/>
  <c r="G8185" i="66"/>
  <c r="G6989" i="66"/>
  <c r="G7793" i="66"/>
  <c r="G7914" i="66"/>
  <c r="G8364" i="66"/>
  <c r="G7825" i="66"/>
  <c r="G1946" i="66"/>
  <c r="G6411" i="66"/>
  <c r="G3067" i="66"/>
  <c r="G8538" i="66"/>
  <c r="G9104" i="66"/>
  <c r="G6616" i="66"/>
  <c r="G2178" i="66"/>
  <c r="G6238" i="66"/>
  <c r="G3692" i="66"/>
  <c r="G4434" i="66"/>
  <c r="G4420" i="66"/>
  <c r="G6182" i="66"/>
  <c r="G3845" i="66"/>
  <c r="G1422" i="66"/>
  <c r="G3932" i="66"/>
  <c r="G4553" i="66"/>
  <c r="G4750" i="66"/>
  <c r="G5090" i="66"/>
  <c r="G4694" i="66"/>
  <c r="G3611" i="66"/>
  <c r="G324" i="66"/>
  <c r="G6508" i="66"/>
  <c r="G6266" i="66"/>
  <c r="G5923" i="66"/>
  <c r="G5649" i="66"/>
  <c r="G6788" i="66"/>
  <c r="G5572" i="66"/>
  <c r="G4871" i="66"/>
  <c r="G8874" i="66"/>
  <c r="G7017" i="66"/>
  <c r="G9644" i="66"/>
  <c r="G8209" i="66"/>
  <c r="G9789" i="66"/>
  <c r="G2580" i="66"/>
  <c r="G3254" i="66"/>
  <c r="G3459" i="66"/>
  <c r="G1429" i="66"/>
  <c r="G3790" i="66"/>
  <c r="G4247" i="66"/>
  <c r="G4799" i="66"/>
  <c r="G4944" i="66"/>
  <c r="G5959" i="66"/>
  <c r="G5609" i="66"/>
  <c r="G5011" i="66"/>
  <c r="G4653" i="66"/>
  <c r="G5978" i="66"/>
  <c r="G7228" i="66"/>
  <c r="G6356" i="66"/>
  <c r="G7902" i="66"/>
  <c r="G9492" i="66"/>
  <c r="G8284" i="66"/>
  <c r="G9090" i="66"/>
  <c r="G8174" i="66"/>
  <c r="G9746" i="66"/>
  <c r="G2799" i="66"/>
  <c r="G3063" i="66"/>
  <c r="G2301" i="66"/>
  <c r="G3099" i="66"/>
  <c r="G2763" i="66"/>
  <c r="G4847" i="66"/>
  <c r="G2949" i="66"/>
  <c r="G1439" i="66"/>
  <c r="G4571" i="66"/>
  <c r="G4912" i="66"/>
  <c r="G4027" i="66"/>
  <c r="G5131" i="66"/>
  <c r="G4264" i="66"/>
  <c r="G4527" i="66"/>
  <c r="G4662" i="66"/>
  <c r="G6631" i="66"/>
  <c r="G5844" i="66"/>
  <c r="G6224" i="66"/>
  <c r="G7583" i="66"/>
  <c r="G5509" i="66"/>
  <c r="G8041" i="66"/>
  <c r="G8341" i="66"/>
  <c r="G4505" i="66"/>
  <c r="G5089" i="66"/>
  <c r="G5308" i="66"/>
  <c r="G6525" i="66"/>
  <c r="G5975" i="66"/>
  <c r="G5231" i="66"/>
  <c r="G3875" i="66"/>
  <c r="G5594" i="66"/>
  <c r="G6307" i="66"/>
  <c r="G3249" i="66"/>
  <c r="G7250" i="66"/>
  <c r="G5930" i="66"/>
  <c r="G8311" i="66"/>
  <c r="G5590" i="66"/>
  <c r="G8430" i="66"/>
  <c r="G6092" i="66"/>
  <c r="G9709" i="66"/>
  <c r="G5429" i="66"/>
  <c r="G4479" i="66"/>
  <c r="G7282" i="66"/>
  <c r="G4769" i="66"/>
  <c r="G4936" i="66"/>
  <c r="G7014" i="66"/>
  <c r="G6048" i="66"/>
  <c r="G9530" i="66"/>
  <c r="G7354" i="66"/>
  <c r="G9317" i="66"/>
  <c r="G9610" i="66"/>
  <c r="G7720" i="66"/>
  <c r="G1731" i="66"/>
  <c r="G3559" i="66"/>
  <c r="G1821" i="66"/>
  <c r="G3365" i="66"/>
  <c r="G3991" i="66"/>
  <c r="G3276" i="66"/>
  <c r="G5323" i="66"/>
  <c r="G3910" i="66"/>
  <c r="G3754" i="66"/>
  <c r="G5465" i="66"/>
  <c r="G4195" i="66"/>
  <c r="G7317" i="66"/>
  <c r="G6710" i="66"/>
  <c r="G4168" i="66"/>
  <c r="G4579" i="66"/>
  <c r="G7719" i="66"/>
  <c r="G4222" i="66"/>
  <c r="G8195" i="66"/>
  <c r="G6188" i="66"/>
  <c r="G6467" i="66"/>
  <c r="G9944" i="66"/>
  <c r="G1876" i="66"/>
  <c r="G7229" i="66"/>
  <c r="G5834" i="66"/>
  <c r="G6853" i="66"/>
  <c r="G7433" i="66"/>
  <c r="G6255" i="66"/>
  <c r="G8036" i="66"/>
  <c r="G8749" i="66"/>
  <c r="G6117" i="66"/>
  <c r="G8678" i="66"/>
  <c r="G8926" i="66"/>
  <c r="G7870" i="66"/>
  <c r="G7989" i="66"/>
  <c r="G8319" i="66"/>
  <c r="G8700" i="66"/>
  <c r="G251" i="66"/>
  <c r="G6088" i="66"/>
  <c r="G7348" i="66"/>
  <c r="G1214" i="66"/>
  <c r="G6509" i="66"/>
  <c r="G6536" i="66"/>
  <c r="G4148" i="66"/>
  <c r="G3610" i="66"/>
  <c r="G7119" i="66"/>
  <c r="G6537" i="66"/>
  <c r="G9334" i="66"/>
  <c r="G6968" i="66"/>
  <c r="G8609" i="66"/>
  <c r="G8235" i="66"/>
  <c r="G5318" i="66"/>
  <c r="G2081" i="66"/>
  <c r="G8483" i="66"/>
  <c r="G4093" i="66"/>
  <c r="G6924" i="66"/>
  <c r="G7731" i="66"/>
  <c r="G2368" i="66"/>
  <c r="G7489" i="66"/>
  <c r="G7884" i="66"/>
  <c r="G9211" i="66"/>
  <c r="G4336" i="66"/>
  <c r="G7030" i="66"/>
  <c r="G8167" i="66"/>
  <c r="G4018" i="66"/>
  <c r="G3659" i="66"/>
  <c r="G8009" i="66"/>
  <c r="G4112" i="66"/>
  <c r="G1780" i="66"/>
  <c r="G3304" i="66"/>
  <c r="G9048" i="66"/>
  <c r="G765" i="66"/>
  <c r="G3443" i="66"/>
  <c r="G8294" i="66"/>
  <c r="G8907" i="66"/>
  <c r="G3201" i="66"/>
  <c r="G4038" i="66"/>
  <c r="G8887" i="66"/>
  <c r="G7754" i="66"/>
  <c r="G9323" i="66"/>
  <c r="G5374" i="66"/>
  <c r="G9883" i="66"/>
  <c r="G9165" i="66"/>
  <c r="G8082" i="66"/>
  <c r="G5945" i="66"/>
  <c r="G6342" i="66"/>
  <c r="G8625" i="66"/>
  <c r="G1260" i="66"/>
  <c r="G6799" i="66"/>
  <c r="G4351" i="66"/>
  <c r="G6987" i="66"/>
  <c r="G1630" i="66"/>
  <c r="G7834" i="66"/>
  <c r="G2204" i="66"/>
  <c r="G7269" i="66"/>
  <c r="G2714" i="66"/>
  <c r="G5291" i="66"/>
  <c r="G9955" i="66"/>
  <c r="G8397" i="66"/>
  <c r="G4513" i="66"/>
  <c r="G1253" i="66"/>
  <c r="G3169" i="66"/>
  <c r="G8999" i="66"/>
  <c r="G6694" i="66"/>
  <c r="G6465" i="66"/>
  <c r="G9654" i="66"/>
  <c r="G4396" i="66"/>
  <c r="G224" i="66"/>
  <c r="G1772" i="66"/>
  <c r="G9860" i="66"/>
  <c r="G2547" i="66"/>
  <c r="G779" i="66"/>
  <c r="G2475" i="66"/>
  <c r="G6579" i="66"/>
  <c r="G3794" i="66"/>
  <c r="G543" i="66"/>
  <c r="G229" i="66"/>
  <c r="G328" i="66"/>
  <c r="G3008" i="66"/>
  <c r="G3655" i="66"/>
  <c r="G3847" i="66"/>
  <c r="G4511" i="66"/>
  <c r="G3710" i="66"/>
  <c r="G2997" i="66"/>
  <c r="G1324" i="66"/>
  <c r="G449" i="66"/>
  <c r="G1959" i="66"/>
  <c r="G4429" i="66"/>
  <c r="G4096" i="66"/>
  <c r="G3694" i="66"/>
  <c r="G1492" i="66"/>
  <c r="G2510" i="66"/>
  <c r="G3859" i="66"/>
  <c r="G5069" i="66"/>
  <c r="G7484" i="66"/>
  <c r="G6640" i="66"/>
  <c r="G8876" i="66"/>
  <c r="G7888" i="66"/>
  <c r="G5847" i="66"/>
  <c r="G1082" i="66"/>
  <c r="G3047" i="66"/>
  <c r="G5947" i="66"/>
  <c r="G8104" i="66"/>
  <c r="G8927" i="66"/>
  <c r="G1758" i="66"/>
  <c r="G4924" i="66"/>
  <c r="G5330" i="66"/>
  <c r="G8083" i="66"/>
  <c r="G8354" i="66"/>
  <c r="G3332" i="66"/>
  <c r="G7133" i="66"/>
  <c r="G9808" i="66"/>
  <c r="G1917" i="66"/>
  <c r="G7235" i="66"/>
  <c r="G9489" i="66"/>
  <c r="G9028" i="66"/>
  <c r="G8961" i="66"/>
  <c r="G7610" i="66"/>
  <c r="G8029" i="66"/>
  <c r="G3400" i="66"/>
  <c r="G4584" i="66"/>
  <c r="G5589" i="66"/>
  <c r="G639" i="66"/>
  <c r="G5471" i="66"/>
  <c r="G7582" i="66"/>
  <c r="G9602" i="66"/>
  <c r="G8683" i="66"/>
  <c r="G188" i="66"/>
  <c r="G2452" i="66"/>
  <c r="G7289" i="66"/>
  <c r="G1738" i="66"/>
  <c r="G1169" i="66"/>
  <c r="G2143" i="66"/>
  <c r="G1615" i="66"/>
  <c r="G2663" i="66"/>
  <c r="G1966" i="66"/>
  <c r="G838" i="66"/>
  <c r="G3627" i="66"/>
  <c r="G7167" i="66"/>
  <c r="G7732" i="66"/>
  <c r="G5639" i="66"/>
  <c r="G2192" i="66"/>
  <c r="G3100" i="66"/>
  <c r="G1108" i="66"/>
  <c r="G2418" i="66"/>
  <c r="G4389" i="66"/>
  <c r="G3427" i="66"/>
  <c r="G2269" i="66"/>
  <c r="G8901" i="66"/>
  <c r="G8030" i="66"/>
  <c r="G1388" i="66"/>
  <c r="G9791" i="66"/>
  <c r="G8287" i="66"/>
  <c r="G7579" i="66"/>
  <c r="G8847" i="66"/>
  <c r="G1382" i="66"/>
  <c r="G8824" i="66"/>
  <c r="G6455" i="66"/>
  <c r="G6567" i="66"/>
  <c r="G569" i="66"/>
  <c r="G6067" i="66"/>
  <c r="G4782" i="66"/>
  <c r="G5081" i="66"/>
  <c r="G4424" i="66"/>
  <c r="G9473" i="66"/>
  <c r="G9029" i="66"/>
  <c r="G7952" i="66"/>
  <c r="G6857" i="66"/>
  <c r="G5987" i="66"/>
  <c r="G721" i="66"/>
  <c r="G4693" i="66"/>
  <c r="G9459" i="66"/>
  <c r="G9175" i="66"/>
  <c r="G2723" i="66"/>
  <c r="G6761" i="66"/>
  <c r="G8204" i="66"/>
  <c r="G9826" i="66"/>
  <c r="G8762" i="66"/>
  <c r="G5348" i="66"/>
  <c r="G6138" i="66"/>
  <c r="G6380" i="66"/>
  <c r="G7411" i="66"/>
  <c r="G6667" i="66"/>
  <c r="G5417" i="66"/>
  <c r="G4668" i="66"/>
  <c r="G6678" i="66"/>
  <c r="G9413" i="66"/>
  <c r="G6503" i="66"/>
  <c r="G5290" i="66"/>
  <c r="G711" i="66"/>
  <c r="G3157" i="66"/>
  <c r="G7655" i="66"/>
  <c r="G9689" i="66"/>
  <c r="G3295" i="66"/>
  <c r="G9306" i="66"/>
  <c r="G9903" i="66"/>
  <c r="G7340" i="66"/>
  <c r="G9370" i="66"/>
  <c r="G9140" i="66"/>
  <c r="G8735" i="66"/>
  <c r="G9424" i="66"/>
  <c r="G4231" i="66"/>
  <c r="G7679" i="66"/>
  <c r="G9394" i="66"/>
  <c r="G7604" i="66"/>
  <c r="G1655" i="66"/>
  <c r="G3476" i="66"/>
  <c r="G6174" i="66"/>
  <c r="G1318" i="66"/>
  <c r="G1028" i="66"/>
  <c r="G2181" i="66"/>
  <c r="G6306" i="66"/>
  <c r="G2863" i="66"/>
  <c r="G1448" i="66"/>
  <c r="G1654" i="66"/>
  <c r="G2258" i="66"/>
  <c r="G4159" i="66"/>
  <c r="G8463" i="66"/>
  <c r="G6527" i="66"/>
  <c r="G2688" i="66"/>
  <c r="G2231" i="66"/>
  <c r="G2852" i="66"/>
  <c r="G3763" i="66"/>
  <c r="G4814" i="66"/>
  <c r="G5563" i="66"/>
  <c r="G9464" i="66"/>
  <c r="G7542" i="66"/>
  <c r="G6514" i="66"/>
  <c r="G80" i="66"/>
  <c r="G8863" i="66"/>
  <c r="G5875" i="66"/>
  <c r="G5779" i="66"/>
  <c r="G8550" i="66"/>
  <c r="G3539" i="66"/>
  <c r="G8183" i="66"/>
  <c r="G9905" i="66"/>
  <c r="G8288" i="66"/>
  <c r="G561" i="66"/>
  <c r="G7252" i="66"/>
  <c r="G9525" i="66"/>
  <c r="G4120" i="66"/>
  <c r="G3578" i="66"/>
  <c r="G7691" i="66"/>
  <c r="G8935" i="66"/>
  <c r="G7358" i="66"/>
  <c r="G6003" i="66"/>
  <c r="G8268" i="66"/>
  <c r="G1715" i="66"/>
  <c r="G3363" i="66"/>
  <c r="G7878" i="66"/>
  <c r="G8433" i="66"/>
  <c r="G1644" i="66"/>
  <c r="G5685" i="66"/>
  <c r="G5453" i="66"/>
  <c r="G9020" i="66"/>
  <c r="G3870" i="66"/>
  <c r="G1521" i="66"/>
  <c r="G4137" i="66"/>
  <c r="G3463" i="66"/>
  <c r="G773" i="66"/>
  <c r="G5679" i="66"/>
  <c r="G3408" i="66"/>
  <c r="G2710" i="66"/>
  <c r="G1518" i="66"/>
  <c r="G782" i="66"/>
  <c r="G5344" i="66"/>
  <c r="G8658" i="66"/>
  <c r="G7773" i="66"/>
  <c r="G5977" i="66"/>
  <c r="G2820" i="66"/>
  <c r="G1583" i="66"/>
  <c r="G3644" i="66"/>
  <c r="G2391" i="66"/>
  <c r="G6052" i="66"/>
  <c r="G6252" i="66"/>
  <c r="G5653" i="66"/>
  <c r="G5908" i="66"/>
  <c r="G9680" i="66"/>
  <c r="G2611" i="66"/>
  <c r="G8241" i="66"/>
  <c r="G8955" i="66"/>
  <c r="G9295" i="66"/>
  <c r="G8019" i="66"/>
  <c r="G3590" i="66"/>
  <c r="G7543" i="66"/>
  <c r="G8325" i="66"/>
  <c r="G5787" i="66"/>
  <c r="G1832" i="66"/>
  <c r="G6581" i="66"/>
  <c r="G8250" i="66"/>
  <c r="G777" i="66"/>
  <c r="G4455" i="66"/>
  <c r="G8626" i="66"/>
  <c r="G8112" i="66"/>
  <c r="G4683" i="66"/>
  <c r="G9796" i="66"/>
  <c r="G5768" i="66"/>
  <c r="G2040" i="66"/>
  <c r="G5305" i="66"/>
  <c r="G9257" i="66"/>
  <c r="G9719" i="66"/>
  <c r="G3294" i="66"/>
  <c r="G7140" i="66"/>
  <c r="G7975" i="66"/>
  <c r="G8917" i="66"/>
  <c r="G7791" i="66"/>
  <c r="G9927" i="66"/>
  <c r="G10003" i="66"/>
  <c r="G9864" i="66"/>
  <c r="G6524" i="66"/>
  <c r="G8259" i="66"/>
  <c r="G499" i="66"/>
  <c r="G3275" i="66"/>
  <c r="G6698" i="66"/>
  <c r="G9443" i="66"/>
  <c r="G9618" i="66"/>
  <c r="G5797" i="66"/>
  <c r="G232" i="66"/>
  <c r="G4036" i="66"/>
  <c r="G7682" i="66"/>
  <c r="G9085" i="66"/>
  <c r="G2822" i="66"/>
  <c r="G9290" i="66"/>
  <c r="G8879" i="66"/>
  <c r="G9852" i="66"/>
  <c r="G8969" i="66"/>
  <c r="G8650" i="66"/>
  <c r="G8449" i="66"/>
  <c r="G9119" i="66"/>
  <c r="G9940" i="66"/>
  <c r="G6560" i="66"/>
  <c r="G9192" i="66"/>
  <c r="G7384" i="66"/>
  <c r="G8867" i="66"/>
  <c r="G6216" i="66"/>
  <c r="G8645" i="66"/>
  <c r="G3678" i="66"/>
  <c r="G5958" i="66"/>
  <c r="G1395" i="66"/>
  <c r="G6053" i="66"/>
  <c r="G3076" i="66"/>
  <c r="G2335" i="66"/>
  <c r="G1147" i="66"/>
  <c r="G2302" i="66"/>
  <c r="G4090" i="66"/>
  <c r="G2880" i="66"/>
  <c r="G2449" i="66"/>
  <c r="G1945" i="66"/>
  <c r="G131" i="66"/>
  <c r="G1777" i="66"/>
  <c r="G5747" i="66"/>
  <c r="G3675" i="66"/>
  <c r="G5108" i="66"/>
  <c r="G3035" i="66"/>
  <c r="G1205" i="66"/>
  <c r="G3066" i="66"/>
  <c r="G4825" i="66"/>
  <c r="G6348" i="66"/>
  <c r="G5659" i="66"/>
  <c r="G7798" i="66"/>
  <c r="G9269" i="66"/>
  <c r="G6695" i="66"/>
  <c r="G534" i="66"/>
  <c r="G3314" i="66"/>
  <c r="G6636" i="66"/>
  <c r="G8816" i="66"/>
  <c r="G9837" i="66"/>
  <c r="G164" i="66"/>
  <c r="G3564" i="66"/>
  <c r="G5927" i="66"/>
  <c r="G9851" i="66"/>
  <c r="G8779" i="66"/>
  <c r="G4819" i="66"/>
  <c r="G6797" i="66"/>
  <c r="G6841" i="66"/>
  <c r="G81" i="66"/>
  <c r="G5993" i="66"/>
  <c r="G6515" i="66"/>
  <c r="G9834" i="66"/>
  <c r="G9074" i="66"/>
  <c r="G9297" i="66"/>
  <c r="G8589" i="66"/>
  <c r="G2528" i="66"/>
  <c r="G6717" i="66"/>
  <c r="G6696" i="66"/>
  <c r="G1167" i="66"/>
  <c r="G3797" i="66"/>
  <c r="G6807" i="66"/>
  <c r="G6620" i="66"/>
  <c r="G9009" i="66"/>
  <c r="G7388" i="66"/>
  <c r="G8432" i="66"/>
  <c r="G8593" i="66"/>
  <c r="G8649" i="66"/>
  <c r="G8588" i="66"/>
  <c r="G9710" i="66"/>
  <c r="G437" i="66"/>
  <c r="G5474" i="66"/>
  <c r="G7160" i="66"/>
  <c r="G8138" i="66"/>
  <c r="G7533" i="66"/>
  <c r="G9164" i="66"/>
  <c r="G3350" i="66"/>
  <c r="G5943" i="66"/>
  <c r="G7474" i="66"/>
  <c r="G334" i="66"/>
  <c r="G5764" i="66"/>
  <c r="G6153" i="66"/>
  <c r="G7944" i="66"/>
  <c r="G7626" i="66"/>
  <c r="G6905" i="66"/>
  <c r="G6146" i="66"/>
  <c r="G6516" i="66"/>
  <c r="G7967" i="66"/>
  <c r="G9061" i="66"/>
  <c r="G5339" i="66"/>
  <c r="G8428" i="66"/>
  <c r="G9743" i="66"/>
  <c r="G8064" i="66"/>
  <c r="G9604" i="66"/>
  <c r="G7858" i="66"/>
  <c r="G9076" i="66"/>
  <c r="G8770" i="66"/>
  <c r="G2900" i="66"/>
  <c r="G5479" i="66"/>
  <c r="G3128" i="66"/>
  <c r="G3775" i="66"/>
  <c r="G2585" i="66"/>
  <c r="G4477" i="66"/>
  <c r="G1666" i="66"/>
  <c r="G163" i="66"/>
  <c r="G911" i="66"/>
  <c r="G3701" i="66"/>
  <c r="G4565" i="66"/>
  <c r="G2111" i="66"/>
  <c r="G1694" i="66"/>
  <c r="G4467" i="66"/>
  <c r="G3677" i="66"/>
  <c r="G5682" i="66"/>
  <c r="G5320" i="66"/>
  <c r="G1032" i="66"/>
  <c r="G8280" i="66"/>
  <c r="G6539" i="66"/>
  <c r="G2232" i="66"/>
  <c r="G5274" i="66"/>
  <c r="G6859" i="66"/>
  <c r="G9154" i="66"/>
  <c r="G4193" i="66"/>
  <c r="G6705" i="66"/>
  <c r="G3391" i="66"/>
  <c r="G8527" i="66"/>
  <c r="G4355" i="66"/>
  <c r="G9302" i="66"/>
  <c r="G654" i="66"/>
  <c r="G2991" i="66"/>
  <c r="G7845" i="66"/>
  <c r="G2563" i="66"/>
  <c r="G6337" i="66"/>
  <c r="G8101" i="66"/>
  <c r="G9233" i="66"/>
  <c r="G8276" i="66"/>
  <c r="G7803" i="66"/>
  <c r="G6923" i="66"/>
  <c r="G7677" i="66"/>
  <c r="G1977" i="66"/>
  <c r="G7381" i="66"/>
  <c r="G8391" i="66"/>
  <c r="G8643" i="66"/>
  <c r="G8020" i="66"/>
  <c r="G3151" i="66"/>
  <c r="G7073" i="66"/>
  <c r="G6800" i="66"/>
  <c r="G5220" i="66"/>
  <c r="G9639" i="66"/>
  <c r="G9018" i="66"/>
  <c r="G9103" i="66"/>
  <c r="G8128" i="66"/>
  <c r="G1096" i="66"/>
  <c r="G1678" i="66"/>
  <c r="G1309" i="66"/>
  <c r="G7076" i="66"/>
  <c r="G2506" i="66"/>
  <c r="G1853" i="66"/>
  <c r="G380" i="66"/>
  <c r="G8455" i="66"/>
  <c r="G6257" i="66"/>
  <c r="G6338" i="66"/>
  <c r="G2936" i="66"/>
  <c r="G1019" i="66"/>
  <c r="G5719" i="66"/>
  <c r="G7129" i="66"/>
  <c r="G7907" i="66"/>
  <c r="G5707" i="66"/>
  <c r="G2638" i="66"/>
  <c r="G6645" i="66"/>
  <c r="G5340" i="66"/>
  <c r="G1716" i="66"/>
  <c r="G8260" i="66"/>
  <c r="G9535" i="66"/>
  <c r="G882" i="66"/>
  <c r="G3297" i="66"/>
  <c r="G8769" i="66"/>
  <c r="G6692" i="66"/>
  <c r="G7747" i="66"/>
  <c r="G5208" i="66"/>
  <c r="G9554" i="66"/>
  <c r="G2981" i="66"/>
  <c r="G7353" i="66"/>
  <c r="G8579" i="66"/>
  <c r="G4798" i="66"/>
  <c r="G9220" i="66"/>
  <c r="G9628" i="66"/>
  <c r="G7586" i="66"/>
  <c r="G5395" i="66"/>
  <c r="G9435" i="66"/>
  <c r="G9648" i="66"/>
  <c r="G9563" i="66"/>
  <c r="G3207" i="66"/>
  <c r="G7591" i="66"/>
  <c r="G7002" i="66"/>
  <c r="G8862" i="66"/>
  <c r="G701" i="66"/>
  <c r="G5238" i="66"/>
  <c r="G8216" i="66"/>
  <c r="G203" i="66"/>
  <c r="G5263" i="66"/>
  <c r="G9284" i="66"/>
  <c r="G7962" i="66"/>
  <c r="G7366" i="66"/>
  <c r="G9621" i="66"/>
  <c r="G9566" i="66"/>
  <c r="G9666" i="66"/>
  <c r="G112" i="66"/>
  <c r="G8187" i="66"/>
  <c r="G9263" i="66"/>
  <c r="G6958" i="66"/>
  <c r="G8545" i="66"/>
  <c r="G9510" i="66"/>
  <c r="G8956" i="66"/>
  <c r="G2738" i="66"/>
  <c r="G8293" i="66"/>
  <c r="G6493" i="66"/>
  <c r="G7942" i="66"/>
  <c r="G8229" i="66"/>
  <c r="G8119" i="66"/>
  <c r="G7864" i="66"/>
  <c r="G8513" i="66"/>
  <c r="G9526" i="66"/>
  <c r="G4435" i="66"/>
  <c r="G4239" i="66"/>
  <c r="G3457" i="66"/>
  <c r="G7574" i="66"/>
  <c r="G7702" i="66"/>
  <c r="G7933" i="66"/>
  <c r="G9534" i="66"/>
  <c r="G3832" i="66"/>
  <c r="G8135" i="66"/>
  <c r="G4464" i="66"/>
  <c r="G8147" i="66"/>
  <c r="G9985" i="66"/>
  <c r="G9714" i="66"/>
  <c r="G9968" i="66"/>
  <c r="G187" i="66"/>
  <c r="G1483" i="66"/>
  <c r="G6572" i="66"/>
  <c r="G5181" i="66"/>
  <c r="G1993" i="66"/>
  <c r="G2631" i="66"/>
  <c r="G1311" i="66"/>
  <c r="G4006" i="66"/>
  <c r="G5629" i="66"/>
  <c r="G8378" i="66"/>
  <c r="G3180" i="66"/>
  <c r="G2843" i="66"/>
  <c r="G4699" i="66"/>
  <c r="G5265" i="66"/>
  <c r="G7387" i="66"/>
  <c r="G9727" i="66"/>
  <c r="G3700" i="66"/>
  <c r="G9700" i="66"/>
  <c r="G6635" i="66"/>
  <c r="G2048" i="66"/>
  <c r="G7561" i="66"/>
  <c r="G5938" i="66"/>
  <c r="G2413" i="66"/>
  <c r="G8015" i="66"/>
  <c r="G788" i="66"/>
  <c r="G4508" i="66"/>
  <c r="G10024" i="66"/>
  <c r="G9901" i="66"/>
  <c r="G8299" i="66"/>
  <c r="G1668" i="66"/>
  <c r="G5538" i="66"/>
  <c r="G7852" i="66"/>
  <c r="G5270" i="66"/>
  <c r="G4111" i="66"/>
  <c r="G7934" i="66"/>
  <c r="G6877" i="66"/>
  <c r="G9831" i="66"/>
  <c r="G9320" i="66"/>
  <c r="G9240" i="66"/>
  <c r="G9174" i="66"/>
  <c r="G2745" i="66"/>
  <c r="G8838" i="66"/>
  <c r="G8906" i="66"/>
  <c r="G6568" i="66"/>
  <c r="G673" i="66"/>
  <c r="G7018" i="66"/>
  <c r="G8479" i="66"/>
  <c r="G1207" i="66"/>
  <c r="G7278" i="66"/>
  <c r="G8131" i="66"/>
  <c r="G7339" i="66"/>
  <c r="G6311" i="66"/>
  <c r="G9471" i="66"/>
  <c r="G9319" i="66"/>
  <c r="G9536" i="66"/>
  <c r="G5560" i="66"/>
  <c r="G8065" i="66"/>
  <c r="G9161" i="66"/>
  <c r="G6673" i="66"/>
  <c r="G8444" i="66"/>
  <c r="G9401" i="66"/>
  <c r="G5955" i="66"/>
  <c r="G3184" i="66"/>
  <c r="G2353" i="66"/>
  <c r="G9825" i="66"/>
  <c r="G7329" i="66"/>
  <c r="G7979" i="66"/>
  <c r="G7785" i="66"/>
  <c r="G7746" i="66"/>
  <c r="G8392" i="66"/>
  <c r="G9405" i="66"/>
  <c r="G4150" i="66"/>
  <c r="G8396" i="66"/>
  <c r="G1816" i="66"/>
  <c r="G9723" i="66"/>
  <c r="G9836" i="66"/>
  <c r="G7261" i="66"/>
  <c r="G5788" i="66"/>
  <c r="G3592" i="66"/>
  <c r="G8180" i="66"/>
  <c r="G9929" i="66"/>
  <c r="G7766" i="66"/>
  <c r="G9812" i="66"/>
  <c r="G1776" i="66"/>
  <c r="G2478" i="66"/>
  <c r="G4266" i="66"/>
  <c r="G3594" i="66"/>
  <c r="G2672" i="66"/>
  <c r="G1899" i="66"/>
  <c r="G585" i="66"/>
  <c r="G4714" i="66"/>
  <c r="G4739" i="66"/>
  <c r="G9504" i="66"/>
  <c r="G3609" i="66"/>
  <c r="G3579" i="66"/>
  <c r="G5409" i="66"/>
  <c r="G6977" i="66"/>
  <c r="G9645" i="66"/>
  <c r="G9904" i="66"/>
  <c r="G2107" i="66"/>
  <c r="G9867" i="66"/>
  <c r="G5817" i="66"/>
  <c r="G3005" i="66"/>
  <c r="G5769" i="66"/>
  <c r="G9574" i="66"/>
  <c r="G2963" i="66"/>
  <c r="G8973" i="66"/>
  <c r="G735" i="66"/>
  <c r="G2400" i="66"/>
  <c r="G7223" i="66"/>
  <c r="G9312" i="66"/>
  <c r="G7541" i="66"/>
  <c r="G3930" i="66"/>
  <c r="G2757" i="66"/>
  <c r="G93" i="66"/>
  <c r="G5466" i="66"/>
  <c r="G8068" i="66"/>
  <c r="G7222" i="66"/>
  <c r="G6120" i="66"/>
  <c r="G9548" i="66"/>
  <c r="G9082" i="66"/>
  <c r="G8252" i="66"/>
  <c r="G8541" i="66"/>
  <c r="G3891" i="66"/>
  <c r="G7188" i="66"/>
  <c r="G9807" i="66"/>
  <c r="G9720" i="66"/>
  <c r="G1348" i="66"/>
  <c r="G5555" i="66"/>
  <c r="G9267" i="66"/>
  <c r="G1362" i="66"/>
  <c r="G6478" i="66"/>
  <c r="G7676" i="66"/>
  <c r="G8148" i="66"/>
  <c r="G5425" i="66"/>
  <c r="G9349" i="66"/>
  <c r="G4529" i="66"/>
  <c r="G2784" i="66"/>
  <c r="G2359" i="66"/>
  <c r="G4603" i="66"/>
  <c r="G149" i="66"/>
  <c r="G320" i="66"/>
  <c r="G1779" i="66"/>
  <c r="G4070" i="66"/>
  <c r="G5477" i="66"/>
  <c r="G2068" i="66"/>
  <c r="G4510" i="66"/>
  <c r="G5296" i="66"/>
  <c r="G5792" i="66"/>
  <c r="G1721" i="66"/>
  <c r="G7492" i="66"/>
  <c r="G430" i="66"/>
  <c r="G9495" i="66"/>
  <c r="G8834" i="66"/>
  <c r="G5051" i="66"/>
  <c r="G3175" i="66"/>
  <c r="G8503" i="66"/>
  <c r="G9914" i="66"/>
  <c r="G5088" i="66"/>
  <c r="G5310" i="66"/>
  <c r="G2202" i="66"/>
  <c r="G9143" i="66"/>
  <c r="G7741" i="66"/>
  <c r="G9426" i="66"/>
  <c r="G5427" i="66"/>
  <c r="G4388" i="66"/>
  <c r="G8900" i="66"/>
  <c r="G1470" i="66"/>
  <c r="G6260" i="66"/>
  <c r="G8868" i="66"/>
  <c r="G9843" i="66"/>
  <c r="G8651" i="66"/>
  <c r="G8109" i="66"/>
  <c r="G7726" i="66"/>
  <c r="G5579" i="66"/>
  <c r="G1180" i="66"/>
  <c r="G5713" i="66"/>
  <c r="G4289" i="66"/>
  <c r="G8990" i="66"/>
  <c r="G9155" i="66"/>
  <c r="G3253" i="66"/>
  <c r="G6860" i="66"/>
  <c r="G5965" i="66"/>
  <c r="G3900" i="66"/>
  <c r="G9089" i="66"/>
  <c r="G9617" i="66"/>
  <c r="G9754" i="66"/>
  <c r="G8313" i="66"/>
  <c r="G7439" i="66"/>
  <c r="G7448" i="66"/>
  <c r="G8040" i="66"/>
  <c r="G9098" i="66"/>
  <c r="G5716" i="66"/>
  <c r="G8170" i="66"/>
  <c r="G9410" i="66"/>
  <c r="G6324" i="66"/>
  <c r="G8883" i="66"/>
  <c r="G231" i="66"/>
  <c r="G5998" i="66"/>
  <c r="G7813" i="66"/>
  <c r="G8652" i="66"/>
  <c r="G9882" i="66"/>
  <c r="G9529" i="66"/>
  <c r="G9330" i="66"/>
  <c r="G9675" i="66"/>
  <c r="G6172" i="66"/>
  <c r="G8031" i="66"/>
  <c r="G8675" i="66"/>
  <c r="G794" i="66"/>
  <c r="G6563" i="66"/>
  <c r="G9252" i="66"/>
  <c r="G8703" i="66"/>
  <c r="G7787" i="66"/>
  <c r="G352" i="66"/>
  <c r="G8254" i="66"/>
  <c r="G9780" i="66"/>
  <c r="G2251" i="66"/>
  <c r="G9016" i="66"/>
  <c r="G7968" i="66"/>
  <c r="G2480" i="66"/>
  <c r="G2489" i="66"/>
  <c r="G2388" i="66"/>
  <c r="G1172" i="66"/>
  <c r="G2828" i="66"/>
  <c r="G4080" i="66"/>
  <c r="G3213" i="66"/>
  <c r="G3996" i="66"/>
  <c r="G4471" i="66"/>
  <c r="G7749" i="66"/>
  <c r="G789" i="66"/>
  <c r="G8918" i="66"/>
  <c r="G8345" i="66"/>
  <c r="G9496" i="66"/>
  <c r="G6851" i="66"/>
  <c r="G5765" i="66"/>
  <c r="G598" i="66"/>
  <c r="G8647" i="66"/>
  <c r="G8507" i="66"/>
  <c r="G685" i="66"/>
  <c r="G8807" i="66"/>
  <c r="G1930" i="66"/>
  <c r="G7142" i="66"/>
  <c r="G7241" i="66"/>
  <c r="G7012" i="66"/>
  <c r="G8155" i="66"/>
  <c r="G7844" i="66"/>
  <c r="G3319" i="66"/>
  <c r="G2280" i="66"/>
  <c r="G3773" i="66"/>
  <c r="G3282" i="66"/>
  <c r="G157" i="66"/>
  <c r="G1579" i="66"/>
  <c r="G6915" i="66"/>
  <c r="G6840" i="66"/>
  <c r="G3688" i="66"/>
  <c r="G4564" i="66"/>
  <c r="G4618" i="66"/>
  <c r="G9906" i="66"/>
  <c r="G8206" i="66"/>
  <c r="G9296" i="66"/>
  <c r="G4115" i="66"/>
  <c r="G9878" i="66"/>
  <c r="G795" i="66"/>
  <c r="G7551" i="66"/>
  <c r="G5591" i="66"/>
  <c r="G7321" i="66"/>
  <c r="G9515" i="66"/>
  <c r="G3514" i="66"/>
  <c r="G8297" i="66"/>
  <c r="G5749" i="66"/>
  <c r="G7925" i="66"/>
  <c r="G9832" i="66"/>
  <c r="G7412" i="66"/>
  <c r="G8902" i="66"/>
  <c r="G1554" i="66"/>
  <c r="G7230" i="66"/>
  <c r="G7303" i="66"/>
  <c r="G3491" i="66"/>
  <c r="G6001" i="66"/>
  <c r="G103" i="66"/>
  <c r="G8718" i="66"/>
  <c r="G7953" i="66"/>
  <c r="G9848" i="66"/>
  <c r="G6933" i="66"/>
  <c r="G4367" i="66"/>
  <c r="G5139" i="66"/>
  <c r="G7501" i="66"/>
  <c r="G8283" i="66"/>
  <c r="G9067" i="66"/>
  <c r="G9603" i="66"/>
  <c r="G7890" i="66"/>
  <c r="G5250" i="66"/>
  <c r="G9893" i="66"/>
  <c r="G9215" i="66"/>
  <c r="G7356" i="66"/>
  <c r="G9795" i="66"/>
  <c r="G9556" i="66"/>
  <c r="G9924" i="66"/>
  <c r="G6099" i="66"/>
  <c r="G8828" i="66"/>
  <c r="G4766" i="66"/>
  <c r="G9339" i="66"/>
  <c r="G8408" i="66"/>
  <c r="G9885" i="66"/>
  <c r="G7341" i="66"/>
  <c r="G7704" i="66"/>
  <c r="G8632" i="66"/>
  <c r="G9407" i="66"/>
  <c r="G8667" i="66"/>
  <c r="G8809" i="66"/>
  <c r="G9698" i="66"/>
  <c r="G7735" i="66"/>
  <c r="G8995" i="66"/>
  <c r="G6170" i="66"/>
  <c r="G8426" i="66"/>
  <c r="G8789" i="66"/>
  <c r="G6194" i="66"/>
  <c r="G8614" i="66"/>
  <c r="G7404" i="66"/>
  <c r="G9770" i="66"/>
  <c r="G8524" i="66"/>
  <c r="G8485" i="66"/>
  <c r="G8799" i="66"/>
  <c r="G9688" i="66"/>
  <c r="G7725" i="66"/>
  <c r="G8986" i="66"/>
  <c r="G6160" i="66"/>
  <c r="G8417" i="66"/>
  <c r="G9391" i="66"/>
  <c r="G7498" i="66"/>
  <c r="G6280" i="66"/>
  <c r="G7532" i="66"/>
  <c r="G4225" i="66"/>
  <c r="G3707" i="66"/>
  <c r="G3432" i="66"/>
  <c r="G5133" i="66"/>
  <c r="G3607" i="66"/>
  <c r="G740" i="66"/>
  <c r="G5138" i="66"/>
  <c r="G2431" i="66"/>
  <c r="G3315" i="66"/>
  <c r="G7028" i="66"/>
  <c r="G1444" i="66"/>
  <c r="G8569" i="66"/>
  <c r="G6617" i="66"/>
  <c r="G9573" i="66"/>
  <c r="G4024" i="66"/>
  <c r="G7868" i="66"/>
  <c r="G4275" i="66"/>
  <c r="G6484" i="66"/>
  <c r="G6662" i="66"/>
  <c r="G7767" i="66"/>
  <c r="G9757" i="66"/>
  <c r="G6708" i="66"/>
  <c r="G462" i="66"/>
  <c r="G8679" i="66"/>
  <c r="G9957" i="66"/>
  <c r="G8933" i="66"/>
  <c r="G9567" i="66"/>
  <c r="G9730" i="66"/>
  <c r="G2601" i="66"/>
  <c r="G5518" i="66"/>
  <c r="G1423" i="66"/>
  <c r="G3147" i="66"/>
  <c r="G3280" i="66"/>
  <c r="G1620" i="66"/>
  <c r="G2612" i="66"/>
  <c r="G8603" i="66"/>
  <c r="G3068" i="66"/>
  <c r="G3240" i="66"/>
  <c r="G5353" i="66"/>
  <c r="G6042" i="66"/>
  <c r="G488" i="66"/>
  <c r="G5359" i="66"/>
  <c r="G9195" i="66"/>
  <c r="G8094" i="66"/>
  <c r="G9896" i="66"/>
  <c r="G6078" i="66"/>
  <c r="G1384" i="66"/>
  <c r="G2392" i="66"/>
  <c r="G8852" i="66"/>
  <c r="G9094" i="66"/>
  <c r="G6230" i="66"/>
  <c r="G2274" i="66"/>
  <c r="G9298" i="66"/>
  <c r="G8380" i="66"/>
  <c r="G7605" i="66"/>
  <c r="G8358" i="66"/>
  <c r="G9748" i="66"/>
  <c r="G5360" i="66"/>
  <c r="G6541" i="66"/>
  <c r="G8249" i="66"/>
  <c r="G3520" i="66"/>
  <c r="G7418" i="66"/>
  <c r="G2642" i="66"/>
  <c r="G7634" i="66"/>
  <c r="G5338" i="66"/>
  <c r="G6469" i="66"/>
  <c r="G8657" i="66"/>
  <c r="G8542" i="66"/>
  <c r="G8996" i="66"/>
  <c r="G9551" i="66"/>
  <c r="G5636" i="66"/>
  <c r="G7964" i="66"/>
  <c r="G8469" i="66"/>
  <c r="G1577" i="66"/>
  <c r="G9152" i="66"/>
  <c r="G7924" i="66"/>
  <c r="G5328" i="66"/>
  <c r="G9130" i="66"/>
  <c r="G8219" i="66"/>
  <c r="G8060" i="66"/>
  <c r="G8532" i="66"/>
  <c r="G6569" i="66"/>
  <c r="G1656" i="66"/>
  <c r="G8133" i="66"/>
  <c r="G7322" i="66"/>
  <c r="G8121" i="66"/>
  <c r="G2386" i="66"/>
  <c r="G9647" i="66"/>
  <c r="G7310" i="66"/>
  <c r="G9482" i="66"/>
  <c r="G7040" i="66"/>
  <c r="G6639" i="66"/>
  <c r="G6570" i="66"/>
  <c r="G8914" i="66"/>
  <c r="G5499" i="66"/>
  <c r="G8134" i="66"/>
  <c r="G9484" i="66"/>
  <c r="G10006" i="66"/>
  <c r="G3672" i="66"/>
  <c r="G8584" i="66"/>
  <c r="G9422" i="66"/>
  <c r="G8943" i="66"/>
  <c r="G7737" i="66"/>
  <c r="G6154" i="66"/>
  <c r="G6162" i="66"/>
  <c r="G6505" i="66"/>
  <c r="G8896" i="66"/>
  <c r="G5489" i="66"/>
  <c r="G8125" i="66"/>
  <c r="G9474" i="66"/>
  <c r="G7255" i="66"/>
  <c r="G8544" i="66"/>
  <c r="G4715" i="66"/>
  <c r="G4889" i="66"/>
  <c r="G8521" i="66"/>
  <c r="G3139" i="66"/>
  <c r="G2609" i="66"/>
  <c r="G1036" i="66"/>
  <c r="G4740" i="66"/>
  <c r="G7811" i="66"/>
  <c r="G4010" i="66"/>
  <c r="G6365" i="66"/>
  <c r="G8424" i="66"/>
  <c r="G7598" i="66"/>
  <c r="G423" i="66"/>
  <c r="G9980" i="66"/>
  <c r="G5967" i="66"/>
  <c r="G4903" i="66"/>
  <c r="G8732" i="66"/>
  <c r="G9875" i="66"/>
  <c r="G6677" i="66"/>
  <c r="G5696" i="66"/>
  <c r="G9127" i="66"/>
  <c r="G9054" i="66"/>
  <c r="G8093" i="66"/>
  <c r="G2721" i="66"/>
  <c r="G9917" i="66"/>
  <c r="G8938" i="66"/>
  <c r="G7407" i="66"/>
  <c r="G664" i="66"/>
  <c r="G8764" i="66"/>
  <c r="G6129" i="66"/>
  <c r="G9802" i="66"/>
  <c r="G8069" i="66"/>
  <c r="G4984" i="66"/>
  <c r="G7716" i="66"/>
  <c r="G7841" i="66"/>
  <c r="G8310" i="66"/>
  <c r="G7908" i="66"/>
  <c r="G3334" i="66"/>
  <c r="G9768" i="66"/>
  <c r="G7301" i="66"/>
  <c r="G7718" i="66"/>
  <c r="G9462" i="66"/>
  <c r="G8754" i="66"/>
  <c r="G8704" i="66"/>
  <c r="G5948" i="66"/>
  <c r="G3283" i="66"/>
  <c r="G7475" i="66"/>
  <c r="G8998" i="66"/>
  <c r="G8798" i="66"/>
  <c r="G8343" i="66"/>
  <c r="G8416" i="66"/>
  <c r="G8621" i="66"/>
  <c r="G9898" i="66"/>
  <c r="G9488" i="66"/>
  <c r="G1799" i="66"/>
  <c r="G7491" i="66"/>
  <c r="G8536" i="66"/>
  <c r="G9596" i="66"/>
  <c r="G7758" i="66"/>
  <c r="G3987" i="66"/>
  <c r="G7403" i="66"/>
  <c r="G7961" i="66"/>
  <c r="G9292" i="66"/>
  <c r="G7671" i="66"/>
  <c r="G6571" i="66"/>
  <c r="G4744" i="66"/>
  <c r="G8394" i="66"/>
  <c r="G9326" i="66"/>
  <c r="G6305" i="66"/>
  <c r="G8141" i="66"/>
  <c r="G8903" i="66"/>
  <c r="G5644" i="66"/>
  <c r="G3200" i="66"/>
  <c r="G1440" i="66"/>
  <c r="G6920" i="66"/>
  <c r="G7645" i="66"/>
  <c r="G9399" i="66"/>
  <c r="G8349" i="66"/>
  <c r="G6971" i="66"/>
  <c r="G7069" i="66"/>
  <c r="G7792" i="66"/>
  <c r="G9116" i="66"/>
  <c r="G6276" i="66"/>
  <c r="G6015" i="66"/>
  <c r="G8966" i="66"/>
  <c r="G9938" i="66"/>
  <c r="G9340" i="66"/>
  <c r="G9925" i="66"/>
  <c r="G837" i="66"/>
  <c r="G6425" i="66"/>
  <c r="G949" i="66"/>
  <c r="G3341" i="66"/>
  <c r="G2726" i="66"/>
  <c r="G3104" i="66"/>
  <c r="G778" i="66"/>
  <c r="G4515" i="66"/>
  <c r="G126" i="66"/>
  <c r="G4099" i="66"/>
  <c r="G2453" i="66"/>
  <c r="G3452" i="66"/>
  <c r="G4288" i="66"/>
  <c r="G914" i="66"/>
  <c r="G756" i="66"/>
  <c r="G5005" i="66"/>
  <c r="G2285" i="66"/>
  <c r="G4999" i="66"/>
  <c r="G8713" i="66"/>
  <c r="G2318" i="66"/>
  <c r="G8270" i="66"/>
  <c r="G9783" i="66"/>
  <c r="G153" i="66"/>
  <c r="G8434" i="66"/>
  <c r="G7134" i="66"/>
  <c r="G9519" i="66"/>
  <c r="G3814" i="66"/>
  <c r="G1070" i="66"/>
  <c r="G8173" i="66"/>
  <c r="G9437" i="66"/>
  <c r="G8476" i="66"/>
  <c r="G684" i="66"/>
  <c r="G8526" i="66"/>
  <c r="G8242" i="66"/>
  <c r="G2468" i="66"/>
  <c r="G6548" i="66"/>
  <c r="G5222" i="66"/>
  <c r="G7214" i="66"/>
  <c r="G10021" i="66"/>
  <c r="G4084" i="66"/>
  <c r="G9318" i="66"/>
  <c r="G9300" i="66"/>
  <c r="G9364" i="66"/>
  <c r="G3639" i="66"/>
  <c r="G5452" i="66"/>
  <c r="G8954" i="66"/>
  <c r="G7287" i="66"/>
  <c r="G7332" i="66"/>
  <c r="G6111" i="66"/>
  <c r="G8641" i="66"/>
  <c r="G6507" i="66"/>
  <c r="G4357" i="66"/>
  <c r="G4974" i="66"/>
  <c r="G2401" i="66"/>
  <c r="G3500" i="66"/>
  <c r="G8102" i="66"/>
  <c r="G6867" i="66"/>
  <c r="G4184" i="66"/>
  <c r="G7887" i="66"/>
  <c r="G8979" i="66"/>
  <c r="G8755" i="66"/>
  <c r="G7986" i="66"/>
  <c r="G7466" i="66"/>
  <c r="G8674" i="66"/>
  <c r="G9541" i="66"/>
  <c r="G7107" i="66"/>
  <c r="G8535" i="66"/>
  <c r="G769" i="66"/>
  <c r="G8238" i="66"/>
  <c r="G9967" i="66"/>
  <c r="G8314" i="66"/>
  <c r="G9786" i="66"/>
  <c r="G9168" i="66"/>
  <c r="G9157" i="66"/>
  <c r="G9450" i="66"/>
  <c r="G6950" i="66"/>
  <c r="G8239" i="66"/>
  <c r="G9245" i="66"/>
  <c r="G4637" i="66"/>
  <c r="G7865" i="66"/>
  <c r="G6501" i="66"/>
  <c r="G5759" i="66"/>
  <c r="G5064" i="66"/>
  <c r="G8181" i="66"/>
  <c r="G7972" i="66"/>
  <c r="G6361" i="66"/>
  <c r="G9378" i="66"/>
  <c r="G9158" i="66"/>
  <c r="G9469" i="66"/>
  <c r="G5169" i="66"/>
  <c r="G8118" i="66"/>
  <c r="G9316" i="66"/>
  <c r="G3584" i="66"/>
  <c r="G8953" i="66"/>
  <c r="G9045" i="66"/>
  <c r="G9359" i="66"/>
  <c r="G7670" i="66"/>
  <c r="G1701" i="66"/>
  <c r="G7521" i="66"/>
  <c r="G8054" i="66"/>
  <c r="G8921" i="66"/>
  <c r="G9578" i="66"/>
  <c r="G7461" i="66"/>
  <c r="G5972" i="66"/>
  <c r="G5553" i="66"/>
  <c r="G5727" i="66"/>
  <c r="G5803" i="66"/>
  <c r="G6529" i="66"/>
  <c r="G4372" i="66"/>
  <c r="G4177" i="66"/>
  <c r="G6123" i="66"/>
  <c r="G7519" i="66"/>
  <c r="G5771" i="66"/>
  <c r="G807" i="66"/>
  <c r="G8656" i="66"/>
  <c r="G7748" i="66"/>
  <c r="G8014" i="66"/>
  <c r="G9148" i="66"/>
  <c r="G8021" i="66"/>
  <c r="G8419" i="66"/>
  <c r="G8840" i="66"/>
  <c r="G9651" i="66"/>
  <c r="G5890" i="66"/>
  <c r="G8140" i="66"/>
  <c r="G6816" i="66"/>
  <c r="G4253" i="66"/>
  <c r="G7293" i="66"/>
  <c r="G8594" i="66"/>
  <c r="G8773" i="66"/>
  <c r="G6727" i="66"/>
  <c r="G5319" i="66"/>
  <c r="G7008" i="66"/>
  <c r="G7859" i="66"/>
  <c r="G8747" i="66"/>
  <c r="G9438" i="66"/>
  <c r="G7197" i="66"/>
  <c r="G5776" i="66"/>
  <c r="G4938" i="66"/>
  <c r="G5542" i="66"/>
  <c r="G5341" i="66"/>
  <c r="G6408" i="66"/>
  <c r="G1511" i="66"/>
  <c r="G9047" i="66"/>
  <c r="G6914" i="66"/>
  <c r="G4131" i="66"/>
  <c r="G8619" i="66"/>
  <c r="G7938" i="66"/>
  <c r="G7723" i="66"/>
  <c r="G7706" i="66"/>
  <c r="G4909" i="66"/>
  <c r="G7192" i="66"/>
  <c r="G6451" i="66"/>
  <c r="G6492" i="66"/>
  <c r="G3335" i="66"/>
  <c r="G2977" i="66"/>
  <c r="G4834" i="66"/>
  <c r="G3864" i="66"/>
  <c r="G3293" i="66"/>
  <c r="G1600" i="66"/>
  <c r="G6286" i="66"/>
  <c r="G2750" i="66"/>
  <c r="G4106" i="66"/>
  <c r="G3999" i="66"/>
  <c r="G4719" i="66"/>
  <c r="G9711" i="66"/>
  <c r="G8105" i="66"/>
  <c r="G9915" i="66"/>
  <c r="G8317" i="66"/>
  <c r="G3565" i="66"/>
  <c r="G603" i="66"/>
  <c r="G9608" i="66"/>
  <c r="G5760" i="66"/>
  <c r="G5755" i="66"/>
  <c r="G2206" i="66"/>
  <c r="G7312" i="66"/>
  <c r="G7795" i="66"/>
  <c r="G6030" i="66"/>
  <c r="G3060" i="66"/>
  <c r="G9752" i="66"/>
  <c r="G7637" i="66"/>
  <c r="G3917" i="66"/>
  <c r="G5936" i="66"/>
  <c r="G7707" i="66"/>
  <c r="G9224" i="66"/>
  <c r="G8467" i="66"/>
  <c r="G8782" i="66"/>
  <c r="G8226" i="66"/>
  <c r="G8547" i="66"/>
  <c r="G8663" i="66"/>
  <c r="G9200" i="66"/>
  <c r="G9189" i="66"/>
  <c r="G353" i="66"/>
  <c r="G7743" i="66"/>
  <c r="G9920" i="66"/>
  <c r="G9093" i="66"/>
  <c r="G6459" i="66"/>
  <c r="G9811" i="66"/>
  <c r="G9629" i="66"/>
  <c r="G2363" i="66"/>
  <c r="G1432" i="66"/>
  <c r="G7780" i="66"/>
  <c r="G7906" i="66"/>
  <c r="G7768" i="66"/>
  <c r="G6133" i="66"/>
  <c r="G9432" i="66"/>
  <c r="G6100" i="66"/>
  <c r="G7681" i="66"/>
  <c r="G4337" i="66"/>
  <c r="G122" i="66"/>
  <c r="G8143" i="66"/>
  <c r="G9097" i="66"/>
  <c r="G5383" i="66"/>
  <c r="G7894" i="66"/>
  <c r="G1765" i="66"/>
  <c r="G9656" i="66"/>
  <c r="G9871" i="66"/>
  <c r="G6391" i="66"/>
  <c r="G8715" i="66"/>
  <c r="G8144" i="66"/>
  <c r="G8001" i="66"/>
  <c r="G9014" i="66"/>
  <c r="G5177" i="66"/>
  <c r="G7593" i="66"/>
  <c r="G8766" i="66"/>
  <c r="G9520" i="66"/>
  <c r="G7115" i="66"/>
  <c r="G5643" i="66"/>
  <c r="G8899" i="66"/>
  <c r="G4946" i="66"/>
  <c r="G7867" i="66"/>
  <c r="G6372" i="66"/>
  <c r="G9463" i="66"/>
  <c r="G8348" i="66"/>
  <c r="G8337" i="66"/>
  <c r="G8570" i="66"/>
  <c r="G9552" i="66"/>
  <c r="G7585" i="66"/>
  <c r="G8261" i="66"/>
  <c r="G6638" i="66"/>
  <c r="G7242" i="66"/>
  <c r="G6993" i="66"/>
  <c r="G7987" i="66"/>
  <c r="G3053" i="66"/>
  <c r="G9625" i="66"/>
  <c r="G5451" i="66"/>
  <c r="G2958" i="66"/>
  <c r="G890" i="66"/>
  <c r="G5161" i="66"/>
  <c r="G5482" i="66"/>
  <c r="G3662" i="66"/>
  <c r="G7053" i="66"/>
  <c r="G7826" i="66"/>
  <c r="G9701" i="66"/>
  <c r="G77" i="66"/>
  <c r="G9827" i="66"/>
  <c r="G3193" i="66"/>
  <c r="G3032" i="66"/>
  <c r="G7954" i="66"/>
  <c r="G6064" i="66"/>
  <c r="G8882" i="66"/>
  <c r="G5293" i="66"/>
  <c r="G9788" i="66"/>
  <c r="G9311" i="66"/>
  <c r="G9777" i="66"/>
  <c r="G3197" i="66"/>
  <c r="G8228" i="66"/>
  <c r="G9543" i="66"/>
  <c r="G5730" i="66"/>
  <c r="G693" i="66"/>
  <c r="G6523" i="66"/>
  <c r="G6896" i="66"/>
  <c r="G9951" i="66"/>
  <c r="G8227" i="66"/>
  <c r="G6208" i="66"/>
  <c r="G7816" i="66"/>
  <c r="G7965" i="66"/>
  <c r="G8757" i="66"/>
  <c r="G8746" i="66"/>
  <c r="G2554" i="66"/>
  <c r="G7428" i="66"/>
  <c r="G7943" i="66"/>
  <c r="G8414" i="66"/>
  <c r="G9611" i="66"/>
  <c r="G9100" i="66"/>
  <c r="G8829" i="66"/>
  <c r="G8182" i="66"/>
  <c r="G4232" i="66"/>
  <c r="G5464" i="66"/>
  <c r="G9442" i="66"/>
  <c r="G6820" i="66"/>
  <c r="G6721" i="66"/>
  <c r="G9186" i="66"/>
  <c r="G9321" i="66"/>
  <c r="G3424" i="66"/>
  <c r="G9609" i="66"/>
  <c r="G3112" i="66"/>
  <c r="G7632" i="66"/>
  <c r="G8673" i="66"/>
  <c r="G9706" i="66"/>
  <c r="G6559" i="66"/>
  <c r="G2110" i="66"/>
  <c r="G8968" i="66"/>
  <c r="G6540" i="66"/>
  <c r="G9472" i="66"/>
  <c r="G7856" i="66"/>
  <c r="G7089" i="66"/>
  <c r="G5751" i="66"/>
  <c r="G8502" i="66"/>
  <c r="G9430" i="66"/>
  <c r="G6901" i="66"/>
  <c r="G8273" i="66"/>
  <c r="G9021" i="66"/>
  <c r="G5929" i="66"/>
  <c r="G4493" i="66"/>
  <c r="G852" i="66"/>
  <c r="G8793" i="66"/>
  <c r="G8633" i="66"/>
  <c r="G9849" i="66"/>
  <c r="G8525" i="66"/>
  <c r="G7661" i="66"/>
  <c r="G7690" i="66"/>
  <c r="G7985" i="66"/>
  <c r="G9229" i="66"/>
  <c r="G6940" i="66"/>
  <c r="G7607" i="66"/>
  <c r="G7673" i="66"/>
  <c r="G7359" i="66"/>
  <c r="G9568" i="66"/>
  <c r="G6098" i="66"/>
  <c r="G9270" i="66"/>
  <c r="G9144" i="66"/>
  <c r="G9467" i="66"/>
  <c r="G5725" i="66"/>
  <c r="G7849" i="66"/>
  <c r="G8644" i="66"/>
  <c r="G4272" i="66"/>
  <c r="G7239" i="66"/>
  <c r="G7517" i="66"/>
  <c r="G7370" i="66"/>
  <c r="G7453" i="66"/>
  <c r="G5706" i="66"/>
  <c r="G5801" i="66"/>
  <c r="G7059" i="66"/>
  <c r="G5143" i="66"/>
  <c r="G6743" i="66"/>
  <c r="G4468" i="66"/>
  <c r="G4979" i="66"/>
  <c r="G9902" i="66"/>
  <c r="G8221" i="66"/>
  <c r="G8486" i="66"/>
  <c r="G6126" i="66"/>
  <c r="G3122" i="66"/>
  <c r="G6731" i="66"/>
  <c r="G7692" i="66"/>
  <c r="G8607" i="66"/>
  <c r="G9324" i="66"/>
  <c r="G6783" i="66"/>
  <c r="G5995" i="66"/>
  <c r="G9049" i="66"/>
  <c r="G9626" i="66"/>
  <c r="G9121" i="66"/>
  <c r="G9908" i="66"/>
  <c r="G9070" i="66"/>
  <c r="G8942" i="66"/>
  <c r="G9273" i="66"/>
  <c r="G5403" i="66"/>
  <c r="G7630" i="66"/>
  <c r="G8490" i="66"/>
  <c r="G7392" i="66"/>
  <c r="G7035" i="66"/>
  <c r="G7248" i="66"/>
  <c r="G7219" i="66"/>
  <c r="G7330" i="66"/>
  <c r="G5585" i="66"/>
  <c r="G6178" i="66"/>
  <c r="G9322" i="66"/>
  <c r="G6468" i="66"/>
  <c r="G6485" i="66"/>
  <c r="G5424" i="66"/>
  <c r="G9677" i="66"/>
  <c r="G9362" i="66"/>
  <c r="G7270" i="66"/>
  <c r="G6142" i="66"/>
  <c r="G5552" i="66"/>
  <c r="G3600" i="66"/>
  <c r="G5485" i="66"/>
  <c r="G5213" i="66"/>
  <c r="G2819" i="66"/>
  <c r="G144" i="66"/>
  <c r="G3711" i="66"/>
  <c r="G2881" i="66"/>
  <c r="G5237" i="66"/>
  <c r="G3802" i="66"/>
  <c r="G90" i="66"/>
  <c r="G7560" i="66"/>
  <c r="G9767" i="66"/>
  <c r="G8693" i="66"/>
  <c r="G2514" i="66"/>
  <c r="G2610" i="66"/>
  <c r="G9892" i="66"/>
  <c r="G6875" i="66"/>
  <c r="G123" i="66"/>
  <c r="G9873" i="66"/>
  <c r="G1189" i="66"/>
  <c r="G9275" i="66"/>
  <c r="G2268" i="66"/>
  <c r="G8468" i="66"/>
  <c r="G9950" i="66"/>
  <c r="G7419" i="66"/>
  <c r="G5444" i="66"/>
  <c r="G9696" i="66"/>
  <c r="G8857" i="66"/>
  <c r="G7198" i="66"/>
  <c r="G9313" i="66"/>
  <c r="G8660" i="66"/>
  <c r="G8440" i="66"/>
  <c r="G4151" i="66"/>
  <c r="G8175" i="66"/>
  <c r="G5798" i="66"/>
  <c r="G6073" i="66"/>
  <c r="G8316" i="66"/>
  <c r="G6155" i="66"/>
  <c r="G8331" i="66"/>
  <c r="G6409" i="66"/>
  <c r="G8464" i="66"/>
  <c r="G8519" i="66"/>
  <c r="G8786" i="66"/>
  <c r="G8994" i="66"/>
  <c r="G501" i="66"/>
  <c r="G9508" i="66"/>
  <c r="G9858" i="66"/>
  <c r="G9557" i="66"/>
  <c r="G7745" i="66"/>
  <c r="G5179" i="66"/>
  <c r="G6326" i="66"/>
  <c r="G7097" i="66"/>
  <c r="G7602" i="66"/>
  <c r="G7769" i="66"/>
  <c r="G5087" i="66"/>
  <c r="G1825" i="66"/>
  <c r="G10005" i="66"/>
  <c r="G9986" i="66"/>
  <c r="G6400" i="66"/>
  <c r="G8791" i="66"/>
  <c r="G8197" i="66"/>
  <c r="G8637" i="66"/>
  <c r="G9201" i="66"/>
  <c r="G3493" i="66"/>
  <c r="G6916" i="66"/>
  <c r="G8792" i="66"/>
  <c r="G9713" i="66"/>
  <c r="G8960" i="66"/>
  <c r="G8976" i="66"/>
  <c r="G9531" i="66"/>
  <c r="G3808" i="66"/>
  <c r="G7215" i="66"/>
  <c r="G5256" i="66"/>
  <c r="G3229" i="66"/>
  <c r="G7257" i="66"/>
  <c r="G7149" i="66"/>
  <c r="G5067" i="66"/>
  <c r="G4710" i="66"/>
  <c r="G6025" i="66"/>
  <c r="G7181" i="66"/>
  <c r="G5083" i="66"/>
  <c r="G5266" i="66"/>
  <c r="G9637" i="66"/>
  <c r="G9558" i="66"/>
  <c r="G9657" i="66"/>
  <c r="G7659" i="66"/>
  <c r="G7808" i="66"/>
  <c r="G8045" i="66"/>
  <c r="G8481" i="66"/>
  <c r="G8893" i="66"/>
  <c r="G4252" i="66"/>
  <c r="G1882" i="66"/>
  <c r="G9854" i="66"/>
  <c r="G6925" i="66"/>
  <c r="G6497" i="66"/>
  <c r="G8551" i="66"/>
  <c r="G8411" i="66"/>
  <c r="G8501" i="66"/>
  <c r="G9040" i="66"/>
  <c r="G9314" i="66"/>
  <c r="G6234" i="66"/>
  <c r="G3220" i="66"/>
  <c r="G7091" i="66"/>
  <c r="G6715" i="66"/>
  <c r="G6831" i="66"/>
  <c r="G1149" i="66"/>
  <c r="G7711" i="66"/>
  <c r="G9053" i="66"/>
  <c r="G8243" i="66"/>
  <c r="G9687" i="66"/>
  <c r="G9031" i="66"/>
  <c r="G8386" i="66"/>
  <c r="G5662" i="66"/>
  <c r="G7024" i="66"/>
  <c r="G5754" i="66"/>
  <c r="G5750" i="66"/>
  <c r="G5049" i="66"/>
  <c r="G6369" i="66"/>
  <c r="G7600" i="66"/>
  <c r="G5582" i="66"/>
  <c r="G6664" i="66"/>
  <c r="G4784" i="66"/>
  <c r="G4119" i="66"/>
  <c r="G4657" i="66"/>
  <c r="G4523" i="66"/>
  <c r="G4684" i="66"/>
  <c r="G3172" i="66"/>
  <c r="G2198" i="66"/>
  <c r="G4568" i="66"/>
  <c r="G4651" i="66"/>
  <c r="G3092" i="66"/>
  <c r="G1932" i="66"/>
  <c r="G3848" i="66"/>
  <c r="G7472" i="66"/>
  <c r="G9293" i="66"/>
  <c r="G6458" i="66"/>
  <c r="G6427" i="66"/>
  <c r="G5384" i="66"/>
  <c r="G9670" i="66"/>
  <c r="G9353" i="66"/>
  <c r="G7260" i="66"/>
  <c r="G6047" i="66"/>
  <c r="G5532" i="66"/>
  <c r="G3492" i="66"/>
  <c r="G5476" i="66"/>
  <c r="G5203" i="66"/>
  <c r="G6464" i="66"/>
  <c r="G3705" i="66"/>
  <c r="G5720" i="66"/>
  <c r="G6793" i="66"/>
  <c r="G5922" i="66"/>
  <c r="G7378" i="66"/>
  <c r="G9025" i="66"/>
  <c r="G9137" i="66"/>
  <c r="G7762" i="66"/>
  <c r="G6739" i="66"/>
  <c r="G5470" i="66"/>
  <c r="G6402" i="66"/>
  <c r="G7015" i="66"/>
  <c r="G6385" i="66"/>
  <c r="G5726" i="66"/>
  <c r="G6010" i="66"/>
  <c r="G5841" i="66"/>
  <c r="G6900" i="66"/>
  <c r="G4594" i="66"/>
  <c r="G6192" i="66"/>
  <c r="G7243" i="66"/>
  <c r="G5447" i="66"/>
  <c r="G4867" i="66"/>
  <c r="G5193" i="66"/>
  <c r="G5027" i="66"/>
  <c r="G1067" i="66"/>
  <c r="G9007" i="66"/>
  <c r="G2024" i="66"/>
  <c r="G1450" i="66"/>
  <c r="G2790" i="66"/>
  <c r="G5281" i="66"/>
  <c r="G8881" i="66"/>
  <c r="G6054" i="66"/>
  <c r="G9193" i="66"/>
  <c r="G1998" i="66"/>
  <c r="G4554" i="66"/>
  <c r="G7595" i="66"/>
  <c r="G8103" i="66"/>
  <c r="G7150" i="66"/>
  <c r="G2261" i="66"/>
  <c r="G9984" i="66"/>
  <c r="G6890" i="66"/>
  <c r="G9231" i="66"/>
  <c r="G2653" i="66"/>
  <c r="G2535" i="66"/>
  <c r="G8916" i="66"/>
  <c r="G7821" i="66"/>
  <c r="G6551" i="66"/>
  <c r="G9494" i="66"/>
  <c r="G8546" i="66"/>
  <c r="G7733" i="66"/>
  <c r="G6504" i="66"/>
  <c r="G6531" i="66"/>
  <c r="G8771" i="66"/>
  <c r="G8997" i="66"/>
  <c r="G9414" i="66"/>
  <c r="G7862" i="66"/>
  <c r="G7880" i="66"/>
  <c r="G9588" i="66"/>
  <c r="G9206" i="66"/>
  <c r="G3990" i="66"/>
  <c r="G8752" i="66"/>
  <c r="G7949" i="66"/>
  <c r="G8154" i="66"/>
  <c r="G5436" i="66"/>
  <c r="G6654" i="66"/>
  <c r="G7445" i="66"/>
  <c r="G7770" i="66"/>
  <c r="G7510" i="66"/>
  <c r="G7685" i="66"/>
  <c r="G6090" i="66"/>
  <c r="G3414" i="66"/>
  <c r="G9338" i="66"/>
  <c r="G8768" i="66"/>
  <c r="G8886" i="66"/>
  <c r="G9373" i="66"/>
  <c r="G9261" i="66"/>
  <c r="G7240" i="66"/>
  <c r="G7817" i="66"/>
  <c r="G6347" i="66"/>
  <c r="G8722" i="66"/>
  <c r="G7042" i="66"/>
  <c r="G8079" i="66"/>
  <c r="G4309" i="66"/>
  <c r="G5396" i="66"/>
  <c r="G7473" i="66"/>
  <c r="G572" i="66"/>
  <c r="G9932" i="66"/>
  <c r="G6147" i="66"/>
  <c r="G9188" i="66"/>
  <c r="G6756" i="66"/>
  <c r="G7675" i="66"/>
  <c r="G7724" i="66"/>
  <c r="G8361" i="66"/>
  <c r="G8774" i="66"/>
  <c r="G7194" i="66"/>
  <c r="G6585" i="66"/>
  <c r="G6308" i="66"/>
  <c r="G5911" i="66"/>
  <c r="G6316" i="66"/>
  <c r="G2589" i="66"/>
  <c r="G7172" i="66"/>
  <c r="G4786" i="66"/>
  <c r="G6293" i="66"/>
  <c r="G6005" i="66"/>
  <c r="G8627" i="66"/>
  <c r="G5298" i="66"/>
  <c r="G9594" i="66"/>
  <c r="G6922" i="66"/>
  <c r="G9606" i="66"/>
  <c r="G9597" i="66"/>
  <c r="G5413" i="66"/>
  <c r="G6344" i="66"/>
  <c r="G7873" i="66"/>
  <c r="G6558" i="66"/>
  <c r="G7963" i="66"/>
  <c r="G4773" i="66"/>
  <c r="G7614" i="66"/>
  <c r="G8198" i="66"/>
  <c r="G6012" i="66"/>
  <c r="G5607" i="66"/>
  <c r="G6892" i="66"/>
  <c r="G7831" i="66"/>
  <c r="G8230" i="66"/>
  <c r="G6634" i="66"/>
  <c r="G5845" i="66"/>
  <c r="G5709" i="66"/>
  <c r="G4886" i="66"/>
  <c r="G5916" i="66"/>
  <c r="G8590" i="66"/>
  <c r="G8166" i="66"/>
  <c r="G8734" i="66"/>
  <c r="G9327" i="66"/>
  <c r="G8142" i="66"/>
  <c r="G6205" i="66"/>
  <c r="G5919" i="66"/>
  <c r="G6309" i="66"/>
  <c r="G4541" i="66"/>
  <c r="G7141" i="66"/>
  <c r="G4411" i="66"/>
  <c r="G7416" i="66"/>
  <c r="G5467" i="66"/>
  <c r="G6709" i="66"/>
  <c r="G3312" i="66"/>
  <c r="G5895" i="66"/>
  <c r="G5337" i="66"/>
  <c r="G3723" i="66"/>
  <c r="G2722" i="66"/>
  <c r="G5622" i="66"/>
  <c r="G2749" i="66"/>
  <c r="G3861" i="66"/>
  <c r="G3586" i="66"/>
  <c r="G3671" i="66"/>
  <c r="G3868" i="66"/>
  <c r="G1642" i="66"/>
  <c r="G3136" i="66"/>
  <c r="G284" i="66"/>
  <c r="G9038" i="66"/>
  <c r="G8515" i="66"/>
  <c r="G7158" i="66"/>
  <c r="G9060" i="66"/>
  <c r="G8320" i="66"/>
  <c r="G8177" i="66"/>
  <c r="G8043" i="66"/>
  <c r="G5633" i="66"/>
  <c r="G7710" i="66"/>
  <c r="G6907" i="66"/>
  <c r="G6755" i="66"/>
  <c r="G4158" i="66"/>
  <c r="G2617" i="66"/>
  <c r="G5583" i="66"/>
  <c r="G6818" i="66"/>
  <c r="G4059" i="66"/>
  <c r="G5917" i="66"/>
  <c r="G6127" i="66"/>
  <c r="G7337" i="66"/>
  <c r="G9208" i="66"/>
  <c r="G5060" i="66"/>
  <c r="G9191" i="66"/>
  <c r="G9003" i="66"/>
  <c r="G8726" i="66"/>
  <c r="G6528" i="66"/>
  <c r="G4947" i="66"/>
  <c r="G3416" i="66"/>
  <c r="G7237" i="66"/>
  <c r="G5013" i="66"/>
  <c r="G4671" i="66"/>
  <c r="G6105" i="66"/>
  <c r="G7299" i="66"/>
  <c r="G5239" i="66"/>
  <c r="G6424" i="66"/>
  <c r="G4487" i="66"/>
  <c r="G3508" i="66"/>
  <c r="G4438" i="66"/>
  <c r="G4276" i="66"/>
  <c r="G9994" i="66"/>
  <c r="G9668" i="66"/>
  <c r="G1937" i="66"/>
  <c r="G9542" i="66"/>
  <c r="G3113" i="66"/>
  <c r="G7966" i="66"/>
  <c r="G8114" i="66"/>
  <c r="G3634" i="66"/>
  <c r="G3554" i="66"/>
  <c r="G7703" i="66"/>
  <c r="G6791" i="66"/>
  <c r="G644" i="66"/>
  <c r="G4335" i="66"/>
  <c r="G8745" i="66"/>
  <c r="G4050" i="66"/>
  <c r="G8892" i="66"/>
  <c r="G6687" i="66"/>
  <c r="G5530" i="66"/>
  <c r="G9891" i="66"/>
  <c r="G9819" i="66"/>
  <c r="G2373" i="66"/>
  <c r="G8959" i="66"/>
  <c r="G7592" i="66"/>
  <c r="G877" i="66"/>
  <c r="G6072" i="66"/>
  <c r="G9351" i="66"/>
  <c r="G8061" i="66"/>
  <c r="G9289" i="66"/>
  <c r="G8760" i="66"/>
  <c r="G8379" i="66"/>
  <c r="G7319" i="66"/>
  <c r="G8007" i="66"/>
  <c r="G9446" i="66"/>
  <c r="G9576" i="66"/>
  <c r="G7818" i="66"/>
  <c r="G7152" i="66"/>
  <c r="G6911" i="66"/>
  <c r="G5778" i="66"/>
  <c r="G6768" i="66"/>
  <c r="G5367" i="66"/>
  <c r="G9397" i="66"/>
  <c r="G9958" i="66"/>
  <c r="G9238" i="66"/>
  <c r="G8776" i="66"/>
  <c r="G8875" i="66"/>
  <c r="G8318" i="66"/>
  <c r="G5806" i="66"/>
  <c r="G2435" i="66"/>
  <c r="G9939" i="66"/>
  <c r="G8110" i="66"/>
  <c r="G7838" i="66"/>
  <c r="G9776" i="66"/>
  <c r="G9337" i="66"/>
  <c r="G9522" i="66"/>
  <c r="G8108" i="66"/>
  <c r="G9454" i="66"/>
  <c r="G9667" i="66"/>
  <c r="G5024" i="66"/>
  <c r="G6029" i="66"/>
  <c r="G5423" i="66"/>
  <c r="G5605" i="66"/>
  <c r="G6792" i="66"/>
  <c r="G4383" i="66"/>
  <c r="G6763" i="66"/>
  <c r="G5551" i="66"/>
  <c r="G5935" i="66"/>
  <c r="G5440" i="66"/>
  <c r="G6341" i="66"/>
  <c r="G7058" i="66"/>
  <c r="G8123" i="66"/>
  <c r="G9012" i="66"/>
  <c r="G9918" i="66"/>
  <c r="G8189" i="66"/>
  <c r="G9260" i="66"/>
  <c r="G2358" i="66"/>
  <c r="G293" i="66"/>
  <c r="G8790" i="66"/>
  <c r="G5829" i="66"/>
  <c r="G9194" i="66"/>
  <c r="G8279" i="66"/>
  <c r="G7869" i="66"/>
  <c r="G8965" i="66"/>
  <c r="G6906" i="66"/>
  <c r="G4812" i="66"/>
  <c r="G8393" i="66"/>
  <c r="G8120" i="66"/>
  <c r="G5837" i="66"/>
  <c r="G8081" i="66"/>
  <c r="G696" i="66"/>
  <c r="G8964" i="66"/>
  <c r="G9835" i="66"/>
  <c r="G7394" i="66"/>
  <c r="G9800" i="66"/>
  <c r="G7957" i="66"/>
  <c r="G4677" i="66"/>
  <c r="G6589" i="66"/>
  <c r="G3482" i="66"/>
  <c r="G4345" i="66"/>
  <c r="G8450" i="66"/>
  <c r="G8218" i="66"/>
  <c r="G5455" i="66"/>
  <c r="G3382" i="66"/>
  <c r="G9815" i="66"/>
  <c r="G398" i="66"/>
  <c r="G8934" i="66"/>
  <c r="G6962" i="66"/>
  <c r="G6259" i="66"/>
  <c r="G9247" i="66"/>
  <c r="G9228" i="66"/>
  <c r="G8885" i="66"/>
  <c r="G3288" i="66"/>
  <c r="G9638" i="66"/>
  <c r="G9971" i="66"/>
  <c r="G9546" i="66"/>
  <c r="G7447" i="66"/>
  <c r="G7481" i="66"/>
  <c r="G5508" i="66"/>
  <c r="G5526" i="66"/>
  <c r="G4262" i="66"/>
  <c r="G5946" i="66"/>
  <c r="G8592" i="66"/>
  <c r="G6530" i="66"/>
  <c r="G7727" i="66"/>
  <c r="G8629" i="66"/>
  <c r="G5034" i="66"/>
  <c r="G7842" i="66"/>
  <c r="G1038" i="66"/>
  <c r="G8971" i="66"/>
  <c r="G7642" i="66"/>
  <c r="G4271" i="66"/>
  <c r="G8804" i="66"/>
  <c r="G8564" i="66"/>
  <c r="G8617" i="66"/>
  <c r="G8508" i="66"/>
  <c r="G6653" i="66"/>
  <c r="G4957" i="66"/>
  <c r="G3426" i="66"/>
  <c r="G7051" i="66"/>
  <c r="G4606" i="66"/>
  <c r="G7373" i="66"/>
  <c r="G4680" i="66"/>
  <c r="G5999" i="66"/>
  <c r="G2295" i="66"/>
  <c r="G8944" i="66"/>
  <c r="G9331" i="66"/>
  <c r="G8505" i="66"/>
  <c r="G5358" i="66"/>
  <c r="G9449" i="66"/>
  <c r="G9521" i="66"/>
  <c r="G9569" i="66"/>
  <c r="G5673" i="66"/>
  <c r="G3560" i="66"/>
  <c r="G9627" i="66"/>
  <c r="G8404" i="66"/>
  <c r="G7993" i="66"/>
  <c r="G9581" i="66"/>
  <c r="G9107" i="66"/>
  <c r="G9363" i="66"/>
  <c r="G9169" i="66"/>
  <c r="G4242" i="66"/>
  <c r="G6270" i="66"/>
  <c r="G4956" i="66"/>
  <c r="G7558" i="66"/>
  <c r="G7668" i="66"/>
  <c r="G9333" i="66"/>
  <c r="G8610" i="66"/>
  <c r="G1711" i="66"/>
  <c r="G8618" i="66"/>
  <c r="G5615" i="66"/>
  <c r="G7046" i="66"/>
  <c r="G4382" i="66"/>
  <c r="G6336" i="66"/>
  <c r="G5621" i="66"/>
  <c r="G4480" i="66"/>
  <c r="G5756" i="66"/>
  <c r="G6591" i="66"/>
  <c r="G7380" i="66"/>
  <c r="G5370" i="66"/>
  <c r="G4390" i="66"/>
  <c r="G4563" i="66"/>
  <c r="G4183" i="66"/>
  <c r="G3740" i="66"/>
  <c r="G3720" i="66"/>
  <c r="G2969" i="66"/>
  <c r="G1802" i="66"/>
  <c r="G1623" i="66"/>
  <c r="G1797" i="66"/>
  <c r="G6774" i="66"/>
  <c r="G8972" i="66"/>
  <c r="G8165" i="66"/>
  <c r="G9845" i="66"/>
  <c r="G7772" i="66"/>
  <c r="G5393" i="66"/>
  <c r="G9132" i="66"/>
  <c r="G6546" i="66"/>
  <c r="G3484" i="66"/>
  <c r="G6706" i="66"/>
  <c r="G6343" i="66"/>
  <c r="G5851" i="66"/>
  <c r="G6701" i="66"/>
  <c r="G7565" i="66"/>
  <c r="G5249" i="66"/>
  <c r="G7926" i="66"/>
  <c r="G9360" i="66"/>
  <c r="G9102" i="66"/>
  <c r="G6447" i="66"/>
  <c r="G8312" i="66"/>
  <c r="G5744" i="66"/>
  <c r="G9501" i="66"/>
  <c r="G6997" i="66"/>
  <c r="G4810" i="66"/>
  <c r="G7118" i="66"/>
  <c r="G6584" i="66"/>
  <c r="G2372" i="66"/>
  <c r="G6786" i="66"/>
  <c r="G3954" i="66"/>
  <c r="G5537" i="66"/>
  <c r="G6322" i="66"/>
  <c r="G3321" i="66"/>
  <c r="G3703" i="66"/>
  <c r="G5244" i="66"/>
  <c r="G4638" i="66"/>
  <c r="G9890" i="66"/>
  <c r="G8504" i="66"/>
  <c r="G9032" i="66"/>
  <c r="G6225" i="66"/>
  <c r="G6835" i="66"/>
  <c r="G7306" i="66"/>
  <c r="G4029" i="66"/>
  <c r="G4343" i="66"/>
  <c r="G6777" i="66"/>
  <c r="G7209" i="66"/>
  <c r="G7397" i="66"/>
  <c r="G4880" i="66"/>
  <c r="G2626" i="66"/>
  <c r="G2713" i="66"/>
  <c r="G5277" i="66"/>
  <c r="G3768" i="66"/>
  <c r="G2775" i="66"/>
  <c r="G4605" i="66"/>
  <c r="G4491" i="66"/>
  <c r="G2502" i="66"/>
  <c r="G3361" i="66"/>
  <c r="G3153" i="66"/>
  <c r="G2684" i="66"/>
  <c r="G944" i="66"/>
  <c r="G5557" i="66"/>
  <c r="G2619" i="66"/>
  <c r="G4985" i="66"/>
  <c r="G730" i="66"/>
  <c r="G889" i="66"/>
  <c r="G5598" i="66"/>
  <c r="G3221" i="66"/>
  <c r="G9073" i="66"/>
  <c r="G5926" i="66"/>
  <c r="G9857" i="66"/>
  <c r="G8413" i="66"/>
  <c r="G702" i="66"/>
  <c r="G8372" i="66"/>
  <c r="G2793" i="66"/>
  <c r="G4025" i="66"/>
  <c r="G4365" i="66"/>
  <c r="G8070" i="66"/>
  <c r="G8383" i="66"/>
  <c r="G5317" i="66"/>
  <c r="G8949" i="66"/>
  <c r="G8308" i="66"/>
  <c r="G9243" i="66"/>
  <c r="G7616" i="66"/>
  <c r="G9942" i="66"/>
  <c r="G6951" i="66"/>
  <c r="G8919" i="66"/>
  <c r="G6062" i="66"/>
  <c r="G9982" i="66"/>
  <c r="G7027" i="66"/>
  <c r="G7635" i="66"/>
  <c r="G8601" i="66"/>
  <c r="G9187" i="66"/>
  <c r="G8403" i="66"/>
  <c r="G8017" i="66"/>
  <c r="G8151" i="66"/>
  <c r="G5075" i="66"/>
  <c r="G4404" i="66"/>
  <c r="G8146" i="66"/>
  <c r="G8347" i="66"/>
  <c r="G3102" i="66"/>
  <c r="G9643" i="66"/>
  <c r="G9686" i="66"/>
  <c r="G9151" i="66"/>
  <c r="G6745" i="66"/>
  <c r="G808" i="66"/>
  <c r="G9537" i="66"/>
  <c r="G9112" i="66"/>
  <c r="G9547" i="66"/>
  <c r="G6561" i="66"/>
  <c r="G2383" i="66"/>
  <c r="G5472" i="66"/>
  <c r="G2921" i="66"/>
  <c r="G7368" i="66"/>
  <c r="G8496" i="66"/>
  <c r="G8638" i="66"/>
  <c r="G8046" i="66"/>
  <c r="G7520" i="66"/>
  <c r="G7656" i="66"/>
  <c r="G7997" i="66"/>
  <c r="G5796" i="66"/>
  <c r="G7689" i="66"/>
  <c r="G6733" i="66"/>
  <c r="G6621" i="66"/>
  <c r="G6070" i="66"/>
  <c r="G6744" i="66"/>
  <c r="G3854" i="66"/>
  <c r="G5379" i="66"/>
  <c r="G6794" i="66"/>
  <c r="G9636" i="66"/>
  <c r="G6370" i="66"/>
  <c r="G4261" i="66"/>
  <c r="G9108" i="66"/>
  <c r="G2114" i="66"/>
  <c r="G9134" i="66"/>
  <c r="G2116" i="66"/>
  <c r="G4597" i="66"/>
  <c r="G9400" i="66"/>
  <c r="G3719" i="66"/>
  <c r="G1551" i="66"/>
  <c r="G5717" i="66"/>
  <c r="G9877" i="66"/>
  <c r="G9184" i="66"/>
  <c r="G6513" i="66"/>
  <c r="G9761" i="66"/>
  <c r="G3419" i="66"/>
  <c r="G8373" i="66"/>
  <c r="G7164" i="66"/>
  <c r="G6368" i="66"/>
  <c r="G1771" i="66"/>
  <c r="G6399" i="66"/>
  <c r="G4280" i="66"/>
  <c r="G9050" i="66"/>
  <c r="G8072" i="66"/>
  <c r="G83" i="66"/>
  <c r="G9926" i="66"/>
  <c r="G9745" i="66"/>
  <c r="G8620" i="66"/>
  <c r="G9793" i="66"/>
  <c r="G9991" i="66"/>
  <c r="G5596" i="66"/>
  <c r="G7932" i="66"/>
  <c r="G5671" i="66"/>
  <c r="G9866" i="66"/>
  <c r="G6552" i="66"/>
  <c r="G8011" i="66"/>
  <c r="G7876" i="66"/>
  <c r="G7603" i="66"/>
  <c r="G9514" i="66"/>
  <c r="G8400" i="66"/>
  <c r="G6382" i="66"/>
  <c r="G9970" i="66"/>
  <c r="G4103" i="66"/>
  <c r="G9346" i="66"/>
  <c r="G9088" i="66"/>
  <c r="G8985" i="66"/>
  <c r="G8435" i="66"/>
  <c r="G5954" i="66"/>
  <c r="G3680" i="66"/>
  <c r="G8595" i="66"/>
  <c r="G8304" i="66"/>
  <c r="G8514" i="66"/>
  <c r="G9949" i="66"/>
  <c r="G9441" i="66"/>
  <c r="G9634" i="66"/>
  <c r="G5522" i="66"/>
  <c r="G9936" i="66"/>
  <c r="G6611" i="66"/>
  <c r="G7698" i="66"/>
  <c r="G6740" i="66"/>
  <c r="G6295" i="66"/>
  <c r="G5900" i="66"/>
  <c r="G7629" i="66"/>
  <c r="G4841" i="66"/>
  <c r="G6985" i="66"/>
  <c r="G6287" i="66"/>
  <c r="G6045" i="66"/>
  <c r="G5566" i="66"/>
  <c r="G6435" i="66"/>
  <c r="G7290" i="66"/>
  <c r="G8992" i="66"/>
  <c r="G7722" i="66"/>
  <c r="G6808" i="66"/>
  <c r="G8783" i="66"/>
  <c r="G9507" i="66"/>
  <c r="G8600" i="66"/>
  <c r="G8186" i="66"/>
  <c r="G8160" i="66"/>
  <c r="G8360" i="66"/>
  <c r="G8113" i="66"/>
  <c r="G8813" i="66"/>
  <c r="G9911" i="66"/>
  <c r="G8164" i="66"/>
  <c r="G9234" i="66"/>
  <c r="G8027" i="66"/>
  <c r="G7683" i="66"/>
  <c r="G7974" i="66"/>
  <c r="G7981" i="66"/>
  <c r="G5894" i="66"/>
  <c r="G3209" i="66"/>
  <c r="G6878" i="66"/>
  <c r="G6603" i="66"/>
  <c r="G6032" i="66"/>
  <c r="G8878" i="66"/>
  <c r="G8032" i="66"/>
  <c r="G8074" i="66"/>
  <c r="G3789" i="66"/>
  <c r="G8572" i="66"/>
  <c r="G4423" i="66"/>
  <c r="G5892" i="66"/>
  <c r="G7265" i="66"/>
  <c r="G3896" i="66"/>
  <c r="G6929" i="66"/>
  <c r="G4245" i="66"/>
  <c r="G5739" i="66"/>
  <c r="G6442" i="66"/>
  <c r="G4002" i="66"/>
  <c r="G3960" i="66"/>
  <c r="G5262" i="66"/>
  <c r="G5201" i="66"/>
  <c r="G3588" i="66"/>
  <c r="G2660" i="66"/>
  <c r="G4340" i="66"/>
  <c r="G4198" i="66"/>
  <c r="G1933" i="66"/>
  <c r="G2868" i="66"/>
  <c r="G5163" i="66"/>
  <c r="G7694" i="66"/>
  <c r="G7633" i="66"/>
  <c r="G5973" i="66"/>
  <c r="G9013" i="66"/>
  <c r="G8409" i="66"/>
  <c r="G7699" i="66"/>
  <c r="G7249" i="66"/>
  <c r="G6251" i="66"/>
  <c r="G4570" i="66"/>
  <c r="G5125" i="66"/>
  <c r="G4470" i="66"/>
  <c r="G5740" i="66"/>
  <c r="G6554" i="66"/>
  <c r="G7371" i="66"/>
  <c r="G1725" i="66"/>
  <c r="G9361" i="66"/>
  <c r="G8013" i="66"/>
  <c r="G6417" i="66"/>
  <c r="G9403" i="66"/>
  <c r="G8583" i="66"/>
  <c r="G8034" i="66"/>
  <c r="G4879" i="66"/>
  <c r="G6716" i="66"/>
  <c r="G4926" i="66"/>
  <c r="G5469" i="66"/>
  <c r="G4777" i="66"/>
  <c r="G5850" i="66"/>
  <c r="G6810" i="66"/>
  <c r="G7564" i="66"/>
  <c r="G5545" i="66"/>
  <c r="G4469" i="66"/>
  <c r="G4733" i="66"/>
  <c r="G4407" i="66"/>
  <c r="G9921" i="66"/>
  <c r="G6429" i="66"/>
  <c r="G9042" i="66"/>
  <c r="G5462" i="66"/>
  <c r="G8452" i="66"/>
  <c r="G7111" i="66"/>
  <c r="G3501" i="66"/>
  <c r="G6446" i="66"/>
  <c r="G5115" i="66"/>
  <c r="G5556" i="66"/>
  <c r="G6017" i="66"/>
  <c r="G6256" i="66"/>
  <c r="G5246" i="66"/>
  <c r="G5128" i="66"/>
  <c r="G4543" i="66"/>
  <c r="G4465" i="66"/>
  <c r="G2427" i="66"/>
  <c r="G3786" i="66"/>
  <c r="G3623" i="66"/>
  <c r="G3374" i="66"/>
  <c r="G2811" i="66"/>
  <c r="G1970" i="66"/>
  <c r="G3886" i="66"/>
  <c r="G1360" i="66"/>
  <c r="G4620" i="66"/>
  <c r="G5219" i="66"/>
  <c r="G5449" i="66"/>
  <c r="G6543" i="66"/>
  <c r="G6113" i="66"/>
  <c r="G5259" i="66"/>
  <c r="G4691" i="66"/>
  <c r="G6213" i="66"/>
  <c r="G7572" i="66"/>
  <c r="G7055" i="66"/>
  <c r="G8801" i="66"/>
  <c r="G6759" i="66"/>
  <c r="G1809" i="66"/>
  <c r="G9518" i="66"/>
  <c r="G8458" i="66"/>
  <c r="G6027" i="66"/>
  <c r="G6374" i="66"/>
  <c r="G3417" i="66"/>
  <c r="G6520" i="66"/>
  <c r="G8884" i="66"/>
  <c r="G9511" i="66"/>
  <c r="G9717" i="66"/>
  <c r="G6580" i="66"/>
  <c r="G7080" i="66"/>
  <c r="G5198" i="66"/>
  <c r="G6390" i="66"/>
  <c r="G7400" i="66"/>
  <c r="G9685" i="66"/>
  <c r="G5646" i="66"/>
  <c r="G7511" i="66"/>
  <c r="G9703" i="66"/>
  <c r="G8688" i="66"/>
  <c r="G6022" i="66"/>
  <c r="G4804" i="66"/>
  <c r="G4499" i="66"/>
  <c r="G4509" i="66"/>
  <c r="G6169" i="66"/>
  <c r="G7580" i="66"/>
  <c r="G6289" i="66"/>
  <c r="G7779" i="66"/>
  <c r="G8491" i="66"/>
  <c r="G9299" i="66"/>
  <c r="G8049" i="66"/>
  <c r="G6430" i="66"/>
  <c r="G10002" i="66"/>
  <c r="G9734" i="66"/>
  <c r="G4734" i="66"/>
  <c r="G9856" i="66"/>
  <c r="G8612" i="66"/>
  <c r="G6267" i="66"/>
  <c r="G6871" i="66"/>
  <c r="G8671" i="66"/>
  <c r="G5365" i="66"/>
  <c r="G8126" i="66"/>
  <c r="G4319" i="66"/>
  <c r="G8988" i="66"/>
  <c r="G10014" i="66"/>
  <c r="G10018" i="66"/>
  <c r="G8895" i="66"/>
  <c r="G5189" i="66"/>
  <c r="G8136" i="66"/>
  <c r="G4307" i="66"/>
  <c r="G7514" i="66"/>
  <c r="G5524" i="66"/>
  <c r="G5329" i="66"/>
  <c r="G4074" i="66"/>
  <c r="G10022" i="66"/>
  <c r="G7478" i="66"/>
  <c r="G4587" i="66"/>
  <c r="G9457" i="66"/>
  <c r="G9423" i="66"/>
  <c r="G7756" i="66"/>
  <c r="G7153" i="66"/>
  <c r="G614" i="66"/>
  <c r="G6930" i="66"/>
  <c r="G10012" i="66"/>
  <c r="G9279" i="66"/>
  <c r="G3145" i="66"/>
  <c r="G6772" i="66"/>
  <c r="G8890" i="66"/>
  <c r="G10000" i="66"/>
  <c r="G8222" i="66"/>
  <c r="G2076" i="66"/>
  <c r="G2584" i="66"/>
  <c r="G193" i="66"/>
  <c r="G8780" i="66"/>
  <c r="G8192" i="66"/>
  <c r="G1800" i="66"/>
  <c r="G9804" i="66"/>
  <c r="G9919" i="66"/>
  <c r="G10023" i="66"/>
  <c r="G9109" i="66"/>
  <c r="G7452" i="66"/>
  <c r="G6608" i="66"/>
  <c r="G1431" i="66"/>
  <c r="G180" i="66"/>
  <c r="G5777" i="66"/>
  <c r="G7456" i="66"/>
  <c r="G7147" i="66"/>
  <c r="G4323" i="66"/>
  <c r="G1201" i="66"/>
  <c r="G9075" i="66"/>
  <c r="G8290" i="66"/>
  <c r="G9185" i="66"/>
  <c r="G8269" i="66"/>
  <c r="G8806" i="66"/>
  <c r="G3905" i="66"/>
  <c r="G223" i="66"/>
  <c r="G9990" i="66"/>
  <c r="G8407" i="66"/>
  <c r="G8193" i="66"/>
  <c r="G9963" i="66"/>
  <c r="G9305" i="66"/>
  <c r="G10008" i="66"/>
  <c r="G2050" i="66"/>
  <c r="G472" i="66"/>
  <c r="G9065" i="66"/>
  <c r="G6587" i="66"/>
  <c r="G8853" i="66"/>
  <c r="G7721" i="66"/>
  <c r="G8044" i="66"/>
  <c r="G3248" i="66"/>
  <c r="G7218" i="66"/>
  <c r="G6775" i="66"/>
  <c r="G4705" i="66"/>
  <c r="G3927" i="66"/>
  <c r="G4661" i="66"/>
  <c r="G2727" i="66"/>
  <c r="G3089" i="66"/>
  <c r="G3062" i="66"/>
  <c r="G5688" i="66"/>
  <c r="G4621" i="66"/>
  <c r="G7144" i="66"/>
  <c r="G4522" i="66"/>
  <c r="G7088" i="66"/>
  <c r="G3086" i="66"/>
  <c r="G1350" i="66"/>
  <c r="G899" i="66"/>
  <c r="G608" i="66"/>
  <c r="G1643" i="66"/>
  <c r="G5104" i="66"/>
  <c r="G3513" i="66"/>
  <c r="G2591" i="66"/>
  <c r="G1737" i="66"/>
  <c r="G4962" i="66"/>
  <c r="G2226" i="66"/>
  <c r="G4981" i="66"/>
  <c r="G3450" i="66"/>
  <c r="G3697" i="66"/>
  <c r="G2433" i="66"/>
  <c r="G6770" i="66"/>
  <c r="G2029" i="66"/>
  <c r="G37" i="66"/>
  <c r="G202" i="66"/>
  <c r="G2473" i="66"/>
  <c r="G6206" i="66"/>
  <c r="G233" i="66"/>
  <c r="G4783" i="66"/>
  <c r="G3311" i="66"/>
  <c r="G753" i="66"/>
  <c r="G9749" i="66"/>
  <c r="G10015" i="66"/>
  <c r="G6291" i="66"/>
  <c r="G10004" i="66"/>
  <c r="G7251" i="66"/>
  <c r="G7695" i="66"/>
  <c r="G9592" i="66"/>
  <c r="G6815" i="66"/>
  <c r="G2428" i="66"/>
  <c r="G2972" i="66"/>
  <c r="G2222" i="66"/>
  <c r="G8278" i="66"/>
  <c r="G7377" i="66"/>
  <c r="G3362" i="66"/>
  <c r="G3330" i="66"/>
  <c r="G718" i="66"/>
  <c r="G5885" i="66"/>
  <c r="G4802" i="66"/>
  <c r="G5697" i="66"/>
  <c r="G9681" i="66"/>
  <c r="G8067" i="66"/>
  <c r="G2242" i="66"/>
  <c r="G1125" i="66"/>
  <c r="G7843" i="66"/>
  <c r="G5937" i="66"/>
  <c r="G9655" i="66"/>
  <c r="G6475" i="66"/>
  <c r="G5918" i="66"/>
  <c r="G9774" i="66"/>
  <c r="G2142" i="66"/>
  <c r="G514" i="66"/>
  <c r="G9953" i="66"/>
  <c r="G7678" i="66"/>
  <c r="G8084" i="66"/>
  <c r="G9490" i="66"/>
  <c r="G9086" i="66"/>
  <c r="G6240" i="66"/>
  <c r="G6389" i="66"/>
  <c r="G6093" i="66"/>
  <c r="G3762" i="66"/>
  <c r="G3257" i="66"/>
  <c r="G4133" i="66"/>
  <c r="G1845" i="66"/>
  <c r="G3911" i="66"/>
  <c r="G2668" i="66"/>
  <c r="G5715" i="66"/>
  <c r="G3997" i="66"/>
  <c r="G5687" i="66"/>
  <c r="G3683" i="66"/>
  <c r="G5810" i="66"/>
  <c r="G2303" i="66"/>
  <c r="G2038" i="66"/>
  <c r="G917" i="66"/>
  <c r="G26" i="66"/>
  <c r="G2621" i="66"/>
  <c r="G1824" i="66"/>
  <c r="G2600" i="66"/>
  <c r="G3188" i="66"/>
  <c r="G1586" i="66"/>
  <c r="G5619" i="66"/>
  <c r="G3080" i="66"/>
  <c r="G5184" i="66"/>
  <c r="G2463" i="66"/>
  <c r="G7535" i="66"/>
  <c r="G2901" i="66"/>
  <c r="G6218" i="66"/>
  <c r="G1313" i="66"/>
  <c r="G736" i="66"/>
  <c r="G1280" i="66"/>
  <c r="G2331" i="66"/>
  <c r="G344" i="66"/>
  <c r="G186" i="66"/>
  <c r="G2072" i="66"/>
  <c r="G150" i="66"/>
  <c r="G8406" i="66"/>
  <c r="G8615" i="66"/>
  <c r="G7032" i="66"/>
  <c r="G6014" i="66"/>
  <c r="G8332" i="66"/>
  <c r="G8604" i="66"/>
  <c r="G5063" i="66"/>
  <c r="G3454" i="66"/>
  <c r="G5225" i="66"/>
  <c r="G2420" i="66"/>
  <c r="G8058" i="66"/>
  <c r="G5997" i="66"/>
  <c r="G9409" i="66"/>
  <c r="G5573" i="66"/>
  <c r="G3003" i="66"/>
  <c r="G694" i="66"/>
  <c r="G8493" i="66"/>
  <c r="G8665" i="66"/>
  <c r="G7854" i="66"/>
  <c r="G6578" i="66"/>
  <c r="G6817" i="66"/>
  <c r="G2500" i="66"/>
  <c r="G314" i="66"/>
  <c r="G8946" i="66"/>
  <c r="G7588" i="66"/>
  <c r="G8066" i="66"/>
  <c r="G8937" i="66"/>
  <c r="G7619" i="66"/>
  <c r="G2417" i="66"/>
  <c r="G1925" i="66"/>
  <c r="G2411" i="66"/>
  <c r="G6445" i="66"/>
  <c r="G9524" i="66"/>
  <c r="G8567" i="66"/>
  <c r="G7784" i="66"/>
  <c r="G7168" i="66"/>
  <c r="G3415" i="66"/>
  <c r="G5512" i="66"/>
  <c r="G5378" i="66"/>
  <c r="G5017" i="66"/>
  <c r="G2455" i="66"/>
  <c r="G3542" i="66"/>
  <c r="G2869" i="66"/>
  <c r="G3573" i="66"/>
  <c r="G2201" i="66"/>
  <c r="G4749" i="66"/>
  <c r="G3621" i="66"/>
  <c r="G6519" i="66"/>
  <c r="G2139" i="66"/>
  <c r="G5501" i="66"/>
  <c r="G1692" i="66"/>
  <c r="G703" i="66"/>
  <c r="G96" i="66"/>
  <c r="G1243" i="66"/>
  <c r="G2162" i="66"/>
  <c r="G1778" i="66"/>
  <c r="G2213" i="66"/>
  <c r="G2603" i="66"/>
  <c r="G1231" i="66"/>
  <c r="G9801" i="66"/>
  <c r="G1241" i="66"/>
  <c r="G8152" i="66"/>
  <c r="G3114" i="66"/>
  <c r="G7413" i="66"/>
  <c r="G3546" i="66"/>
  <c r="G3589" i="66"/>
  <c r="G881" i="66"/>
  <c r="G1749" i="66"/>
  <c r="G888" i="66"/>
  <c r="G3179" i="66"/>
  <c r="G826" i="66"/>
  <c r="G1041" i="66"/>
  <c r="G1479" i="66"/>
  <c r="G469" i="66"/>
  <c r="G3287" i="66"/>
  <c r="G161" i="66"/>
  <c r="G6436" i="66"/>
  <c r="G8577" i="66"/>
  <c r="G7996" i="66"/>
  <c r="G7606" i="66"/>
  <c r="G9598" i="66"/>
  <c r="G9816" i="66"/>
  <c r="G7701" i="66"/>
  <c r="G5906" i="66"/>
  <c r="G3729" i="66"/>
  <c r="G1690" i="66"/>
  <c r="G9894" i="66"/>
  <c r="G9564" i="66"/>
  <c r="G6491" i="66"/>
  <c r="G4067" i="66"/>
  <c r="G1996" i="66"/>
  <c r="G4139" i="66"/>
  <c r="G7587" i="66"/>
  <c r="G8845" i="66"/>
  <c r="G8928" i="66"/>
  <c r="G9286" i="66"/>
  <c r="G5352" i="66"/>
  <c r="G2627" i="66"/>
  <c r="G363" i="66"/>
  <c r="G5865" i="66"/>
  <c r="G9691" i="66"/>
  <c r="G8096" i="66"/>
  <c r="G5827" i="66"/>
  <c r="G9712" i="66"/>
  <c r="G4405" i="66"/>
  <c r="G1425" i="66"/>
  <c r="G8048" i="66"/>
  <c r="G9728" i="66"/>
  <c r="G6588" i="66"/>
  <c r="G8530" i="66"/>
  <c r="G8743" i="66"/>
  <c r="G6028" i="66"/>
  <c r="G6241" i="66"/>
  <c r="G7469" i="66"/>
  <c r="G3399" i="66"/>
  <c r="G3801" i="66"/>
  <c r="G3198" i="66"/>
  <c r="G4774" i="66"/>
  <c r="G1883" i="66"/>
  <c r="G2393" i="66"/>
  <c r="G1250" i="66"/>
  <c r="G7226" i="66"/>
  <c r="G2130" i="66"/>
  <c r="G2834" i="66"/>
  <c r="G8446" i="66"/>
  <c r="G5346" i="66"/>
  <c r="G2971" i="66"/>
  <c r="G433" i="66"/>
  <c r="G1139" i="66"/>
  <c r="G1005" i="66"/>
  <c r="G2624" i="66"/>
  <c r="G1345" i="66"/>
  <c r="G5513" i="66"/>
  <c r="G2764" i="66"/>
  <c r="G3745" i="66"/>
  <c r="G1123" i="66"/>
  <c r="G2375" i="66"/>
  <c r="G2255" i="66"/>
  <c r="G3506" i="66"/>
  <c r="G2678" i="66"/>
  <c r="G5534" i="66"/>
  <c r="G3038" i="66"/>
  <c r="G2709" i="66"/>
  <c r="G2497" i="66"/>
  <c r="G466" i="66"/>
  <c r="G1561" i="66"/>
  <c r="G2288" i="66"/>
  <c r="G5280" i="66"/>
  <c r="G5300" i="66"/>
  <c r="G8856" i="66"/>
  <c r="G8340" i="66"/>
  <c r="G8006" i="66"/>
  <c r="G6082" i="66"/>
  <c r="G9408" i="66"/>
  <c r="G7903" i="66"/>
  <c r="G5475" i="66"/>
  <c r="G3339" i="66"/>
  <c r="G1042" i="66"/>
  <c r="G8286" i="66"/>
  <c r="G7493" i="66"/>
  <c r="G7081" i="66"/>
  <c r="G4154" i="66"/>
  <c r="G1870" i="66"/>
  <c r="G5271" i="66"/>
  <c r="G5569" i="66"/>
  <c r="G9163" i="66"/>
  <c r="G6625" i="66"/>
  <c r="G5072" i="66"/>
  <c r="G4378" i="66"/>
  <c r="G2458" i="66"/>
  <c r="G4149" i="66"/>
  <c r="G8277" i="66"/>
  <c r="G6607" i="66"/>
  <c r="G9242" i="66"/>
  <c r="G7835" i="66"/>
  <c r="G7571" i="66"/>
  <c r="G3679" i="66"/>
  <c r="G1830" i="66"/>
  <c r="G8837" i="66"/>
  <c r="G4249" i="66"/>
  <c r="G8202" i="66"/>
  <c r="G10017" i="66"/>
  <c r="G9182" i="66"/>
  <c r="G7130" i="66"/>
  <c r="G5086" i="66"/>
  <c r="G6725" i="66"/>
  <c r="G4915" i="66"/>
  <c r="G5343" i="66"/>
  <c r="G2670" i="66"/>
  <c r="G4269" i="66"/>
  <c r="G3421" i="66"/>
  <c r="G884" i="66"/>
  <c r="G2789" i="66"/>
  <c r="G2844" i="66"/>
  <c r="G2188" i="66"/>
  <c r="G5729" i="66"/>
  <c r="G7376" i="66"/>
  <c r="G3959" i="66"/>
  <c r="G2244" i="66"/>
  <c r="G1069" i="66"/>
  <c r="G744" i="66"/>
  <c r="G1785" i="66"/>
  <c r="G3431" i="66"/>
  <c r="G2448" i="66"/>
  <c r="G9418" i="66"/>
  <c r="G4495" i="66"/>
  <c r="G738" i="66"/>
  <c r="G2022" i="66"/>
  <c r="G2019" i="66"/>
  <c r="G1901" i="66"/>
  <c r="G3985" i="66"/>
  <c r="G2744" i="66"/>
  <c r="G1928" i="66"/>
  <c r="G5079" i="66"/>
  <c r="G952" i="66"/>
  <c r="G6384" i="66"/>
  <c r="G803" i="66"/>
  <c r="G6713" i="66"/>
  <c r="G2138" i="66"/>
  <c r="G6809" i="66"/>
  <c r="G508" i="66"/>
  <c r="G482" i="66"/>
  <c r="G2496" i="66"/>
  <c r="G649" i="66"/>
  <c r="G1681" i="66"/>
  <c r="G1197" i="66"/>
  <c r="G8039" i="66"/>
  <c r="G7483" i="66"/>
  <c r="G9910" i="66"/>
  <c r="G9427" i="66"/>
  <c r="G9451" i="66"/>
  <c r="G9844" i="66"/>
  <c r="G6190" i="66"/>
  <c r="G8245" i="66"/>
  <c r="G7307" i="66"/>
  <c r="G3764" i="66"/>
  <c r="G671" i="66"/>
  <c r="G9886" i="66"/>
  <c r="G9841" i="66"/>
  <c r="G5430" i="66"/>
  <c r="G3307" i="66"/>
  <c r="G130" i="66"/>
  <c r="G8296" i="66"/>
  <c r="G7513" i="66"/>
  <c r="G8936" i="66"/>
  <c r="G7570" i="66"/>
  <c r="G8056" i="66"/>
  <c r="G2070" i="66"/>
  <c r="G2324" i="66"/>
  <c r="G9223" i="66"/>
  <c r="G7697" i="66"/>
  <c r="G7562" i="66"/>
  <c r="G9205" i="66"/>
  <c r="G8289" i="66"/>
  <c r="G8826" i="66"/>
  <c r="G3580" i="66"/>
  <c r="G555" i="66"/>
  <c r="G8730" i="66"/>
  <c r="G5907" i="66"/>
  <c r="G8251" i="66"/>
  <c r="G9787" i="66"/>
  <c r="G8975" i="66"/>
  <c r="G5283" i="66"/>
  <c r="G3286" i="66"/>
  <c r="G7189" i="66"/>
  <c r="G5054" i="66"/>
  <c r="G4164" i="66"/>
  <c r="G2197" i="66"/>
  <c r="G2948" i="66"/>
  <c r="G3439" i="66"/>
  <c r="G963" i="66"/>
  <c r="G6633" i="66"/>
  <c r="G5210" i="66"/>
  <c r="G6261" i="66"/>
  <c r="G5454" i="66"/>
  <c r="G5698" i="66"/>
  <c r="G4940" i="66"/>
  <c r="G532" i="66"/>
  <c r="G438" i="66"/>
  <c r="G208" i="66"/>
  <c r="G139" i="66"/>
  <c r="G5942" i="66"/>
  <c r="G3078" i="66"/>
  <c r="G923" i="66"/>
  <c r="G1356" i="66"/>
  <c r="G4732" i="66"/>
  <c r="G2884" i="66"/>
  <c r="G4110" i="66"/>
  <c r="G1413" i="66"/>
  <c r="G6734" i="66"/>
  <c r="G1893" i="66"/>
  <c r="G5070" i="66"/>
  <c r="G891" i="66"/>
  <c r="G559" i="66"/>
  <c r="G158" i="66"/>
  <c r="G935" i="66"/>
  <c r="G86" i="66"/>
  <c r="G980" i="66"/>
  <c r="G1743" i="66"/>
  <c r="G525" i="66"/>
  <c r="G5057" i="66"/>
  <c r="G2680" i="66"/>
  <c r="G1880" i="66"/>
  <c r="G897" i="66"/>
  <c r="G335" i="66"/>
  <c r="G369" i="66"/>
  <c r="G3366" i="66"/>
  <c r="G1473" i="66"/>
  <c r="G2904" i="66"/>
  <c r="G4720" i="66"/>
  <c r="G5327" i="66"/>
  <c r="G2961" i="66"/>
  <c r="G6642" i="66"/>
  <c r="G6836" i="66"/>
  <c r="G4949" i="66"/>
  <c r="G7386" i="66"/>
  <c r="G3258" i="66"/>
  <c r="G6358" i="66"/>
  <c r="G4619" i="66"/>
  <c r="G3338" i="66"/>
  <c r="G1567" i="66"/>
  <c r="G425" i="66"/>
  <c r="G1466" i="66"/>
  <c r="G1193" i="66"/>
  <c r="G651" i="66"/>
  <c r="G916" i="66"/>
  <c r="G655" i="66"/>
  <c r="G272" i="66"/>
  <c r="G195" i="66"/>
  <c r="G1969" i="66"/>
  <c r="G1501" i="66"/>
  <c r="G2027" i="66"/>
  <c r="G5912" i="66"/>
  <c r="G1344" i="66"/>
  <c r="G2236" i="66"/>
  <c r="G2594" i="66"/>
  <c r="G5114" i="66"/>
  <c r="G1568" i="66"/>
  <c r="G3273" i="66"/>
  <c r="G5173" i="66"/>
  <c r="G9584" i="66"/>
  <c r="G2867" i="66"/>
  <c r="G4801" i="66"/>
  <c r="G4737" i="66"/>
  <c r="G669" i="66"/>
  <c r="G2189" i="66"/>
  <c r="G2507" i="66"/>
  <c r="G2772" i="66"/>
  <c r="G4496" i="66"/>
  <c r="G2998" i="66"/>
  <c r="G2326" i="66"/>
  <c r="G2889" i="66"/>
  <c r="G2729" i="66"/>
  <c r="G5500" i="66"/>
  <c r="G9419" i="66"/>
  <c r="G2579" i="66"/>
  <c r="G3478" i="66"/>
  <c r="G6752" i="66"/>
  <c r="G2546" i="66"/>
  <c r="G7109" i="66"/>
  <c r="G1695" i="66"/>
  <c r="G1569" i="66"/>
  <c r="G557" i="66"/>
  <c r="G2700" i="66"/>
  <c r="G1051" i="66"/>
  <c r="G2113" i="66"/>
  <c r="G3346" i="66"/>
  <c r="G288" i="66"/>
  <c r="G4781" i="66"/>
  <c r="G1522" i="66"/>
  <c r="G358" i="66"/>
  <c r="G201" i="66"/>
  <c r="G92" i="66"/>
  <c r="G485" i="66"/>
  <c r="G2942" i="66"/>
  <c r="G300" i="66"/>
  <c r="G406" i="66"/>
  <c r="G2254" i="66"/>
  <c r="G1784" i="66"/>
  <c r="G228" i="66"/>
  <c r="G2017" i="66"/>
  <c r="G2694" i="66"/>
  <c r="G2915" i="66"/>
  <c r="G7969" i="66"/>
  <c r="G7318" i="66"/>
  <c r="G4046" i="66"/>
  <c r="G2970" i="66"/>
  <c r="G6821" i="66"/>
  <c r="G5141" i="66"/>
  <c r="G4047" i="66"/>
  <c r="G8421" i="66"/>
  <c r="G5898" i="66"/>
  <c r="G4574" i="66"/>
  <c r="G5708" i="66"/>
  <c r="G2946" i="66"/>
  <c r="G2505" i="66"/>
  <c r="G1064" i="66"/>
  <c r="G74" i="66"/>
  <c r="G422" i="66"/>
  <c r="G727" i="66"/>
  <c r="G142" i="66"/>
  <c r="G274" i="66"/>
  <c r="G1386" i="66"/>
  <c r="G1532" i="66"/>
  <c r="G1641" i="66"/>
  <c r="G2396" i="66"/>
  <c r="G2443" i="66"/>
  <c r="G4014" i="66"/>
  <c r="G931" i="66"/>
  <c r="G1269" i="66"/>
  <c r="G4339" i="66"/>
  <c r="G6632" i="66"/>
  <c r="G2743" i="66"/>
  <c r="G1943" i="66"/>
  <c r="G2615" i="66"/>
  <c r="G2021" i="66"/>
  <c r="G3301" i="66"/>
  <c r="G2774" i="66"/>
  <c r="G3855" i="66"/>
  <c r="G1806" i="66"/>
  <c r="G2741" i="66"/>
  <c r="G2097" i="66"/>
  <c r="G3306" i="66"/>
  <c r="G5019" i="66"/>
  <c r="G2012" i="66"/>
  <c r="G3448" i="66"/>
  <c r="G2968" i="66"/>
  <c r="G3284" i="66"/>
  <c r="G5074" i="66"/>
  <c r="G2827" i="66"/>
  <c r="G1677" i="66"/>
  <c r="G2908" i="66"/>
  <c r="G3446" i="66"/>
  <c r="G2136" i="66"/>
  <c r="G1520" i="66"/>
  <c r="G4361" i="66"/>
  <c r="G1908" i="66"/>
  <c r="G97" i="66"/>
  <c r="G1559" i="66"/>
  <c r="G360" i="66"/>
  <c r="G1840" i="66"/>
  <c r="G687" i="66"/>
  <c r="G781" i="66"/>
  <c r="G4285" i="66"/>
  <c r="G1073" i="66"/>
  <c r="G2128" i="66"/>
  <c r="G825" i="66"/>
  <c r="G489" i="66"/>
  <c r="G191" i="66"/>
  <c r="G4711" i="66"/>
  <c r="G5299" i="66"/>
  <c r="G2912" i="66"/>
  <c r="G6227" i="66"/>
  <c r="G6035" i="66"/>
  <c r="G4575" i="66"/>
  <c r="G4824" i="66"/>
  <c r="G2016" i="66"/>
  <c r="G1935" i="66"/>
  <c r="G2157" i="66"/>
  <c r="G1591" i="66"/>
  <c r="G1544" i="66"/>
  <c r="G248" i="66"/>
  <c r="G1029" i="66"/>
  <c r="G28" i="66"/>
  <c r="G138" i="66"/>
  <c r="G1939" i="66"/>
  <c r="G921" i="66"/>
  <c r="G962" i="66"/>
  <c r="G4296" i="66"/>
  <c r="G5670" i="66"/>
  <c r="G902" i="66"/>
  <c r="G2578" i="66"/>
  <c r="G4530" i="66"/>
  <c r="G9517" i="66"/>
  <c r="G1863" i="66"/>
  <c r="G3065" i="66"/>
  <c r="G4803" i="66"/>
  <c r="G2350" i="66"/>
  <c r="G2365" i="66"/>
  <c r="G3422" i="66"/>
  <c r="G7098" i="66"/>
  <c r="G900" i="66"/>
  <c r="G3069" i="66"/>
  <c r="G2887" i="66"/>
  <c r="G1713" i="66"/>
  <c r="G4747" i="66"/>
  <c r="G2459" i="66"/>
  <c r="G855" i="66"/>
  <c r="G3347" i="66"/>
  <c r="G3355" i="66"/>
  <c r="G3685" i="66"/>
  <c r="G1328" i="66"/>
  <c r="G2974" i="66"/>
  <c r="G3119" i="66"/>
  <c r="G7615" i="66"/>
  <c r="G1685" i="66"/>
  <c r="G2717" i="66"/>
  <c r="G5599" i="66"/>
  <c r="G1113" i="66"/>
  <c r="G1186" i="66"/>
  <c r="G2486" i="66"/>
  <c r="G682" i="66"/>
  <c r="G4546" i="66"/>
  <c r="G1938" i="66"/>
  <c r="G3137" i="66"/>
  <c r="G2379" i="66"/>
  <c r="G1229" i="66"/>
  <c r="G821" i="66"/>
  <c r="G839" i="66"/>
  <c r="G49" i="66"/>
  <c r="G3617" i="66"/>
  <c r="G1658" i="66"/>
  <c r="G2552" i="66"/>
  <c r="G8214" i="66"/>
  <c r="G4419" i="66"/>
  <c r="G3792" i="66"/>
  <c r="G3524" i="66"/>
  <c r="G5952" i="66"/>
  <c r="G4555" i="66"/>
  <c r="G2120" i="66"/>
  <c r="G7992" i="66"/>
  <c r="G4992" i="66"/>
  <c r="G3951" i="66"/>
  <c r="G7545" i="66"/>
  <c r="G3411" i="66"/>
  <c r="G1556" i="66"/>
  <c r="G2002" i="66"/>
  <c r="G1464" i="66"/>
  <c r="G1427" i="66"/>
  <c r="G50" i="66"/>
  <c r="G915" i="66"/>
  <c r="G724" i="66"/>
  <c r="G379" i="66"/>
  <c r="G2118" i="66"/>
  <c r="G1335" i="66"/>
  <c r="G1927" i="66"/>
  <c r="G2108" i="66"/>
  <c r="G7547" i="66"/>
  <c r="G1000" i="66"/>
  <c r="G2990" i="66"/>
  <c r="G3488" i="66"/>
  <c r="G2855" i="66"/>
  <c r="G2469" i="66"/>
  <c r="G4142" i="66"/>
  <c r="G6156" i="66"/>
  <c r="G2515" i="66"/>
  <c r="G3281" i="66"/>
  <c r="G2465" i="66"/>
  <c r="G5689" i="66"/>
  <c r="G1104" i="66"/>
  <c r="G1385" i="66"/>
  <c r="G2005" i="66"/>
  <c r="G3633" i="66"/>
  <c r="G7253" i="66"/>
  <c r="G2623" i="66"/>
  <c r="G2403" i="66"/>
  <c r="G4060" i="66"/>
  <c r="G4646" i="66"/>
  <c r="G5820" i="66"/>
  <c r="G1748" i="66"/>
  <c r="G3232" i="66"/>
  <c r="G4068" i="66"/>
  <c r="G3061" i="66"/>
  <c r="G2979" i="66"/>
  <c r="G1540" i="66"/>
  <c r="G6776" i="66"/>
  <c r="G1767" i="66"/>
  <c r="G440" i="66"/>
  <c r="G1286" i="66"/>
  <c r="G105" i="66"/>
  <c r="G1960" i="66"/>
  <c r="G1535" i="66"/>
  <c r="G2574" i="66"/>
  <c r="G2215" i="66"/>
  <c r="G1405" i="66"/>
  <c r="G1352" i="66"/>
  <c r="G630" i="66"/>
  <c r="G471" i="66"/>
  <c r="G7328" i="66"/>
  <c r="G4055" i="66"/>
  <c r="G5312" i="66"/>
  <c r="G2131" i="66"/>
  <c r="G73" i="66"/>
  <c r="G1814" i="66"/>
  <c r="G1325" i="66"/>
  <c r="G1264" i="66"/>
  <c r="G116" i="66"/>
  <c r="G681" i="66"/>
  <c r="G592" i="66"/>
  <c r="G140" i="66"/>
  <c r="G216" i="66"/>
  <c r="G843" i="66"/>
  <c r="G2569" i="66"/>
  <c r="G4199" i="66"/>
  <c r="G9395" i="66"/>
  <c r="G1661" i="66"/>
  <c r="G2115" i="66"/>
  <c r="G2720" i="66"/>
  <c r="G3044" i="66"/>
  <c r="G2838" i="66"/>
  <c r="G4792" i="66"/>
  <c r="G4727" i="66"/>
  <c r="G2716" i="66"/>
  <c r="G3646" i="66"/>
  <c r="G3815" i="66"/>
  <c r="G7074" i="66"/>
  <c r="G1622" i="66"/>
  <c r="G1747" i="66"/>
  <c r="G2618" i="66"/>
  <c r="G4520" i="66"/>
  <c r="G6167" i="66"/>
  <c r="G2837" i="66"/>
  <c r="G3108" i="66"/>
  <c r="G4433" i="66"/>
  <c r="G5287" i="66"/>
  <c r="G6856" i="66"/>
  <c r="G2086" i="66"/>
  <c r="G3466" i="66"/>
  <c r="G4217" i="66"/>
  <c r="G1338" i="66"/>
  <c r="G3748" i="66"/>
  <c r="G3028" i="66"/>
  <c r="G4537" i="66"/>
  <c r="G1804" i="66"/>
  <c r="G113" i="66"/>
  <c r="G783" i="66"/>
  <c r="G265" i="66"/>
  <c r="G2123" i="66"/>
  <c r="G976" i="66"/>
  <c r="G991" i="66"/>
  <c r="G3939" i="66"/>
  <c r="G1894" i="66"/>
  <c r="G1497" i="66"/>
  <c r="G273" i="66"/>
  <c r="G1662" i="66"/>
  <c r="G3243" i="66"/>
  <c r="G2945" i="66"/>
  <c r="G2315" i="66"/>
  <c r="G8470" i="66"/>
  <c r="G6349" i="66"/>
  <c r="G4562" i="66"/>
  <c r="G7959" i="66"/>
  <c r="G7245" i="66"/>
  <c r="G3892" i="66"/>
  <c r="G2930" i="66"/>
  <c r="G7819" i="66"/>
  <c r="G6545" i="66"/>
  <c r="G5226" i="66"/>
  <c r="G3111" i="66"/>
  <c r="G2708" i="66"/>
  <c r="G1363" i="66"/>
  <c r="G1542" i="66"/>
  <c r="G1063" i="66"/>
  <c r="G1116" i="66"/>
  <c r="G1074" i="66"/>
  <c r="G448" i="66"/>
  <c r="G444" i="66"/>
  <c r="G739" i="66"/>
  <c r="G898" i="66"/>
  <c r="G634" i="66"/>
  <c r="G2954" i="66"/>
  <c r="G3323" i="66"/>
  <c r="G1629" i="66"/>
  <c r="G1973" i="66"/>
  <c r="G2633" i="66"/>
  <c r="G3010" i="66"/>
  <c r="G1337" i="66"/>
  <c r="G924" i="66"/>
  <c r="G3585" i="66"/>
  <c r="G6785" i="66"/>
  <c r="G2989" i="66"/>
  <c r="G2293" i="66"/>
  <c r="G4227" i="66"/>
  <c r="G9354" i="66"/>
  <c r="G1788" i="66"/>
  <c r="G2031" i="66"/>
  <c r="G3317" i="66"/>
  <c r="G3057" i="66"/>
  <c r="G3865" i="66"/>
  <c r="G3081" i="66"/>
  <c r="G3367" i="66"/>
  <c r="G4856" i="66"/>
  <c r="G4016" i="66"/>
  <c r="G4729" i="66"/>
  <c r="G2264" i="66"/>
  <c r="G3793" i="66"/>
  <c r="G1565" i="66"/>
  <c r="G2488" i="66"/>
  <c r="G3730" i="66"/>
  <c r="G1745" i="66"/>
  <c r="G3444" i="66"/>
  <c r="G2370" i="66"/>
  <c r="G726" i="66"/>
  <c r="G1923" i="66"/>
  <c r="G817" i="66"/>
  <c r="G981" i="66"/>
  <c r="G1321" i="66"/>
  <c r="G206" i="66"/>
  <c r="G2831" i="66"/>
  <c r="G316" i="66"/>
  <c r="G1595" i="66"/>
  <c r="G1085" i="66"/>
  <c r="G339" i="66"/>
  <c r="G2595" i="66"/>
  <c r="G408" i="66"/>
  <c r="G620" i="66"/>
  <c r="G99" i="66"/>
  <c r="G2355" i="66"/>
  <c r="G2570" i="66"/>
  <c r="G1900" i="66"/>
  <c r="G7137" i="66"/>
  <c r="G6963" i="66"/>
  <c r="G4959" i="66"/>
  <c r="G8161" i="66"/>
  <c r="G4409" i="66"/>
  <c r="G3772" i="66"/>
  <c r="G3505" i="66"/>
  <c r="G8453" i="66"/>
  <c r="G7244" i="66"/>
  <c r="G5118" i="66"/>
  <c r="G3702" i="66"/>
  <c r="G2237" i="66"/>
  <c r="G1389" i="66"/>
  <c r="G2407" i="66"/>
  <c r="G156" i="66"/>
  <c r="G1617" i="66"/>
  <c r="G441" i="66"/>
  <c r="G553" i="66"/>
  <c r="G57" i="66"/>
  <c r="G1689" i="66"/>
  <c r="G1786" i="66"/>
  <c r="G2199" i="66"/>
  <c r="G904" i="66"/>
  <c r="G4317" i="66"/>
  <c r="G1083" i="66"/>
  <c r="G2630" i="66"/>
  <c r="G3616" i="66"/>
  <c r="G2673" i="66"/>
  <c r="G2172" i="66"/>
  <c r="G3645" i="66"/>
  <c r="G3890" i="66"/>
  <c r="G4702" i="66"/>
  <c r="G2440" i="66"/>
  <c r="G2762" i="66"/>
  <c r="G4486" i="66"/>
  <c r="G908" i="66"/>
  <c r="G1419" i="66"/>
  <c r="G2532" i="66"/>
  <c r="G3310" i="66"/>
  <c r="G2747" i="66"/>
  <c r="G6375" i="66"/>
  <c r="G2228" i="66"/>
  <c r="G2319" i="66"/>
  <c r="G4208" i="66"/>
  <c r="G4836" i="66"/>
  <c r="G7193" i="66"/>
  <c r="G2847" i="66"/>
  <c r="G3449" i="66"/>
  <c r="G3993" i="66"/>
  <c r="G3018" i="66"/>
  <c r="G5140" i="66"/>
  <c r="G3495" i="66"/>
  <c r="G7234" i="66"/>
  <c r="G1306" i="66"/>
  <c r="G716" i="66"/>
  <c r="G2194" i="66"/>
  <c r="G5124" i="66"/>
  <c r="G1033" i="66"/>
  <c r="G2597" i="66"/>
  <c r="G1393" i="66"/>
  <c r="G177" i="66"/>
  <c r="G5441" i="66"/>
  <c r="G7127" i="66"/>
  <c r="G69" i="66"/>
  <c r="G428" i="66"/>
  <c r="G1223" i="66"/>
  <c r="G2441" i="66"/>
  <c r="G1719" i="66"/>
  <c r="G7201" i="66"/>
  <c r="G6282" i="66"/>
  <c r="G4609" i="66"/>
  <c r="G8369" i="66"/>
  <c r="G7217" i="66"/>
  <c r="G5098" i="66"/>
  <c r="G8381" i="66"/>
  <c r="G8480" i="66"/>
  <c r="G6415" i="66"/>
  <c r="G4713" i="66"/>
  <c r="G3460" i="66"/>
  <c r="G1289" i="66"/>
  <c r="G930" i="66"/>
  <c r="G2212" i="66"/>
  <c r="G279" i="66"/>
  <c r="G1477" i="66"/>
  <c r="G294" i="66"/>
  <c r="G402" i="66"/>
  <c r="G741" i="66"/>
  <c r="G1822" i="66"/>
  <c r="G1995" i="66"/>
  <c r="G2395" i="66"/>
  <c r="G3002" i="66"/>
  <c r="G2662" i="66"/>
  <c r="G1407" i="66"/>
  <c r="G2826" i="66"/>
  <c r="G2655" i="66"/>
  <c r="G2409" i="66"/>
  <c r="G2340" i="66"/>
  <c r="G2026" i="66"/>
  <c r="G3058" i="66"/>
  <c r="G6779" i="66"/>
  <c r="G2809" i="66"/>
  <c r="G2009" i="66"/>
  <c r="G2625" i="66"/>
  <c r="G1162" i="66"/>
  <c r="G932" i="66"/>
  <c r="G2733" i="66"/>
  <c r="G3877" i="66"/>
  <c r="G3824" i="66"/>
  <c r="G5752" i="66"/>
  <c r="G2508" i="66"/>
  <c r="G3051" i="66"/>
  <c r="G1555" i="66"/>
  <c r="G2635" i="66"/>
  <c r="G6593" i="66"/>
  <c r="G3090" i="66"/>
  <c r="G3736" i="66"/>
  <c r="G4173" i="66"/>
  <c r="G2984" i="66"/>
  <c r="G4775" i="66"/>
  <c r="G2555" i="66"/>
  <c r="G3461" i="66"/>
  <c r="G746" i="66"/>
  <c r="G47" i="66"/>
  <c r="G54" i="66"/>
  <c r="G3380" i="66"/>
  <c r="G1138" i="66"/>
  <c r="G1602" i="66"/>
  <c r="G1228" i="66"/>
  <c r="G1552" i="66"/>
  <c r="G2109" i="66"/>
  <c r="G1396" i="66"/>
  <c r="G1955" i="66"/>
  <c r="G478" i="66"/>
  <c r="G6329" i="66"/>
  <c r="G5457" i="66"/>
  <c r="G3919" i="66"/>
  <c r="G9386" i="66"/>
  <c r="G6643" i="66"/>
  <c r="G3370" i="66"/>
  <c r="G5486" i="66"/>
  <c r="G4035" i="66"/>
  <c r="G2330" i="66"/>
  <c r="G1698" i="66"/>
  <c r="G1884" i="66"/>
  <c r="G1462" i="66"/>
  <c r="G1200" i="66"/>
  <c r="G1195" i="66"/>
  <c r="G155" i="66"/>
  <c r="G498" i="66"/>
  <c r="G2127" i="66"/>
  <c r="G1397" i="66"/>
  <c r="G2817" i="66"/>
  <c r="G2385" i="66"/>
  <c r="G2457" i="66"/>
  <c r="G1978" i="66"/>
  <c r="G1538" i="66"/>
  <c r="G2311" i="66"/>
  <c r="G6103" i="66"/>
  <c r="G2706" i="66"/>
  <c r="G3636" i="66"/>
  <c r="G3807" i="66"/>
  <c r="G7056" i="66"/>
  <c r="G1891" i="66"/>
  <c r="G3298" i="66"/>
  <c r="G5009" i="66"/>
  <c r="G1759" i="66"/>
  <c r="G1670" i="66"/>
  <c r="G1596" i="66"/>
  <c r="G3303" i="66"/>
  <c r="G2643" i="66"/>
  <c r="G8640" i="66"/>
  <c r="G3000" i="66"/>
  <c r="G1196" i="66"/>
  <c r="G3614" i="66"/>
  <c r="G5121" i="66"/>
  <c r="G5478" i="66"/>
  <c r="G1919" i="66"/>
  <c r="G2518" i="66"/>
  <c r="G4147" i="66"/>
  <c r="G2490" i="66"/>
  <c r="G7011" i="66"/>
  <c r="G1875" i="66"/>
  <c r="G1137" i="66"/>
  <c r="G395" i="66"/>
  <c r="G6217" i="66"/>
  <c r="G1043" i="66"/>
  <c r="G2956" i="66"/>
  <c r="G1543" i="66"/>
  <c r="G2177" i="66"/>
  <c r="G5876" i="66"/>
  <c r="G1239" i="66"/>
  <c r="G1304" i="66"/>
  <c r="G1803" i="66"/>
  <c r="G1358" i="66"/>
  <c r="G7342" i="66"/>
  <c r="G6990" i="66"/>
  <c r="G5097" i="66"/>
  <c r="G4660" i="66"/>
  <c r="G2066" i="66"/>
  <c r="G1133" i="66"/>
  <c r="G1730" i="66"/>
  <c r="G1332" i="66"/>
  <c r="G1059" i="66"/>
  <c r="G1056" i="66"/>
  <c r="G827" i="66"/>
  <c r="G381" i="66"/>
  <c r="G2291" i="66"/>
  <c r="G1768" i="66"/>
  <c r="G2980" i="66"/>
  <c r="G3503" i="66"/>
  <c r="G2983" i="66"/>
  <c r="G910" i="66"/>
  <c r="G1909" i="66"/>
  <c r="G3540" i="66"/>
  <c r="G6024" i="66"/>
  <c r="G2953" i="66"/>
  <c r="G2036" i="66"/>
  <c r="G4015" i="66"/>
  <c r="G9344" i="66"/>
  <c r="G2479" i="66"/>
  <c r="G4278" i="66"/>
  <c r="G6165" i="66"/>
  <c r="G1896" i="66"/>
  <c r="G1963" i="66"/>
  <c r="G2153" i="66"/>
  <c r="G1951" i="66"/>
  <c r="G4742" i="66"/>
  <c r="G2808" i="66"/>
  <c r="G954" i="66"/>
  <c r="G2367" i="66"/>
  <c r="G4209" i="66"/>
  <c r="G4583" i="66"/>
  <c r="G7556" i="66"/>
  <c r="G2238" i="66"/>
  <c r="G3117" i="66"/>
  <c r="G6472" i="66"/>
  <c r="G1650" i="66"/>
  <c r="G5411" i="66"/>
  <c r="G1703" i="66"/>
  <c r="G2121" i="66"/>
  <c r="G1411" i="66"/>
  <c r="G2447" i="66"/>
  <c r="G1295" i="66"/>
  <c r="G3438" i="66"/>
  <c r="G237" i="66"/>
  <c r="G728" i="66"/>
  <c r="G4041" i="66"/>
  <c r="G2874" i="66"/>
  <c r="G937" i="66"/>
  <c r="G1343" i="66"/>
  <c r="G341" i="66"/>
  <c r="G3920" i="66"/>
  <c r="G1570" i="66"/>
  <c r="G91" i="66"/>
  <c r="G809" i="66"/>
  <c r="G1855" i="66"/>
  <c r="G2485" i="66"/>
  <c r="G5448" i="66"/>
  <c r="G2836" i="66"/>
  <c r="G2354" i="66"/>
  <c r="G1865" i="66"/>
  <c r="G4037" i="66"/>
  <c r="G6069" i="66"/>
  <c r="G2106" i="66"/>
  <c r="G2646" i="66"/>
  <c r="G4415" i="66"/>
  <c r="G5839" i="66"/>
  <c r="G5235" i="66"/>
  <c r="G2732" i="66"/>
  <c r="G713" i="66"/>
  <c r="G772" i="66"/>
  <c r="G424" i="66"/>
  <c r="G264" i="66"/>
  <c r="G3267" i="66"/>
  <c r="G1898" i="66"/>
  <c r="G1170" i="66"/>
  <c r="G1293" i="66"/>
  <c r="G254" i="66"/>
  <c r="G2312" i="66"/>
  <c r="G2011" i="66"/>
  <c r="G2221" i="66"/>
  <c r="G6403" i="66"/>
  <c r="G774" i="66"/>
  <c r="G1584" i="66"/>
  <c r="G688" i="66"/>
  <c r="G1787" i="66"/>
  <c r="G6176" i="66"/>
  <c r="G3250" i="66"/>
  <c r="G918" i="66"/>
  <c r="G2020" i="66"/>
  <c r="G648" i="66"/>
  <c r="G1370" i="66"/>
  <c r="G2933" i="66"/>
  <c r="G995" i="66"/>
  <c r="G27" i="66"/>
  <c r="G281" i="66"/>
  <c r="G234" i="66"/>
  <c r="G243" i="66"/>
  <c r="G59" i="66"/>
  <c r="G1220" i="66"/>
  <c r="G1141" i="66"/>
  <c r="G656" i="66"/>
  <c r="G602" i="66"/>
  <c r="G2126" i="66"/>
  <c r="G3631" i="66"/>
  <c r="G6061" i="66"/>
  <c r="G2096" i="66"/>
  <c r="G3811" i="66"/>
  <c r="G3409" i="66"/>
  <c r="G5445" i="66"/>
  <c r="G3986" i="66"/>
  <c r="G2924" i="66"/>
  <c r="G3819" i="66"/>
  <c r="G2119" i="66"/>
  <c r="G5503" i="66"/>
  <c r="G4009" i="66"/>
  <c r="G1394" i="66"/>
  <c r="G1867" i="66"/>
  <c r="G1246" i="66"/>
  <c r="G1030" i="66"/>
  <c r="G573" i="66"/>
  <c r="G1127" i="66"/>
  <c r="G1372" i="66"/>
  <c r="G1574" i="66"/>
  <c r="G230" i="66"/>
  <c r="G427" i="66"/>
  <c r="G2125" i="66"/>
  <c r="G4202" i="66"/>
  <c r="G148" i="66"/>
  <c r="G1364" i="66"/>
  <c r="G1608" i="66"/>
  <c r="G1621" i="66"/>
  <c r="G5734" i="66"/>
  <c r="G1387" i="66"/>
  <c r="G5080" i="66"/>
  <c r="G4377" i="66"/>
  <c r="G1361" i="66"/>
  <c r="G615" i="66"/>
  <c r="G239" i="66"/>
  <c r="G1015" i="66"/>
  <c r="G2091" i="66"/>
  <c r="G676" i="66"/>
  <c r="G919" i="66"/>
  <c r="G823" i="66"/>
  <c r="G1025" i="66"/>
  <c r="G611" i="66"/>
  <c r="G700" i="66"/>
  <c r="G760" i="66"/>
  <c r="G100" i="66"/>
  <c r="G3383" i="66"/>
  <c r="G4655" i="66"/>
  <c r="G5002" i="66"/>
  <c r="G2272" i="66"/>
  <c r="G1988" i="66"/>
  <c r="G4124" i="66"/>
  <c r="G4286" i="66"/>
  <c r="G3425" i="66"/>
  <c r="G893" i="66"/>
  <c r="G1660" i="66"/>
  <c r="G3048" i="66"/>
  <c r="G4178" i="66"/>
  <c r="G4642" i="66"/>
  <c r="G942" i="66"/>
  <c r="G1225" i="66"/>
  <c r="G790" i="66"/>
  <c r="G691" i="66"/>
  <c r="G311" i="66"/>
  <c r="G2593" i="66"/>
  <c r="G871" i="66"/>
  <c r="G1297" i="66"/>
  <c r="G1047" i="66"/>
  <c r="G301" i="66"/>
  <c r="G2341" i="66"/>
  <c r="G2986" i="66"/>
  <c r="G1471" i="66"/>
  <c r="G2581" i="66"/>
  <c r="G345" i="66"/>
  <c r="G1648" i="66"/>
  <c r="G5724" i="66"/>
  <c r="G1378" i="66"/>
  <c r="G4818" i="66"/>
  <c r="G1944" i="66"/>
  <c r="G1489" i="66"/>
  <c r="G529" i="66"/>
  <c r="G1478" i="66"/>
  <c r="G643" i="66"/>
  <c r="G1547" i="66"/>
  <c r="G1349" i="66"/>
  <c r="G1037" i="66"/>
  <c r="G983" i="66"/>
  <c r="G564" i="66"/>
  <c r="G1062" i="66"/>
  <c r="G189" i="66"/>
  <c r="G407" i="66"/>
  <c r="G617" i="66"/>
  <c r="G2342" i="66"/>
  <c r="G1639" i="66"/>
  <c r="G4876" i="66"/>
  <c r="G4864" i="66"/>
  <c r="G5669" i="66"/>
  <c r="G2697" i="66"/>
  <c r="G3170" i="66"/>
  <c r="G4884" i="66"/>
  <c r="G4865" i="66"/>
  <c r="G3455" i="66"/>
  <c r="G2077" i="66"/>
  <c r="G3263" i="66"/>
  <c r="G4174" i="66"/>
  <c r="G4020" i="66"/>
  <c r="G2037" i="66"/>
  <c r="G1381" i="66"/>
  <c r="G64" i="66"/>
  <c r="G1597" i="66"/>
  <c r="G114" i="66"/>
  <c r="G599" i="66"/>
  <c r="G845" i="66"/>
  <c r="G1103" i="66"/>
  <c r="G587" i="66"/>
  <c r="G415" i="66"/>
  <c r="G723" i="66"/>
  <c r="G2759" i="66"/>
  <c r="G2451" i="66"/>
  <c r="G250" i="66"/>
  <c r="G2132" i="66"/>
  <c r="G1134" i="66"/>
  <c r="G1647" i="66"/>
  <c r="G7336" i="66"/>
  <c r="G1481" i="66"/>
  <c r="G3129" i="66"/>
  <c r="G4540" i="66"/>
  <c r="G632" i="66"/>
  <c r="G604" i="66"/>
  <c r="G929" i="66"/>
  <c r="G661" i="66"/>
  <c r="G848" i="66"/>
  <c r="G236" i="66"/>
  <c r="G348" i="66"/>
  <c r="G619" i="66"/>
  <c r="G601" i="66"/>
  <c r="G296" i="66"/>
  <c r="G577" i="66"/>
  <c r="G1366" i="66"/>
  <c r="G1312" i="66"/>
  <c r="G3274" i="66"/>
  <c r="G4248" i="66"/>
  <c r="G7284" i="66"/>
  <c r="G2857" i="66"/>
  <c r="G3477" i="66"/>
  <c r="G3290" i="66"/>
  <c r="G4071" i="66"/>
  <c r="G5544" i="66"/>
  <c r="G2273" i="66"/>
  <c r="G1942" i="66"/>
  <c r="G4005" i="66"/>
  <c r="G3465" i="66"/>
  <c r="G2602" i="66"/>
  <c r="G1941" i="66"/>
  <c r="G1581" i="66"/>
  <c r="G1303" i="66"/>
  <c r="G905" i="66"/>
  <c r="G470" i="66"/>
  <c r="G2044" i="66"/>
  <c r="G1751" i="66"/>
  <c r="G259" i="66"/>
  <c r="G78" i="66"/>
  <c r="G117" i="66"/>
  <c r="G2522" i="66"/>
  <c r="G2944" i="66"/>
  <c r="G1210" i="66"/>
  <c r="G1517" i="66"/>
  <c r="G796" i="66"/>
  <c r="G1680" i="66"/>
  <c r="G6033" i="66"/>
  <c r="G968" i="66"/>
  <c r="G3318" i="66"/>
  <c r="G4153" i="66"/>
  <c r="G467" i="66"/>
  <c r="G1434" i="66"/>
  <c r="G530" i="66"/>
  <c r="G565" i="66"/>
  <c r="G278" i="66"/>
  <c r="G1101" i="66"/>
  <c r="G628" i="66"/>
  <c r="G282" i="66"/>
  <c r="G302" i="66"/>
  <c r="G377" i="66"/>
  <c r="G388" i="66"/>
  <c r="G1208" i="66"/>
  <c r="G850" i="66"/>
  <c r="G3879" i="66"/>
  <c r="G4855" i="66"/>
  <c r="G7090" i="66"/>
  <c r="G883" i="66"/>
  <c r="G3746" i="66"/>
  <c r="G4270" i="66"/>
  <c r="G4185" i="66"/>
  <c r="G9372" i="66"/>
  <c r="G2598" i="66"/>
  <c r="G2565" i="66"/>
  <c r="G5523" i="66"/>
  <c r="G9382" i="66"/>
  <c r="G3385" i="66"/>
  <c r="G1674" i="66"/>
  <c r="G1455" i="66"/>
  <c r="G1191" i="66"/>
  <c r="G616" i="66"/>
  <c r="G371" i="66"/>
  <c r="G2614" i="66"/>
  <c r="G512" i="66"/>
  <c r="G1562" i="66"/>
  <c r="G1012" i="66"/>
  <c r="G5761" i="66"/>
  <c r="G1566" i="66"/>
  <c r="G1842" i="66"/>
  <c r="G586" i="66"/>
  <c r="G1612" i="66"/>
  <c r="G343" i="66"/>
  <c r="G43" i="66"/>
  <c r="G3820" i="66"/>
  <c r="G260" i="66"/>
  <c r="G2768" i="66"/>
  <c r="G2798" i="66"/>
  <c r="G566" i="66"/>
  <c r="G1112" i="66"/>
  <c r="G3097" i="66"/>
  <c r="G771" i="66"/>
  <c r="G1121" i="66"/>
  <c r="G446" i="66"/>
  <c r="G329" i="66"/>
  <c r="G2906" i="66"/>
  <c r="G759" i="66"/>
  <c r="G849" i="66"/>
  <c r="G787" i="66"/>
  <c r="G1211" i="66"/>
  <c r="G1158" i="66"/>
  <c r="G322" i="66"/>
  <c r="G419" i="66"/>
  <c r="G2959" i="66"/>
  <c r="G5130" i="66"/>
  <c r="G8516" i="66"/>
  <c r="G2265" i="66"/>
  <c r="G3126" i="66"/>
  <c r="G3822" i="66"/>
  <c r="G5519" i="66"/>
  <c r="G2696" i="66"/>
  <c r="G2412" i="66"/>
  <c r="G3138" i="66"/>
  <c r="G5071" i="66"/>
  <c r="G7155" i="66"/>
  <c r="G2734" i="66"/>
  <c r="G1433" i="66"/>
  <c r="G597" i="66"/>
  <c r="G659" i="66"/>
  <c r="G526" i="66"/>
  <c r="G6659" i="66"/>
  <c r="G2596" i="66"/>
  <c r="G1513" i="66"/>
  <c r="G385" i="66"/>
  <c r="G1011" i="66"/>
  <c r="G5388" i="66"/>
  <c r="G41" i="66"/>
  <c r="G1726" i="66"/>
  <c r="G1144" i="66"/>
  <c r="G1895" i="66"/>
  <c r="G2853" i="66"/>
  <c r="G1359" i="66"/>
  <c r="G2499" i="66"/>
  <c r="G1284" i="66"/>
  <c r="G3327" i="66"/>
  <c r="G1048" i="66"/>
  <c r="G95" i="66"/>
  <c r="G1055" i="66"/>
  <c r="G1008" i="66"/>
  <c r="G1100" i="66"/>
  <c r="G1198" i="66"/>
  <c r="G1155" i="66"/>
  <c r="G1247" i="66"/>
  <c r="G1203" i="66"/>
  <c r="G442" i="66"/>
  <c r="G227" i="66"/>
  <c r="G670" i="66"/>
  <c r="G200" i="66"/>
  <c r="G336" i="66"/>
  <c r="G3737" i="66"/>
  <c r="G4602" i="66"/>
  <c r="G5735" i="66"/>
  <c r="G2588" i="66"/>
  <c r="G3487" i="66"/>
  <c r="G1676" i="66"/>
  <c r="G6489" i="66"/>
  <c r="G2846" i="66"/>
  <c r="G2992" i="66"/>
  <c r="G2205" i="66"/>
  <c r="G4326" i="66"/>
  <c r="G3620" i="66"/>
  <c r="G2218" i="66"/>
  <c r="G958" i="66"/>
  <c r="G1572" i="66"/>
  <c r="G238" i="66"/>
  <c r="G275" i="66"/>
  <c r="G2825" i="66"/>
  <c r="G1983" i="66"/>
  <c r="G1262" i="66"/>
  <c r="G1637" i="66"/>
  <c r="G104" i="66"/>
  <c r="G3975" i="66"/>
  <c r="G2032" i="66"/>
  <c r="G1760" i="66"/>
  <c r="G805" i="66"/>
  <c r="G1663" i="66"/>
  <c r="G2357" i="66"/>
  <c r="G1588" i="66"/>
  <c r="G2999" i="66"/>
  <c r="G1560" i="66"/>
  <c r="G4426" i="66"/>
  <c r="G3691" i="66"/>
  <c r="G160" i="66"/>
  <c r="G2360" i="66"/>
  <c r="G225" i="66"/>
  <c r="G762" i="66"/>
  <c r="G606" i="66"/>
  <c r="G106" i="66"/>
  <c r="G386" i="66"/>
  <c r="G610" i="66"/>
  <c r="G633" i="66"/>
  <c r="G1346" i="66"/>
  <c r="G742" i="66"/>
  <c r="G418" i="66"/>
  <c r="G458" i="66"/>
  <c r="G1118" i="66"/>
  <c r="G5510" i="66"/>
  <c r="G6189" i="66"/>
  <c r="G2781" i="66"/>
  <c r="G1903" i="66"/>
  <c r="G2911" i="66"/>
  <c r="G5511" i="66"/>
  <c r="G3070" i="66"/>
  <c r="G3261" i="66"/>
  <c r="G3698" i="66"/>
  <c r="G4793" i="66"/>
  <c r="G3285" i="66"/>
  <c r="G2605" i="66"/>
  <c r="G1957" i="66"/>
  <c r="G1453" i="66"/>
  <c r="G40" i="66"/>
  <c r="G147" i="66"/>
  <c r="G4077" i="66"/>
  <c r="G2952" i="66"/>
  <c r="G2361" i="66"/>
  <c r="G1236" i="66"/>
  <c r="G384" i="66"/>
  <c r="G3561" i="66"/>
  <c r="G1182" i="66"/>
  <c r="G1142" i="66"/>
  <c r="G390" i="66"/>
  <c r="G502" i="66"/>
  <c r="G2219" i="66"/>
  <c r="G1209" i="66"/>
  <c r="G2133" i="66"/>
  <c r="G447" i="66"/>
  <c r="G2812" i="66"/>
  <c r="G3903" i="66"/>
  <c r="G2263" i="66"/>
  <c r="G2835" i="66"/>
  <c r="G5939" i="66"/>
  <c r="G2154" i="66"/>
  <c r="G1023" i="66"/>
  <c r="G802" i="66"/>
  <c r="G330" i="66"/>
  <c r="G48" i="66"/>
  <c r="G509" i="66"/>
  <c r="G1487" i="66"/>
  <c r="G749" i="66"/>
  <c r="G399" i="66"/>
  <c r="G975" i="66"/>
  <c r="G3738" i="66"/>
  <c r="G7298" i="66"/>
  <c r="G2677" i="66"/>
  <c r="G1735" i="66"/>
  <c r="G2967" i="66"/>
  <c r="G3413" i="66"/>
  <c r="G4399" i="66"/>
  <c r="G1833" i="66"/>
  <c r="G3828" i="66"/>
  <c r="G3299" i="66"/>
  <c r="G6498" i="66"/>
  <c r="G4087" i="66"/>
  <c r="G2962" i="66"/>
  <c r="G1302" i="66"/>
  <c r="G1061" i="66"/>
  <c r="G907" i="66"/>
  <c r="G383" i="66"/>
  <c r="G4845" i="66"/>
  <c r="G2180" i="66"/>
  <c r="G1696" i="66"/>
  <c r="G1587" i="66"/>
  <c r="G793" i="66"/>
  <c r="G2773" i="66"/>
  <c r="G1132" i="66"/>
  <c r="G1913" i="66"/>
  <c r="G6023" i="66"/>
  <c r="G63" i="66"/>
  <c r="G2487" i="66"/>
  <c r="G1283" i="66"/>
  <c r="G912" i="66"/>
  <c r="G247" i="66"/>
  <c r="G2802" i="66"/>
  <c r="G1499" i="66"/>
  <c r="G1094" i="66"/>
  <c r="G1371" i="66"/>
  <c r="G864" i="66"/>
  <c r="G1906" i="66"/>
  <c r="G689" i="66"/>
  <c r="G401" i="66"/>
  <c r="G618" i="66"/>
  <c r="G506" i="66"/>
  <c r="G292" i="66"/>
  <c r="G801" i="66"/>
  <c r="G1226" i="66"/>
  <c r="G32" i="66"/>
  <c r="G698" i="66"/>
  <c r="G1120" i="66"/>
  <c r="G582" i="66"/>
  <c r="G2300" i="66"/>
  <c r="G1459" i="66"/>
  <c r="G2656" i="66"/>
  <c r="G1553" i="66"/>
  <c r="G1613" i="66"/>
  <c r="G797" i="66"/>
  <c r="G3251" i="66"/>
  <c r="G1912" i="66"/>
  <c r="G9171" i="66"/>
  <c r="G2321" i="66"/>
  <c r="G1627" i="66"/>
  <c r="G1763" i="66"/>
  <c r="G4219" i="66"/>
  <c r="G2094" i="66"/>
  <c r="G1091" i="66"/>
  <c r="G1175" i="66"/>
  <c r="G1287" i="66"/>
  <c r="G2914" i="66"/>
  <c r="G926" i="66"/>
  <c r="G1263" i="66"/>
  <c r="G178" i="66"/>
  <c r="G210" i="66"/>
  <c r="G1099" i="66"/>
  <c r="G58" i="66"/>
  <c r="G354" i="66"/>
  <c r="G410" i="66"/>
  <c r="G507" i="66"/>
  <c r="G1410" i="66"/>
  <c r="G39" i="66"/>
  <c r="G627" i="66"/>
  <c r="G255" i="66"/>
  <c r="G1451" i="66"/>
  <c r="G607" i="66"/>
  <c r="G7717" i="66"/>
  <c r="G2934" i="66"/>
  <c r="G2167" i="66"/>
  <c r="G495" i="66"/>
  <c r="G986" i="66"/>
  <c r="G3995" i="66"/>
  <c r="G1128" i="66"/>
  <c r="G1603" i="66"/>
  <c r="G1301" i="66"/>
  <c r="G7477" i="66"/>
  <c r="G650" i="66"/>
  <c r="G613" i="66"/>
  <c r="G1861" i="66"/>
  <c r="G2387" i="66"/>
  <c r="G1851" i="66"/>
  <c r="G925" i="66"/>
  <c r="G60" i="66"/>
  <c r="G1087" i="66"/>
  <c r="G89" i="66"/>
  <c r="G945" i="66"/>
  <c r="G538" i="66"/>
  <c r="G578" i="66"/>
  <c r="G119" i="66"/>
  <c r="G851" i="66"/>
  <c r="G523" i="66"/>
  <c r="G1645" i="66"/>
  <c r="G799" i="66"/>
  <c r="G207" i="66"/>
  <c r="G340" i="66"/>
  <c r="G452" i="66"/>
  <c r="G1498" i="66"/>
  <c r="G663" i="66"/>
  <c r="G1031" i="66"/>
  <c r="G516" i="66"/>
  <c r="G6297" i="66"/>
  <c r="G2742" i="66"/>
  <c r="G6848" i="66"/>
  <c r="G706" i="66"/>
  <c r="G1452" i="66"/>
  <c r="G1728" i="66"/>
  <c r="G308" i="66"/>
  <c r="G2544" i="66"/>
  <c r="G1404" i="66"/>
  <c r="G5326" i="66"/>
  <c r="G1152" i="66"/>
  <c r="G856" i="66"/>
  <c r="G2074" i="66"/>
  <c r="G2690" i="66"/>
  <c r="G2415" i="66"/>
  <c r="G647" i="66"/>
  <c r="G256" i="66"/>
  <c r="G1135" i="66"/>
  <c r="G2056" i="66"/>
  <c r="G3687" i="66"/>
  <c r="G367" i="66"/>
  <c r="G834" i="66"/>
  <c r="G310" i="66"/>
  <c r="G491" i="66"/>
  <c r="G1503" i="66"/>
  <c r="G955" i="66"/>
  <c r="G750" i="66"/>
  <c r="G185" i="66"/>
  <c r="G356" i="66"/>
  <c r="G109" i="66"/>
  <c r="G887" i="66"/>
  <c r="G56" i="66"/>
  <c r="G546" i="66"/>
  <c r="G645" i="66"/>
  <c r="G1491" i="66"/>
  <c r="G1294" i="66"/>
  <c r="G87" i="66"/>
  <c r="G515" i="66"/>
  <c r="G5107" i="66"/>
  <c r="G2057" i="66"/>
  <c r="G3552" i="66"/>
  <c r="G1254" i="66"/>
  <c r="G987" i="66"/>
  <c r="G545" i="66"/>
  <c r="G867" i="66"/>
  <c r="G2122" i="66"/>
  <c r="G966" i="66"/>
  <c r="G2129" i="66"/>
  <c r="G1976" i="66"/>
  <c r="G2333" i="66"/>
  <c r="G2135" i="66"/>
  <c r="G1300" i="66"/>
  <c r="G539" i="66"/>
  <c r="G1841" i="66"/>
  <c r="G562" i="66"/>
  <c r="G3124" i="66"/>
  <c r="G1257" i="66"/>
  <c r="G1958" i="66"/>
  <c r="G1080" i="66"/>
  <c r="G1018" i="66"/>
  <c r="G665" i="66"/>
  <c r="G791" i="66"/>
  <c r="G964" i="66"/>
  <c r="G542" i="66"/>
  <c r="G118" i="66"/>
  <c r="G364" i="66"/>
  <c r="G170" i="66"/>
  <c r="G965" i="66"/>
  <c r="G181" i="66"/>
  <c r="G621" i="66"/>
  <c r="G743" i="66"/>
  <c r="G3331" i="66"/>
  <c r="G176" i="66"/>
  <c r="G1218" i="66"/>
  <c r="G3921" i="66"/>
  <c r="G2423" i="66"/>
  <c r="G1524" i="66"/>
  <c r="G4485" i="66"/>
  <c r="G1741" i="66"/>
  <c r="G1004" i="66"/>
  <c r="G5391" i="66"/>
  <c r="G3626" i="66"/>
  <c r="G1527" i="66"/>
  <c r="G2932" i="66"/>
  <c r="G1105" i="66"/>
  <c r="G2084" i="66"/>
  <c r="G457" i="66"/>
  <c r="G1850" i="66"/>
  <c r="G1013" i="66"/>
  <c r="G1968" i="66"/>
  <c r="G258" i="66"/>
  <c r="G1181" i="66"/>
  <c r="G822" i="66"/>
  <c r="G2845" i="66"/>
  <c r="G820" i="66"/>
  <c r="G658" i="66"/>
  <c r="G473" i="66"/>
  <c r="G1097" i="66"/>
  <c r="G1653" i="66"/>
  <c r="G1723" i="66"/>
  <c r="G1281" i="66"/>
  <c r="G946" i="66"/>
  <c r="G708" i="66"/>
  <c r="G426" i="66"/>
  <c r="G417" i="66"/>
  <c r="G662" i="66"/>
  <c r="G636" i="66"/>
  <c r="G677" i="66"/>
  <c r="G76" i="66"/>
  <c r="G1131" i="66"/>
  <c r="G1877" i="66"/>
  <c r="G870" i="66"/>
  <c r="G2332" i="66"/>
  <c r="G1918" i="66"/>
  <c r="G695" i="66"/>
  <c r="G1111" i="66"/>
  <c r="G1010" i="66"/>
  <c r="G2152" i="66"/>
  <c r="G2039" i="66"/>
  <c r="G1369" i="66"/>
  <c r="G1076" i="66"/>
  <c r="G642" i="66"/>
  <c r="G1212" i="66"/>
  <c r="G459" i="66"/>
  <c r="G540" i="66"/>
  <c r="G315" i="66"/>
  <c r="G1697" i="66"/>
  <c r="G1486" i="66"/>
  <c r="G1171" i="66"/>
  <c r="G1084" i="66"/>
  <c r="G82" i="66"/>
  <c r="G313" i="66"/>
  <c r="G346" i="66"/>
  <c r="G2973" i="66"/>
  <c r="G3962" i="66"/>
  <c r="G4258" i="66"/>
  <c r="G5925" i="66"/>
  <c r="G2498" i="66"/>
  <c r="G1997" i="66"/>
  <c r="G4624" i="66"/>
  <c r="G4091" i="66"/>
  <c r="G9376" i="66"/>
  <c r="G2006" i="66"/>
  <c r="G1769" i="66"/>
  <c r="G1714" i="66"/>
  <c r="G1534" i="66"/>
  <c r="G692" i="66"/>
  <c r="G800" i="66"/>
  <c r="G3296" i="66"/>
  <c r="G2209" i="66"/>
  <c r="G948" i="66"/>
  <c r="G737" i="66"/>
  <c r="G997" i="66"/>
  <c r="G413" i="66"/>
  <c r="G362" i="66"/>
  <c r="G2665" i="66"/>
  <c r="G1398" i="66"/>
  <c r="G2675" i="66"/>
  <c r="G521" i="66"/>
  <c r="G1357" i="66"/>
  <c r="G2613" i="66"/>
  <c r="G1320" i="66"/>
  <c r="G707" i="66"/>
  <c r="G3079" i="66"/>
  <c r="G52" i="66"/>
  <c r="G88" i="66"/>
  <c r="G3088" i="66"/>
  <c r="G531" i="66"/>
  <c r="G1375" i="66"/>
  <c r="G3871" i="66"/>
  <c r="G4679" i="66"/>
  <c r="G2993" i="66"/>
  <c r="G1476" i="66"/>
  <c r="G528" i="66"/>
  <c r="G2352" i="66"/>
  <c r="G1230" i="66"/>
  <c r="G465" i="66"/>
  <c r="G1336" i="66"/>
  <c r="G1550" i="66"/>
  <c r="G537" i="66"/>
  <c r="G1216" i="66"/>
  <c r="G2073" i="66"/>
  <c r="G359" i="66"/>
  <c r="G947" i="66"/>
  <c r="G927" i="66"/>
  <c r="G563" i="66"/>
  <c r="G141" i="66"/>
  <c r="G463" i="66"/>
  <c r="G397" i="66"/>
  <c r="G1130" i="66"/>
  <c r="G194" i="66"/>
  <c r="G307" i="66"/>
  <c r="G287" i="66"/>
  <c r="G249" i="66"/>
  <c r="G222" i="66"/>
  <c r="G1869" i="66"/>
  <c r="G1500" i="66"/>
  <c r="G2117" i="66"/>
  <c r="G866" i="66"/>
  <c r="G1285" i="66"/>
  <c r="G961" i="66"/>
  <c r="G1430" i="66"/>
  <c r="G98" i="66"/>
  <c r="G1508" i="66"/>
  <c r="G213" i="66"/>
  <c r="G5392" i="66"/>
  <c r="G2586" i="66"/>
  <c r="G121" i="66"/>
  <c r="G815" i="66"/>
  <c r="G3071" i="66"/>
  <c r="G2089" i="66"/>
  <c r="G2377" i="66"/>
  <c r="G204" i="66"/>
  <c r="G878" i="66"/>
  <c r="G167" i="66"/>
  <c r="G85" i="66"/>
  <c r="G1402" i="66"/>
  <c r="G1610" i="66"/>
  <c r="G1507" i="66"/>
  <c r="G590" i="66"/>
  <c r="G1609" i="66"/>
  <c r="G1537" i="66"/>
  <c r="G1086" i="66"/>
  <c r="G404" i="66"/>
  <c r="G396" i="66"/>
  <c r="G192" i="66"/>
  <c r="G321" i="66"/>
  <c r="G551" i="66"/>
  <c r="G111" i="66"/>
  <c r="G574" i="66"/>
  <c r="G460" i="66"/>
  <c r="G357" i="66"/>
  <c r="G984" i="66"/>
  <c r="G378" i="66"/>
  <c r="G368" i="66"/>
  <c r="G1322" i="66"/>
  <c r="G1092" i="66"/>
  <c r="G558" i="66"/>
  <c r="G3135" i="66"/>
  <c r="G4519" i="66"/>
  <c r="G5351" i="66"/>
  <c r="G6992" i="66"/>
  <c r="G1757" i="66"/>
  <c r="G3242" i="66"/>
  <c r="G2493" i="66"/>
  <c r="G2495" i="66"/>
  <c r="G7316" i="66"/>
  <c r="G7367" i="66"/>
  <c r="G2829" i="66"/>
  <c r="G3531" i="66"/>
  <c r="G3851" i="66"/>
  <c r="G7227" i="66"/>
  <c r="G4853" i="66"/>
  <c r="G2058" i="66"/>
  <c r="G2147" i="66"/>
  <c r="G309" i="66"/>
  <c r="G1040" i="66"/>
  <c r="G1020" i="66"/>
  <c r="G199" i="66"/>
  <c r="G4633" i="66"/>
  <c r="G922" i="66"/>
  <c r="G2001" i="66"/>
  <c r="G1525" i="66"/>
  <c r="G266" i="66"/>
  <c r="G136" i="66"/>
  <c r="G2731" i="66"/>
  <c r="G3052" i="66"/>
  <c r="G235" i="66"/>
  <c r="G990" i="66"/>
  <c r="G510" i="66"/>
  <c r="G6827" i="66"/>
  <c r="G1640" i="66"/>
  <c r="G1367" i="66"/>
  <c r="G3860" i="66"/>
  <c r="G928" i="66"/>
  <c r="G1435" i="66"/>
  <c r="G5680" i="66"/>
  <c r="G1675" i="66"/>
  <c r="G519" i="66"/>
  <c r="G6051" i="66"/>
  <c r="G3241" i="66"/>
  <c r="G3037" i="66"/>
  <c r="G3618" i="66"/>
  <c r="G1136" i="66"/>
  <c r="G3895" i="66"/>
  <c r="G1515" i="66"/>
  <c r="G1774" i="66"/>
  <c r="G885" i="66"/>
  <c r="G2339" i="66"/>
  <c r="G1505" i="66"/>
  <c r="G854" i="66"/>
  <c r="G1003" i="66"/>
  <c r="G939" i="66"/>
  <c r="G1238" i="66"/>
  <c r="G637" i="66"/>
  <c r="G798" i="66"/>
  <c r="G533" i="66"/>
  <c r="G1823" i="66"/>
  <c r="G786" i="66"/>
  <c r="G226" i="66"/>
  <c r="G443" i="66"/>
  <c r="G283" i="66"/>
  <c r="G785" i="66"/>
  <c r="G219" i="66"/>
  <c r="G209" i="66"/>
  <c r="G29" i="66"/>
  <c r="G303" i="66"/>
  <c r="G752" i="66"/>
  <c r="G1017" i="66"/>
  <c r="G347" i="66"/>
  <c r="G1406" i="66"/>
  <c r="G67" i="66"/>
  <c r="G594" i="66"/>
  <c r="G400" i="66"/>
  <c r="G2240" i="66"/>
  <c r="G699" i="66"/>
  <c r="G162" i="66"/>
  <c r="G333" i="66"/>
  <c r="G831" i="66"/>
  <c r="G218" i="66"/>
  <c r="G475" i="66"/>
  <c r="G1002" i="66"/>
  <c r="G217" i="66"/>
  <c r="G1636" i="66"/>
  <c r="G429" i="66"/>
  <c r="G580" i="66"/>
  <c r="G813" i="66"/>
  <c r="G182" i="66"/>
  <c r="G291" i="66"/>
  <c r="G1794" i="66"/>
  <c r="G1259" i="66"/>
  <c r="G734" i="66"/>
  <c r="G1415" i="66"/>
  <c r="G1541" i="66"/>
  <c r="G1599" i="66"/>
  <c r="G143" i="66"/>
  <c r="G1563" i="66"/>
  <c r="G366" i="66"/>
  <c r="G1217" i="66"/>
  <c r="G1504" i="66"/>
  <c r="G1333" i="66"/>
  <c r="G1391" i="66"/>
  <c r="G1831" i="66"/>
  <c r="G869" i="66"/>
  <c r="G1117" i="66"/>
  <c r="G1276" i="66"/>
  <c r="G304" i="66"/>
  <c r="G635" i="66"/>
  <c r="G2477" i="66"/>
  <c r="G4008" i="66"/>
  <c r="G2025" i="66"/>
  <c r="G3914" i="66"/>
  <c r="G4506" i="66"/>
  <c r="G511" i="66"/>
  <c r="G1589" i="66"/>
  <c r="G1921" i="66"/>
  <c r="G1910" i="66"/>
  <c r="G5490" i="66"/>
  <c r="G1115" i="66"/>
  <c r="G1119" i="66"/>
  <c r="G513" i="66"/>
  <c r="G3957" i="66"/>
  <c r="G967" i="66"/>
  <c r="G240" i="66"/>
  <c r="G938" i="66"/>
  <c r="G2290" i="66"/>
  <c r="G108" i="66"/>
  <c r="G1377" i="66"/>
  <c r="G1672" i="66"/>
  <c r="G2577" i="66"/>
  <c r="G4040" i="66"/>
  <c r="G1373" i="66"/>
  <c r="G2718" i="66"/>
  <c r="G3499" i="66"/>
  <c r="G190" i="66"/>
  <c r="G679" i="66"/>
  <c r="G666" i="66"/>
  <c r="G411" i="66"/>
  <c r="G289" i="66"/>
  <c r="G704" i="66"/>
  <c r="G1761" i="66"/>
  <c r="G2725" i="66"/>
  <c r="G4629" i="66"/>
  <c r="G732" i="66"/>
  <c r="G393" i="66"/>
  <c r="G276" i="66"/>
  <c r="G1460" i="66"/>
  <c r="G269" i="66"/>
  <c r="G2203" i="66"/>
  <c r="G920" i="66"/>
  <c r="G1279" i="66"/>
  <c r="G3441" i="66"/>
  <c r="G6096" i="66"/>
  <c r="G5381" i="66"/>
  <c r="G3841" i="66"/>
  <c r="G128" i="66"/>
  <c r="G584" i="66"/>
  <c r="G409" i="66"/>
  <c r="G124" i="66"/>
  <c r="G761" i="66"/>
  <c r="G389" i="66"/>
  <c r="G257" i="66"/>
  <c r="G490" i="66"/>
  <c r="G1093" i="66"/>
  <c r="G285" i="66"/>
  <c r="G560" i="66"/>
  <c r="G434" i="66"/>
  <c r="G365" i="66"/>
  <c r="G524" i="66"/>
  <c r="G1705" i="66"/>
  <c r="G1140" i="66"/>
  <c r="G768" i="66"/>
  <c r="G1034" i="66"/>
  <c r="G527" i="66"/>
  <c r="G678" i="66"/>
  <c r="G541" i="66"/>
  <c r="G1265" i="66"/>
  <c r="G1090" i="66"/>
  <c r="G2349" i="66"/>
  <c r="G2476" i="66"/>
  <c r="G1904" i="66"/>
  <c r="G487" i="66"/>
  <c r="G2943" i="66"/>
  <c r="G350" i="66"/>
  <c r="G1571" i="66"/>
  <c r="G1915" i="66"/>
  <c r="G2531" i="66"/>
  <c r="G327" i="66"/>
  <c r="G1027" i="66"/>
  <c r="G518" i="66"/>
  <c r="G1351" i="66"/>
  <c r="G1251" i="66"/>
  <c r="G70" i="66"/>
  <c r="G1531" i="66"/>
  <c r="G3674" i="66"/>
  <c r="G2503" i="66"/>
  <c r="G3098" i="66"/>
  <c r="G1490" i="66"/>
  <c r="G5289" i="66"/>
  <c r="G1154" i="66"/>
  <c r="G1148" i="66"/>
  <c r="G810" i="66"/>
  <c r="G2965" i="66"/>
  <c r="G5856" i="66"/>
  <c r="G857" i="66"/>
  <c r="G758" i="66"/>
  <c r="G476" i="66"/>
  <c r="G2099" i="66"/>
  <c r="G1533" i="66"/>
  <c r="G72" i="66"/>
  <c r="G416" i="66"/>
  <c r="G2879" i="66"/>
  <c r="G847" i="66"/>
  <c r="G880" i="66"/>
  <c r="G1706" i="66"/>
  <c r="G2704" i="66"/>
  <c r="G570" i="66"/>
  <c r="G2253" i="66"/>
  <c r="G3887" i="66"/>
  <c r="G5811" i="66"/>
  <c r="G709" i="66"/>
  <c r="G886" i="66"/>
  <c r="G305" i="66"/>
  <c r="G1392" i="66"/>
  <c r="G1445" i="66"/>
  <c r="G1948" i="66"/>
  <c r="G1355" i="66"/>
  <c r="G3152" i="66"/>
  <c r="G7000" i="66"/>
  <c r="G435" i="66"/>
  <c r="G439" i="66"/>
  <c r="G1057" i="66"/>
  <c r="G1106" i="66"/>
  <c r="G1053" i="66"/>
  <c r="G1523" i="66"/>
  <c r="G1354" i="66"/>
  <c r="G2698" i="66"/>
  <c r="G3001" i="66"/>
  <c r="G6268" i="66"/>
  <c r="G4268" i="66"/>
  <c r="G3972" i="66"/>
  <c r="G1110" i="66"/>
  <c r="G812" i="66"/>
  <c r="G567" i="66"/>
  <c r="G1412" i="66"/>
  <c r="G1185" i="66"/>
  <c r="G127" i="66"/>
  <c r="G33" i="66"/>
  <c r="G811" i="66"/>
  <c r="G171" i="66"/>
  <c r="G361" i="66"/>
  <c r="G840" i="66"/>
  <c r="G792" i="66"/>
  <c r="G1888" i="66"/>
  <c r="G102" i="66"/>
  <c r="G451" i="66"/>
  <c r="G829" i="66"/>
  <c r="G312" i="66"/>
  <c r="G242" i="66"/>
  <c r="G326" i="66"/>
  <c r="G1001" i="66"/>
  <c r="G101" i="66"/>
  <c r="G36" i="66"/>
  <c r="G612" i="66"/>
  <c r="G134" i="66"/>
  <c r="G1605" i="66"/>
  <c r="G624" i="66"/>
  <c r="G1077" i="66"/>
  <c r="G1753" i="66"/>
  <c r="G1277" i="66"/>
  <c r="G175" i="66"/>
  <c r="G1298" i="66"/>
  <c r="G6702" i="66"/>
  <c r="G588" i="66"/>
  <c r="G2245" i="66"/>
  <c r="G549" i="66"/>
  <c r="G1984" i="66"/>
  <c r="G571" i="66"/>
  <c r="G1442" i="66"/>
  <c r="G2030" i="66"/>
  <c r="G1593" i="66"/>
  <c r="G2014" i="66"/>
  <c r="G3326" i="66"/>
  <c r="G2856" i="66"/>
  <c r="G6590" i="66"/>
  <c r="G1060" i="66"/>
  <c r="G1052" i="66"/>
  <c r="G999" i="66"/>
  <c r="G3765" i="66"/>
  <c r="G6325" i="66"/>
  <c r="G375" i="66"/>
  <c r="G2146" i="66"/>
  <c r="G2604" i="66"/>
  <c r="G4128" i="66"/>
  <c r="G1443" i="66"/>
  <c r="G1739" i="66"/>
  <c r="G1717" i="66"/>
  <c r="G3020" i="66"/>
  <c r="G595" i="66"/>
  <c r="G44" i="66"/>
  <c r="G1631" i="66"/>
  <c r="G3813" i="66"/>
  <c r="G504" i="66"/>
  <c r="G1585" i="66"/>
  <c r="G3803" i="66"/>
  <c r="G5785" i="66"/>
  <c r="G373" i="66"/>
  <c r="G414" i="66"/>
  <c r="G862" i="66"/>
  <c r="G754" i="66"/>
  <c r="G214" i="66"/>
  <c r="G1416" i="66"/>
  <c r="G2715" i="66"/>
  <c r="G1971" i="66"/>
  <c r="G7138" i="66"/>
  <c r="G154" i="66"/>
  <c r="G1129" i="66"/>
  <c r="G370" i="66"/>
  <c r="G1646" i="66"/>
  <c r="G205" i="66"/>
  <c r="G522" i="66"/>
  <c r="G2235" i="66"/>
  <c r="G3521" i="66"/>
  <c r="G5548" i="66"/>
  <c r="G6086" i="66"/>
  <c r="G4844" i="66"/>
  <c r="G4132" i="66"/>
  <c r="G115" i="66"/>
  <c r="G46" i="66"/>
  <c r="G382" i="66"/>
  <c r="G2137" i="66"/>
  <c r="G246" i="66"/>
  <c r="G751" i="66"/>
  <c r="G168" i="66"/>
  <c r="G974" i="66"/>
  <c r="G776" i="66"/>
  <c r="G159" i="66"/>
  <c r="G994" i="66"/>
  <c r="G568" i="66"/>
  <c r="G436" i="66"/>
  <c r="G819" i="66"/>
  <c r="G253" i="66"/>
  <c r="G1291" i="66"/>
  <c r="G173" i="66"/>
  <c r="G784" i="66"/>
  <c r="G1079" i="66"/>
  <c r="G1221" i="66"/>
  <c r="G717" i="66"/>
  <c r="G550" i="66"/>
  <c r="G1275" i="66"/>
  <c r="G1235" i="66"/>
  <c r="G268" i="66"/>
  <c r="G169" i="66"/>
  <c r="G988" i="66"/>
  <c r="G2112" i="66"/>
  <c r="G556" i="66"/>
  <c r="G1379" i="66"/>
  <c r="G2897" i="66"/>
  <c r="G842" i="66"/>
  <c r="G1564" i="66"/>
  <c r="G3597" i="66"/>
  <c r="G1095" i="66"/>
  <c r="G1441" i="66"/>
  <c r="G1072" i="66"/>
  <c r="G1192" i="66"/>
  <c r="G1886" i="66"/>
  <c r="G3897" i="66"/>
  <c r="G2369" i="66"/>
  <c r="G1734" i="66"/>
  <c r="G894" i="66"/>
  <c r="G6248" i="66"/>
  <c r="G1461" i="66"/>
  <c r="G1775" i="66"/>
  <c r="G1736" i="66"/>
  <c r="G4211" i="66"/>
  <c r="G79" i="66"/>
  <c r="G1146" i="66"/>
  <c r="G1234" i="66"/>
  <c r="G1889" i="66"/>
  <c r="G6555" i="66"/>
  <c r="G576" i="66"/>
  <c r="G2184" i="66"/>
  <c r="G2647" i="66"/>
  <c r="G4430" i="66"/>
  <c r="G1227" i="66"/>
  <c r="G1368" i="66"/>
  <c r="G833" i="66"/>
  <c r="G4134" i="66"/>
  <c r="G1707" i="66"/>
  <c r="G2378" i="66"/>
  <c r="G4143" i="66"/>
  <c r="G252" i="66"/>
  <c r="G638" i="66"/>
  <c r="G896" i="66"/>
  <c r="G631" i="66"/>
  <c r="G1166" i="66"/>
  <c r="G1424" i="66"/>
  <c r="G1986" i="66"/>
  <c r="G1327" i="66"/>
  <c r="G1702" i="66"/>
  <c r="G9181" i="66"/>
  <c r="G319" i="66"/>
  <c r="G172" i="66"/>
  <c r="G75" i="66"/>
  <c r="G876" i="66"/>
  <c r="G481" i="66"/>
  <c r="G2299" i="66"/>
  <c r="G267" i="66"/>
  <c r="G552" i="66"/>
  <c r="G184" i="66"/>
  <c r="G221" i="66"/>
  <c r="G374" i="66"/>
  <c r="G1202" i="66"/>
  <c r="G387" i="66"/>
  <c r="G38" i="66"/>
  <c r="G2587" i="66"/>
  <c r="G94" i="66"/>
  <c r="G600" i="66"/>
  <c r="G1839" i="66"/>
  <c r="G909" i="66"/>
  <c r="G500" i="66"/>
  <c r="G337" i="66"/>
  <c r="G1848" i="66"/>
  <c r="G317" i="66"/>
  <c r="G1245" i="66"/>
  <c r="G1045" i="66"/>
  <c r="G1271" i="66"/>
  <c r="G2751" i="66"/>
  <c r="G1150" i="66"/>
  <c r="G1071" i="66"/>
  <c r="G5690" i="66"/>
  <c r="G277" i="66"/>
  <c r="G1475" i="66"/>
  <c r="G858" i="66"/>
  <c r="G622" i="66"/>
  <c r="G668" i="66"/>
  <c r="G517" i="66"/>
  <c r="G623" i="66"/>
  <c r="G1353" i="66"/>
  <c r="G1317" i="66"/>
  <c r="G2976" i="66"/>
  <c r="G5146" i="66"/>
  <c r="G3146" i="66"/>
  <c r="G6397" i="66"/>
  <c r="G596" i="66"/>
  <c r="G2230" i="66"/>
  <c r="G2705" i="66"/>
  <c r="G5000" i="66"/>
  <c r="G325" i="66"/>
  <c r="G1516" i="66"/>
  <c r="G1885" i="66"/>
  <c r="G1558" i="66"/>
  <c r="G6274" i="66"/>
  <c r="G1156" i="66"/>
  <c r="G1244" i="66"/>
  <c r="G1964" i="66"/>
  <c r="G6829" i="66"/>
  <c r="G1618" i="66"/>
  <c r="G1956" i="66"/>
  <c r="G2313" i="66"/>
  <c r="G4476" i="66"/>
  <c r="G989" i="66"/>
  <c r="G1548" i="66"/>
  <c r="G3470" i="66"/>
  <c r="G461" i="66"/>
  <c r="G129" i="66"/>
  <c r="G1168" i="66"/>
  <c r="G1174" i="66"/>
  <c r="G1428" i="66"/>
  <c r="G1858" i="66"/>
  <c r="G1665" i="66"/>
  <c r="G2271" i="66"/>
  <c r="G4000" i="66"/>
  <c r="G262" i="66"/>
  <c r="G646" i="66"/>
  <c r="G906" i="66"/>
  <c r="G641" i="66"/>
  <c r="G1176" i="66"/>
  <c r="G1457" i="66"/>
  <c r="G197" i="66"/>
  <c r="G1557" i="66"/>
  <c r="G3055" i="66"/>
  <c r="G8390" i="66"/>
  <c r="G7326" i="66"/>
  <c r="G2652" i="66"/>
  <c r="G2754" i="66"/>
  <c r="G18" i="64"/>
  <c r="AC36" i="64" s="1"/>
  <c r="K52" i="1"/>
  <c r="J53" i="1"/>
  <c r="G22" i="1"/>
  <c r="E28" i="51" l="1"/>
  <c r="E25" i="51"/>
  <c r="E31" i="51"/>
  <c r="K26" i="66"/>
  <c r="D18" i="34" s="1"/>
  <c r="K25" i="66"/>
  <c r="D11" i="34" s="1"/>
  <c r="CJ100" i="64"/>
  <c r="CQ98" i="64"/>
  <c r="CR69" i="64"/>
  <c r="BR71" i="64"/>
  <c r="CS112" i="64"/>
  <c r="CY58" i="64"/>
  <c r="AV73" i="64"/>
  <c r="CE105" i="64"/>
  <c r="AE57" i="64"/>
  <c r="AB30" i="64"/>
  <c r="CL93" i="64"/>
  <c r="CU30" i="64"/>
  <c r="CN66" i="64"/>
  <c r="CJ114" i="64"/>
  <c r="CQ92" i="64"/>
  <c r="CZ82" i="64"/>
  <c r="CZ188" i="64" s="1"/>
  <c r="S30" i="64"/>
  <c r="CP104" i="64"/>
  <c r="CU123" i="64"/>
  <c r="CL109" i="64"/>
  <c r="CT85" i="64"/>
  <c r="BW93" i="64"/>
  <c r="CP80" i="64"/>
  <c r="BT95" i="64"/>
  <c r="BY94" i="64"/>
  <c r="BW56" i="64"/>
  <c r="CY56" i="64"/>
  <c r="CX119" i="64"/>
  <c r="BW51" i="64"/>
  <c r="CZ104" i="64"/>
  <c r="CZ210" i="64" s="1"/>
  <c r="BY81" i="64"/>
  <c r="CQ118" i="64"/>
  <c r="CM98" i="64"/>
  <c r="BW89" i="64"/>
  <c r="CG94" i="64"/>
  <c r="BE74" i="64"/>
  <c r="CR98" i="64"/>
  <c r="BO55" i="64"/>
  <c r="CZ57" i="64"/>
  <c r="CZ163" i="64" s="1"/>
  <c r="AT60" i="64"/>
  <c r="BX60" i="64"/>
  <c r="CJ103" i="64"/>
  <c r="CU98" i="64"/>
  <c r="CQ89" i="64"/>
  <c r="BS93" i="64"/>
  <c r="CZ42" i="64"/>
  <c r="CZ148" i="64" s="1"/>
  <c r="CS81" i="64"/>
  <c r="CX124" i="64"/>
  <c r="CC97" i="64"/>
  <c r="CX115" i="64"/>
  <c r="CU71" i="64"/>
  <c r="CR102" i="64"/>
  <c r="CI110" i="64"/>
  <c r="BZ102" i="64"/>
  <c r="BX80" i="64"/>
  <c r="CN117" i="64"/>
  <c r="BV94" i="64"/>
  <c r="BT86" i="64"/>
  <c r="CZ30" i="64"/>
  <c r="CZ136" i="64" s="1"/>
  <c r="CF95" i="64"/>
  <c r="CI113" i="64"/>
  <c r="BI75" i="64"/>
  <c r="BS94" i="64"/>
  <c r="BZ88" i="64"/>
  <c r="CH112" i="64"/>
  <c r="CZ125" i="64"/>
  <c r="CZ231" i="64" s="1"/>
  <c r="CS122" i="64"/>
  <c r="AP30" i="64"/>
  <c r="AK53" i="64"/>
  <c r="CN112" i="64"/>
  <c r="CE83" i="64"/>
  <c r="CC88" i="64"/>
  <c r="CC76" i="64"/>
  <c r="CM116" i="64"/>
  <c r="CP92" i="64"/>
  <c r="CK93" i="64"/>
  <c r="AR62" i="64"/>
  <c r="CG47" i="64"/>
  <c r="BW98" i="64"/>
  <c r="CK94" i="64"/>
  <c r="CW103" i="64"/>
  <c r="BM71" i="64"/>
  <c r="CY124" i="64"/>
  <c r="CR105" i="64"/>
  <c r="BN83" i="64"/>
  <c r="CU85" i="64"/>
  <c r="CR114" i="64"/>
  <c r="CT92" i="64"/>
  <c r="CZ114" i="64"/>
  <c r="CZ220" i="64" s="1"/>
  <c r="CF85" i="64"/>
  <c r="CP94" i="64"/>
  <c r="CS88" i="64"/>
  <c r="BK70" i="64"/>
  <c r="CR78" i="64"/>
  <c r="CZ62" i="64"/>
  <c r="CZ168" i="64" s="1"/>
  <c r="CG93" i="64"/>
  <c r="BW68" i="64"/>
  <c r="CT93" i="64"/>
  <c r="CP90" i="64"/>
  <c r="BD77" i="64"/>
  <c r="BU75" i="64"/>
  <c r="BR85" i="64"/>
  <c r="BK81" i="64"/>
  <c r="BJ75" i="64"/>
  <c r="BO88" i="64"/>
  <c r="CS73" i="64"/>
  <c r="CP63" i="64"/>
  <c r="BZ63" i="64"/>
  <c r="CC45" i="64"/>
  <c r="CB91" i="64"/>
  <c r="CG30" i="64"/>
  <c r="AZ62" i="64"/>
  <c r="BT90" i="64"/>
  <c r="BA30" i="64"/>
  <c r="CX92" i="64"/>
  <c r="CQ109" i="64"/>
  <c r="BF30" i="64"/>
  <c r="CU110" i="64"/>
  <c r="AZ70" i="64"/>
  <c r="BU98" i="64"/>
  <c r="CS118" i="64"/>
  <c r="CY128" i="64"/>
  <c r="CS119" i="64"/>
  <c r="CG88" i="64"/>
  <c r="I30" i="64"/>
  <c r="CI77" i="64"/>
  <c r="CE85" i="64"/>
  <c r="CD103" i="64"/>
  <c r="CQ117" i="64"/>
  <c r="BX89" i="64"/>
  <c r="BX101" i="64"/>
  <c r="CO80" i="64"/>
  <c r="CQ106" i="64"/>
  <c r="CE96" i="64"/>
  <c r="CP106" i="64"/>
  <c r="CT110" i="64"/>
  <c r="CT120" i="64"/>
  <c r="CZ78" i="64"/>
  <c r="CZ184" i="64" s="1"/>
  <c r="BW83" i="64"/>
  <c r="CE80" i="64"/>
  <c r="CD90" i="64"/>
  <c r="BX93" i="64"/>
  <c r="BZ68" i="64"/>
  <c r="CD89" i="64"/>
  <c r="CU115" i="64"/>
  <c r="BX30" i="64"/>
  <c r="CL111" i="64"/>
  <c r="AS30" i="64"/>
  <c r="CU107" i="64"/>
  <c r="BJ54" i="64"/>
  <c r="CI92" i="64"/>
  <c r="CJ113" i="64"/>
  <c r="BT82" i="64"/>
  <c r="BT65" i="64"/>
  <c r="CJ78" i="64"/>
  <c r="CN76" i="64"/>
  <c r="CZ129" i="64"/>
  <c r="CZ235" i="64" s="1"/>
  <c r="CJ87" i="64"/>
  <c r="CN30" i="64"/>
  <c r="CU120" i="64"/>
  <c r="CF84" i="64"/>
  <c r="BC78" i="64"/>
  <c r="CI112" i="64"/>
  <c r="CW30" i="64"/>
  <c r="CT112" i="64"/>
  <c r="BP46" i="64"/>
  <c r="CL114" i="64"/>
  <c r="CO67" i="64"/>
  <c r="BQ92" i="64"/>
  <c r="CB79" i="64"/>
  <c r="CS91" i="64"/>
  <c r="CR57" i="64"/>
  <c r="CO111" i="64"/>
  <c r="CX91" i="64"/>
  <c r="AW66" i="64"/>
  <c r="BH73" i="64"/>
  <c r="CX76" i="64"/>
  <c r="CT124" i="64"/>
  <c r="CK110" i="64"/>
  <c r="CV94" i="64"/>
  <c r="CM87" i="64"/>
  <c r="AV70" i="64"/>
  <c r="CP96" i="64"/>
  <c r="AY72" i="64"/>
  <c r="CM108" i="64"/>
  <c r="CQ105" i="64"/>
  <c r="BE68" i="64"/>
  <c r="CQ104" i="64"/>
  <c r="CT101" i="64"/>
  <c r="CK114" i="64"/>
  <c r="CZ92" i="64"/>
  <c r="CZ198" i="64" s="1"/>
  <c r="BG84" i="64"/>
  <c r="AU55" i="64"/>
  <c r="BZ98" i="64"/>
  <c r="BZ41" i="64"/>
  <c r="CL66" i="64"/>
  <c r="CS107" i="64"/>
  <c r="CY78" i="64"/>
  <c r="CJ111" i="64"/>
  <c r="CS78" i="64"/>
  <c r="BZ81" i="64"/>
  <c r="CV104" i="64"/>
  <c r="CI96" i="64"/>
  <c r="BY86" i="64"/>
  <c r="CH80" i="64"/>
  <c r="CR100" i="64"/>
  <c r="CM78" i="64"/>
  <c r="CG98" i="64"/>
  <c r="CJ102" i="64"/>
  <c r="BY102" i="64"/>
  <c r="CF99" i="64"/>
  <c r="CG105" i="64"/>
  <c r="CG80" i="64"/>
  <c r="CW123" i="64"/>
  <c r="BN30" i="64"/>
  <c r="BR88" i="64"/>
  <c r="Q30" i="64"/>
  <c r="CI82" i="64"/>
  <c r="CC84" i="64"/>
  <c r="M30" i="64"/>
  <c r="CS120" i="64"/>
  <c r="BS78" i="64"/>
  <c r="CV113" i="64"/>
  <c r="AC30" i="64"/>
  <c r="CR97" i="64"/>
  <c r="CN89" i="64"/>
  <c r="CX98" i="64"/>
  <c r="BN73" i="64"/>
  <c r="CU88" i="64"/>
  <c r="BA50" i="64"/>
  <c r="CO109" i="64"/>
  <c r="CN97" i="64"/>
  <c r="CL71" i="64"/>
  <c r="CK87" i="64"/>
  <c r="CR87" i="64"/>
  <c r="CT77" i="64"/>
  <c r="CZ74" i="64"/>
  <c r="CZ180" i="64" s="1"/>
  <c r="BT84" i="64"/>
  <c r="BL64" i="64"/>
  <c r="CT105" i="64"/>
  <c r="BN78" i="64"/>
  <c r="CF105" i="64"/>
  <c r="BX77" i="64"/>
  <c r="CQ77" i="64"/>
  <c r="AT30" i="64"/>
  <c r="L30" i="64"/>
  <c r="BW70" i="64"/>
  <c r="AL34" i="64"/>
  <c r="CE84" i="64"/>
  <c r="AR30" i="64"/>
  <c r="CJ109" i="64"/>
  <c r="BW94" i="64"/>
  <c r="BX99" i="64"/>
  <c r="CI35" i="64"/>
  <c r="BK67" i="64"/>
  <c r="BA71" i="64"/>
  <c r="CJ75" i="64"/>
  <c r="CT62" i="64"/>
  <c r="CZ120" i="64"/>
  <c r="CZ226" i="64" s="1"/>
  <c r="AR56" i="64"/>
  <c r="BQ76" i="64"/>
  <c r="BV90" i="64"/>
  <c r="BT57" i="64"/>
  <c r="CZ94" i="64"/>
  <c r="CZ200" i="64" s="1"/>
  <c r="CF58" i="64"/>
  <c r="BN62" i="64"/>
  <c r="CQ88" i="64"/>
  <c r="CX122" i="64"/>
  <c r="CZ117" i="64"/>
  <c r="CZ223" i="64" s="1"/>
  <c r="CA88" i="64"/>
  <c r="CF100" i="64"/>
  <c r="CQ99" i="64"/>
  <c r="CU83" i="64"/>
  <c r="CS102" i="64"/>
  <c r="BO80" i="64"/>
  <c r="CJ84" i="64"/>
  <c r="BS85" i="64"/>
  <c r="BR84" i="64"/>
  <c r="CK104" i="64"/>
  <c r="CJ108" i="64"/>
  <c r="CM101" i="64"/>
  <c r="CP119" i="64"/>
  <c r="CP115" i="64"/>
  <c r="CQ79" i="64"/>
  <c r="CC100" i="64"/>
  <c r="CF74" i="64"/>
  <c r="CY111" i="64"/>
  <c r="CK111" i="64"/>
  <c r="AM43" i="64"/>
  <c r="CU104" i="64"/>
  <c r="BO76" i="64"/>
  <c r="CT95" i="64"/>
  <c r="CA94" i="64"/>
  <c r="CQ116" i="64"/>
  <c r="CH100" i="64"/>
  <c r="CV40" i="64"/>
  <c r="BO87" i="64"/>
  <c r="BX82" i="64"/>
  <c r="AX52" i="64"/>
  <c r="BG72" i="64"/>
  <c r="CL89" i="64"/>
  <c r="CH107" i="64"/>
  <c r="BZ103" i="64"/>
  <c r="BU83" i="64"/>
  <c r="CP89" i="64"/>
  <c r="CM85" i="64"/>
  <c r="BS91" i="64"/>
  <c r="CJ106" i="64"/>
  <c r="BA75" i="64"/>
  <c r="CD101" i="64"/>
  <c r="CC99" i="64"/>
  <c r="CU124" i="64"/>
  <c r="CB86" i="64"/>
  <c r="AP45" i="64"/>
  <c r="AI58" i="64"/>
  <c r="BV99" i="64"/>
  <c r="BC52" i="64"/>
  <c r="BN53" i="64"/>
  <c r="CE109" i="64"/>
  <c r="CD104" i="64"/>
  <c r="CI89" i="64"/>
  <c r="CH71" i="64"/>
  <c r="BA66" i="64"/>
  <c r="CC95" i="64"/>
  <c r="CX126" i="64"/>
  <c r="BP79" i="64"/>
  <c r="CU108" i="64"/>
  <c r="CU82" i="64"/>
  <c r="CU94" i="64"/>
  <c r="BE73" i="64"/>
  <c r="CS89" i="64"/>
  <c r="CK68" i="64"/>
  <c r="CD84" i="64"/>
  <c r="CU68" i="64"/>
  <c r="BG74" i="64"/>
  <c r="AM60" i="64"/>
  <c r="CD105" i="64"/>
  <c r="CG57" i="64"/>
  <c r="CX93" i="64"/>
  <c r="AB53" i="64"/>
  <c r="AT69" i="64"/>
  <c r="BU80" i="64"/>
  <c r="CA73" i="64"/>
  <c r="CP107" i="64"/>
  <c r="CN78" i="64"/>
  <c r="CO107" i="64"/>
  <c r="CD81" i="64"/>
  <c r="BF80" i="64"/>
  <c r="CU111" i="64"/>
  <c r="CG96" i="64"/>
  <c r="BR83" i="64"/>
  <c r="BM78" i="64"/>
  <c r="CR90" i="64"/>
  <c r="BD79" i="64"/>
  <c r="CI51" i="64"/>
  <c r="CR112" i="64"/>
  <c r="BW88" i="64"/>
  <c r="CE97" i="64"/>
  <c r="CN110" i="64"/>
  <c r="CW112" i="64"/>
  <c r="BF84" i="64"/>
  <c r="CH104" i="64"/>
  <c r="BJ76" i="64"/>
  <c r="CK106" i="64"/>
  <c r="BK85" i="64"/>
  <c r="BX73" i="64"/>
  <c r="BN91" i="64"/>
  <c r="CX96" i="64"/>
  <c r="CV99" i="64"/>
  <c r="W30" i="64"/>
  <c r="CP116" i="64"/>
  <c r="CD97" i="64"/>
  <c r="CS106" i="64"/>
  <c r="CJ89" i="64"/>
  <c r="CR68" i="64"/>
  <c r="BM83" i="64"/>
  <c r="AJ54" i="64"/>
  <c r="CS87" i="64"/>
  <c r="CU100" i="64"/>
  <c r="BS92" i="64"/>
  <c r="BP87" i="64"/>
  <c r="CA32" i="64"/>
  <c r="CR86" i="64"/>
  <c r="CD95" i="64"/>
  <c r="CL75" i="64"/>
  <c r="CM74" i="64"/>
  <c r="CU112" i="64"/>
  <c r="CJ90" i="64"/>
  <c r="CU121" i="64"/>
  <c r="CZ130" i="64"/>
  <c r="CZ236" i="64" s="1"/>
  <c r="CU99" i="64"/>
  <c r="CC78" i="64"/>
  <c r="CT74" i="64"/>
  <c r="CB100" i="64"/>
  <c r="CS101" i="64"/>
  <c r="BS59" i="64"/>
  <c r="AZ64" i="64"/>
  <c r="CQ83" i="64"/>
  <c r="BA79" i="64"/>
  <c r="CU60" i="64"/>
  <c r="CQ114" i="64"/>
  <c r="CJ92" i="64"/>
  <c r="CQ87" i="64"/>
  <c r="CJ105" i="64"/>
  <c r="CW113" i="64"/>
  <c r="BE80" i="64"/>
  <c r="CM93" i="64"/>
  <c r="CF93" i="64"/>
  <c r="BL58" i="64"/>
  <c r="BZ61" i="64"/>
  <c r="BW80" i="64"/>
  <c r="CY110" i="64"/>
  <c r="BP83" i="64"/>
  <c r="CP97" i="64"/>
  <c r="CU118" i="64"/>
  <c r="BM68" i="64"/>
  <c r="BR76" i="64"/>
  <c r="BM79" i="64"/>
  <c r="BW96" i="64"/>
  <c r="CU105" i="64"/>
  <c r="CG110" i="64"/>
  <c r="BZ77" i="64"/>
  <c r="CW119" i="64"/>
  <c r="BK71" i="64"/>
  <c r="AY47" i="64"/>
  <c r="BV62" i="64"/>
  <c r="CX73" i="64"/>
  <c r="BE83" i="64"/>
  <c r="BV88" i="64"/>
  <c r="CN91" i="64"/>
  <c r="BX75" i="64"/>
  <c r="CY106" i="64"/>
  <c r="CK86" i="64"/>
  <c r="CZ118" i="64"/>
  <c r="CZ224" i="64" s="1"/>
  <c r="CS98" i="64"/>
  <c r="BT97" i="64"/>
  <c r="BM91" i="64"/>
  <c r="AX55" i="64"/>
  <c r="CK113" i="64"/>
  <c r="CS79" i="64"/>
  <c r="CW99" i="64"/>
  <c r="AA30" i="64"/>
  <c r="CV111" i="64"/>
  <c r="AZ57" i="64"/>
  <c r="CQ115" i="64"/>
  <c r="CP113" i="64"/>
  <c r="CT121" i="64"/>
  <c r="AR64" i="64"/>
  <c r="BD51" i="64"/>
  <c r="CO98" i="64"/>
  <c r="CV51" i="64"/>
  <c r="CP120" i="64"/>
  <c r="BV100" i="64"/>
  <c r="AO30" i="64"/>
  <c r="CL99" i="64"/>
  <c r="AD30" i="64"/>
  <c r="CO82" i="64"/>
  <c r="AS64" i="64"/>
  <c r="CU92" i="64"/>
  <c r="CA46" i="64"/>
  <c r="BJ41" i="64"/>
  <c r="CP87" i="64"/>
  <c r="CP88" i="64"/>
  <c r="BS74" i="64"/>
  <c r="BE69" i="64"/>
  <c r="CO81" i="64"/>
  <c r="CL76" i="64"/>
  <c r="CW121" i="64"/>
  <c r="CO64" i="64"/>
  <c r="CT80" i="64"/>
  <c r="CQ113" i="64"/>
  <c r="CV83" i="64"/>
  <c r="CB82" i="64"/>
  <c r="BL57" i="64"/>
  <c r="CF87" i="64"/>
  <c r="AM58" i="64"/>
  <c r="CY125" i="64"/>
  <c r="BY52" i="64"/>
  <c r="CS114" i="64"/>
  <c r="BZ93" i="64"/>
  <c r="CI70" i="64"/>
  <c r="CO106" i="64"/>
  <c r="CW98" i="64"/>
  <c r="BJ82" i="64"/>
  <c r="CV114" i="64"/>
  <c r="CB93" i="64"/>
  <c r="BD69" i="64"/>
  <c r="CJ86" i="64"/>
  <c r="CH95" i="64"/>
  <c r="CZ124" i="64"/>
  <c r="CZ230" i="64" s="1"/>
  <c r="CH30" i="64"/>
  <c r="CY107" i="64"/>
  <c r="BN89" i="64"/>
  <c r="BU90" i="64"/>
  <c r="CR103" i="64"/>
  <c r="CD92" i="64"/>
  <c r="R30" i="64"/>
  <c r="CX70" i="64"/>
  <c r="AX30" i="64"/>
  <c r="CR101" i="64"/>
  <c r="BK68" i="64"/>
  <c r="BH67" i="64"/>
  <c r="CU116" i="64"/>
  <c r="CZ72" i="64"/>
  <c r="CZ178" i="64" s="1"/>
  <c r="AB41" i="64"/>
  <c r="CG103" i="64"/>
  <c r="CB52" i="64"/>
  <c r="AT56" i="64"/>
  <c r="BU82" i="64"/>
  <c r="AY75" i="64"/>
  <c r="CO30" i="64"/>
  <c r="CJ73" i="64"/>
  <c r="BN87" i="64"/>
  <c r="CX108" i="64"/>
  <c r="CP114" i="64"/>
  <c r="CB92" i="64"/>
  <c r="CF101" i="64"/>
  <c r="CD98" i="64"/>
  <c r="CH108" i="64"/>
  <c r="BS89" i="64"/>
  <c r="BB72" i="64"/>
  <c r="CZ70" i="64"/>
  <c r="CZ176" i="64" s="1"/>
  <c r="AZ30" i="64"/>
  <c r="CS113" i="64"/>
  <c r="CT91" i="64"/>
  <c r="CU96" i="64"/>
  <c r="CE98" i="64"/>
  <c r="CG95" i="64"/>
  <c r="CY89" i="64"/>
  <c r="BU85" i="64"/>
  <c r="CB104" i="64"/>
  <c r="CO101" i="64"/>
  <c r="CG91" i="64"/>
  <c r="CF107" i="64"/>
  <c r="AK60" i="64"/>
  <c r="BN92" i="64"/>
  <c r="AP65" i="64"/>
  <c r="CK105" i="64"/>
  <c r="BW87" i="64"/>
  <c r="CL58" i="64"/>
  <c r="BE70" i="64"/>
  <c r="BK82" i="64"/>
  <c r="BU81" i="64"/>
  <c r="AK43" i="64"/>
  <c r="BH84" i="64"/>
  <c r="CW82" i="64"/>
  <c r="CL36" i="64"/>
  <c r="CT103" i="64"/>
  <c r="AP67" i="64"/>
  <c r="BX97" i="64"/>
  <c r="CW46" i="64"/>
  <c r="CG69" i="64"/>
  <c r="BY90" i="64"/>
  <c r="CH61" i="64"/>
  <c r="CW88" i="64"/>
  <c r="CQ97" i="64"/>
  <c r="CZ87" i="64"/>
  <c r="CZ193" i="64" s="1"/>
  <c r="CU119" i="64"/>
  <c r="BH47" i="64"/>
  <c r="AS58" i="64"/>
  <c r="CT96" i="64"/>
  <c r="CO115" i="64"/>
  <c r="CX84" i="64"/>
  <c r="BJ87" i="64"/>
  <c r="CO118" i="64"/>
  <c r="BP84" i="64"/>
  <c r="BZ70" i="64"/>
  <c r="BF81" i="64"/>
  <c r="CL102" i="64"/>
  <c r="CS93" i="64"/>
  <c r="CY97" i="64"/>
  <c r="CV103" i="64"/>
  <c r="CH97" i="64"/>
  <c r="CR117" i="64"/>
  <c r="CF97" i="64"/>
  <c r="BW64" i="64"/>
  <c r="BM51" i="64"/>
  <c r="BG76" i="64"/>
  <c r="BT73" i="64"/>
  <c r="CW73" i="64"/>
  <c r="CM91" i="64"/>
  <c r="CM103" i="64"/>
  <c r="BW72" i="64"/>
  <c r="CV126" i="64"/>
  <c r="CA80" i="64"/>
  <c r="BU62" i="64"/>
  <c r="CK95" i="64"/>
  <c r="CV110" i="64"/>
  <c r="CU54" i="64"/>
  <c r="CQ121" i="64"/>
  <c r="BV80" i="64"/>
  <c r="BJ74" i="64"/>
  <c r="CI88" i="64"/>
  <c r="CT111" i="64"/>
  <c r="BG68" i="64"/>
  <c r="CM82" i="64"/>
  <c r="CY117" i="64"/>
  <c r="CZ123" i="64"/>
  <c r="CZ229" i="64" s="1"/>
  <c r="CW71" i="64"/>
  <c r="CA30" i="64"/>
  <c r="CI90" i="64"/>
  <c r="BJ81" i="64"/>
  <c r="CB78" i="64"/>
  <c r="CZ113" i="64"/>
  <c r="CZ219" i="64" s="1"/>
  <c r="CX85" i="64"/>
  <c r="BR42" i="64"/>
  <c r="BT50" i="64"/>
  <c r="CX56" i="64"/>
  <c r="CW92" i="64"/>
  <c r="BK84" i="64"/>
  <c r="CZ100" i="64"/>
  <c r="CZ206" i="64" s="1"/>
  <c r="Z30" i="64"/>
  <c r="AG40" i="64"/>
  <c r="BU86" i="64"/>
  <c r="BY85" i="64"/>
  <c r="CK101" i="64"/>
  <c r="CE107" i="64"/>
  <c r="CY94" i="64"/>
  <c r="CW75" i="64"/>
  <c r="CU84" i="64"/>
  <c r="CX74" i="64"/>
  <c r="BZ75" i="64"/>
  <c r="BB30" i="64"/>
  <c r="CF106" i="64"/>
  <c r="CB102" i="64"/>
  <c r="CP95" i="64"/>
  <c r="CQ75" i="64"/>
  <c r="CS95" i="64"/>
  <c r="CL112" i="64"/>
  <c r="CO90" i="64"/>
  <c r="CT88" i="64"/>
  <c r="CA77" i="64"/>
  <c r="CI74" i="64"/>
  <c r="CR121" i="64"/>
  <c r="BX54" i="64"/>
  <c r="BP67" i="64"/>
  <c r="BV58" i="64"/>
  <c r="CI75" i="64"/>
  <c r="CH84" i="64"/>
  <c r="CV125" i="64"/>
  <c r="CL94" i="64"/>
  <c r="BO92" i="64"/>
  <c r="BP90" i="64"/>
  <c r="BM46" i="64"/>
  <c r="CL110" i="64"/>
  <c r="BY87" i="64"/>
  <c r="BY65" i="64"/>
  <c r="CT82" i="64"/>
  <c r="CH102" i="64"/>
  <c r="CH106" i="64"/>
  <c r="BK62" i="64"/>
  <c r="CR91" i="64"/>
  <c r="BQ30" i="64"/>
  <c r="AU68" i="64"/>
  <c r="CZ96" i="64"/>
  <c r="CZ202" i="64" s="1"/>
  <c r="CC70" i="64"/>
  <c r="CQ57" i="64"/>
  <c r="BU45" i="64"/>
  <c r="BO89" i="64"/>
  <c r="CA101" i="64"/>
  <c r="CT108" i="64"/>
  <c r="CX30" i="64"/>
  <c r="CP109" i="64"/>
  <c r="BG79" i="64"/>
  <c r="CD74" i="64"/>
  <c r="BB43" i="64"/>
  <c r="CY105" i="64"/>
  <c r="CA67" i="64"/>
  <c r="CM107" i="64"/>
  <c r="CH105" i="64"/>
  <c r="CS75" i="64"/>
  <c r="BG45" i="64"/>
  <c r="AY67" i="64"/>
  <c r="CP105" i="64"/>
  <c r="BF73" i="64"/>
  <c r="CN103" i="64"/>
  <c r="CE65" i="64"/>
  <c r="CH86" i="64"/>
  <c r="CG52" i="64"/>
  <c r="CP99" i="64"/>
  <c r="CK92" i="64"/>
  <c r="CD70" i="64"/>
  <c r="CA74" i="64"/>
  <c r="CE62" i="64"/>
  <c r="CJ95" i="64"/>
  <c r="CQ95" i="64"/>
  <c r="CB68" i="64"/>
  <c r="BP61" i="64"/>
  <c r="BL80" i="64"/>
  <c r="AU70" i="64"/>
  <c r="K30" i="64"/>
  <c r="F30" i="64"/>
  <c r="CX111" i="64"/>
  <c r="BO71" i="64"/>
  <c r="BN90" i="64"/>
  <c r="CZ108" i="64"/>
  <c r="CZ214" i="64" s="1"/>
  <c r="CU64" i="64"/>
  <c r="BS42" i="64"/>
  <c r="CW106" i="64"/>
  <c r="BN88" i="64"/>
  <c r="CR82" i="64"/>
  <c r="CN116" i="64"/>
  <c r="CT100" i="64"/>
  <c r="CH88" i="64"/>
  <c r="BD53" i="64"/>
  <c r="CZ116" i="64"/>
  <c r="CZ222" i="64" s="1"/>
  <c r="CE95" i="64"/>
  <c r="CG102" i="64"/>
  <c r="CZ63" i="64"/>
  <c r="CZ169" i="64" s="1"/>
  <c r="BX94" i="64"/>
  <c r="CI95" i="64"/>
  <c r="CC82" i="64"/>
  <c r="AV55" i="64"/>
  <c r="CS97" i="64"/>
  <c r="CJ81" i="64"/>
  <c r="CA96" i="64"/>
  <c r="BQ49" i="64"/>
  <c r="CV77" i="64"/>
  <c r="CT71" i="64"/>
  <c r="CZ97" i="64"/>
  <c r="CZ203" i="64" s="1"/>
  <c r="CT87" i="64"/>
  <c r="BM66" i="64"/>
  <c r="CY102" i="64"/>
  <c r="BZ40" i="64"/>
  <c r="BY79" i="64"/>
  <c r="CJ85" i="64"/>
  <c r="BX51" i="64"/>
  <c r="AC46" i="64"/>
  <c r="CC103" i="64"/>
  <c r="BO82" i="64"/>
  <c r="CD30" i="64"/>
  <c r="CT116" i="64"/>
  <c r="CU89" i="64"/>
  <c r="CH99" i="64"/>
  <c r="BL89" i="64"/>
  <c r="CF98" i="64"/>
  <c r="AM55" i="64"/>
  <c r="CU103" i="64"/>
  <c r="CO93" i="64"/>
  <c r="AT54" i="64"/>
  <c r="BX70" i="64"/>
  <c r="CD83" i="64"/>
  <c r="BP50" i="64"/>
  <c r="BQ95" i="64"/>
  <c r="CR122" i="64"/>
  <c r="N30" i="64"/>
  <c r="CS103" i="64"/>
  <c r="CC92" i="64"/>
  <c r="BZ101" i="64"/>
  <c r="CS117" i="64"/>
  <c r="CY129" i="64"/>
  <c r="BQ87" i="64"/>
  <c r="BI66" i="64"/>
  <c r="Y30" i="64"/>
  <c r="BW77" i="64"/>
  <c r="Z33" i="64"/>
  <c r="BY75" i="64"/>
  <c r="AX62" i="64"/>
  <c r="BU74" i="64"/>
  <c r="BP68" i="64"/>
  <c r="BE63" i="64"/>
  <c r="AM50" i="64"/>
  <c r="CV95" i="64"/>
  <c r="CY49" i="64"/>
  <c r="CI93" i="64"/>
  <c r="CV119" i="64"/>
  <c r="BH85" i="64"/>
  <c r="BR56" i="64"/>
  <c r="CY123" i="64"/>
  <c r="CV123" i="64"/>
  <c r="CM102" i="64"/>
  <c r="BL77" i="64"/>
  <c r="BL30" i="64"/>
  <c r="CY96" i="64"/>
  <c r="CG89" i="64"/>
  <c r="CX99" i="64"/>
  <c r="BU89" i="64"/>
  <c r="BU97" i="64"/>
  <c r="AM56" i="64"/>
  <c r="CT78" i="64"/>
  <c r="CW74" i="64"/>
  <c r="BT81" i="64"/>
  <c r="CZ103" i="64"/>
  <c r="CZ209" i="64" s="1"/>
  <c r="CQ94" i="64"/>
  <c r="BK89" i="64"/>
  <c r="AM30" i="64"/>
  <c r="CE100" i="64"/>
  <c r="CR94" i="64"/>
  <c r="CS121" i="64"/>
  <c r="CT113" i="64"/>
  <c r="CA102" i="64"/>
  <c r="CO100" i="64"/>
  <c r="CD106" i="64"/>
  <c r="CT106" i="64"/>
  <c r="BI82" i="64"/>
  <c r="BQ80" i="64"/>
  <c r="CG63" i="64"/>
  <c r="AN51" i="64"/>
  <c r="BJ58" i="64"/>
  <c r="CH101" i="64"/>
  <c r="AX74" i="64"/>
  <c r="CA93" i="64"/>
  <c r="BZ62" i="64"/>
  <c r="X30" i="64"/>
  <c r="BY82" i="64"/>
  <c r="CI85" i="64"/>
  <c r="CF72" i="64"/>
  <c r="CK74" i="64"/>
  <c r="CS116" i="64"/>
  <c r="CU102" i="64"/>
  <c r="CH92" i="64"/>
  <c r="CA97" i="64"/>
  <c r="CL104" i="64"/>
  <c r="CO110" i="64"/>
  <c r="BW100" i="64"/>
  <c r="CO96" i="64"/>
  <c r="CG78" i="64"/>
  <c r="CF109" i="64"/>
  <c r="AI46" i="64"/>
  <c r="BX96" i="64"/>
  <c r="BR86" i="64"/>
  <c r="CG111" i="64"/>
  <c r="BY98" i="64"/>
  <c r="CJ53" i="64"/>
  <c r="BR81" i="64"/>
  <c r="CN56" i="64"/>
  <c r="CX55" i="64"/>
  <c r="BT96" i="64"/>
  <c r="CM60" i="64"/>
  <c r="BW81" i="64"/>
  <c r="CT30" i="64"/>
  <c r="CW84" i="64"/>
  <c r="BH59" i="64"/>
  <c r="CN107" i="64"/>
  <c r="CW93" i="64"/>
  <c r="CN74" i="64"/>
  <c r="CD99" i="64"/>
  <c r="CI104" i="64"/>
  <c r="CI107" i="64"/>
  <c r="BQ86" i="64"/>
  <c r="AX60" i="64"/>
  <c r="BS83" i="64"/>
  <c r="CA71" i="64"/>
  <c r="CX83" i="64"/>
  <c r="BS73" i="64"/>
  <c r="BQ85" i="64"/>
  <c r="BI73" i="64"/>
  <c r="CO116" i="64"/>
  <c r="CO83" i="64"/>
  <c r="CL103" i="64"/>
  <c r="AT42" i="64"/>
  <c r="CP48" i="64"/>
  <c r="CY30" i="64"/>
  <c r="BT92" i="64"/>
  <c r="CG73" i="64"/>
  <c r="CW59" i="64"/>
  <c r="CG87" i="64"/>
  <c r="BM73" i="64"/>
  <c r="AD55" i="64"/>
  <c r="CM117" i="64"/>
  <c r="AV65" i="64"/>
  <c r="BZ73" i="64"/>
  <c r="BR91" i="64"/>
  <c r="BK63" i="64"/>
  <c r="AW60" i="64"/>
  <c r="BV54" i="64"/>
  <c r="BG65" i="64"/>
  <c r="AR67" i="64"/>
  <c r="CK96" i="64"/>
  <c r="BT60" i="64"/>
  <c r="CB89" i="64"/>
  <c r="CW101" i="64"/>
  <c r="CU86" i="64"/>
  <c r="CT79" i="64"/>
  <c r="BQ50" i="64"/>
  <c r="CK83" i="64"/>
  <c r="AV49" i="64"/>
  <c r="CU113" i="64"/>
  <c r="BQ89" i="64"/>
  <c r="CW97" i="64"/>
  <c r="AN62" i="64"/>
  <c r="BR55" i="64"/>
  <c r="CW124" i="64"/>
  <c r="BR93" i="64"/>
  <c r="CZ90" i="64"/>
  <c r="CZ196" i="64" s="1"/>
  <c r="BD66" i="64"/>
  <c r="AJ55" i="64"/>
  <c r="CZ121" i="64"/>
  <c r="CZ227" i="64" s="1"/>
  <c r="CB83" i="64"/>
  <c r="CL61" i="64"/>
  <c r="CE106" i="64"/>
  <c r="CS90" i="64"/>
  <c r="CO105" i="64"/>
  <c r="BJ72" i="64"/>
  <c r="CZ95" i="64"/>
  <c r="CZ201" i="64" s="1"/>
  <c r="CU106" i="64"/>
  <c r="CL105" i="64"/>
  <c r="BU56" i="64"/>
  <c r="CN70" i="64"/>
  <c r="AP60" i="64"/>
  <c r="BI86" i="64"/>
  <c r="BK75" i="64"/>
  <c r="CD42" i="64"/>
  <c r="BD30" i="64"/>
  <c r="CC87" i="64"/>
  <c r="CJ70" i="64"/>
  <c r="CE69" i="64"/>
  <c r="CP69" i="64"/>
  <c r="AO67" i="64"/>
  <c r="AY58" i="64"/>
  <c r="CZ127" i="64"/>
  <c r="CZ233" i="64" s="1"/>
  <c r="CG104" i="64"/>
  <c r="AJ30" i="64"/>
  <c r="BP75" i="64"/>
  <c r="BE60" i="64"/>
  <c r="O30" i="64"/>
  <c r="BS88" i="64"/>
  <c r="CS111" i="64"/>
  <c r="CV84" i="64"/>
  <c r="BF83" i="64"/>
  <c r="CY127" i="64"/>
  <c r="CV117" i="64"/>
  <c r="CS54" i="64"/>
  <c r="CS94" i="64"/>
  <c r="BQ90" i="64"/>
  <c r="BV84" i="64"/>
  <c r="BP80" i="64"/>
  <c r="CX112" i="64"/>
  <c r="CV75" i="64"/>
  <c r="AN61" i="64"/>
  <c r="CI98" i="64"/>
  <c r="AG53" i="64"/>
  <c r="BO52" i="64"/>
  <c r="CR84" i="64"/>
  <c r="AU43" i="64"/>
  <c r="CT109" i="64"/>
  <c r="CP72" i="64"/>
  <c r="AV50" i="64"/>
  <c r="AE30" i="64"/>
  <c r="CM111" i="64"/>
  <c r="CO108" i="64"/>
  <c r="CF96" i="64"/>
  <c r="BL81" i="64"/>
  <c r="BQ93" i="64"/>
  <c r="CF77" i="64"/>
  <c r="CQ53" i="64"/>
  <c r="AL58" i="64"/>
  <c r="CT123" i="64"/>
  <c r="BO86" i="64"/>
  <c r="CM88" i="64"/>
  <c r="CW118" i="64"/>
  <c r="CK102" i="64"/>
  <c r="CF82" i="64"/>
  <c r="BE53" i="64"/>
  <c r="CV121" i="64"/>
  <c r="CS92" i="64"/>
  <c r="CX117" i="64"/>
  <c r="CG84" i="64"/>
  <c r="CU77" i="64"/>
  <c r="BR30" i="64"/>
  <c r="CR113" i="64"/>
  <c r="CC73" i="64"/>
  <c r="BJ77" i="64"/>
  <c r="CE101" i="64"/>
  <c r="BE82" i="64"/>
  <c r="AR57" i="64"/>
  <c r="CU95" i="64"/>
  <c r="BH58" i="64"/>
  <c r="CM69" i="64"/>
  <c r="CO103" i="64"/>
  <c r="AM57" i="64"/>
  <c r="BZ67" i="64"/>
  <c r="AS46" i="64"/>
  <c r="CA68" i="64"/>
  <c r="BD81" i="64"/>
  <c r="BK73" i="64"/>
  <c r="BX83" i="64"/>
  <c r="CP91" i="64"/>
  <c r="CY50" i="64"/>
  <c r="BY50" i="64"/>
  <c r="BJ71" i="64"/>
  <c r="BX71" i="64"/>
  <c r="BF79" i="64"/>
  <c r="AZ68" i="64"/>
  <c r="CH46" i="64"/>
  <c r="AL53" i="64"/>
  <c r="CY109" i="64"/>
  <c r="BV93" i="64"/>
  <c r="BU84" i="64"/>
  <c r="AQ49" i="64"/>
  <c r="CL108" i="64"/>
  <c r="BY96" i="64"/>
  <c r="BX98" i="64"/>
  <c r="CA86" i="64"/>
  <c r="CT119" i="64"/>
  <c r="BI78" i="64"/>
  <c r="CK97" i="64"/>
  <c r="CL56" i="64"/>
  <c r="AQ45" i="64"/>
  <c r="CR116" i="64"/>
  <c r="CX102" i="64"/>
  <c r="CY115" i="64"/>
  <c r="CR104" i="64"/>
  <c r="AY77" i="64"/>
  <c r="BE65" i="64"/>
  <c r="BZ74" i="64"/>
  <c r="CQ120" i="64"/>
  <c r="BE81" i="64"/>
  <c r="CA104" i="64"/>
  <c r="BA68" i="64"/>
  <c r="CS52" i="64"/>
  <c r="CQ30" i="64"/>
  <c r="CA87" i="64"/>
  <c r="BE75" i="64"/>
  <c r="CM52" i="64"/>
  <c r="BG80" i="64"/>
  <c r="CH77" i="64"/>
  <c r="BM59" i="64"/>
  <c r="CU101" i="64"/>
  <c r="BV48" i="64"/>
  <c r="BT55" i="64"/>
  <c r="CV88" i="64"/>
  <c r="CR66" i="64"/>
  <c r="CO94" i="64"/>
  <c r="BZ82" i="64"/>
  <c r="BI76" i="64"/>
  <c r="CX60" i="64"/>
  <c r="CX82" i="64"/>
  <c r="CU67" i="64"/>
  <c r="CT52" i="64"/>
  <c r="BW79" i="64"/>
  <c r="AL60" i="64"/>
  <c r="CU93" i="64"/>
  <c r="BZ49" i="64"/>
  <c r="BZ78" i="64"/>
  <c r="CU97" i="64"/>
  <c r="AW57" i="64"/>
  <c r="AE47" i="64"/>
  <c r="CR118" i="64"/>
  <c r="CI103" i="64"/>
  <c r="BY73" i="64"/>
  <c r="CA105" i="64"/>
  <c r="BX78" i="64"/>
  <c r="BC81" i="64"/>
  <c r="CX66" i="64"/>
  <c r="AX73" i="64"/>
  <c r="BQ45" i="64"/>
  <c r="CV112" i="64"/>
  <c r="CQ81" i="64"/>
  <c r="CG83" i="64"/>
  <c r="CV118" i="64"/>
  <c r="CB55" i="64"/>
  <c r="CU117" i="64"/>
  <c r="CM51" i="64"/>
  <c r="CH111" i="64"/>
  <c r="CU114" i="64"/>
  <c r="CN87" i="64"/>
  <c r="CA98" i="64"/>
  <c r="BP51" i="64"/>
  <c r="CK109" i="64"/>
  <c r="CL85" i="64"/>
  <c r="CB74" i="64"/>
  <c r="CC30" i="64"/>
  <c r="CC83" i="64"/>
  <c r="CZ112" i="64"/>
  <c r="CZ218" i="64" s="1"/>
  <c r="CP118" i="64"/>
  <c r="BT98" i="64"/>
  <c r="BW101" i="64"/>
  <c r="AQ59" i="64"/>
  <c r="BT93" i="64"/>
  <c r="U43" i="64"/>
  <c r="BY69" i="64"/>
  <c r="BT45" i="64"/>
  <c r="BY100" i="64"/>
  <c r="CJ34" i="64"/>
  <c r="BU91" i="64"/>
  <c r="CO84" i="64"/>
  <c r="CQ65" i="64"/>
  <c r="CV53" i="64"/>
  <c r="BV92" i="64"/>
  <c r="CF78" i="64"/>
  <c r="BH65" i="64"/>
  <c r="CX110" i="64"/>
  <c r="CC98" i="64"/>
  <c r="CF110" i="64"/>
  <c r="BX95" i="64"/>
  <c r="BE77" i="64"/>
  <c r="CN71" i="64"/>
  <c r="CO112" i="64"/>
  <c r="AW51" i="64"/>
  <c r="AN45" i="64"/>
  <c r="CZ126" i="64"/>
  <c r="CZ232" i="64" s="1"/>
  <c r="CO97" i="64"/>
  <c r="CY74" i="64"/>
  <c r="CZ110" i="64"/>
  <c r="CZ216" i="64" s="1"/>
  <c r="AZ74" i="64"/>
  <c r="CN104" i="64"/>
  <c r="CE53" i="64"/>
  <c r="CX109" i="64"/>
  <c r="CN92" i="64"/>
  <c r="CP79" i="64"/>
  <c r="CC90" i="64"/>
  <c r="CA31" i="64"/>
  <c r="CV120" i="64"/>
  <c r="BM90" i="64"/>
  <c r="CO113" i="64"/>
  <c r="CD108" i="64"/>
  <c r="CX127" i="64"/>
  <c r="BT87" i="64"/>
  <c r="CT122" i="64"/>
  <c r="CX97" i="64"/>
  <c r="BR59" i="64"/>
  <c r="AY49" i="64"/>
  <c r="CN85" i="64"/>
  <c r="CK44" i="64"/>
  <c r="CN65" i="64"/>
  <c r="CF66" i="64"/>
  <c r="CE94" i="64"/>
  <c r="AZ69" i="64"/>
  <c r="CW105" i="64"/>
  <c r="BM47" i="64"/>
  <c r="CN83" i="64"/>
  <c r="AX50" i="64"/>
  <c r="CT94" i="64"/>
  <c r="BI84" i="64"/>
  <c r="AC44" i="64"/>
  <c r="CZ102" i="64"/>
  <c r="CZ208" i="64" s="1"/>
  <c r="BV75" i="64"/>
  <c r="CX90" i="64"/>
  <c r="AJ60" i="64"/>
  <c r="BR65" i="64"/>
  <c r="CN73" i="64"/>
  <c r="CV115" i="64"/>
  <c r="BU59" i="64"/>
  <c r="CY44" i="64"/>
  <c r="CZ128" i="64"/>
  <c r="CZ234" i="64" s="1"/>
  <c r="CB98" i="64"/>
  <c r="BW75" i="64"/>
  <c r="CR111" i="64"/>
  <c r="AZ56" i="64"/>
  <c r="CW65" i="64"/>
  <c r="CG79" i="64"/>
  <c r="AS54" i="64"/>
  <c r="CZ122" i="64"/>
  <c r="CZ228" i="64" s="1"/>
  <c r="CX128" i="64"/>
  <c r="CN115" i="64"/>
  <c r="CA100" i="64"/>
  <c r="CB88" i="64"/>
  <c r="CL77" i="64"/>
  <c r="CO102" i="64"/>
  <c r="AJ56" i="64"/>
  <c r="CP110" i="64"/>
  <c r="BP89" i="64"/>
  <c r="CK76" i="64"/>
  <c r="CY80" i="64"/>
  <c r="AT35" i="64"/>
  <c r="BX90" i="64"/>
  <c r="BY78" i="64"/>
  <c r="BM82" i="64"/>
  <c r="CG99" i="64"/>
  <c r="CE108" i="64"/>
  <c r="P32" i="64"/>
  <c r="BI30" i="64"/>
  <c r="CO114" i="64"/>
  <c r="CH81" i="64"/>
  <c r="CV76" i="64"/>
  <c r="BZ59" i="64"/>
  <c r="CO89" i="64"/>
  <c r="AI61" i="64"/>
  <c r="AC55" i="64"/>
  <c r="CM114" i="64"/>
  <c r="BF53" i="64"/>
  <c r="BL83" i="64"/>
  <c r="BR95" i="64"/>
  <c r="CD52" i="64"/>
  <c r="CY68" i="64"/>
  <c r="BG70" i="64"/>
  <c r="CV59" i="64"/>
  <c r="AA45" i="64"/>
  <c r="AP68" i="64"/>
  <c r="CT81" i="64"/>
  <c r="BI58" i="64"/>
  <c r="CW125" i="64"/>
  <c r="E30" i="64"/>
  <c r="CZ115" i="64"/>
  <c r="CZ221" i="64" s="1"/>
  <c r="CP100" i="64"/>
  <c r="CZ88" i="64"/>
  <c r="CZ194" i="64" s="1"/>
  <c r="CE99" i="64"/>
  <c r="BL84" i="64"/>
  <c r="CL73" i="64"/>
  <c r="CM68" i="64"/>
  <c r="CK112" i="64"/>
  <c r="BV91" i="64"/>
  <c r="BO93" i="64"/>
  <c r="BP77" i="64"/>
  <c r="CM110" i="64"/>
  <c r="AF57" i="64"/>
  <c r="BM67" i="64"/>
  <c r="CB30" i="64"/>
  <c r="CI102" i="64"/>
  <c r="BG85" i="64"/>
  <c r="CZ98" i="64"/>
  <c r="CZ204" i="64" s="1"/>
  <c r="AD50" i="64"/>
  <c r="CX118" i="64"/>
  <c r="CX121" i="64"/>
  <c r="BD63" i="64"/>
  <c r="CS59" i="64"/>
  <c r="CI101" i="64"/>
  <c r="CT75" i="64"/>
  <c r="BX63" i="64"/>
  <c r="CW100" i="64"/>
  <c r="AO43" i="64"/>
  <c r="CW56" i="64"/>
  <c r="CV116" i="64"/>
  <c r="AU63" i="64"/>
  <c r="CC74" i="64"/>
  <c r="BE59" i="64"/>
  <c r="CB73" i="64"/>
  <c r="CB87" i="64"/>
  <c r="CR79" i="64"/>
  <c r="CH82" i="64"/>
  <c r="CC93" i="64"/>
  <c r="AU73" i="64"/>
  <c r="CD93" i="64"/>
  <c r="AI30" i="64"/>
  <c r="CY120" i="64"/>
  <c r="CY86" i="64"/>
  <c r="BP81" i="64"/>
  <c r="AZ77" i="64"/>
  <c r="CJ93" i="64"/>
  <c r="CY82" i="64"/>
  <c r="AG57" i="64"/>
  <c r="CD78" i="64"/>
  <c r="BG61" i="64"/>
  <c r="BS58" i="64"/>
  <c r="AW73" i="64"/>
  <c r="BV98" i="64"/>
  <c r="CO65" i="64"/>
  <c r="AV63" i="64"/>
  <c r="CW54" i="64"/>
  <c r="CL107" i="64"/>
  <c r="BV83" i="64"/>
  <c r="CA41" i="64"/>
  <c r="AK59" i="64"/>
  <c r="BI77" i="64"/>
  <c r="BV72" i="64"/>
  <c r="CO48" i="64"/>
  <c r="BD74" i="64"/>
  <c r="CO57" i="64"/>
  <c r="CF49" i="64"/>
  <c r="BH62" i="64"/>
  <c r="CK84" i="64"/>
  <c r="BD64" i="64"/>
  <c r="CX72" i="64"/>
  <c r="CB101" i="64"/>
  <c r="CC107" i="64"/>
  <c r="BN79" i="64"/>
  <c r="CJ107" i="64"/>
  <c r="AJ46" i="64"/>
  <c r="CV100" i="64"/>
  <c r="BW95" i="64"/>
  <c r="CP112" i="64"/>
  <c r="CY76" i="64"/>
  <c r="BD78" i="64"/>
  <c r="CH87" i="64"/>
  <c r="CC59" i="64"/>
  <c r="CI60" i="64"/>
  <c r="CW114" i="64"/>
  <c r="CK62" i="64"/>
  <c r="CA89" i="64"/>
  <c r="CB106" i="64"/>
  <c r="CJ76" i="64"/>
  <c r="BR45" i="64"/>
  <c r="CM96" i="64"/>
  <c r="BP52" i="64"/>
  <c r="BL71" i="64"/>
  <c r="BG59" i="64"/>
  <c r="CM63" i="64"/>
  <c r="CW116" i="64"/>
  <c r="BE78" i="64"/>
  <c r="AV51" i="64"/>
  <c r="CN109" i="64"/>
  <c r="BI85" i="64"/>
  <c r="AV69" i="64"/>
  <c r="BH76" i="64"/>
  <c r="CX123" i="64"/>
  <c r="BH86" i="64"/>
  <c r="CF94" i="64"/>
  <c r="CT86" i="64"/>
  <c r="BM36" i="64"/>
  <c r="CO104" i="64"/>
  <c r="BZ79" i="64"/>
  <c r="AS56" i="64"/>
  <c r="CA83" i="64"/>
  <c r="CY92" i="64"/>
  <c r="CJ35" i="64"/>
  <c r="BK80" i="64"/>
  <c r="CI99" i="64"/>
  <c r="CH65" i="64"/>
  <c r="CG61" i="64"/>
  <c r="BY88" i="64"/>
  <c r="CZ48" i="64"/>
  <c r="CZ154" i="64" s="1"/>
  <c r="CA48" i="64"/>
  <c r="AN44" i="64"/>
  <c r="CV109" i="64"/>
  <c r="CN105" i="64"/>
  <c r="CW70" i="64"/>
  <c r="BT30" i="64"/>
  <c r="CL98" i="64"/>
  <c r="CH96" i="64"/>
  <c r="AI54" i="64"/>
  <c r="CW107" i="64"/>
  <c r="BH79" i="64"/>
  <c r="CV89" i="64"/>
  <c r="CZ79" i="64"/>
  <c r="CZ185" i="64" s="1"/>
  <c r="CY63" i="64"/>
  <c r="CS100" i="64"/>
  <c r="BP73" i="64"/>
  <c r="AP50" i="64"/>
  <c r="AT70" i="64"/>
  <c r="BZ90" i="64"/>
  <c r="BJ69" i="64"/>
  <c r="CZ76" i="64"/>
  <c r="CZ182" i="64" s="1"/>
  <c r="CB96" i="64"/>
  <c r="AY71" i="64"/>
  <c r="CK51" i="64"/>
  <c r="BC79" i="64"/>
  <c r="CN49" i="64"/>
  <c r="CQ101" i="64"/>
  <c r="AK54" i="64"/>
  <c r="BT71" i="64"/>
  <c r="CK103" i="64"/>
  <c r="AB52" i="64"/>
  <c r="CN82" i="64"/>
  <c r="CO85" i="64"/>
  <c r="BE36" i="64"/>
  <c r="CN50" i="64"/>
  <c r="CE63" i="64"/>
  <c r="CZ56" i="64"/>
  <c r="CZ162" i="64" s="1"/>
  <c r="CW78" i="64"/>
  <c r="CN84" i="64"/>
  <c r="CK59" i="64"/>
  <c r="CN113" i="64"/>
  <c r="AH56" i="64"/>
  <c r="CR107" i="64"/>
  <c r="CF79" i="64"/>
  <c r="AJ61" i="64"/>
  <c r="CE43" i="64"/>
  <c r="BF78" i="64"/>
  <c r="BX91" i="64"/>
  <c r="CT89" i="64"/>
  <c r="CY55" i="64"/>
  <c r="CS104" i="64"/>
  <c r="BM89" i="64"/>
  <c r="BR74" i="64"/>
  <c r="CC89" i="64"/>
  <c r="BM69" i="64"/>
  <c r="BV76" i="64"/>
  <c r="BU71" i="64"/>
  <c r="BZ104" i="64"/>
  <c r="CI79" i="64"/>
  <c r="CH60" i="64"/>
  <c r="CK64" i="64"/>
  <c r="AS61" i="64"/>
  <c r="BT85" i="64"/>
  <c r="CQ52" i="64"/>
  <c r="CJ60" i="64"/>
  <c r="CF80" i="64"/>
  <c r="BP86" i="64"/>
  <c r="AL48" i="64"/>
  <c r="CE75" i="64"/>
  <c r="BV30" i="64"/>
  <c r="CM109" i="64"/>
  <c r="BZ89" i="64"/>
  <c r="CV93" i="64"/>
  <c r="G30" i="64"/>
  <c r="BS97" i="64"/>
  <c r="CE86" i="64"/>
  <c r="CV105" i="64"/>
  <c r="BR77" i="64"/>
  <c r="CL52" i="64"/>
  <c r="CR77" i="64"/>
  <c r="CH63" i="64"/>
  <c r="CF92" i="64"/>
  <c r="CW61" i="64"/>
  <c r="AU72" i="64"/>
  <c r="BH71" i="64"/>
  <c r="BM70" i="64"/>
  <c r="CJ79" i="64"/>
  <c r="BO65" i="64"/>
  <c r="CL30" i="64"/>
  <c r="CP30" i="64"/>
  <c r="CH103" i="64"/>
  <c r="CB99" i="64"/>
  <c r="BZ100" i="64"/>
  <c r="CQ96" i="64"/>
  <c r="CZ68" i="64"/>
  <c r="CZ174" i="64" s="1"/>
  <c r="BQ67" i="64"/>
  <c r="BQ78" i="64"/>
  <c r="CC61" i="64"/>
  <c r="BZ30" i="64"/>
  <c r="CF30" i="64"/>
  <c r="CW102" i="64"/>
  <c r="CN98" i="64"/>
  <c r="CM99" i="64"/>
  <c r="BZ96" i="64"/>
  <c r="BM72" i="64"/>
  <c r="CU87" i="64"/>
  <c r="CC68" i="64"/>
  <c r="CY114" i="64"/>
  <c r="CD102" i="64"/>
  <c r="AV74" i="64"/>
  <c r="BU65" i="64"/>
  <c r="AS67" i="64"/>
  <c r="CI97" i="64"/>
  <c r="CF76" i="64"/>
  <c r="BP74" i="64"/>
  <c r="BS84" i="64"/>
  <c r="BX69" i="64"/>
  <c r="AV30" i="64"/>
  <c r="CJ91" i="64"/>
  <c r="CX116" i="64"/>
  <c r="BF62" i="64"/>
  <c r="CM71" i="64"/>
  <c r="CP36" i="64"/>
  <c r="BH78" i="64"/>
  <c r="BY93" i="64"/>
  <c r="BQ61" i="64"/>
  <c r="CB71" i="64"/>
  <c r="BL90" i="64"/>
  <c r="BV89" i="64"/>
  <c r="BN75" i="64"/>
  <c r="CV45" i="64"/>
  <c r="BZ86" i="64"/>
  <c r="CL116" i="64"/>
  <c r="CC49" i="64"/>
  <c r="BY54" i="64"/>
  <c r="BK83" i="64"/>
  <c r="BX72" i="64"/>
  <c r="CW80" i="64"/>
  <c r="BD42" i="64"/>
  <c r="BM77" i="64"/>
  <c r="CE74" i="64"/>
  <c r="CW86" i="64"/>
  <c r="CA59" i="64"/>
  <c r="BP55" i="64"/>
  <c r="BS30" i="64"/>
  <c r="BQ84" i="64"/>
  <c r="BG57" i="64"/>
  <c r="CY119" i="64"/>
  <c r="CA99" i="64"/>
  <c r="CL113" i="64"/>
  <c r="CC77" i="64"/>
  <c r="CW90" i="64"/>
  <c r="CX88" i="64"/>
  <c r="CH57" i="64"/>
  <c r="CD71" i="64"/>
  <c r="BK74" i="64"/>
  <c r="BK77" i="64"/>
  <c r="CP78" i="64"/>
  <c r="AU42" i="64"/>
  <c r="CK69" i="64"/>
  <c r="CK107" i="64"/>
  <c r="BO69" i="64"/>
  <c r="CD65" i="64"/>
  <c r="CB103" i="64"/>
  <c r="CQ112" i="64"/>
  <c r="CH93" i="64"/>
  <c r="BS90" i="64"/>
  <c r="BY91" i="64"/>
  <c r="BM87" i="64"/>
  <c r="CE66" i="64"/>
  <c r="CX104" i="64"/>
  <c r="CD67" i="64"/>
  <c r="CB61" i="64"/>
  <c r="CV122" i="64"/>
  <c r="CN111" i="64"/>
  <c r="BP93" i="64"/>
  <c r="CK89" i="64"/>
  <c r="CU90" i="64"/>
  <c r="CX86" i="64"/>
  <c r="BF61" i="64"/>
  <c r="CC55" i="64"/>
  <c r="CC44" i="64"/>
  <c r="BU30" i="64"/>
  <c r="BQ88" i="64"/>
  <c r="CS96" i="64"/>
  <c r="BC71" i="64"/>
  <c r="CR54" i="64"/>
  <c r="CT118" i="64"/>
  <c r="BZ92" i="64"/>
  <c r="CW109" i="64"/>
  <c r="CT73" i="64"/>
  <c r="BL54" i="64"/>
  <c r="CI111" i="64"/>
  <c r="CI91" i="64"/>
  <c r="CE89" i="64"/>
  <c r="AQ58" i="64"/>
  <c r="BV34" i="64"/>
  <c r="AQ30" i="64"/>
  <c r="CY95" i="64"/>
  <c r="BV81" i="64"/>
  <c r="BO77" i="64"/>
  <c r="AA32" i="64"/>
  <c r="BV77" i="64"/>
  <c r="CQ76" i="64"/>
  <c r="BQ71" i="64"/>
  <c r="AK62" i="64"/>
  <c r="CO71" i="64"/>
  <c r="CL96" i="64"/>
  <c r="CB72" i="64"/>
  <c r="AT58" i="64"/>
  <c r="CY72" i="64"/>
  <c r="CW104" i="64"/>
  <c r="BG81" i="64"/>
  <c r="X34" i="64"/>
  <c r="CP103" i="64"/>
  <c r="AP66" i="64"/>
  <c r="BY70" i="64"/>
  <c r="BX84" i="64"/>
  <c r="BF70" i="64"/>
  <c r="BW71" i="64"/>
  <c r="CZ111" i="64"/>
  <c r="CZ217" i="64" s="1"/>
  <c r="CI50" i="64"/>
  <c r="BR36" i="64"/>
  <c r="CS110" i="64"/>
  <c r="CD87" i="64"/>
  <c r="CF90" i="64"/>
  <c r="CL101" i="64"/>
  <c r="BW78" i="64"/>
  <c r="CS69" i="64"/>
  <c r="BR68" i="64"/>
  <c r="CZ109" i="64"/>
  <c r="CZ215" i="64" s="1"/>
  <c r="CN96" i="64"/>
  <c r="CI94" i="64"/>
  <c r="CL100" i="64"/>
  <c r="AT64" i="64"/>
  <c r="CM66" i="64"/>
  <c r="AP62" i="64"/>
  <c r="CV108" i="64"/>
  <c r="CY91" i="64"/>
  <c r="CQ93" i="64"/>
  <c r="CI105" i="64"/>
  <c r="CX94" i="64"/>
  <c r="CM89" i="64"/>
  <c r="CJ110" i="64"/>
  <c r="CY100" i="64"/>
  <c r="BZ87" i="64"/>
  <c r="CX125" i="64"/>
  <c r="CQ84" i="64"/>
  <c r="CL84" i="64"/>
  <c r="BC59" i="64"/>
  <c r="BQ54" i="64"/>
  <c r="BB80" i="64"/>
  <c r="CJ61" i="64"/>
  <c r="BQ77" i="64"/>
  <c r="BC60" i="64"/>
  <c r="CK53" i="64"/>
  <c r="BZ69" i="64"/>
  <c r="BV74" i="64"/>
  <c r="BU87" i="64"/>
  <c r="AN65" i="64"/>
  <c r="BC66" i="64"/>
  <c r="BC69" i="64"/>
  <c r="BL67" i="64"/>
  <c r="Q35" i="64"/>
  <c r="W49" i="64"/>
  <c r="CS71" i="64"/>
  <c r="BN82" i="64"/>
  <c r="CZ86" i="64"/>
  <c r="CZ192" i="64" s="1"/>
  <c r="BH50" i="64"/>
  <c r="CA76" i="64"/>
  <c r="CJ33" i="64"/>
  <c r="AX57" i="64"/>
  <c r="BX76" i="64"/>
  <c r="BU99" i="64"/>
  <c r="CG92" i="64"/>
  <c r="CZ83" i="64"/>
  <c r="CZ189" i="64" s="1"/>
  <c r="BK48" i="64"/>
  <c r="CU122" i="64"/>
  <c r="CK100" i="64"/>
  <c r="CK115" i="64"/>
  <c r="CH94" i="64"/>
  <c r="BV64" i="64"/>
  <c r="CS74" i="64"/>
  <c r="AT46" i="64"/>
  <c r="AH47" i="64"/>
  <c r="CE30" i="64"/>
  <c r="CJ96" i="64"/>
  <c r="BQ94" i="64"/>
  <c r="CS105" i="64"/>
  <c r="CY103" i="64"/>
  <c r="AP46" i="64"/>
  <c r="CO117" i="64"/>
  <c r="CR108" i="64"/>
  <c r="BP88" i="64"/>
  <c r="CW126" i="64"/>
  <c r="BL69" i="64"/>
  <c r="CZ84" i="64"/>
  <c r="CZ190" i="64" s="1"/>
  <c r="CK50" i="64"/>
  <c r="CW110" i="64"/>
  <c r="CV85" i="64"/>
  <c r="CT115" i="64"/>
  <c r="CA75" i="64"/>
  <c r="CN95" i="64"/>
  <c r="CO78" i="64"/>
  <c r="CJ104" i="64"/>
  <c r="BS60" i="64"/>
  <c r="CS82" i="64"/>
  <c r="BB69" i="64"/>
  <c r="AA47" i="64"/>
  <c r="AQ63" i="64"/>
  <c r="CJ59" i="64"/>
  <c r="CJ88" i="64"/>
  <c r="AJ52" i="64"/>
  <c r="AO65" i="64"/>
  <c r="CP37" i="64"/>
  <c r="CX65" i="64"/>
  <c r="CY93" i="64"/>
  <c r="CH68" i="64"/>
  <c r="CR52" i="64"/>
  <c r="CD35" i="64"/>
  <c r="BI65" i="64"/>
  <c r="CM84" i="64"/>
  <c r="CJ46" i="64"/>
  <c r="BF60" i="64"/>
  <c r="CH73" i="64"/>
  <c r="CW79" i="64"/>
  <c r="CV92" i="64"/>
  <c r="CY83" i="64"/>
  <c r="BG78" i="64"/>
  <c r="BO61" i="64"/>
  <c r="CS30" i="64"/>
  <c r="CQ90" i="64"/>
  <c r="CN108" i="64"/>
  <c r="CE90" i="64"/>
  <c r="CV73" i="64"/>
  <c r="CY66" i="64"/>
  <c r="AY73" i="64"/>
  <c r="BM41" i="64"/>
  <c r="CY121" i="64"/>
  <c r="BY92" i="64"/>
  <c r="CP82" i="64"/>
  <c r="CP98" i="64"/>
  <c r="BS95" i="64"/>
  <c r="BX68" i="64"/>
  <c r="BE30" i="64"/>
  <c r="CJ101" i="64"/>
  <c r="CR95" i="64"/>
  <c r="CR115" i="64"/>
  <c r="CA44" i="64"/>
  <c r="AW69" i="64"/>
  <c r="CD51" i="64"/>
  <c r="CN118" i="64"/>
  <c r="CZ119" i="64"/>
  <c r="CZ225" i="64" s="1"/>
  <c r="CN102" i="64"/>
  <c r="BU72" i="64"/>
  <c r="CK73" i="64"/>
  <c r="BK66" i="64"/>
  <c r="CC101" i="64"/>
  <c r="CP84" i="64"/>
  <c r="CH79" i="64"/>
  <c r="BS66" i="64"/>
  <c r="AD46" i="64"/>
  <c r="CD54" i="64"/>
  <c r="V44" i="64"/>
  <c r="BE76" i="64"/>
  <c r="AD49" i="64"/>
  <c r="BQ59" i="64"/>
  <c r="BA72" i="64"/>
  <c r="CJ80" i="64"/>
  <c r="BL82" i="64"/>
  <c r="BN47" i="64"/>
  <c r="BH68" i="64"/>
  <c r="BD68" i="64"/>
  <c r="BI87" i="64"/>
  <c r="CX81" i="64"/>
  <c r="BM57" i="64"/>
  <c r="CF54" i="64"/>
  <c r="BF63" i="64"/>
  <c r="CG74" i="64"/>
  <c r="CM61" i="64"/>
  <c r="CK80" i="64"/>
  <c r="BQ66" i="64"/>
  <c r="CW72" i="64"/>
  <c r="AU45" i="64"/>
  <c r="CU125" i="64"/>
  <c r="CR92" i="64"/>
  <c r="CN99" i="64"/>
  <c r="CU109" i="64"/>
  <c r="CP56" i="64"/>
  <c r="CA85" i="64"/>
  <c r="BT77" i="64"/>
  <c r="CJ112" i="64"/>
  <c r="CO86" i="64"/>
  <c r="CQ78" i="64"/>
  <c r="CW108" i="64"/>
  <c r="BL53" i="64"/>
  <c r="CX71" i="64"/>
  <c r="CK34" i="64"/>
  <c r="AY30" i="64"/>
  <c r="BU96" i="64"/>
  <c r="CH98" i="64"/>
  <c r="BL73" i="64"/>
  <c r="CG101" i="64"/>
  <c r="CB66" i="64"/>
  <c r="CY122" i="64"/>
  <c r="CX107" i="64"/>
  <c r="BX92" i="64"/>
  <c r="BX86" i="64"/>
  <c r="CT68" i="64"/>
  <c r="CD91" i="64"/>
  <c r="BF32" i="64"/>
  <c r="CI63" i="64"/>
  <c r="BI83" i="64"/>
  <c r="CE81" i="64"/>
  <c r="CE87" i="64"/>
  <c r="CW41" i="64"/>
  <c r="X43" i="64"/>
  <c r="BA73" i="64"/>
  <c r="CS77" i="64"/>
  <c r="CF56" i="64"/>
  <c r="BK41" i="64"/>
  <c r="BA70" i="64"/>
  <c r="BR79" i="64"/>
  <c r="BF74" i="64"/>
  <c r="CK63" i="64"/>
  <c r="AO64" i="64"/>
  <c r="BD38" i="64"/>
  <c r="BP85" i="64"/>
  <c r="CN80" i="64"/>
  <c r="CW87" i="64"/>
  <c r="CK79" i="64"/>
  <c r="BP49" i="64"/>
  <c r="BU95" i="64"/>
  <c r="CD107" i="64"/>
  <c r="CU79" i="64"/>
  <c r="BX102" i="64"/>
  <c r="CT54" i="64"/>
  <c r="CU72" i="64"/>
  <c r="CN93" i="64"/>
  <c r="BI79" i="64"/>
  <c r="CW43" i="64"/>
  <c r="CX120" i="64"/>
  <c r="CA92" i="64"/>
  <c r="CT102" i="64"/>
  <c r="CZ89" i="64"/>
  <c r="CZ195" i="64" s="1"/>
  <c r="AY76" i="64"/>
  <c r="CP70" i="64"/>
  <c r="CR99" i="64"/>
  <c r="CX78" i="64"/>
  <c r="BC41" i="64"/>
  <c r="CQ119" i="64"/>
  <c r="BV96" i="64"/>
  <c r="CR80" i="64"/>
  <c r="CS115" i="64"/>
  <c r="AC50" i="64"/>
  <c r="CF57" i="64"/>
  <c r="BD76" i="64"/>
  <c r="W44" i="64"/>
  <c r="V30" i="64"/>
  <c r="CI106" i="64"/>
  <c r="CK77" i="64"/>
  <c r="AX76" i="64"/>
  <c r="CT90" i="64"/>
  <c r="CT104" i="64"/>
  <c r="CH89" i="64"/>
  <c r="CU75" i="64"/>
  <c r="CQ63" i="64"/>
  <c r="CQ80" i="64"/>
  <c r="CH47" i="64"/>
  <c r="CV106" i="64"/>
  <c r="BW84" i="64"/>
  <c r="CM72" i="64"/>
  <c r="BT69" i="64"/>
  <c r="AE55" i="64"/>
  <c r="AR58" i="64"/>
  <c r="CJ62" i="64"/>
  <c r="CD82" i="64"/>
  <c r="CL87" i="64"/>
  <c r="CZ65" i="64"/>
  <c r="CZ171" i="64" s="1"/>
  <c r="BZ71" i="64"/>
  <c r="AV33" i="64"/>
  <c r="CM59" i="64"/>
  <c r="CF91" i="64"/>
  <c r="CH109" i="64"/>
  <c r="BN60" i="64"/>
  <c r="BG66" i="64"/>
  <c r="CC41" i="64"/>
  <c r="CD100" i="64"/>
  <c r="AH58" i="64"/>
  <c r="CH110" i="64"/>
  <c r="AT48" i="64"/>
  <c r="BY71" i="64"/>
  <c r="AK35" i="64"/>
  <c r="CR74" i="64"/>
  <c r="BT59" i="64"/>
  <c r="CV36" i="64"/>
  <c r="CQ67" i="64"/>
  <c r="CL55" i="64"/>
  <c r="BF71" i="64"/>
  <c r="CZ85" i="64"/>
  <c r="CZ191" i="64" s="1"/>
  <c r="BV97" i="64"/>
  <c r="BZ95" i="64"/>
  <c r="BP92" i="64"/>
  <c r="BX65" i="64"/>
  <c r="CX105" i="64"/>
  <c r="CV78" i="64"/>
  <c r="BX41" i="64"/>
  <c r="U30" i="64"/>
  <c r="CW120" i="64"/>
  <c r="BM80" i="64"/>
  <c r="CL88" i="64"/>
  <c r="CW127" i="64"/>
  <c r="BQ69" i="64"/>
  <c r="CD72" i="64"/>
  <c r="BL85" i="64"/>
  <c r="CJ40" i="64"/>
  <c r="AL30" i="64"/>
  <c r="CO119" i="64"/>
  <c r="BJ86" i="64"/>
  <c r="CG90" i="64"/>
  <c r="CO95" i="64"/>
  <c r="AU59" i="64"/>
  <c r="CX95" i="64"/>
  <c r="CC86" i="64"/>
  <c r="CW69" i="64"/>
  <c r="CY116" i="64"/>
  <c r="CY118" i="64"/>
  <c r="CZ105" i="64"/>
  <c r="CZ211" i="64" s="1"/>
  <c r="CR93" i="64"/>
  <c r="CW76" i="64"/>
  <c r="BW90" i="64"/>
  <c r="BJ60" i="64"/>
  <c r="AV64" i="64"/>
  <c r="CV55" i="64"/>
  <c r="CY70" i="64"/>
  <c r="CI81" i="64"/>
  <c r="CV96" i="64"/>
  <c r="BO78" i="64"/>
  <c r="AO47" i="64"/>
  <c r="AL64" i="64"/>
  <c r="CM42" i="64"/>
  <c r="CV68" i="64"/>
  <c r="CV107" i="64"/>
  <c r="CQ72" i="64"/>
  <c r="BC75" i="64"/>
  <c r="AO44" i="64"/>
  <c r="AE56" i="64"/>
  <c r="CF68" i="64"/>
  <c r="CL79" i="64"/>
  <c r="CT72" i="64"/>
  <c r="CP101" i="64"/>
  <c r="CE58" i="64"/>
  <c r="AA46" i="64"/>
  <c r="AI60" i="64"/>
  <c r="BQ83" i="64"/>
  <c r="CM83" i="64"/>
  <c r="BY99" i="64"/>
  <c r="BY76" i="64"/>
  <c r="CV86" i="64"/>
  <c r="AI38" i="64"/>
  <c r="BR89" i="64"/>
  <c r="BO46" i="64"/>
  <c r="AK34" i="64"/>
  <c r="CK98" i="64"/>
  <c r="BO79" i="64"/>
  <c r="AR69" i="64"/>
  <c r="V45" i="64"/>
  <c r="CS123" i="64"/>
  <c r="BY97" i="64"/>
  <c r="CN81" i="64"/>
  <c r="BD75" i="64"/>
  <c r="P30" i="64"/>
  <c r="BO91" i="64"/>
  <c r="CL83" i="64"/>
  <c r="BW82" i="64"/>
  <c r="BC61" i="64"/>
  <c r="CM113" i="64"/>
  <c r="CG109" i="64"/>
  <c r="CL86" i="64"/>
  <c r="CC91" i="64"/>
  <c r="CN101" i="64"/>
  <c r="BT64" i="64"/>
  <c r="CV97" i="64"/>
  <c r="T46" i="64"/>
  <c r="AW71" i="64"/>
  <c r="CP117" i="64"/>
  <c r="CR120" i="64"/>
  <c r="CM112" i="64"/>
  <c r="BR94" i="64"/>
  <c r="BA77" i="64"/>
  <c r="CH90" i="64"/>
  <c r="AO61" i="64"/>
  <c r="BU64" i="64"/>
  <c r="BA64" i="64"/>
  <c r="BC30" i="64"/>
  <c r="BY89" i="64"/>
  <c r="CH91" i="64"/>
  <c r="CY126" i="64"/>
  <c r="CK99" i="64"/>
  <c r="BG73" i="64"/>
  <c r="CN94" i="64"/>
  <c r="AX51" i="64"/>
  <c r="U46" i="64"/>
  <c r="CH72" i="64"/>
  <c r="AL52" i="64"/>
  <c r="CP85" i="64"/>
  <c r="CP83" i="64"/>
  <c r="BG77" i="64"/>
  <c r="CJ71" i="64"/>
  <c r="BT72" i="64"/>
  <c r="AY68" i="64"/>
  <c r="CS85" i="64"/>
  <c r="CC57" i="64"/>
  <c r="CK60" i="64"/>
  <c r="CU59" i="64"/>
  <c r="CJ49" i="64"/>
  <c r="CJ94" i="64"/>
  <c r="CF69" i="64"/>
  <c r="CR110" i="64"/>
  <c r="CW83" i="64"/>
  <c r="CX80" i="64"/>
  <c r="CF63" i="64"/>
  <c r="BM55" i="64"/>
  <c r="BV65" i="64"/>
  <c r="BR60" i="64"/>
  <c r="BL88" i="64"/>
  <c r="CL60" i="64"/>
  <c r="CM106" i="64"/>
  <c r="CN63" i="64"/>
  <c r="AS69" i="64"/>
  <c r="CO76" i="64"/>
  <c r="AD45" i="64"/>
  <c r="BG67" i="64"/>
  <c r="BJ62" i="64"/>
  <c r="BJ52" i="64"/>
  <c r="AW36" i="64"/>
  <c r="BH83" i="64"/>
  <c r="BI56" i="64"/>
  <c r="CN57" i="64"/>
  <c r="CR30" i="64"/>
  <c r="CQ108" i="64"/>
  <c r="CW122" i="64"/>
  <c r="CV91" i="64"/>
  <c r="CW117" i="64"/>
  <c r="CQ69" i="64"/>
  <c r="AL54" i="64"/>
  <c r="CP111" i="64"/>
  <c r="CL68" i="64"/>
  <c r="BF65" i="64"/>
  <c r="CZ106" i="64"/>
  <c r="CZ212" i="64" s="1"/>
  <c r="CY101" i="64"/>
  <c r="CT114" i="64"/>
  <c r="CQ103" i="64"/>
  <c r="BZ85" i="64"/>
  <c r="AN55" i="64"/>
  <c r="BQ73" i="64"/>
  <c r="BY68" i="64"/>
  <c r="W47" i="64"/>
  <c r="CR119" i="64"/>
  <c r="BN86" i="64"/>
  <c r="CM92" i="64"/>
  <c r="BD82" i="64"/>
  <c r="CO72" i="64"/>
  <c r="BV79" i="64"/>
  <c r="CO91" i="64"/>
  <c r="BM63" i="64"/>
  <c r="BY30" i="64"/>
  <c r="AN30" i="64"/>
  <c r="BP91" i="64"/>
  <c r="CA95" i="64"/>
  <c r="CM100" i="64"/>
  <c r="CN72" i="64"/>
  <c r="CY104" i="64"/>
  <c r="CI68" i="64"/>
  <c r="CE55" i="64"/>
  <c r="CN86" i="64"/>
  <c r="BU70" i="64"/>
  <c r="BR73" i="64"/>
  <c r="CK90" i="64"/>
  <c r="CA53" i="64"/>
  <c r="AH36" i="64"/>
  <c r="BD58" i="64"/>
  <c r="CR83" i="64"/>
  <c r="BB71" i="64"/>
  <c r="CE91" i="64"/>
  <c r="CP67" i="64"/>
  <c r="BH81" i="64"/>
  <c r="BS69" i="64"/>
  <c r="AS43" i="64"/>
  <c r="CA52" i="64"/>
  <c r="CW96" i="64"/>
  <c r="AY65" i="64"/>
  <c r="BC77" i="64"/>
  <c r="CS76" i="64"/>
  <c r="BW57" i="64"/>
  <c r="CQ107" i="64"/>
  <c r="CE72" i="64"/>
  <c r="CH75" i="64"/>
  <c r="BW65" i="64"/>
  <c r="CK85" i="64"/>
  <c r="BU39" i="64"/>
  <c r="CA84" i="64"/>
  <c r="BT70" i="64"/>
  <c r="BJ43" i="64"/>
  <c r="BY63" i="64"/>
  <c r="CD57" i="64"/>
  <c r="AN66" i="64"/>
  <c r="BL68" i="64"/>
  <c r="BE61" i="64"/>
  <c r="CS45" i="64"/>
  <c r="CP54" i="64"/>
  <c r="BG44" i="64"/>
  <c r="CB33" i="64"/>
  <c r="CU73" i="64"/>
  <c r="BC73" i="64"/>
  <c r="CB97" i="64"/>
  <c r="CS99" i="64"/>
  <c r="CZ101" i="64"/>
  <c r="CZ207" i="64" s="1"/>
  <c r="BN81" i="64"/>
  <c r="CU76" i="64"/>
  <c r="CA66" i="64"/>
  <c r="AC53" i="64"/>
  <c r="BP66" i="64"/>
  <c r="CF108" i="64"/>
  <c r="AX72" i="64"/>
  <c r="BM84" i="64"/>
  <c r="CE82" i="64"/>
  <c r="BO85" i="64"/>
  <c r="CS86" i="64"/>
  <c r="AS71" i="64"/>
  <c r="CH85" i="64"/>
  <c r="BE48" i="64"/>
  <c r="BO60" i="64"/>
  <c r="CZ49" i="64"/>
  <c r="CZ155" i="64" s="1"/>
  <c r="CW91" i="64"/>
  <c r="AV67" i="64"/>
  <c r="CZ66" i="64"/>
  <c r="CZ172" i="64" s="1"/>
  <c r="CJ64" i="64"/>
  <c r="CM104" i="64"/>
  <c r="CS70" i="64"/>
  <c r="BT52" i="64"/>
  <c r="CS109" i="64"/>
  <c r="CL80" i="64"/>
  <c r="AY55" i="64"/>
  <c r="CO35" i="64"/>
  <c r="CL72" i="64"/>
  <c r="BC68" i="64"/>
  <c r="AT65" i="64"/>
  <c r="BS39" i="64"/>
  <c r="CK108" i="64"/>
  <c r="CQ111" i="64"/>
  <c r="CL115" i="64"/>
  <c r="CV87" i="64"/>
  <c r="BV63" i="64"/>
  <c r="CJ82" i="64"/>
  <c r="CC69" i="64"/>
  <c r="AX65" i="64"/>
  <c r="AU69" i="64"/>
  <c r="CK66" i="64"/>
  <c r="AY66" i="64"/>
  <c r="CQ91" i="64"/>
  <c r="BT94" i="64"/>
  <c r="CB95" i="64"/>
  <c r="BN77" i="64"/>
  <c r="AR66" i="64"/>
  <c r="CI46" i="64"/>
  <c r="CF75" i="64"/>
  <c r="CJ45" i="64"/>
  <c r="CN100" i="64"/>
  <c r="BM61" i="64"/>
  <c r="CG77" i="64"/>
  <c r="BF76" i="64"/>
  <c r="BB79" i="64"/>
  <c r="CU80" i="64"/>
  <c r="CS65" i="64"/>
  <c r="CC75" i="64"/>
  <c r="BI43" i="64"/>
  <c r="AR47" i="64"/>
  <c r="AO54" i="64"/>
  <c r="CY85" i="64"/>
  <c r="AL51" i="64"/>
  <c r="BX47" i="64"/>
  <c r="CM115" i="64"/>
  <c r="CE92" i="64"/>
  <c r="BI71" i="64"/>
  <c r="CG107" i="64"/>
  <c r="BZ84" i="64"/>
  <c r="CT47" i="64"/>
  <c r="BS82" i="64"/>
  <c r="CR51" i="64"/>
  <c r="BP82" i="64"/>
  <c r="CY39" i="64"/>
  <c r="AZ78" i="64"/>
  <c r="AR63" i="64"/>
  <c r="V46" i="64"/>
  <c r="AY74" i="64"/>
  <c r="BW73" i="64"/>
  <c r="CL97" i="64"/>
  <c r="BX100" i="64"/>
  <c r="CE102" i="64"/>
  <c r="BX81" i="64"/>
  <c r="BH77" i="64"/>
  <c r="CP66" i="64"/>
  <c r="BA53" i="64"/>
  <c r="BZ66" i="64"/>
  <c r="CP108" i="64"/>
  <c r="BR72" i="64"/>
  <c r="CB84" i="64"/>
  <c r="CV82" i="64"/>
  <c r="CB85" i="64"/>
  <c r="BS87" i="64"/>
  <c r="BE71" i="64"/>
  <c r="BV87" i="64"/>
  <c r="CA50" i="64"/>
  <c r="CQ61" i="64"/>
  <c r="CK42" i="64"/>
  <c r="BR92" i="64"/>
  <c r="CB67" i="64"/>
  <c r="AQ67" i="64"/>
  <c r="BC65" i="64"/>
  <c r="BA69" i="64"/>
  <c r="BN71" i="64"/>
  <c r="AU48" i="64"/>
  <c r="BB56" i="64"/>
  <c r="BA59" i="64"/>
  <c r="BR49" i="64"/>
  <c r="CI36" i="64"/>
  <c r="CG76" i="64"/>
  <c r="CK75" i="64"/>
  <c r="CT99" i="64"/>
  <c r="CP102" i="64"/>
  <c r="BJ59" i="64"/>
  <c r="BQ42" i="64"/>
  <c r="CH74" i="64"/>
  <c r="CF89" i="64"/>
  <c r="CD64" i="64"/>
  <c r="CP93" i="64"/>
  <c r="CU49" i="64"/>
  <c r="U32" i="64"/>
  <c r="BL78" i="64"/>
  <c r="CL31" i="64"/>
  <c r="BW91" i="64"/>
  <c r="AW74" i="64"/>
  <c r="CY113" i="64"/>
  <c r="AZ72" i="64"/>
  <c r="BZ31" i="64"/>
  <c r="AW30" i="64"/>
  <c r="BJ30" i="64"/>
  <c r="CX101" i="64"/>
  <c r="CM97" i="64"/>
  <c r="CY98" i="64"/>
  <c r="BV95" i="64"/>
  <c r="CE67" i="64"/>
  <c r="BR66" i="64"/>
  <c r="CJ77" i="64"/>
  <c r="AM61" i="64"/>
  <c r="CV124" i="64"/>
  <c r="CN106" i="64"/>
  <c r="BX79" i="64"/>
  <c r="CC102" i="64"/>
  <c r="BY103" i="64"/>
  <c r="CZ99" i="64"/>
  <c r="CZ205" i="64" s="1"/>
  <c r="CL74" i="64"/>
  <c r="BH74" i="64"/>
  <c r="CR81" i="64"/>
  <c r="CM70" i="64"/>
  <c r="BO30" i="64"/>
  <c r="CT117" i="64"/>
  <c r="CW85" i="64"/>
  <c r="CX106" i="64"/>
  <c r="CY108" i="64"/>
  <c r="CZ107" i="64"/>
  <c r="CZ213" i="64" s="1"/>
  <c r="CP81" i="64"/>
  <c r="CZ80" i="64"/>
  <c r="CZ186" i="64" s="1"/>
  <c r="BS86" i="64"/>
  <c r="CK43" i="64"/>
  <c r="BP69" i="64"/>
  <c r="BF67" i="64"/>
  <c r="BX66" i="64"/>
  <c r="BW92" i="64"/>
  <c r="CD94" i="64"/>
  <c r="CL95" i="64"/>
  <c r="BY77" i="64"/>
  <c r="BL66" i="64"/>
  <c r="AC47" i="64"/>
  <c r="CP75" i="64"/>
  <c r="AM46" i="64"/>
  <c r="CX100" i="64"/>
  <c r="BE62" i="64"/>
  <c r="CW77" i="64"/>
  <c r="BZ76" i="64"/>
  <c r="BQ79" i="64"/>
  <c r="BM81" i="64"/>
  <c r="BB66" i="64"/>
  <c r="CT76" i="64"/>
  <c r="CV46" i="64"/>
  <c r="CT49" i="64"/>
  <c r="BS44" i="64"/>
  <c r="BK86" i="64"/>
  <c r="BR52" i="64"/>
  <c r="BF48" i="64"/>
  <c r="CW115" i="64"/>
  <c r="BS56" i="64"/>
  <c r="AU60" i="64"/>
  <c r="AC49" i="64"/>
  <c r="BK87" i="64"/>
  <c r="AF45" i="64"/>
  <c r="AC41" i="64"/>
  <c r="CV71" i="64"/>
  <c r="CO69" i="64"/>
  <c r="BK69" i="64"/>
  <c r="BU94" i="64"/>
  <c r="BR96" i="64"/>
  <c r="CS80" i="64"/>
  <c r="CT44" i="64"/>
  <c r="AF49" i="64"/>
  <c r="BR58" i="64"/>
  <c r="CS36" i="64"/>
  <c r="CC105" i="64"/>
  <c r="CD63" i="64"/>
  <c r="BH51" i="64"/>
  <c r="BU78" i="64"/>
  <c r="CM79" i="64"/>
  <c r="CL82" i="64"/>
  <c r="BJ50" i="64"/>
  <c r="BY95" i="64"/>
  <c r="AW72" i="64"/>
  <c r="BS71" i="64"/>
  <c r="AR70" i="64"/>
  <c r="AZ73" i="64"/>
  <c r="CO74" i="64"/>
  <c r="BZ52" i="64"/>
  <c r="AQ66" i="64"/>
  <c r="BB65" i="64"/>
  <c r="CJ54" i="64"/>
  <c r="BC43" i="64"/>
  <c r="BZ80" i="64"/>
  <c r="BD80" i="64"/>
  <c r="CE104" i="64"/>
  <c r="CL106" i="64"/>
  <c r="CR109" i="64"/>
  <c r="CD85" i="64"/>
  <c r="AR53" i="64"/>
  <c r="BF77" i="64"/>
  <c r="CR63" i="64"/>
  <c r="AS60" i="64"/>
  <c r="BL62" i="64"/>
  <c r="AY57" i="64"/>
  <c r="CM58" i="64"/>
  <c r="CK88" i="64"/>
  <c r="BT91" i="64"/>
  <c r="CO92" i="64"/>
  <c r="CP74" i="64"/>
  <c r="CG56" i="64"/>
  <c r="AU61" i="64"/>
  <c r="BQ70" i="64"/>
  <c r="AO62" i="64"/>
  <c r="CG97" i="64"/>
  <c r="AM51" i="64"/>
  <c r="CM73" i="64"/>
  <c r="CC72" i="64"/>
  <c r="CG75" i="64"/>
  <c r="BC56" i="64"/>
  <c r="AW65" i="64"/>
  <c r="CY81" i="64"/>
  <c r="BN85" i="64"/>
  <c r="BZ91" i="64"/>
  <c r="CG82" i="64"/>
  <c r="AT68" i="64"/>
  <c r="CW64" i="64"/>
  <c r="CZ60" i="64"/>
  <c r="CZ166" i="64" s="1"/>
  <c r="BC50" i="64"/>
  <c r="CV101" i="64"/>
  <c r="BW99" i="64"/>
  <c r="CD96" i="64"/>
  <c r="CL51" i="64"/>
  <c r="CZ81" i="64"/>
  <c r="CZ187" i="64" s="1"/>
  <c r="CQ110" i="64"/>
  <c r="CK82" i="64"/>
  <c r="BA62" i="64"/>
  <c r="CF104" i="64"/>
  <c r="CB94" i="64"/>
  <c r="CG106" i="64"/>
  <c r="BU77" i="64"/>
  <c r="BY101" i="64"/>
  <c r="BM62" i="64"/>
  <c r="AM52" i="64"/>
  <c r="BH60" i="64"/>
  <c r="CS51" i="64"/>
  <c r="BC33" i="64"/>
  <c r="BP30" i="64"/>
  <c r="CV98" i="64"/>
  <c r="CW111" i="64"/>
  <c r="CT84" i="64"/>
  <c r="CG108" i="64"/>
  <c r="CG68" i="64"/>
  <c r="CY67" i="64"/>
  <c r="AU71" i="64"/>
  <c r="CP68" i="64"/>
  <c r="BQ51" i="64"/>
  <c r="CL92" i="64"/>
  <c r="BV68" i="64"/>
  <c r="CX67" i="64"/>
  <c r="AO66" i="64"/>
  <c r="CT69" i="64"/>
  <c r="CY71" i="64"/>
  <c r="CD49" i="64"/>
  <c r="AN57" i="64"/>
  <c r="CD59" i="64"/>
  <c r="CX49" i="64"/>
  <c r="AE38" i="64"/>
  <c r="BB77" i="64"/>
  <c r="CB76" i="64"/>
  <c r="CI100" i="64"/>
  <c r="CE103" i="64"/>
  <c r="CB105" i="64"/>
  <c r="CF83" i="64"/>
  <c r="BR82" i="64"/>
  <c r="CV72" i="64"/>
  <c r="BP59" i="64"/>
  <c r="BI52" i="64"/>
  <c r="CY53" i="64"/>
  <c r="BH40" i="64"/>
  <c r="BX87" i="64"/>
  <c r="CC85" i="64"/>
  <c r="BX88" i="64"/>
  <c r="BO90" i="64"/>
  <c r="CR72" i="64"/>
  <c r="CT45" i="64"/>
  <c r="BV56" i="64"/>
  <c r="BT66" i="64"/>
  <c r="CS53" i="64"/>
  <c r="BZ94" i="64"/>
  <c r="BD71" i="64"/>
  <c r="BN70" i="64"/>
  <c r="CQ68" i="64"/>
  <c r="AA53" i="64"/>
  <c r="BR75" i="64"/>
  <c r="AE54" i="64"/>
  <c r="CX114" i="64"/>
  <c r="BW85" i="64"/>
  <c r="CU63" i="64"/>
  <c r="CX57" i="64"/>
  <c r="CE78" i="64"/>
  <c r="AR43" i="64"/>
  <c r="AA52" i="64"/>
  <c r="AP61" i="64"/>
  <c r="CS108" i="64"/>
  <c r="BJ85" i="64"/>
  <c r="BD52" i="64"/>
  <c r="CH76" i="64"/>
  <c r="BO63" i="64"/>
  <c r="CR59" i="64"/>
  <c r="CN60" i="64"/>
  <c r="AO56" i="64"/>
  <c r="CL57" i="64"/>
  <c r="BM88" i="64"/>
  <c r="CM90" i="64"/>
  <c r="BU92" i="64"/>
  <c r="BT74" i="64"/>
  <c r="AD56" i="64"/>
  <c r="BY60" i="64"/>
  <c r="AW70" i="64"/>
  <c r="CY60" i="64"/>
  <c r="CR96" i="64"/>
  <c r="AO58" i="64"/>
  <c r="BS96" i="64"/>
  <c r="BP78" i="64"/>
  <c r="CM86" i="64"/>
  <c r="CU74" i="64"/>
  <c r="BI57" i="64"/>
  <c r="BJ34" i="64"/>
  <c r="BO74" i="64"/>
  <c r="BS43" i="64"/>
  <c r="V42" i="64"/>
  <c r="AQ57" i="64"/>
  <c r="CC31" i="64"/>
  <c r="BI39" i="64"/>
  <c r="CW81" i="64"/>
  <c r="BZ50" i="64"/>
  <c r="CM64" i="64"/>
  <c r="BE54" i="64"/>
  <c r="CC32" i="64"/>
  <c r="AK63" i="64"/>
  <c r="CE42" i="64"/>
  <c r="CD47" i="64"/>
  <c r="CT97" i="64"/>
  <c r="CU78" i="64"/>
  <c r="AZ71" i="64"/>
  <c r="AH57" i="64"/>
  <c r="CX40" i="64"/>
  <c r="BB55" i="64"/>
  <c r="CA103" i="64"/>
  <c r="CC67" i="64"/>
  <c r="BC80" i="64"/>
  <c r="CI78" i="64"/>
  <c r="CF81" i="64"/>
  <c r="BT83" i="64"/>
  <c r="BB68" i="64"/>
  <c r="BT79" i="64"/>
  <c r="AK51" i="64"/>
  <c r="BP53" i="64"/>
  <c r="BV35" i="64"/>
  <c r="CF88" i="64"/>
  <c r="CL78" i="64"/>
  <c r="CG81" i="64"/>
  <c r="CG62" i="64"/>
  <c r="BS76" i="64"/>
  <c r="CA91" i="64"/>
  <c r="AX53" i="64"/>
  <c r="BT56" i="64"/>
  <c r="AS65" i="64"/>
  <c r="BR80" i="64"/>
  <c r="AX40" i="64"/>
  <c r="BB75" i="64"/>
  <c r="BT63" i="64"/>
  <c r="BF35" i="64"/>
  <c r="BZ58" i="64"/>
  <c r="AF50" i="64"/>
  <c r="BY56" i="64"/>
  <c r="CU58" i="64"/>
  <c r="BT44" i="64"/>
  <c r="BY62" i="64"/>
  <c r="AT39" i="64"/>
  <c r="CW94" i="64"/>
  <c r="CP76" i="64"/>
  <c r="BL65" i="64"/>
  <c r="CE45" i="64"/>
  <c r="BL75" i="64"/>
  <c r="AV45" i="64"/>
  <c r="CY99" i="64"/>
  <c r="CN59" i="64"/>
  <c r="CR76" i="64"/>
  <c r="BO75" i="64"/>
  <c r="CH78" i="64"/>
  <c r="BN80" i="64"/>
  <c r="BD65" i="64"/>
  <c r="BG75" i="64"/>
  <c r="CX41" i="64"/>
  <c r="BL46" i="64"/>
  <c r="CF51" i="64"/>
  <c r="BV85" i="64"/>
  <c r="AZ75" i="64"/>
  <c r="BR78" i="64"/>
  <c r="AB47" i="64"/>
  <c r="BK72" i="64"/>
  <c r="BM85" i="64"/>
  <c r="AB46" i="64"/>
  <c r="BY51" i="64"/>
  <c r="BT89" i="64"/>
  <c r="BW76" i="64"/>
  <c r="CO68" i="64"/>
  <c r="BD73" i="64"/>
  <c r="CS58" i="64"/>
  <c r="Y35" i="64"/>
  <c r="AK50" i="64"/>
  <c r="H33" i="64"/>
  <c r="BW48" i="64"/>
  <c r="CF40" i="64"/>
  <c r="BO39" i="64"/>
  <c r="AI56" i="64"/>
  <c r="CV42" i="64"/>
  <c r="CX61" i="64"/>
  <c r="BW97" i="64"/>
  <c r="AX49" i="64"/>
  <c r="BV73" i="64"/>
  <c r="BI72" i="64"/>
  <c r="BM75" i="64"/>
  <c r="CM76" i="64"/>
  <c r="CE57" i="64"/>
  <c r="BF69" i="64"/>
  <c r="CK67" i="64"/>
  <c r="BN56" i="64"/>
  <c r="BG46" i="64"/>
  <c r="BV82" i="64"/>
  <c r="BU68" i="64"/>
  <c r="AX75" i="64"/>
  <c r="CY112" i="64"/>
  <c r="BL70" i="64"/>
  <c r="CB80" i="64"/>
  <c r="BD56" i="64"/>
  <c r="BG40" i="64"/>
  <c r="BL87" i="64"/>
  <c r="BX74" i="64"/>
  <c r="CV66" i="64"/>
  <c r="AV68" i="64"/>
  <c r="AQ61" i="64"/>
  <c r="BH34" i="64"/>
  <c r="CY88" i="64"/>
  <c r="BI70" i="64"/>
  <c r="BM50" i="64"/>
  <c r="BC38" i="64"/>
  <c r="CF73" i="64"/>
  <c r="CQ71" i="64"/>
  <c r="BB60" i="64"/>
  <c r="CR89" i="64"/>
  <c r="CG72" i="64"/>
  <c r="AC45" i="64"/>
  <c r="BH56" i="64"/>
  <c r="BH66" i="64"/>
  <c r="CG53" i="64"/>
  <c r="BP94" i="64"/>
  <c r="CQ70" i="64"/>
  <c r="AS70" i="64"/>
  <c r="BO68" i="64"/>
  <c r="CZ71" i="64"/>
  <c r="CZ177" i="64" s="1"/>
  <c r="CI73" i="64"/>
  <c r="BH45" i="64"/>
  <c r="AS63" i="64"/>
  <c r="BC63" i="64"/>
  <c r="AH53" i="64"/>
  <c r="AJ45" i="64"/>
  <c r="BL79" i="64"/>
  <c r="AU64" i="64"/>
  <c r="CK71" i="64"/>
  <c r="CG100" i="64"/>
  <c r="CW67" i="64"/>
  <c r="CJ63" i="64"/>
  <c r="BS47" i="64"/>
  <c r="BC53" i="64"/>
  <c r="CI84" i="64"/>
  <c r="CK72" i="64"/>
  <c r="CS62" i="64"/>
  <c r="CA63" i="64"/>
  <c r="AJ58" i="64"/>
  <c r="V34" i="64"/>
  <c r="CQ86" i="64"/>
  <c r="CF47" i="64"/>
  <c r="AZ52" i="64"/>
  <c r="CP53" i="64"/>
  <c r="BS61" i="64"/>
  <c r="BF45" i="64"/>
  <c r="CG60" i="64"/>
  <c r="CD86" i="64"/>
  <c r="CO70" i="64"/>
  <c r="BX85" i="64"/>
  <c r="X48" i="64"/>
  <c r="AY60" i="64"/>
  <c r="CP49" i="64"/>
  <c r="CL91" i="64"/>
  <c r="CD66" i="64"/>
  <c r="BW66" i="64"/>
  <c r="BL63" i="64"/>
  <c r="BN68" i="64"/>
  <c r="CH70" i="64"/>
  <c r="AU65" i="64"/>
  <c r="AY52" i="64"/>
  <c r="CB57" i="64"/>
  <c r="CI47" i="64"/>
  <c r="AH37" i="64"/>
  <c r="CR75" i="64"/>
  <c r="CI86" i="64"/>
  <c r="CI62" i="64"/>
  <c r="BZ97" i="64"/>
  <c r="CN64" i="64"/>
  <c r="AS42" i="64"/>
  <c r="BI40" i="64"/>
  <c r="BU57" i="64"/>
  <c r="CA82" i="64"/>
  <c r="BF68" i="64"/>
  <c r="CT58" i="64"/>
  <c r="CA61" i="64"/>
  <c r="AC54" i="64"/>
  <c r="BK59" i="64"/>
  <c r="BY84" i="64"/>
  <c r="AL61" i="64"/>
  <c r="AN34" i="64"/>
  <c r="CR62" i="64"/>
  <c r="P39" i="64"/>
  <c r="BU48" i="64"/>
  <c r="CX47" i="64"/>
  <c r="CH83" i="64"/>
  <c r="BQ68" i="64"/>
  <c r="CM80" i="64"/>
  <c r="CK33" i="64"/>
  <c r="CD55" i="64"/>
  <c r="AJ42" i="64"/>
  <c r="CR88" i="64"/>
  <c r="CN58" i="64"/>
  <c r="CI59" i="64"/>
  <c r="BU50" i="64"/>
  <c r="BG63" i="64"/>
  <c r="BN66" i="64"/>
  <c r="AG58" i="64"/>
  <c r="CK91" i="64"/>
  <c r="AW52" i="64"/>
  <c r="CY40" i="64"/>
  <c r="BT34" i="64"/>
  <c r="AQ69" i="64"/>
  <c r="BJ83" i="64"/>
  <c r="BL47" i="64"/>
  <c r="CC94" i="64"/>
  <c r="BB57" i="64"/>
  <c r="BK54" i="64"/>
  <c r="M36" i="64"/>
  <c r="BI47" i="64"/>
  <c r="CC80" i="64"/>
  <c r="CL62" i="64"/>
  <c r="AZ54" i="64"/>
  <c r="BJ55" i="64"/>
  <c r="AN50" i="64"/>
  <c r="BE45" i="64"/>
  <c r="BS80" i="64"/>
  <c r="AM59" i="64"/>
  <c r="AN56" i="64"/>
  <c r="AQ44" i="64"/>
  <c r="CI83" i="64"/>
  <c r="CN69" i="64"/>
  <c r="BC31" i="64"/>
  <c r="BH72" i="64"/>
  <c r="CY73" i="64"/>
  <c r="BZ46" i="64"/>
  <c r="BQ63" i="64"/>
  <c r="BP63" i="64"/>
  <c r="AT53" i="64"/>
  <c r="CQ33" i="64"/>
  <c r="CA79" i="64"/>
  <c r="BE79" i="64"/>
  <c r="CF103" i="64"/>
  <c r="CM105" i="64"/>
  <c r="CI108" i="64"/>
  <c r="CY84" i="64"/>
  <c r="AN48" i="64"/>
  <c r="BQ75" i="64"/>
  <c r="AL62" i="64"/>
  <c r="AV57" i="64"/>
  <c r="AO60" i="64"/>
  <c r="BQ74" i="64"/>
  <c r="BB73" i="64"/>
  <c r="CJ98" i="64"/>
  <c r="BG83" i="64"/>
  <c r="AQ47" i="64"/>
  <c r="AK41" i="64"/>
  <c r="AF55" i="64"/>
  <c r="BJ51" i="64"/>
  <c r="CF70" i="64"/>
  <c r="AB44" i="64"/>
  <c r="BV67" i="64"/>
  <c r="BC57" i="64"/>
  <c r="CI56" i="64"/>
  <c r="AS53" i="64"/>
  <c r="CA72" i="64"/>
  <c r="CT67" i="64"/>
  <c r="CZ69" i="64"/>
  <c r="CZ175" i="64" s="1"/>
  <c r="BV55" i="64"/>
  <c r="AU54" i="64"/>
  <c r="BD62" i="64"/>
  <c r="M38" i="64"/>
  <c r="CJ68" i="64"/>
  <c r="AT71" i="64"/>
  <c r="BK47" i="64"/>
  <c r="CM55" i="64"/>
  <c r="AN59" i="64"/>
  <c r="AZ49" i="64"/>
  <c r="BK36" i="64"/>
  <c r="BP76" i="64"/>
  <c r="BT75" i="64"/>
  <c r="CJ99" i="64"/>
  <c r="CF102" i="64"/>
  <c r="CC104" i="64"/>
  <c r="CQ82" i="64"/>
  <c r="CD80" i="64"/>
  <c r="AX71" i="64"/>
  <c r="CA57" i="64"/>
  <c r="BC47" i="64"/>
  <c r="AD43" i="64"/>
  <c r="BG71" i="64"/>
  <c r="CD45" i="64"/>
  <c r="CM95" i="64"/>
  <c r="BT76" i="64"/>
  <c r="CV74" i="64"/>
  <c r="BW67" i="64"/>
  <c r="CE37" i="64"/>
  <c r="BK44" i="64"/>
  <c r="BJ68" i="64"/>
  <c r="BX62" i="64"/>
  <c r="BN65" i="64"/>
  <c r="BM54" i="64"/>
  <c r="BH42" i="64"/>
  <c r="AZ46" i="64"/>
  <c r="AT62" i="64"/>
  <c r="BN63" i="64"/>
  <c r="BZ64" i="64"/>
  <c r="AU31" i="64"/>
  <c r="CX69" i="64"/>
  <c r="BI81" i="64"/>
  <c r="CB45" i="64"/>
  <c r="CI64" i="64"/>
  <c r="CO66" i="64"/>
  <c r="BG58" i="64"/>
  <c r="CU91" i="64"/>
  <c r="BQ52" i="64"/>
  <c r="BA41" i="64"/>
  <c r="BT35" i="64"/>
  <c r="CJ72" i="64"/>
  <c r="BL72" i="64"/>
  <c r="CC96" i="64"/>
  <c r="CT98" i="64"/>
  <c r="CQ100" i="64"/>
  <c r="CI80" i="64"/>
  <c r="AW75" i="64"/>
  <c r="BE64" i="64"/>
  <c r="AQ50" i="64"/>
  <c r="BT62" i="64"/>
  <c r="CR106" i="64"/>
  <c r="AZ67" i="64"/>
  <c r="CC106" i="64"/>
  <c r="BU93" i="64"/>
  <c r="BJ70" i="64"/>
  <c r="CG70" i="64"/>
  <c r="BM37" i="64"/>
  <c r="BV49" i="64"/>
  <c r="BJ80" i="64"/>
  <c r="CG65" i="64"/>
  <c r="AV60" i="64"/>
  <c r="BB63" i="64"/>
  <c r="CI52" i="64"/>
  <c r="CG48" i="64"/>
  <c r="BS65" i="64"/>
  <c r="BH80" i="64"/>
  <c r="N40" i="64"/>
  <c r="BK49" i="64"/>
  <c r="BY58" i="64"/>
  <c r="AG54" i="64"/>
  <c r="CR47" i="64"/>
  <c r="AE53" i="64"/>
  <c r="CA40" i="64"/>
  <c r="CC71" i="64"/>
  <c r="BN69" i="64"/>
  <c r="CS68" i="64"/>
  <c r="CZ93" i="64"/>
  <c r="CZ199" i="64" s="1"/>
  <c r="CW95" i="64"/>
  <c r="CJ97" i="64"/>
  <c r="CK78" i="64"/>
  <c r="CT70" i="64"/>
  <c r="CB56" i="64"/>
  <c r="AC40" i="64"/>
  <c r="AQ55" i="64"/>
  <c r="CV102" i="64"/>
  <c r="AO59" i="64"/>
  <c r="CQ102" i="64"/>
  <c r="CI87" i="64"/>
  <c r="CM65" i="64"/>
  <c r="AT63" i="64"/>
  <c r="CJ67" i="64"/>
  <c r="BV51" i="64"/>
  <c r="BV78" i="64"/>
  <c r="BR62" i="64"/>
  <c r="BG50" i="64"/>
  <c r="AY61" i="64"/>
  <c r="CK46" i="64"/>
  <c r="CW45" i="64"/>
  <c r="BF59" i="64"/>
  <c r="BL76" i="64"/>
  <c r="CG55" i="64"/>
  <c r="BM76" i="64"/>
  <c r="BV59" i="64"/>
  <c r="BY72" i="64"/>
  <c r="BC74" i="64"/>
  <c r="BH41" i="64"/>
  <c r="CX113" i="64"/>
  <c r="BR87" i="64"/>
  <c r="CA60" i="64"/>
  <c r="CV80" i="64"/>
  <c r="AW68" i="64"/>
  <c r="CX63" i="64"/>
  <c r="CF67" i="64"/>
  <c r="BM64" i="64"/>
  <c r="CP64" i="64"/>
  <c r="CY90" i="64"/>
  <c r="CE93" i="64"/>
  <c r="CM94" i="64"/>
  <c r="CD76" i="64"/>
  <c r="BU63" i="64"/>
  <c r="CX42" i="64"/>
  <c r="CR73" i="64"/>
  <c r="V38" i="64"/>
  <c r="CO99" i="64"/>
  <c r="AZ66" i="64"/>
  <c r="BZ99" i="64"/>
  <c r="BO81" i="64"/>
  <c r="BK57" i="64"/>
  <c r="CX89" i="64"/>
  <c r="CR61" i="64"/>
  <c r="AV46" i="64"/>
  <c r="BN76" i="64"/>
  <c r="BE55" i="64"/>
  <c r="AN47" i="64"/>
  <c r="AZ59" i="64"/>
  <c r="CP43" i="64"/>
  <c r="CN40" i="64"/>
  <c r="CL43" i="64"/>
  <c r="BQ62" i="64"/>
  <c r="BT43" i="64"/>
  <c r="BN74" i="64"/>
  <c r="CL40" i="64"/>
  <c r="BU67" i="64"/>
  <c r="Y42" i="64"/>
  <c r="CV34" i="64"/>
  <c r="BS72" i="64"/>
  <c r="AV72" i="64"/>
  <c r="CN90" i="64"/>
  <c r="BJ84" i="64"/>
  <c r="CV79" i="64"/>
  <c r="CH64" i="64"/>
  <c r="BF75" i="64"/>
  <c r="CO59" i="64"/>
  <c r="U37" i="64"/>
  <c r="BH82" i="64"/>
  <c r="CI76" i="64"/>
  <c r="CE70" i="64"/>
  <c r="BS70" i="64"/>
  <c r="CO54" i="64"/>
  <c r="AL49" i="64"/>
  <c r="CL63" i="64"/>
  <c r="BF40" i="64"/>
  <c r="CB43" i="64"/>
  <c r="BD55" i="64"/>
  <c r="CQ74" i="64"/>
  <c r="Z42" i="64"/>
  <c r="BO84" i="64"/>
  <c r="AX47" i="64"/>
  <c r="CZ38" i="64"/>
  <c r="CZ144" i="64" s="1"/>
  <c r="BY53" i="64"/>
  <c r="CE47" i="64"/>
  <c r="CX38" i="64"/>
  <c r="BX61" i="64"/>
  <c r="AS34" i="64"/>
  <c r="AZ60" i="64"/>
  <c r="BY45" i="64"/>
  <c r="BN59" i="64"/>
  <c r="BL44" i="64"/>
  <c r="AY40" i="64"/>
  <c r="AH51" i="64"/>
  <c r="CO42" i="64"/>
  <c r="CO62" i="64"/>
  <c r="CV54" i="64"/>
  <c r="AL56" i="64"/>
  <c r="AF42" i="64"/>
  <c r="M31" i="64"/>
  <c r="P41" i="64"/>
  <c r="CY59" i="64"/>
  <c r="AP49" i="64"/>
  <c r="BT42" i="64"/>
  <c r="CU81" i="64"/>
  <c r="AY59" i="64"/>
  <c r="AJ62" i="64"/>
  <c r="CL67" i="64"/>
  <c r="AK61" i="64"/>
  <c r="CM43" i="64"/>
  <c r="AN60" i="64"/>
  <c r="BJ73" i="64"/>
  <c r="BF57" i="64"/>
  <c r="BI35" i="64"/>
  <c r="BE41" i="64"/>
  <c r="CZ43" i="64"/>
  <c r="CZ149" i="64" s="1"/>
  <c r="AJ38" i="64"/>
  <c r="M34" i="64"/>
  <c r="CX51" i="64"/>
  <c r="CW55" i="64"/>
  <c r="AQ65" i="64"/>
  <c r="AM37" i="64"/>
  <c r="AB49" i="64"/>
  <c r="BO62" i="64"/>
  <c r="CB81" i="64"/>
  <c r="AE52" i="64"/>
  <c r="CM32" i="64"/>
  <c r="AQ60" i="64"/>
  <c r="BW46" i="64"/>
  <c r="BR54" i="64"/>
  <c r="Y33" i="64"/>
  <c r="BO50" i="64"/>
  <c r="BS81" i="64"/>
  <c r="CL50" i="64"/>
  <c r="CW89" i="64"/>
  <c r="AP55" i="64"/>
  <c r="CX31" i="64"/>
  <c r="CZ40" i="64"/>
  <c r="CZ146" i="64" s="1"/>
  <c r="X49" i="64"/>
  <c r="AY53" i="64"/>
  <c r="BL50" i="64"/>
  <c r="CF42" i="64"/>
  <c r="AQ64" i="64"/>
  <c r="CQ62" i="64"/>
  <c r="CG85" i="64"/>
  <c r="AS47" i="64"/>
  <c r="O35" i="64"/>
  <c r="CY52" i="64"/>
  <c r="L37" i="64"/>
  <c r="AL40" i="64"/>
  <c r="AE36" i="64"/>
  <c r="AL33" i="64"/>
  <c r="AS66" i="64"/>
  <c r="CN114" i="64"/>
  <c r="CT107" i="64"/>
  <c r="BY80" i="64"/>
  <c r="CS84" i="64"/>
  <c r="BJ57" i="64"/>
  <c r="AL57" i="64"/>
  <c r="BJ46" i="64"/>
  <c r="AV62" i="64"/>
  <c r="CN88" i="64"/>
  <c r="AV58" i="64"/>
  <c r="AV44" i="64"/>
  <c r="CB59" i="64"/>
  <c r="CJ55" i="64"/>
  <c r="CN42" i="64"/>
  <c r="CO55" i="64"/>
  <c r="BP70" i="64"/>
  <c r="CD60" i="64"/>
  <c r="CB31" i="64"/>
  <c r="BZ44" i="64"/>
  <c r="CL59" i="64"/>
  <c r="BB46" i="64"/>
  <c r="CZ64" i="64"/>
  <c r="CZ170" i="64" s="1"/>
  <c r="BY59" i="64"/>
  <c r="CV65" i="64"/>
  <c r="BZ53" i="64"/>
  <c r="AV54" i="64"/>
  <c r="BU69" i="64"/>
  <c r="AF44" i="64"/>
  <c r="BE50" i="64"/>
  <c r="AI34" i="64"/>
  <c r="BV37" i="64"/>
  <c r="T37" i="64"/>
  <c r="BY43" i="64"/>
  <c r="BV70" i="64"/>
  <c r="CJ58" i="64"/>
  <c r="CI109" i="64"/>
  <c r="CX103" i="64"/>
  <c r="CA78" i="64"/>
  <c r="BJ79" i="64"/>
  <c r="CB51" i="64"/>
  <c r="AM47" i="64"/>
  <c r="BG60" i="64"/>
  <c r="CJ50" i="64"/>
  <c r="CP86" i="64"/>
  <c r="BM53" i="64"/>
  <c r="CV70" i="64"/>
  <c r="BV57" i="64"/>
  <c r="CS46" i="64"/>
  <c r="AY42" i="64"/>
  <c r="CV50" i="64"/>
  <c r="AR68" i="64"/>
  <c r="AH54" i="64"/>
  <c r="G32" i="64"/>
  <c r="CU52" i="64"/>
  <c r="BZ55" i="64"/>
  <c r="AP43" i="64"/>
  <c r="CV61" i="64"/>
  <c r="CQ39" i="64"/>
  <c r="BJ44" i="64"/>
  <c r="CL81" i="64"/>
  <c r="AC52" i="64"/>
  <c r="BO53" i="64"/>
  <c r="CR48" i="64"/>
  <c r="AN46" i="64"/>
  <c r="BK31" i="64"/>
  <c r="BZ57" i="64"/>
  <c r="BK33" i="64"/>
  <c r="AH41" i="64"/>
  <c r="CV90" i="64"/>
  <c r="BA65" i="64"/>
  <c r="BY55" i="64"/>
  <c r="AW50" i="64"/>
  <c r="BX45" i="64"/>
  <c r="CC64" i="64"/>
  <c r="CD75" i="64"/>
  <c r="BA58" i="64"/>
  <c r="BI42" i="64"/>
  <c r="AV61" i="64"/>
  <c r="BZ56" i="64"/>
  <c r="BA57" i="64"/>
  <c r="BR50" i="64"/>
  <c r="BB47" i="64"/>
  <c r="BU61" i="64"/>
  <c r="CA39" i="64"/>
  <c r="V40" i="64"/>
  <c r="AO31" i="64"/>
  <c r="CB41" i="64"/>
  <c r="BE56" i="64"/>
  <c r="CS47" i="64"/>
  <c r="AI48" i="64"/>
  <c r="CN38" i="64"/>
  <c r="CL48" i="64"/>
  <c r="BA47" i="64"/>
  <c r="BW58" i="64"/>
  <c r="CP51" i="64"/>
  <c r="CS38" i="64"/>
  <c r="BF31" i="64"/>
  <c r="AY70" i="64"/>
  <c r="CN44" i="64"/>
  <c r="CX79" i="64"/>
  <c r="CU66" i="64"/>
  <c r="AD52" i="64"/>
  <c r="CP71" i="64"/>
  <c r="BY66" i="64"/>
  <c r="CR65" i="64"/>
  <c r="AC31" i="64"/>
  <c r="CU43" i="64"/>
  <c r="BB54" i="64"/>
  <c r="BA45" i="64"/>
  <c r="BD40" i="64"/>
  <c r="BP43" i="64"/>
  <c r="BZ72" i="64"/>
  <c r="CA51" i="64"/>
  <c r="CT53" i="64"/>
  <c r="BW61" i="64"/>
  <c r="BQ58" i="64"/>
  <c r="CP60" i="64"/>
  <c r="BB76" i="64"/>
  <c r="CC60" i="64"/>
  <c r="CJ48" i="64"/>
  <c r="CT64" i="64"/>
  <c r="AW31" i="64"/>
  <c r="CF55" i="64"/>
  <c r="BV60" i="64"/>
  <c r="AI35" i="64"/>
  <c r="CK47" i="64"/>
  <c r="CA42" i="64"/>
  <c r="AH52" i="64"/>
  <c r="CE31" i="64"/>
  <c r="V48" i="64"/>
  <c r="CB48" i="64"/>
  <c r="Y49" i="64"/>
  <c r="AW39" i="64"/>
  <c r="CN61" i="64"/>
  <c r="BI32" i="64"/>
  <c r="CO52" i="64"/>
  <c r="CW37" i="64"/>
  <c r="BT53" i="64"/>
  <c r="AJ31" i="64"/>
  <c r="BP71" i="64"/>
  <c r="AD40" i="64"/>
  <c r="CE60" i="64"/>
  <c r="CH62" i="64"/>
  <c r="BC76" i="64"/>
  <c r="BJ49" i="64"/>
  <c r="CD58" i="64"/>
  <c r="CW48" i="64"/>
  <c r="AH35" i="64"/>
  <c r="CM67" i="64"/>
  <c r="AX67" i="64"/>
  <c r="CH53" i="64"/>
  <c r="BF54" i="64"/>
  <c r="BD60" i="64"/>
  <c r="BO58" i="64"/>
  <c r="CW66" i="64"/>
  <c r="CD68" i="64"/>
  <c r="BY41" i="64"/>
  <c r="CZ75" i="64"/>
  <c r="CZ181" i="64" s="1"/>
  <c r="CA64" i="64"/>
  <c r="BD41" i="64"/>
  <c r="AJ48" i="64"/>
  <c r="BP36" i="64"/>
  <c r="BB48" i="64"/>
  <c r="AA38" i="64"/>
  <c r="AT66" i="64"/>
  <c r="AH40" i="64"/>
  <c r="BQ48" i="64"/>
  <c r="AQ56" i="64"/>
  <c r="CN67" i="64"/>
  <c r="BN84" i="64"/>
  <c r="AJ51" i="64"/>
  <c r="BY39" i="64"/>
  <c r="BU55" i="64"/>
  <c r="BT88" i="64"/>
  <c r="AK48" i="64"/>
  <c r="BL48" i="64"/>
  <c r="BA78" i="64"/>
  <c r="BX53" i="64"/>
  <c r="BY32" i="64"/>
  <c r="CW60" i="64"/>
  <c r="BP60" i="64"/>
  <c r="BH75" i="64"/>
  <c r="AE51" i="64"/>
  <c r="CL44" i="64"/>
  <c r="CW44" i="64"/>
  <c r="CK52" i="64"/>
  <c r="CD50" i="64"/>
  <c r="BG37" i="64"/>
  <c r="AQ52" i="64"/>
  <c r="CX59" i="64"/>
  <c r="CR70" i="64"/>
  <c r="Z39" i="64"/>
  <c r="AZ50" i="64"/>
  <c r="CB53" i="64"/>
  <c r="CW58" i="64"/>
  <c r="AG50" i="64"/>
  <c r="AU51" i="64"/>
  <c r="CS64" i="64"/>
  <c r="AO52" i="64"/>
  <c r="CW40" i="64"/>
  <c r="AT51" i="64"/>
  <c r="CC39" i="64"/>
  <c r="BN52" i="64"/>
  <c r="BD70" i="64"/>
  <c r="CG54" i="64"/>
  <c r="AO46" i="64"/>
  <c r="CP65" i="64"/>
  <c r="V43" i="64"/>
  <c r="CX58" i="64"/>
  <c r="BB70" i="64"/>
  <c r="AV31" i="64"/>
  <c r="AC48" i="64"/>
  <c r="AW61" i="64"/>
  <c r="BE52" i="64"/>
  <c r="BT54" i="64"/>
  <c r="BT31" i="64"/>
  <c r="CY87" i="64"/>
  <c r="AY51" i="64"/>
  <c r="CR85" i="64"/>
  <c r="CB60" i="64"/>
  <c r="CF36" i="64"/>
  <c r="AV56" i="64"/>
  <c r="CC43" i="64"/>
  <c r="BW60" i="64"/>
  <c r="AV40" i="64"/>
  <c r="CA55" i="64"/>
  <c r="CE39" i="64"/>
  <c r="BT80" i="64"/>
  <c r="BA56" i="64"/>
  <c r="BN64" i="64"/>
  <c r="AJ35" i="64"/>
  <c r="CI65" i="64"/>
  <c r="BF44" i="64"/>
  <c r="BQ91" i="64"/>
  <c r="CU39" i="64"/>
  <c r="CT60" i="64"/>
  <c r="AO37" i="64"/>
  <c r="CR55" i="64"/>
  <c r="BW35" i="64"/>
  <c r="BW50" i="64"/>
  <c r="BW63" i="64"/>
  <c r="CY64" i="64"/>
  <c r="CC42" i="64"/>
  <c r="CH66" i="64"/>
  <c r="AT55" i="64"/>
  <c r="AW48" i="64"/>
  <c r="CO75" i="64"/>
  <c r="CE54" i="64"/>
  <c r="CC65" i="64"/>
  <c r="CD44" i="64"/>
  <c r="BW86" i="64"/>
  <c r="CU48" i="64"/>
  <c r="AS52" i="64"/>
  <c r="CI61" i="64"/>
  <c r="CH69" i="64"/>
  <c r="CL65" i="64"/>
  <c r="CE73" i="64"/>
  <c r="BE32" i="64"/>
  <c r="AX63" i="64"/>
  <c r="BS49" i="64"/>
  <c r="BM35" i="64"/>
  <c r="BX46" i="64"/>
  <c r="AI50" i="64"/>
  <c r="K32" i="64"/>
  <c r="BR43" i="64"/>
  <c r="AI49" i="64"/>
  <c r="Y38" i="64"/>
  <c r="CD88" i="64"/>
  <c r="AQ53" i="64"/>
  <c r="BJ67" i="64"/>
  <c r="BO59" i="64"/>
  <c r="CI58" i="64"/>
  <c r="BT40" i="64"/>
  <c r="CE59" i="64"/>
  <c r="CO88" i="64"/>
  <c r="BN72" i="64"/>
  <c r="BQ60" i="64"/>
  <c r="CG67" i="64"/>
  <c r="CF61" i="64"/>
  <c r="CY38" i="64"/>
  <c r="CB49" i="64"/>
  <c r="CX64" i="64"/>
  <c r="CK61" i="64"/>
  <c r="CN68" i="64"/>
  <c r="BH48" i="64"/>
  <c r="AX48" i="64"/>
  <c r="CX50" i="64"/>
  <c r="CJ83" i="64"/>
  <c r="CL33" i="64"/>
  <c r="BO72" i="64"/>
  <c r="AX44" i="64"/>
  <c r="BK88" i="64"/>
  <c r="BU44" i="64"/>
  <c r="CN43" i="64"/>
  <c r="CQ38" i="64"/>
  <c r="BR51" i="64"/>
  <c r="CK56" i="64"/>
  <c r="BX48" i="64"/>
  <c r="BA49" i="64"/>
  <c r="CT55" i="64"/>
  <c r="CQ47" i="64"/>
  <c r="AK57" i="64"/>
  <c r="AY44" i="64"/>
  <c r="CH42" i="64"/>
  <c r="U31" i="64"/>
  <c r="BJ53" i="64"/>
  <c r="Y36" i="64"/>
  <c r="BF82" i="64"/>
  <c r="CG46" i="64"/>
  <c r="AL63" i="64"/>
  <c r="AN52" i="64"/>
  <c r="AD51" i="64"/>
  <c r="AH39" i="64"/>
  <c r="AX45" i="64"/>
  <c r="BK78" i="64"/>
  <c r="AS62" i="64"/>
  <c r="AY56" i="64"/>
  <c r="BA63" i="64"/>
  <c r="CU50" i="64"/>
  <c r="CP45" i="64"/>
  <c r="CP77" i="64"/>
  <c r="AX58" i="64"/>
  <c r="CK57" i="64"/>
  <c r="CB62" i="64"/>
  <c r="CR53" i="64"/>
  <c r="BL59" i="64"/>
  <c r="AG59" i="64"/>
  <c r="CN79" i="64"/>
  <c r="AK52" i="64"/>
  <c r="CC56" i="64"/>
  <c r="AY31" i="64"/>
  <c r="BZ83" i="64"/>
  <c r="AW44" i="64"/>
  <c r="BR53" i="64"/>
  <c r="CH59" i="64"/>
  <c r="CX46" i="64"/>
  <c r="BT48" i="64"/>
  <c r="CF44" i="64"/>
  <c r="AY45" i="64"/>
  <c r="CJ65" i="64"/>
  <c r="CN62" i="64"/>
  <c r="BV43" i="64"/>
  <c r="CU41" i="64"/>
  <c r="CU35" i="64"/>
  <c r="BH31" i="64"/>
  <c r="CE51" i="64"/>
  <c r="CM37" i="64"/>
  <c r="BL74" i="64"/>
  <c r="AX39" i="64"/>
  <c r="BU54" i="64"/>
  <c r="AS57" i="64"/>
  <c r="CS57" i="64"/>
  <c r="CL39" i="64"/>
  <c r="BI55" i="64"/>
  <c r="BP72" i="64"/>
  <c r="CB42" i="64"/>
  <c r="AW42" i="64"/>
  <c r="CN48" i="64"/>
  <c r="CT56" i="64"/>
  <c r="J34" i="64"/>
  <c r="CJ69" i="64"/>
  <c r="CB90" i="64"/>
  <c r="Z52" i="64"/>
  <c r="AF51" i="64"/>
  <c r="BP48" i="64"/>
  <c r="BA48" i="64"/>
  <c r="CG64" i="64"/>
  <c r="CU57" i="64"/>
  <c r="P35" i="64"/>
  <c r="BC36" i="64"/>
  <c r="Y44" i="64"/>
  <c r="BV69" i="64"/>
  <c r="BN46" i="64"/>
  <c r="AR61" i="64"/>
  <c r="BE46" i="64"/>
  <c r="CC47" i="64"/>
  <c r="CI67" i="64"/>
  <c r="BC40" i="64"/>
  <c r="BS46" i="64"/>
  <c r="AB51" i="64"/>
  <c r="AZ61" i="64"/>
  <c r="CV44" i="64"/>
  <c r="BI33" i="64"/>
  <c r="BO38" i="64"/>
  <c r="AU47" i="64"/>
  <c r="AV41" i="64"/>
  <c r="AQ37" i="64"/>
  <c r="AQ68" i="64"/>
  <c r="CE68" i="64"/>
  <c r="BJ48" i="64"/>
  <c r="BS52" i="64"/>
  <c r="AA50" i="64"/>
  <c r="K35" i="64"/>
  <c r="CM81" i="64"/>
  <c r="AR65" i="64"/>
  <c r="CY57" i="64"/>
  <c r="CR64" i="64"/>
  <c r="Q39" i="64"/>
  <c r="CL42" i="64"/>
  <c r="CK58" i="64"/>
  <c r="CV57" i="64"/>
  <c r="CK81" i="64"/>
  <c r="AK45" i="64"/>
  <c r="CX77" i="64"/>
  <c r="BI38" i="64"/>
  <c r="BV38" i="64"/>
  <c r="AS35" i="64"/>
  <c r="BH38" i="64"/>
  <c r="AX66" i="64"/>
  <c r="CH45" i="64"/>
  <c r="BW34" i="64"/>
  <c r="CO87" i="64"/>
  <c r="BU66" i="64"/>
  <c r="AO49" i="64"/>
  <c r="BF66" i="64"/>
  <c r="BQ43" i="64"/>
  <c r="BT49" i="64"/>
  <c r="AK58" i="64"/>
  <c r="CD40" i="64"/>
  <c r="BQ46" i="64"/>
  <c r="AE40" i="64"/>
  <c r="Z49" i="64"/>
  <c r="AN37" i="64"/>
  <c r="BY48" i="64"/>
  <c r="CP38" i="64"/>
  <c r="AO45" i="64"/>
  <c r="BB33" i="64"/>
  <c r="AW59" i="64"/>
  <c r="CF62" i="64"/>
  <c r="CE76" i="64"/>
  <c r="BV46" i="64"/>
  <c r="CB63" i="64"/>
  <c r="CY33" i="64"/>
  <c r="CQ73" i="64"/>
  <c r="CD48" i="64"/>
  <c r="CC52" i="64"/>
  <c r="CP58" i="64"/>
  <c r="AM54" i="64"/>
  <c r="BO56" i="64"/>
  <c r="BO51" i="64"/>
  <c r="CM48" i="64"/>
  <c r="CX75" i="64"/>
  <c r="BI68" i="64"/>
  <c r="CU70" i="64"/>
  <c r="BS64" i="64"/>
  <c r="CQ49" i="64"/>
  <c r="CE77" i="64"/>
  <c r="CQ85" i="64"/>
  <c r="AW40" i="64"/>
  <c r="BI64" i="64"/>
  <c r="CZ58" i="64"/>
  <c r="CZ164" i="64" s="1"/>
  <c r="BS79" i="64"/>
  <c r="AZ58" i="64"/>
  <c r="CG38" i="64"/>
  <c r="BH53" i="64"/>
  <c r="BK51" i="64"/>
  <c r="AN63" i="64"/>
  <c r="CH38" i="64"/>
  <c r="Y40" i="64"/>
  <c r="W35" i="64"/>
  <c r="CK40" i="64"/>
  <c r="S42" i="64"/>
  <c r="CI49" i="64"/>
  <c r="S44" i="64"/>
  <c r="AF38" i="64"/>
  <c r="M39" i="64"/>
  <c r="AP31" i="64"/>
  <c r="BU60" i="64"/>
  <c r="BG62" i="64"/>
  <c r="AT72" i="64"/>
  <c r="AL41" i="64"/>
  <c r="AY46" i="64"/>
  <c r="AZ51" i="64"/>
  <c r="CE48" i="64"/>
  <c r="AT52" i="64"/>
  <c r="CY41" i="64"/>
  <c r="CE88" i="64"/>
  <c r="CU69" i="64"/>
  <c r="BC62" i="64"/>
  <c r="BH69" i="64"/>
  <c r="AP63" i="64"/>
  <c r="AJ39" i="64"/>
  <c r="BW69" i="64"/>
  <c r="CM75" i="64"/>
  <c r="BH70" i="64"/>
  <c r="BP57" i="64"/>
  <c r="CW50" i="64"/>
  <c r="CD73" i="64"/>
  <c r="AV42" i="64"/>
  <c r="AR59" i="64"/>
  <c r="BS51" i="64"/>
  <c r="BO44" i="64"/>
  <c r="BE51" i="64"/>
  <c r="CE61" i="64"/>
  <c r="AA37" i="64"/>
  <c r="CM53" i="64"/>
  <c r="BO45" i="64"/>
  <c r="R35" i="64"/>
  <c r="BF34" i="64"/>
  <c r="AG39" i="64"/>
  <c r="CY46" i="64"/>
  <c r="CM39" i="64"/>
  <c r="CH39" i="64"/>
  <c r="AF58" i="64"/>
  <c r="CL70" i="64"/>
  <c r="BN61" i="64"/>
  <c r="BJ63" i="64"/>
  <c r="BG39" i="64"/>
  <c r="AW63" i="64"/>
  <c r="CY42" i="64"/>
  <c r="AZ76" i="64"/>
  <c r="BV66" i="64"/>
  <c r="CI72" i="64"/>
  <c r="AZ63" i="64"/>
  <c r="AG48" i="64"/>
  <c r="CA58" i="64"/>
  <c r="BD72" i="64"/>
  <c r="BH49" i="64"/>
  <c r="BR70" i="64"/>
  <c r="BZ51" i="64"/>
  <c r="CF60" i="64"/>
  <c r="BW54" i="64"/>
  <c r="BN39" i="64"/>
  <c r="AJ37" i="64"/>
  <c r="BM74" i="64"/>
  <c r="BI62" i="64"/>
  <c r="CO63" i="64"/>
  <c r="CZ54" i="64"/>
  <c r="CZ160" i="64" s="1"/>
  <c r="BY47" i="64"/>
  <c r="BH33" i="64"/>
  <c r="BX57" i="64"/>
  <c r="CV32" i="64"/>
  <c r="AT50" i="64"/>
  <c r="BN54" i="64"/>
  <c r="BE57" i="64"/>
  <c r="BG56" i="64"/>
  <c r="AB45" i="64"/>
  <c r="AW46" i="64"/>
  <c r="AM33" i="64"/>
  <c r="AO35" i="64"/>
  <c r="BW36" i="64"/>
  <c r="CE38" i="64"/>
  <c r="BF72" i="64"/>
  <c r="BY74" i="64"/>
  <c r="BJ78" i="64"/>
  <c r="CP55" i="64"/>
  <c r="BM56" i="64"/>
  <c r="CO44" i="64"/>
  <c r="BI45" i="64"/>
  <c r="CP61" i="64"/>
  <c r="BG53" i="64"/>
  <c r="AE39" i="64"/>
  <c r="AW62" i="64"/>
  <c r="CH54" i="64"/>
  <c r="BU58" i="64"/>
  <c r="BJ65" i="64"/>
  <c r="AW49" i="64"/>
  <c r="CX68" i="64"/>
  <c r="BR69" i="64"/>
  <c r="CB50" i="64"/>
  <c r="CW63" i="64"/>
  <c r="CT48" i="64"/>
  <c r="CO49" i="64"/>
  <c r="CE79" i="64"/>
  <c r="CV81" i="64"/>
  <c r="BL86" i="64"/>
  <c r="CM35" i="64"/>
  <c r="BC64" i="64"/>
  <c r="BL56" i="64"/>
  <c r="CQ56" i="64"/>
  <c r="CM38" i="64"/>
  <c r="BH63" i="64"/>
  <c r="BO32" i="64"/>
  <c r="CQ54" i="64"/>
  <c r="BM86" i="64"/>
  <c r="CA81" i="64"/>
  <c r="CC51" i="64"/>
  <c r="AX56" i="64"/>
  <c r="CC37" i="64"/>
  <c r="CY47" i="64"/>
  <c r="CV48" i="64"/>
  <c r="BF64" i="64"/>
  <c r="CC48" i="64"/>
  <c r="BK50" i="64"/>
  <c r="AI42" i="64"/>
  <c r="Q31" i="64"/>
  <c r="BI63" i="64"/>
  <c r="BX36" i="64"/>
  <c r="BD43" i="64"/>
  <c r="BL60" i="64"/>
  <c r="AH43" i="64"/>
  <c r="BR64" i="64"/>
  <c r="AJ50" i="64"/>
  <c r="W38" i="64"/>
  <c r="CQ42" i="64"/>
  <c r="CA65" i="64"/>
  <c r="CX39" i="64"/>
  <c r="BZ33" i="64"/>
  <c r="AI47" i="64"/>
  <c r="AM44" i="64"/>
  <c r="CR31" i="64"/>
  <c r="BA35" i="64"/>
  <c r="AG45" i="64"/>
  <c r="CX52" i="64"/>
  <c r="AB43" i="64"/>
  <c r="AA31" i="64"/>
  <c r="CU61" i="64"/>
  <c r="BK65" i="64"/>
  <c r="BO70" i="64"/>
  <c r="AZ41" i="64"/>
  <c r="BH43" i="64"/>
  <c r="CS72" i="64"/>
  <c r="BA54" i="64"/>
  <c r="BY46" i="64"/>
  <c r="CK45" i="64"/>
  <c r="AP59" i="64"/>
  <c r="AN41" i="64"/>
  <c r="CG86" i="64"/>
  <c r="CL90" i="64"/>
  <c r="AE50" i="64"/>
  <c r="BT68" i="64"/>
  <c r="CS60" i="64"/>
  <c r="AX61" i="64"/>
  <c r="AA39" i="64"/>
  <c r="BR48" i="64"/>
  <c r="X50" i="64"/>
  <c r="CV62" i="64"/>
  <c r="CR71" i="64"/>
  <c r="BB74" i="64"/>
  <c r="CY77" i="64"/>
  <c r="BF55" i="64"/>
  <c r="AG56" i="64"/>
  <c r="CO43" i="64"/>
  <c r="CB44" i="64"/>
  <c r="BV61" i="64"/>
  <c r="CB38" i="64"/>
  <c r="BK58" i="64"/>
  <c r="BU79" i="64"/>
  <c r="CZ77" i="64"/>
  <c r="CZ183" i="64" s="1"/>
  <c r="BR67" i="64"/>
  <c r="AX68" i="64"/>
  <c r="CK70" i="64"/>
  <c r="BG49" i="64"/>
  <c r="V39" i="64"/>
  <c r="BV71" i="64"/>
  <c r="BQ81" i="64"/>
  <c r="CD69" i="64"/>
  <c r="BE72" i="64"/>
  <c r="AR54" i="64"/>
  <c r="CR43" i="64"/>
  <c r="CL49" i="64"/>
  <c r="BD50" i="64"/>
  <c r="BY38" i="64"/>
  <c r="CM44" i="64"/>
  <c r="BE44" i="64"/>
  <c r="AL47" i="64"/>
  <c r="AQ51" i="64"/>
  <c r="BO54" i="64"/>
  <c r="BP47" i="64"/>
  <c r="BX32" i="64"/>
  <c r="BW47" i="64"/>
  <c r="AF43" i="64"/>
  <c r="CF38" i="64"/>
  <c r="CP50" i="64"/>
  <c r="AM42" i="64"/>
  <c r="BG35" i="64"/>
  <c r="BM33" i="64"/>
  <c r="AY35" i="64"/>
  <c r="CI34" i="64"/>
  <c r="BF43" i="64"/>
  <c r="CO56" i="64"/>
  <c r="CX87" i="64"/>
  <c r="CA90" i="64"/>
  <c r="CZ91" i="64"/>
  <c r="CZ197" i="64" s="1"/>
  <c r="BI74" i="64"/>
  <c r="CN55" i="64"/>
  <c r="BI60" i="64"/>
  <c r="CV69" i="64"/>
  <c r="CO60" i="64"/>
  <c r="CT63" i="64"/>
  <c r="BQ72" i="64"/>
  <c r="CJ74" i="64"/>
  <c r="BT78" i="64"/>
  <c r="AP56" i="64"/>
  <c r="CE56" i="64"/>
  <c r="AE45" i="64"/>
  <c r="CU45" i="64"/>
  <c r="AQ62" i="64"/>
  <c r="BU53" i="64"/>
  <c r="AP39" i="64"/>
  <c r="BW62" i="64"/>
  <c r="AH55" i="64"/>
  <c r="CV58" i="64"/>
  <c r="CF65" i="64"/>
  <c r="CA49" i="64"/>
  <c r="AY69" i="64"/>
  <c r="CB69" i="64"/>
  <c r="CO50" i="64"/>
  <c r="CV64" i="64"/>
  <c r="AS51" i="64"/>
  <c r="BI50" i="64"/>
  <c r="CO79" i="64"/>
  <c r="BG82" i="64"/>
  <c r="BV86" i="64"/>
  <c r="AT36" i="64"/>
  <c r="BP64" i="64"/>
  <c r="CD56" i="64"/>
  <c r="AP57" i="64"/>
  <c r="AU39" i="64"/>
  <c r="CS66" i="64"/>
  <c r="AY39" i="64"/>
  <c r="BJ56" i="64"/>
  <c r="BC67" i="64"/>
  <c r="CY69" i="64"/>
  <c r="CZ73" i="64"/>
  <c r="CZ179" i="64" s="1"/>
  <c r="BI49" i="64"/>
  <c r="BS50" i="64"/>
  <c r="BK76" i="64"/>
  <c r="CR56" i="64"/>
  <c r="BP54" i="64"/>
  <c r="BP44" i="64"/>
  <c r="AG49" i="64"/>
  <c r="BS75" i="64"/>
  <c r="BB67" i="64"/>
  <c r="AW58" i="64"/>
  <c r="AP64" i="64"/>
  <c r="CR60" i="64"/>
  <c r="CT66" i="64"/>
  <c r="BI61" i="64"/>
  <c r="BZ60" i="64"/>
  <c r="CB77" i="64"/>
  <c r="CT59" i="64"/>
  <c r="CB58" i="64"/>
  <c r="CA43" i="64"/>
  <c r="AO34" i="64"/>
  <c r="CR67" i="64"/>
  <c r="AZ43" i="64"/>
  <c r="BX59" i="64"/>
  <c r="CD61" i="64"/>
  <c r="BX42" i="64"/>
  <c r="CW62" i="64"/>
  <c r="AE48" i="64"/>
  <c r="AN49" i="64"/>
  <c r="AT33" i="64"/>
  <c r="CP59" i="64"/>
  <c r="CV41" i="64"/>
  <c r="BM32" i="64"/>
  <c r="AQ36" i="64"/>
  <c r="CV31" i="64"/>
  <c r="BS40" i="64"/>
  <c r="BO49" i="64"/>
  <c r="CH35" i="64"/>
  <c r="AU33" i="64"/>
  <c r="AG46" i="64"/>
  <c r="Z41" i="64"/>
  <c r="BB78" i="64"/>
  <c r="BI80" i="64"/>
  <c r="CS83" i="64"/>
  <c r="AU62" i="64"/>
  <c r="BP62" i="64"/>
  <c r="AW54" i="64"/>
  <c r="CI54" i="64"/>
  <c r="AD31" i="64"/>
  <c r="BR63" i="64"/>
  <c r="Y39" i="64"/>
  <c r="BM52" i="64"/>
  <c r="BJ64" i="64"/>
  <c r="BS67" i="64"/>
  <c r="BC72" i="64"/>
  <c r="CR45" i="64"/>
  <c r="U47" i="64"/>
  <c r="BW74" i="64"/>
  <c r="BK55" i="64"/>
  <c r="CE50" i="64"/>
  <c r="CO38" i="64"/>
  <c r="BS55" i="64"/>
  <c r="CG71" i="64"/>
  <c r="BY64" i="64"/>
  <c r="CZ53" i="64"/>
  <c r="CZ159" i="64" s="1"/>
  <c r="AM62" i="64"/>
  <c r="CO58" i="64"/>
  <c r="CC63" i="64"/>
  <c r="AP58" i="64"/>
  <c r="CU47" i="64"/>
  <c r="CB75" i="64"/>
  <c r="CP57" i="64"/>
  <c r="BK56" i="64"/>
  <c r="BW59" i="64"/>
  <c r="BB61" i="64"/>
  <c r="BE66" i="64"/>
  <c r="AR38" i="64"/>
  <c r="AU58" i="64"/>
  <c r="BZ54" i="64"/>
  <c r="BS48" i="64"/>
  <c r="BT61" i="64"/>
  <c r="BG41" i="64"/>
  <c r="BE33" i="64"/>
  <c r="BQ40" i="64"/>
  <c r="BW55" i="64"/>
  <c r="AU67" i="64"/>
  <c r="AR31" i="64"/>
  <c r="CR36" i="64"/>
  <c r="Y43" i="64"/>
  <c r="CU37" i="64"/>
  <c r="Z47" i="64"/>
  <c r="BV41" i="64"/>
  <c r="CI32" i="64"/>
  <c r="AK40" i="64"/>
  <c r="P37" i="64"/>
  <c r="CA69" i="64"/>
  <c r="CS67" i="64"/>
  <c r="CI71" i="64"/>
  <c r="BO73" i="64"/>
  <c r="AC43" i="64"/>
  <c r="CP62" i="64"/>
  <c r="AM63" i="64"/>
  <c r="CV52" i="64"/>
  <c r="Z45" i="64"/>
  <c r="CU62" i="64"/>
  <c r="BH55" i="64"/>
  <c r="AX59" i="64"/>
  <c r="CY65" i="64"/>
  <c r="CW49" i="64"/>
  <c r="BI69" i="64"/>
  <c r="CL69" i="64"/>
  <c r="AA51" i="64"/>
  <c r="AM65" i="64"/>
  <c r="BC51" i="64"/>
  <c r="Z51" i="64"/>
  <c r="CY79" i="64"/>
  <c r="BQ82" i="64"/>
  <c r="CF86" i="64"/>
  <c r="O39" i="64"/>
  <c r="CF64" i="64"/>
  <c r="CV56" i="64"/>
  <c r="BH57" i="64"/>
  <c r="CP39" i="64"/>
  <c r="AS68" i="64"/>
  <c r="AN42" i="64"/>
  <c r="CM56" i="64"/>
  <c r="BT67" i="64"/>
  <c r="BC70" i="64"/>
  <c r="BA74" i="64"/>
  <c r="CE49" i="64"/>
  <c r="CM50" i="64"/>
  <c r="BU76" i="64"/>
  <c r="AI57" i="64"/>
  <c r="CC54" i="64"/>
  <c r="AR39" i="64"/>
  <c r="BQ36" i="64"/>
  <c r="AI55" i="64"/>
  <c r="AM41" i="64"/>
  <c r="Y48" i="64"/>
  <c r="BT58" i="64"/>
  <c r="CA37" i="64"/>
  <c r="CE64" i="64"/>
  <c r="BM65" i="64"/>
  <c r="AE46" i="64"/>
  <c r="CJ56" i="64"/>
  <c r="BK40" i="64"/>
  <c r="BN51" i="64"/>
  <c r="BR57" i="64"/>
  <c r="BR90" i="64"/>
  <c r="BI59" i="64"/>
  <c r="BO64" i="64"/>
  <c r="AZ55" i="64"/>
  <c r="BB59" i="64"/>
  <c r="CQ55" i="64"/>
  <c r="CO77" i="64"/>
  <c r="AN43" i="64"/>
  <c r="BB62" i="64"/>
  <c r="BX56" i="64"/>
  <c r="CH51" i="64"/>
  <c r="CO39" i="64"/>
  <c r="CK54" i="64"/>
  <c r="CH48" i="64"/>
  <c r="W43" i="64"/>
  <c r="CM46" i="64"/>
  <c r="CA56" i="64"/>
  <c r="CB46" i="64"/>
  <c r="AH33" i="64"/>
  <c r="CL46" i="64"/>
  <c r="BK53" i="64"/>
  <c r="I34" i="64"/>
  <c r="CF59" i="64"/>
  <c r="CX53" i="64"/>
  <c r="S36" i="64"/>
  <c r="AQ39" i="64"/>
  <c r="CR37" i="64"/>
  <c r="BZ42" i="64"/>
  <c r="AH48" i="64"/>
  <c r="AG52" i="64"/>
  <c r="BJ35" i="64"/>
  <c r="AF32" i="64"/>
  <c r="BB58" i="64"/>
  <c r="CT61" i="64"/>
  <c r="CZ67" i="64"/>
  <c r="CZ173" i="64" s="1"/>
  <c r="G33" i="64"/>
  <c r="CB70" i="64"/>
  <c r="AV71" i="64"/>
  <c r="BF52" i="64"/>
  <c r="BF33" i="64"/>
  <c r="AC39" i="64"/>
  <c r="AS55" i="64"/>
  <c r="CC81" i="64"/>
  <c r="CT83" i="64"/>
  <c r="BJ88" i="64"/>
  <c r="BF38" i="64"/>
  <c r="BJ66" i="64"/>
  <c r="CC58" i="64"/>
  <c r="AL59" i="64"/>
  <c r="CW42" i="64"/>
  <c r="CI66" i="64"/>
  <c r="CF45" i="64"/>
  <c r="BY61" i="64"/>
  <c r="BU88" i="64"/>
  <c r="BY83" i="64"/>
  <c r="N39" i="64"/>
  <c r="BP58" i="64"/>
  <c r="AX42" i="64"/>
  <c r="CZ47" i="64"/>
  <c r="CZ153" i="64" s="1"/>
  <c r="CW57" i="64"/>
  <c r="CQ66" i="64"/>
  <c r="CN51" i="64"/>
  <c r="AF56" i="64"/>
  <c r="BD36" i="64"/>
  <c r="AY54" i="64"/>
  <c r="CL64" i="64"/>
  <c r="CN41" i="64"/>
  <c r="CI42" i="64"/>
  <c r="AY63" i="64"/>
  <c r="BR47" i="64"/>
  <c r="BY67" i="64"/>
  <c r="AO41" i="64"/>
  <c r="BO42" i="64"/>
  <c r="Z50" i="64"/>
  <c r="BE67" i="64"/>
  <c r="CG45" i="64"/>
  <c r="AE43" i="64"/>
  <c r="CB54" i="64"/>
  <c r="BO48" i="64"/>
  <c r="BU34" i="64"/>
  <c r="BW42" i="64"/>
  <c r="BL35" i="64"/>
  <c r="T40" i="64"/>
  <c r="BL43" i="64"/>
  <c r="CS33" i="64"/>
  <c r="CN77" i="64"/>
  <c r="AY50" i="64"/>
  <c r="AS39" i="64"/>
  <c r="CL37" i="64"/>
  <c r="BK79" i="64"/>
  <c r="CF71" i="64"/>
  <c r="AT61" i="64"/>
  <c r="CS63" i="64"/>
  <c r="CD77" i="64"/>
  <c r="AB48" i="64"/>
  <c r="BO66" i="64"/>
  <c r="CB37" i="64"/>
  <c r="BF56" i="64"/>
  <c r="CK49" i="64"/>
  <c r="BU36" i="64"/>
  <c r="X32" i="64"/>
  <c r="AV53" i="64"/>
  <c r="Z36" i="64"/>
  <c r="CQ31" i="64"/>
  <c r="AJ34" i="64"/>
  <c r="BD49" i="64"/>
  <c r="BW53" i="64"/>
  <c r="AT57" i="64"/>
  <c r="BY42" i="64"/>
  <c r="BC54" i="64"/>
  <c r="CC53" i="64"/>
  <c r="CK48" i="64"/>
  <c r="AQ46" i="64"/>
  <c r="BE42" i="64"/>
  <c r="CP34" i="64"/>
  <c r="BW33" i="64"/>
  <c r="BF47" i="64"/>
  <c r="CP41" i="64"/>
  <c r="CV43" i="64"/>
  <c r="CI30" i="64"/>
  <c r="J32" i="64"/>
  <c r="CS41" i="64"/>
  <c r="CJ39" i="64"/>
  <c r="W37" i="64"/>
  <c r="L38" i="64"/>
  <c r="CM34" i="64"/>
  <c r="Y41" i="64"/>
  <c r="BB53" i="64"/>
  <c r="AX69" i="64"/>
  <c r="BP42" i="64"/>
  <c r="AF46" i="64"/>
  <c r="BG48" i="64"/>
  <c r="BG69" i="64"/>
  <c r="CH52" i="64"/>
  <c r="Z32" i="64"/>
  <c r="AD53" i="64"/>
  <c r="AW67" i="64"/>
  <c r="AI37" i="64"/>
  <c r="CI45" i="64"/>
  <c r="BN55" i="64"/>
  <c r="BV47" i="64"/>
  <c r="BL49" i="64"/>
  <c r="CP44" i="64"/>
  <c r="BC55" i="64"/>
  <c r="AV35" i="64"/>
  <c r="CD46" i="64"/>
  <c r="AR55" i="64"/>
  <c r="CG58" i="64"/>
  <c r="CG37" i="64"/>
  <c r="BO67" i="64"/>
  <c r="CY43" i="64"/>
  <c r="Q37" i="64"/>
  <c r="BZ65" i="64"/>
  <c r="CR35" i="64"/>
  <c r="CC50" i="64"/>
  <c r="AY38" i="64"/>
  <c r="T33" i="64"/>
  <c r="BU52" i="64"/>
  <c r="BB36" i="64"/>
  <c r="CZ46" i="64"/>
  <c r="CZ152" i="64" s="1"/>
  <c r="T30" i="64"/>
  <c r="BX35" i="64"/>
  <c r="CQ46" i="64"/>
  <c r="CF33" i="64"/>
  <c r="BL32" i="64"/>
  <c r="BE34" i="64"/>
  <c r="AR33" i="64"/>
  <c r="CU46" i="64"/>
  <c r="AZ65" i="64"/>
  <c r="AH38" i="64"/>
  <c r="BD47" i="64"/>
  <c r="BF50" i="64"/>
  <c r="CC66" i="64"/>
  <c r="N36" i="64"/>
  <c r="AV59" i="64"/>
  <c r="CV49" i="64"/>
  <c r="CA62" i="64"/>
  <c r="AY64" i="64"/>
  <c r="CD37" i="64"/>
  <c r="AV52" i="64"/>
  <c r="AA42" i="64"/>
  <c r="AP48" i="64"/>
  <c r="AP37" i="64"/>
  <c r="AI52" i="64"/>
  <c r="BQ64" i="64"/>
  <c r="BA51" i="64"/>
  <c r="CO45" i="64"/>
  <c r="BD57" i="64"/>
  <c r="CH36" i="64"/>
  <c r="BH64" i="64"/>
  <c r="AH49" i="64"/>
  <c r="N33" i="64"/>
  <c r="CC62" i="64"/>
  <c r="AA35" i="64"/>
  <c r="AQ43" i="64"/>
  <c r="CS49" i="64"/>
  <c r="CR44" i="64"/>
  <c r="S43" i="64"/>
  <c r="AO39" i="64"/>
  <c r="BZ45" i="64"/>
  <c r="AV32" i="64"/>
  <c r="CS43" i="64"/>
  <c r="CM41" i="64"/>
  <c r="CX36" i="64"/>
  <c r="AQ32" i="64"/>
  <c r="R41" i="64"/>
  <c r="AF34" i="64"/>
  <c r="X45" i="64"/>
  <c r="CV38" i="64"/>
  <c r="S41" i="64"/>
  <c r="BE31" i="64"/>
  <c r="CO53" i="64"/>
  <c r="CF53" i="64"/>
  <c r="AU52" i="64"/>
  <c r="AI45" i="64"/>
  <c r="BQ34" i="64"/>
  <c r="CN75" i="64"/>
  <c r="CE71" i="64"/>
  <c r="CV67" i="64"/>
  <c r="CT46" i="64"/>
  <c r="AO55" i="64"/>
  <c r="CP47" i="64"/>
  <c r="CN37" i="64"/>
  <c r="CY61" i="64"/>
  <c r="AU53" i="64"/>
  <c r="CP46" i="64"/>
  <c r="BW40" i="64"/>
  <c r="AI59" i="64"/>
  <c r="BK45" i="64"/>
  <c r="BA38" i="64"/>
  <c r="BI44" i="64"/>
  <c r="X35" i="64"/>
  <c r="BM31" i="64"/>
  <c r="CM62" i="64"/>
  <c r="BQ44" i="64"/>
  <c r="AX64" i="64"/>
  <c r="CZ51" i="64"/>
  <c r="CZ157" i="64" s="1"/>
  <c r="AQ54" i="64"/>
  <c r="BL40" i="64"/>
  <c r="CX45" i="64"/>
  <c r="N31" i="64"/>
  <c r="BJ38" i="64"/>
  <c r="N37" i="64"/>
  <c r="AR37" i="64"/>
  <c r="AR40" i="64"/>
  <c r="BD31" i="64"/>
  <c r="AL43" i="64"/>
  <c r="BB40" i="64"/>
  <c r="AK36" i="64"/>
  <c r="AN39" i="64"/>
  <c r="CP73" i="64"/>
  <c r="CM77" i="64"/>
  <c r="AL55" i="64"/>
  <c r="CZ55" i="64"/>
  <c r="CZ161" i="64" s="1"/>
  <c r="BG43" i="64"/>
  <c r="AP44" i="64"/>
  <c r="BL61" i="64"/>
  <c r="CU51" i="64"/>
  <c r="H31" i="64"/>
  <c r="BD61" i="64"/>
  <c r="AN53" i="64"/>
  <c r="BQ57" i="64"/>
  <c r="BX64" i="64"/>
  <c r="AM48" i="64"/>
  <c r="BS68" i="64"/>
  <c r="CW68" i="64"/>
  <c r="AL50" i="64"/>
  <c r="BS63" i="64"/>
  <c r="CO47" i="64"/>
  <c r="CU56" i="64"/>
  <c r="CI57" i="64"/>
  <c r="AH59" i="64"/>
  <c r="CJ41" i="64"/>
  <c r="AQ40" i="64"/>
  <c r="AF35" i="64"/>
  <c r="CB64" i="64"/>
  <c r="BN57" i="64"/>
  <c r="AF53" i="64"/>
  <c r="CY31" i="64"/>
  <c r="BO57" i="64"/>
  <c r="AD44" i="64"/>
  <c r="CE44" i="64"/>
  <c r="AG55" i="64"/>
  <c r="BV40" i="64"/>
  <c r="CP52" i="64"/>
  <c r="O40" i="64"/>
  <c r="BX58" i="64"/>
  <c r="T45" i="64"/>
  <c r="BW32" i="64"/>
  <c r="BL55" i="64"/>
  <c r="CK39" i="64"/>
  <c r="CU55" i="64"/>
  <c r="BR31" i="64"/>
  <c r="CN53" i="64"/>
  <c r="X39" i="64"/>
  <c r="AK47" i="64"/>
  <c r="BR41" i="64"/>
  <c r="CC36" i="64"/>
  <c r="AF48" i="64"/>
  <c r="S37" i="64"/>
  <c r="BX49" i="64"/>
  <c r="BN38" i="64"/>
  <c r="AM45" i="64"/>
  <c r="CS44" i="64"/>
  <c r="CM33" i="64"/>
  <c r="CJ32" i="64"/>
  <c r="AK39" i="64"/>
  <c r="X42" i="64"/>
  <c r="AR35" i="64"/>
  <c r="BL39" i="64"/>
  <c r="CI69" i="64"/>
  <c r="CO73" i="64"/>
  <c r="AE49" i="64"/>
  <c r="AU50" i="64"/>
  <c r="BA76" i="64"/>
  <c r="CH56" i="64"/>
  <c r="BD54" i="64"/>
  <c r="U38" i="64"/>
  <c r="BI34" i="64"/>
  <c r="BG54" i="64"/>
  <c r="AU36" i="64"/>
  <c r="AD47" i="64"/>
  <c r="CM57" i="64"/>
  <c r="AM34" i="64"/>
  <c r="BB64" i="64"/>
  <c r="CQ64" i="64"/>
  <c r="BJ45" i="64"/>
  <c r="BP56" i="64"/>
  <c r="CM47" i="64"/>
  <c r="AF54" i="64"/>
  <c r="CX54" i="64"/>
  <c r="AU56" i="64"/>
  <c r="BP34" i="64"/>
  <c r="AB42" i="64"/>
  <c r="K34" i="64"/>
  <c r="CO61" i="64"/>
  <c r="AI53" i="64"/>
  <c r="CL54" i="64"/>
  <c r="CQ60" i="64"/>
  <c r="AJ53" i="64"/>
  <c r="AR49" i="64"/>
  <c r="BV44" i="64"/>
  <c r="CJ51" i="64"/>
  <c r="BN67" i="64"/>
  <c r="BI46" i="64"/>
  <c r="AQ31" i="64"/>
  <c r="CY48" i="64"/>
  <c r="AY41" i="64"/>
  <c r="BU49" i="64"/>
  <c r="BC46" i="64"/>
  <c r="CE35" i="64"/>
  <c r="CZ50" i="64"/>
  <c r="CZ156" i="64" s="1"/>
  <c r="AX33" i="64"/>
  <c r="BB51" i="64"/>
  <c r="BJ47" i="64"/>
  <c r="U44" i="64"/>
  <c r="AS38" i="64"/>
  <c r="BG33" i="64"/>
  <c r="BO41" i="64"/>
  <c r="BS36" i="64"/>
  <c r="BG55" i="64"/>
  <c r="BY37" i="64"/>
  <c r="CQ34" i="64"/>
  <c r="AT44" i="64"/>
  <c r="BR37" i="64"/>
  <c r="Z40" i="64"/>
  <c r="BC34" i="64"/>
  <c r="CG35" i="64"/>
  <c r="AK32" i="64"/>
  <c r="AT31" i="64"/>
  <c r="O34" i="64"/>
  <c r="CW35" i="64"/>
  <c r="CF41" i="64"/>
  <c r="AU37" i="64"/>
  <c r="AS49" i="64"/>
  <c r="BZ32" i="64"/>
  <c r="CS31" i="64"/>
  <c r="CH43" i="64"/>
  <c r="CP31" i="64"/>
  <c r="BZ39" i="64"/>
  <c r="P40" i="64"/>
  <c r="V35" i="64"/>
  <c r="AG31" i="64"/>
  <c r="CJ47" i="64"/>
  <c r="CW33" i="64"/>
  <c r="BF58" i="64"/>
  <c r="Z48" i="64"/>
  <c r="AM53" i="64"/>
  <c r="BR61" i="64"/>
  <c r="CU44" i="64"/>
  <c r="CG66" i="64"/>
  <c r="BI67" i="64"/>
  <c r="AV48" i="64"/>
  <c r="CG59" i="64"/>
  <c r="BI54" i="64"/>
  <c r="AK55" i="64"/>
  <c r="BS77" i="64"/>
  <c r="CD79" i="64"/>
  <c r="BO83" i="64"/>
  <c r="BH61" i="64"/>
  <c r="CS61" i="64"/>
  <c r="BQ53" i="64"/>
  <c r="CL53" i="64"/>
  <c r="CB65" i="64"/>
  <c r="AY62" i="64"/>
  <c r="Y45" i="64"/>
  <c r="BA43" i="64"/>
  <c r="S45" i="64"/>
  <c r="BU47" i="64"/>
  <c r="AP53" i="64"/>
  <c r="K31" i="64"/>
  <c r="CU53" i="64"/>
  <c r="BF51" i="64"/>
  <c r="AD48" i="64"/>
  <c r="V37" i="64"/>
  <c r="CW51" i="64"/>
  <c r="CT65" i="64"/>
  <c r="CP35" i="64"/>
  <c r="BJ31" i="64"/>
  <c r="CK65" i="64"/>
  <c r="CH55" i="64"/>
  <c r="AG51" i="64"/>
  <c r="CY54" i="64"/>
  <c r="AM64" i="64"/>
  <c r="AX43" i="64"/>
  <c r="BN58" i="64"/>
  <c r="BV52" i="64"/>
  <c r="BL52" i="64"/>
  <c r="CD39" i="64"/>
  <c r="Y32" i="64"/>
  <c r="AF52" i="64"/>
  <c r="AQ42" i="64"/>
  <c r="BR44" i="64"/>
  <c r="CF39" i="64"/>
  <c r="BV36" i="64"/>
  <c r="L31" i="64"/>
  <c r="K37" i="64"/>
  <c r="CC46" i="64"/>
  <c r="AU49" i="64"/>
  <c r="CE46" i="64"/>
  <c r="AE41" i="64"/>
  <c r="J30" i="64"/>
  <c r="AY36" i="64"/>
  <c r="CJ38" i="64"/>
  <c r="F31" i="64"/>
  <c r="AV37" i="64"/>
  <c r="L34" i="64"/>
  <c r="CC35" i="64"/>
  <c r="BC35" i="64"/>
  <c r="BP37" i="64"/>
  <c r="AP42" i="64"/>
  <c r="AN40" i="64"/>
  <c r="CF31" i="64"/>
  <c r="BQ35" i="64"/>
  <c r="R43" i="64"/>
  <c r="CT40" i="64"/>
  <c r="BT36" i="64"/>
  <c r="AZ53" i="64"/>
  <c r="AU34" i="64"/>
  <c r="T39" i="64"/>
  <c r="BP38" i="64"/>
  <c r="AD32" i="64"/>
  <c r="AO36" i="64"/>
  <c r="CI41" i="64"/>
  <c r="BW41" i="64"/>
  <c r="AQ34" i="64"/>
  <c r="CS32" i="64"/>
  <c r="W32" i="64"/>
  <c r="BV53" i="64"/>
  <c r="BU38" i="64"/>
  <c r="CZ39" i="64"/>
  <c r="CZ145" i="64" s="1"/>
  <c r="BU73" i="64"/>
  <c r="CY75" i="64"/>
  <c r="CC79" i="64"/>
  <c r="BS57" i="64"/>
  <c r="AN58" i="64"/>
  <c r="AW47" i="64"/>
  <c r="AA48" i="64"/>
  <c r="CY62" i="64"/>
  <c r="BA55" i="64"/>
  <c r="N38" i="64"/>
  <c r="BK64" i="64"/>
  <c r="AO57" i="64"/>
  <c r="CV60" i="64"/>
  <c r="BA67" i="64"/>
  <c r="BI51" i="64"/>
  <c r="AX70" i="64"/>
  <c r="CA70" i="64"/>
  <c r="CT51" i="64"/>
  <c r="CJ66" i="64"/>
  <c r="BW38" i="64"/>
  <c r="BE58" i="64"/>
  <c r="AS59" i="64"/>
  <c r="BK60" i="64"/>
  <c r="R44" i="64"/>
  <c r="U45" i="64"/>
  <c r="L32" i="64"/>
  <c r="AV66" i="64"/>
  <c r="BA60" i="64"/>
  <c r="R38" i="64"/>
  <c r="CH32" i="64"/>
  <c r="CR58" i="64"/>
  <c r="AG47" i="64"/>
  <c r="CA47" i="64"/>
  <c r="BQ56" i="64"/>
  <c r="AE44" i="64"/>
  <c r="BK43" i="64"/>
  <c r="CV33" i="64"/>
  <c r="BK61" i="64"/>
  <c r="BZ47" i="64"/>
  <c r="AW38" i="64"/>
  <c r="BC58" i="64"/>
  <c r="BW45" i="64"/>
  <c r="CX44" i="64"/>
  <c r="CX37" i="64"/>
  <c r="CK32" i="64"/>
  <c r="BI41" i="64"/>
  <c r="CT32" i="64"/>
  <c r="AH44" i="64"/>
  <c r="K33" i="64"/>
  <c r="CO51" i="64"/>
  <c r="AT40" i="64"/>
  <c r="CQ50" i="64"/>
  <c r="CS40" i="64"/>
  <c r="CL47" i="64"/>
  <c r="BH30" i="64"/>
  <c r="CK35" i="64"/>
  <c r="BO34" i="64"/>
  <c r="Z44" i="64"/>
  <c r="BV31" i="64"/>
  <c r="CH37" i="64"/>
  <c r="CH67" i="64"/>
  <c r="AU35" i="64"/>
  <c r="AY43" i="64"/>
  <c r="CJ31" i="64"/>
  <c r="AO50" i="64"/>
  <c r="AP51" i="64"/>
  <c r="CW52" i="64"/>
  <c r="BT46" i="64"/>
  <c r="CJ42" i="64"/>
  <c r="BD59" i="64"/>
  <c r="AR60" i="64"/>
  <c r="BJ61" i="64"/>
  <c r="U41" i="64"/>
  <c r="CO40" i="64"/>
  <c r="AT59" i="64"/>
  <c r="AU57" i="64"/>
  <c r="CS50" i="64"/>
  <c r="AR50" i="64"/>
  <c r="AW56" i="64"/>
  <c r="CB39" i="64"/>
  <c r="AL46" i="64"/>
  <c r="AV36" i="64"/>
  <c r="CS48" i="64"/>
  <c r="CC38" i="64"/>
  <c r="AV34" i="64"/>
  <c r="U40" i="64"/>
  <c r="BH39" i="64"/>
  <c r="AT34" i="64"/>
  <c r="AR52" i="64"/>
  <c r="BH54" i="64"/>
  <c r="AZ47" i="64"/>
  <c r="BH35" i="64"/>
  <c r="CY45" i="64"/>
  <c r="H32" i="64"/>
  <c r="CI38" i="64"/>
  <c r="AF36" i="64"/>
  <c r="CQ43" i="64"/>
  <c r="I35" i="64"/>
  <c r="CZ36" i="64"/>
  <c r="CZ142" i="64" s="1"/>
  <c r="BR33" i="64"/>
  <c r="BI48" i="64"/>
  <c r="CF35" i="64"/>
  <c r="BC45" i="64"/>
  <c r="AX32" i="64"/>
  <c r="X40" i="64"/>
  <c r="BG38" i="64"/>
  <c r="AY33" i="64"/>
  <c r="Z43" i="64"/>
  <c r="AG32" i="64"/>
  <c r="AU66" i="64"/>
  <c r="BB49" i="64"/>
  <c r="AD36" i="64"/>
  <c r="CU34" i="64"/>
  <c r="AZ48" i="64"/>
  <c r="BF49" i="64"/>
  <c r="AO51" i="64"/>
  <c r="T43" i="64"/>
  <c r="BX33" i="64"/>
  <c r="CT57" i="64"/>
  <c r="CH58" i="64"/>
  <c r="CZ59" i="64"/>
  <c r="CZ165" i="64" s="1"/>
  <c r="BK35" i="64"/>
  <c r="BJ36" i="64"/>
  <c r="CJ57" i="64"/>
  <c r="CI55" i="64"/>
  <c r="CX48" i="64"/>
  <c r="BE47" i="64"/>
  <c r="AW53" i="64"/>
  <c r="AB31" i="64"/>
  <c r="AA41" i="64"/>
  <c r="AC38" i="64"/>
  <c r="CB47" i="64"/>
  <c r="BQ33" i="64"/>
  <c r="BA42" i="64"/>
  <c r="BD37" i="64"/>
  <c r="AA36" i="64"/>
  <c r="T31" i="64"/>
  <c r="BY49" i="64"/>
  <c r="AO53" i="64"/>
  <c r="AH45" i="64"/>
  <c r="L33" i="64"/>
  <c r="AZ44" i="64"/>
  <c r="CE40" i="64"/>
  <c r="M35" i="64"/>
  <c r="R31" i="64"/>
  <c r="BV42" i="64"/>
  <c r="CU38" i="64"/>
  <c r="AD54" i="64"/>
  <c r="CI40" i="64"/>
  <c r="AP47" i="64"/>
  <c r="BP32" i="64"/>
  <c r="AJ44" i="64"/>
  <c r="CA35" i="64"/>
  <c r="BN32" i="64"/>
  <c r="AX37" i="64"/>
  <c r="AV39" i="64"/>
  <c r="CE41" i="64"/>
  <c r="AA44" i="64"/>
  <c r="AM38" i="64"/>
  <c r="AM40" i="64"/>
  <c r="AX38" i="64"/>
  <c r="BY57" i="64"/>
  <c r="CQ58" i="64"/>
  <c r="BN41" i="64"/>
  <c r="S40" i="64"/>
  <c r="L35" i="64"/>
  <c r="CU65" i="64"/>
  <c r="BX67" i="64"/>
  <c r="S34" i="64"/>
  <c r="T42" i="64"/>
  <c r="BE40" i="64"/>
  <c r="AB50" i="64"/>
  <c r="AC51" i="64"/>
  <c r="CJ52" i="64"/>
  <c r="BG34" i="64"/>
  <c r="AU41" i="64"/>
  <c r="AW45" i="64"/>
  <c r="AF40" i="64"/>
  <c r="BF46" i="64"/>
  <c r="BA46" i="64"/>
  <c r="CG36" i="64"/>
  <c r="BG52" i="64"/>
  <c r="AT47" i="64"/>
  <c r="CI33" i="64"/>
  <c r="BI53" i="64"/>
  <c r="BM42" i="64"/>
  <c r="O31" i="64"/>
  <c r="CJ44" i="64"/>
  <c r="O36" i="64"/>
  <c r="CS35" i="64"/>
  <c r="CN39" i="64"/>
  <c r="AX31" i="64"/>
  <c r="BD32" i="64"/>
  <c r="CH50" i="64"/>
  <c r="BV50" i="64"/>
  <c r="AN32" i="64"/>
  <c r="CY32" i="64"/>
  <c r="BF42" i="64"/>
  <c r="CI43" i="64"/>
  <c r="S31" i="64"/>
  <c r="AL38" i="64"/>
  <c r="CX34" i="64"/>
  <c r="AW32" i="64"/>
  <c r="BI36" i="64"/>
  <c r="BY34" i="64"/>
  <c r="AS32" i="64"/>
  <c r="CL38" i="64"/>
  <c r="BU32" i="64"/>
  <c r="M33" i="64"/>
  <c r="AO38" i="64"/>
  <c r="BO40" i="64"/>
  <c r="CM54" i="64"/>
  <c r="AK56" i="64"/>
  <c r="R34" i="64"/>
  <c r="P42" i="64"/>
  <c r="CX33" i="64"/>
  <c r="AO63" i="64"/>
  <c r="BG64" i="64"/>
  <c r="CV47" i="64"/>
  <c r="CW53" i="64"/>
  <c r="CT35" i="64"/>
  <c r="BS45" i="64"/>
  <c r="CR46" i="64"/>
  <c r="AM49" i="64"/>
  <c r="AT49" i="64"/>
  <c r="BS35" i="64"/>
  <c r="AC37" i="64"/>
  <c r="BD67" i="64"/>
  <c r="AW43" i="64"/>
  <c r="AH42" i="64"/>
  <c r="CQ59" i="64"/>
  <c r="CF48" i="64"/>
  <c r="CY36" i="64"/>
  <c r="AI51" i="64"/>
  <c r="BM48" i="64"/>
  <c r="AZ40" i="64"/>
  <c r="BJ33" i="64"/>
  <c r="CM40" i="64"/>
  <c r="CT43" i="64"/>
  <c r="G31" i="64"/>
  <c r="CR49" i="64"/>
  <c r="CR42" i="64"/>
  <c r="AT37" i="64"/>
  <c r="AS48" i="64"/>
  <c r="BN45" i="64"/>
  <c r="BY36" i="64"/>
  <c r="AP40" i="64"/>
  <c r="M37" i="64"/>
  <c r="CQ37" i="64"/>
  <c r="CF46" i="64"/>
  <c r="BI31" i="64"/>
  <c r="BF37" i="64"/>
  <c r="U39" i="64"/>
  <c r="BK34" i="64"/>
  <c r="CW38" i="64"/>
  <c r="CC34" i="64"/>
  <c r="AW34" i="64"/>
  <c r="AU30" i="64"/>
  <c r="AY34" i="64"/>
  <c r="AZ36" i="64"/>
  <c r="BK42" i="64"/>
  <c r="AZ33" i="64"/>
  <c r="CS34" i="64"/>
  <c r="S39" i="64"/>
  <c r="S35" i="64"/>
  <c r="CO41" i="64"/>
  <c r="BH44" i="64"/>
  <c r="AS50" i="64"/>
  <c r="AT43" i="64"/>
  <c r="CI53" i="64"/>
  <c r="CA54" i="64"/>
  <c r="CS55" i="64"/>
  <c r="CZ52" i="64"/>
  <c r="CZ158" i="64" s="1"/>
  <c r="Q41" i="64"/>
  <c r="M32" i="64"/>
  <c r="CX62" i="64"/>
  <c r="AW64" i="64"/>
  <c r="AL45" i="64"/>
  <c r="BB37" i="64"/>
  <c r="CZ31" i="64"/>
  <c r="CZ137" i="64" s="1"/>
  <c r="AH60" i="64"/>
  <c r="BM58" i="64"/>
  <c r="AT32" i="64"/>
  <c r="AJ59" i="64"/>
  <c r="BD46" i="64"/>
  <c r="BJ40" i="64"/>
  <c r="BP40" i="64"/>
  <c r="BL51" i="64"/>
  <c r="CR41" i="64"/>
  <c r="O41" i="64"/>
  <c r="AV47" i="64"/>
  <c r="BW49" i="64"/>
  <c r="BY35" i="64"/>
  <c r="BL37" i="64"/>
  <c r="H34" i="64"/>
  <c r="BD44" i="64"/>
  <c r="BF39" i="64"/>
  <c r="BN48" i="64"/>
  <c r="X38" i="64"/>
  <c r="AW33" i="64"/>
  <c r="BD45" i="64"/>
  <c r="CW47" i="64"/>
  <c r="AN38" i="64"/>
  <c r="AL42" i="64"/>
  <c r="BC44" i="64"/>
  <c r="AA43" i="64"/>
  <c r="AI33" i="64"/>
  <c r="AZ37" i="64"/>
  <c r="BP35" i="64"/>
  <c r="AS45" i="64"/>
  <c r="CI37" i="64"/>
  <c r="BM40" i="64"/>
  <c r="BO31" i="64"/>
  <c r="CP32" i="64"/>
  <c r="BU40" i="64"/>
  <c r="BH46" i="64"/>
  <c r="AF31" i="64"/>
  <c r="BT51" i="64"/>
  <c r="BX52" i="64"/>
  <c r="AP54" i="64"/>
  <c r="AK49" i="64"/>
  <c r="BX34" i="64"/>
  <c r="CZ61" i="64"/>
  <c r="CZ167" i="64" s="1"/>
  <c r="CD62" i="64"/>
  <c r="CV63" i="64"/>
  <c r="BO47" i="64"/>
  <c r="BS53" i="64"/>
  <c r="N35" i="64"/>
  <c r="Z46" i="64"/>
  <c r="AQ38" i="64"/>
  <c r="BB44" i="64"/>
  <c r="BV45" i="64"/>
  <c r="R32" i="64"/>
  <c r="BB52" i="64"/>
  <c r="BQ47" i="64"/>
  <c r="AG44" i="64"/>
  <c r="BN44" i="64"/>
  <c r="CZ37" i="64"/>
  <c r="CZ143" i="64" s="1"/>
  <c r="CF37" i="64"/>
  <c r="BK52" i="64"/>
  <c r="BM49" i="64"/>
  <c r="CJ43" i="64"/>
  <c r="AF39" i="64"/>
  <c r="W33" i="64"/>
  <c r="U42" i="64"/>
  <c r="BQ55" i="64"/>
  <c r="BF41" i="64"/>
  <c r="W39" i="64"/>
  <c r="CX32" i="64"/>
  <c r="BX50" i="64"/>
  <c r="CM45" i="64"/>
  <c r="BT38" i="64"/>
  <c r="CR33" i="64"/>
  <c r="J35" i="64"/>
  <c r="Y47" i="64"/>
  <c r="BJ42" i="64"/>
  <c r="BW39" i="64"/>
  <c r="AG41" i="64"/>
  <c r="AE37" i="64"/>
  <c r="BX38" i="64"/>
  <c r="Q38" i="64"/>
  <c r="BX43" i="64"/>
  <c r="AN31" i="64"/>
  <c r="CK36" i="64"/>
  <c r="CG44" i="64"/>
  <c r="CG40" i="64"/>
  <c r="CA36" i="64"/>
  <c r="BO37" i="64"/>
  <c r="CK30" i="64"/>
  <c r="BM39" i="64"/>
  <c r="CH31" i="64"/>
  <c r="BB45" i="64"/>
  <c r="BD33" i="64"/>
  <c r="CL41" i="64"/>
  <c r="AU40" i="64"/>
  <c r="CM49" i="64"/>
  <c r="CT50" i="64"/>
  <c r="BW52" i="64"/>
  <c r="AX46" i="64"/>
  <c r="AE42" i="64"/>
  <c r="BM60" i="64"/>
  <c r="BA61" i="64"/>
  <c r="BS62" i="64"/>
  <c r="AU46" i="64"/>
  <c r="AH50" i="64"/>
  <c r="BI37" i="64"/>
  <c r="BA44" i="64"/>
  <c r="CZ34" i="64"/>
  <c r="CZ140" i="64" s="1"/>
  <c r="AI43" i="64"/>
  <c r="AJ43" i="64"/>
  <c r="R36" i="64"/>
  <c r="Y51" i="64"/>
  <c r="AK46" i="64"/>
  <c r="AK42" i="64"/>
  <c r="AD42" i="64"/>
  <c r="P34" i="64"/>
  <c r="AR34" i="64"/>
  <c r="AR51" i="64"/>
  <c r="AQ48" i="64"/>
  <c r="AW41" i="64"/>
  <c r="AN36" i="64"/>
  <c r="AK38" i="64"/>
  <c r="BJ39" i="64"/>
  <c r="AX54" i="64"/>
  <c r="CV39" i="64"/>
  <c r="Y34" i="64"/>
  <c r="AL39" i="64"/>
  <c r="BE49" i="64"/>
  <c r="AL44" i="64"/>
  <c r="U35" i="64"/>
  <c r="BL36" i="64"/>
  <c r="R40" i="64"/>
  <c r="T44" i="64"/>
  <c r="BQ39" i="64"/>
  <c r="BA36" i="64"/>
  <c r="BT39" i="64"/>
  <c r="N34" i="64"/>
  <c r="AS37" i="64"/>
  <c r="CL35" i="64"/>
  <c r="AZ42" i="64"/>
  <c r="CG39" i="64"/>
  <c r="CB35" i="64"/>
  <c r="BN43" i="64"/>
  <c r="BV39" i="64"/>
  <c r="BT33" i="64"/>
  <c r="BF36" i="64"/>
  <c r="AK44" i="64"/>
  <c r="CE36" i="64"/>
  <c r="CO33" i="64"/>
  <c r="AT38" i="64"/>
  <c r="BL34" i="64"/>
  <c r="BE38" i="64"/>
  <c r="CU32" i="64"/>
  <c r="BU43" i="64"/>
  <c r="AJ49" i="64"/>
  <c r="CC40" i="64"/>
  <c r="CN54" i="64"/>
  <c r="BX55" i="64"/>
  <c r="CS56" i="64"/>
  <c r="CU31" i="64"/>
  <c r="BM43" i="64"/>
  <c r="R37" i="64"/>
  <c r="AB33" i="64"/>
  <c r="AP52" i="64"/>
  <c r="AP36" i="64"/>
  <c r="CR34" i="64"/>
  <c r="CE34" i="64"/>
  <c r="CN45" i="64"/>
  <c r="O38" i="64"/>
  <c r="AR44" i="64"/>
  <c r="AR45" i="64"/>
  <c r="BS31" i="64"/>
  <c r="CR50" i="64"/>
  <c r="Y46" i="64"/>
  <c r="CK41" i="64"/>
  <c r="R42" i="64"/>
  <c r="BO33" i="64"/>
  <c r="BA37" i="64"/>
  <c r="BA52" i="64"/>
  <c r="BC49" i="64"/>
  <c r="AV43" i="64"/>
  <c r="BZ38" i="64"/>
  <c r="CZ32" i="64"/>
  <c r="CZ138" i="64" s="1"/>
  <c r="CF43" i="64"/>
  <c r="AA33" i="64"/>
  <c r="CO37" i="64"/>
  <c r="BY31" i="64"/>
  <c r="CG51" i="64"/>
  <c r="CB32" i="64"/>
  <c r="AH46" i="64"/>
  <c r="BE37" i="64"/>
  <c r="CT41" i="64"/>
  <c r="BX37" i="64"/>
  <c r="CL34" i="64"/>
  <c r="H30" i="64"/>
  <c r="BB35" i="64"/>
  <c r="CJ36" i="64"/>
  <c r="BY44" i="64"/>
  <c r="AL35" i="64"/>
  <c r="BZ36" i="64"/>
  <c r="BG30" i="64"/>
  <c r="AD37" i="64"/>
  <c r="BB42" i="64"/>
  <c r="CQ36" i="64"/>
  <c r="AF33" i="64"/>
  <c r="AB35" i="64"/>
  <c r="BG32" i="64"/>
  <c r="BP41" i="64"/>
  <c r="CT39" i="64"/>
  <c r="BG51" i="64"/>
  <c r="BH52" i="64"/>
  <c r="AB54" i="64"/>
  <c r="AA49" i="64"/>
  <c r="BB34" i="64"/>
  <c r="BS38" i="64"/>
  <c r="CE52" i="64"/>
  <c r="CG49" i="64"/>
  <c r="AU44" i="64"/>
  <c r="BX39" i="64"/>
  <c r="BU33" i="64"/>
  <c r="BG42" i="64"/>
  <c r="CK55" i="64"/>
  <c r="CD41" i="64"/>
  <c r="CW39" i="64"/>
  <c r="AO33" i="64"/>
  <c r="BD48" i="64"/>
  <c r="CP42" i="64"/>
  <c r="CQ35" i="64"/>
  <c r="AS33" i="64"/>
  <c r="CT38" i="64"/>
  <c r="Z37" i="64"/>
  <c r="CH49" i="64"/>
  <c r="CN46" i="64"/>
  <c r="CN36" i="64"/>
  <c r="T32" i="64"/>
  <c r="AN35" i="64"/>
  <c r="AI39" i="64"/>
  <c r="AN54" i="64"/>
  <c r="CI31" i="64"/>
  <c r="AR41" i="64"/>
  <c r="W48" i="64"/>
  <c r="BB50" i="64"/>
  <c r="BS37" i="64"/>
  <c r="CK38" i="64"/>
  <c r="AR36" i="64"/>
  <c r="CG34" i="64"/>
  <c r="CO31" i="64"/>
  <c r="BE39" i="64"/>
  <c r="AE32" i="64"/>
  <c r="CD32" i="64"/>
  <c r="CU40" i="64"/>
  <c r="Q40" i="64"/>
  <c r="BT32" i="64"/>
  <c r="CR40" i="64"/>
  <c r="W34" i="64"/>
  <c r="BD39" i="64"/>
  <c r="CY37" i="64"/>
  <c r="AG30" i="64"/>
  <c r="S32" i="64"/>
  <c r="BS32" i="64"/>
  <c r="U34" i="64"/>
  <c r="AJ57" i="64"/>
  <c r="AB32" i="64"/>
  <c r="BW43" i="64"/>
  <c r="AB37" i="64"/>
  <c r="BQ65" i="64"/>
  <c r="AT67" i="64"/>
  <c r="CD31" i="64"/>
  <c r="AX41" i="64"/>
  <c r="CI39" i="64"/>
  <c r="BZ48" i="64"/>
  <c r="AG43" i="64"/>
  <c r="BH36" i="64"/>
  <c r="CH34" i="64"/>
  <c r="BK39" i="64"/>
  <c r="T38" i="64"/>
  <c r="Y50" i="64"/>
  <c r="X47" i="64"/>
  <c r="AG38" i="64"/>
  <c r="AJ33" i="64"/>
  <c r="CV35" i="64"/>
  <c r="AU32" i="64"/>
  <c r="CY51" i="64"/>
  <c r="CY35" i="64"/>
  <c r="AB34" i="64"/>
  <c r="AG34" i="64"/>
  <c r="BP45" i="64"/>
  <c r="BC37" i="64"/>
  <c r="X44" i="64"/>
  <c r="BW44" i="64"/>
  <c r="Z38" i="64"/>
  <c r="BQ31" i="64"/>
  <c r="BC48" i="64"/>
  <c r="CD43" i="64"/>
  <c r="BM44" i="64"/>
  <c r="P31" i="64"/>
  <c r="CG50" i="64"/>
  <c r="CZ44" i="64"/>
  <c r="CZ150" i="64" s="1"/>
  <c r="BB38" i="64"/>
  <c r="BZ43" i="64"/>
  <c r="AG35" i="64"/>
  <c r="X41" i="64"/>
  <c r="BB32" i="64"/>
  <c r="Q36" i="64"/>
  <c r="CF34" i="64"/>
  <c r="AQ33" i="64"/>
  <c r="AO48" i="64"/>
  <c r="BN34" i="64"/>
  <c r="AG33" i="64"/>
  <c r="CB36" i="64"/>
  <c r="BA32" i="64"/>
  <c r="AZ31" i="64"/>
  <c r="AB39" i="64"/>
  <c r="BT47" i="64"/>
  <c r="CF52" i="64"/>
  <c r="CB40" i="64"/>
  <c r="BL31" i="64"/>
  <c r="AN64" i="64"/>
  <c r="BP65" i="64"/>
  <c r="CQ48" i="64"/>
  <c r="CW31" i="64"/>
  <c r="CQ41" i="64"/>
  <c r="BG47" i="64"/>
  <c r="W41" i="64"/>
  <c r="AC32" i="64"/>
  <c r="CN47" i="64"/>
  <c r="W36" i="64"/>
  <c r="AK33" i="64"/>
  <c r="CI48" i="64"/>
  <c r="CL45" i="64"/>
  <c r="AO32" i="64"/>
  <c r="CH40" i="64"/>
  <c r="AP33" i="64"/>
  <c r="CD53" i="64"/>
  <c r="CF50" i="64"/>
  <c r="I33" i="64"/>
  <c r="J31" i="64"/>
  <c r="BN31" i="64"/>
  <c r="CX43" i="64"/>
  <c r="BY33" i="64"/>
  <c r="CG42" i="64"/>
  <c r="AC42" i="64"/>
  <c r="AM35" i="64"/>
  <c r="CQ51" i="64"/>
  <c r="AJ47" i="64"/>
  <c r="AP41" i="64"/>
  <c r="Q42" i="64"/>
  <c r="BV32" i="64"/>
  <c r="AR48" i="64"/>
  <c r="CG43" i="64"/>
  <c r="BE35" i="64"/>
  <c r="BN42" i="64"/>
  <c r="AM32" i="64"/>
  <c r="CR39" i="64"/>
  <c r="AS31" i="64"/>
  <c r="AF47" i="64"/>
  <c r="Q33" i="64"/>
  <c r="AR32" i="64"/>
  <c r="V47" i="64"/>
  <c r="CZ41" i="64"/>
  <c r="CZ147" i="64" s="1"/>
  <c r="AH32" i="64"/>
  <c r="CK31" i="64"/>
  <c r="BW30" i="64"/>
  <c r="BY40" i="64"/>
  <c r="CX35" i="64"/>
  <c r="BK46" i="64"/>
  <c r="V33" i="64"/>
  <c r="CO32" i="64"/>
  <c r="CH41" i="64"/>
  <c r="O37" i="64"/>
  <c r="X36" i="64"/>
  <c r="CC33" i="64"/>
  <c r="CT37" i="64"/>
  <c r="AA34" i="64"/>
  <c r="CP40" i="64"/>
  <c r="I31" i="64"/>
  <c r="AJ32" i="64"/>
  <c r="Z31" i="64"/>
  <c r="AL32" i="64"/>
  <c r="BN33" i="64"/>
  <c r="O32" i="64"/>
  <c r="AE31" i="64"/>
  <c r="AS44" i="64"/>
  <c r="BX40" i="64"/>
  <c r="AC35" i="64"/>
  <c r="AD35" i="64"/>
  <c r="X37" i="64"/>
  <c r="AB38" i="64"/>
  <c r="BL33" i="64"/>
  <c r="BH32" i="64"/>
  <c r="CR32" i="64"/>
  <c r="AJ41" i="64"/>
  <c r="W42" i="64"/>
  <c r="BQ38" i="64"/>
  <c r="CD33" i="64"/>
  <c r="CT42" i="64"/>
  <c r="CN31" i="64"/>
  <c r="BJ37" i="64"/>
  <c r="BR34" i="64"/>
  <c r="Y31" i="64"/>
  <c r="BM38" i="64"/>
  <c r="AW35" i="64"/>
  <c r="N32" i="64"/>
  <c r="BR38" i="64"/>
  <c r="BK38" i="64"/>
  <c r="BD35" i="64"/>
  <c r="S38" i="64"/>
  <c r="CV30" i="64"/>
  <c r="CS42" i="64"/>
  <c r="CK37" i="64"/>
  <c r="BR40" i="64"/>
  <c r="BU35" i="64"/>
  <c r="BZ37" i="64"/>
  <c r="BQ41" i="64"/>
  <c r="AW55" i="64"/>
  <c r="AD41" i="64"/>
  <c r="CD38" i="64"/>
  <c r="AP32" i="64"/>
  <c r="BT37" i="64"/>
  <c r="BL42" i="64"/>
  <c r="R33" i="64"/>
  <c r="AC34" i="64"/>
  <c r="BC32" i="64"/>
  <c r="CI44" i="64"/>
  <c r="AY48" i="64"/>
  <c r="AA40" i="64"/>
  <c r="CQ40" i="64"/>
  <c r="BH37" i="64"/>
  <c r="CE32" i="64"/>
  <c r="BT41" i="64"/>
  <c r="CO36" i="64"/>
  <c r="J36" i="64"/>
  <c r="BS33" i="64"/>
  <c r="CJ37" i="64"/>
  <c r="AG37" i="64"/>
  <c r="AX34" i="64"/>
  <c r="E31" i="64"/>
  <c r="T36" i="64"/>
  <c r="P36" i="64"/>
  <c r="CU33" i="64"/>
  <c r="CW36" i="64"/>
  <c r="AT45" i="64"/>
  <c r="W40" i="64"/>
  <c r="AJ36" i="64"/>
  <c r="AZ45" i="64"/>
  <c r="AR46" i="64"/>
  <c r="CS39" i="64"/>
  <c r="BK32" i="64"/>
  <c r="BN35" i="64"/>
  <c r="CN52" i="64"/>
  <c r="BN37" i="64"/>
  <c r="AX36" i="64"/>
  <c r="K36" i="64"/>
  <c r="CT31" i="64"/>
  <c r="BR39" i="64"/>
  <c r="AS41" i="64"/>
  <c r="P38" i="64"/>
  <c r="AZ34" i="64"/>
  <c r="BC42" i="64"/>
  <c r="W46" i="64"/>
  <c r="BK37" i="64"/>
  <c r="BL38" i="64"/>
  <c r="AZ35" i="64"/>
  <c r="BM30" i="64"/>
  <c r="AV38" i="64"/>
  <c r="CA33" i="64"/>
  <c r="CW32" i="64"/>
  <c r="BU31" i="64"/>
  <c r="BR35" i="64"/>
  <c r="AH34" i="64"/>
  <c r="AZ32" i="64"/>
  <c r="BG36" i="64"/>
  <c r="X46" i="64"/>
  <c r="AI36" i="64"/>
  <c r="BU42" i="64"/>
  <c r="CY34" i="64"/>
  <c r="CU42" i="64"/>
  <c r="CZ35" i="64"/>
  <c r="CZ141" i="64" s="1"/>
  <c r="U33" i="64"/>
  <c r="BN36" i="64"/>
  <c r="AH30" i="64"/>
  <c r="BS54" i="64"/>
  <c r="BU51" i="64"/>
  <c r="AE35" i="64"/>
  <c r="AC33" i="64"/>
  <c r="BV33" i="64"/>
  <c r="BM45" i="64"/>
  <c r="BQ37" i="64"/>
  <c r="AJ40" i="64"/>
  <c r="CT36" i="64"/>
  <c r="BA33" i="64"/>
  <c r="T41" i="64"/>
  <c r="CQ44" i="64"/>
  <c r="L36" i="64"/>
  <c r="AF37" i="64"/>
  <c r="BA34" i="64"/>
  <c r="AK30" i="64"/>
  <c r="BZ35" i="64"/>
  <c r="Q32" i="64"/>
  <c r="V31" i="64"/>
  <c r="BP39" i="64"/>
  <c r="BS34" i="64"/>
  <c r="BQ32" i="64"/>
  <c r="BA31" i="64"/>
  <c r="AX35" i="64"/>
  <c r="BO43" i="64"/>
  <c r="O33" i="64"/>
  <c r="AD39" i="64"/>
  <c r="CZ33" i="64"/>
  <c r="CZ139" i="64" s="1"/>
  <c r="BU41" i="64"/>
  <c r="BU37" i="64"/>
  <c r="T35" i="64"/>
  <c r="W45" i="64"/>
  <c r="CO46" i="64"/>
  <c r="BM34" i="64"/>
  <c r="AG36" i="64"/>
  <c r="BN49" i="64"/>
  <c r="BR46" i="64"/>
  <c r="AS36" i="64"/>
  <c r="BG31" i="64"/>
  <c r="CW34" i="64"/>
  <c r="BA40" i="64"/>
  <c r="BO35" i="64"/>
  <c r="CT34" i="64"/>
  <c r="CN32" i="64"/>
  <c r="CU36" i="64"/>
  <c r="BP31" i="64"/>
  <c r="BC39" i="64"/>
  <c r="AI41" i="64"/>
  <c r="CS37" i="64"/>
  <c r="AP34" i="64"/>
  <c r="AR42" i="64"/>
  <c r="CZ45" i="64"/>
  <c r="CZ151" i="64" s="1"/>
  <c r="AW37" i="64"/>
  <c r="AZ38" i="64"/>
  <c r="AP35" i="64"/>
  <c r="AF30" i="64"/>
  <c r="AZ39" i="64"/>
  <c r="U36" i="64"/>
  <c r="BB31" i="64"/>
  <c r="AY37" i="64"/>
  <c r="AP38" i="64"/>
  <c r="AD33" i="64"/>
  <c r="CG31" i="64"/>
  <c r="BE43" i="64"/>
  <c r="BO36" i="64"/>
  <c r="BK30" i="64"/>
  <c r="AQ41" i="64"/>
  <c r="CR38" i="64"/>
  <c r="BJ32" i="64"/>
  <c r="BN50" i="64"/>
  <c r="CA45" i="64"/>
  <c r="V41" i="64"/>
  <c r="AF41" i="64"/>
  <c r="AY32" i="64"/>
  <c r="CL32" i="64"/>
  <c r="S33" i="64"/>
  <c r="AT41" i="64"/>
  <c r="AG42" i="64"/>
  <c r="CA38" i="64"/>
  <c r="CN33" i="64"/>
  <c r="Q43" i="64"/>
  <c r="I32" i="64"/>
  <c r="BW37" i="64"/>
  <c r="CB34" i="64"/>
  <c r="AI31" i="64"/>
  <c r="Y37" i="64"/>
  <c r="AO42" i="64"/>
  <c r="BR32" i="64"/>
  <c r="CT33" i="64"/>
  <c r="AI32" i="64"/>
  <c r="Q34" i="64"/>
  <c r="Z35" i="64"/>
  <c r="X33" i="64"/>
  <c r="CM30" i="64"/>
  <c r="BU46" i="64"/>
  <c r="F32" i="64"/>
  <c r="AL36" i="64"/>
  <c r="AM36" i="64"/>
  <c r="AM39" i="64"/>
  <c r="BA39" i="64"/>
  <c r="AM31" i="64"/>
  <c r="AO40" i="64"/>
  <c r="BD34" i="64"/>
  <c r="AN33" i="64"/>
  <c r="CH33" i="64"/>
  <c r="BL41" i="64"/>
  <c r="AE33" i="64"/>
  <c r="CN34" i="64"/>
  <c r="AH31" i="64"/>
  <c r="CQ45" i="64"/>
  <c r="BS41" i="64"/>
  <c r="CM31" i="64"/>
  <c r="AB36" i="64"/>
  <c r="X31" i="64"/>
  <c r="CJ30" i="64"/>
  <c r="CH44" i="64"/>
  <c r="BL45" i="64"/>
  <c r="BZ34" i="64"/>
  <c r="CG41" i="64"/>
  <c r="AS40" i="64"/>
  <c r="AD34" i="64"/>
  <c r="CQ32" i="64"/>
  <c r="AE34" i="64"/>
  <c r="AB40" i="64"/>
  <c r="Z34" i="64"/>
  <c r="V36" i="64"/>
  <c r="CG33" i="64"/>
  <c r="W31" i="64"/>
  <c r="CV37" i="64"/>
  <c r="AD38" i="64"/>
  <c r="AI40" i="64"/>
  <c r="CM36" i="64"/>
  <c r="CO34" i="64"/>
  <c r="CP33" i="64"/>
  <c r="BN40" i="64"/>
  <c r="P33" i="64"/>
  <c r="CG32" i="64"/>
  <c r="BX44" i="64"/>
  <c r="AI44" i="64"/>
  <c r="AL31" i="64"/>
  <c r="AQ35" i="64"/>
  <c r="AK37" i="64"/>
  <c r="BX31" i="64"/>
  <c r="CD34" i="64"/>
  <c r="AK31" i="64"/>
  <c r="J33" i="64"/>
  <c r="BP33" i="64"/>
  <c r="BB41" i="64"/>
  <c r="T34" i="64"/>
  <c r="CE33" i="64"/>
  <c r="J9" i="51"/>
  <c r="D5" i="69" s="1"/>
  <c r="V32" i="64"/>
  <c r="CF32" i="64"/>
  <c r="BB39" i="64"/>
  <c r="CD36" i="64"/>
  <c r="CA34" i="64"/>
  <c r="R39" i="64"/>
  <c r="BW31" i="64"/>
  <c r="AU38" i="64"/>
  <c r="CN35" i="64"/>
  <c r="AL37" i="64"/>
  <c r="G19" i="64"/>
  <c r="D30" i="64"/>
  <c r="I22" i="1"/>
  <c r="H22" i="1"/>
  <c r="L52" i="1"/>
  <c r="L53" i="1" s="1"/>
  <c r="K53" i="1"/>
  <c r="G23" i="1"/>
  <c r="G21" i="1"/>
  <c r="G24" i="1" l="1"/>
  <c r="H20" i="66"/>
  <c r="CY137" i="64"/>
  <c r="CY210" i="64"/>
  <c r="CY155" i="64"/>
  <c r="CY208" i="64"/>
  <c r="CY156" i="64"/>
  <c r="CY162" i="64"/>
  <c r="CY159" i="64"/>
  <c r="CY174" i="64"/>
  <c r="CY182" i="64"/>
  <c r="CY171" i="64"/>
  <c r="CY198" i="64"/>
  <c r="CY175" i="64"/>
  <c r="CY231" i="64"/>
  <c r="CY224" i="64"/>
  <c r="CY157" i="64"/>
  <c r="CY223" i="64"/>
  <c r="CY221" i="64"/>
  <c r="CY168" i="64"/>
  <c r="CY200" i="64"/>
  <c r="CY217" i="64"/>
  <c r="CY233" i="64"/>
  <c r="CY181" i="64"/>
  <c r="CY193" i="64"/>
  <c r="CY179" i="64"/>
  <c r="CY186" i="64"/>
  <c r="CY235" i="64"/>
  <c r="CY227" i="64"/>
  <c r="CY151" i="64"/>
  <c r="CY189" i="64"/>
  <c r="CY214" i="64"/>
  <c r="CY146" i="64"/>
  <c r="CY230" i="64"/>
  <c r="CY180" i="64"/>
  <c r="CY176" i="64"/>
  <c r="CY154" i="64"/>
  <c r="CY220" i="64"/>
  <c r="CY216" i="64"/>
  <c r="CY212" i="64"/>
  <c r="CY232" i="64"/>
  <c r="CY205" i="64"/>
  <c r="CY194" i="64"/>
  <c r="CY169" i="64"/>
  <c r="CY160" i="64"/>
  <c r="CY218" i="64"/>
  <c r="CY219" i="64"/>
  <c r="CY199" i="64"/>
  <c r="CY228" i="64"/>
  <c r="CY215" i="64"/>
  <c r="CY152" i="64"/>
  <c r="CY188" i="64"/>
  <c r="CY165" i="64"/>
  <c r="CY143" i="64"/>
  <c r="CY145" i="64"/>
  <c r="CY163" i="64"/>
  <c r="CY234" i="64"/>
  <c r="CY197" i="64"/>
  <c r="CY139" i="64"/>
  <c r="CY187" i="64"/>
  <c r="CY229" i="64"/>
  <c r="CY203" i="64"/>
  <c r="CY184" i="64"/>
  <c r="CY178" i="64"/>
  <c r="CY209" i="64"/>
  <c r="CY138" i="64"/>
  <c r="CY191" i="64"/>
  <c r="CY142" i="64"/>
  <c r="CY147" i="64"/>
  <c r="CY158" i="64"/>
  <c r="CY195" i="64"/>
  <c r="CY141" i="64"/>
  <c r="CY173" i="64"/>
  <c r="CY164" i="64"/>
  <c r="CY211" i="64"/>
  <c r="CY148" i="64"/>
  <c r="CY177" i="64"/>
  <c r="CY149" i="64"/>
  <c r="CY144" i="64"/>
  <c r="CY161" i="64"/>
  <c r="CY204" i="64"/>
  <c r="CY202" i="64"/>
  <c r="CY185" i="64"/>
  <c r="CY166" i="64"/>
  <c r="CY167" i="64"/>
  <c r="CY153" i="64"/>
  <c r="CY213" i="64"/>
  <c r="CY207" i="64"/>
  <c r="CY222" i="64"/>
  <c r="CY192" i="64"/>
  <c r="CY190" i="64"/>
  <c r="CY172" i="64"/>
  <c r="CY183" i="64"/>
  <c r="CY206" i="64"/>
  <c r="CY201" i="64"/>
  <c r="CY225" i="64"/>
  <c r="CY196" i="64"/>
  <c r="CY150" i="64"/>
  <c r="CY140" i="64"/>
  <c r="CY170" i="64"/>
  <c r="CY136" i="64"/>
  <c r="CY226" i="64"/>
  <c r="H28" i="1"/>
  <c r="H23" i="1"/>
  <c r="H21" i="1"/>
  <c r="H44" i="1"/>
  <c r="H45" i="1"/>
  <c r="G25" i="1"/>
  <c r="I23" i="1"/>
  <c r="I24" i="1" s="1"/>
  <c r="I44" i="1"/>
  <c r="I28" i="1"/>
  <c r="I45" i="1"/>
  <c r="I21" i="1"/>
  <c r="H29" i="1" l="1"/>
  <c r="I29" i="1"/>
  <c r="CX154" i="64"/>
  <c r="CX171" i="64"/>
  <c r="CX224" i="64"/>
  <c r="CX221" i="64"/>
  <c r="CX155" i="64"/>
  <c r="CW154" i="64" s="1"/>
  <c r="CX156" i="64"/>
  <c r="CX192" i="64"/>
  <c r="CX193" i="64"/>
  <c r="CX189" i="64"/>
  <c r="CX137" i="64"/>
  <c r="CX209" i="64"/>
  <c r="CX136" i="64"/>
  <c r="CX231" i="64"/>
  <c r="CX207" i="64"/>
  <c r="CX215" i="64"/>
  <c r="CX223" i="64"/>
  <c r="CX216" i="64"/>
  <c r="CX188" i="64"/>
  <c r="CX158" i="64"/>
  <c r="CX214" i="64"/>
  <c r="CX179" i="64"/>
  <c r="CX176" i="64"/>
  <c r="CX182" i="64"/>
  <c r="CX173" i="64"/>
  <c r="CX230" i="64"/>
  <c r="CX139" i="64"/>
  <c r="CX146" i="64"/>
  <c r="CX165" i="64"/>
  <c r="CX181" i="64"/>
  <c r="CX175" i="64"/>
  <c r="CX227" i="64"/>
  <c r="CX174" i="64"/>
  <c r="CX161" i="64"/>
  <c r="CX180" i="64"/>
  <c r="CX232" i="64"/>
  <c r="CX220" i="64"/>
  <c r="CX164" i="64"/>
  <c r="CX194" i="64"/>
  <c r="CX143" i="64"/>
  <c r="CX234" i="64"/>
  <c r="CX186" i="64"/>
  <c r="CX228" i="64"/>
  <c r="CX150" i="64"/>
  <c r="CX199" i="64"/>
  <c r="CX162" i="64"/>
  <c r="CX205" i="64"/>
  <c r="CX229" i="64"/>
  <c r="CX197" i="64"/>
  <c r="CX145" i="64"/>
  <c r="CX159" i="64"/>
  <c r="CX151" i="64"/>
  <c r="CX149" i="64"/>
  <c r="CX202" i="64"/>
  <c r="CX213" i="64"/>
  <c r="CX217" i="64"/>
  <c r="CX211" i="64"/>
  <c r="CX219" i="64"/>
  <c r="CX152" i="64"/>
  <c r="CX200" i="64"/>
  <c r="CX178" i="64"/>
  <c r="CX168" i="64"/>
  <c r="CX141" i="64"/>
  <c r="CX157" i="64"/>
  <c r="CX147" i="64"/>
  <c r="CX167" i="64"/>
  <c r="CX185" i="64"/>
  <c r="CX187" i="64"/>
  <c r="CX184" i="64"/>
  <c r="CX210" i="64"/>
  <c r="CX218" i="64"/>
  <c r="CX198" i="64"/>
  <c r="CX142" i="64"/>
  <c r="CX172" i="64"/>
  <c r="CX138" i="64"/>
  <c r="CX183" i="64"/>
  <c r="CX177" i="64"/>
  <c r="CX206" i="64"/>
  <c r="CX166" i="64"/>
  <c r="CX212" i="64"/>
  <c r="CX169" i="64"/>
  <c r="CX203" i="64"/>
  <c r="CX225" i="64"/>
  <c r="CX201" i="64"/>
  <c r="CX233" i="64"/>
  <c r="CX208" i="64"/>
  <c r="CX196" i="64"/>
  <c r="CX163" i="64"/>
  <c r="CX144" i="64"/>
  <c r="CX191" i="64"/>
  <c r="CX148" i="64"/>
  <c r="CX160" i="64"/>
  <c r="CX204" i="64"/>
  <c r="CX190" i="64"/>
  <c r="CX222" i="64"/>
  <c r="CX195" i="64"/>
  <c r="CX140" i="64"/>
  <c r="CX153" i="64"/>
  <c r="CW153" i="64" s="1"/>
  <c r="CX170" i="64"/>
  <c r="CW170" i="64" s="1"/>
  <c r="CX226" i="64"/>
  <c r="H46" i="1"/>
  <c r="H32" i="1"/>
  <c r="H33" i="1" s="1"/>
  <c r="G26" i="1"/>
  <c r="I32" i="1"/>
  <c r="I33" i="1" s="1"/>
  <c r="I46" i="1"/>
  <c r="I25" i="1"/>
  <c r="H24" i="1"/>
  <c r="J22" i="1"/>
  <c r="H25" i="1"/>
  <c r="CW223" i="64" l="1"/>
  <c r="CW224" i="64"/>
  <c r="CW137" i="64"/>
  <c r="CW220" i="64"/>
  <c r="CW165" i="64"/>
  <c r="CW191" i="64"/>
  <c r="CW221" i="64"/>
  <c r="CW155" i="64"/>
  <c r="CV154" i="64" s="1"/>
  <c r="CW156" i="64"/>
  <c r="CW189" i="64"/>
  <c r="CW136" i="64"/>
  <c r="CW192" i="64"/>
  <c r="CW193" i="64"/>
  <c r="CW188" i="64"/>
  <c r="CW209" i="64"/>
  <c r="CW230" i="64"/>
  <c r="CW207" i="64"/>
  <c r="CW215" i="64"/>
  <c r="CW206" i="64"/>
  <c r="CW173" i="64"/>
  <c r="CW213" i="64"/>
  <c r="CW175" i="64"/>
  <c r="CW214" i="64"/>
  <c r="CW231" i="64"/>
  <c r="CW178" i="64"/>
  <c r="CW201" i="64"/>
  <c r="CW158" i="64"/>
  <c r="CW179" i="64"/>
  <c r="CW145" i="64"/>
  <c r="CW181" i="64"/>
  <c r="CW176" i="64"/>
  <c r="CW163" i="64"/>
  <c r="CW172" i="64"/>
  <c r="CW174" i="64"/>
  <c r="CW146" i="64"/>
  <c r="CW150" i="64"/>
  <c r="CW227" i="64"/>
  <c r="CW149" i="64"/>
  <c r="CW161" i="64"/>
  <c r="CW143" i="64"/>
  <c r="CW140" i="64"/>
  <c r="CW180" i="64"/>
  <c r="CW157" i="64"/>
  <c r="CW197" i="64"/>
  <c r="CW219" i="64"/>
  <c r="CW228" i="64"/>
  <c r="CW164" i="64"/>
  <c r="CW229" i="64"/>
  <c r="CW196" i="64"/>
  <c r="CW194" i="64"/>
  <c r="CW159" i="64"/>
  <c r="CW151" i="64"/>
  <c r="CW218" i="64"/>
  <c r="CW185" i="64"/>
  <c r="CW217" i="64"/>
  <c r="CW233" i="64"/>
  <c r="CW167" i="64"/>
  <c r="CW216" i="64"/>
  <c r="CW203" i="64"/>
  <c r="CW198" i="64"/>
  <c r="CW141" i="64"/>
  <c r="CW168" i="64"/>
  <c r="CW171" i="64"/>
  <c r="CW212" i="64"/>
  <c r="CW199" i="64"/>
  <c r="CW184" i="64"/>
  <c r="CW148" i="64"/>
  <c r="CW210" i="64"/>
  <c r="CW205" i="64"/>
  <c r="CW186" i="64"/>
  <c r="CW183" i="64"/>
  <c r="CW166" i="64"/>
  <c r="CW162" i="64"/>
  <c r="CW187" i="64"/>
  <c r="CW200" i="64"/>
  <c r="CW147" i="64"/>
  <c r="CW202" i="64"/>
  <c r="CW142" i="64"/>
  <c r="CW222" i="64"/>
  <c r="CW177" i="64"/>
  <c r="CW232" i="64"/>
  <c r="CW139" i="64"/>
  <c r="CW144" i="64"/>
  <c r="CW138" i="64"/>
  <c r="CV137" i="64" s="1"/>
  <c r="CW195" i="64"/>
  <c r="CW182" i="64"/>
  <c r="CW211" i="64"/>
  <c r="CW169" i="64"/>
  <c r="CV169" i="64" s="1"/>
  <c r="CW204" i="64"/>
  <c r="CW225" i="64"/>
  <c r="CW152" i="64"/>
  <c r="CV152" i="64" s="1"/>
  <c r="CW190" i="64"/>
  <c r="CW160" i="64"/>
  <c r="CW208" i="64"/>
  <c r="CW226" i="64"/>
  <c r="CV223" i="64"/>
  <c r="CV153" i="64"/>
  <c r="L22" i="1"/>
  <c r="J28" i="1"/>
  <c r="J23" i="1"/>
  <c r="J21" i="1"/>
  <c r="J45" i="1"/>
  <c r="J44" i="1"/>
  <c r="K22" i="1"/>
  <c r="I26" i="1"/>
  <c r="H26" i="1"/>
  <c r="CV136" i="64" l="1"/>
  <c r="CV220" i="64"/>
  <c r="J29" i="1"/>
  <c r="CV155" i="64"/>
  <c r="CV157" i="64"/>
  <c r="CV219" i="64"/>
  <c r="CU219" i="64" s="1"/>
  <c r="CV229" i="64"/>
  <c r="CV209" i="64"/>
  <c r="CV190" i="64"/>
  <c r="CV221" i="64"/>
  <c r="CU220" i="64" s="1"/>
  <c r="CV188" i="64"/>
  <c r="CV192" i="64"/>
  <c r="CV187" i="64"/>
  <c r="CV191" i="64"/>
  <c r="CV193" i="64"/>
  <c r="CV201" i="64"/>
  <c r="CV178" i="64"/>
  <c r="CV149" i="64"/>
  <c r="CV205" i="64"/>
  <c r="CV140" i="64"/>
  <c r="CV231" i="64"/>
  <c r="CV208" i="64"/>
  <c r="CV206" i="64"/>
  <c r="CV230" i="64"/>
  <c r="CV214" i="64"/>
  <c r="CV158" i="64"/>
  <c r="CV177" i="64"/>
  <c r="CV213" i="64"/>
  <c r="CV172" i="64"/>
  <c r="CV173" i="64"/>
  <c r="CV212" i="64"/>
  <c r="CV171" i="64"/>
  <c r="CV175" i="64"/>
  <c r="CV199" i="64"/>
  <c r="CV181" i="64"/>
  <c r="CV163" i="64"/>
  <c r="CV144" i="64"/>
  <c r="CV145" i="64"/>
  <c r="CV184" i="64"/>
  <c r="CV174" i="64"/>
  <c r="CV179" i="64"/>
  <c r="CV164" i="64"/>
  <c r="CV139" i="64"/>
  <c r="CV150" i="64"/>
  <c r="CV160" i="64"/>
  <c r="CV161" i="64"/>
  <c r="CV226" i="64"/>
  <c r="CV227" i="64"/>
  <c r="CV147" i="64"/>
  <c r="CV217" i="64"/>
  <c r="CV148" i="64"/>
  <c r="CV170" i="64"/>
  <c r="CV162" i="64"/>
  <c r="CV197" i="64"/>
  <c r="CV156" i="64"/>
  <c r="CU155" i="64" s="1"/>
  <c r="CV196" i="64"/>
  <c r="CV216" i="64"/>
  <c r="CV228" i="64"/>
  <c r="CV185" i="64"/>
  <c r="CV180" i="64"/>
  <c r="CV200" i="64"/>
  <c r="CV215" i="64"/>
  <c r="CV218" i="64"/>
  <c r="CV195" i="64"/>
  <c r="CV167" i="64"/>
  <c r="CV183" i="64"/>
  <c r="CV186" i="64"/>
  <c r="CV203" i="64"/>
  <c r="CV166" i="64"/>
  <c r="CV225" i="64"/>
  <c r="CV165" i="64"/>
  <c r="CV176" i="64"/>
  <c r="CV202" i="64"/>
  <c r="CV198" i="64"/>
  <c r="CV141" i="64"/>
  <c r="CV224" i="64"/>
  <c r="CV210" i="64"/>
  <c r="CV146" i="64"/>
  <c r="CV204" i="64"/>
  <c r="CV142" i="64"/>
  <c r="CV168" i="64"/>
  <c r="CU168" i="64" s="1"/>
  <c r="CV211" i="64"/>
  <c r="CV151" i="64"/>
  <c r="CU151" i="64" s="1"/>
  <c r="CV222" i="64"/>
  <c r="CV194" i="64"/>
  <c r="CV159" i="64"/>
  <c r="CV232" i="64"/>
  <c r="CV143" i="64"/>
  <c r="CV189" i="64"/>
  <c r="CV138" i="64"/>
  <c r="CU136" i="64"/>
  <c r="CV182" i="64"/>
  <c r="CV207" i="64"/>
  <c r="CU154" i="64"/>
  <c r="CU153" i="64"/>
  <c r="CU152" i="64"/>
  <c r="G28" i="1"/>
  <c r="G29" i="1" s="1"/>
  <c r="G45" i="1"/>
  <c r="J32" i="1"/>
  <c r="J33" i="1" s="1"/>
  <c r="J46" i="1"/>
  <c r="J25" i="1"/>
  <c r="L23" i="1"/>
  <c r="L21" i="1"/>
  <c r="L28" i="1"/>
  <c r="L29" i="1" s="1"/>
  <c r="L44" i="1"/>
  <c r="L45" i="1"/>
  <c r="I30" i="1"/>
  <c r="K28" i="1"/>
  <c r="K45" i="1"/>
  <c r="K21" i="1"/>
  <c r="K23" i="1"/>
  <c r="K44" i="1"/>
  <c r="G44" i="1"/>
  <c r="H30" i="1"/>
  <c r="J24" i="1"/>
  <c r="L24" i="1" l="1"/>
  <c r="CU157" i="64"/>
  <c r="CU209" i="64"/>
  <c r="CU228" i="64"/>
  <c r="CU229" i="64"/>
  <c r="CU148" i="64"/>
  <c r="CU231" i="64"/>
  <c r="CU208" i="64"/>
  <c r="CT208" i="64" s="1"/>
  <c r="CU221" i="64"/>
  <c r="CT220" i="64" s="1"/>
  <c r="CU192" i="64"/>
  <c r="CU191" i="64"/>
  <c r="CU187" i="64"/>
  <c r="CU188" i="64"/>
  <c r="CU186" i="64"/>
  <c r="CU204" i="64"/>
  <c r="CU207" i="64"/>
  <c r="CU149" i="64"/>
  <c r="CU213" i="64"/>
  <c r="CU201" i="64"/>
  <c r="CU190" i="64"/>
  <c r="CU140" i="64"/>
  <c r="CU139" i="64"/>
  <c r="CU205" i="64"/>
  <c r="CU177" i="64"/>
  <c r="CU178" i="64"/>
  <c r="CU230" i="64"/>
  <c r="CU160" i="64"/>
  <c r="CU176" i="64"/>
  <c r="CU144" i="64"/>
  <c r="CU171" i="64"/>
  <c r="CU212" i="64"/>
  <c r="CU173" i="64"/>
  <c r="CU183" i="64"/>
  <c r="CU163" i="64"/>
  <c r="CU180" i="64"/>
  <c r="CU199" i="64"/>
  <c r="CU172" i="64"/>
  <c r="CU184" i="64"/>
  <c r="CU174" i="64"/>
  <c r="CU198" i="64"/>
  <c r="CU170" i="64"/>
  <c r="CU138" i="64"/>
  <c r="CU211" i="64"/>
  <c r="CU216" i="64"/>
  <c r="CU226" i="64"/>
  <c r="CU159" i="64"/>
  <c r="CU225" i="64"/>
  <c r="CU165" i="64"/>
  <c r="CU156" i="64"/>
  <c r="CT155" i="64" s="1"/>
  <c r="CU217" i="64"/>
  <c r="CU161" i="64"/>
  <c r="CU215" i="64"/>
  <c r="CU200" i="64"/>
  <c r="CU206" i="64"/>
  <c r="CU197" i="64"/>
  <c r="CU162" i="64"/>
  <c r="CU146" i="64"/>
  <c r="CU147" i="64"/>
  <c r="CU202" i="64"/>
  <c r="CU196" i="64"/>
  <c r="CU194" i="64"/>
  <c r="CU169" i="64"/>
  <c r="CT168" i="64" s="1"/>
  <c r="CU203" i="64"/>
  <c r="CU179" i="64"/>
  <c r="CU218" i="64"/>
  <c r="CT218" i="64" s="1"/>
  <c r="CU214" i="64"/>
  <c r="CU227" i="64"/>
  <c r="CU195" i="64"/>
  <c r="CU193" i="64"/>
  <c r="CU185" i="64"/>
  <c r="CU182" i="64"/>
  <c r="CU222" i="64"/>
  <c r="CU166" i="64"/>
  <c r="CU164" i="64"/>
  <c r="CU142" i="64"/>
  <c r="CU141" i="64"/>
  <c r="CU175" i="64"/>
  <c r="CU137" i="64"/>
  <c r="CT136" i="64" s="1"/>
  <c r="CU224" i="64"/>
  <c r="CU167" i="64"/>
  <c r="CT167" i="64" s="1"/>
  <c r="CU145" i="64"/>
  <c r="CU143" i="64"/>
  <c r="CU223" i="64"/>
  <c r="CU158" i="64"/>
  <c r="CU210" i="64"/>
  <c r="CU150" i="64"/>
  <c r="CU189" i="64"/>
  <c r="CU181" i="64"/>
  <c r="CT153" i="64"/>
  <c r="CT152" i="64"/>
  <c r="CT219" i="64"/>
  <c r="CT154" i="64"/>
  <c r="CT151" i="64"/>
  <c r="I41" i="1"/>
  <c r="I43" i="1" s="1"/>
  <c r="I31" i="1"/>
  <c r="I34" i="1"/>
  <c r="G46" i="1"/>
  <c r="G32" i="1"/>
  <c r="G33" i="1" s="1"/>
  <c r="K24" i="1"/>
  <c r="L32" i="1"/>
  <c r="L33" i="1" s="1"/>
  <c r="L46" i="1"/>
  <c r="J26" i="1"/>
  <c r="K46" i="1"/>
  <c r="K32" i="1"/>
  <c r="K33" i="1" s="1"/>
  <c r="H31" i="1"/>
  <c r="H34" i="1"/>
  <c r="H41" i="1"/>
  <c r="H43" i="1" s="1"/>
  <c r="K25" i="1"/>
  <c r="G30" i="1"/>
  <c r="K29" i="1"/>
  <c r="L25" i="1"/>
  <c r="CT147" i="64" l="1"/>
  <c r="CT191" i="64"/>
  <c r="CT203" i="64"/>
  <c r="CT228" i="64"/>
  <c r="CT227" i="64"/>
  <c r="CT229" i="64"/>
  <c r="CT184" i="64"/>
  <c r="CT148" i="64"/>
  <c r="CS147" i="64" s="1"/>
  <c r="CT207" i="64"/>
  <c r="CS207" i="64" s="1"/>
  <c r="CT139" i="64"/>
  <c r="CT189" i="64"/>
  <c r="CT201" i="64"/>
  <c r="CT187" i="64"/>
  <c r="CT221" i="64"/>
  <c r="CS220" i="64" s="1"/>
  <c r="CT200" i="64"/>
  <c r="CT190" i="64"/>
  <c r="CS190" i="64" s="1"/>
  <c r="CT159" i="64"/>
  <c r="CT186" i="64"/>
  <c r="CT177" i="64"/>
  <c r="CT204" i="64"/>
  <c r="CS203" i="64" s="1"/>
  <c r="CT149" i="64"/>
  <c r="CT206" i="64"/>
  <c r="CT212" i="64"/>
  <c r="CT230" i="64"/>
  <c r="CT176" i="64"/>
  <c r="CT138" i="64"/>
  <c r="CT162" i="64"/>
  <c r="CT173" i="64"/>
  <c r="CT163" i="64"/>
  <c r="CT211" i="64"/>
  <c r="CT165" i="64"/>
  <c r="CT170" i="64"/>
  <c r="CT182" i="64"/>
  <c r="CT183" i="64"/>
  <c r="CT172" i="64"/>
  <c r="CT160" i="64"/>
  <c r="CT171" i="64"/>
  <c r="CT158" i="64"/>
  <c r="CT216" i="64"/>
  <c r="CT179" i="64"/>
  <c r="CT225" i="64"/>
  <c r="CT215" i="64"/>
  <c r="CT198" i="64"/>
  <c r="CT156" i="64"/>
  <c r="CS155" i="64" s="1"/>
  <c r="CT197" i="64"/>
  <c r="CT174" i="64"/>
  <c r="CT210" i="64"/>
  <c r="CT214" i="64"/>
  <c r="CT141" i="64"/>
  <c r="CT224" i="64"/>
  <c r="CT194" i="64"/>
  <c r="CT178" i="64"/>
  <c r="CT202" i="64"/>
  <c r="CS202" i="64" s="1"/>
  <c r="CT199" i="64"/>
  <c r="CT161" i="64"/>
  <c r="CT169" i="64"/>
  <c r="CT146" i="64"/>
  <c r="CS146" i="64" s="1"/>
  <c r="CT205" i="64"/>
  <c r="CT196" i="64"/>
  <c r="CT193" i="64"/>
  <c r="CT145" i="64"/>
  <c r="CT226" i="64"/>
  <c r="CT192" i="64"/>
  <c r="CT209" i="64"/>
  <c r="CT213" i="64"/>
  <c r="CT140" i="64"/>
  <c r="CT175" i="64"/>
  <c r="CT217" i="64"/>
  <c r="CS167" i="64"/>
  <c r="CT181" i="64"/>
  <c r="CT166" i="64"/>
  <c r="CS166" i="64" s="1"/>
  <c r="CT195" i="64"/>
  <c r="CT137" i="64"/>
  <c r="CS136" i="64" s="1"/>
  <c r="CT185" i="64"/>
  <c r="CT164" i="64"/>
  <c r="CT142" i="64"/>
  <c r="CT222" i="64"/>
  <c r="CT157" i="64"/>
  <c r="CT143" i="64"/>
  <c r="CT144" i="64"/>
  <c r="CT188" i="64"/>
  <c r="CT223" i="64"/>
  <c r="CT150" i="64"/>
  <c r="CS150" i="64" s="1"/>
  <c r="CT180" i="64"/>
  <c r="CS153" i="64"/>
  <c r="CS152" i="64"/>
  <c r="CS219" i="64"/>
  <c r="CS151" i="64"/>
  <c r="CS218" i="64"/>
  <c r="CS154" i="64"/>
  <c r="H48" i="1"/>
  <c r="L26" i="1"/>
  <c r="G31" i="1"/>
  <c r="G34" i="1"/>
  <c r="G41" i="1"/>
  <c r="G43" i="1" s="1"/>
  <c r="K26" i="1"/>
  <c r="L30" i="1"/>
  <c r="H35" i="1"/>
  <c r="I35" i="1"/>
  <c r="J30" i="1"/>
  <c r="I48" i="1"/>
  <c r="CS228" i="64" l="1"/>
  <c r="CS227" i="64"/>
  <c r="CS223" i="64"/>
  <c r="CS138" i="64"/>
  <c r="CS184" i="64"/>
  <c r="CS229" i="64"/>
  <c r="CR228" i="64" s="1"/>
  <c r="CS226" i="64"/>
  <c r="CR226" i="64" s="1"/>
  <c r="CS183" i="64"/>
  <c r="CS148" i="64"/>
  <c r="CR147" i="64" s="1"/>
  <c r="CS159" i="64"/>
  <c r="CS186" i="64"/>
  <c r="CS187" i="64"/>
  <c r="CS213" i="64"/>
  <c r="CS206" i="64"/>
  <c r="CR206" i="64" s="1"/>
  <c r="CS200" i="64"/>
  <c r="CS173" i="64"/>
  <c r="CS189" i="64"/>
  <c r="CR189" i="64" s="1"/>
  <c r="CS205" i="64"/>
  <c r="CS215" i="64"/>
  <c r="CS211" i="64"/>
  <c r="CS199" i="64"/>
  <c r="CS158" i="64"/>
  <c r="CS171" i="64"/>
  <c r="CS221" i="64"/>
  <c r="CR220" i="64" s="1"/>
  <c r="CS175" i="64"/>
  <c r="CS176" i="64"/>
  <c r="CS210" i="64"/>
  <c r="CS163" i="64"/>
  <c r="CS172" i="64"/>
  <c r="CS162" i="64"/>
  <c r="CS201" i="64"/>
  <c r="CS170" i="64"/>
  <c r="CS224" i="64"/>
  <c r="CR223" i="64" s="1"/>
  <c r="CS157" i="64"/>
  <c r="CS214" i="64"/>
  <c r="CS182" i="64"/>
  <c r="CS197" i="64"/>
  <c r="CS169" i="64"/>
  <c r="CS160" i="64"/>
  <c r="CS181" i="64"/>
  <c r="CS216" i="64"/>
  <c r="CS178" i="64"/>
  <c r="CS194" i="64"/>
  <c r="CS225" i="64"/>
  <c r="CS179" i="64"/>
  <c r="CS140" i="64"/>
  <c r="CS196" i="64"/>
  <c r="CS141" i="64"/>
  <c r="CS193" i="64"/>
  <c r="CS161" i="64"/>
  <c r="CS177" i="64"/>
  <c r="CS144" i="64"/>
  <c r="CS209" i="64"/>
  <c r="CS164" i="64"/>
  <c r="CS198" i="64"/>
  <c r="CS145" i="64"/>
  <c r="CR145" i="64" s="1"/>
  <c r="CS204" i="64"/>
  <c r="CS168" i="64"/>
  <c r="CR167" i="64" s="1"/>
  <c r="CS192" i="64"/>
  <c r="CS165" i="64"/>
  <c r="CS139" i="64"/>
  <c r="CS191" i="64"/>
  <c r="CS137" i="64"/>
  <c r="CS195" i="64"/>
  <c r="CS208" i="64"/>
  <c r="CS174" i="64"/>
  <c r="CS212" i="64"/>
  <c r="CR166" i="64"/>
  <c r="CS185" i="64"/>
  <c r="CS217" i="64"/>
  <c r="CS149" i="64"/>
  <c r="CS156" i="64"/>
  <c r="CR155" i="64" s="1"/>
  <c r="CS188" i="64"/>
  <c r="CS142" i="64"/>
  <c r="CS180" i="64"/>
  <c r="CS143" i="64"/>
  <c r="CS222" i="64"/>
  <c r="CR152" i="64"/>
  <c r="CR219" i="64"/>
  <c r="CR151" i="64"/>
  <c r="CR150" i="64"/>
  <c r="CR218" i="64"/>
  <c r="CR227" i="64"/>
  <c r="CR202" i="64"/>
  <c r="CR154" i="64"/>
  <c r="CR146" i="64"/>
  <c r="CR153" i="64"/>
  <c r="L34" i="1"/>
  <c r="L41" i="1"/>
  <c r="L43" i="1" s="1"/>
  <c r="L31" i="1"/>
  <c r="E70" i="1"/>
  <c r="E73" i="1" s="1"/>
  <c r="D75" i="1" s="1"/>
  <c r="J41" i="1"/>
  <c r="J43" i="1" s="1"/>
  <c r="J31" i="1"/>
  <c r="J34" i="1"/>
  <c r="H51" i="1"/>
  <c r="H54" i="1" s="1"/>
  <c r="H49" i="1"/>
  <c r="K30" i="1"/>
  <c r="G48" i="1"/>
  <c r="G35" i="1"/>
  <c r="I51" i="1"/>
  <c r="I54" i="1" s="1"/>
  <c r="I49" i="1"/>
  <c r="CR162" i="64" l="1"/>
  <c r="CR183" i="64"/>
  <c r="CR137" i="64"/>
  <c r="CR186" i="64"/>
  <c r="CR200" i="64"/>
  <c r="CR182" i="64"/>
  <c r="CQ182" i="64" s="1"/>
  <c r="CR148" i="64"/>
  <c r="CQ147" i="64" s="1"/>
  <c r="CR159" i="64"/>
  <c r="CR215" i="64"/>
  <c r="CR158" i="64"/>
  <c r="CR175" i="64"/>
  <c r="CR204" i="64"/>
  <c r="CR185" i="64"/>
  <c r="CR188" i="64"/>
  <c r="CQ188" i="64" s="1"/>
  <c r="CR213" i="64"/>
  <c r="CR201" i="64"/>
  <c r="CQ201" i="64" s="1"/>
  <c r="CR172" i="64"/>
  <c r="CR199" i="64"/>
  <c r="CR205" i="64"/>
  <c r="CQ205" i="64" s="1"/>
  <c r="CR157" i="64"/>
  <c r="CR211" i="64"/>
  <c r="CR210" i="64"/>
  <c r="CR171" i="64"/>
  <c r="CR163" i="64"/>
  <c r="CQ162" i="64" s="1"/>
  <c r="CR174" i="64"/>
  <c r="CR221" i="64"/>
  <c r="CQ220" i="64" s="1"/>
  <c r="CR170" i="64"/>
  <c r="CR169" i="64"/>
  <c r="CR209" i="64"/>
  <c r="CR214" i="64"/>
  <c r="CR181" i="64"/>
  <c r="CR224" i="64"/>
  <c r="CQ223" i="64" s="1"/>
  <c r="CR180" i="64"/>
  <c r="CR195" i="64"/>
  <c r="CR177" i="64"/>
  <c r="CR160" i="64"/>
  <c r="CR178" i="64"/>
  <c r="CR196" i="64"/>
  <c r="CR197" i="64"/>
  <c r="CR216" i="64"/>
  <c r="CR140" i="64"/>
  <c r="CR164" i="64"/>
  <c r="CR141" i="64"/>
  <c r="CR192" i="64"/>
  <c r="CR193" i="64"/>
  <c r="CR176" i="64"/>
  <c r="CR225" i="64"/>
  <c r="CR139" i="64"/>
  <c r="CR208" i="64"/>
  <c r="CR198" i="64"/>
  <c r="CR191" i="64"/>
  <c r="CR143" i="64"/>
  <c r="CR161" i="64"/>
  <c r="CR165" i="64"/>
  <c r="CR168" i="64"/>
  <c r="CR203" i="64"/>
  <c r="CR184" i="64"/>
  <c r="CR138" i="64"/>
  <c r="CQ137" i="64" s="1"/>
  <c r="CR207" i="64"/>
  <c r="CQ206" i="64" s="1"/>
  <c r="CR136" i="64"/>
  <c r="CQ136" i="64" s="1"/>
  <c r="CR149" i="64"/>
  <c r="CQ149" i="64" s="1"/>
  <c r="CR212" i="64"/>
  <c r="CR144" i="64"/>
  <c r="CQ144" i="64" s="1"/>
  <c r="CR194" i="64"/>
  <c r="CR190" i="64"/>
  <c r="CQ189" i="64" s="1"/>
  <c r="CR179" i="64"/>
  <c r="CR173" i="64"/>
  <c r="CR217" i="64"/>
  <c r="CQ217" i="64" s="1"/>
  <c r="CQ151" i="64"/>
  <c r="CQ152" i="64"/>
  <c r="CR187" i="64"/>
  <c r="CR156" i="64"/>
  <c r="CR222" i="64"/>
  <c r="CQ222" i="64" s="1"/>
  <c r="CR142" i="64"/>
  <c r="CQ150" i="64"/>
  <c r="CQ218" i="64"/>
  <c r="CQ227" i="64"/>
  <c r="CQ226" i="64"/>
  <c r="CQ154" i="64"/>
  <c r="CQ146" i="64"/>
  <c r="CQ145" i="64"/>
  <c r="CQ153" i="64"/>
  <c r="CQ166" i="64"/>
  <c r="CQ219" i="64"/>
  <c r="J35" i="1"/>
  <c r="K41" i="1"/>
  <c r="K43" i="1" s="1"/>
  <c r="K34" i="1"/>
  <c r="K31" i="1"/>
  <c r="L48" i="1"/>
  <c r="G49" i="1"/>
  <c r="G51" i="1"/>
  <c r="G54" i="1" s="1"/>
  <c r="J48" i="1"/>
  <c r="L35" i="1"/>
  <c r="CQ199" i="64" l="1"/>
  <c r="CQ200" i="64"/>
  <c r="CQ198" i="64"/>
  <c r="CQ181" i="64"/>
  <c r="CP181" i="64" s="1"/>
  <c r="CQ185" i="64"/>
  <c r="CQ159" i="64"/>
  <c r="CQ158" i="64"/>
  <c r="CQ187" i="64"/>
  <c r="CP187" i="64" s="1"/>
  <c r="CQ171" i="64"/>
  <c r="CQ204" i="64"/>
  <c r="CP204" i="64" s="1"/>
  <c r="CQ203" i="64"/>
  <c r="CQ157" i="64"/>
  <c r="CQ214" i="64"/>
  <c r="CQ169" i="64"/>
  <c r="CQ156" i="64"/>
  <c r="CQ215" i="64"/>
  <c r="CQ172" i="64"/>
  <c r="CQ163" i="64"/>
  <c r="CP162" i="64" s="1"/>
  <c r="CQ184" i="64"/>
  <c r="CQ174" i="64"/>
  <c r="CQ170" i="64"/>
  <c r="CQ212" i="64"/>
  <c r="CQ175" i="64"/>
  <c r="CQ209" i="64"/>
  <c r="CQ213" i="64"/>
  <c r="CQ180" i="64"/>
  <c r="CP180" i="64" s="1"/>
  <c r="CQ160" i="64"/>
  <c r="CQ210" i="64"/>
  <c r="CQ224" i="64"/>
  <c r="CP223" i="64" s="1"/>
  <c r="CQ140" i="64"/>
  <c r="CQ168" i="64"/>
  <c r="CQ177" i="64"/>
  <c r="CQ196" i="64"/>
  <c r="CQ207" i="64"/>
  <c r="CP206" i="64" s="1"/>
  <c r="CQ195" i="64"/>
  <c r="CQ193" i="64"/>
  <c r="CQ139" i="64"/>
  <c r="CQ192" i="64"/>
  <c r="CQ148" i="64"/>
  <c r="CP147" i="64" s="1"/>
  <c r="CQ178" i="64"/>
  <c r="CQ176" i="64"/>
  <c r="CQ191" i="64"/>
  <c r="CP151" i="64"/>
  <c r="CQ164" i="64"/>
  <c r="CQ161" i="64"/>
  <c r="CQ225" i="64"/>
  <c r="CQ165" i="64"/>
  <c r="CP165" i="64" s="1"/>
  <c r="CQ208" i="64"/>
  <c r="CQ142" i="64"/>
  <c r="CQ197" i="64"/>
  <c r="CP197" i="64" s="1"/>
  <c r="CQ138" i="64"/>
  <c r="CQ167" i="64"/>
  <c r="CP166" i="64" s="1"/>
  <c r="CQ202" i="64"/>
  <c r="CQ211" i="64"/>
  <c r="CQ183" i="64"/>
  <c r="CP182" i="64" s="1"/>
  <c r="CQ216" i="64"/>
  <c r="CP216" i="64" s="1"/>
  <c r="CQ190" i="64"/>
  <c r="CP189" i="64" s="1"/>
  <c r="CQ179" i="64"/>
  <c r="CP179" i="64" s="1"/>
  <c r="CQ194" i="64"/>
  <c r="CQ173" i="64"/>
  <c r="CQ143" i="64"/>
  <c r="CP143" i="64" s="1"/>
  <c r="CQ186" i="64"/>
  <c r="CQ155" i="64"/>
  <c r="CP150" i="64"/>
  <c r="CQ221" i="64"/>
  <c r="CP221" i="64" s="1"/>
  <c r="CP205" i="64"/>
  <c r="CQ141" i="64"/>
  <c r="CP149" i="64"/>
  <c r="CP136" i="64"/>
  <c r="CP217" i="64"/>
  <c r="CP226" i="64"/>
  <c r="CP200" i="64"/>
  <c r="CP153" i="64"/>
  <c r="CP145" i="64"/>
  <c r="CP144" i="64"/>
  <c r="CP199" i="64"/>
  <c r="CP152" i="64"/>
  <c r="CP198" i="64"/>
  <c r="CP218" i="64"/>
  <c r="CP219" i="64"/>
  <c r="CP188" i="64"/>
  <c r="CP146" i="64"/>
  <c r="CP222" i="64"/>
  <c r="J51" i="1"/>
  <c r="J54" i="1" s="1"/>
  <c r="J49" i="1"/>
  <c r="K35" i="1"/>
  <c r="K48" i="1"/>
  <c r="L51" i="1"/>
  <c r="L49" i="1"/>
  <c r="CP184" i="64" l="1"/>
  <c r="CP185" i="64"/>
  <c r="CP157" i="64"/>
  <c r="CP211" i="64"/>
  <c r="CP155" i="64"/>
  <c r="CP168" i="64"/>
  <c r="CP203" i="64"/>
  <c r="CO203" i="64" s="1"/>
  <c r="CP202" i="64"/>
  <c r="CO202" i="64" s="1"/>
  <c r="CP169" i="64"/>
  <c r="CP171" i="64"/>
  <c r="CP192" i="64"/>
  <c r="CP158" i="64"/>
  <c r="CP159" i="64"/>
  <c r="CP170" i="64"/>
  <c r="CP213" i="64"/>
  <c r="CP214" i="64"/>
  <c r="CP172" i="64"/>
  <c r="CP209" i="64"/>
  <c r="CP212" i="64"/>
  <c r="CP174" i="64"/>
  <c r="CP156" i="64"/>
  <c r="CP160" i="64"/>
  <c r="CP139" i="64"/>
  <c r="CP163" i="64"/>
  <c r="CO162" i="64" s="1"/>
  <c r="CP175" i="64"/>
  <c r="CO205" i="64"/>
  <c r="CP195" i="64"/>
  <c r="CP177" i="64"/>
  <c r="CP224" i="64"/>
  <c r="CO223" i="64" s="1"/>
  <c r="CP191" i="64"/>
  <c r="CP148" i="64"/>
  <c r="CO147" i="64" s="1"/>
  <c r="CP176" i="64"/>
  <c r="CP194" i="64"/>
  <c r="CP207" i="64"/>
  <c r="CO206" i="64" s="1"/>
  <c r="CP208" i="64"/>
  <c r="CP138" i="64"/>
  <c r="CO150" i="64"/>
  <c r="CP225" i="64"/>
  <c r="CO225" i="64" s="1"/>
  <c r="CP161" i="64"/>
  <c r="CO161" i="64" s="1"/>
  <c r="CP167" i="64"/>
  <c r="CP164" i="64"/>
  <c r="CO164" i="64" s="1"/>
  <c r="CP137" i="64"/>
  <c r="CP215" i="64"/>
  <c r="CO215" i="64" s="1"/>
  <c r="CP201" i="64"/>
  <c r="CP190" i="64"/>
  <c r="CO189" i="64" s="1"/>
  <c r="CP141" i="64"/>
  <c r="CP183" i="64"/>
  <c r="CO183" i="64" s="1"/>
  <c r="CP196" i="64"/>
  <c r="CO196" i="64" s="1"/>
  <c r="CP210" i="64"/>
  <c r="CO210" i="64" s="1"/>
  <c r="CP173" i="64"/>
  <c r="CP178" i="64"/>
  <c r="CP193" i="64"/>
  <c r="CP186" i="64"/>
  <c r="CO186" i="64" s="1"/>
  <c r="CP154" i="64"/>
  <c r="CP220" i="64"/>
  <c r="CO220" i="64" s="1"/>
  <c r="CO149" i="64"/>
  <c r="CP142" i="64"/>
  <c r="CO142" i="64" s="1"/>
  <c r="CO204" i="64"/>
  <c r="CP140" i="64"/>
  <c r="CO188" i="64"/>
  <c r="CO216" i="64"/>
  <c r="CO199" i="64"/>
  <c r="CO179" i="64"/>
  <c r="CO152" i="64"/>
  <c r="CO144" i="64"/>
  <c r="CO143" i="64"/>
  <c r="CO198" i="64"/>
  <c r="CO151" i="64"/>
  <c r="CO197" i="64"/>
  <c r="CO165" i="64"/>
  <c r="CO184" i="64"/>
  <c r="CO222" i="64"/>
  <c r="CO221" i="64"/>
  <c r="CO181" i="64"/>
  <c r="CO180" i="64"/>
  <c r="CO187" i="64"/>
  <c r="CO146" i="64"/>
  <c r="CO145" i="64"/>
  <c r="CO217" i="64"/>
  <c r="CO218" i="64"/>
  <c r="K51" i="1"/>
  <c r="K54" i="1" s="1"/>
  <c r="K49" i="1"/>
  <c r="E62" i="1"/>
  <c r="E65" i="1" s="1"/>
  <c r="D67" i="1" s="1"/>
  <c r="L54" i="1"/>
  <c r="CO155" i="64" l="1"/>
  <c r="CO168" i="64"/>
  <c r="CO171" i="64"/>
  <c r="CO157" i="64"/>
  <c r="CO167" i="64"/>
  <c r="CN167" i="64" s="1"/>
  <c r="CO169" i="64"/>
  <c r="CN168" i="64" s="1"/>
  <c r="CO154" i="64"/>
  <c r="CN154" i="64" s="1"/>
  <c r="CO208" i="64"/>
  <c r="CO170" i="64"/>
  <c r="CN170" i="64" s="1"/>
  <c r="CO159" i="64"/>
  <c r="CO193" i="64"/>
  <c r="CO213" i="64"/>
  <c r="CO212" i="64"/>
  <c r="CO172" i="64"/>
  <c r="CN171" i="64" s="1"/>
  <c r="CO201" i="64"/>
  <c r="CN201" i="64" s="1"/>
  <c r="CO191" i="64"/>
  <c r="CO158" i="64"/>
  <c r="CN157" i="64" s="1"/>
  <c r="CO174" i="64"/>
  <c r="CO211" i="64"/>
  <c r="CN210" i="64" s="1"/>
  <c r="CO176" i="64"/>
  <c r="CO156" i="64"/>
  <c r="CO214" i="64"/>
  <c r="CO138" i="64"/>
  <c r="CO177" i="64"/>
  <c r="CO194" i="64"/>
  <c r="CO175" i="64"/>
  <c r="CN204" i="64"/>
  <c r="CO207" i="64"/>
  <c r="CO224" i="64"/>
  <c r="CN223" i="64" s="1"/>
  <c r="CO137" i="64"/>
  <c r="CO148" i="64"/>
  <c r="CN148" i="64" s="1"/>
  <c r="CO166" i="64"/>
  <c r="CO136" i="64"/>
  <c r="CO163" i="64"/>
  <c r="CN162" i="64" s="1"/>
  <c r="CO190" i="64"/>
  <c r="CN189" i="64" s="1"/>
  <c r="CO160" i="64"/>
  <c r="CN160" i="64" s="1"/>
  <c r="CN188" i="64"/>
  <c r="CO153" i="64"/>
  <c r="CN152" i="64" s="1"/>
  <c r="CO200" i="64"/>
  <c r="CO195" i="64"/>
  <c r="CN195" i="64" s="1"/>
  <c r="CO182" i="64"/>
  <c r="CN182" i="64" s="1"/>
  <c r="CO173" i="64"/>
  <c r="CO192" i="64"/>
  <c r="CO140" i="64"/>
  <c r="CO178" i="64"/>
  <c r="CO209" i="64"/>
  <c r="CN209" i="64" s="1"/>
  <c r="CO185" i="64"/>
  <c r="CN185" i="64" s="1"/>
  <c r="CN149" i="64"/>
  <c r="CN203" i="64"/>
  <c r="CO219" i="64"/>
  <c r="CN219" i="64" s="1"/>
  <c r="CO141" i="64"/>
  <c r="CN141" i="64" s="1"/>
  <c r="CN196" i="64"/>
  <c r="CO139" i="64"/>
  <c r="CN146" i="64"/>
  <c r="CN161" i="64"/>
  <c r="CN215" i="64"/>
  <c r="CN187" i="64"/>
  <c r="CN198" i="64"/>
  <c r="CN151" i="64"/>
  <c r="CN222" i="64"/>
  <c r="CN143" i="64"/>
  <c r="CN142" i="64"/>
  <c r="CN197" i="64"/>
  <c r="CN150" i="64"/>
  <c r="CN202" i="64"/>
  <c r="CN183" i="64"/>
  <c r="CN164" i="64"/>
  <c r="CN180" i="64"/>
  <c r="CN179" i="64"/>
  <c r="CN186" i="64"/>
  <c r="CN145" i="64"/>
  <c r="CN144" i="64"/>
  <c r="CN205" i="64"/>
  <c r="CN216" i="64"/>
  <c r="CN217" i="64"/>
  <c r="CN221" i="64"/>
  <c r="CN220" i="64"/>
  <c r="D56" i="1"/>
  <c r="E80" i="1" s="1"/>
  <c r="CN156" i="64" l="1"/>
  <c r="CN212" i="64"/>
  <c r="CN207" i="64"/>
  <c r="CN155" i="64"/>
  <c r="CN169" i="64"/>
  <c r="CM169" i="64" s="1"/>
  <c r="CN166" i="64"/>
  <c r="CM166" i="64" s="1"/>
  <c r="CN174" i="64"/>
  <c r="CN193" i="64"/>
  <c r="CN158" i="64"/>
  <c r="CM157" i="64" s="1"/>
  <c r="CN213" i="64"/>
  <c r="CM212" i="64" s="1"/>
  <c r="CN172" i="64"/>
  <c r="CM171" i="64" s="1"/>
  <c r="CN200" i="64"/>
  <c r="CM200" i="64" s="1"/>
  <c r="CN211" i="64"/>
  <c r="CM211" i="64" s="1"/>
  <c r="CN176" i="64"/>
  <c r="CN191" i="64"/>
  <c r="CM209" i="64"/>
  <c r="CN137" i="64"/>
  <c r="CN177" i="64"/>
  <c r="CN214" i="64"/>
  <c r="CM214" i="64" s="1"/>
  <c r="CN175" i="64"/>
  <c r="CN136" i="64"/>
  <c r="CN206" i="64"/>
  <c r="CN147" i="64"/>
  <c r="CM146" i="64" s="1"/>
  <c r="CN165" i="64"/>
  <c r="CM164" i="64" s="1"/>
  <c r="CM203" i="64"/>
  <c r="CN224" i="64"/>
  <c r="CM223" i="64" s="1"/>
  <c r="CN163" i="64"/>
  <c r="CM163" i="64" s="1"/>
  <c r="CN190" i="64"/>
  <c r="CM189" i="64" s="1"/>
  <c r="CM161" i="64"/>
  <c r="CN153" i="64"/>
  <c r="CM152" i="64" s="1"/>
  <c r="CN159" i="64"/>
  <c r="CM187" i="64"/>
  <c r="CN192" i="64"/>
  <c r="CN199" i="64"/>
  <c r="CN184" i="64"/>
  <c r="CM183" i="64" s="1"/>
  <c r="CN173" i="64"/>
  <c r="CN181" i="64"/>
  <c r="CM181" i="64" s="1"/>
  <c r="CN194" i="64"/>
  <c r="CM194" i="64" s="1"/>
  <c r="CM148" i="64"/>
  <c r="CN139" i="64"/>
  <c r="CN178" i="64"/>
  <c r="CN208" i="64"/>
  <c r="CM208" i="64" s="1"/>
  <c r="CM167" i="64"/>
  <c r="CM202" i="64"/>
  <c r="CN218" i="64"/>
  <c r="CM218" i="64" s="1"/>
  <c r="CM195" i="64"/>
  <c r="CN138" i="64"/>
  <c r="CN140" i="64"/>
  <c r="CM140" i="64" s="1"/>
  <c r="CM154" i="64"/>
  <c r="CM145" i="64"/>
  <c r="CM160" i="64"/>
  <c r="CM186" i="64"/>
  <c r="CM151" i="64"/>
  <c r="CM197" i="64"/>
  <c r="CM222" i="64"/>
  <c r="CM150" i="64"/>
  <c r="CM170" i="64"/>
  <c r="CM221" i="64"/>
  <c r="CM142" i="64"/>
  <c r="CM141" i="64"/>
  <c r="CM149" i="64"/>
  <c r="CM196" i="64"/>
  <c r="CM201" i="64"/>
  <c r="CM156" i="64"/>
  <c r="CM155" i="64"/>
  <c r="CM182" i="64"/>
  <c r="CM188" i="64"/>
  <c r="CM185" i="64"/>
  <c r="CM168" i="64"/>
  <c r="CM204" i="64"/>
  <c r="CM144" i="64"/>
  <c r="CM143" i="64"/>
  <c r="CM215" i="64"/>
  <c r="CM216" i="64"/>
  <c r="CM179" i="64"/>
  <c r="CM220" i="64"/>
  <c r="CM219" i="64"/>
  <c r="E90" i="1"/>
  <c r="E92" i="1"/>
  <c r="E93" i="1"/>
  <c r="E83" i="1"/>
  <c r="E94" i="1"/>
  <c r="E88" i="1"/>
  <c r="E89" i="1"/>
  <c r="CM206" i="64" l="1"/>
  <c r="CM158" i="64"/>
  <c r="CM172" i="64"/>
  <c r="CM199" i="64"/>
  <c r="CL199" i="64" s="1"/>
  <c r="CM147" i="64"/>
  <c r="CL147" i="64" s="1"/>
  <c r="CM165" i="64"/>
  <c r="CL165" i="64" s="1"/>
  <c r="CM176" i="64"/>
  <c r="CM191" i="64"/>
  <c r="CM205" i="64"/>
  <c r="CL205" i="64" s="1"/>
  <c r="CM175" i="64"/>
  <c r="CL208" i="64"/>
  <c r="CM213" i="64"/>
  <c r="CL212" i="64" s="1"/>
  <c r="CM177" i="64"/>
  <c r="CM136" i="64"/>
  <c r="CM210" i="64"/>
  <c r="CM174" i="64"/>
  <c r="CL202" i="64"/>
  <c r="CM153" i="64"/>
  <c r="CL153" i="64" s="1"/>
  <c r="CM190" i="64"/>
  <c r="CM162" i="64"/>
  <c r="CL161" i="64" s="1"/>
  <c r="CL145" i="64"/>
  <c r="CM192" i="64"/>
  <c r="CL160" i="64"/>
  <c r="CM193" i="64"/>
  <c r="CL193" i="64" s="1"/>
  <c r="CM184" i="64"/>
  <c r="CL184" i="64" s="1"/>
  <c r="CM159" i="64"/>
  <c r="CL158" i="64" s="1"/>
  <c r="CM198" i="64"/>
  <c r="CM180" i="64"/>
  <c r="CL180" i="64" s="1"/>
  <c r="CM173" i="64"/>
  <c r="CL172" i="64" s="1"/>
  <c r="CL186" i="64"/>
  <c r="CM207" i="64"/>
  <c r="CL207" i="64" s="1"/>
  <c r="CM138" i="64"/>
  <c r="CL222" i="64"/>
  <c r="CL166" i="64"/>
  <c r="CL201" i="64"/>
  <c r="CM178" i="64"/>
  <c r="CL178" i="64" s="1"/>
  <c r="CM217" i="64"/>
  <c r="CL217" i="64" s="1"/>
  <c r="CM137" i="64"/>
  <c r="CL144" i="64"/>
  <c r="CL185" i="64"/>
  <c r="CL194" i="64"/>
  <c r="CM139" i="64"/>
  <c r="CL149" i="64"/>
  <c r="CL150" i="64"/>
  <c r="CL221" i="64"/>
  <c r="CL196" i="64"/>
  <c r="CL164" i="64"/>
  <c r="CL170" i="64"/>
  <c r="CL169" i="64"/>
  <c r="CL163" i="64"/>
  <c r="CL211" i="64"/>
  <c r="CL220" i="64"/>
  <c r="CL141" i="64"/>
  <c r="CL157" i="64"/>
  <c r="CL148" i="64"/>
  <c r="CL156" i="64"/>
  <c r="CL140" i="64"/>
  <c r="CL171" i="64"/>
  <c r="CL195" i="64"/>
  <c r="CL200" i="64"/>
  <c r="CL151" i="64"/>
  <c r="CL182" i="64"/>
  <c r="CL181" i="64"/>
  <c r="CL155" i="64"/>
  <c r="CL154" i="64"/>
  <c r="CL203" i="64"/>
  <c r="CL219" i="64"/>
  <c r="CL218" i="64"/>
  <c r="CL214" i="64"/>
  <c r="CL215" i="64"/>
  <c r="CL143" i="64"/>
  <c r="CL142" i="64"/>
  <c r="CL168" i="64"/>
  <c r="CL167" i="64"/>
  <c r="CL188" i="64"/>
  <c r="CL187" i="64"/>
  <c r="D113" i="1"/>
  <c r="D102" i="1"/>
  <c r="E86" i="1"/>
  <c r="CL146" i="64" l="1"/>
  <c r="CL198" i="64"/>
  <c r="CK207" i="64"/>
  <c r="CK145" i="64"/>
  <c r="CL190" i="64"/>
  <c r="CL175" i="64"/>
  <c r="CL191" i="64"/>
  <c r="CL176" i="64"/>
  <c r="CK146" i="64"/>
  <c r="CJ145" i="64" s="1"/>
  <c r="CL213" i="64"/>
  <c r="CK212" i="64" s="1"/>
  <c r="CL174" i="64"/>
  <c r="CL162" i="64"/>
  <c r="CK162" i="64" s="1"/>
  <c r="CL204" i="64"/>
  <c r="CK203" i="64" s="1"/>
  <c r="CK144" i="64"/>
  <c r="CL189" i="64"/>
  <c r="CK201" i="64"/>
  <c r="CL159" i="64"/>
  <c r="CK159" i="64" s="1"/>
  <c r="CL210" i="64"/>
  <c r="CK210" i="64" s="1"/>
  <c r="CL209" i="64"/>
  <c r="CL152" i="64"/>
  <c r="CK151" i="64" s="1"/>
  <c r="CL192" i="64"/>
  <c r="CK192" i="64" s="1"/>
  <c r="CK185" i="64"/>
  <c r="CL173" i="64"/>
  <c r="CL197" i="64"/>
  <c r="CK197" i="64" s="1"/>
  <c r="CL183" i="64"/>
  <c r="CK182" i="64" s="1"/>
  <c r="CL179" i="64"/>
  <c r="CK179" i="64" s="1"/>
  <c r="CL206" i="64"/>
  <c r="CK206" i="64" s="1"/>
  <c r="CJ206" i="64" s="1"/>
  <c r="CL137" i="64"/>
  <c r="CK221" i="64"/>
  <c r="CK165" i="64"/>
  <c r="CL216" i="64"/>
  <c r="CK216" i="64" s="1"/>
  <c r="CL136" i="64"/>
  <c r="CK200" i="64"/>
  <c r="CK193" i="64"/>
  <c r="CJ144" i="64"/>
  <c r="CK184" i="64"/>
  <c r="CK143" i="64"/>
  <c r="CJ143" i="64" s="1"/>
  <c r="CI143" i="64" s="1"/>
  <c r="CL177" i="64"/>
  <c r="CK149" i="64"/>
  <c r="CK163" i="64"/>
  <c r="CL139" i="64"/>
  <c r="CK139" i="64" s="1"/>
  <c r="CL138" i="64"/>
  <c r="CK148" i="64"/>
  <c r="CK211" i="64"/>
  <c r="CK220" i="64"/>
  <c r="CK195" i="64"/>
  <c r="CK169" i="64"/>
  <c r="CK219" i="64"/>
  <c r="CK168" i="64"/>
  <c r="CK140" i="64"/>
  <c r="CK171" i="64"/>
  <c r="CK157" i="64"/>
  <c r="CK156" i="64"/>
  <c r="CK170" i="64"/>
  <c r="CK155" i="64"/>
  <c r="CK147" i="64"/>
  <c r="CK164" i="64"/>
  <c r="CK194" i="64"/>
  <c r="CK199" i="64"/>
  <c r="CK198" i="64"/>
  <c r="CK150" i="64"/>
  <c r="CK154" i="64"/>
  <c r="CK153" i="64"/>
  <c r="CK181" i="64"/>
  <c r="CK180" i="64"/>
  <c r="CK160" i="64"/>
  <c r="CK218" i="64"/>
  <c r="CK217" i="64"/>
  <c r="CK202" i="64"/>
  <c r="CK142" i="64"/>
  <c r="CK141" i="64"/>
  <c r="CK187" i="64"/>
  <c r="CK186" i="64"/>
  <c r="CK214" i="64"/>
  <c r="CK167" i="64"/>
  <c r="CK166" i="64"/>
  <c r="CK190" i="64" l="1"/>
  <c r="CK189" i="64"/>
  <c r="CK176" i="64"/>
  <c r="CK175" i="64"/>
  <c r="CJ175" i="64" s="1"/>
  <c r="CK173" i="64"/>
  <c r="CK213" i="64"/>
  <c r="CJ212" i="64" s="1"/>
  <c r="CK174" i="64"/>
  <c r="CJ174" i="64" s="1"/>
  <c r="CK152" i="64"/>
  <c r="CJ152" i="64" s="1"/>
  <c r="CK161" i="64"/>
  <c r="CJ161" i="64" s="1"/>
  <c r="CK204" i="64"/>
  <c r="CJ203" i="64" s="1"/>
  <c r="CK158" i="64"/>
  <c r="CJ158" i="64" s="1"/>
  <c r="CK188" i="64"/>
  <c r="CJ187" i="64" s="1"/>
  <c r="CJ200" i="64"/>
  <c r="CK136" i="64"/>
  <c r="CK191" i="64"/>
  <c r="CJ191" i="64" s="1"/>
  <c r="CJ184" i="64"/>
  <c r="CK196" i="64"/>
  <c r="CJ196" i="64" s="1"/>
  <c r="CK178" i="64"/>
  <c r="CJ178" i="64" s="1"/>
  <c r="CK183" i="64"/>
  <c r="CJ183" i="64" s="1"/>
  <c r="CK209" i="64"/>
  <c r="CJ209" i="64" s="1"/>
  <c r="CK208" i="64"/>
  <c r="CK205" i="64"/>
  <c r="CJ205" i="64" s="1"/>
  <c r="CI205" i="64" s="1"/>
  <c r="CK172" i="64"/>
  <c r="CJ171" i="64" s="1"/>
  <c r="CJ164" i="64"/>
  <c r="CJ220" i="64"/>
  <c r="CJ199" i="64"/>
  <c r="CK215" i="64"/>
  <c r="CJ215" i="64" s="1"/>
  <c r="CK177" i="64"/>
  <c r="CJ148" i="64"/>
  <c r="CJ192" i="64"/>
  <c r="CJ211" i="64"/>
  <c r="CJ142" i="64"/>
  <c r="CI142" i="64" s="1"/>
  <c r="CH142" i="64" s="1"/>
  <c r="CJ162" i="64"/>
  <c r="CK137" i="64"/>
  <c r="CK138" i="64"/>
  <c r="CJ138" i="64" s="1"/>
  <c r="CJ219" i="64"/>
  <c r="CJ147" i="64"/>
  <c r="CJ210" i="64"/>
  <c r="CJ139" i="64"/>
  <c r="CJ194" i="64"/>
  <c r="CJ168" i="64"/>
  <c r="CJ218" i="64"/>
  <c r="CJ167" i="64"/>
  <c r="CJ156" i="64"/>
  <c r="CJ170" i="64"/>
  <c r="CJ155" i="64"/>
  <c r="CJ169" i="64"/>
  <c r="CJ146" i="64"/>
  <c r="CJ154" i="64"/>
  <c r="CJ193" i="64"/>
  <c r="CJ163" i="64"/>
  <c r="CJ198" i="64"/>
  <c r="CJ197" i="64"/>
  <c r="CJ150" i="64"/>
  <c r="CJ149" i="64"/>
  <c r="CI144" i="64"/>
  <c r="CJ159" i="64"/>
  <c r="CJ180" i="64"/>
  <c r="CJ179" i="64"/>
  <c r="CJ153" i="64"/>
  <c r="CJ186" i="64"/>
  <c r="CJ185" i="64"/>
  <c r="CJ217" i="64"/>
  <c r="CJ216" i="64"/>
  <c r="CJ190" i="64"/>
  <c r="CJ189" i="64"/>
  <c r="CJ165" i="64"/>
  <c r="CJ166" i="64"/>
  <c r="CJ201" i="64"/>
  <c r="CJ202" i="64"/>
  <c r="CJ181" i="64"/>
  <c r="CJ141" i="64"/>
  <c r="CJ140" i="64"/>
  <c r="CJ173" i="64" l="1"/>
  <c r="CJ151" i="64"/>
  <c r="CI151" i="64" s="1"/>
  <c r="CJ213" i="64"/>
  <c r="CI212" i="64" s="1"/>
  <c r="CJ160" i="64"/>
  <c r="CI159" i="64" s="1"/>
  <c r="CJ157" i="64"/>
  <c r="CI157" i="64" s="1"/>
  <c r="CJ188" i="64"/>
  <c r="CI188" i="64" s="1"/>
  <c r="CI199" i="64"/>
  <c r="CI187" i="64"/>
  <c r="CI219" i="64"/>
  <c r="CJ195" i="64"/>
  <c r="CI195" i="64" s="1"/>
  <c r="CI186" i="64"/>
  <c r="CJ177" i="64"/>
  <c r="CI177" i="64" s="1"/>
  <c r="CI183" i="64"/>
  <c r="CJ182" i="64"/>
  <c r="CI182" i="64" s="1"/>
  <c r="CJ176" i="64"/>
  <c r="CI150" i="64"/>
  <c r="CJ172" i="64"/>
  <c r="CI171" i="64" s="1"/>
  <c r="CJ207" i="64"/>
  <c r="CJ208" i="64"/>
  <c r="CI208" i="64" s="1"/>
  <c r="CJ204" i="64"/>
  <c r="CI204" i="64" s="1"/>
  <c r="CH204" i="64" s="1"/>
  <c r="CI161" i="64"/>
  <c r="CI163" i="64"/>
  <c r="CI198" i="64"/>
  <c r="CI141" i="64"/>
  <c r="CH141" i="64" s="1"/>
  <c r="CG141" i="64" s="1"/>
  <c r="CI190" i="64"/>
  <c r="CJ214" i="64"/>
  <c r="CI214" i="64" s="1"/>
  <c r="CI160" i="64"/>
  <c r="CI191" i="64"/>
  <c r="CI147" i="64"/>
  <c r="CI210" i="64"/>
  <c r="CI146" i="64"/>
  <c r="CI209" i="64"/>
  <c r="CI218" i="64"/>
  <c r="CI173" i="64"/>
  <c r="CI202" i="64"/>
  <c r="CI170" i="64"/>
  <c r="CI138" i="64"/>
  <c r="CJ137" i="64"/>
  <c r="CI137" i="64" s="1"/>
  <c r="CJ136" i="64"/>
  <c r="CI217" i="64"/>
  <c r="CI167" i="64"/>
  <c r="CI166" i="64"/>
  <c r="CI155" i="64"/>
  <c r="CI169" i="64"/>
  <c r="CI168" i="64"/>
  <c r="CI154" i="64"/>
  <c r="CI145" i="64"/>
  <c r="CI153" i="64"/>
  <c r="CI162" i="64"/>
  <c r="CI193" i="64"/>
  <c r="CI192" i="64"/>
  <c r="CI197" i="64"/>
  <c r="CI196" i="64"/>
  <c r="CI148" i="64"/>
  <c r="CI149" i="64"/>
  <c r="CH143" i="64"/>
  <c r="CI179" i="64"/>
  <c r="CI178" i="64"/>
  <c r="CI158" i="64"/>
  <c r="CI152" i="64"/>
  <c r="CI216" i="64"/>
  <c r="CI215" i="64"/>
  <c r="CI185" i="64"/>
  <c r="CI184" i="64"/>
  <c r="CI200" i="64"/>
  <c r="CI201" i="64"/>
  <c r="CI180" i="64"/>
  <c r="CI189" i="64"/>
  <c r="CI174" i="64"/>
  <c r="CI211" i="64"/>
  <c r="CI165" i="64"/>
  <c r="CI164" i="64"/>
  <c r="CI140" i="64"/>
  <c r="CI139" i="64"/>
  <c r="CI156" i="64" l="1"/>
  <c r="CH156" i="64" s="1"/>
  <c r="CI136" i="64"/>
  <c r="CH198" i="64"/>
  <c r="CH186" i="64"/>
  <c r="CI176" i="64"/>
  <c r="CH176" i="64" s="1"/>
  <c r="CH182" i="64"/>
  <c r="CI194" i="64"/>
  <c r="CH194" i="64" s="1"/>
  <c r="CH218" i="64"/>
  <c r="CI181" i="64"/>
  <c r="CH180" i="64" s="1"/>
  <c r="CH185" i="64"/>
  <c r="CG185" i="64" s="1"/>
  <c r="CI175" i="64"/>
  <c r="CH149" i="64"/>
  <c r="CI172" i="64"/>
  <c r="CH171" i="64" s="1"/>
  <c r="CI203" i="64"/>
  <c r="CH203" i="64" s="1"/>
  <c r="CG203" i="64" s="1"/>
  <c r="CH137" i="64"/>
  <c r="CH146" i="64"/>
  <c r="CH160" i="64"/>
  <c r="CH162" i="64"/>
  <c r="CI207" i="64"/>
  <c r="CH207" i="64" s="1"/>
  <c r="CI206" i="64"/>
  <c r="CH189" i="64"/>
  <c r="CH209" i="64"/>
  <c r="CH197" i="64"/>
  <c r="CG197" i="64" s="1"/>
  <c r="CH190" i="64"/>
  <c r="CH140" i="64"/>
  <c r="CG140" i="64" s="1"/>
  <c r="CF140" i="64" s="1"/>
  <c r="CI213" i="64"/>
  <c r="CH213" i="64" s="1"/>
  <c r="CH145" i="64"/>
  <c r="CH155" i="64"/>
  <c r="CG155" i="64" s="1"/>
  <c r="CH159" i="64"/>
  <c r="CH217" i="64"/>
  <c r="CH208" i="64"/>
  <c r="CH166" i="64"/>
  <c r="CH201" i="64"/>
  <c r="CH169" i="64"/>
  <c r="CH216" i="64"/>
  <c r="CH165" i="64"/>
  <c r="CH154" i="64"/>
  <c r="CH168" i="64"/>
  <c r="CH167" i="64"/>
  <c r="CH153" i="64"/>
  <c r="CH144" i="64"/>
  <c r="CH152" i="64"/>
  <c r="CH161" i="64"/>
  <c r="CH158" i="64"/>
  <c r="CH136" i="64"/>
  <c r="CH192" i="64"/>
  <c r="CH191" i="64"/>
  <c r="CH196" i="64"/>
  <c r="CH195" i="64"/>
  <c r="CH147" i="64"/>
  <c r="CH148" i="64"/>
  <c r="CG142" i="64"/>
  <c r="CH157" i="64"/>
  <c r="CH170" i="64"/>
  <c r="CH151" i="64"/>
  <c r="CH150" i="64"/>
  <c r="CH178" i="64"/>
  <c r="CH177" i="64"/>
  <c r="CH210" i="64"/>
  <c r="CH211" i="64"/>
  <c r="CH173" i="64"/>
  <c r="CH179" i="64"/>
  <c r="CH184" i="64"/>
  <c r="CH183" i="64"/>
  <c r="CH215" i="64"/>
  <c r="CH214" i="64"/>
  <c r="CH139" i="64"/>
  <c r="CH138" i="64"/>
  <c r="CH188" i="64"/>
  <c r="CH187" i="64"/>
  <c r="CH164" i="64"/>
  <c r="CH163" i="64"/>
  <c r="CH199" i="64"/>
  <c r="CH200" i="64"/>
  <c r="CG217" i="64" l="1"/>
  <c r="CH175" i="64"/>
  <c r="CG175" i="64" s="1"/>
  <c r="CH193" i="64"/>
  <c r="CG193" i="64" s="1"/>
  <c r="CG148" i="64"/>
  <c r="CH172" i="64"/>
  <c r="CG171" i="64" s="1"/>
  <c r="CH181" i="64"/>
  <c r="CG181" i="64" s="1"/>
  <c r="CH174" i="64"/>
  <c r="CG174" i="64" s="1"/>
  <c r="CF174" i="64" s="1"/>
  <c r="CG184" i="64"/>
  <c r="CF184" i="64" s="1"/>
  <c r="CG161" i="64"/>
  <c r="CG136" i="64"/>
  <c r="CH202" i="64"/>
  <c r="CG202" i="64" s="1"/>
  <c r="CF202" i="64" s="1"/>
  <c r="CG145" i="64"/>
  <c r="CG159" i="64"/>
  <c r="CG188" i="64"/>
  <c r="CG189" i="64"/>
  <c r="CH206" i="64"/>
  <c r="CG206" i="64" s="1"/>
  <c r="CH205" i="64"/>
  <c r="CG196" i="64"/>
  <c r="CF196" i="64" s="1"/>
  <c r="CG139" i="64"/>
  <c r="CF139" i="64" s="1"/>
  <c r="CE139" i="64" s="1"/>
  <c r="CG144" i="64"/>
  <c r="CH212" i="64"/>
  <c r="CG212" i="64" s="1"/>
  <c r="CG208" i="64"/>
  <c r="CG207" i="64"/>
  <c r="CG165" i="64"/>
  <c r="CG216" i="64"/>
  <c r="CF216" i="64" s="1"/>
  <c r="CG158" i="64"/>
  <c r="CG154" i="64"/>
  <c r="CF154" i="64" s="1"/>
  <c r="CG164" i="64"/>
  <c r="CG200" i="64"/>
  <c r="CG215" i="64"/>
  <c r="CG168" i="64"/>
  <c r="CG153" i="64"/>
  <c r="CG152" i="64"/>
  <c r="CG167" i="64"/>
  <c r="CG143" i="64"/>
  <c r="CG166" i="64"/>
  <c r="CG151" i="64"/>
  <c r="CG157" i="64"/>
  <c r="CG160" i="64"/>
  <c r="CG191" i="64"/>
  <c r="CG190" i="64"/>
  <c r="CG195" i="64"/>
  <c r="CG194" i="64"/>
  <c r="CG147" i="64"/>
  <c r="CG146" i="64"/>
  <c r="CG156" i="64"/>
  <c r="CF141" i="64"/>
  <c r="CG177" i="64"/>
  <c r="CG176" i="64"/>
  <c r="CG150" i="64"/>
  <c r="CG149" i="64"/>
  <c r="CG169" i="64"/>
  <c r="CG170" i="64"/>
  <c r="CG187" i="64"/>
  <c r="CG186" i="64"/>
  <c r="CG162" i="64"/>
  <c r="CG163" i="64"/>
  <c r="CG138" i="64"/>
  <c r="CG137" i="64"/>
  <c r="CG214" i="64"/>
  <c r="CG213" i="64"/>
  <c r="CG209" i="64"/>
  <c r="CG210" i="64"/>
  <c r="CG198" i="64"/>
  <c r="CG199" i="64"/>
  <c r="CG183" i="64"/>
  <c r="CG182" i="64"/>
  <c r="CG178" i="64"/>
  <c r="CG179" i="64"/>
  <c r="CF147" i="64" l="1"/>
  <c r="CG192" i="64"/>
  <c r="CF192" i="64" s="1"/>
  <c r="CF183" i="64"/>
  <c r="CE183" i="64" s="1"/>
  <c r="CG172" i="64"/>
  <c r="CG180" i="64"/>
  <c r="CF180" i="64" s="1"/>
  <c r="CG173" i="64"/>
  <c r="CF173" i="64" s="1"/>
  <c r="CE173" i="64" s="1"/>
  <c r="CF160" i="64"/>
  <c r="CF144" i="64"/>
  <c r="CF195" i="64"/>
  <c r="CE195" i="64" s="1"/>
  <c r="CF188" i="64"/>
  <c r="CF199" i="64"/>
  <c r="CG201" i="64"/>
  <c r="CF201" i="64" s="1"/>
  <c r="CE201" i="64" s="1"/>
  <c r="CF170" i="64"/>
  <c r="CF158" i="64"/>
  <c r="CF187" i="64"/>
  <c r="CF164" i="64"/>
  <c r="CF191" i="64"/>
  <c r="CE191" i="64" s="1"/>
  <c r="CF138" i="64"/>
  <c r="CE138" i="64" s="1"/>
  <c r="CD138" i="64" s="1"/>
  <c r="CG211" i="64"/>
  <c r="CF211" i="64" s="1"/>
  <c r="CF207" i="64"/>
  <c r="CF143" i="64"/>
  <c r="CF157" i="64"/>
  <c r="CG205" i="64"/>
  <c r="CF205" i="64" s="1"/>
  <c r="CG204" i="64"/>
  <c r="CF152" i="64"/>
  <c r="CF163" i="64"/>
  <c r="CE163" i="64" s="1"/>
  <c r="CF206" i="64"/>
  <c r="CF153" i="64"/>
  <c r="CE153" i="64" s="1"/>
  <c r="CF215" i="64"/>
  <c r="CE215" i="64" s="1"/>
  <c r="CF214" i="64"/>
  <c r="CF167" i="64"/>
  <c r="CF151" i="64"/>
  <c r="CF142" i="64"/>
  <c r="CF166" i="64"/>
  <c r="CF165" i="64"/>
  <c r="CF150" i="64"/>
  <c r="CF156" i="64"/>
  <c r="CF159" i="64"/>
  <c r="CF190" i="64"/>
  <c r="CF189" i="64"/>
  <c r="CF194" i="64"/>
  <c r="CF193" i="64"/>
  <c r="CF145" i="64"/>
  <c r="CF146" i="64"/>
  <c r="CE146" i="64" s="1"/>
  <c r="CE140" i="64"/>
  <c r="CF155" i="64"/>
  <c r="CF168" i="64"/>
  <c r="CF169" i="64"/>
  <c r="CF176" i="64"/>
  <c r="CF175" i="64"/>
  <c r="CF149" i="64"/>
  <c r="CF148" i="64"/>
  <c r="CF178" i="64"/>
  <c r="CF177" i="64"/>
  <c r="CF186" i="64"/>
  <c r="CF185" i="64"/>
  <c r="CF172" i="64"/>
  <c r="CF171" i="64"/>
  <c r="CF208" i="64"/>
  <c r="CF209" i="64"/>
  <c r="CF197" i="64"/>
  <c r="CF198" i="64"/>
  <c r="CF161" i="64"/>
  <c r="CF162" i="64"/>
  <c r="CF137" i="64"/>
  <c r="CF136" i="64"/>
  <c r="CF182" i="64"/>
  <c r="CE182" i="64" s="1"/>
  <c r="CF181" i="64"/>
  <c r="CF213" i="64"/>
  <c r="CF212" i="64"/>
  <c r="CE159" i="64" l="1"/>
  <c r="CE172" i="64"/>
  <c r="CF179" i="64"/>
  <c r="CE179" i="64" s="1"/>
  <c r="CE143" i="64"/>
  <c r="CE194" i="64"/>
  <c r="CD172" i="64"/>
  <c r="CF200" i="64"/>
  <c r="CE200" i="64" s="1"/>
  <c r="CD200" i="64" s="1"/>
  <c r="CE187" i="64"/>
  <c r="CE178" i="64"/>
  <c r="CD178" i="64" s="1"/>
  <c r="CE198" i="64"/>
  <c r="CE169" i="64"/>
  <c r="CE137" i="64"/>
  <c r="CD137" i="64" s="1"/>
  <c r="CC137" i="64" s="1"/>
  <c r="CE186" i="64"/>
  <c r="CE206" i="64"/>
  <c r="CE190" i="64"/>
  <c r="CD190" i="64" s="1"/>
  <c r="CE157" i="64"/>
  <c r="CE142" i="64"/>
  <c r="CD142" i="64" s="1"/>
  <c r="CD194" i="64"/>
  <c r="CE205" i="64"/>
  <c r="CE152" i="64"/>
  <c r="CD152" i="64" s="1"/>
  <c r="CF210" i="64"/>
  <c r="CE210" i="64" s="1"/>
  <c r="CF203" i="64"/>
  <c r="CF204" i="64"/>
  <c r="CE204" i="64" s="1"/>
  <c r="CE151" i="64"/>
  <c r="CE156" i="64"/>
  <c r="CE214" i="64"/>
  <c r="CD214" i="64" s="1"/>
  <c r="CE162" i="64"/>
  <c r="CD162" i="64" s="1"/>
  <c r="CE150" i="64"/>
  <c r="CE213" i="64"/>
  <c r="CD182" i="64"/>
  <c r="CE166" i="64"/>
  <c r="CE141" i="64"/>
  <c r="CE155" i="64"/>
  <c r="CE149" i="64"/>
  <c r="CE165" i="64"/>
  <c r="CE164" i="64"/>
  <c r="CE158" i="64"/>
  <c r="CD158" i="64" s="1"/>
  <c r="CE136" i="64"/>
  <c r="CE189" i="64"/>
  <c r="CE188" i="64"/>
  <c r="CE193" i="64"/>
  <c r="CE192" i="64"/>
  <c r="CE145" i="64"/>
  <c r="CD145" i="64" s="1"/>
  <c r="CE144" i="64"/>
  <c r="CE154" i="64"/>
  <c r="CD139" i="64"/>
  <c r="CE148" i="64"/>
  <c r="CE147" i="64"/>
  <c r="CE167" i="64"/>
  <c r="CE168" i="64"/>
  <c r="CE175" i="64"/>
  <c r="CE174" i="64"/>
  <c r="CE207" i="64"/>
  <c r="CE208" i="64"/>
  <c r="CE212" i="64"/>
  <c r="CE211" i="64"/>
  <c r="CE185" i="64"/>
  <c r="CE184" i="64"/>
  <c r="CE196" i="64"/>
  <c r="CE197" i="64"/>
  <c r="CE161" i="64"/>
  <c r="CE160" i="64"/>
  <c r="CE176" i="64"/>
  <c r="CE177" i="64"/>
  <c r="CE181" i="64"/>
  <c r="CD181" i="64" s="1"/>
  <c r="CE180" i="64"/>
  <c r="CE171" i="64"/>
  <c r="CD171" i="64" s="1"/>
  <c r="CC171" i="64" s="1"/>
  <c r="CE170" i="64"/>
  <c r="CD193" i="64" l="1"/>
  <c r="CD197" i="64"/>
  <c r="CD186" i="64"/>
  <c r="CD168" i="64"/>
  <c r="CE199" i="64"/>
  <c r="CD199" i="64" s="1"/>
  <c r="CC199" i="64" s="1"/>
  <c r="CD177" i="64"/>
  <c r="CD156" i="64"/>
  <c r="CD185" i="64"/>
  <c r="CC185" i="64" s="1"/>
  <c r="CD205" i="64"/>
  <c r="CD136" i="64"/>
  <c r="CC136" i="64" s="1"/>
  <c r="CB136" i="64" s="1"/>
  <c r="CD141" i="64"/>
  <c r="CC141" i="64" s="1"/>
  <c r="CD189" i="64"/>
  <c r="CC189" i="64" s="1"/>
  <c r="CD204" i="64"/>
  <c r="CC193" i="64"/>
  <c r="CE209" i="64"/>
  <c r="CD209" i="64" s="1"/>
  <c r="CD151" i="64"/>
  <c r="CC151" i="64" s="1"/>
  <c r="CD150" i="64"/>
  <c r="CC177" i="64"/>
  <c r="CD149" i="64"/>
  <c r="CD213" i="64"/>
  <c r="CC213" i="64" s="1"/>
  <c r="CD155" i="64"/>
  <c r="CD165" i="64"/>
  <c r="CE202" i="64"/>
  <c r="CE203" i="64"/>
  <c r="CD203" i="64" s="1"/>
  <c r="CD161" i="64"/>
  <c r="CC161" i="64" s="1"/>
  <c r="CC181" i="64"/>
  <c r="CD212" i="64"/>
  <c r="CD154" i="64"/>
  <c r="CD148" i="64"/>
  <c r="CD140" i="64"/>
  <c r="CD164" i="64"/>
  <c r="CD163" i="64"/>
  <c r="CD157" i="64"/>
  <c r="CC157" i="64" s="1"/>
  <c r="CD188" i="64"/>
  <c r="CD187" i="64"/>
  <c r="CD192" i="64"/>
  <c r="CC192" i="64" s="1"/>
  <c r="CD191" i="64"/>
  <c r="CD143" i="64"/>
  <c r="CD144" i="64"/>
  <c r="CC144" i="64" s="1"/>
  <c r="CD153" i="64"/>
  <c r="CC138" i="64"/>
  <c r="CD166" i="64"/>
  <c r="CD167" i="64"/>
  <c r="CD147" i="64"/>
  <c r="CD146" i="64"/>
  <c r="CD174" i="64"/>
  <c r="CD173" i="64"/>
  <c r="CD206" i="64"/>
  <c r="CD207" i="64"/>
  <c r="CD184" i="64"/>
  <c r="CD183" i="64"/>
  <c r="CD211" i="64"/>
  <c r="CD210" i="64"/>
  <c r="CD160" i="64"/>
  <c r="CD159" i="64"/>
  <c r="CD176" i="64"/>
  <c r="CC176" i="64" s="1"/>
  <c r="CD175" i="64"/>
  <c r="CD170" i="64"/>
  <c r="CC170" i="64" s="1"/>
  <c r="CB170" i="64" s="1"/>
  <c r="CD169" i="64"/>
  <c r="CD195" i="64"/>
  <c r="CD196" i="64"/>
  <c r="CC196" i="64" s="1"/>
  <c r="CD180" i="64"/>
  <c r="CC180" i="64" s="1"/>
  <c r="CD179" i="64"/>
  <c r="CC184" i="64" l="1"/>
  <c r="CC155" i="64"/>
  <c r="CC167" i="64"/>
  <c r="CC204" i="64"/>
  <c r="CC140" i="64"/>
  <c r="CB140" i="64" s="1"/>
  <c r="CD198" i="64"/>
  <c r="CC198" i="64" s="1"/>
  <c r="CB198" i="64" s="1"/>
  <c r="CB184" i="64"/>
  <c r="CC154" i="64"/>
  <c r="CB154" i="64" s="1"/>
  <c r="CC203" i="64"/>
  <c r="CB203" i="64" s="1"/>
  <c r="CD208" i="64"/>
  <c r="CC208" i="64" s="1"/>
  <c r="CC188" i="64"/>
  <c r="CB188" i="64" s="1"/>
  <c r="CC150" i="64"/>
  <c r="CB150" i="64" s="1"/>
  <c r="CB176" i="64"/>
  <c r="CB192" i="64"/>
  <c r="CC149" i="64"/>
  <c r="CC148" i="64"/>
  <c r="CC164" i="64"/>
  <c r="CC211" i="64"/>
  <c r="CC212" i="64"/>
  <c r="CB212" i="64" s="1"/>
  <c r="CD201" i="64"/>
  <c r="CD202" i="64"/>
  <c r="CC202" i="64" s="1"/>
  <c r="CB180" i="64"/>
  <c r="CC160" i="64"/>
  <c r="CB160" i="64" s="1"/>
  <c r="CC139" i="64"/>
  <c r="CC153" i="64"/>
  <c r="CC147" i="64"/>
  <c r="CC163" i="64"/>
  <c r="CC162" i="64"/>
  <c r="CC156" i="64"/>
  <c r="CB156" i="64" s="1"/>
  <c r="CC152" i="64"/>
  <c r="CC187" i="64"/>
  <c r="CC186" i="64"/>
  <c r="CC191" i="64"/>
  <c r="CB191" i="64" s="1"/>
  <c r="CC190" i="64"/>
  <c r="CC143" i="64"/>
  <c r="CB143" i="64" s="1"/>
  <c r="CC142" i="64"/>
  <c r="CB137" i="64"/>
  <c r="CC165" i="64"/>
  <c r="CC166" i="64"/>
  <c r="CB166" i="64" s="1"/>
  <c r="CC146" i="64"/>
  <c r="CC145" i="64"/>
  <c r="CC173" i="64"/>
  <c r="CC172" i="64"/>
  <c r="CC179" i="64"/>
  <c r="CB179" i="64" s="1"/>
  <c r="CC178" i="64"/>
  <c r="CC183" i="64"/>
  <c r="CB183" i="64" s="1"/>
  <c r="CC182" i="64"/>
  <c r="CC194" i="64"/>
  <c r="CC195" i="64"/>
  <c r="CB195" i="64" s="1"/>
  <c r="CC169" i="64"/>
  <c r="CB169" i="64" s="1"/>
  <c r="CA169" i="64" s="1"/>
  <c r="CC168" i="64"/>
  <c r="CC175" i="64"/>
  <c r="CB175" i="64" s="1"/>
  <c r="CC174" i="64"/>
  <c r="CC159" i="64"/>
  <c r="CC158" i="64"/>
  <c r="CC210" i="64"/>
  <c r="CC209" i="64"/>
  <c r="CC205" i="64"/>
  <c r="CC206" i="64"/>
  <c r="CA183" i="64" l="1"/>
  <c r="CB139" i="64"/>
  <c r="CB187" i="64"/>
  <c r="CC197" i="64"/>
  <c r="CB197" i="64" s="1"/>
  <c r="CA197" i="64" s="1"/>
  <c r="CB202" i="64"/>
  <c r="CA202" i="64" s="1"/>
  <c r="CB210" i="64"/>
  <c r="CA139" i="64"/>
  <c r="CB149" i="64"/>
  <c r="CB153" i="64"/>
  <c r="CC207" i="64"/>
  <c r="CB207" i="64" s="1"/>
  <c r="CB148" i="64"/>
  <c r="CA175" i="64"/>
  <c r="CA191" i="64"/>
  <c r="CB163" i="64"/>
  <c r="CB147" i="64"/>
  <c r="CA187" i="64"/>
  <c r="CB138" i="64"/>
  <c r="CA138" i="64" s="1"/>
  <c r="BZ138" i="64" s="1"/>
  <c r="CB211" i="64"/>
  <c r="CA211" i="64" s="1"/>
  <c r="CB146" i="64"/>
  <c r="CB152" i="64"/>
  <c r="CB159" i="64"/>
  <c r="CA159" i="64" s="1"/>
  <c r="CA179" i="64"/>
  <c r="CC201" i="64"/>
  <c r="CB201" i="64" s="1"/>
  <c r="CC200" i="64"/>
  <c r="CB151" i="64"/>
  <c r="CB162" i="64"/>
  <c r="CB161" i="64"/>
  <c r="CB155" i="64"/>
  <c r="CA155" i="64" s="1"/>
  <c r="CB186" i="64"/>
  <c r="CA186" i="64" s="1"/>
  <c r="CB185" i="64"/>
  <c r="CB190" i="64"/>
  <c r="CA190" i="64" s="1"/>
  <c r="CB189" i="64"/>
  <c r="CB142" i="64"/>
  <c r="CA142" i="64" s="1"/>
  <c r="CB141" i="64"/>
  <c r="CA136" i="64"/>
  <c r="CB164" i="64"/>
  <c r="CB165" i="64"/>
  <c r="CA165" i="64" s="1"/>
  <c r="CB145" i="64"/>
  <c r="CB144" i="64"/>
  <c r="CB172" i="64"/>
  <c r="CB171" i="64"/>
  <c r="CB204" i="64"/>
  <c r="CB205" i="64"/>
  <c r="CB157" i="64"/>
  <c r="CB158" i="64"/>
  <c r="CB174" i="64"/>
  <c r="CA174" i="64" s="1"/>
  <c r="CB173" i="64"/>
  <c r="CB182" i="64"/>
  <c r="CA182" i="64" s="1"/>
  <c r="BZ182" i="64" s="1"/>
  <c r="CB181" i="64"/>
  <c r="CB209" i="64"/>
  <c r="CB208" i="64"/>
  <c r="CB193" i="64"/>
  <c r="CB194" i="64"/>
  <c r="CA194" i="64" s="1"/>
  <c r="CB168" i="64"/>
  <c r="CA168" i="64" s="1"/>
  <c r="BZ168" i="64" s="1"/>
  <c r="CB167" i="64"/>
  <c r="CB178" i="64"/>
  <c r="CA178" i="64" s="1"/>
  <c r="CB177" i="64"/>
  <c r="CA149" i="64"/>
  <c r="CA153" i="64"/>
  <c r="CA145" i="64" l="1"/>
  <c r="CA152" i="64"/>
  <c r="CA209" i="64"/>
  <c r="CB196" i="64"/>
  <c r="CA196" i="64" s="1"/>
  <c r="BZ196" i="64" s="1"/>
  <c r="CA148" i="64"/>
  <c r="BZ148" i="64" s="1"/>
  <c r="CA201" i="64"/>
  <c r="BZ201" i="64" s="1"/>
  <c r="CA147" i="64"/>
  <c r="BZ147" i="64" s="1"/>
  <c r="BZ190" i="64"/>
  <c r="CB206" i="64"/>
  <c r="CA206" i="64" s="1"/>
  <c r="BZ174" i="64"/>
  <c r="CA162" i="64"/>
  <c r="CA146" i="64"/>
  <c r="BZ186" i="64"/>
  <c r="CA137" i="64"/>
  <c r="BZ137" i="64" s="1"/>
  <c r="BY137" i="64" s="1"/>
  <c r="CA195" i="64"/>
  <c r="BZ194" i="64" s="1"/>
  <c r="CA151" i="64"/>
  <c r="BZ151" i="64" s="1"/>
  <c r="CA210" i="64"/>
  <c r="BZ210" i="64" s="1"/>
  <c r="CB199" i="64"/>
  <c r="CB200" i="64"/>
  <c r="CA200" i="64" s="1"/>
  <c r="BZ200" i="64" s="1"/>
  <c r="BY200" i="64" s="1"/>
  <c r="BZ178" i="64"/>
  <c r="CA158" i="64"/>
  <c r="BZ158" i="64" s="1"/>
  <c r="CA150" i="64"/>
  <c r="CA161" i="64"/>
  <c r="CA160" i="64"/>
  <c r="CA154" i="64"/>
  <c r="BZ154" i="64" s="1"/>
  <c r="CA185" i="64"/>
  <c r="BZ185" i="64" s="1"/>
  <c r="CA184" i="64"/>
  <c r="CA189" i="64"/>
  <c r="BZ189" i="64" s="1"/>
  <c r="BY189" i="64" s="1"/>
  <c r="CA188" i="64"/>
  <c r="CA141" i="64"/>
  <c r="BZ141" i="64" s="1"/>
  <c r="CA140" i="64"/>
  <c r="CA171" i="64"/>
  <c r="CA170" i="64"/>
  <c r="CA144" i="64"/>
  <c r="BZ144" i="64" s="1"/>
  <c r="CA143" i="64"/>
  <c r="CA163" i="64"/>
  <c r="CA164" i="64"/>
  <c r="BZ164" i="64" s="1"/>
  <c r="CA167" i="64"/>
  <c r="BZ167" i="64" s="1"/>
  <c r="BY167" i="64" s="1"/>
  <c r="CA166" i="64"/>
  <c r="CA157" i="64"/>
  <c r="CA156" i="64"/>
  <c r="CA172" i="64"/>
  <c r="CA173" i="64"/>
  <c r="BZ173" i="64" s="1"/>
  <c r="CA181" i="64"/>
  <c r="BZ181" i="64" s="1"/>
  <c r="BY181" i="64" s="1"/>
  <c r="CA180" i="64"/>
  <c r="BZ152" i="64"/>
  <c r="CA192" i="64"/>
  <c r="CA193" i="64"/>
  <c r="BZ193" i="64" s="1"/>
  <c r="CA203" i="64"/>
  <c r="CA204" i="64"/>
  <c r="CA177" i="64"/>
  <c r="BZ177" i="64" s="1"/>
  <c r="CA176" i="64"/>
  <c r="CA208" i="64"/>
  <c r="BZ208" i="64" s="1"/>
  <c r="CA207" i="64"/>
  <c r="CA205" i="64" l="1"/>
  <c r="BZ205" i="64" s="1"/>
  <c r="BY173" i="64"/>
  <c r="BZ146" i="64"/>
  <c r="BZ161" i="64"/>
  <c r="BZ204" i="64"/>
  <c r="BY204" i="64" s="1"/>
  <c r="BZ195" i="64"/>
  <c r="BY195" i="64" s="1"/>
  <c r="BZ157" i="64"/>
  <c r="BY157" i="64" s="1"/>
  <c r="BY194" i="64"/>
  <c r="BX194" i="64" s="1"/>
  <c r="BZ136" i="64"/>
  <c r="BY136" i="64" s="1"/>
  <c r="BX136" i="64" s="1"/>
  <c r="BY185" i="64"/>
  <c r="BZ145" i="64"/>
  <c r="BY193" i="64"/>
  <c r="BZ150" i="64"/>
  <c r="BY150" i="64" s="1"/>
  <c r="BZ149" i="64"/>
  <c r="BZ209" i="64"/>
  <c r="BY209" i="64" s="1"/>
  <c r="BY177" i="64"/>
  <c r="CA199" i="64"/>
  <c r="BZ199" i="64" s="1"/>
  <c r="BY199" i="64" s="1"/>
  <c r="BX199" i="64" s="1"/>
  <c r="CA198" i="64"/>
  <c r="BZ160" i="64"/>
  <c r="BY160" i="64" s="1"/>
  <c r="BZ159" i="64"/>
  <c r="BZ153" i="64"/>
  <c r="BY153" i="64" s="1"/>
  <c r="BZ184" i="64"/>
  <c r="BY184" i="64" s="1"/>
  <c r="BZ183" i="64"/>
  <c r="BZ188" i="64"/>
  <c r="BY188" i="64" s="1"/>
  <c r="BX188" i="64" s="1"/>
  <c r="BZ187" i="64"/>
  <c r="BZ139" i="64"/>
  <c r="BZ140" i="64"/>
  <c r="BY140" i="64" s="1"/>
  <c r="BZ143" i="64"/>
  <c r="BY143" i="64" s="1"/>
  <c r="BZ142" i="64"/>
  <c r="BZ170" i="64"/>
  <c r="BZ169" i="64"/>
  <c r="BZ162" i="64"/>
  <c r="BZ163" i="64"/>
  <c r="BY163" i="64" s="1"/>
  <c r="BZ180" i="64"/>
  <c r="BY180" i="64" s="1"/>
  <c r="BX180" i="64" s="1"/>
  <c r="BZ179" i="64"/>
  <c r="BY147" i="64"/>
  <c r="BY146" i="64"/>
  <c r="BY151" i="64"/>
  <c r="BZ166" i="64"/>
  <c r="BY166" i="64" s="1"/>
  <c r="BX166" i="64" s="1"/>
  <c r="BZ165" i="64"/>
  <c r="BZ172" i="64"/>
  <c r="BY172" i="64" s="1"/>
  <c r="BZ171" i="64"/>
  <c r="BZ207" i="64"/>
  <c r="BY207" i="64" s="1"/>
  <c r="BZ206" i="64"/>
  <c r="BZ176" i="64"/>
  <c r="BY176" i="64" s="1"/>
  <c r="BZ175" i="64"/>
  <c r="BZ202" i="64"/>
  <c r="BZ203" i="64"/>
  <c r="BY203" i="64" s="1"/>
  <c r="BX203" i="64" s="1"/>
  <c r="BZ191" i="64"/>
  <c r="BZ192" i="64"/>
  <c r="BY192" i="64" s="1"/>
  <c r="BZ156" i="64"/>
  <c r="BZ155" i="64"/>
  <c r="BX172" i="64" l="1"/>
  <c r="BY156" i="64"/>
  <c r="BX156" i="64" s="1"/>
  <c r="BY145" i="64"/>
  <c r="BX184" i="64"/>
  <c r="BX193" i="64"/>
  <c r="BW193" i="64" s="1"/>
  <c r="BY149" i="64"/>
  <c r="BX149" i="64" s="1"/>
  <c r="BX192" i="64"/>
  <c r="BW192" i="64" s="1"/>
  <c r="BV192" i="64" s="1"/>
  <c r="BY144" i="64"/>
  <c r="BX144" i="64" s="1"/>
  <c r="BY148" i="64"/>
  <c r="BX148" i="64" s="1"/>
  <c r="BX176" i="64"/>
  <c r="BY208" i="64"/>
  <c r="BX208" i="64" s="1"/>
  <c r="BZ197" i="64"/>
  <c r="BZ198" i="64"/>
  <c r="BY198" i="64" s="1"/>
  <c r="BX198" i="64" s="1"/>
  <c r="BW198" i="64" s="1"/>
  <c r="BY159" i="64"/>
  <c r="BX159" i="64" s="1"/>
  <c r="BY158" i="64"/>
  <c r="BY152" i="64"/>
  <c r="BX152" i="64" s="1"/>
  <c r="BY183" i="64"/>
  <c r="BX183" i="64" s="1"/>
  <c r="BW183" i="64" s="1"/>
  <c r="BY182" i="64"/>
  <c r="BY187" i="64"/>
  <c r="BX187" i="64" s="1"/>
  <c r="BW187" i="64" s="1"/>
  <c r="BY186" i="64"/>
  <c r="BY139" i="64"/>
  <c r="BX139" i="64" s="1"/>
  <c r="BY138" i="64"/>
  <c r="BY161" i="64"/>
  <c r="BY162" i="64"/>
  <c r="BX162" i="64" s="1"/>
  <c r="BY169" i="64"/>
  <c r="BY168" i="64"/>
  <c r="BY142" i="64"/>
  <c r="BX142" i="64" s="1"/>
  <c r="BY141" i="64"/>
  <c r="BY206" i="64"/>
  <c r="BX206" i="64" s="1"/>
  <c r="BY205" i="64"/>
  <c r="BY201" i="64"/>
  <c r="BY202" i="64"/>
  <c r="BX202" i="64" s="1"/>
  <c r="BW202" i="64" s="1"/>
  <c r="BY165" i="64"/>
  <c r="BX165" i="64" s="1"/>
  <c r="BW165" i="64" s="1"/>
  <c r="BY164" i="64"/>
  <c r="BY179" i="64"/>
  <c r="BX179" i="64" s="1"/>
  <c r="BW179" i="64" s="1"/>
  <c r="BY178" i="64"/>
  <c r="BY170" i="64"/>
  <c r="BY171" i="64"/>
  <c r="BX171" i="64" s="1"/>
  <c r="BW171" i="64" s="1"/>
  <c r="BY155" i="64"/>
  <c r="BX155" i="64" s="1"/>
  <c r="BW155" i="64" s="1"/>
  <c r="BY154" i="64"/>
  <c r="BY190" i="64"/>
  <c r="BY191" i="64"/>
  <c r="BX191" i="64" s="1"/>
  <c r="BX150" i="64"/>
  <c r="BX146" i="64"/>
  <c r="BX145" i="64"/>
  <c r="BY175" i="64"/>
  <c r="BX175" i="64" s="1"/>
  <c r="BY174" i="64"/>
  <c r="BX147" i="64" l="1"/>
  <c r="BW191" i="64"/>
  <c r="BV191" i="64" s="1"/>
  <c r="BU191" i="64" s="1"/>
  <c r="BW147" i="64"/>
  <c r="BW146" i="64"/>
  <c r="BV146" i="64" s="1"/>
  <c r="BX143" i="64"/>
  <c r="BW143" i="64" s="1"/>
  <c r="BW175" i="64"/>
  <c r="BX207" i="64"/>
  <c r="BW207" i="64" s="1"/>
  <c r="BY196" i="64"/>
  <c r="BY197" i="64"/>
  <c r="BX197" i="64" s="1"/>
  <c r="BW197" i="64" s="1"/>
  <c r="BV197" i="64" s="1"/>
  <c r="BX158" i="64"/>
  <c r="BW158" i="64" s="1"/>
  <c r="BX157" i="64"/>
  <c r="BX151" i="64"/>
  <c r="BW151" i="64" s="1"/>
  <c r="BX182" i="64"/>
  <c r="BW182" i="64" s="1"/>
  <c r="BV182" i="64" s="1"/>
  <c r="BX181" i="64"/>
  <c r="BX186" i="64"/>
  <c r="BW186" i="64" s="1"/>
  <c r="BV186" i="64" s="1"/>
  <c r="BX185" i="64"/>
  <c r="BX138" i="64"/>
  <c r="BW138" i="64" s="1"/>
  <c r="BX137" i="64"/>
  <c r="BX160" i="64"/>
  <c r="BX161" i="64"/>
  <c r="BW161" i="64" s="1"/>
  <c r="BX141" i="64"/>
  <c r="BW141" i="64" s="1"/>
  <c r="BX140" i="64"/>
  <c r="BX168" i="64"/>
  <c r="BX167" i="64"/>
  <c r="BX174" i="64"/>
  <c r="BW174" i="64" s="1"/>
  <c r="BX173" i="64"/>
  <c r="BX177" i="64"/>
  <c r="BX178" i="64"/>
  <c r="BW178" i="64" s="1"/>
  <c r="BV178" i="64" s="1"/>
  <c r="BW145" i="64"/>
  <c r="BV145" i="64" s="1"/>
  <c r="BU145" i="64" s="1"/>
  <c r="BW144" i="64"/>
  <c r="BW149" i="64"/>
  <c r="BW148" i="64"/>
  <c r="BX189" i="64"/>
  <c r="BX190" i="64"/>
  <c r="BW190" i="64" s="1"/>
  <c r="BV190" i="64" s="1"/>
  <c r="BU190" i="64" s="1"/>
  <c r="BT190" i="64" s="1"/>
  <c r="BX164" i="64"/>
  <c r="BW164" i="64" s="1"/>
  <c r="BV164" i="64" s="1"/>
  <c r="BX163" i="64"/>
  <c r="BX200" i="64"/>
  <c r="BX201" i="64"/>
  <c r="BW201" i="64" s="1"/>
  <c r="BV201" i="64" s="1"/>
  <c r="BX170" i="64"/>
  <c r="BW170" i="64" s="1"/>
  <c r="BV170" i="64" s="1"/>
  <c r="BX169" i="64"/>
  <c r="BX154" i="64"/>
  <c r="BW154" i="64" s="1"/>
  <c r="BV154" i="64" s="1"/>
  <c r="BX153" i="64"/>
  <c r="BX205" i="64"/>
  <c r="BW205" i="64" s="1"/>
  <c r="BX204" i="64"/>
  <c r="BV174" i="64" l="1"/>
  <c r="BW142" i="64"/>
  <c r="BV142" i="64" s="1"/>
  <c r="BW206" i="64"/>
  <c r="BV206" i="64" s="1"/>
  <c r="BX196" i="64"/>
  <c r="BW196" i="64" s="1"/>
  <c r="BV196" i="64" s="1"/>
  <c r="BU196" i="64" s="1"/>
  <c r="BX195" i="64"/>
  <c r="BW157" i="64"/>
  <c r="BV157" i="64" s="1"/>
  <c r="BW156" i="64"/>
  <c r="BW150" i="64"/>
  <c r="BV150" i="64" s="1"/>
  <c r="BW181" i="64"/>
  <c r="BV181" i="64" s="1"/>
  <c r="BU181" i="64" s="1"/>
  <c r="BW180" i="64"/>
  <c r="BW185" i="64"/>
  <c r="BV185" i="64" s="1"/>
  <c r="BU185" i="64" s="1"/>
  <c r="BW184" i="64"/>
  <c r="BW137" i="64"/>
  <c r="BV137" i="64" s="1"/>
  <c r="BW136" i="64"/>
  <c r="BW167" i="64"/>
  <c r="BW166" i="64"/>
  <c r="BW140" i="64"/>
  <c r="BV140" i="64" s="1"/>
  <c r="BW139" i="64"/>
  <c r="BW159" i="64"/>
  <c r="BW160" i="64"/>
  <c r="BV160" i="64" s="1"/>
  <c r="BW199" i="64"/>
  <c r="BW200" i="64"/>
  <c r="BV200" i="64" s="1"/>
  <c r="BU200" i="64" s="1"/>
  <c r="BW177" i="64"/>
  <c r="BV177" i="64" s="1"/>
  <c r="BU177" i="64" s="1"/>
  <c r="BW176" i="64"/>
  <c r="BV148" i="64"/>
  <c r="BV147" i="64"/>
  <c r="BW163" i="64"/>
  <c r="BV163" i="64" s="1"/>
  <c r="BU163" i="64" s="1"/>
  <c r="BW162" i="64"/>
  <c r="BW169" i="64"/>
  <c r="BV169" i="64" s="1"/>
  <c r="BU169" i="64" s="1"/>
  <c r="BW168" i="64"/>
  <c r="BW204" i="64"/>
  <c r="BV204" i="64" s="1"/>
  <c r="BW203" i="64"/>
  <c r="BW173" i="64"/>
  <c r="BV173" i="64" s="1"/>
  <c r="BU173" i="64" s="1"/>
  <c r="BW172" i="64"/>
  <c r="BW153" i="64"/>
  <c r="BV153" i="64" s="1"/>
  <c r="BU153" i="64" s="1"/>
  <c r="BW152" i="64"/>
  <c r="BW188" i="64"/>
  <c r="BW189" i="64"/>
  <c r="BV189" i="64" s="1"/>
  <c r="BU189" i="64" s="1"/>
  <c r="BT189" i="64" s="1"/>
  <c r="BS189" i="64" s="1"/>
  <c r="BV144" i="64"/>
  <c r="BU144" i="64" s="1"/>
  <c r="BT144" i="64" s="1"/>
  <c r="BV143" i="64"/>
  <c r="BV141" i="64" l="1"/>
  <c r="BU141" i="64" s="1"/>
  <c r="BV205" i="64"/>
  <c r="BU205" i="64" s="1"/>
  <c r="BW194" i="64"/>
  <c r="BW195" i="64"/>
  <c r="BV195" i="64" s="1"/>
  <c r="BU195" i="64" s="1"/>
  <c r="BT195" i="64" s="1"/>
  <c r="BV156" i="64"/>
  <c r="BU156" i="64" s="1"/>
  <c r="BV155" i="64"/>
  <c r="BV149" i="64"/>
  <c r="BU149" i="64" s="1"/>
  <c r="BV136" i="64"/>
  <c r="BU136" i="64" s="1"/>
  <c r="BV180" i="64"/>
  <c r="BU180" i="64" s="1"/>
  <c r="BT180" i="64" s="1"/>
  <c r="BV179" i="64"/>
  <c r="BV184" i="64"/>
  <c r="BU184" i="64" s="1"/>
  <c r="BT184" i="64" s="1"/>
  <c r="BV183" i="64"/>
  <c r="BV166" i="64"/>
  <c r="BV165" i="64"/>
  <c r="BV158" i="64"/>
  <c r="BV159" i="64"/>
  <c r="BU159" i="64" s="1"/>
  <c r="BV139" i="64"/>
  <c r="BU139" i="64" s="1"/>
  <c r="BV138" i="64"/>
  <c r="BV152" i="64"/>
  <c r="BU152" i="64" s="1"/>
  <c r="BT152" i="64" s="1"/>
  <c r="BV151" i="64"/>
  <c r="BV167" i="64"/>
  <c r="BV168" i="64"/>
  <c r="BU168" i="64" s="1"/>
  <c r="BT168" i="64" s="1"/>
  <c r="BV198" i="64"/>
  <c r="BV199" i="64"/>
  <c r="BU199" i="64" s="1"/>
  <c r="BT199" i="64" s="1"/>
  <c r="BV187" i="64"/>
  <c r="BV188" i="64"/>
  <c r="BU188" i="64" s="1"/>
  <c r="BT188" i="64" s="1"/>
  <c r="BS188" i="64" s="1"/>
  <c r="BR188" i="64" s="1"/>
  <c r="BU147" i="64"/>
  <c r="BU146" i="64"/>
  <c r="BV176" i="64"/>
  <c r="BU176" i="64" s="1"/>
  <c r="BT176" i="64" s="1"/>
  <c r="BV175" i="64"/>
  <c r="BV162" i="64"/>
  <c r="BU162" i="64" s="1"/>
  <c r="BT162" i="64" s="1"/>
  <c r="BV161" i="64"/>
  <c r="BU143" i="64"/>
  <c r="BT143" i="64" s="1"/>
  <c r="BS143" i="64" s="1"/>
  <c r="BU142" i="64"/>
  <c r="BV172" i="64"/>
  <c r="BU172" i="64" s="1"/>
  <c r="BT172" i="64" s="1"/>
  <c r="BV171" i="64"/>
  <c r="BV203" i="64"/>
  <c r="BU203" i="64" s="1"/>
  <c r="BV202" i="64"/>
  <c r="BU140" i="64" l="1"/>
  <c r="BT140" i="64" s="1"/>
  <c r="BU204" i="64"/>
  <c r="BT204" i="64" s="1"/>
  <c r="BV194" i="64"/>
  <c r="BU194" i="64" s="1"/>
  <c r="BT194" i="64" s="1"/>
  <c r="BS194" i="64" s="1"/>
  <c r="BV193" i="64"/>
  <c r="BU155" i="64"/>
  <c r="BT155" i="64" s="1"/>
  <c r="BU154" i="64"/>
  <c r="BU148" i="64"/>
  <c r="BT148" i="64" s="1"/>
  <c r="BU179" i="64"/>
  <c r="BT179" i="64" s="1"/>
  <c r="BS179" i="64" s="1"/>
  <c r="BU178" i="64"/>
  <c r="BU183" i="64"/>
  <c r="BT183" i="64" s="1"/>
  <c r="BS183" i="64" s="1"/>
  <c r="BU182" i="64"/>
  <c r="BU157" i="64"/>
  <c r="BU158" i="64"/>
  <c r="BT158" i="64" s="1"/>
  <c r="BU138" i="64"/>
  <c r="BT138" i="64" s="1"/>
  <c r="BU137" i="64"/>
  <c r="BU165" i="64"/>
  <c r="BU164" i="64"/>
  <c r="BT142" i="64"/>
  <c r="BS142" i="64" s="1"/>
  <c r="BR142" i="64" s="1"/>
  <c r="BT141" i="64"/>
  <c r="BU186" i="64"/>
  <c r="BU187" i="64"/>
  <c r="BT187" i="64" s="1"/>
  <c r="BS187" i="64" s="1"/>
  <c r="BR187" i="64" s="1"/>
  <c r="BQ187" i="64" s="1"/>
  <c r="BT146" i="64"/>
  <c r="BT145" i="64"/>
  <c r="BU197" i="64"/>
  <c r="BU198" i="64"/>
  <c r="BT198" i="64" s="1"/>
  <c r="BS198" i="64" s="1"/>
  <c r="BU151" i="64"/>
  <c r="BT151" i="64" s="1"/>
  <c r="BS151" i="64" s="1"/>
  <c r="BU150" i="64"/>
  <c r="BU161" i="64"/>
  <c r="BT161" i="64" s="1"/>
  <c r="BS161" i="64" s="1"/>
  <c r="BU160" i="64"/>
  <c r="BU166" i="64"/>
  <c r="BU167" i="64"/>
  <c r="BT167" i="64" s="1"/>
  <c r="BS167" i="64" s="1"/>
  <c r="BU174" i="64"/>
  <c r="BU175" i="64"/>
  <c r="BT175" i="64" s="1"/>
  <c r="BS175" i="64" s="1"/>
  <c r="BU202" i="64"/>
  <c r="BT202" i="64" s="1"/>
  <c r="BU201" i="64"/>
  <c r="BU171" i="64"/>
  <c r="BT171" i="64" s="1"/>
  <c r="BS171" i="64" s="1"/>
  <c r="BU170" i="64"/>
  <c r="BT139" i="64" l="1"/>
  <c r="BS139" i="64" s="1"/>
  <c r="BT203" i="64"/>
  <c r="BS203" i="64" s="1"/>
  <c r="BU192" i="64"/>
  <c r="BU193" i="64"/>
  <c r="BT193" i="64" s="1"/>
  <c r="BS193" i="64" s="1"/>
  <c r="BR193" i="64" s="1"/>
  <c r="BT154" i="64"/>
  <c r="BS154" i="64" s="1"/>
  <c r="BT153" i="64"/>
  <c r="BT147" i="64"/>
  <c r="BS147" i="64" s="1"/>
  <c r="BT178" i="64"/>
  <c r="BS178" i="64" s="1"/>
  <c r="BR178" i="64" s="1"/>
  <c r="BT177" i="64"/>
  <c r="BT182" i="64"/>
  <c r="BS182" i="64" s="1"/>
  <c r="BR182" i="64" s="1"/>
  <c r="BT181" i="64"/>
  <c r="BT164" i="64"/>
  <c r="BT163" i="64"/>
  <c r="BT137" i="64"/>
  <c r="BS137" i="64" s="1"/>
  <c r="BT136" i="64"/>
  <c r="BT156" i="64"/>
  <c r="BT157" i="64"/>
  <c r="BS157" i="64" s="1"/>
  <c r="BT149" i="64"/>
  <c r="BT150" i="64"/>
  <c r="BS150" i="64" s="1"/>
  <c r="BR150" i="64" s="1"/>
  <c r="BS141" i="64"/>
  <c r="BR141" i="64" s="1"/>
  <c r="BQ141" i="64" s="1"/>
  <c r="BS140" i="64"/>
  <c r="BT160" i="64"/>
  <c r="BS160" i="64" s="1"/>
  <c r="BR160" i="64" s="1"/>
  <c r="BT159" i="64"/>
  <c r="BS145" i="64"/>
  <c r="BS144" i="64"/>
  <c r="BT185" i="64"/>
  <c r="BT186" i="64"/>
  <c r="BS186" i="64" s="1"/>
  <c r="BR186" i="64" s="1"/>
  <c r="BQ186" i="64" s="1"/>
  <c r="BP186" i="64" s="1"/>
  <c r="BT201" i="64"/>
  <c r="BS201" i="64" s="1"/>
  <c r="BT200" i="64"/>
  <c r="BT196" i="64"/>
  <c r="BT197" i="64"/>
  <c r="BS197" i="64" s="1"/>
  <c r="BR197" i="64" s="1"/>
  <c r="BT174" i="64"/>
  <c r="BS174" i="64" s="1"/>
  <c r="BR174" i="64" s="1"/>
  <c r="BT173" i="64"/>
  <c r="BT170" i="64"/>
  <c r="BS170" i="64" s="1"/>
  <c r="BR170" i="64" s="1"/>
  <c r="BT169" i="64"/>
  <c r="BT166" i="64"/>
  <c r="BS166" i="64" s="1"/>
  <c r="BR166" i="64" s="1"/>
  <c r="BT165" i="64"/>
  <c r="BS138" i="64" l="1"/>
  <c r="BR138" i="64" s="1"/>
  <c r="BS202" i="64"/>
  <c r="BR202" i="64" s="1"/>
  <c r="BT191" i="64"/>
  <c r="BT192" i="64"/>
  <c r="BS192" i="64" s="1"/>
  <c r="BR192" i="64" s="1"/>
  <c r="BQ192" i="64" s="1"/>
  <c r="BS153" i="64"/>
  <c r="BR153" i="64" s="1"/>
  <c r="BS152" i="64"/>
  <c r="BS146" i="64"/>
  <c r="BR146" i="64" s="1"/>
  <c r="BS177" i="64"/>
  <c r="BR177" i="64" s="1"/>
  <c r="BQ177" i="64" s="1"/>
  <c r="BS176" i="64"/>
  <c r="BS181" i="64"/>
  <c r="BR181" i="64" s="1"/>
  <c r="BQ181" i="64" s="1"/>
  <c r="BS180" i="64"/>
  <c r="BS136" i="64"/>
  <c r="BR136" i="64" s="1"/>
  <c r="BS155" i="64"/>
  <c r="BS156" i="64"/>
  <c r="BR156" i="64" s="1"/>
  <c r="BS163" i="64"/>
  <c r="BS162" i="64"/>
  <c r="BS184" i="64"/>
  <c r="BS185" i="64"/>
  <c r="BR185" i="64" s="1"/>
  <c r="BQ185" i="64" s="1"/>
  <c r="BP185" i="64" s="1"/>
  <c r="BO185" i="64" s="1"/>
  <c r="BS200" i="64"/>
  <c r="BR200" i="64" s="1"/>
  <c r="BS199" i="64"/>
  <c r="BS159" i="64"/>
  <c r="BR159" i="64" s="1"/>
  <c r="BQ159" i="64" s="1"/>
  <c r="BS158" i="64"/>
  <c r="BR140" i="64"/>
  <c r="BQ140" i="64" s="1"/>
  <c r="BP140" i="64" s="1"/>
  <c r="BR139" i="64"/>
  <c r="BS148" i="64"/>
  <c r="BS149" i="64"/>
  <c r="BR149" i="64" s="1"/>
  <c r="BQ149" i="64" s="1"/>
  <c r="BS164" i="64"/>
  <c r="BS165" i="64"/>
  <c r="BR165" i="64" s="1"/>
  <c r="BQ165" i="64" s="1"/>
  <c r="BS172" i="64"/>
  <c r="BS173" i="64"/>
  <c r="BR173" i="64" s="1"/>
  <c r="BQ173" i="64" s="1"/>
  <c r="BS195" i="64"/>
  <c r="BS196" i="64"/>
  <c r="BR196" i="64" s="1"/>
  <c r="BQ196" i="64" s="1"/>
  <c r="BR144" i="64"/>
  <c r="BR143" i="64"/>
  <c r="BS169" i="64"/>
  <c r="BR169" i="64" s="1"/>
  <c r="BQ169" i="64" s="1"/>
  <c r="BS168" i="64"/>
  <c r="BR137" i="64" l="1"/>
  <c r="BQ137" i="64" s="1"/>
  <c r="BR201" i="64"/>
  <c r="BQ201" i="64" s="1"/>
  <c r="BS191" i="64"/>
  <c r="BR191" i="64" s="1"/>
  <c r="BQ191" i="64" s="1"/>
  <c r="BP191" i="64" s="1"/>
  <c r="BS190" i="64"/>
  <c r="BR152" i="64"/>
  <c r="BQ152" i="64" s="1"/>
  <c r="BR151" i="64"/>
  <c r="BR145" i="64"/>
  <c r="BQ145" i="64" s="1"/>
  <c r="BR176" i="64"/>
  <c r="BQ176" i="64" s="1"/>
  <c r="BP176" i="64" s="1"/>
  <c r="BR175" i="64"/>
  <c r="BR180" i="64"/>
  <c r="BQ180" i="64" s="1"/>
  <c r="BP180" i="64" s="1"/>
  <c r="BR179" i="64"/>
  <c r="BR162" i="64"/>
  <c r="BR161" i="64"/>
  <c r="BR154" i="64"/>
  <c r="BR155" i="64"/>
  <c r="BQ155" i="64" s="1"/>
  <c r="BR168" i="64"/>
  <c r="BQ168" i="64" s="1"/>
  <c r="BP168" i="64" s="1"/>
  <c r="BR167" i="64"/>
  <c r="BQ143" i="64"/>
  <c r="BQ142" i="64"/>
  <c r="BR158" i="64"/>
  <c r="BQ158" i="64" s="1"/>
  <c r="BP158" i="64" s="1"/>
  <c r="BR157" i="64"/>
  <c r="BR172" i="64"/>
  <c r="BQ172" i="64" s="1"/>
  <c r="BP172" i="64" s="1"/>
  <c r="BR171" i="64"/>
  <c r="BR199" i="64"/>
  <c r="BQ199" i="64" s="1"/>
  <c r="BR198" i="64"/>
  <c r="BR147" i="64"/>
  <c r="BR148" i="64"/>
  <c r="BQ148" i="64" s="1"/>
  <c r="BP148" i="64" s="1"/>
  <c r="BR163" i="64"/>
  <c r="BR164" i="64"/>
  <c r="BQ164" i="64" s="1"/>
  <c r="BP164" i="64" s="1"/>
  <c r="BQ139" i="64"/>
  <c r="BP139" i="64" s="1"/>
  <c r="BO139" i="64" s="1"/>
  <c r="BQ138" i="64"/>
  <c r="BR194" i="64"/>
  <c r="BR195" i="64"/>
  <c r="BQ195" i="64" s="1"/>
  <c r="BP195" i="64" s="1"/>
  <c r="BR183" i="64"/>
  <c r="BR184" i="64"/>
  <c r="BQ184" i="64" s="1"/>
  <c r="BP184" i="64" s="1"/>
  <c r="BO184" i="64" s="1"/>
  <c r="BN184" i="64" s="1"/>
  <c r="BQ136" i="64" l="1"/>
  <c r="BP136" i="64" s="1"/>
  <c r="BQ200" i="64"/>
  <c r="BP200" i="64" s="1"/>
  <c r="BR190" i="64"/>
  <c r="BQ190" i="64" s="1"/>
  <c r="BP190" i="64" s="1"/>
  <c r="BO190" i="64" s="1"/>
  <c r="BR189" i="64"/>
  <c r="BQ151" i="64"/>
  <c r="BP151" i="64" s="1"/>
  <c r="BQ150" i="64"/>
  <c r="BQ144" i="64"/>
  <c r="BP144" i="64" s="1"/>
  <c r="BQ175" i="64"/>
  <c r="BP175" i="64" s="1"/>
  <c r="BO175" i="64" s="1"/>
  <c r="BQ174" i="64"/>
  <c r="BQ179" i="64"/>
  <c r="BP179" i="64" s="1"/>
  <c r="BO179" i="64" s="1"/>
  <c r="BQ178" i="64"/>
  <c r="BQ161" i="64"/>
  <c r="BQ160" i="64"/>
  <c r="BQ153" i="64"/>
  <c r="BQ154" i="64"/>
  <c r="BP154" i="64" s="1"/>
  <c r="BQ193" i="64"/>
  <c r="BQ194" i="64"/>
  <c r="BP194" i="64" s="1"/>
  <c r="BO194" i="64" s="1"/>
  <c r="BQ171" i="64"/>
  <c r="BP171" i="64" s="1"/>
  <c r="BO171" i="64" s="1"/>
  <c r="BQ170" i="64"/>
  <c r="BQ198" i="64"/>
  <c r="BP198" i="64" s="1"/>
  <c r="BQ197" i="64"/>
  <c r="BP138" i="64"/>
  <c r="BO138" i="64" s="1"/>
  <c r="BN138" i="64" s="1"/>
  <c r="BP137" i="64"/>
  <c r="BQ167" i="64"/>
  <c r="BP167" i="64" s="1"/>
  <c r="BO167" i="64" s="1"/>
  <c r="BQ166" i="64"/>
  <c r="BQ146" i="64"/>
  <c r="BQ147" i="64"/>
  <c r="BP147" i="64" s="1"/>
  <c r="BO147" i="64" s="1"/>
  <c r="BP142" i="64"/>
  <c r="BP141" i="64"/>
  <c r="BQ162" i="64"/>
  <c r="BQ163" i="64"/>
  <c r="BP163" i="64" s="1"/>
  <c r="BO163" i="64" s="1"/>
  <c r="BQ157" i="64"/>
  <c r="BP157" i="64" s="1"/>
  <c r="BO157" i="64" s="1"/>
  <c r="BQ156" i="64"/>
  <c r="BQ182" i="64"/>
  <c r="BQ183" i="64"/>
  <c r="BP183" i="64" s="1"/>
  <c r="BO183" i="64" s="1"/>
  <c r="BN183" i="64" s="1"/>
  <c r="BM183" i="64" s="1"/>
  <c r="BP199" i="64" l="1"/>
  <c r="BO199" i="64" s="1"/>
  <c r="BQ188" i="64"/>
  <c r="BQ189" i="64"/>
  <c r="BP189" i="64" s="1"/>
  <c r="BO189" i="64" s="1"/>
  <c r="BN189" i="64" s="1"/>
  <c r="BP150" i="64"/>
  <c r="BO150" i="64" s="1"/>
  <c r="BP149" i="64"/>
  <c r="BP143" i="64"/>
  <c r="BO143" i="64" s="1"/>
  <c r="BP174" i="64"/>
  <c r="BO174" i="64" s="1"/>
  <c r="BN174" i="64" s="1"/>
  <c r="BP173" i="64"/>
  <c r="BP178" i="64"/>
  <c r="BO178" i="64" s="1"/>
  <c r="BN178" i="64" s="1"/>
  <c r="BP177" i="64"/>
  <c r="BP152" i="64"/>
  <c r="BP153" i="64"/>
  <c r="BO153" i="64" s="1"/>
  <c r="BP160" i="64"/>
  <c r="BP159" i="64"/>
  <c r="BP146" i="64"/>
  <c r="BO146" i="64" s="1"/>
  <c r="BN146" i="64" s="1"/>
  <c r="BP145" i="64"/>
  <c r="BO137" i="64"/>
  <c r="BN137" i="64" s="1"/>
  <c r="BM137" i="64" s="1"/>
  <c r="BO136" i="64"/>
  <c r="BP170" i="64"/>
  <c r="BO170" i="64" s="1"/>
  <c r="BN170" i="64" s="1"/>
  <c r="BP169" i="64"/>
  <c r="BP197" i="64"/>
  <c r="BO197" i="64" s="1"/>
  <c r="BP196" i="64"/>
  <c r="BP156" i="64"/>
  <c r="BO156" i="64" s="1"/>
  <c r="BN156" i="64" s="1"/>
  <c r="BP155" i="64"/>
  <c r="BP181" i="64"/>
  <c r="BP182" i="64"/>
  <c r="BO182" i="64" s="1"/>
  <c r="BN182" i="64" s="1"/>
  <c r="BM182" i="64" s="1"/>
  <c r="BL182" i="64" s="1"/>
  <c r="BO141" i="64"/>
  <c r="BO140" i="64"/>
  <c r="BP192" i="64"/>
  <c r="BP193" i="64"/>
  <c r="BO193" i="64" s="1"/>
  <c r="BN193" i="64" s="1"/>
  <c r="BP166" i="64"/>
  <c r="BO166" i="64" s="1"/>
  <c r="BN166" i="64" s="1"/>
  <c r="BP165" i="64"/>
  <c r="BP162" i="64"/>
  <c r="BO162" i="64" s="1"/>
  <c r="BN162" i="64" s="1"/>
  <c r="BP161" i="64"/>
  <c r="BO198" i="64" l="1"/>
  <c r="BN198" i="64" s="1"/>
  <c r="BP188" i="64"/>
  <c r="BO188" i="64" s="1"/>
  <c r="BN188" i="64" s="1"/>
  <c r="BM188" i="64" s="1"/>
  <c r="BP187" i="64"/>
  <c r="BO149" i="64"/>
  <c r="BN149" i="64" s="1"/>
  <c r="BO148" i="64"/>
  <c r="BO142" i="64"/>
  <c r="BN142" i="64" s="1"/>
  <c r="BO173" i="64"/>
  <c r="BN173" i="64" s="1"/>
  <c r="BM173" i="64" s="1"/>
  <c r="BO172" i="64"/>
  <c r="BO177" i="64"/>
  <c r="BN177" i="64" s="1"/>
  <c r="BM177" i="64" s="1"/>
  <c r="BO176" i="64"/>
  <c r="BN136" i="64"/>
  <c r="BM136" i="64" s="1"/>
  <c r="BL136" i="64" s="1"/>
  <c r="BO159" i="64"/>
  <c r="BO158" i="64"/>
  <c r="BO151" i="64"/>
  <c r="BO152" i="64"/>
  <c r="BN152" i="64" s="1"/>
  <c r="BO165" i="64"/>
  <c r="BN165" i="64" s="1"/>
  <c r="BM165" i="64" s="1"/>
  <c r="BO164" i="64"/>
  <c r="BO180" i="64"/>
  <c r="BO181" i="64"/>
  <c r="BN181" i="64" s="1"/>
  <c r="BM181" i="64" s="1"/>
  <c r="BL181" i="64" s="1"/>
  <c r="BK181" i="64" s="1"/>
  <c r="BN140" i="64"/>
  <c r="BN139" i="64"/>
  <c r="BO191" i="64"/>
  <c r="BO192" i="64"/>
  <c r="BN192" i="64" s="1"/>
  <c r="BM192" i="64" s="1"/>
  <c r="BO196" i="64"/>
  <c r="BN196" i="64" s="1"/>
  <c r="BO195" i="64"/>
  <c r="BO144" i="64"/>
  <c r="BO145" i="64"/>
  <c r="BN145" i="64" s="1"/>
  <c r="BM145" i="64" s="1"/>
  <c r="BO169" i="64"/>
  <c r="BN169" i="64" s="1"/>
  <c r="BM169" i="64" s="1"/>
  <c r="BO168" i="64"/>
  <c r="BO155" i="64"/>
  <c r="BN155" i="64" s="1"/>
  <c r="BM155" i="64" s="1"/>
  <c r="BO154" i="64"/>
  <c r="BO160" i="64"/>
  <c r="BO161" i="64"/>
  <c r="BN161" i="64" s="1"/>
  <c r="BM161" i="64" s="1"/>
  <c r="BN197" i="64" l="1"/>
  <c r="BM197" i="64" s="1"/>
  <c r="BO187" i="64"/>
  <c r="BN187" i="64" s="1"/>
  <c r="BM187" i="64" s="1"/>
  <c r="BL187" i="64" s="1"/>
  <c r="BO186" i="64"/>
  <c r="BN148" i="64"/>
  <c r="BM148" i="64" s="1"/>
  <c r="BN147" i="64"/>
  <c r="BN141" i="64"/>
  <c r="BM141" i="64" s="1"/>
  <c r="BN172" i="64"/>
  <c r="BM172" i="64" s="1"/>
  <c r="BL172" i="64" s="1"/>
  <c r="BN171" i="64"/>
  <c r="BN176" i="64"/>
  <c r="BM176" i="64" s="1"/>
  <c r="BL176" i="64" s="1"/>
  <c r="BN175" i="64"/>
  <c r="BN150" i="64"/>
  <c r="BN151" i="64"/>
  <c r="BM151" i="64" s="1"/>
  <c r="BN158" i="64"/>
  <c r="BN157" i="64"/>
  <c r="BN168" i="64"/>
  <c r="BM168" i="64" s="1"/>
  <c r="BL168" i="64" s="1"/>
  <c r="BN167" i="64"/>
  <c r="BN190" i="64"/>
  <c r="BN191" i="64"/>
  <c r="BM191" i="64" s="1"/>
  <c r="BL191" i="64" s="1"/>
  <c r="BN143" i="64"/>
  <c r="BN144" i="64"/>
  <c r="BM144" i="64" s="1"/>
  <c r="BL144" i="64" s="1"/>
  <c r="BN195" i="64"/>
  <c r="BM195" i="64" s="1"/>
  <c r="BN194" i="64"/>
  <c r="BN179" i="64"/>
  <c r="BN180" i="64"/>
  <c r="BM180" i="64" s="1"/>
  <c r="BL180" i="64" s="1"/>
  <c r="BK180" i="64" s="1"/>
  <c r="BJ180" i="64" s="1"/>
  <c r="BN154" i="64"/>
  <c r="BM154" i="64" s="1"/>
  <c r="BL154" i="64" s="1"/>
  <c r="BN153" i="64"/>
  <c r="BN159" i="64"/>
  <c r="BN160" i="64"/>
  <c r="BM160" i="64" s="1"/>
  <c r="BL160" i="64" s="1"/>
  <c r="BN164" i="64"/>
  <c r="BM164" i="64" s="1"/>
  <c r="BL164" i="64" s="1"/>
  <c r="BN163" i="64"/>
  <c r="BM139" i="64"/>
  <c r="BM138" i="64"/>
  <c r="BM196" i="64" l="1"/>
  <c r="BL196" i="64" s="1"/>
  <c r="BN186" i="64"/>
  <c r="BM186" i="64" s="1"/>
  <c r="BL186" i="64" s="1"/>
  <c r="BK186" i="64" s="1"/>
  <c r="BN185" i="64"/>
  <c r="BM147" i="64"/>
  <c r="BL147" i="64" s="1"/>
  <c r="BM146" i="64"/>
  <c r="BM140" i="64"/>
  <c r="BL140" i="64" s="1"/>
  <c r="BM171" i="64"/>
  <c r="BL171" i="64" s="1"/>
  <c r="BK171" i="64" s="1"/>
  <c r="BM170" i="64"/>
  <c r="BM175" i="64"/>
  <c r="BL175" i="64" s="1"/>
  <c r="BK175" i="64" s="1"/>
  <c r="BM174" i="64"/>
  <c r="BM157" i="64"/>
  <c r="BM156" i="64"/>
  <c r="BM149" i="64"/>
  <c r="BM150" i="64"/>
  <c r="BL150" i="64" s="1"/>
  <c r="BM143" i="64"/>
  <c r="BL143" i="64" s="1"/>
  <c r="BK143" i="64" s="1"/>
  <c r="BM142" i="64"/>
  <c r="BM159" i="64"/>
  <c r="BL159" i="64" s="1"/>
  <c r="BK159" i="64" s="1"/>
  <c r="BM158" i="64"/>
  <c r="BM163" i="64"/>
  <c r="BL163" i="64" s="1"/>
  <c r="BK163" i="64" s="1"/>
  <c r="BM162" i="64"/>
  <c r="BM167" i="64"/>
  <c r="BL167" i="64" s="1"/>
  <c r="BK167" i="64" s="1"/>
  <c r="BM166" i="64"/>
  <c r="BL138" i="64"/>
  <c r="BL137" i="64"/>
  <c r="BM153" i="64"/>
  <c r="BL153" i="64" s="1"/>
  <c r="BK153" i="64" s="1"/>
  <c r="BM152" i="64"/>
  <c r="BM189" i="64"/>
  <c r="BM190" i="64"/>
  <c r="BL190" i="64" s="1"/>
  <c r="BK190" i="64" s="1"/>
  <c r="BM178" i="64"/>
  <c r="BM179" i="64"/>
  <c r="BL179" i="64" s="1"/>
  <c r="BK179" i="64" s="1"/>
  <c r="BJ179" i="64" s="1"/>
  <c r="BI179" i="64" s="1"/>
  <c r="BM194" i="64"/>
  <c r="BL194" i="64" s="1"/>
  <c r="BM193" i="64"/>
  <c r="BL195" i="64" l="1"/>
  <c r="BK195" i="64" s="1"/>
  <c r="BM185" i="64"/>
  <c r="BL185" i="64" s="1"/>
  <c r="BK185" i="64" s="1"/>
  <c r="BJ185" i="64" s="1"/>
  <c r="BM184" i="64"/>
  <c r="BL146" i="64"/>
  <c r="BK146" i="64" s="1"/>
  <c r="BL145" i="64"/>
  <c r="BL139" i="64"/>
  <c r="BK139" i="64" s="1"/>
  <c r="BL170" i="64"/>
  <c r="BK170" i="64" s="1"/>
  <c r="BJ170" i="64" s="1"/>
  <c r="BL169" i="64"/>
  <c r="BL174" i="64"/>
  <c r="BK174" i="64" s="1"/>
  <c r="BJ174" i="64" s="1"/>
  <c r="BL173" i="64"/>
  <c r="BL148" i="64"/>
  <c r="BL149" i="64"/>
  <c r="BK149" i="64" s="1"/>
  <c r="BL156" i="64"/>
  <c r="BL155" i="64"/>
  <c r="BL193" i="64"/>
  <c r="BK193" i="64" s="1"/>
  <c r="BL192" i="64"/>
  <c r="BL166" i="64"/>
  <c r="BK166" i="64" s="1"/>
  <c r="BJ166" i="64" s="1"/>
  <c r="BL165" i="64"/>
  <c r="BL188" i="64"/>
  <c r="BL189" i="64"/>
  <c r="BK189" i="64" s="1"/>
  <c r="BJ189" i="64" s="1"/>
  <c r="BL158" i="64"/>
  <c r="BK158" i="64" s="1"/>
  <c r="BJ158" i="64" s="1"/>
  <c r="BL157" i="64"/>
  <c r="BK137" i="64"/>
  <c r="BK136" i="64"/>
  <c r="BL162" i="64"/>
  <c r="BK162" i="64" s="1"/>
  <c r="BJ162" i="64" s="1"/>
  <c r="BL161" i="64"/>
  <c r="BL152" i="64"/>
  <c r="BK152" i="64" s="1"/>
  <c r="BJ152" i="64" s="1"/>
  <c r="BL151" i="64"/>
  <c r="BL141" i="64"/>
  <c r="BL142" i="64"/>
  <c r="BK142" i="64" s="1"/>
  <c r="BJ142" i="64" s="1"/>
  <c r="BL177" i="64"/>
  <c r="BL178" i="64"/>
  <c r="BK178" i="64" s="1"/>
  <c r="BJ178" i="64" s="1"/>
  <c r="BI178" i="64" s="1"/>
  <c r="BH178" i="64" s="1"/>
  <c r="BK194" i="64" l="1"/>
  <c r="BJ194" i="64" s="1"/>
  <c r="BL184" i="64"/>
  <c r="BK184" i="64" s="1"/>
  <c r="BJ184" i="64" s="1"/>
  <c r="BI184" i="64" s="1"/>
  <c r="BL183" i="64"/>
  <c r="BK145" i="64"/>
  <c r="BJ145" i="64" s="1"/>
  <c r="BK144" i="64"/>
  <c r="BK138" i="64"/>
  <c r="BJ138" i="64" s="1"/>
  <c r="BK169" i="64"/>
  <c r="BJ169" i="64" s="1"/>
  <c r="BI169" i="64" s="1"/>
  <c r="BK168" i="64"/>
  <c r="BJ136" i="64"/>
  <c r="BK173" i="64"/>
  <c r="BJ173" i="64" s="1"/>
  <c r="BI173" i="64" s="1"/>
  <c r="BK172" i="64"/>
  <c r="BK147" i="64"/>
  <c r="BK148" i="64"/>
  <c r="BJ148" i="64" s="1"/>
  <c r="BK155" i="64"/>
  <c r="BK154" i="64"/>
  <c r="BK187" i="64"/>
  <c r="BK188" i="64"/>
  <c r="BJ188" i="64" s="1"/>
  <c r="BI188" i="64" s="1"/>
  <c r="BK165" i="64"/>
  <c r="BJ165" i="64" s="1"/>
  <c r="BI165" i="64" s="1"/>
  <c r="BK164" i="64"/>
  <c r="BK192" i="64"/>
  <c r="BJ192" i="64" s="1"/>
  <c r="BK191" i="64"/>
  <c r="BK140" i="64"/>
  <c r="BK141" i="64"/>
  <c r="BJ141" i="64" s="1"/>
  <c r="BI141" i="64" s="1"/>
  <c r="BK157" i="64"/>
  <c r="BJ157" i="64" s="1"/>
  <c r="BI157" i="64" s="1"/>
  <c r="BK156" i="64"/>
  <c r="BK161" i="64"/>
  <c r="BJ161" i="64" s="1"/>
  <c r="BI161" i="64" s="1"/>
  <c r="BK160" i="64"/>
  <c r="BK176" i="64"/>
  <c r="BK177" i="64"/>
  <c r="BJ177" i="64" s="1"/>
  <c r="BI177" i="64" s="1"/>
  <c r="BH177" i="64" s="1"/>
  <c r="BG177" i="64" s="1"/>
  <c r="BK151" i="64"/>
  <c r="BJ151" i="64" s="1"/>
  <c r="BI151" i="64" s="1"/>
  <c r="BK150" i="64"/>
  <c r="BJ193" i="64" l="1"/>
  <c r="BI193" i="64" s="1"/>
  <c r="BK183" i="64"/>
  <c r="BJ183" i="64" s="1"/>
  <c r="BI183" i="64" s="1"/>
  <c r="BH183" i="64" s="1"/>
  <c r="BK182" i="64"/>
  <c r="BJ144" i="64"/>
  <c r="BI144" i="64" s="1"/>
  <c r="BJ143" i="64"/>
  <c r="BJ137" i="64"/>
  <c r="BI137" i="64" s="1"/>
  <c r="BJ168" i="64"/>
  <c r="BI168" i="64" s="1"/>
  <c r="BH168" i="64" s="1"/>
  <c r="BJ167" i="64"/>
  <c r="BJ172" i="64"/>
  <c r="BI172" i="64" s="1"/>
  <c r="BH172" i="64" s="1"/>
  <c r="BJ171" i="64"/>
  <c r="BJ146" i="64"/>
  <c r="BJ147" i="64"/>
  <c r="BI147" i="64" s="1"/>
  <c r="BJ154" i="64"/>
  <c r="BJ153" i="64"/>
  <c r="BJ164" i="64"/>
  <c r="BI164" i="64" s="1"/>
  <c r="BH164" i="64" s="1"/>
  <c r="BJ163" i="64"/>
  <c r="BJ140" i="64"/>
  <c r="BI140" i="64" s="1"/>
  <c r="BH140" i="64" s="1"/>
  <c r="BJ139" i="64"/>
  <c r="BJ155" i="64"/>
  <c r="BJ156" i="64"/>
  <c r="BI156" i="64" s="1"/>
  <c r="BH156" i="64" s="1"/>
  <c r="BJ175" i="64"/>
  <c r="BJ176" i="64"/>
  <c r="BI176" i="64" s="1"/>
  <c r="BH176" i="64" s="1"/>
  <c r="BG176" i="64" s="1"/>
  <c r="BF176" i="64" s="1"/>
  <c r="BJ160" i="64"/>
  <c r="BI160" i="64" s="1"/>
  <c r="BH160" i="64" s="1"/>
  <c r="BJ159" i="64"/>
  <c r="BJ191" i="64"/>
  <c r="BI191" i="64" s="1"/>
  <c r="BJ190" i="64"/>
  <c r="BJ186" i="64"/>
  <c r="BJ187" i="64"/>
  <c r="BI187" i="64" s="1"/>
  <c r="BH187" i="64" s="1"/>
  <c r="BJ150" i="64"/>
  <c r="BI150" i="64" s="1"/>
  <c r="BH150" i="64" s="1"/>
  <c r="BJ149" i="64"/>
  <c r="BI192" i="64" l="1"/>
  <c r="BH192" i="64" s="1"/>
  <c r="BJ181" i="64"/>
  <c r="BJ182" i="64"/>
  <c r="BI182" i="64" s="1"/>
  <c r="BH182" i="64" s="1"/>
  <c r="BG182" i="64" s="1"/>
  <c r="BI143" i="64"/>
  <c r="BH143" i="64" s="1"/>
  <c r="BI142" i="64"/>
  <c r="BI136" i="64"/>
  <c r="BH136" i="64" s="1"/>
  <c r="BI167" i="64"/>
  <c r="BH167" i="64" s="1"/>
  <c r="BG167" i="64" s="1"/>
  <c r="BI166" i="64"/>
  <c r="BI171" i="64"/>
  <c r="BH171" i="64" s="1"/>
  <c r="BG171" i="64" s="1"/>
  <c r="BI170" i="64"/>
  <c r="BI153" i="64"/>
  <c r="BI152" i="64"/>
  <c r="BI145" i="64"/>
  <c r="BI146" i="64"/>
  <c r="BH146" i="64" s="1"/>
  <c r="BI185" i="64"/>
  <c r="BI186" i="64"/>
  <c r="BH186" i="64" s="1"/>
  <c r="BG186" i="64" s="1"/>
  <c r="BI163" i="64"/>
  <c r="BH163" i="64" s="1"/>
  <c r="BG163" i="64" s="1"/>
  <c r="BI162" i="64"/>
  <c r="BI149" i="64"/>
  <c r="BH149" i="64" s="1"/>
  <c r="BG149" i="64" s="1"/>
  <c r="BI148" i="64"/>
  <c r="BI190" i="64"/>
  <c r="BH190" i="64" s="1"/>
  <c r="BI189" i="64"/>
  <c r="BI155" i="64"/>
  <c r="BH155" i="64" s="1"/>
  <c r="BG155" i="64" s="1"/>
  <c r="BI154" i="64"/>
  <c r="BI159" i="64"/>
  <c r="BH159" i="64" s="1"/>
  <c r="BG159" i="64" s="1"/>
  <c r="BI158" i="64"/>
  <c r="BI174" i="64"/>
  <c r="BI175" i="64"/>
  <c r="BH175" i="64" s="1"/>
  <c r="BG175" i="64" s="1"/>
  <c r="BF175" i="64" s="1"/>
  <c r="BE175" i="64" s="1"/>
  <c r="BI139" i="64"/>
  <c r="BH139" i="64" s="1"/>
  <c r="BG139" i="64" s="1"/>
  <c r="BI138" i="64"/>
  <c r="BH191" i="64" l="1"/>
  <c r="BG191" i="64" s="1"/>
  <c r="BI181" i="64"/>
  <c r="BH181" i="64" s="1"/>
  <c r="BG181" i="64" s="1"/>
  <c r="BF181" i="64" s="1"/>
  <c r="BI180" i="64"/>
  <c r="BH142" i="64"/>
  <c r="BG142" i="64" s="1"/>
  <c r="BH141" i="64"/>
  <c r="BH166" i="64"/>
  <c r="BG166" i="64" s="1"/>
  <c r="BF166" i="64" s="1"/>
  <c r="BH165" i="64"/>
  <c r="BH170" i="64"/>
  <c r="BG170" i="64" s="1"/>
  <c r="BF170" i="64" s="1"/>
  <c r="BH169" i="64"/>
  <c r="BH144" i="64"/>
  <c r="BH145" i="64"/>
  <c r="BG145" i="64" s="1"/>
  <c r="BH152" i="64"/>
  <c r="BH151" i="64"/>
  <c r="BH173" i="64"/>
  <c r="BH174" i="64"/>
  <c r="BG174" i="64" s="1"/>
  <c r="BF174" i="64" s="1"/>
  <c r="BE174" i="64" s="1"/>
  <c r="BD174" i="64" s="1"/>
  <c r="BH154" i="64"/>
  <c r="BG154" i="64" s="1"/>
  <c r="BF154" i="64" s="1"/>
  <c r="BH153" i="64"/>
  <c r="BH184" i="64"/>
  <c r="BH185" i="64"/>
  <c r="BG185" i="64" s="1"/>
  <c r="BF185" i="64" s="1"/>
  <c r="BH189" i="64"/>
  <c r="BG189" i="64" s="1"/>
  <c r="BH188" i="64"/>
  <c r="BH158" i="64"/>
  <c r="BG158" i="64" s="1"/>
  <c r="BF158" i="64" s="1"/>
  <c r="BH157" i="64"/>
  <c r="BH162" i="64"/>
  <c r="BG162" i="64" s="1"/>
  <c r="BF162" i="64" s="1"/>
  <c r="BH161" i="64"/>
  <c r="BH137" i="64"/>
  <c r="BH138" i="64"/>
  <c r="BG138" i="64" s="1"/>
  <c r="BF138" i="64" s="1"/>
  <c r="BH148" i="64"/>
  <c r="BG148" i="64" s="1"/>
  <c r="BF148" i="64" s="1"/>
  <c r="BH147" i="64"/>
  <c r="BG190" i="64" l="1"/>
  <c r="BF190" i="64" s="1"/>
  <c r="BH180" i="64"/>
  <c r="BG180" i="64" s="1"/>
  <c r="BF180" i="64" s="1"/>
  <c r="BE180" i="64" s="1"/>
  <c r="BH179" i="64"/>
  <c r="BG141" i="64"/>
  <c r="BF141" i="64" s="1"/>
  <c r="BG140" i="64"/>
  <c r="BG165" i="64"/>
  <c r="BF165" i="64" s="1"/>
  <c r="BE165" i="64" s="1"/>
  <c r="BG164" i="64"/>
  <c r="BG169" i="64"/>
  <c r="BF169" i="64" s="1"/>
  <c r="BE169" i="64" s="1"/>
  <c r="BG168" i="64"/>
  <c r="BG151" i="64"/>
  <c r="BG150" i="64"/>
  <c r="BG143" i="64"/>
  <c r="BG144" i="64"/>
  <c r="BF144" i="64" s="1"/>
  <c r="BG188" i="64"/>
  <c r="BF188" i="64" s="1"/>
  <c r="BG187" i="64"/>
  <c r="BG172" i="64"/>
  <c r="BG173" i="64"/>
  <c r="BF173" i="64" s="1"/>
  <c r="BE173" i="64" s="1"/>
  <c r="BD173" i="64" s="1"/>
  <c r="BC173" i="64" s="1"/>
  <c r="BG153" i="64"/>
  <c r="BF153" i="64" s="1"/>
  <c r="BE153" i="64" s="1"/>
  <c r="BG152" i="64"/>
  <c r="BG183" i="64"/>
  <c r="BG184" i="64"/>
  <c r="BF184" i="64" s="1"/>
  <c r="BE184" i="64" s="1"/>
  <c r="BG157" i="64"/>
  <c r="BF157" i="64" s="1"/>
  <c r="BE157" i="64" s="1"/>
  <c r="BG156" i="64"/>
  <c r="BG147" i="64"/>
  <c r="BF147" i="64" s="1"/>
  <c r="BE147" i="64" s="1"/>
  <c r="BG146" i="64"/>
  <c r="BG136" i="64"/>
  <c r="BG137" i="64"/>
  <c r="BF137" i="64" s="1"/>
  <c r="BE137" i="64" s="1"/>
  <c r="BG160" i="64"/>
  <c r="BG161" i="64"/>
  <c r="BF161" i="64" s="1"/>
  <c r="BE161" i="64" s="1"/>
  <c r="BF189" i="64" l="1"/>
  <c r="BE189" i="64" s="1"/>
  <c r="BG179" i="64"/>
  <c r="BF179" i="64" s="1"/>
  <c r="BE179" i="64" s="1"/>
  <c r="BD179" i="64" s="1"/>
  <c r="BG178" i="64"/>
  <c r="BF140" i="64"/>
  <c r="BE140" i="64" s="1"/>
  <c r="BF139" i="64"/>
  <c r="BF164" i="64"/>
  <c r="BE164" i="64" s="1"/>
  <c r="BD164" i="64" s="1"/>
  <c r="BF163" i="64"/>
  <c r="BF168" i="64"/>
  <c r="BE168" i="64" s="1"/>
  <c r="BD168" i="64" s="1"/>
  <c r="BF167" i="64"/>
  <c r="BF136" i="64"/>
  <c r="BE136" i="64" s="1"/>
  <c r="BD136" i="64" s="1"/>
  <c r="BF150" i="64"/>
  <c r="BF149" i="64"/>
  <c r="BF142" i="64"/>
  <c r="BF143" i="64"/>
  <c r="BE143" i="64" s="1"/>
  <c r="BF182" i="64"/>
  <c r="BF183" i="64"/>
  <c r="BE183" i="64" s="1"/>
  <c r="BD183" i="64" s="1"/>
  <c r="BF146" i="64"/>
  <c r="BE146" i="64" s="1"/>
  <c r="BD146" i="64" s="1"/>
  <c r="BF145" i="64"/>
  <c r="BF171" i="64"/>
  <c r="BF172" i="64"/>
  <c r="BE172" i="64" s="1"/>
  <c r="BD172" i="64" s="1"/>
  <c r="BC172" i="64" s="1"/>
  <c r="BB172" i="64" s="1"/>
  <c r="BF156" i="64"/>
  <c r="BE156" i="64" s="1"/>
  <c r="BD156" i="64" s="1"/>
  <c r="BF155" i="64"/>
  <c r="BF160" i="64"/>
  <c r="BE160" i="64" s="1"/>
  <c r="BD160" i="64" s="1"/>
  <c r="BF159" i="64"/>
  <c r="BF151" i="64"/>
  <c r="BF152" i="64"/>
  <c r="BE152" i="64" s="1"/>
  <c r="BD152" i="64" s="1"/>
  <c r="BF187" i="64"/>
  <c r="BE187" i="64" s="1"/>
  <c r="BF186" i="64"/>
  <c r="BE188" i="64" l="1"/>
  <c r="BD188" i="64" s="1"/>
  <c r="BF177" i="64"/>
  <c r="BF178" i="64"/>
  <c r="BE178" i="64" s="1"/>
  <c r="BD178" i="64" s="1"/>
  <c r="BC178" i="64" s="1"/>
  <c r="BE139" i="64"/>
  <c r="BD139" i="64" s="1"/>
  <c r="BE138" i="64"/>
  <c r="BE163" i="64"/>
  <c r="BD163" i="64" s="1"/>
  <c r="BC163" i="64" s="1"/>
  <c r="BE162" i="64"/>
  <c r="BE167" i="64"/>
  <c r="BD167" i="64" s="1"/>
  <c r="BC167" i="64" s="1"/>
  <c r="BE166" i="64"/>
  <c r="BE141" i="64"/>
  <c r="BE142" i="64"/>
  <c r="BD142" i="64" s="1"/>
  <c r="BE149" i="64"/>
  <c r="BE148" i="64"/>
  <c r="BE151" i="64"/>
  <c r="BD151" i="64" s="1"/>
  <c r="BC151" i="64" s="1"/>
  <c r="BE150" i="64"/>
  <c r="BE145" i="64"/>
  <c r="BD145" i="64" s="1"/>
  <c r="BC145" i="64" s="1"/>
  <c r="BE144" i="64"/>
  <c r="BE159" i="64"/>
  <c r="BD159" i="64" s="1"/>
  <c r="BC159" i="64" s="1"/>
  <c r="BE158" i="64"/>
  <c r="BE170" i="64"/>
  <c r="BE171" i="64"/>
  <c r="BD171" i="64" s="1"/>
  <c r="BC171" i="64" s="1"/>
  <c r="BB171" i="64" s="1"/>
  <c r="BA171" i="64" s="1"/>
  <c r="BE155" i="64"/>
  <c r="BD155" i="64" s="1"/>
  <c r="BC155" i="64" s="1"/>
  <c r="BE154" i="64"/>
  <c r="BE181" i="64"/>
  <c r="BE182" i="64"/>
  <c r="BD182" i="64" s="1"/>
  <c r="BC182" i="64" s="1"/>
  <c r="BE186" i="64"/>
  <c r="BD186" i="64" s="1"/>
  <c r="BE185" i="64"/>
  <c r="BD187" i="64" l="1"/>
  <c r="BC187" i="64" s="1"/>
  <c r="BE176" i="64"/>
  <c r="BE177" i="64"/>
  <c r="BD177" i="64" s="1"/>
  <c r="BC177" i="64" s="1"/>
  <c r="BB177" i="64" s="1"/>
  <c r="BD138" i="64"/>
  <c r="BC138" i="64" s="1"/>
  <c r="BD137" i="64"/>
  <c r="BD162" i="64"/>
  <c r="BC162" i="64" s="1"/>
  <c r="BB162" i="64" s="1"/>
  <c r="BD161" i="64"/>
  <c r="BD166" i="64"/>
  <c r="BC166" i="64" s="1"/>
  <c r="BB166" i="64" s="1"/>
  <c r="BD165" i="64"/>
  <c r="BD140" i="64"/>
  <c r="BD141" i="64"/>
  <c r="BC141" i="64" s="1"/>
  <c r="BD148" i="64"/>
  <c r="BD147" i="64"/>
  <c r="BD154" i="64"/>
  <c r="BC154" i="64" s="1"/>
  <c r="BB154" i="64" s="1"/>
  <c r="BD153" i="64"/>
  <c r="BD150" i="64"/>
  <c r="BC150" i="64" s="1"/>
  <c r="BB150" i="64" s="1"/>
  <c r="BD149" i="64"/>
  <c r="BD157" i="64"/>
  <c r="BD158" i="64"/>
  <c r="BC158" i="64" s="1"/>
  <c r="BB158" i="64" s="1"/>
  <c r="BD185" i="64"/>
  <c r="BC185" i="64" s="1"/>
  <c r="BD184" i="64"/>
  <c r="BD169" i="64"/>
  <c r="BD170" i="64"/>
  <c r="BC170" i="64" s="1"/>
  <c r="BB170" i="64" s="1"/>
  <c r="BA170" i="64" s="1"/>
  <c r="AZ170" i="64" s="1"/>
  <c r="BD180" i="64"/>
  <c r="BD181" i="64"/>
  <c r="BC181" i="64" s="1"/>
  <c r="BB181" i="64" s="1"/>
  <c r="BD144" i="64"/>
  <c r="BC144" i="64" s="1"/>
  <c r="BB144" i="64" s="1"/>
  <c r="BD143" i="64"/>
  <c r="BC186" i="64" l="1"/>
  <c r="BB186" i="64" s="1"/>
  <c r="BD175" i="64"/>
  <c r="BD176" i="64"/>
  <c r="BC176" i="64" s="1"/>
  <c r="BB176" i="64" s="1"/>
  <c r="BA176" i="64" s="1"/>
  <c r="BC137" i="64"/>
  <c r="BB137" i="64" s="1"/>
  <c r="BC136" i="64"/>
  <c r="BC161" i="64"/>
  <c r="BB161" i="64" s="1"/>
  <c r="BA161" i="64" s="1"/>
  <c r="BC160" i="64"/>
  <c r="BC165" i="64"/>
  <c r="BB165" i="64" s="1"/>
  <c r="BA165" i="64" s="1"/>
  <c r="BC164" i="64"/>
  <c r="BC147" i="64"/>
  <c r="BC146" i="64"/>
  <c r="BC139" i="64"/>
  <c r="BC140" i="64"/>
  <c r="BB140" i="64" s="1"/>
  <c r="BC168" i="64"/>
  <c r="BC169" i="64"/>
  <c r="BB169" i="64" s="1"/>
  <c r="BA169" i="64" s="1"/>
  <c r="AZ169" i="64" s="1"/>
  <c r="AY169" i="64" s="1"/>
  <c r="BC157" i="64"/>
  <c r="BB157" i="64" s="1"/>
  <c r="BA157" i="64" s="1"/>
  <c r="BC156" i="64"/>
  <c r="BC149" i="64"/>
  <c r="BB149" i="64" s="1"/>
  <c r="BA149" i="64" s="1"/>
  <c r="BC148" i="64"/>
  <c r="BC153" i="64"/>
  <c r="BB153" i="64" s="1"/>
  <c r="BA153" i="64" s="1"/>
  <c r="BC152" i="64"/>
  <c r="BC143" i="64"/>
  <c r="BB143" i="64" s="1"/>
  <c r="BA143" i="64" s="1"/>
  <c r="BC142" i="64"/>
  <c r="BC184" i="64"/>
  <c r="BB184" i="64" s="1"/>
  <c r="BC183" i="64"/>
  <c r="BC179" i="64"/>
  <c r="BC180" i="64"/>
  <c r="BB180" i="64" s="1"/>
  <c r="BA180" i="64" s="1"/>
  <c r="BB185" i="64" l="1"/>
  <c r="BA185" i="64" s="1"/>
  <c r="BC174" i="64"/>
  <c r="BC175" i="64"/>
  <c r="BB175" i="64" s="1"/>
  <c r="BA175" i="64" s="1"/>
  <c r="AZ175" i="64" s="1"/>
  <c r="BB136" i="64"/>
  <c r="BA136" i="64" s="1"/>
  <c r="BB160" i="64"/>
  <c r="BA160" i="64" s="1"/>
  <c r="AZ160" i="64" s="1"/>
  <c r="BB159" i="64"/>
  <c r="BB164" i="64"/>
  <c r="BA164" i="64" s="1"/>
  <c r="AZ164" i="64" s="1"/>
  <c r="BB163" i="64"/>
  <c r="BB146" i="64"/>
  <c r="BB145" i="64"/>
  <c r="BB138" i="64"/>
  <c r="BB139" i="64"/>
  <c r="BA139" i="64" s="1"/>
  <c r="BB148" i="64"/>
  <c r="BA148" i="64" s="1"/>
  <c r="AZ148" i="64" s="1"/>
  <c r="BB147" i="64"/>
  <c r="BB142" i="64"/>
  <c r="BA142" i="64" s="1"/>
  <c r="AZ142" i="64" s="1"/>
  <c r="BB141" i="64"/>
  <c r="BB167" i="64"/>
  <c r="BB168" i="64"/>
  <c r="BA168" i="64" s="1"/>
  <c r="AZ168" i="64" s="1"/>
  <c r="AY168" i="64" s="1"/>
  <c r="AX168" i="64" s="1"/>
  <c r="BB178" i="64"/>
  <c r="BB179" i="64"/>
  <c r="BA179" i="64" s="1"/>
  <c r="AZ179" i="64" s="1"/>
  <c r="BB156" i="64"/>
  <c r="BA156" i="64" s="1"/>
  <c r="AZ156" i="64" s="1"/>
  <c r="BB155" i="64"/>
  <c r="BB183" i="64"/>
  <c r="BA183" i="64" s="1"/>
  <c r="BB182" i="64"/>
  <c r="BB152" i="64"/>
  <c r="BA152" i="64" s="1"/>
  <c r="AZ152" i="64" s="1"/>
  <c r="BB151" i="64"/>
  <c r="BA184" i="64" l="1"/>
  <c r="AZ184" i="64" s="1"/>
  <c r="BB173" i="64"/>
  <c r="BB174" i="64"/>
  <c r="BA174" i="64" s="1"/>
  <c r="AZ174" i="64" s="1"/>
  <c r="AY174" i="64" s="1"/>
  <c r="BA159" i="64"/>
  <c r="AZ159" i="64" s="1"/>
  <c r="AY159" i="64" s="1"/>
  <c r="BA158" i="64"/>
  <c r="BA163" i="64"/>
  <c r="AZ163" i="64" s="1"/>
  <c r="AY163" i="64" s="1"/>
  <c r="BA162" i="64"/>
  <c r="BA137" i="64"/>
  <c r="BA138" i="64"/>
  <c r="AZ138" i="64" s="1"/>
  <c r="BA145" i="64"/>
  <c r="BA144" i="64"/>
  <c r="BA182" i="64"/>
  <c r="AZ182" i="64" s="1"/>
  <c r="BA181" i="64"/>
  <c r="BA151" i="64"/>
  <c r="AZ151" i="64" s="1"/>
  <c r="AY151" i="64" s="1"/>
  <c r="BA150" i="64"/>
  <c r="BA141" i="64"/>
  <c r="AZ141" i="64" s="1"/>
  <c r="AY141" i="64" s="1"/>
  <c r="BA140" i="64"/>
  <c r="BA166" i="64"/>
  <c r="BA167" i="64"/>
  <c r="AZ167" i="64" s="1"/>
  <c r="AY167" i="64" s="1"/>
  <c r="AX167" i="64" s="1"/>
  <c r="AW167" i="64" s="1"/>
  <c r="BA155" i="64"/>
  <c r="AZ155" i="64" s="1"/>
  <c r="AY155" i="64" s="1"/>
  <c r="BA154" i="64"/>
  <c r="BA147" i="64"/>
  <c r="AZ147" i="64" s="1"/>
  <c r="AY147" i="64" s="1"/>
  <c r="BA146" i="64"/>
  <c r="BA177" i="64"/>
  <c r="BA178" i="64"/>
  <c r="AZ178" i="64" s="1"/>
  <c r="AY178" i="64" s="1"/>
  <c r="AZ183" i="64" l="1"/>
  <c r="AY183" i="64" s="1"/>
  <c r="BA172" i="64"/>
  <c r="BA173" i="64"/>
  <c r="AZ173" i="64" s="1"/>
  <c r="AY173" i="64" s="1"/>
  <c r="AX173" i="64" s="1"/>
  <c r="AZ158" i="64"/>
  <c r="AY158" i="64" s="1"/>
  <c r="AX158" i="64" s="1"/>
  <c r="AZ157" i="64"/>
  <c r="AZ162" i="64"/>
  <c r="AY162" i="64" s="1"/>
  <c r="AX162" i="64" s="1"/>
  <c r="AZ161" i="64"/>
  <c r="AZ136" i="64"/>
  <c r="AZ137" i="64"/>
  <c r="AY137" i="64" s="1"/>
  <c r="AZ144" i="64"/>
  <c r="AZ143" i="64"/>
  <c r="AZ176" i="64"/>
  <c r="AZ177" i="64"/>
  <c r="AY177" i="64" s="1"/>
  <c r="AX177" i="64" s="1"/>
  <c r="AZ181" i="64"/>
  <c r="AY181" i="64" s="1"/>
  <c r="AZ180" i="64"/>
  <c r="AZ165" i="64"/>
  <c r="AZ166" i="64"/>
  <c r="AY166" i="64" s="1"/>
  <c r="AX166" i="64" s="1"/>
  <c r="AW166" i="64" s="1"/>
  <c r="AV166" i="64" s="1"/>
  <c r="AZ146" i="64"/>
  <c r="AY146" i="64" s="1"/>
  <c r="AX146" i="64" s="1"/>
  <c r="AZ145" i="64"/>
  <c r="AZ140" i="64"/>
  <c r="AY140" i="64" s="1"/>
  <c r="AX140" i="64" s="1"/>
  <c r="AZ139" i="64"/>
  <c r="AZ153" i="64"/>
  <c r="AZ154" i="64"/>
  <c r="AY154" i="64" s="1"/>
  <c r="AX154" i="64" s="1"/>
  <c r="AZ150" i="64"/>
  <c r="AY150" i="64" s="1"/>
  <c r="AX150" i="64" s="1"/>
  <c r="AZ149" i="64"/>
  <c r="AY182" i="64" l="1"/>
  <c r="AX182" i="64" s="1"/>
  <c r="AZ171" i="64"/>
  <c r="AZ172" i="64"/>
  <c r="AY172" i="64" s="1"/>
  <c r="AX172" i="64" s="1"/>
  <c r="AW172" i="64" s="1"/>
  <c r="AY157" i="64"/>
  <c r="AX157" i="64" s="1"/>
  <c r="AW157" i="64" s="1"/>
  <c r="AY156" i="64"/>
  <c r="AY161" i="64"/>
  <c r="AX161" i="64" s="1"/>
  <c r="AW161" i="64" s="1"/>
  <c r="AY160" i="64"/>
  <c r="AY136" i="64"/>
  <c r="AX136" i="64" s="1"/>
  <c r="AY143" i="64"/>
  <c r="AY142" i="64"/>
  <c r="AY164" i="64"/>
  <c r="AY165" i="64"/>
  <c r="AX165" i="64" s="1"/>
  <c r="AW165" i="64" s="1"/>
  <c r="AV165" i="64" s="1"/>
  <c r="AU165" i="64" s="1"/>
  <c r="AY175" i="64"/>
  <c r="AY176" i="64"/>
  <c r="AX176" i="64" s="1"/>
  <c r="AW176" i="64" s="1"/>
  <c r="AY139" i="64"/>
  <c r="AX139" i="64" s="1"/>
  <c r="AW139" i="64" s="1"/>
  <c r="AY138" i="64"/>
  <c r="AY180" i="64"/>
  <c r="AX180" i="64" s="1"/>
  <c r="AY179" i="64"/>
  <c r="AY149" i="64"/>
  <c r="AX149" i="64" s="1"/>
  <c r="AW149" i="64" s="1"/>
  <c r="AY148" i="64"/>
  <c r="AY153" i="64"/>
  <c r="AX153" i="64" s="1"/>
  <c r="AW153" i="64" s="1"/>
  <c r="AY152" i="64"/>
  <c r="AY145" i="64"/>
  <c r="AX145" i="64" s="1"/>
  <c r="AW145" i="64" s="1"/>
  <c r="AY144" i="64"/>
  <c r="AX181" i="64" l="1"/>
  <c r="AW181" i="64" s="1"/>
  <c r="AY170" i="64"/>
  <c r="AY171" i="64"/>
  <c r="AX171" i="64" s="1"/>
  <c r="AW171" i="64" s="1"/>
  <c r="AV171" i="64" s="1"/>
  <c r="AX156" i="64"/>
  <c r="AW156" i="64" s="1"/>
  <c r="AV156" i="64" s="1"/>
  <c r="AX155" i="64"/>
  <c r="AX160" i="64"/>
  <c r="AW160" i="64" s="1"/>
  <c r="AV160" i="64" s="1"/>
  <c r="AX159" i="64"/>
  <c r="AX142" i="64"/>
  <c r="AX141" i="64"/>
  <c r="AX144" i="64"/>
  <c r="AW144" i="64" s="1"/>
  <c r="AV144" i="64" s="1"/>
  <c r="AX143" i="64"/>
  <c r="AX148" i="64"/>
  <c r="AW148" i="64" s="1"/>
  <c r="AV148" i="64" s="1"/>
  <c r="AX147" i="64"/>
  <c r="AX179" i="64"/>
  <c r="AW179" i="64" s="1"/>
  <c r="AX178" i="64"/>
  <c r="AX152" i="64"/>
  <c r="AW152" i="64" s="1"/>
  <c r="AV152" i="64" s="1"/>
  <c r="AX151" i="64"/>
  <c r="AX174" i="64"/>
  <c r="AX175" i="64"/>
  <c r="AW175" i="64" s="1"/>
  <c r="AV175" i="64" s="1"/>
  <c r="AX163" i="64"/>
  <c r="AX164" i="64"/>
  <c r="AW164" i="64" s="1"/>
  <c r="AV164" i="64" s="1"/>
  <c r="AU164" i="64" s="1"/>
  <c r="AT164" i="64" s="1"/>
  <c r="AX138" i="64"/>
  <c r="AW138" i="64" s="1"/>
  <c r="AV138" i="64" s="1"/>
  <c r="AX137" i="64"/>
  <c r="AW180" i="64" l="1"/>
  <c r="AV180" i="64" s="1"/>
  <c r="AX169" i="64"/>
  <c r="AX170" i="64"/>
  <c r="AW170" i="64" s="1"/>
  <c r="AV170" i="64" s="1"/>
  <c r="AU170" i="64" s="1"/>
  <c r="AW155" i="64"/>
  <c r="AV155" i="64" s="1"/>
  <c r="AU155" i="64" s="1"/>
  <c r="AW154" i="64"/>
  <c r="AW159" i="64"/>
  <c r="AV159" i="64" s="1"/>
  <c r="AU159" i="64" s="1"/>
  <c r="AW158" i="64"/>
  <c r="AW141" i="64"/>
  <c r="AW140" i="64"/>
  <c r="AW147" i="64"/>
  <c r="AV147" i="64" s="1"/>
  <c r="AU147" i="64" s="1"/>
  <c r="AW146" i="64"/>
  <c r="AW137" i="64"/>
  <c r="AV137" i="64" s="1"/>
  <c r="AU137" i="64" s="1"/>
  <c r="AW136" i="64"/>
  <c r="AW151" i="64"/>
  <c r="AV151" i="64" s="1"/>
  <c r="AU151" i="64" s="1"/>
  <c r="AW150" i="64"/>
  <c r="AW173" i="64"/>
  <c r="AW174" i="64"/>
  <c r="AV174" i="64" s="1"/>
  <c r="AU174" i="64" s="1"/>
  <c r="AW162" i="64"/>
  <c r="AW163" i="64"/>
  <c r="AV163" i="64" s="1"/>
  <c r="AU163" i="64" s="1"/>
  <c r="AT163" i="64" s="1"/>
  <c r="AS163" i="64" s="1"/>
  <c r="AW178" i="64"/>
  <c r="AV178" i="64" s="1"/>
  <c r="AW177" i="64"/>
  <c r="AW143" i="64"/>
  <c r="AV143" i="64" s="1"/>
  <c r="AU143" i="64" s="1"/>
  <c r="AW142" i="64"/>
  <c r="AV179" i="64" l="1"/>
  <c r="AU179" i="64" s="1"/>
  <c r="AW168" i="64"/>
  <c r="AW169" i="64"/>
  <c r="AV169" i="64" s="1"/>
  <c r="AU169" i="64" s="1"/>
  <c r="AT169" i="64" s="1"/>
  <c r="AV154" i="64"/>
  <c r="AU154" i="64" s="1"/>
  <c r="AT154" i="64" s="1"/>
  <c r="AV153" i="64"/>
  <c r="AV158" i="64"/>
  <c r="AU158" i="64" s="1"/>
  <c r="AT158" i="64" s="1"/>
  <c r="AV157" i="64"/>
  <c r="AV140" i="64"/>
  <c r="AV139" i="64"/>
  <c r="AV136" i="64"/>
  <c r="AU136" i="64" s="1"/>
  <c r="AT136" i="64" s="1"/>
  <c r="AV142" i="64"/>
  <c r="AU142" i="64" s="1"/>
  <c r="AT142" i="64" s="1"/>
  <c r="AV141" i="64"/>
  <c r="AV150" i="64"/>
  <c r="AU150" i="64" s="1"/>
  <c r="AT150" i="64" s="1"/>
  <c r="AV149" i="64"/>
  <c r="AV161" i="64"/>
  <c r="AV162" i="64"/>
  <c r="AU162" i="64" s="1"/>
  <c r="AT162" i="64" s="1"/>
  <c r="AS162" i="64" s="1"/>
  <c r="AR162" i="64" s="1"/>
  <c r="AV172" i="64"/>
  <c r="AV173" i="64"/>
  <c r="AU173" i="64" s="1"/>
  <c r="AT173" i="64" s="1"/>
  <c r="AV146" i="64"/>
  <c r="AU146" i="64" s="1"/>
  <c r="AT146" i="64" s="1"/>
  <c r="AV145" i="64"/>
  <c r="AV177" i="64"/>
  <c r="AU177" i="64" s="1"/>
  <c r="AV176" i="64"/>
  <c r="AU178" i="64" l="1"/>
  <c r="AT178" i="64" s="1"/>
  <c r="AV168" i="64"/>
  <c r="AU168" i="64" s="1"/>
  <c r="AT168" i="64" s="1"/>
  <c r="AS168" i="64" s="1"/>
  <c r="AV167" i="64"/>
  <c r="AU153" i="64"/>
  <c r="AT153" i="64" s="1"/>
  <c r="AS153" i="64" s="1"/>
  <c r="AU152" i="64"/>
  <c r="AU157" i="64"/>
  <c r="AT157" i="64" s="1"/>
  <c r="AS157" i="64" s="1"/>
  <c r="AU156" i="64"/>
  <c r="AU139" i="64"/>
  <c r="AU138" i="64"/>
  <c r="AU149" i="64"/>
  <c r="AT149" i="64" s="1"/>
  <c r="AS149" i="64" s="1"/>
  <c r="AU148" i="64"/>
  <c r="AU171" i="64"/>
  <c r="AU172" i="64"/>
  <c r="AT172" i="64" s="1"/>
  <c r="AS172" i="64" s="1"/>
  <c r="AU160" i="64"/>
  <c r="AU161" i="64"/>
  <c r="AT161" i="64" s="1"/>
  <c r="AS161" i="64" s="1"/>
  <c r="AR161" i="64" s="1"/>
  <c r="AQ161" i="64" s="1"/>
  <c r="AU141" i="64"/>
  <c r="AT141" i="64" s="1"/>
  <c r="AS141" i="64" s="1"/>
  <c r="AU140" i="64"/>
  <c r="AU145" i="64"/>
  <c r="AT145" i="64" s="1"/>
  <c r="AS145" i="64" s="1"/>
  <c r="AU144" i="64"/>
  <c r="AU176" i="64"/>
  <c r="AT176" i="64" s="1"/>
  <c r="AU175" i="64"/>
  <c r="AT177" i="64" l="1"/>
  <c r="AS177" i="64" s="1"/>
  <c r="AU167" i="64"/>
  <c r="AT167" i="64" s="1"/>
  <c r="AS167" i="64" s="1"/>
  <c r="AR167" i="64" s="1"/>
  <c r="AU166" i="64"/>
  <c r="AT152" i="64"/>
  <c r="AS152" i="64" s="1"/>
  <c r="AR152" i="64" s="1"/>
  <c r="AT151" i="64"/>
  <c r="AT156" i="64"/>
  <c r="AS156" i="64" s="1"/>
  <c r="AR156" i="64" s="1"/>
  <c r="AT155" i="64"/>
  <c r="AT138" i="64"/>
  <c r="AT137" i="64"/>
  <c r="AT175" i="64"/>
  <c r="AS175" i="64" s="1"/>
  <c r="AT174" i="64"/>
  <c r="AT139" i="64"/>
  <c r="AT140" i="64"/>
  <c r="AS140" i="64" s="1"/>
  <c r="AR140" i="64" s="1"/>
  <c r="AT159" i="64"/>
  <c r="AT160" i="64"/>
  <c r="AS160" i="64" s="1"/>
  <c r="AR160" i="64" s="1"/>
  <c r="AQ160" i="64" s="1"/>
  <c r="AP160" i="64" s="1"/>
  <c r="AT170" i="64"/>
  <c r="AT171" i="64"/>
  <c r="AS171" i="64" s="1"/>
  <c r="AR171" i="64" s="1"/>
  <c r="AT148" i="64"/>
  <c r="AS148" i="64" s="1"/>
  <c r="AR148" i="64" s="1"/>
  <c r="AT147" i="64"/>
  <c r="AT144" i="64"/>
  <c r="AS144" i="64" s="1"/>
  <c r="AR144" i="64" s="1"/>
  <c r="AT143" i="64"/>
  <c r="AS176" i="64" l="1"/>
  <c r="AR176" i="64" s="1"/>
  <c r="AT165" i="64"/>
  <c r="AT166" i="64"/>
  <c r="AS166" i="64" s="1"/>
  <c r="AR166" i="64" s="1"/>
  <c r="AQ166" i="64" s="1"/>
  <c r="AS151" i="64"/>
  <c r="AR151" i="64" s="1"/>
  <c r="AQ151" i="64" s="1"/>
  <c r="AS150" i="64"/>
  <c r="AS155" i="64"/>
  <c r="AR155" i="64" s="1"/>
  <c r="AQ155" i="64" s="1"/>
  <c r="AS154" i="64"/>
  <c r="AS137" i="64"/>
  <c r="AS136" i="64"/>
  <c r="AS158" i="64"/>
  <c r="AS159" i="64"/>
  <c r="AR159" i="64" s="1"/>
  <c r="AQ159" i="64" s="1"/>
  <c r="AP159" i="64" s="1"/>
  <c r="AO159" i="64" s="1"/>
  <c r="AS146" i="64"/>
  <c r="AS147" i="64"/>
  <c r="AR147" i="64" s="1"/>
  <c r="AQ147" i="64" s="1"/>
  <c r="AS138" i="64"/>
  <c r="AS139" i="64"/>
  <c r="AR139" i="64" s="1"/>
  <c r="AQ139" i="64" s="1"/>
  <c r="AS143" i="64"/>
  <c r="AR143" i="64" s="1"/>
  <c r="AQ143" i="64" s="1"/>
  <c r="AS142" i="64"/>
  <c r="AS174" i="64"/>
  <c r="AR174" i="64" s="1"/>
  <c r="AS173" i="64"/>
  <c r="AS169" i="64"/>
  <c r="AS170" i="64"/>
  <c r="AR170" i="64" s="1"/>
  <c r="AQ170" i="64" s="1"/>
  <c r="AR175" i="64" l="1"/>
  <c r="AQ175" i="64" s="1"/>
  <c r="AS164" i="64"/>
  <c r="AS165" i="64"/>
  <c r="AR165" i="64" s="1"/>
  <c r="AQ165" i="64" s="1"/>
  <c r="AP165" i="64" s="1"/>
  <c r="AR136" i="64"/>
  <c r="AR150" i="64"/>
  <c r="AQ150" i="64" s="1"/>
  <c r="AP150" i="64" s="1"/>
  <c r="AR149" i="64"/>
  <c r="AR154" i="64"/>
  <c r="AQ154" i="64" s="1"/>
  <c r="AP154" i="64" s="1"/>
  <c r="AR153" i="64"/>
  <c r="AR146" i="64"/>
  <c r="AQ146" i="64" s="1"/>
  <c r="AP146" i="64" s="1"/>
  <c r="AR145" i="64"/>
  <c r="AR173" i="64"/>
  <c r="AQ173" i="64" s="1"/>
  <c r="AR172" i="64"/>
  <c r="AR138" i="64"/>
  <c r="AQ138" i="64" s="1"/>
  <c r="AP138" i="64" s="1"/>
  <c r="AR137" i="64"/>
  <c r="AR168" i="64"/>
  <c r="AR169" i="64"/>
  <c r="AQ169" i="64" s="1"/>
  <c r="AP169" i="64" s="1"/>
  <c r="AR157" i="64"/>
  <c r="AR158" i="64"/>
  <c r="AQ158" i="64" s="1"/>
  <c r="AP158" i="64" s="1"/>
  <c r="AO158" i="64" s="1"/>
  <c r="AN158" i="64" s="1"/>
  <c r="AR142" i="64"/>
  <c r="AQ142" i="64" s="1"/>
  <c r="AP142" i="64" s="1"/>
  <c r="AR141" i="64"/>
  <c r="AQ174" i="64" l="1"/>
  <c r="AP174" i="64" s="1"/>
  <c r="AR163" i="64"/>
  <c r="AR164" i="64"/>
  <c r="AQ164" i="64" s="1"/>
  <c r="AP164" i="64" s="1"/>
  <c r="AO164" i="64" s="1"/>
  <c r="AQ149" i="64"/>
  <c r="AP149" i="64" s="1"/>
  <c r="AO149" i="64" s="1"/>
  <c r="AQ148" i="64"/>
  <c r="AQ153" i="64"/>
  <c r="AP153" i="64" s="1"/>
  <c r="AO153" i="64" s="1"/>
  <c r="AQ152" i="64"/>
  <c r="AQ136" i="64"/>
  <c r="AQ137" i="64"/>
  <c r="AP137" i="64" s="1"/>
  <c r="AO137" i="64" s="1"/>
  <c r="AQ145" i="64"/>
  <c r="AP145" i="64" s="1"/>
  <c r="AO145" i="64" s="1"/>
  <c r="AQ144" i="64"/>
  <c r="AQ141" i="64"/>
  <c r="AP141" i="64" s="1"/>
  <c r="AO141" i="64" s="1"/>
  <c r="AQ140" i="64"/>
  <c r="AQ156" i="64"/>
  <c r="AQ157" i="64"/>
  <c r="AP157" i="64" s="1"/>
  <c r="AO157" i="64" s="1"/>
  <c r="AN157" i="64" s="1"/>
  <c r="AM157" i="64" s="1"/>
  <c r="AQ167" i="64"/>
  <c r="AQ168" i="64"/>
  <c r="AP168" i="64" s="1"/>
  <c r="AO168" i="64" s="1"/>
  <c r="AQ172" i="64"/>
  <c r="AP172" i="64" s="1"/>
  <c r="AQ171" i="64"/>
  <c r="AP173" i="64" l="1"/>
  <c r="AO173" i="64" s="1"/>
  <c r="AQ163" i="64"/>
  <c r="AP163" i="64" s="1"/>
  <c r="AO163" i="64" s="1"/>
  <c r="AN163" i="64" s="1"/>
  <c r="AQ162" i="64"/>
  <c r="AP148" i="64"/>
  <c r="AO148" i="64" s="1"/>
  <c r="AN148" i="64" s="1"/>
  <c r="AP147" i="64"/>
  <c r="AP152" i="64"/>
  <c r="AO152" i="64" s="1"/>
  <c r="AN152" i="64" s="1"/>
  <c r="AP151" i="64"/>
  <c r="AP136" i="64"/>
  <c r="AO136" i="64" s="1"/>
  <c r="AN136" i="64" s="1"/>
  <c r="AP166" i="64"/>
  <c r="AP167" i="64"/>
  <c r="AO167" i="64" s="1"/>
  <c r="AN167" i="64" s="1"/>
  <c r="AP143" i="64"/>
  <c r="AP144" i="64"/>
  <c r="AO144" i="64" s="1"/>
  <c r="AN144" i="64" s="1"/>
  <c r="AP155" i="64"/>
  <c r="AP156" i="64"/>
  <c r="AO156" i="64" s="1"/>
  <c r="AN156" i="64" s="1"/>
  <c r="AM156" i="64" s="1"/>
  <c r="AL156" i="64" s="1"/>
  <c r="AP171" i="64"/>
  <c r="AO171" i="64" s="1"/>
  <c r="AP170" i="64"/>
  <c r="AP140" i="64"/>
  <c r="AO140" i="64" s="1"/>
  <c r="AN140" i="64" s="1"/>
  <c r="AP139" i="64"/>
  <c r="AO172" i="64" l="1"/>
  <c r="AN172" i="64" s="1"/>
  <c r="AP161" i="64"/>
  <c r="AP162" i="64"/>
  <c r="AO162" i="64" s="1"/>
  <c r="AN162" i="64" s="1"/>
  <c r="AM162" i="64" s="1"/>
  <c r="AO147" i="64"/>
  <c r="AN147" i="64" s="1"/>
  <c r="AM147" i="64" s="1"/>
  <c r="AO146" i="64"/>
  <c r="AO151" i="64"/>
  <c r="AN151" i="64" s="1"/>
  <c r="AM151" i="64" s="1"/>
  <c r="AO150" i="64"/>
  <c r="AO154" i="64"/>
  <c r="AO155" i="64"/>
  <c r="AN155" i="64" s="1"/>
  <c r="AM155" i="64" s="1"/>
  <c r="AL155" i="64" s="1"/>
  <c r="AK155" i="64" s="1"/>
  <c r="AO170" i="64"/>
  <c r="AN170" i="64" s="1"/>
  <c r="AO169" i="64"/>
  <c r="AO143" i="64"/>
  <c r="AN143" i="64" s="1"/>
  <c r="AM143" i="64" s="1"/>
  <c r="AO142" i="64"/>
  <c r="AO165" i="64"/>
  <c r="AO166" i="64"/>
  <c r="AN166" i="64" s="1"/>
  <c r="AM166" i="64" s="1"/>
  <c r="AO139" i="64"/>
  <c r="AN139" i="64" s="1"/>
  <c r="AM139" i="64" s="1"/>
  <c r="AO138" i="64"/>
  <c r="AN171" i="64" l="1"/>
  <c r="AM171" i="64" s="1"/>
  <c r="AO160" i="64"/>
  <c r="AO161" i="64"/>
  <c r="AN161" i="64" s="1"/>
  <c r="AM161" i="64" s="1"/>
  <c r="AL161" i="64" s="1"/>
  <c r="AN146" i="64"/>
  <c r="AM146" i="64" s="1"/>
  <c r="AL146" i="64" s="1"/>
  <c r="AN145" i="64"/>
  <c r="AN150" i="64"/>
  <c r="AM150" i="64" s="1"/>
  <c r="AL150" i="64" s="1"/>
  <c r="AN149" i="64"/>
  <c r="AN153" i="64"/>
  <c r="AN154" i="64"/>
  <c r="AM154" i="64" s="1"/>
  <c r="AL154" i="64" s="1"/>
  <c r="AK154" i="64" s="1"/>
  <c r="AJ154" i="64" s="1"/>
  <c r="AN169" i="64"/>
  <c r="AM169" i="64" s="1"/>
  <c r="AN168" i="64"/>
  <c r="AN142" i="64"/>
  <c r="AM142" i="64" s="1"/>
  <c r="AL142" i="64" s="1"/>
  <c r="AN141" i="64"/>
  <c r="AN138" i="64"/>
  <c r="AM138" i="64" s="1"/>
  <c r="AL138" i="64" s="1"/>
  <c r="AN137" i="64"/>
  <c r="AN164" i="64"/>
  <c r="AN165" i="64"/>
  <c r="AM165" i="64" s="1"/>
  <c r="AL165" i="64" s="1"/>
  <c r="AM170" i="64" l="1"/>
  <c r="AL170" i="64" s="1"/>
  <c r="AN160" i="64"/>
  <c r="AM160" i="64" s="1"/>
  <c r="AL160" i="64" s="1"/>
  <c r="AK160" i="64" s="1"/>
  <c r="AN159" i="64"/>
  <c r="AM145" i="64"/>
  <c r="AL145" i="64" s="1"/>
  <c r="AK145" i="64" s="1"/>
  <c r="AM144" i="64"/>
  <c r="AM149" i="64"/>
  <c r="AL149" i="64" s="1"/>
  <c r="AK149" i="64" s="1"/>
  <c r="AM148" i="64"/>
  <c r="AM152" i="64"/>
  <c r="AM153" i="64"/>
  <c r="AL153" i="64" s="1"/>
  <c r="AK153" i="64" s="1"/>
  <c r="AJ153" i="64" s="1"/>
  <c r="AI153" i="64" s="1"/>
  <c r="AM137" i="64"/>
  <c r="AL137" i="64" s="1"/>
  <c r="AK137" i="64" s="1"/>
  <c r="AM136" i="64"/>
  <c r="AM140" i="64"/>
  <c r="AM141" i="64"/>
  <c r="AL141" i="64" s="1"/>
  <c r="AK141" i="64" s="1"/>
  <c r="AM168" i="64"/>
  <c r="AL168" i="64" s="1"/>
  <c r="AM167" i="64"/>
  <c r="AM163" i="64"/>
  <c r="AM164" i="64"/>
  <c r="AL164" i="64" s="1"/>
  <c r="AK164" i="64" s="1"/>
  <c r="AL169" i="64" l="1"/>
  <c r="AK169" i="64" s="1"/>
  <c r="AM159" i="64"/>
  <c r="AL159" i="64" s="1"/>
  <c r="AK159" i="64" s="1"/>
  <c r="AJ159" i="64" s="1"/>
  <c r="AM158" i="64"/>
  <c r="AL144" i="64"/>
  <c r="AK144" i="64" s="1"/>
  <c r="AJ144" i="64" s="1"/>
  <c r="AL143" i="64"/>
  <c r="AL136" i="64"/>
  <c r="AK136" i="64" s="1"/>
  <c r="AJ136" i="64" s="1"/>
  <c r="AL148" i="64"/>
  <c r="AK148" i="64" s="1"/>
  <c r="AJ148" i="64" s="1"/>
  <c r="AL147" i="64"/>
  <c r="AL162" i="64"/>
  <c r="AL163" i="64"/>
  <c r="AK163" i="64" s="1"/>
  <c r="AJ163" i="64" s="1"/>
  <c r="AL151" i="64"/>
  <c r="AL152" i="64"/>
  <c r="AK152" i="64" s="1"/>
  <c r="AJ152" i="64" s="1"/>
  <c r="AI152" i="64" s="1"/>
  <c r="AH152" i="64" s="1"/>
  <c r="AL167" i="64"/>
  <c r="AK167" i="64" s="1"/>
  <c r="AL166" i="64"/>
  <c r="AL139" i="64"/>
  <c r="AL140" i="64"/>
  <c r="AK140" i="64" s="1"/>
  <c r="AJ140" i="64" s="1"/>
  <c r="AK168" i="64" l="1"/>
  <c r="AJ168" i="64" s="1"/>
  <c r="AL158" i="64"/>
  <c r="AK158" i="64" s="1"/>
  <c r="AJ158" i="64" s="1"/>
  <c r="AI158" i="64" s="1"/>
  <c r="AL157" i="64"/>
  <c r="AK143" i="64"/>
  <c r="AJ143" i="64" s="1"/>
  <c r="AI143" i="64" s="1"/>
  <c r="AK142" i="64"/>
  <c r="AK147" i="64"/>
  <c r="AJ147" i="64" s="1"/>
  <c r="AI147" i="64" s="1"/>
  <c r="AK146" i="64"/>
  <c r="AK139" i="64"/>
  <c r="AJ139" i="64" s="1"/>
  <c r="AI139" i="64" s="1"/>
  <c r="AK138" i="64"/>
  <c r="AK166" i="64"/>
  <c r="AJ166" i="64" s="1"/>
  <c r="AK165" i="64"/>
  <c r="AK161" i="64"/>
  <c r="AK162" i="64"/>
  <c r="AJ162" i="64" s="1"/>
  <c r="AI162" i="64" s="1"/>
  <c r="AK150" i="64"/>
  <c r="AK151" i="64"/>
  <c r="AJ151" i="64" s="1"/>
  <c r="AI151" i="64" s="1"/>
  <c r="AH151" i="64" s="1"/>
  <c r="AG151" i="64" s="1"/>
  <c r="AJ167" i="64" l="1"/>
  <c r="AI167" i="64" s="1"/>
  <c r="AK156" i="64"/>
  <c r="AK157" i="64"/>
  <c r="AJ157" i="64" s="1"/>
  <c r="AI157" i="64" s="1"/>
  <c r="AH157" i="64" s="1"/>
  <c r="AJ142" i="64"/>
  <c r="AI142" i="64" s="1"/>
  <c r="AH142" i="64" s="1"/>
  <c r="AJ141" i="64"/>
  <c r="AJ146" i="64"/>
  <c r="AI146" i="64" s="1"/>
  <c r="AH146" i="64" s="1"/>
  <c r="AJ145" i="64"/>
  <c r="AJ165" i="64"/>
  <c r="AI165" i="64" s="1"/>
  <c r="AJ164" i="64"/>
  <c r="AJ149" i="64"/>
  <c r="AJ150" i="64"/>
  <c r="AI150" i="64" s="1"/>
  <c r="AH150" i="64" s="1"/>
  <c r="AG150" i="64" s="1"/>
  <c r="AF150" i="64" s="1"/>
  <c r="AJ138" i="64"/>
  <c r="AI138" i="64" s="1"/>
  <c r="AH138" i="64" s="1"/>
  <c r="AJ137" i="64"/>
  <c r="AJ160" i="64"/>
  <c r="AJ161" i="64"/>
  <c r="AI161" i="64" s="1"/>
  <c r="AH161" i="64" s="1"/>
  <c r="AI166" i="64" l="1"/>
  <c r="AH166" i="64" s="1"/>
  <c r="AJ155" i="64"/>
  <c r="AJ156" i="64"/>
  <c r="AI156" i="64" s="1"/>
  <c r="AH156" i="64" s="1"/>
  <c r="AG156" i="64" s="1"/>
  <c r="AI141" i="64"/>
  <c r="AH141" i="64" s="1"/>
  <c r="AG141" i="64" s="1"/>
  <c r="AI140" i="64"/>
  <c r="AI145" i="64"/>
  <c r="AH145" i="64" s="1"/>
  <c r="AG145" i="64" s="1"/>
  <c r="AI144" i="64"/>
  <c r="AI137" i="64"/>
  <c r="AH137" i="64" s="1"/>
  <c r="AG137" i="64" s="1"/>
  <c r="AI136" i="64"/>
  <c r="AI159" i="64"/>
  <c r="AI160" i="64"/>
  <c r="AH160" i="64" s="1"/>
  <c r="AG160" i="64" s="1"/>
  <c r="AI164" i="64"/>
  <c r="AH164" i="64" s="1"/>
  <c r="AI163" i="64"/>
  <c r="AI148" i="64"/>
  <c r="AI149" i="64"/>
  <c r="AH149" i="64" s="1"/>
  <c r="AG149" i="64" s="1"/>
  <c r="AF149" i="64" s="1"/>
  <c r="AE149" i="64" s="1"/>
  <c r="AH165" i="64" l="1"/>
  <c r="AG165" i="64" s="1"/>
  <c r="AI155" i="64"/>
  <c r="AH155" i="64" s="1"/>
  <c r="AG155" i="64" s="1"/>
  <c r="AF155" i="64" s="1"/>
  <c r="AI154" i="64"/>
  <c r="AH136" i="64"/>
  <c r="AG136" i="64" s="1"/>
  <c r="AF136" i="64" s="1"/>
  <c r="AH140" i="64"/>
  <c r="AG140" i="64" s="1"/>
  <c r="AF140" i="64" s="1"/>
  <c r="AH139" i="64"/>
  <c r="AH144" i="64"/>
  <c r="AG144" i="64" s="1"/>
  <c r="AF144" i="64" s="1"/>
  <c r="AH143" i="64"/>
  <c r="AH163" i="64"/>
  <c r="AG163" i="64" s="1"/>
  <c r="AH162" i="64"/>
  <c r="AH147" i="64"/>
  <c r="AH148" i="64"/>
  <c r="AG148" i="64" s="1"/>
  <c r="AF148" i="64" s="1"/>
  <c r="AE148" i="64" s="1"/>
  <c r="AD148" i="64" s="1"/>
  <c r="AH158" i="64"/>
  <c r="AH159" i="64"/>
  <c r="AG159" i="64" s="1"/>
  <c r="AF159" i="64" s="1"/>
  <c r="AG164" i="64" l="1"/>
  <c r="AF164" i="64" s="1"/>
  <c r="AH153" i="64"/>
  <c r="AH154" i="64"/>
  <c r="AG154" i="64" s="1"/>
  <c r="AF154" i="64" s="1"/>
  <c r="AE154" i="64" s="1"/>
  <c r="AG139" i="64"/>
  <c r="AF139" i="64" s="1"/>
  <c r="AE139" i="64" s="1"/>
  <c r="AG138" i="64"/>
  <c r="AG143" i="64"/>
  <c r="AF143" i="64" s="1"/>
  <c r="AE143" i="64" s="1"/>
  <c r="AG142" i="64"/>
  <c r="AG157" i="64"/>
  <c r="AG158" i="64"/>
  <c r="AF158" i="64" s="1"/>
  <c r="AE158" i="64" s="1"/>
  <c r="AG162" i="64"/>
  <c r="AF162" i="64" s="1"/>
  <c r="AG161" i="64"/>
  <c r="AG146" i="64"/>
  <c r="AG147" i="64"/>
  <c r="AF147" i="64" s="1"/>
  <c r="AE147" i="64" s="1"/>
  <c r="AD147" i="64" s="1"/>
  <c r="AC147" i="64" s="1"/>
  <c r="AF163" i="64" l="1"/>
  <c r="AE163" i="64" s="1"/>
  <c r="AG153" i="64"/>
  <c r="AF153" i="64" s="1"/>
  <c r="AE153" i="64" s="1"/>
  <c r="AD153" i="64" s="1"/>
  <c r="AG152" i="64"/>
  <c r="AF138" i="64"/>
  <c r="AE138" i="64" s="1"/>
  <c r="AD138" i="64" s="1"/>
  <c r="AF137" i="64"/>
  <c r="AF142" i="64"/>
  <c r="AE142" i="64" s="1"/>
  <c r="AD142" i="64" s="1"/>
  <c r="AF141" i="64"/>
  <c r="AF161" i="64"/>
  <c r="AE161" i="64" s="1"/>
  <c r="AF160" i="64"/>
  <c r="AF156" i="64"/>
  <c r="AF157" i="64"/>
  <c r="AE157" i="64" s="1"/>
  <c r="AD157" i="64" s="1"/>
  <c r="AF145" i="64"/>
  <c r="AF146" i="64"/>
  <c r="AE146" i="64" s="1"/>
  <c r="AD146" i="64" s="1"/>
  <c r="AC146" i="64" s="1"/>
  <c r="AB146" i="64" s="1"/>
  <c r="AE162" i="64" l="1"/>
  <c r="AD162" i="64" s="1"/>
  <c r="AF151" i="64"/>
  <c r="AF152" i="64"/>
  <c r="AE152" i="64" s="1"/>
  <c r="AD152" i="64" s="1"/>
  <c r="AC152" i="64" s="1"/>
  <c r="AE137" i="64"/>
  <c r="AD137" i="64" s="1"/>
  <c r="AC137" i="64" s="1"/>
  <c r="AE136" i="64"/>
  <c r="AE141" i="64"/>
  <c r="AD141" i="64" s="1"/>
  <c r="AC141" i="64" s="1"/>
  <c r="AE140" i="64"/>
  <c r="AE155" i="64"/>
  <c r="AE156" i="64"/>
  <c r="AD156" i="64" s="1"/>
  <c r="AC156" i="64" s="1"/>
  <c r="AE144" i="64"/>
  <c r="AE145" i="64"/>
  <c r="AD145" i="64" s="1"/>
  <c r="AC145" i="64" s="1"/>
  <c r="AB145" i="64" s="1"/>
  <c r="AA145" i="64" s="1"/>
  <c r="AE160" i="64"/>
  <c r="AD160" i="64" s="1"/>
  <c r="AE159" i="64"/>
  <c r="AD161" i="64" l="1"/>
  <c r="AC161" i="64" s="1"/>
  <c r="AE150" i="64"/>
  <c r="AE151" i="64"/>
  <c r="AD151" i="64" s="1"/>
  <c r="AC151" i="64" s="1"/>
  <c r="AB151" i="64" s="1"/>
  <c r="AD136" i="64"/>
  <c r="AC136" i="64" s="1"/>
  <c r="AB136" i="64" s="1"/>
  <c r="AD140" i="64"/>
  <c r="AC140" i="64" s="1"/>
  <c r="AB140" i="64" s="1"/>
  <c r="AD139" i="64"/>
  <c r="AD159" i="64"/>
  <c r="AC159" i="64" s="1"/>
  <c r="AD158" i="64"/>
  <c r="AD154" i="64"/>
  <c r="AD155" i="64"/>
  <c r="AC155" i="64" s="1"/>
  <c r="AB155" i="64" s="1"/>
  <c r="AD143" i="64"/>
  <c r="AD144" i="64"/>
  <c r="AC144" i="64" s="1"/>
  <c r="AB144" i="64" s="1"/>
  <c r="AA144" i="64" s="1"/>
  <c r="Z144" i="64" s="1"/>
  <c r="AC160" i="64" l="1"/>
  <c r="AB160" i="64" s="1"/>
  <c r="AD150" i="64"/>
  <c r="AC150" i="64" s="1"/>
  <c r="AB150" i="64" s="1"/>
  <c r="AA150" i="64" s="1"/>
  <c r="AD149" i="64"/>
  <c r="AC139" i="64"/>
  <c r="AB139" i="64" s="1"/>
  <c r="AA139" i="64" s="1"/>
  <c r="AC138" i="64"/>
  <c r="AC158" i="64"/>
  <c r="AB158" i="64" s="1"/>
  <c r="AC157" i="64"/>
  <c r="AC153" i="64"/>
  <c r="AC154" i="64"/>
  <c r="AB154" i="64" s="1"/>
  <c r="AA154" i="64" s="1"/>
  <c r="AC142" i="64"/>
  <c r="AC143" i="64"/>
  <c r="AB143" i="64" s="1"/>
  <c r="AA143" i="64" s="1"/>
  <c r="Z143" i="64" s="1"/>
  <c r="Y143" i="64" s="1"/>
  <c r="AB159" i="64" l="1"/>
  <c r="AA159" i="64" s="1"/>
  <c r="AC148" i="64"/>
  <c r="AC149" i="64"/>
  <c r="AB149" i="64" s="1"/>
  <c r="AA149" i="64" s="1"/>
  <c r="Z149" i="64" s="1"/>
  <c r="AB138" i="64"/>
  <c r="AA138" i="64" s="1"/>
  <c r="Z138" i="64" s="1"/>
  <c r="AB137" i="64"/>
  <c r="AB157" i="64"/>
  <c r="AA157" i="64" s="1"/>
  <c r="AB156" i="64"/>
  <c r="AB141" i="64"/>
  <c r="AB142" i="64"/>
  <c r="AA142" i="64" s="1"/>
  <c r="Z142" i="64" s="1"/>
  <c r="Y142" i="64" s="1"/>
  <c r="X142" i="64" s="1"/>
  <c r="AB152" i="64"/>
  <c r="AB153" i="64"/>
  <c r="AA153" i="64" s="1"/>
  <c r="Z153" i="64" s="1"/>
  <c r="AA158" i="64" l="1"/>
  <c r="Z158" i="64" s="1"/>
  <c r="AB148" i="64"/>
  <c r="AA148" i="64" s="1"/>
  <c r="Z148" i="64" s="1"/>
  <c r="Y148" i="64" s="1"/>
  <c r="AB147" i="64"/>
  <c r="AA137" i="64"/>
  <c r="Z137" i="64" s="1"/>
  <c r="Y137" i="64" s="1"/>
  <c r="AA136" i="64"/>
  <c r="AA151" i="64"/>
  <c r="AA152" i="64"/>
  <c r="Z152" i="64" s="1"/>
  <c r="Y152" i="64" s="1"/>
  <c r="AA140" i="64"/>
  <c r="AA141" i="64"/>
  <c r="Z141" i="64" s="1"/>
  <c r="Y141" i="64" s="1"/>
  <c r="X141" i="64" s="1"/>
  <c r="W141" i="64" s="1"/>
  <c r="AA156" i="64"/>
  <c r="Z156" i="64" s="1"/>
  <c r="AA155" i="64"/>
  <c r="Z157" i="64" l="1"/>
  <c r="Y157" i="64" s="1"/>
  <c r="AA146" i="64"/>
  <c r="AA147" i="64"/>
  <c r="Z147" i="64" s="1"/>
  <c r="Y147" i="64" s="1"/>
  <c r="X147" i="64" s="1"/>
  <c r="Z136" i="64"/>
  <c r="Y136" i="64" s="1"/>
  <c r="X136" i="64" s="1"/>
  <c r="Z139" i="64"/>
  <c r="Z140" i="64"/>
  <c r="Y140" i="64" s="1"/>
  <c r="X140" i="64" s="1"/>
  <c r="W140" i="64" s="1"/>
  <c r="V140" i="64" s="1"/>
  <c r="Z150" i="64"/>
  <c r="Z151" i="64"/>
  <c r="Y151" i="64" s="1"/>
  <c r="X151" i="64" s="1"/>
  <c r="Z155" i="64"/>
  <c r="Y155" i="64" s="1"/>
  <c r="Z154" i="64"/>
  <c r="Y156" i="64" l="1"/>
  <c r="X156" i="64" s="1"/>
  <c r="Z145" i="64"/>
  <c r="Z146" i="64"/>
  <c r="Y146" i="64" s="1"/>
  <c r="X146" i="64" s="1"/>
  <c r="W146" i="64" s="1"/>
  <c r="Y138" i="64"/>
  <c r="Y139" i="64"/>
  <c r="X139" i="64" s="1"/>
  <c r="W139" i="64" s="1"/>
  <c r="V139" i="64" s="1"/>
  <c r="U139" i="64" s="1"/>
  <c r="Y154" i="64"/>
  <c r="X154" i="64" s="1"/>
  <c r="Y153" i="64"/>
  <c r="Y149" i="64"/>
  <c r="Y150" i="64"/>
  <c r="X150" i="64" s="1"/>
  <c r="W150" i="64" s="1"/>
  <c r="X155" i="64" l="1"/>
  <c r="W155" i="64" s="1"/>
  <c r="Y145" i="64"/>
  <c r="X145" i="64" s="1"/>
  <c r="W145" i="64" s="1"/>
  <c r="V145" i="64" s="1"/>
  <c r="Y144" i="64"/>
  <c r="X137" i="64"/>
  <c r="X138" i="64"/>
  <c r="W138" i="64" s="1"/>
  <c r="V138" i="64" s="1"/>
  <c r="U138" i="64" s="1"/>
  <c r="T138" i="64" s="1"/>
  <c r="X148" i="64"/>
  <c r="X149" i="64"/>
  <c r="W149" i="64" s="1"/>
  <c r="V149" i="64" s="1"/>
  <c r="X153" i="64"/>
  <c r="W153" i="64" s="1"/>
  <c r="X152" i="64"/>
  <c r="W154" i="64" l="1"/>
  <c r="V154" i="64" s="1"/>
  <c r="X143" i="64"/>
  <c r="X144" i="64"/>
  <c r="W144" i="64" s="1"/>
  <c r="V144" i="64" s="1"/>
  <c r="U144" i="64" s="1"/>
  <c r="W152" i="64"/>
  <c r="V152" i="64" s="1"/>
  <c r="W151" i="64"/>
  <c r="W147" i="64"/>
  <c r="W148" i="64"/>
  <c r="V148" i="64" s="1"/>
  <c r="U148" i="64" s="1"/>
  <c r="W136" i="64"/>
  <c r="W137" i="64"/>
  <c r="V137" i="64" s="1"/>
  <c r="U137" i="64" s="1"/>
  <c r="T137" i="64" s="1"/>
  <c r="S137" i="64" s="1"/>
  <c r="V153" i="64" l="1"/>
  <c r="U153" i="64" s="1"/>
  <c r="W142" i="64"/>
  <c r="W143" i="64"/>
  <c r="V143" i="64" s="1"/>
  <c r="U143" i="64" s="1"/>
  <c r="T143" i="64" s="1"/>
  <c r="V136" i="64"/>
  <c r="U136" i="64" s="1"/>
  <c r="T136" i="64" s="1"/>
  <c r="S136" i="64" s="1"/>
  <c r="R136" i="64" s="1"/>
  <c r="V146" i="64"/>
  <c r="V147" i="64"/>
  <c r="U147" i="64" s="1"/>
  <c r="T147" i="64" s="1"/>
  <c r="V151" i="64"/>
  <c r="U151" i="64" s="1"/>
  <c r="V150" i="64"/>
  <c r="U152" i="64" l="1"/>
  <c r="T152" i="64" s="1"/>
  <c r="V142" i="64"/>
  <c r="U142" i="64" s="1"/>
  <c r="T142" i="64" s="1"/>
  <c r="S142" i="64" s="1"/>
  <c r="V141" i="64"/>
  <c r="U145" i="64"/>
  <c r="U146" i="64"/>
  <c r="T146" i="64" s="1"/>
  <c r="S146" i="64" s="1"/>
  <c r="U150" i="64"/>
  <c r="T150" i="64" s="1"/>
  <c r="U149" i="64"/>
  <c r="T151" i="64" l="1"/>
  <c r="S151" i="64" s="1"/>
  <c r="U140" i="64"/>
  <c r="U141" i="64"/>
  <c r="T141" i="64" s="1"/>
  <c r="S141" i="64" s="1"/>
  <c r="R141" i="64" s="1"/>
  <c r="T144" i="64"/>
  <c r="T145" i="64"/>
  <c r="S145" i="64" s="1"/>
  <c r="R145" i="64" s="1"/>
  <c r="T149" i="64"/>
  <c r="S149" i="64" s="1"/>
  <c r="T148" i="64"/>
  <c r="S150" i="64" l="1"/>
  <c r="R150" i="64" s="1"/>
  <c r="T140" i="64"/>
  <c r="S140" i="64" s="1"/>
  <c r="R140" i="64" s="1"/>
  <c r="Q140" i="64" s="1"/>
  <c r="T139" i="64"/>
  <c r="S148" i="64"/>
  <c r="R148" i="64" s="1"/>
  <c r="S147" i="64"/>
  <c r="S143" i="64"/>
  <c r="S144" i="64"/>
  <c r="R144" i="64" s="1"/>
  <c r="Q144" i="64" s="1"/>
  <c r="R149" i="64" l="1"/>
  <c r="Q149" i="64" s="1"/>
  <c r="S139" i="64"/>
  <c r="R139" i="64" s="1"/>
  <c r="Q139" i="64" s="1"/>
  <c r="P139" i="64" s="1"/>
  <c r="S138" i="64"/>
  <c r="R142" i="64"/>
  <c r="R143" i="64"/>
  <c r="Q143" i="64" s="1"/>
  <c r="P143" i="64" s="1"/>
  <c r="R147" i="64"/>
  <c r="Q147" i="64" s="1"/>
  <c r="R146" i="64"/>
  <c r="Q148" i="64" l="1"/>
  <c r="P148" i="64" s="1"/>
  <c r="R138" i="64"/>
  <c r="Q138" i="64" s="1"/>
  <c r="P138" i="64" s="1"/>
  <c r="O138" i="64" s="1"/>
  <c r="R137" i="64"/>
  <c r="Q146" i="64"/>
  <c r="P146" i="64" s="1"/>
  <c r="Q145" i="64"/>
  <c r="Q141" i="64"/>
  <c r="Q142" i="64"/>
  <c r="P142" i="64" s="1"/>
  <c r="O142" i="64" s="1"/>
  <c r="P147" i="64" l="1"/>
  <c r="O147" i="64" s="1"/>
  <c r="Q137" i="64"/>
  <c r="P137" i="64" s="1"/>
  <c r="O137" i="64" s="1"/>
  <c r="N137" i="64" s="1"/>
  <c r="Q136" i="64"/>
  <c r="P140" i="64"/>
  <c r="P141" i="64"/>
  <c r="O141" i="64" s="1"/>
  <c r="N141" i="64" s="1"/>
  <c r="P145" i="64"/>
  <c r="O145" i="64" s="1"/>
  <c r="P144" i="64"/>
  <c r="P136" i="64" l="1"/>
  <c r="O136" i="64" s="1"/>
  <c r="N136" i="64" s="1"/>
  <c r="M136" i="64" s="1"/>
  <c r="O146" i="64"/>
  <c r="N146" i="64" s="1"/>
  <c r="O144" i="64"/>
  <c r="N144" i="64" s="1"/>
  <c r="O143" i="64"/>
  <c r="O139" i="64"/>
  <c r="O140" i="64"/>
  <c r="N140" i="64" s="1"/>
  <c r="M140" i="64" s="1"/>
  <c r="N145" i="64" l="1"/>
  <c r="M145" i="64" s="1"/>
  <c r="N138" i="64"/>
  <c r="N139" i="64"/>
  <c r="M139" i="64" s="1"/>
  <c r="L139" i="64" s="1"/>
  <c r="N143" i="64"/>
  <c r="M143" i="64" s="1"/>
  <c r="N142" i="64"/>
  <c r="M144" i="64" l="1"/>
  <c r="L144" i="64" s="1"/>
  <c r="M142" i="64"/>
  <c r="L142" i="64" s="1"/>
  <c r="M141" i="64"/>
  <c r="M137" i="64"/>
  <c r="M138" i="64"/>
  <c r="L138" i="64" s="1"/>
  <c r="K138" i="64" s="1"/>
  <c r="L143" i="64" l="1"/>
  <c r="K143" i="64" s="1"/>
  <c r="L141" i="64"/>
  <c r="K141" i="64" s="1"/>
  <c r="L140" i="64"/>
  <c r="L136" i="64"/>
  <c r="L137" i="64"/>
  <c r="K137" i="64" s="1"/>
  <c r="J137" i="64" s="1"/>
  <c r="K142" i="64" l="1"/>
  <c r="J142" i="64" s="1"/>
  <c r="K140" i="64"/>
  <c r="J140" i="64" s="1"/>
  <c r="K139" i="64"/>
  <c r="K136" i="64"/>
  <c r="J136" i="64" s="1"/>
  <c r="I136" i="64" s="1"/>
  <c r="J141" i="64" l="1"/>
  <c r="I141" i="64" s="1"/>
  <c r="J139" i="64"/>
  <c r="I139" i="64" s="1"/>
  <c r="J138" i="64"/>
  <c r="I140" i="64" l="1"/>
  <c r="H140" i="64" s="1"/>
  <c r="I138" i="64"/>
  <c r="H138" i="64" s="1"/>
  <c r="I137" i="64"/>
  <c r="H139" i="64" l="1"/>
  <c r="G139" i="64" s="1"/>
  <c r="H137" i="64"/>
  <c r="G137" i="64" s="1"/>
  <c r="H136" i="64"/>
  <c r="G138" i="64" l="1"/>
  <c r="F138" i="64" s="1"/>
  <c r="G136" i="64"/>
  <c r="F136" i="64" s="1"/>
  <c r="F137" i="64" l="1"/>
  <c r="E137" i="64" s="1"/>
  <c r="E136" i="64" l="1"/>
  <c r="D136" i="64" s="1"/>
  <c r="G25" i="6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Parbir Deol</author>
  </authors>
  <commentList>
    <comment ref="D16" authorId="0" shapeId="0" xr:uid="{30DCB4F0-9587-6F49-AFA8-930E3683FF80}">
      <text>
        <r>
          <rPr>
            <b/>
            <sz val="10"/>
            <color rgb="FF000000"/>
            <rFont val="Tahoma"/>
            <family val="2"/>
          </rPr>
          <t>Alen Mathew:</t>
        </r>
        <r>
          <rPr>
            <sz val="10"/>
            <color rgb="FF000000"/>
            <rFont val="Tahoma"/>
            <family val="2"/>
          </rPr>
          <t xml:space="preserve">
</t>
        </r>
        <r>
          <rPr>
            <sz val="10"/>
            <color rgb="FF000000"/>
            <rFont val="Tahoma"/>
            <family val="2"/>
          </rPr>
          <t>Based on 2013P Q4 EBITDA / 2013P Total EBITDA (only Q4 information available)</t>
        </r>
      </text>
    </comment>
  </commentList>
</comments>
</file>

<file path=xl/sharedStrings.xml><?xml version="1.0" encoding="utf-8"?>
<sst xmlns="http://schemas.openxmlformats.org/spreadsheetml/2006/main" count="621" uniqueCount="479">
  <si>
    <t>Cross-Method Pricing Analysis</t>
    <phoneticPr fontId="41" type="noConversion"/>
  </si>
  <si>
    <t>Black-Scholes-Merton · Binomial Tree · Monte Carlo</t>
    <phoneticPr fontId="41" type="noConversion"/>
  </si>
  <si>
    <t>Editure Limited | Important Comments</t>
  </si>
  <si>
    <t>x</t>
  </si>
  <si>
    <t>Overview</t>
  </si>
  <si>
    <t>Key Assumptions (Due to Lack of Information in CIM)</t>
  </si>
  <si>
    <t>Assumption</t>
  </si>
  <si>
    <t>Value</t>
  </si>
  <si>
    <t>Commentary</t>
  </si>
  <si>
    <t>Comparable Company Analysis</t>
  </si>
  <si>
    <t>n.a.</t>
  </si>
  <si>
    <t>This method was not relied upon. Please see "Comps" tab for detailed explanation.</t>
  </si>
  <si>
    <t>Model Date</t>
  </si>
  <si>
    <t>Given that the CIM incorporates financials for Q1 2012, the model date was assumed to be March 31, 2012.</t>
  </si>
  <si>
    <t>General Model Assumptions</t>
  </si>
  <si>
    <t>Various</t>
  </si>
  <si>
    <t>Please see comments in specific cells throughout the model for explanations of minor assumptions.</t>
  </si>
  <si>
    <t>"Assumptions" Tab</t>
  </si>
  <si>
    <t>Please see additional commentary on the right side of the "Assumptions" tab that explains the though process behind assumptions</t>
  </si>
  <si>
    <t>Q4 2012E Allocation</t>
  </si>
  <si>
    <t>Given the model date of March 31, the valuation needed to include Q4 of 2012. However, there was no quarterly information available in the CIM except for 2013P EBITDA projections on Pg. 63, which indicated most earnings are generated in quarters 3 and 4 due to seasonality. As a result, Q4 2013P's EBITDA as a % of the total year's EBITDA was used as a proxy to allocate 2012E's yearly figures to Q4 of 2012. This method was deemed to be the best and only option, as the alternative was to not include Q4 numbers in the valuation at all, which was we believed would have been more inaccurate.</t>
  </si>
  <si>
    <t>Depreciation</t>
  </si>
  <si>
    <t>Equal to CapEx</t>
  </si>
  <si>
    <t>Since no depreciation information was provided in the CIM, depreciation was set equal to CapEx so that 1) FCF was not understated because of not adding back depreciation, 2) the tax saving of depreciation could be accounted for, and 3) depreciation and CapEx could be equal in the terminal year.</t>
  </si>
  <si>
    <t>Exit Multiple</t>
  </si>
  <si>
    <t>This method was completed for illustration and completion purposes only as it was not relied upon. There is no way to accurately estimate Editure's exit multiple given that comps were not public in 2012 and there is no trading history.</t>
  </si>
  <si>
    <t>Debt / Equity Split</t>
  </si>
  <si>
    <t>Debt weighting was set at 0% as there was no long-term debt on balance sheet (did not count "Other Creditors" as debt). Additionally, there is no accurate way to estimate cost of debt without the interest rates on debts and/or interest expense on the income statement (could have approximated a debt rating). Due to this lack of information in the financials, it was more accurate to assume "Other Creditors" was not included in debt instead of assuming an arbitrary cost of debt.</t>
  </si>
  <si>
    <t>Beta</t>
  </si>
  <si>
    <t>Given that 2012 public comparable companies were unavailable and that Editure itself is a private company, there were no public options for calculating beta. As a result, the only option was to reasonably estimate beta according to our experience in the finance industry. We believed that for a technology company, specifically one in the growing education technology space, a beta of 1.25 was a reasonable estimate. This represents its relatively higher volatility compared to the overall market. Additionally, out of the three comparable companies, only one (Learning Technologies Group) has a beta today, which is 1.33. Given that the outlook and performance of the technology sector is not the same today as it was in 2012, we used this figure as a sense check and determined it was reasonable to use a slightly lower figure of 1.25 for this valuation.</t>
  </si>
  <si>
    <t>Base Case Valuation (Implied Vol)</t>
    <phoneticPr fontId="41" type="noConversion"/>
  </si>
  <si>
    <t>Method</t>
  </si>
  <si>
    <t>Theoretical Value</t>
    <phoneticPr fontId="41" type="noConversion"/>
  </si>
  <si>
    <t>Volatility Used</t>
    <phoneticPr fontId="41" type="noConversion"/>
  </si>
  <si>
    <t>Black-Scholes-Merton Model</t>
    <phoneticPr fontId="41" type="noConversion"/>
  </si>
  <si>
    <t>Binomial Tree</t>
    <phoneticPr fontId="41" type="noConversion"/>
  </si>
  <si>
    <t>Monte Carlo</t>
    <phoneticPr fontId="41" type="noConversion"/>
  </si>
  <si>
    <t>Alternative Case Cross-Check (Historical Vol)</t>
    <phoneticPr fontId="41" type="noConversion"/>
  </si>
  <si>
    <t>BAABTAVMT0NBTAFI/////wFQcQEAACZDSVEuT006QVJKTyBCLklRX0JBU0lDX0VQU19FU1QuSVFfTlRNLgUAAAAAAAAACAAAABYoSW52YWxpZCBGb3JtdWxhIE5hbWUpnWqa/Qpl2gjnuQLoKWXaCCVDSVEuS0xTRTpMS0wuSVFfQkFTSUNfRVBTX0VTVC5JUV9OVE0uBQAAAAAAAAAIAAAAFihJbnZhbGlkIEZvcm11bGEgTmFtZSmdapr9CmXaCC0eAugpZdoIJUNJUS5UU0U6NzgxMy5JUV9CQVNJQ19FUFNfRVNULklRX05UTS4FAAAAAAAAAAgAAAAWKEludmFsaWQgRm9ybXVsYSBOYW1lKZ1qmv0KZdoIB2wC6Cll2ggkQ0lRLlRTWDpTSVMuSVFfQkFTSUNfRVBTX0VTVC5JUV9OVE0uBQAAAAAAAAAIAAAAFihJbnZhbGlkIEZvcm11bGEgTmFtZSmdapr9CmXaCIjmAOgpZdoIJUNJUS5UU0U6NzgxNy5JUV9CQVNJQ19FUFNfRVNULklRX05UTS4FAAAAAAAAAAgAAAAWKEludmFsaWQgRm9ybXVsYSBOYW1lKZ1qmv0KZdoI+ZIC6Cll2ggvQ0lRLlRTRTo3ODE3LklRX0JBU0lDX0VQU19FU1QuSVFfTlRNLjIwMjItMDctMTMFAAAAAAAAAAgAAAAWKEludmFsaWQgRm9ybXVsYSBOYW1lKaO4mecpZdoINqnp9yll2gguQ0lRLlRTWDpTSVMuSVFfQkFTSUNfRVBTX0VTVC5JUV9OVE0uMjAyMi0wNy0xMwUAAAAAAAAACAAAABYoSW52YWxpZCBGb3JtdWxhIE5hbWUpo7iZ5yll2gg7lOr3KWXaCC9DSVEuVFNFOjc4MTMuSVFf</t>
  </si>
  <si>
    <t>QkFTSUNfRVBTX0VTVC5JUV9OVE0uMjAyMi0wNy0xMwUAAAAAAAAACAAAABYoSW52YWxpZCBGb3JtdWxhIE5hbWUpo7iZ5yll2gjn0en3KWXaCC9DSVEuS0xTRTpMS0wuSVFfQkFTSUNfRVBTX0VTVC5JUV9OVE0uMjAyMi0wNy0xMwUAAAAAAAAACAAAABYoSW52YWxpZCBGb3JtdWxhIE5hbWUpo7iZ5yll2ggh9+n3KWXaCDBDSVEuT006QVJKTyBCLklRX0JBU0lDX0VQU19FU1QuSVFfTlRNLjIwMjItMDctMTMFAAAAAAAAAAgAAAAWKEludmFsaWQgRm9ybXVsYSBOYW1lKaO4mecpZdoIhIPp9yll2ggjQ0lRLk5BU0RBUUdTOkFNU0MuSVFfTEFTVFNBTEVQUklDRS4BAAAAdYgAAAIAAAAENC44NACdapr9CmXaCEqpAegpZdoIFENJUS5OWVNFOkZMUi5JUV9URVYuAQAAACsBCgACAAAACjI1NTIuMDI0MzQBBgAAAAUAAAABMQEAAAALLTIwOTg0NDYxNjADAAAAAzE2MAIAAAAGMTAwMDYwBAAAAAEwBwAAAAk3LzEzLzIwMjKdapr9CmXaCIjmAOgpZdoIHkNJUS5LTFNFOkxLTC5JUV9MQVNUU0FMRVBSSUNFLgEAAABcWQITAgAAAAUwLjA0NQCdapr9CmXaCAdsAugpZdoIH0NJUS5OQVNEQVFHUzpBTVNDLklRX01BUktFVENBUC4BAAAAdYgAAAIAAAAKMTM4LjA5MzYwMgEGAAAABQAAAAExAQAAAAstMjA5Mjc1ODc4NQMAAAADMTYwAgAAAAYxMDAwNTQEAAAAATAHAAAACTcvMTMvMjAyMp1qmv0KZdoISqkB6Cll2gga</t>
  </si>
  <si>
    <t>Q0lRLk5ZU0U6RkxSLklRX01BUktFVENBUC4BAAAAKwEKAAIAAAALMzI5Ni4wMjQzNDEBBgAAAAUAAAABMQEAAAALLTIwOTg0NDYxNjADAAAAAzE2MAIAAAAGMTAwMDU0BAAAAAEwBwAAAAk3LzEzLzIwMjKdapr9CmXaCIjmAOgpZdoIGkNJUS5LTFNFOkxLTC5JUV9NQVJLRVRDQVAuAQAAAFxZAhMCAAAACTQzLjcyMjAyNwEGAAAABQAAAAExAQAAAAstMjA5Mzc0OTcyNAMAAAADMTExAgAAAAYxMDAwNTQEAAAAATAHAAAACTcvMTMvMjAyMp1qmv0KZdoIB2wC6Cll2ggZQ0lRLk5BU0RBUUdTOkFNU0MuSVFfVEVWLgEAAAB1iAAAAgAAAAoxMDEuMzExNjAyAQYAAAAFAAAAATEBAAAACy0yMDkyNzU4Nzg1AwAAAAMxNjACAAAABjEwMDA2MAQAAAABMAcAAAAJNy8xMy8yMDIynWqa/Qpl2ghKqQHoKWXaCBRDSVEuS0xTRTpMS0wuSVFfVEVWLgEAAABcWQITAgAAAAkzMS43NjgwMjcBBgAAAAUAAAABMQEAAAALLTIwOTM3NDk3MjQDAAAAAzExMQIAAAAGMTAwMDYwBAAAAAEwBwAAAAk3LzEzLzIwMjKdapr9CmXaCE1GAugpZdoIHkNJUS5OWVNFOkdWQS5JUV9MQVNUU0FMRVBSSUNFLgEAAAC6NQQAAgAAAAUyOC40OACdapr9CmXaCKNxAOgpZdoIGkNJUS5OWVNFOkdWQS5JUV9NQVJLRVRDQVAuAQAAALo1BAACAAAACzEyOTEuOTc4OTA5AQYAAAAFAAAAATEBAAAACy0yMDk5ODI0MTMxAwAAAAMxNjACAAAABjEwMDA1</t>
  </si>
  <si>
    <t>NAQAAAABMAcAAAAJNy8xMy8yMDIynWqa/Qpl2gijcQDoKWXaCBRDSVEuTllTRTpHVkEuSVFfVEVWLgEAAAC6NQQAAgAAAAsxMDcyLjk1MzkwOQEGAAAABQAAAAExAQAAAAstMjA5OTgyNDEzMQMAAAADMTYwAgAAAAYxMDAwNjAEAAAAATAHAAAACTcvMTMvMjAyMp1qmv0KZdoIGCQA6Cll2ggeQ0lRLlRTRTo3ODE3LklRX0xBU1RTQUxFUFJJQ0UuAQAAAJ1zDQACAAAABDIzMjQAnWqa/Qpl2gjnuQLoKWXaCBpDSVEuVFNFOjc4MTcuSVFfTUFSS0VUQ0FQLgEAAACdcw0AAgAAAAwxMzUxMzcuMjc2NjgBBgAAAAUAAAABMQEAAAALLTIwODk3ODQ0MTEDAAAAAjc5AgAAAAYxMDAwNTQEAAAAATAHAAAACTcvMTMvMjAyMp1qmv0KZdoI57kC6Cll2ggfQ0lRLlRXU0U6NDEwNi5JUV9MQVNUU0FMRVBSSUNFLgEAAAAqQjYBAgAAAAQyNC4zAJ1qmv0KZdoILR4C6Cll2ggUQ0lRLlRTRTo3ODE3LklRX1RFVi4BAAAAnXMNAAIAAAALODcyMDMuMjc2NjgBBgAAAAUAAAABMQEAAAALLTIwODk3ODQ0MTEDAAAAAjc5AgAAAAYxMDAwNjAEAAAAATAHAAAACTcvMTMvMjAyMp1qmv0KZdoI57kC6Cll2ggbQ0lRLlRXU0U6NDEwNi5JUV9NQVJLRVRDQVAuAQAAACpCNgECAAAACzI0NTIuMTUwODM1AQYAAAAFAAAAATEBAAAACy0yMDkxNTYxOTEzAwAAAAMxNTYCAAAABjEwMDA1NAQAAAABMAcAAAAJNy8xMy8yMDIynWqa/Qpl2gjO</t>
  </si>
  <si>
    <t>+AHoKWXaCB1DSVEuVFNYOlNJUy5JUV9MQVNUU0FMRVBSSUNFLgEAAABIgDAAAgAAAAUxMi4zNQCdapr9CmXaCH80AegpZdoIFUNJUS5UV1NFOjQxMDYuSVFfVEVWLgEAAAAqQjYBAgAAAAsyNDQ1Ljk5OTgzNQEGAAAABQAAAAExAQAAAAstMjA5MTU2MTkxMwMAAAADMTU2AgAAAAYxMDAwNjAEAAAAATAHAAAACTcvMTMvMjAyMp1qmv0KZdoIzvgB6Cll2ggbQ0lRLk9NOkFSSk8gQi5JUV9NQVJLRVRDQVAuAQAAAFOW8Q4CAAAADDE5NDA2LjMzMjA3NgEGAAAABQAAAAExAQAAAAstMjEwMjI2NTgxNgMAAAADMTM3AgAAAAYxMDAwNTQEAAAAATAHAAAACTcvMTMvMjAyMp1qmv0KZdoI0AcD6Cll2ggZQ0lRLlRTWDpTSVMuSVFfTUFSS0VUQ0FQLgEAAABIgDAAAgAAAAk3OTUuMDcwMTkBBgAAAAUAAAABMQEAAAALLTIwOTczNjQ2NzgDAAAAAjI3AgAAAAYxMDAwNTQEAAAAATAHAAAACTcvMTMvMjAyMp1qmv0KZdoIfzQB6Cll2ggTQ0lRLlRTWDpTSVMuSVFfVEVWLgEAAABIgDAAAgAAAAsxMTY1LjI5ODE4OQEGAAAABQAAAAExAQAAAAstMjA5NzM2NDY3OAMAAAACMjcCAAAABjEwMDA2MAQAAAABMAcAAAAJNy8xMy8yMDIynWqa/Qpl2gh/NAHoKWXaCB5DSVEuVFNFOjc4MTMuSVFfTEFTVFNBTEVQUklDRS4BAAAAFP8dAwIAAAADODEzAJ1qmv0KZdoI+ZIC6Cll2ggfQ0lRLk9NOkFSSk8gQi5JUV9MQVNUU0FMRVBS</t>
  </si>
  <si>
    <t>SUNFLgEAAABTlvEOAgAAAAU3MS4yNQCdapr9CmXaCNAHA+gpZdoIGkNJUS5UU0U6NzgxMy5JUV9NQVJLRVRDQVAuAQAAABT/HQMCAAAACzI4NzMuMDgyNjUxAQYAAAAFAAAAATEBAAAACy0yMDk1MzI2MTQ4AwAAAAI3OQIAAAAGMTAwMDU0BAAAAAEwBwAAAAk3LzEzLzIwMjKdapr9CmXaCPmSAugpZdoIFUNJUS5PTTpBUkpPIEIuSVFfVEVWLgEAAABTlvEOAgAAAAwyNDI3MS4zMzIwNzYBBgAAAAUAAAABMQEAAAALLTIxMDIyNjU4MTYDAAAAAzEzNwIAAAAGMTAwMDYwBAAAAAEwBwAAAAk3LzEzLzIwMjKdapr9CmXaCNAHA+gpZdoIFENJUS5UU0U6NzgxMy5JUV9URVYuAQAAABT/HQMCAAAACzM5MTYuMDgyNjUxAQYAAAAFAAAAATEBAAAACy0yMDk1MzI2MTQ4AwAAAAI3OQIAAAAGMTAwMDYwBAAAAAEwBwAAAAk3LzEzLzIwMjKdapr9CmXaCPmSAugpZdoIHkNJUS5OWVNFOkZMUi5JUV9MQVNUU0FMRVBSSUNFLgEAAAArAQoAAgAAAAUyMy4yMQCdapr9CmXaCIjmAOgpZdoIKENJUS5OWVNFOkZMUi5JUV9MQVNUU0FMRVBSSUNFLjIwMjItMDctMTMBAAAAKwEKAAIAAAAFMjMuMjEAo7iZ5yll2gg7lOr3KWXaCB5DSVEuVFNFOjc4MTMuSVFfVEVWLjIwMjItMDctMTMBAAAAFP8dAwIAAAALMzkxNi4wODI2NTEBBgAAAAUAAAABMQEAAAALLTIwOTUzMjYxNDgDAAAAAjc5AgAAAAYxMDAwNjAEAAAAATAHAAAACTcv</t>
  </si>
  <si>
    <t>MTMvMjAyMqO4mecpZdoINqnp9yll2ggfQ0lRLk9NOkFSSk8gQi5JUV9URVYuMjAyMi0wNy0xMwEAAABTlvEOAgAAAAwyNDI3MS4zMzIwNzYBBgAAAAUAAAABMQEAAAALLTIxMDIyNjU4MTYDAAAAAzEzNwIAAAAGMTAwMDYwBAAAAAEwBwAAAAk3LzEzLzIwMjKjuJnnKWXaCEVb6fcpZdoIJENJUS5UU0U6NzgxMy5JUV9NQVJLRVRDQVAuMjAyMi0wNy0xMwEAAAAU/x0DAgAAAAsyODczLjA4MjY1MQEGAAAABQAAAAExAQAAAAstMjA5NTMyNjE0OAMAAAACNzkCAAAABjEwMDA1NAQAAAABMAcAAAAJNy8xMy8yMDIyo7iZ5yll2gg2qen3KWXaCClDSVEuT006QVJKTyBCLklRX0xBU1RTQUxFUFJJQ0UuMjAyMi0wNy0xMwEAAABTlvEOAgAAAAU3MS4yNQCjuJnnKWXaCEVb6fcpZdoIKENJUS5UU0U6NzgxMy5JUV9MQVNUU0FMRVBSSUNFLjIwMjItMDctMTMBAAAAFP8dAwIAAAADODEyAKO4mecpZdoINqnp9yll2ggdQ0lRLlRTWDpTSVMuSVFfVEVWLjIwMjItMDctMTMBAAAASIAwAAIAAAALMTE2NS4yOTgxODkBBgAAAAUAAAABMQEAAAALLTIwOTczNjQ2NzgDAAAAAjI3AgAAAAYxMDAwNjAEAAAAATAHAAAACTcvMTMvMjAyMqO4mecpZdoIBmzq9yll2ggjQ0lRLlRTWDpTSVMuSVFfTUFSS0VUQ0FQLjIwMjItMDctMTMBAAAASIAwAAIAAAAJNzk1LjA3MDE5AQYAAAAFAAAAATEBAAAACy0yMDk3MzY0Njc4AwAAAAIy</t>
  </si>
  <si>
    <t>NwIAAAAGMTAwMDU0BAAAAAEwBwAAAAk3LzEzLzIwMjKjuJnnKWXaCAZs6vcpZdoIJUNJUS5PTTpBUkpPIEIuSVFfTUFSS0VUQ0FQLjIwMjItMDctMTMBAAAAU5bxDgIAAAAMMTk0MDYuMzMyMDc2AQYAAAAFAAAAATEBAAAACy0yMTAyMjY1ODE2AwAAAAMxMzcCAAAABjEwMDA1NAQAAAABMAcAAAAJNy8xMy8yMDIyo7iZ5yll2ghFW+n3KWXaCB9DSVEuVFdTRTo0MTA2LklRX1RFVi4yMDIyLTA3LTEzAQAAACpCNgECAAAACzI0NDUuOTk5ODM1AQYAAAAFAAAAATEBAAAACy0yMDkxNTYxOTEzAwAAAAMxNTYCAAAABjEwMDA2MAQAAAABMAcAAAAJNy8xMy8yMDIyo7iZ5yll2ggh9+n3KWXaCCdDSVEuVFNYOlNJUy5JUV9MQVNUU0FMRVBSSUNFLjIwMjItMDctMTMBAAAASIAwAAIAAAAFMTIuMzUAo7iZ5yll2ggGbOr3KWXaCCVDSVEuVFdTRTo0MTA2LklRX01BUktFVENBUC4yMDIyLTA3LTEzAQAAACpCNgECAAAACzI0NTIuMTUwODM1AQYAAAAFAAAAATEBAAAACy0yMDkxNTYxOTEzAwAAAAMxNTYCAAAABjEwMDA1NAQAAAABMAcAAAAJNy8xMy8yMDIyo7iZ5yll2ggh9+n3KWXaCB5DSVEuVFNFOjc4MTcuSVFfVEVWLjIwMjItMDctMTMBAAAAnXMNAAIAAAALODcyMDMuMjc2NjgBBgAAAAUAAAABMQEAAAALLTIwODk3ODQ0MTEDAAAAAjc5AgAAAAYxMDAwNjAEAAAAATAHAAAACTcvMTMvMjAyMqO4mecpZdoIhIPp</t>
  </si>
  <si>
    <t>9yll2ggpQ0lRLlRXU0U6NDEwNi5JUV9MQVNUU0FMRVBSSUNFLjIwMjItMDctMTMBAAAAKkI2AQIAAAAEMjQuMQCjuJnnKWXaCCH36fcpZdoIJENJUS5UU0U6NzgxNy5JUV9NQVJLRVRDQVAuMjAyMi0wNy0xMwEAAACdcw0AAgAAAAwxMzUxMzcuMjc2NjgBBgAAAAUAAAABMQEAAAALLTIwODk3ODQ0MTEDAAAAAjc5AgAAAAYxMDAwNTQEAAAAATAHAAAACTcvMTMvMjAyMqO4mecpZdoIhIPp9yll2ggoQ0lRLlRTRTo3ODE3LklRX0xBU1RTQUxFUFJJQ0UuMjAyMi0wNy0xMwEAAACdcw0AAgAAAAQyMzM2AKO4mecpZdoIhIPp9yll2ggeQ0lRLk5ZU0U6R1ZBLklRX1RFVi4yMDIyLTA3LTEzAQAAALo1BAACAAAACzEwNzIuOTUzOTA5AQYAAAAFAAAAATEBAAAACy0yMDk5ODI0MTMxAwAAAAMxNjACAAAABjEwMDA2MAQAAAABMAcAAAAJNy8xMy8yMDIyo7iZ5yll2ggxu+r3KWXaCCRDSVEuTllTRTpHVkEuSVFfTUFSS0VUQ0FQLjIwMjItMDctMTMBAAAAujUEAAIAAAALMTI5MS45Nzg5MDkBBgAAAAUAAAABMQEAAAALLTIwOTk4MjQxMzEDAAAAAzE2MAIAAAAGMTAwMDU0BAAAAAEwBwAAAAk3LzEzLzIwMjKjuJnnKWXaCDuU6vcpZdoIKENJUS5OWVNFOkdWQS5JUV9MQVNUU0FMRVBSSUNFLjIwMjItMDctMTMBAAAAujUEAAIAAAAFMjguNDgAo7iZ5yll2gg7lOr3KWXaCB5DSVEuS0xTRTpMS0wuSVFfVEVWLjIwMjIt</t>
  </si>
  <si>
    <t>MDctMTMBAAAAXFkCEwIAAAAJMzEuNzY4MDI3AQYAAAAFAAAAATEBAAAACy0yMDkzNzQ5NzI0AwAAAAMxMTECAAAABjEwMDA2MAQAAAABMAcAAAAJNy8xMy8yMDIyo7iZ5yll2ggh9+n3KWXaCCNDSVEuTkFTREFRR1M6QU1TQy5JUV9URVYuMjAyMi0wNy0xMwEAAAB1iAAAAgAAAAoxMDEuMzExNjAyAQYAAAAFAAAAATEBAAAACy0yMDkyNzU4Nzg1AwAAAAMxNjACAAAABjEwMDA2MAQAAAABMAcAAAAJNy8xMy8yMDIyo7iZ5yll2ghWRer3KWXaCCRDSVEuS0xTRTpMS0wuSVFfTUFSS0VUQ0FQLjIwMjItMDctMTMBAAAAXFkCEwIAAAAJNDMuNzIyMDI3AQYAAAAFAAAAATEBAAAACy0yMDkzNzQ5NzI0AwAAAAMxMTECAAAABjEwMDA1NAQAAAABMAcAAAAJNy8xMy8yMDIyo7iZ5yll2gjn0en3KWXaCCRDSVEuTllTRTpGTFIuSVFfTUFSS0VUQ0FQLjIwMjItMDctMTMBAAAAKwEKAAIAAAALMzI5Ni4wMjQzNDEBBgAAAAUAAAABMQEAAAALLTIwOTg0NDYxNjADAAAAAzE2MAIAAAAGMTAwMDU0BAAAAAEwBwAAAAk3LzEzLzIwMjKjuJnnKWXaCDuU6vcpZdoIKUNJUS5OQVNEQVFHUzpBTVNDLklRX01BUktFVENBUC4yMDIyLTA3LTEzAQAAAHWIAAACAAAACjEzOC4wOTM2MDIBBgAAAAUAAAABMQEAAAALLTIwOTI3NTg3ODUDAAAAAzE2MAIAAAAGMTAwMDU0BAAAAAEwBwAAAAk3LzEzLzIwMjKjuJnnKWXaCFZF6vcpZdoI</t>
  </si>
  <si>
    <t>KENJUS5LTFNFOkxLTC5JUV9MQVNUU0FMRVBSSUNFLjIwMjItMDctMTMBAAAAXFkCEwIAAAAFMC4wNDUAo7iZ5yll2gjn0en3KWXaCB5DSVEuTllTRTpGTFIuSVFfVEVWLjIwMjItMDctMTMBAAAAKwEKAAIAAAAKMjU1Mi4wMjQzNAEGAAAABQAAAAExAQAAAAstMjA5ODQ0NjE2MAMAAAADMTYwAgAAAAYxMDAwNjAEAAAAATAHAAAACTcvMTMvMjAyMqO4mecpZdoIO5Tq9yll2ggtQ0lRLk5BU0RBUUdTOkFNU0MuSVFfTEFTVFNBTEVQUklDRS4yMDIyLTA3LTEzAQAAAHWIAAACAAAABDQuODQAo7iZ5yll2ghWRer3KWXaCCdDSVEuTkFTREFRR1M6QU1TQy5JUV9UT1RBTF9ERUJULklRX0xUTS4BAAAAdYgAAAIAAAAFMy44MDIBCAAAAAUAAAABMQEAAAALLTIwOTI3NTg3ODMDAAAAAzE2MAIAAAAENDE3MwQAAAABMAcAAAAJNy8xMy8yMDIyCAAAAAkzLzMxLzIwMjIJAAAAATCdapr9CmXaCK9bAegpZdoIH0NJUS5OWVNFOkZMUi5JUV9TVF9ERUJULklRX0xUTS4BAAAAKwEKAAMAAAAAAJ1qmv0KZdoIo3EA6Cll2gggQ0lRLk9NOkFSSk8gQi5JUV9TVF9ERUJULklRX0xUTS4BAAAAU5bxDgMAAAAAAJ1qmv0KZdoI2+AC6Cll2ggdQ0lRLk5ZU0U6R1ZBLklRX0NBUEVYLklRX0xUTS4BAAAAujUEAAIAAAAILTEwNy4zMDIBCAAAAAUAAAABMQEAAAALLTIwOTk3OTY5MzcDAAAAAzE2MAIAAAAEMjAyMQQAAAABMAcAAAAJ</t>
  </si>
  <si>
    <t>Ny8xMy8yMDIyCAAAAAkzLzMxLzIwMjIJAAAAATCdapr9CmXaCEaI/+cpZdoIIkNJUS5LTFNFOkxLTC5JUV9UT1RBTF9ERUJULklRX0xUTS4BAAAAXFkCEwIAAAAIOC4yMzI3MTgBCAAAAAUAAAABMQEAAAALLTIxMTM4ODkxMTcDAAAAAzExMQIAAAAENDE3MwQAAAABMAcAAAAJNy8xMy8yMDIyCAAAAAk5LzMwLzIwMjEJAAAAATCdapr9CmXaCC0eAugpZdoIJENJUS5OQVNEQVFHUzpBTVNDLklRX0xUX0RFQlQuSVFfTFRNLgEAAAB1iAAAAgAAAAUwLjA4OQEIAAAABQAAAAExAQAAAAstMjA5Mjc1ODc4MwMAAAADMTYwAgAAAAQxMDQ5BAAAAAEwBwAAAAk3LzEzLzIwMjIIAAAACTMvMzEvMjAyMgkAAAABMJ1qmv0KZdoIr1sB6Cll2gggQ0lRLlRXU0U6NDEwNi5JUV9SRVZFTlVFLklRX0xUTS4BAAAAKkI2AQIAAAAIMjM4OC41ODIBCAAAAAUAAAABMQEAAAALLTIwOTE1NjAwNzgDAAAAAzE1NgIAAAADMTEyBAAAAAEwBwAAAAk3LzEzLzIwMjIIAAAACTMvMzEvMjAyMgkAAAABMJ1qmv0KZdoIzvgB6Cll2ggmQ0lRLk5ZU0U6RkxSLklRX0JBU0lDX0VQU19JTkNMLklRX0xUTS4BAAAAKwEKAAIAAAAJLTIuMzk5MTg3AQgAAAAFAAAAATEBAAAACy0yMDk4NDQ1ODk1AwAAAAMxNjACAAAAATkEAAAAATAHAAAACTcvMTMvMjAyMggAAAAJMy8zMS8yMDIyCQAAAAEwnWqa/Qpl2gijcQDoKWXaCCFDSVEuTllTRTpGTFIu</t>
  </si>
  <si>
    <t>SVFfQ0FTSF9FUVVJVi5JUV9MVE0BAAAAKwEKAAIAAAAEMTkxMwEIAAAABQAAAAExAQAAAAstMjA5ODQ0NTg5NQMAAAADMTYwAgAAAAQxMDk2BAAAAAEwBwAAAAk3LzEzLzIwMjIIAAAACTMvMzEvMjAyMgkAAAABMKO4mecpZdoIfL8A6Cll2ggjQ0lRLk9NOkFSSk8gQi5JUV9UT1RBTF9ERUJULklRX0xUTS4BAAAAU5bxDgIAAAAENTg1MAEIAAAABQAAAAExAQAAAAstMjEwMjI2NTY5OAMAAAADMTM3AgAAAAQ0MTczBAAAAAEwBwAAAAk3LzEzLzIwMjIIAAAACTMvMzEvMjAyMgkAAAABMJ1qmv0KZdoI2+AC6Cll2ggfQ0lRLktMU0U6TEtMLklRX0xUX0RFQlQuSVFfTFRNLgEAAABcWQITAgAAAAg0Ljg4ODczNwEIAAAABQAAAAExAQAAAAstMjExMzg4OTExNwMAAAADMTExAgAAAAQxMDQ5BAAAAAEwBwAAAAk3LzEzLzIwMjIIAAAACTkvMzAvMjAyMQkAAAABMJ1qmv0KZdoILR4C6Cll2ggeQ0lRLlRTRTo3ODEzLklRX0VCSVREQS5JUV9MVE0uAQAAABT/HQMCAAAAAzI4OQEIAAAABQAAAAExAQAAAAstMjA5NTMyMzA5MAMAAAACNzkCAAAABDQwNTEEAAAAATAHAAAACTcvMTMvMjAyMggAAAAJMy8zMS8yMDIyCQAAAAEwnWqa/Qpl2gj5kgLoKWXaCCRDSVEuTkFTREFRR1M6QU1TQy5JUV9TVF9ERUJULklRX0xUTS4BAAAAdYgAAAMAAAAAAJ1qmv0KZdoIr1sB6Cll2ggmQ0lRLk5ZU0U6RkxSLklRX0JBU0lDX0VQ</t>
  </si>
  <si>
    <t>U19JTkNMLklRX05UTS4BAAAAKwEKAAMAAAAAAJ1qmv0KZdoIo3EA6Cll2ggcQ0lRLk5ZU0U6RkxSLklRX0VCSVQuSVFfTFRNLgEAAAArAQoAAgAAAAcyNDUuMTQ0AQgAAAAFAAAAATEBAAAACy0yMDk4NDQ1ODk1AwAAAAMxNjACAAAAAzQwMAQAAAABMAcAAAAJNy8xMy8yMDIyCAAAAAkzLzMxLzIwMjIJAAAAATCdapr9CmXaCHy/AOgpZdoIHkNJUS5UU1g6U0lTLklRX1JFVkVOVUUuSVFfTFRNLgEAAABIgDAAAgAAAAc3MzIuNDQ0AQgAAAAFAAAAATEBAAAACy0yMDk3MzY0MzM3AwAAAAIyNwIAAAADMTEyBAAAAAEwBwAAAAk3LzEzLzIwMjIIAAAACTMvMzEvMjAyMgkAAAABMJ1qmv0KZdoIgA0B6Cll2ggfQ0lRLktMU0U6TEtMLklRX1NUX0RFQlQuSVFfTFRNLgEAAABcWQITAgAAAAgwLjIzNzY4MQEIAAAABQAAAAExAQAAAAstMjExMzg4OTExNwMAAAADMTExAgAAAAQxMDQ2BAAAAAEwBwAAAAk3LzEzLzIwMjIIAAAACTkvMzAvMjAyMQkAAAABMJ1qmv0KZdoILR4C6Cll2ggrQ0lRLk5BU0RBUUdTOkFNU0MuSVFfQkFTSUNfRVBTX0lOQ0wuSVFfTFRNLgEAAAB1iAAAAgAAAAktMC43MDU1NDcBCAAAAAUAAAABMQEAAAALLTIwOTI3NTg3ODMDAAAAAzE2MAIAAAABOQQAAAABMAcAAAAJNy8xMy8yMDIyCAAAAAkzLzMxLzIwMjIJAAAAATCdapr9CmXaCK9bAegpZdoIJkNJUS5OQVNEQVFHUzpBTVNDLklRX0NB</t>
  </si>
  <si>
    <t>U0hfRVFVSVYuSVFfTFRNAQAAAHWIAAACAAAABjQwLjU4NAEIAAAABQAAAAExAQAAAAstMjA5Mjc1ODc4MwMAAAADMTYwAgAAAAQxMDk2BAAAAAEwBwAAAAk3LzEzLzIwMjIIAAAACTMvMzEvMjAyMgkAAAABMKO4mecpZdoISqkB6Cll2ggiQ0lRLk5ZU0U6R1ZBLklRX1RPVEFMX0RFQlQuSVFfTFRNLgEAAAC6NQQAAgAAAAczMzIuNDczAQgAAAAFAAAAATEBAAAACy0yMDk5Nzk2OTM3AwAAAAMxNjACAAAABDQxNzMEAAAAATAHAAAACTcvMTMvMjAyMggAAAAJMy8zMS8yMDIyCQAAAAEwnWqa/Qpl2ggKr//nKWXaCB1DSVEuT006QVJKTyBCLklRX0VCSVQuSVFfTFRNLgEAAABTlvEOAgAAAAQxMTE5AQgAAAAFAAAAATEBAAAACy0yMTAyMjY1Njk4AwAAAAMxMzcCAAAAAzQwMAQAAAABMAcAAAAJNy8xMy8yMDIyCAAAAAkzLzMxLzIwMjIJAAAAATCdapr9CmXaCNAHA+gpZdoIJ0NJUS5PTTpBUkpPIEIuSVFfQkFTSUNfRVBTX0lOQ0wuSVFfTFRNLgEAAABTlvEOAgAAAAgyLjY5MTE5NgEIAAAABQAAAAExAQAAAAstMjEwMjI2NTY5OAMAAAADMTM3AgAAAAE5BAAAAAEwBwAAAAk3LzEzLzIwMjIIAAAACTMvMzEvMjAyMgkAAAABMJ1qmv0KZdoI2+AC6Cll2gghQ0lRLktMU0U6TEtMLklRX0NBU0hfRVFVSVYuSVFfTFRNAQAAAFxZAhMCAAAACTY1LjY2MTg1MgEIAAAABQAAAAExAQAAAAstMjExMzg4OTExNwMAAAAD</t>
  </si>
  <si>
    <t>MTExAgAAAAQxMDk2BAAAAAEwBwAAAAk3LzEzLzIwMjIIAAAACTkvMzAvMjAyMQkAAAABMKO4mecpZdoITUYC6Cll2gghQ0lRLk5BU0RBUUdTOkFNU0MuSVFfRUJJVC5JUV9MVE0uAQAAAHWIAAACAAAABy0yNS42NTgBCAAAAAUAAAABMQEAAAALLTIwOTI3NTg3ODMDAAAAAzE2MAIAAAADNDAwBAAAAAEwBwAAAAk3LzEzLzIwMjIIAAAACTMvMzEvMjAyMgkAAAABMJ1qmv0KZdoISqkB6Cll2ggeQ0lRLlRXU0U6NDEwNi5JUV9DQVBFWC5JUV9MVE0uAQAAACpCNgECAAAABy00Ni41MjgBCAAAAAUAAAABMQEAAAALLTIwOTE1NjAwNzgDAAAAAzE1NgIAAAAEMjAyMQQAAAABMAcAAAAJNy8xMy8yMDIyCAAAAAkzLzMxLzIwMjIJAAAAATCdapr9CmXaCGfRAegpZdoIJkNJUS5LTFNFOkxLTC5JUV9CQVNJQ19FUFNfSU5DTC5JUV9MVE0uAQAAAFxZAhMCAAAACS0wLjA3MzMzMwEIAAAABQAAAAExAQAAAAstMjExMzg4OTExNwMAAAADMTExAgAAAAE5BAAAAAEwBwAAAAk3LzEzLzIwMjIIAAAACTkvMzAvMjAyMQkAAAABMJ1qmv0KZdoILR4C6Cll2ggrQ0lRLk5BU0RBUUdTOkFNU0MuSVFfQkFTSUNfRVBTX0lOQ0wuSVFfTlRNLgEAAAB1iAAAAwAAAAAAnWqa/Qpl2gh/NAHoKWXaCB9DSVEuTllTRTpHVkEuSVFfTFRfREVCVC5JUV9MVE0uAQAAALo1BAACAAAABzI5MC41NDkBCAAAAAUAAAABMQEAAAALLTIwOTk3OTY5</t>
  </si>
  <si>
    <t>MzcDAAAAAzE2MAIAAAAEMTA0OQQAAAABMAcAAAAJNy8xMy8yMDIyCAAAAAkzLzMxLzIwMjIJAAAAATCdapr9CmXaCBg6/+cpZdoIH0NJUS5UU0U6NzgxMy5JUV9SRVZFTlVFLklRX0xUTS4BAAAAFP8dAwIAAAAENjY5MAEIAAAABQAAAAExAQAAAAstMjA5NTMyMzA5MAMAAAACNzkCAAAAAzExMgQAAAABMAcAAAAJNy8xMy8yMDIyCAAAAAkzLzMxLzIwMjIJAAAAATCdapr9CmXaCAdsAugpZdoIIkNJUS5UU0U6NzgxNy5JUV9UT1RBTF9ERUJULklRX0xUTS4BAAAAnXMNAAIAAAAENjEzNQEIAAAABQAAAAExAQAAAAstMjA4OTc4NDQ2MAMAAAACNzkCAAAABDQxNzMEAAAAATAHAAAACTcvMTMvMjAyMggAAAAJMy8zMS8yMDIyCQAAAAEwnWqa/Qpl2gj5kgLoKWXaCBxDSVEuS0xTRTpMS0wuSVFfRUJJVC5JUV9MVE0uAQAAAFxZAhMCAAAACS05LjU5MDgxOQEIAAAABQAAAAExAQAAAAstMjExMzg4OTExNwMAAAADMTExAgAAAAM0MDAEAAAAATAHAAAACTcvMTMvMjAyMggAAAAJOS8zMC8yMDIxCQAAAAEwnWqa/Qpl2ghNRgLoKWXaCB5DSVEuTllTRTpGTFIuSVFfRUJJVERBLklRX0xUTS4BAAAAKwEKAAIAAAAFMzEwLjUBCAAAAAUAAAABMQEAAAALLTIwOTg0NDU4OTUDAAAAAzE2MAIAAAAENDA1MQQAAAABMAcAAAAJNy8xMy8yMDIyCAAAAAkzLzMxLzIwMjIJAAAAATCdapr9CmXaCIjmAOgpZdoIHENJUS5UU1g6</t>
  </si>
  <si>
    <t>U0lTLklRX0NBUEVYLklRX0xUTS4BAAAASIAwAAIAAAAGLTcuNDg3AQgAAAAFAAAAATEBAAAACy0yMDk3MzY0MzM3AwAAAAIyNwIAAAAEMjAyMQQAAAABMAcAAAAJNy8xMy8yMDIyCAAAAAkzLzMxLzIwMjIJAAAAATCdapr9CmXaCIANAegpZdoIH0NJUS5UU0U6NzgxNy5JUV9SRVZFTlVFLklRX0xUTS4BAAAAnXMNAAIAAAAFOTAzNTIBCAAAAAUAAAABMQEAAAALLTIwODk3ODQ0NjADAAAAAjc5AgAAAAMxMTIEAAAAATAHAAAACTcvMTMvMjAyMggAAAAJMy8zMS8yMDIyCQAAAAEwnWqa/Qpl2gjnuQLoKWXaCB9DSVEuTllTRTpHVkEuSVFfU1RfREVCVC5JUV9MVE0uAQAAALo1BAADAAAAAACdapr9CmXaCBg6/+cpZdoIH0NJUS5UU0U6NzgxNy5JUV9MVF9ERUJULklRX0xUTS4BAAAAnXMNAAMAAAAAAJ1qmv0KZdoI+ZIC6Cll2ggfQ0lRLk9NOkFSSk8gQi5JUV9FQklUREEuSVFfTFRNLgEAAABTlvEOAgAAAAQxNzE0AQgAAAAFAAAAATEBAAAACy0yMTAyMjY1Njk4AwAAAAMxMzcCAAAABDQwNTEEAAAAATAHAAAACTcvMTMvMjAyMggAAAAJMy8zMS8yMDIyCQAAAAEwnWqa/Qpl2gjb4ALoKWXaCB1DSVEuVFNYOlNJUy5JUV9FQklUREEuSVFfTFRNLgEAAABIgDAAAgAAAAY4NS4yNjMBCAAAAAUAAAABMQEAAAALLTIwOTczNjQzMzcDAAAAAjI3AgAAAAQ0MDUxBAAAAAEwBwAAAAk3LzEzLzIwMjIIAAAACTMvMzEv</t>
  </si>
  <si>
    <t>MjAyMgkAAAABMJ1qmv0KZdoIfzQB6Cll2ggmQ0lRLk5ZU0U6R1ZBLklRX0JBU0lDX0VQU19JTkNMLklRX0xUTS4BAAAAujUEAAIAAAAIMS4zODMzNDQBCAAAAAUAAAABMQEAAAALLTIwOTk3OTY5MzcDAAAAAzE2MAIAAAABOQQAAAABMAcAAAAJNy8xMy8yMDIyCAAAAAkzLzMxLzIwMjIJAAAAATCdapr9CmXaCIxh/+cpZdoIIUNJUS5OWVNFOkdWQS5JUV9DQVNIX0VRVUlWLklRX0xUTQEAAAC6NQQAAgAAAAczNjAuOTExAQgAAAAFAAAAATEBAAAACy0yMDk5Nzk2OTM3AwAAAAMxNjACAAAABDEwOTYEAAAAATAHAAAACTcvMTMvMjAyMggAAAAJMy8zMS8yMDIyCQAAAAEwpt+Z5yll2ggYJADoKWXaCB9DSVEuVFNFOjc4MTcuSVFfU1RfREVCVC5JUV9MVE0uAQAAAJ1zDQADAAAAAACdapr9CmXaCPmSAugpZdoIHUNJUS5UU0U6NzgxNy5JUV9DQVBFWC5JUV9MVE0uAQAAAJ1zDQACAAAABS0xMDQ3AQgAAAAFAAAAATEBAAAACy0yMDg5Nzg0NDYwAwAAAAI3OQIAAAAEMjAyMQQAAAABMAcAAAAJNy8xMy8yMDIyCAAAAAkzLzMxLzIwMjIJAAAAATCdapr9CmXaCOe5AugpZdoII0NJUS5OQVNEQVFHUzpBTVNDLklRX0VCSVREQS5JUV9MVE0uAQAAAHWIAAACAAAABy0yMC4zMTcBCAAAAAUAAAABMQEAAAALLTIwOTI3NTg3ODMDAAAAAzE2MAIAAAAENDA1MQQAAAABMAcAAAAJNy8xMy8yMDIyCAAAAAkzLzMxLzIwMjIJ</t>
  </si>
  <si>
    <t>AAAAATCdapr9CmXaCEqpAegpZdoII0NJUS5UV1NFOjQxMDYuSVFfVE9UQUxfREVCVC5JUV9MVE0uAQAAACpCNgECAAAABzU3NC42NDQBCAAAAAUAAAABMQEAAAALLTIwOTE1NjAwNzgDAAAAAzE1NgIAAAAENDE3MwQAAAABMAcAAAAJNy8xMy8yMDIyCAAAAAkzLzMxLzIwMjIJAAAAATCdapr9CmXaCGfRAegpZdoIHENJUS5OWVNFOkdWQS5JUV9FQklULklRX0xUTS4BAAAAujUEAAIAAAAGNjEuMjkxAQgAAAAFAAAAATEBAAAACy0yMDk5Nzk2OTM3AwAAAAMxNjACAAAAAzQwMAQAAAABMAcAAAAJNy8xMy8yMDIyCAAAAAkzLzMxLzIwMjIJAAAAATCdapr9CmXaCNVKAOgpZdoIIkNJUS5PTTpBUkpPIEIuSVFfQ0FTSF9FUVVJVi5JUV9MVE0BAAAAU5bxDgIAAAADOTg1AQgAAAAFAAAAATEBAAAACy0yMTAyMjY1Njk4AwAAAAMxMzcCAAAABDEwOTYEAAAAATAHAAAACTcvMTMvMjAyMggAAAAJMy8zMS8yMDIyCQAAAAEwo7iZ5yll2gjQBwPoKWXaCCZDSVEuTllTRTpHVkEuSVFfQkFTSUNfRVBTX0lOQ0wuSVFfTlRNLgEAAAC6NQQAAwAAAAAAnWqa/Qpl2giMYf/nKWXaCB1DSVEuVFNFOjc4MTMuSVFfQ0FQRVguSVFfTFRNLgEAAAAU/x0DAwAAAAAAnWqa/Qpl2ggHbALoKWXaCCZDSVEuVFNFOjc4MTcuSVFfQkFTSUNfRVBTX0lOQ0wuSVFfTFRNLgEAAACdcw0AAgAAAAoxNTYuMzc3MTA2AQgAAAAFAAAAATEBAAAA</t>
  </si>
  <si>
    <t>Cy0yMDg5Nzg0NDYwAwAAAAI3OQIAAAABOQQAAAABMAcAAAAJNy8xMy8yMDIyCAAAAAkzLzMxLzIwMjIJAAAAATCdapr9CmXaCPmSAugpZdoIIUNJUS5UU0U6NzgxNy5JUV9DQVNIX0VRVUlWLklRX0xUTQEAAACdcw0AAgAAAAUzOTY3MgEIAAAABQAAAAExAQAAAAstMjA4OTc4NDQ2MAMAAAACNzkCAAAABDEwOTYEAAAAATAHAAAACTcvMTMvMjAyMggAAAAJMy8zMS8yMDIyCQAAAAEwo7iZ5yll2gjnuQLoKWXaCCBDSVEuVFdTRTo0MTA2LklRX0xUX0RFQlQuSVFfTFRNLgEAAAAqQjYBAgAAAAcxMjIuMjk4AQgAAAAFAAAAATEBAAAACy0yMDkxNTYwMDc4AwAAAAMxNTYCAAAABDEwNDkEAAAAATAHAAAACTcvMTMvMjAyMggAAAAJMy8zMS8yMDIyCQAAAAEwnWqa/Qpl2ghn0QHoKWXaCB5DSVEuS0xTRTpMS0wuSVFfRUJJVERBLklRX0xUTS4BAAAAXFkCEwIAAAAILTcuOTAyNjgBCAAAAAUAAAABMQEAAAALLTIxMTM4ODkxMTcDAAAAAzExMQIAAAAENDA1MQQAAAABMAcAAAAJNy8xMy8yMDIyCAAAAAk5LzMwLzIwMjEJAAAAATCdapr9CmXaCC0eAugpZdoIIUNJUS5UU1g6U0lTLklRX1RPVEFMX0RFQlQuSVFfTFRNLgEAAABIgDAAAgAAAAc0MTQuMTMxAQgAAAAFAAAAATEBAAAACy0yMDk3MzY0MzM3AwAAAAIyNwIAAAAENDE3MwQAAAABMAcAAAAJNy8xMy8yMDIyCAAAAAkzLzMxLzIwMjIJAAAAATCdapr9CmXa</t>
  </si>
  <si>
    <t>CIjmAOgpZdoIH0NJUS5OWVNFOkZMUi5JUV9SRVZFTlVFLklRX0xUTS4BAAAAKwEKAAIAAAAJMTIyMDkuODc5AQgAAAAFAAAAATEBAAAACy0yMDk4NDQ1ODk1AwAAAAMxNjACAAAAAzExMgQAAAABMAcAAAAJNy8xMy8yMDIyCAAAAAkzLzMxLzIwMjIJAAAAATCdapr9CmXaCHy/AOgpZdoIIENJUS5UV1NFOjQxMDYuSVFfU1RfREVCVC5JUV9MVE0uAQAAACpCNgECAAAABzM5MC45MzQBCAAAAAUAAAABMQEAAAALLTIwOTE1NjAwNzgDAAAAAzE1NgIAAAAEMTA0NgQAAAABMAcAAAAJNy8xMy8yMDIyCAAAAAkzLzMxLzIwMjIJAAAAATCdapr9CmXaCGfRAegpZdoIHkNJUS5UU1g6U0lTLklRX0xUX0RFQlQuSVFfTFRNLgEAAABIgDAAAgAAAAczNjIuMzk4AQgAAAAFAAAAATEBAAAACy0yMDk3MzY0MzM3AwAAAAIyNwIAAAAEMTA0OQQAAAABMAcAAAAJNy8xMy8yMDIyCAAAAAkzLzMxLzIwMjIJAAAAATCdapr9CmXaCIANAegpZdoIHENJUS5UU0U6NzgxNy5JUV9FQklULklRX0xUTS4BAAAAnXMNAAIAAAAFMTE5NzUBCAAAAAUAAAABMQEAAAALLTIwODk3ODQ0NjADAAAAAjc5AgAAAAM0MDAEAAAAATAHAAAACTcvMTMvMjAyMggAAAAJMy8zMS8yMDIyCQAAAAEwnWqa/Qpl2gjnuQLoKWXaCBxDSVEuVFNFOjc4MTMuSVFfRUJJVC5JUV9MVE0uAQAAABT/HQMCAAAAAzI1MQEIAAAABQAAAAExAQAAAAstMjA5NTMyMzA5</t>
  </si>
  <si>
    <t>MAMAAAACNzkCAAAAAzQwMAQAAAABMAcAAAAJNy8xMy8yMDIyCAAAAAkzLzMxLzIwMjIJAAAAATCdapr9CmXaCPmSAugpZdoIJ0NJUS5UV1NFOjQxMDYuSVFfQkFTSUNfRVBTX0lOQ0wuSVFfTFRNLgEAAAAqQjYBAgAAAAgxLjAyOTY5OQEIAAAABQAAAAExAQAAAAstMjA5MTU2MDA3OAMAAAADMTU2AgAAAAE5BAAAAAEwBwAAAAk3LzEzLzIwMjIIAAAACTMvMzEvMjAyMgkAAAABMJ1qmv0KZdoIZ9EB6Cll2ggiQ0lRLlRXU0U6NDEwNi5JUV9DQVNIX0VRVUlWLklRX0xUTQEAAAAqQjYBAgAAAAc0NzMuNjEyAQgAAAAFAAAAATEBAAAACy0yMDkxNTYwMDc4AwAAAAMxNTYCAAAABDEwOTYEAAAAATAHAAAACTcvMTMvMjAyMggAAAAJMy8zMS8yMDIyCQAAAAEwo7iZ5yll2ggtHgLoKWXaCB5DSVEuVFNYOlNJUy5JUV9TVF9ERUJULklRX0xUTS4BAAAASIAwAAMAAAAAAJ1qmv0KZdoIgA0B6Cll2ggkQ0lRLk5BU0RBUUdTOkFNU0MuSVFfUkVWRU5VRS5JUV9MVE0uAQAAAHWIAAACAAAABzEwOC40MzUBCAAAAAUAAAABMQEAAAALLTIwOTI3NTg3ODMDAAAAAzE2MAIAAAADMTEyBAAAAAEwBwAAAAk3LzEzLzIwMjIIAAAACTMvMzEvMjAyMgkAAAABMJ1qmv0KZdoIr1sB6Cll2gggQ0lRLk9NOkFSSk8gQi5JUV9MVF9ERUJULklRX0xUTS4BAAAAU5bxDgIAAAAEMTA3NQEIAAAABQAAAAExAQAAAAstMjEwMjI2NTY5OAMA</t>
  </si>
  <si>
    <t>AAADMTM3AgAAAAQxMDQ5BAAAAAEwBwAAAAk3LzEzLzIwMjIIAAAACTMvMzEvMjAyMgkAAAABMJ1qmv0KZdoI2+AC6Cll2ggeQ0lRLk5ZU0U6R1ZBLklRX0VCSVREQS5JUV9MVE0uAQAAALo1BAACAAAABzEyMi45NDEBCAAAAAUAAAABMQEAAAALLTIwOTk3OTY5MzcDAAAAAzE2MAIAAAAENDA1MQQAAAABMAcAAAAJNy8xMy8yMDIyCAAAAAkzLzMxLzIwMjIJAAAAATCdapr9CmXaCAqv/+cpZdoIIkNJUS5UU0U6NzgxMy5JUV9UT1RBTF9ERUJULklRX0xUTS4BAAAAFP8dAwIAAAAEMjQxMgEIAAAABQAAAAExAQAAAAstMjA5NTMyMzA5MAMAAAACNzkCAAAABDQxNzMEAAAAATAHAAAACTcvMTMvMjAyMggAAAAJMy8zMS8yMDIyCQAAAAEwnWqa/Qpl2ggHbALoKWXaCCdDSVEuVFdTRTo0MTA2LklRX0JBU0lDX0VQU19JTkNMLklRX05UTS4BAAAAKkI2AQMAAAAAAJ1qmv0KZdoIZ9EB6Cll2ggdQ0lRLlRXU0U6NDEwNi5JUV9FQklULklRX0xUTS4BAAAAKkI2AQIAAAAHMTAxLjMwOAEIAAAABQAAAAExAQAAAAstMjA5MTU2MDA3OAMAAAADMTU2AgAAAAM0MDAEAAAAATAHAAAACTcvMTMvMjAyMggAAAAJMy8zMS8yMDIyCQAAAAEwnWqa/Qpl2ggtHgLoKWXaCB9DSVEuS0xTRTpMS0wuSVFfUkVWRU5VRS5JUV9MVE0uAQAAAFxZAhMCAAAACTUzLjI5NzM2MQEIAAAABQAAAAExAQAAAAstMjExMzg4OTExNwMAAAADMTEx</t>
  </si>
  <si>
    <t>AgAAAAMxMTIEAAAAATAHAAAACTcvMTMvMjAyMggAAAAJOS8zMC8yMDIxCQAAAAEwnWqa/Qpl2ghNRgLoKWXaCCVDSVEuVFNYOlNJUy5JUV9CQVNJQ19FUFNfSU5DTC5JUV9MVE0uAQAAAEiAMAACAAAACDAuMjAzNjM5AQgAAAAFAAAAATEBAAAACy0yMDk3MzY0MzM3AwAAAAIyNwIAAAABOQQAAAABMAcAAAAJNy8xMy8yMDIyCAAAAAkzLzMxLzIwMjIJAAAAATCdapr9CmXaCIjmAOgpZdoIIENJUS5UU1g6U0lTLklRX0NBU0hfRVFVSVYuSVFfTFRNAQAAAEiAMAACAAAABjQzLjkwMwEIAAAABQAAAAExAQAAAAstMjA5NzM2NDMzNwMAAAACMjcCAAAABDEwOTYEAAAAATAHAAAACTcvMTMvMjAyMggAAAAJMy8zMS8yMDIyCQAAAAEwo7iZ5yll2gh/NAHoKWXaCB1DSVEuTllTRTpGTFIuSVFfQ0FQRVguSVFfTFRNLgEAAAArAQoAAgAAAActNTUuMDczAQgAAAAFAAAAATEBAAAACy0yMDk4NDQ1ODk1AwAAAAMxNjACAAAABDIwMjEEAAAAATAHAAAACTcvMTMvMjAyMggAAAAJMy8zMS8yMDIyCQAAAAEwnWqa/Qpl2gijcQDoKWXaCB5DSVEuVFNFOjc4MTcuSVFfRUJJVERBLklRX0xUTS4BAAAAnXMNAAIAAAAFMTk5NDkBCAAAAAUAAAABMQEAAAALLTIwODk3ODQ0NjADAAAAAjc5AgAAAAQ0MDUxBAAAAAEwBwAAAAk3LzEzLzIwMjIIAAAACTMvMzEvMjAyMgkAAAABMJ1qmv0KZdoI57kC6Cll2gggQ0lRLk9NOkFSSk8g</t>
  </si>
  <si>
    <t>Qi5JUV9SRVZFTlVFLklRX0xUTS4BAAAAU5bxDgIAAAAEOTI3MgEIAAAABQAAAAExAQAAAAstMjEwMjI2NTY5OAMAAAADMTM3AgAAAAMxMTIEAAAAATAHAAAACTcvMTMvMjAyMggAAAAJMy8zMS8yMDIyCQAAAAEwnWqa/Qpl2gjb4ALoKWXaCB9DSVEuTllTRTpGTFIuSVFfTFRfREVCVC5JUV9MVE0uAQAAACsBCgACAAAAAzk4MgEIAAAABQAAAAExAQAAAAstMjA5ODQ0NTg5NQMAAAADMTYwAgAAAAQxMDQ5BAAAAAEwBwAAAAk3LzEzLzIwMjIIAAAACTMvMzEvMjAyMgkAAAABMJ1qmv0KZdoIuZgA6Cll2ggfQ0lRLlRTRTo3ODEzLklRX0xUX0RFQlQuSVFfTFRNLgEAAAAU/x0DAgAAAAM3NjQBCAAAAAUAAAABMQEAAAALLTIwOTUzMjMwOTADAAAAAjc5AgAAAAQxMDQ5BAAAAAEwBwAAAAk3LzEzLzIwMjIIAAAACTMvMzEvMjAyMgkAAAABMJ1qmv0KZdoIB2wC6Cll2ggbQ0lRLlRTWDpTSVMuSVFfRUJJVC5JUV9MVE0uAQAAAEiAMAACAAAABjUwLjU4NwEIAAAABQAAAAExAQAAAAstMjA5NzM2NDMzNwMAAAACMjcCAAAAAzQwMAQAAAABMAcAAAAJNy8xMy8yMDIyCAAAAAkzLzMxLzIwMjIJAAAAATCdapr9CmXaCIANAegpZdoIHkNJUS5PTTpBUkpPIEIuSVFfQ0FQRVguSVFfTFRNLgEAAABTlvEOAgAAAAQtODA1AQgAAAAFAAAAATEBAAAACy0yMTAyMjY1Njk4AwAAAAMxMzcCAAAABDIwMjEEAAAAATAHAAAACTcv</t>
  </si>
  <si>
    <t>MTMvMjAyMggAAAAJMy8zMS8yMDIyCQAAAAEwnWqa/Qpl2gjb4ALoKWXaCB9DSVEuVFNFOjc4MTMuSVFfU1RfREVCVC5JUV9MVE0uAQAAABT/HQMCAAAABDEyNTABCAAAAAUAAAABMQEAAAALLTIwOTUzMjMwOTADAAAAAjc5AgAAAAQxMDQ2BAAAAAEwBwAAAAk3LzEzLzIwMjIIAAAACTMvMzEvMjAyMgkAAAABMJ1qmv0KZdoITUYC6Cll2ggiQ0lRLk5BU0RBUUdTOkFNU0MuSVFfQ0FQRVguSVFfTFRNLgEAAAB1iAAAAgAAAAYtMC45MzgBCAAAAAUAAAABMQEAAAALLTIwOTI3NTg3ODMDAAAAAzE2MAIAAAAEMjAyMQQAAAABMAcAAAAJNy8xMy8yMDIyCAAAAAkzLzMxLzIwMjIJAAAAATCdapr9CmXaCM6DAegpZdoIH0NJUS5OWVNFOkdWQS5JUV9SRVZFTlVFLklRX0xUTS4BAAAAujUEAAIAAAAIMjk5MS4zMDcBCAAAAAUAAAABMQEAAAALLTIwOTk3OTY5MzcDAAAAAzE2MAIAAAADMTEyBAAAAAEwBwAAAAk3LzEzLzIwMjIIAAAACTMvMzEvMjAyMgkAAAABMJ1qmv0KZdoIMP3/5yll2ggdQ0lRLktMU0U6TEtMLklRX0NBUEVYLklRX0xUTS4BAAAAXFkCEwIAAAAJLTkuMTE5MjU4AQgAAAAFAAAAATEBAAAACy0yMTEzODg5MTE3AwAAAAMxMTECAAAABDIwMjEEAAAAATAHAAAACTcvMTMvMjAyMggAAAAJOS8zMC8yMDIxCQAAAAEwnWqa/Qpl2ggtHgLoKWXaCCZDSVEuVFNFOjc4MTMuSVFfQkFTSUNfRVBTX0lOQ0wu</t>
  </si>
  <si>
    <t>SVFfTFRNLgEAAAAU/x0DAgAAAAk5Mi4wNzAxMjcBCAAAAAUAAAABMQEAAAALLTIwOTUzMjMwOTADAAAAAjc5AgAAAAE5BAAAAAEwBwAAAAk3LzEzLzIwMjIIAAAACTMvMzEvMjAyMgkAAAABMJ1qmv0KZdoITUYC6Cll2gghQ0lRLlRTRTo3ODEzLklRX0NBU0hfRVFVSVYuSVFfTFRNAQAAABT/HQMCAAAABDEzNjkBCAAAAAUAAAABMQEAAAALLTIwOTUzMjMwOTADAAAAAjc5AgAAAAQxMDk2BAAAAAEwBwAAAAk3LzEzLzIwMjIIAAAACTMvMzEvMjAyMgkAAAABMKO4mecpZdoI+ZIC6Cll2ggfQ0lRLlRXU0U6NDEwNi5JUV9FQklUREEuSVFfTFRNLgEAAAAqQjYBAgAAAAcxOTMuNzMzAQgAAAAFAAAAATEBAAAACy0yMDkxNTYwMDc4AwAAAAMxNTYCAAAABDQwNTEEAAAAATAHAAAACTcvMTMvMjAyMggAAAAJMy8zMS8yMDIyCQAAAAEwnWqa/Qpl2gjO+AHoKWXaCCJDSVEuTllTRTpGTFIuSVFfVE9UQUxfREVCVC5JUV9MVE0uAQAAACsBCgACAAAABDExOTYBCAAAAAUAAAABMQEAAAALLTIwOTg0NDU4OTUDAAAAAzE2MAIAAAAENDE3MwQAAAABMAcAAAAJNy8xMy8yMDIyCAAAAAkzLzMxLzIwMjIJAAAAATCdapr9CmXaCLmYAOgpZdoILENJUS5OWVNFOkZMUi5JUV9UT1RBTF9ERUJULklRX0xUTS4yMDIyLTA3LTEzAQAAACsBCgACAAAABDExOTYBCAAAAAUAAAABMQEAAAALLTIwOTg0NDU4OTUDAAAAAzE2MAIAAAAE</t>
  </si>
  <si>
    <t>NDE3MwQAAAABMAcAAAAJNy8xMy8yMDIyCAAAAAkzLzMxLzIwMjIJAAAAATCm35nnKWXaCDuU6vcpZdoIKUNJUS5UV1NFOjQxMDYuSVFfRUJJVERBLklRX0xUTS4yMDIyLTA3LTEzAQAAACpCNgECAAAABzE5My43MzMBCAAAAAUAAAABMQEAAAALLTIwOTE1NjAwNzgDAAAAAzE1NgIAAAAENDA1MQQAAAABMAcAAAAJNy8xMy8yMDIyCAAAAAkzLzMxLzIwMjIJAAAAATCjuJnnKWXaCCkf6vcpZdoIMENJUS5UU0U6NzgxMy5JUV9CQVNJQ19FUFNfSU5DTC5JUV9MVE0uMjAyMi0wNy0xMwEAAAAU/x0DAgAAAAk5Mi4wNzAxMjcBCAAAAAUAAAABMQEAAAALLTIwOTUzMjMwOTADAAAAAjc5AgAAAAE5BAAAAAEwBwAAAAk3LzEzLzIwMjIIAAAACTMvMzEvMjAyMgkAAAABMKO4mecpZdoI59Hp9yll2ggnQ0lRLktMU0U6TEtMLklRX0NBUEVYLklRX0xUTS4yMDIyLTA3LTEzAQAAAFxZAhMCAAAACS05LjExOTI1OAEIAAAABQAAAAExAQAAAAstMjExMzg4OTExNwMAAAADMTExAgAAAAQyMDIxBAAAAAEwBwAAAAk3LzEzLzIwMjIIAAAACTkvMzAvMjAyMQkAAAABMKO4mecpZdoIIffp9yll2ggpQ0lRLk5ZU0U6R1ZBLklRX1JFVkVOVUUuSVFfTFRNLjIwMjItMDctMTMBAAAAujUEAAIAAAAIMjk5MS4zMDcBCAAAAAUAAAABMQEAAAALLTIwOTk3OTY5MzcDAAAAAzE2MAIAAAADMTEyBAAAAAEwBwAAAAk3LzEzLzIwMjIIAAAA</t>
  </si>
  <si>
    <t>CTMvMzEvMjAyMgkAAAABMKbfmecpZdoIMbvq9yll2ggsQ0lRLk5BU0RBUUdTOkFNU0MuSVFfQ0FQRVguSVFfTFRNLjIwMjItMDctMTMBAAAAdYgAAAIAAAAGLTAuOTM4AQgAAAAFAAAAATEBAAAACy0yMDkyNzU4NzgzAwAAAAMxNjACAAAABDIwMjEEAAAAATAHAAAACTcvMTMvMjAyMggAAAAJMy8zMS8yMDIyCQAAAAEwo7iZ5yll2ghWRer3KWXaCClDSVEuVFNFOjc4MTMuSVFfU1RfREVCVC5JUV9MVE0uMjAyMi0wNy0xMwEAAAAU/x0DAgAAAAQxMjUwAQgAAAAFAAAAATEBAAAACy0yMDk1MzIzMDkwAwAAAAI3OQIAAAAEMTA0NgQAAAABMAcAAAAJNy8xMy8yMDIyCAAAAAkzLzMxLzIwMjIJAAAAATCjuJnnKWXaCOfR6fcpZdoIKENJUS5PTTpBUkpPIEIuSVFfQ0FQRVguSVFfTFRNLjIwMjItMDctMTMBAAAAU5bxDgIAAAAELTgwNQEIAAAABQAAAAExAQAAAAstMjEwMjI2NTY5OAMAAAADMTM3AgAAAAQyMDIxBAAAAAEwBwAAAAk3LzEzLzIwMjIIAAAACTMvMzEvMjAyMgkAAAABMKO4mecpZdoIhIPp9yll2gglQ0lRLlRTWDpTSVMuSVFfRUJJVC5JUV9MVE0uMjAyMi0wNy0xMwEAAABIgDAAAgAAAAY1MC41ODcBCAAAAAUAAAABMQEAAAALLTIwOTczNjQzMzcDAAAAAjI3AgAAAAM0MDAEAAAAATAHAAAACTcvMTMvMjAyMggAAAAJMy8zMS8yMDIyCQAAAAEwo7iZ5yll2ggGbOr3KWXaCClDSVEuVFNFOjc4MTMu</t>
  </si>
  <si>
    <t>SVFfTFRfREVCVC5JUV9MVE0uMjAyMi0wNy0xMwEAAAAU/x0DAgAAAAM3NjQBCAAAAAUAAAABMQEAAAALLTIwOTUzMjMwOTADAAAAAjc5AgAAAAQxMDQ5BAAAAAEwBwAAAAk3LzEzLzIwMjIIAAAACTMvMzEvMjAyMgkAAAABMKO4mecpZdoI59Hp9yll2ggpQ0lRLk5ZU0U6RkxSLklRX0xUX0RFQlQuSVFfTFRNLjIwMjItMDctMTMBAAAAKwEKAAIAAAADOTgyAQgAAAAFAAAAATEBAAAACy0yMDk4NDQ1ODk1AwAAAAMxNjACAAAABDEwNDkEAAAAATAHAAAACTcvMTMvMjAyMggAAAAJMy8zMS8yMDIyCQAAAAEwpt+Z5yll2gg7lOr3KWXaCCpDSVEuT006QVJKTyBCLklRX1JFVkVOVUUuSVFfTFRNLjIwMjItMDctMTMBAAAAU5bxDgIAAAAEOTI3MgEIAAAABQAAAAExAQAAAAstMjEwMjI2NTY5OAMAAAADMTM3AgAAAAMxMTIEAAAAATAHAAAACTcvMTMvMjAyMggAAAAJMy8zMS8yMDIyCQAAAAEwo7iZ5yll2giEg+n3KWXaCChDSVEuVFNFOjc4MTcuSVFfRUJJVERBLklRX0xUTS4yMDIyLTA3LTEzAQAAAJ1zDQACAAAABTE5OTQ5AQgAAAAFAAAAATEBAAAACy0yMDg5Nzg0NDYwAwAAAAI3OQIAAAAENDA1MQQAAAABMAcAAAAJNy8xMy8yMDIyCAAAAAkzLzMxLzIwMjIJAAAAATCjuJnnKWXaCISD6fcpZdoIJ0NJUS5OWVNFOkZMUi5JUV9DQVBFWC5JUV9MVE0uMjAyMi0wNy0xMwEAAAArAQoAAgAAAActNTUuMDczAQgA</t>
  </si>
  <si>
    <t>AAAFAAAAATEBAAAACy0yMDk4NDQ1ODk1AwAAAAMxNjACAAAABDIwMjEEAAAAATAHAAAACTcvMTMvMjAyMggAAAAJMy8zMS8yMDIyCQAAAAEwo7iZ5yll2gg7lOr3KWXaCC9DSVEuVFNYOlNJUy5JUV9CQVNJQ19FUFNfSU5DTC5JUV9MVE0uMjAyMi0wNy0xMwEAAABIgDAAAgAAAAgwLjIwMzYzOQEIAAAABQAAAAExAQAAAAstMjA5NzM2NDMzNwMAAAACMjcCAAAAATkEAAAAATAHAAAACTcvMTMvMjAyMggAAAAJMy8zMS8yMDIyCQAAAAEwo7iZ5yll2gg7lOr3KWXaCClDSVEuS0xTRTpMS0wuSVFfUkVWRU5VRS5JUV9MVE0uMjAyMi0wNy0xMwEAAABcWQITAgAAAAk1My4yOTczNjEBCAAAAAUAAAABMQEAAAALLTIxMTM4ODkxMTcDAAAAAzExMQIAAAADMTEyBAAAAAEwBwAAAAk3LzEzLzIwMjIIAAAACTkvMzAvMjAyMQkAAAABMKO4mecpZdoIIffp9yll2ggnQ0lRLlRXU0U6NDEwNi5JUV9FQklULklRX0xUTS4yMDIyLTA3LTEzAQAAACpCNgECAAAABzEwMS4zMDgBCAAAAAUAAAABMQEAAAALLTIwOTE1NjAwNzgDAAAAAzE1NgIAAAADNDAwBAAAAAEwBwAAAAk3LzEzLzIwMjIIAAAACTMvMzEvMjAyMgkAAAABMKO4mecpZdoIIffp9yll2ggxQ0lRLlRXU0U6NDEwNi5JUV9CQVNJQ19FUFNfSU5DTC5JUV9OVE0uMjAyMi0wNy0xMwEAAAAqQjYBAwAAAAAAo7iZ5yll2ggpH+r3KWXaCCxDSVEuVFNFOjc4MTMuSVFf</t>
  </si>
  <si>
    <t>VE9UQUxfREVCVC5JUV9MVE0uMjAyMi0wNy0xMwEAAAAU/x0DAgAAAAQyNDEyAQgAAAAFAAAAATEBAAAACy0yMDk1MzIzMDkwAwAAAAI3OQIAAAAENDE3MwQAAAABMAcAAAAJNy8xMy8yMDIyCAAAAAkzLzMxLzIwMjIJAAAAATCjuJnnKWXaCOfR6fcpZdoIKENJUS5OWVNFOkdWQS5JUV9FQklUREEuSVFfTFRNLjIwMjItMDctMTMBAAAAujUEAAIAAAAHMTIyLjk0MQEIAAAABQAAAAExAQAAAAstMjA5OTc5NjkzNwMAAAADMTYwAgAAAAQ0MDUxBAAAAAEwBwAAAAk3LzEzLzIwMjIIAAAACTMvMzEvMjAyMgkAAAABMKbfmecpZdoIMbvq9yll2ggqQ0lRLk9NOkFSSk8gQi5JUV9MVF9ERUJULklRX0xUTS4yMDIyLTA3LTEzAQAAAFOW8Q4CAAAABDEwNzUBCAAAAAUAAAABMQEAAAALLTIxMDIyNjU2OTgDAAAAAzEzNwIAAAAEMTA0OQQAAAABMAcAAAAJNy8xMy8yMDIyCAAAAAkzLzMxLzIwMjIJAAAAATCjuJnnKWXaCISD6fcpZdoILkNJUS5OQVNEQVFHUzpBTVNDLklRX1JFVkVOVUUuSVFfTFRNLjIwMjItMDctMTMBAAAAdYgAAAIAAAAHMTA4LjQzNQEIAAAABQAAAAExAQAAAAstMjA5Mjc1ODc4MwMAAAADMTYwAgAAAAMxMTIEAAAAATAHAAAACTcvMTMvMjAyMggAAAAJMy8zMS8yMDIyCQAAAAEwo7iZ5yll2ghWRer3KWXaCChDSVEuVFNYOlNJUy5JUV9TVF9ERUJULklRX0xUTS4yMDIyLTA3LTEzAQAAAEiAMAAD</t>
  </si>
  <si>
    <t>AAAAAACjuJnnKWXaCAZs6vcpZdoIMUNJUS5UV1NFOjQxMDYuSVFfQkFTSUNfRVBTX0lOQ0wuSVFfTFRNLjIwMjItMDctMTMBAAAAKkI2AQIAAAAIMS4wMjk2OTkBCAAAAAUAAAABMQEAAAALLTIwOTE1NjAwNzgDAAAAAzE1NgIAAAABOQQAAAABMAcAAAAJNy8xMy8yMDIyCAAAAAkzLzMxLzIwMjIJAAAAATCjuJnnKWXaCCkf6vcpZdoIJkNJUS5UU0U6NzgxMy5JUV9FQklULklRX0xUTS4yMDIyLTA3LTEzAQAAABT/HQMCAAAAAzI1MQEIAAAABQAAAAExAQAAAAstMjA5NTMyMzA5MAMAAAACNzkCAAAAAzQwMAQAAAABMAcAAAAJNy8xMy8yMDIyCAAAAAkzLzMxLzIwMjIJAAAAATCjuJnnKWXaCDap6fcpZdoIJkNJUS5UU0U6NzgxNy5JUV9FQklULklRX0xUTS4yMDIyLTA3LTEzAQAAAJ1zDQACAAAABTExOTc1AQgAAAAFAAAAATEBAAAACy0yMDg5Nzg0NDYwAwAAAAI3OQIAAAADNDAwBAAAAAEwBwAAAAk3LzEzLzIwMjIIAAAACTMvMzEvMjAyMgkAAAABMKO4mecpZdoIhIPp9yll2ggoQ0lRLlRTWDpTSVMuSVFfTFRfREVCVC5JUV9MVE0uMjAyMi0wNy0xMwEAAABIgDAAAgAAAAczNjIuMzk4AQgAAAAFAAAAATEBAAAACy0yMDk3MzY0MzM3AwAAAAIyNwIAAAAEMTA0OQQAAAABMAcAAAAJNy8xMy8yMDIyCAAAAAkzLzMxLzIwMjIJAAAAATCjuJnnKWXaCAZs6vcpZdoIKkNJUS5UV1NFOjQxMDYuSVFfU1RfREVC</t>
  </si>
  <si>
    <t>VC5JUV9MVE0uMjAyMi0wNy0xMwEAAAAqQjYBAgAAAAczOTAuOTM0AQgAAAAFAAAAATEBAAAACy0yMDkxNTYwMDc4AwAAAAMxNTYCAAAABDEwNDYEAAAAATAHAAAACTcvMTMvMjAyMggAAAAJMy8zMS8yMDIyCQAAAAEwo7iZ5yll2ggpH+r3KWXaCClDSVEuTllTRTpGTFIuSVFfUkVWRU5VRS5JUV9MVE0uMjAyMi0wNy0xMwEAAAArAQoAAgAAAAkxMjIwOS44NzkBCAAAAAUAAAABMQEAAAALLTIwOTg0NDU4OTUDAAAAAzE2MAIAAAADMTEyBAAAAAEwBwAAAAk3LzEzLzIwMjIIAAAACTMvMzEvMjAyMgkAAAABMKO4mecpZdoIO5Tq9yll2ggrQ0lRLlRTWDpTSVMuSVFfVE9UQUxfREVCVC5JUV9MVE0uMjAyMi0wNy0xMwEAAABIgDAAAgAAAAc0MTQuMTMxAQgAAAAFAAAAATEBAAAACy0yMDk3MzY0MzM3AwAAAAIyNwIAAAAENDE3MwQAAAABMAcAAAAJNy8xMy8yMDIyCAAAAAkzLzMxLzIwMjIJAAAAATCjuJnnKWXaCAZs6vcpZdoIKENJUS5LTFNFOkxLTC5JUV9FQklUREEuSVFfTFRNLjIwMjItMDctMTMBAAAAXFkCEwIAAAAILTcuOTAyNjgBCAAAAAUAAAABMQEAAAALLTIxMTM4ODkxMTcDAAAAAzExMQIAAAAENDA1MQQAAAABMAcAAAAJNy8xMy8yMDIyCAAAAAk5LzMwLzIwMjEJAAAAATCjuJnnKWXaCCH36fcpZdoIKkNJUS5UV1NFOjQxMDYuSVFfTFRfREVCVC5JUV9MVE0uMjAyMi0wNy0xMwEAAAAqQjYBAgAA</t>
  </si>
  <si>
    <t>AAcxMjIuMjk4AQgAAAAFAAAAATEBAAAACy0yMDkxNTYwMDc4AwAAAAMxNTYCAAAABDEwNDkEAAAAATAHAAAACTcvMTMvMjAyMggAAAAJMy8zMS8yMDIyCQAAAAEwo7iZ5yll2ggpH+r3KWXaCDBDSVEuVFNFOjc4MTcuSVFfQkFTSUNfRVBTX0lOQ0wuSVFfTFRNLjIwMjItMDctMTMBAAAAnXMNAAIAAAAKMTU2LjM3NzEwNgEIAAAABQAAAAExAQAAAAstMjA4OTc4NDQ2MAMAAAACNzkCAAAAATkEAAAAATAHAAAACTcvMTMvMjAyMggAAAAJMy8zMS8yMDIyCQAAAAEwo7iZ5yll2gg2qen3KWXaCCdDSVEuVFNFOjc4MTMuSVFfQ0FQRVguSVFfTFRNLjIwMjItMDctMTMBAAAAFP8dAwMAAAAAAKO4mecpZdoI59Hp9yll2ggwQ0lRLk5ZU0U6R1ZBLklRX0JBU0lDX0VQU19JTkNMLklRX05UTS4yMDIyLTA3LTEzAQAAALo1BAADAAAAAACm35nnKWXaCDG76vcpZdoIJkNJUS5OWVNFOkdWQS5JUV9FQklULklRX0xUTS4yMDIyLTA3LTEzAQAAALo1BAACAAAABjYxLjI5MQEIAAAABQAAAAExAQAAAAstMjA5OTc5NjkzNwMAAAADMTYwAgAAAAM0MDAEAAAAATAHAAAACTcvMTMvMjAyMggAAAAJMy8zMS8yMDIyCQAAAAEwpt+Z5yll2ggxu+r3KWXaCC1DSVEuVFdTRTo0MTA2LklRX1RPVEFMX0RFQlQuSVFfTFRNLjIwMjItMDctMTMBAAAAKkI2AQIAAAAHNTc0LjY0NAEIAAAABQAAAAExAQAAAAstMjA5MTU2MDA3OAMAAAAD</t>
  </si>
  <si>
    <t>MTU2AgAAAAQ0MTczBAAAAAEwBwAAAAk3LzEzLzIwMjIIAAAACTMvMzEvMjAyMgkAAAABMKO4mecpZdoIVkXq9yll2ggtQ0lRLk5BU0RBUUdTOkFNU0MuSVFfRUJJVERBLklRX0xUTS4yMDIyLTA3LTEzAQAAAHWIAAACAAAABy0yMC4zMTcBCAAAAAUAAAABMQEAAAALLTIwOTI3NTg3ODMDAAAAAzE2MAIAAAAENDA1MQQAAAABMAcAAAAJNy8xMy8yMDIyCAAAAAkzLzMxLzIwMjIJAAAAATCjuJnnKWXaCFZF6vcpZdoIJ0NJUS5UU0U6NzgxNy5JUV9DQVBFWC5JUV9MVE0uMjAyMi0wNy0xMwEAAACdcw0AAgAAAAUtMTA0NwEIAAAABQAAAAExAQAAAAstMjA4OTc4NDQ2MAMAAAACNzkCAAAABDIwMjEEAAAAATAHAAAACTcvMTMvMjAyMggAAAAJMy8zMS8yMDIyCQAAAAEwo7iZ5yll2giEg+n3KWXaCClDSVEuVFNFOjc4MTcuSVFfU1RfREVCVC5JUV9MVE0uMjAyMi0wNy0xMwEAAACdcw0AAwAAAAAAo7iZ5yll2gg2qen3KWXaCDBDSVEuTllTRTpHVkEuSVFfQkFTSUNfRVBTX0lOQ0wuSVFfTFRNLjIwMjItMDctMTMBAAAAujUEAAIAAAAIMS4zODMzNDQBCAAAAAUAAAABMQEAAAALLTIwOTk3OTY5MzcDAAAAAzE2MAIAAAABOQQAAAABMAcAAAAJNy8xMy8yMDIyCAAAAAkzLzMxLzIwMjIJAAAAATCm35nnKWXaCDG76vcpZdoIJ0NJUS5UU1g6U0lTLklRX0VCSVREQS5JUV9MVE0uMjAyMi0wNy0xMwEAAABIgDAAAgAA</t>
  </si>
  <si>
    <t>AAY4NS4yNjMBCAAAAAUAAAABMQEAAAALLTIwOTczNjQzMzcDAAAAAjI3AgAAAAQ0MDUxBAAAAAEwBwAAAAk3LzEzLzIwMjIIAAAACTMvMzEvMjAyMgkAAAABMKO4mecpZdoIBmzq9yll2ggpQ0lRLk9NOkFSSk8gQi5JUV9FQklUREEuSVFfTFRNLjIwMjItMDctMTMBAAAAU5bxDgIAAAAEMTcxNAEIAAAABQAAAAExAQAAAAstMjEwMjI2NTY5OAMAAAADMTM3AgAAAAQ0MDUxBAAAAAEwBwAAAAk3LzEzLzIwMjIIAAAACTMvMzEvMjAyMgkAAAABMKO4mecpZdoIRVvp9yll2ggpQ0lRLlRTRTo3ODE3LklRX0xUX0RFQlQuSVFfTFRNLjIwMjItMDctMTMBAAAAnXMNAAMAAAAAAKO4mecpZdoINqnp9yll2ggpQ0lRLk5ZU0U6R1ZBLklRX1NUX0RFQlQuSVFfTFRNLjIwMjItMDctMTMBAAAAujUEAAMAAAAAAKbfmecpZdoIMbvq9yll2ggpQ0lRLlRTRTo3ODE3LklRX1JFVkVOVUUuSVFfTFRNLjIwMjItMDctMTMBAAAAnXMNAAIAAAAFOTAzNTIBCAAAAAUAAAABMQEAAAALLTIwODk3ODQ0NjADAAAAAjc5AgAAAAMxMTIEAAAAATAHAAAACTcvMTMvMjAyMggAAAAJMy8zMS8yMDIyCQAAAAEwo7iZ5yll2gg2qen3KWXaCCZDSVEuVFNYOlNJUy5JUV9DQVBFWC5JUV9MVE0uMjAyMi0wNy0xMwEAAABIgDAAAgAAAAYtNy40ODcBCAAAAAUAAAABMQEAAAALLTIwOTczNjQzMzcDAAAAAjI3AgAAAAQyMDIxBAAAAAEwBwAAAAk3</t>
  </si>
  <si>
    <t>LzEzLzIwMjIIAAAACTMvMzEvMjAyMgkAAAABMKO4mecpZdoIBmzq9yll2ggoQ0lRLk5ZU0U6RkxSLklRX0VCSVREQS5JUV9MVE0uMjAyMi0wNy0xMwEAAAArAQoAAgAAAAUzMTAuNQEIAAAABQAAAAExAQAAAAstMjA5ODQ0NTg5NQMAAAADMTYwAgAAAAQ0MDUxBAAAAAEwBwAAAAk3LzEzLzIwMjIIAAAACTMvMzEvMjAyMgkAAAABMKO4mecpZdoIO5Tq9yll2ggmQ0lRLktMU0U6TEtMLklRX0VCSVQuSVFfTFRNLjIwMjItMDctMTMBAAAAXFkCEwIAAAAJLTkuNTkwODE5AQgAAAAFAAAAATEBAAAACy0yMTEzODg5MTE3AwAAAAMxMTECAAAAAzQwMAQAAAABMAcAAAAJNy8xMy8yMDIyCAAAAAk5LzMwLzIwMjEJAAAAATCjuJnnKWXaCCH36fcpZdoILENJUS5UU0U6NzgxNy5JUV9UT1RBTF9ERUJULklRX0xUTS4yMDIyLTA3LTEzAQAAAJ1zDQACAAAABDYxMzUBCAAAAAUAAAABMQEAAAALLTIwODk3ODQ0NjADAAAAAjc5AgAAAAQ0MTczBAAAAAEwBwAAAAk3LzEzLzIwMjIIAAAACTMvMzEvMjAyMgkAAAABMKO4mecpZdoINqnp9yll2ggpQ0lRLlRTRTo3ODEzLklRX1JFVkVOVUUuSVFfTFRNLjIwMjItMDctMTMBAAAAFP8dAwIAAAAENjY5MAEIAAAABQAAAAExAQAAAAstMjA5NTMyMzA5MAMAAAACNzkCAAAAAzExMgQAAAABMAcAAAAJNy8xMy8yMDIyCAAAAAkzLzMxLzIwMjIJAAAAATCjuJnnKWXaCDap6fcpZdoI</t>
  </si>
  <si>
    <t>KUNJUS5OWVNFOkdWQS5JUV9MVF9ERUJULklRX0xUTS4yMDIyLTA3LTEzAQAAALo1BAACAAAABzI5MC41NDkBCAAAAAUAAAABMQEAAAALLTIwOTk3OTY5MzcDAAAAAzE2MAIAAAAEMTA0OQQAAAABMAcAAAAJNy8xMy8yMDIyCAAAAAkzLzMxLzIwMjIJAAAAATCm35nnKWXaCDG76vcpZdoINUNJUS5OQVNEQVFHUzpBTVNDLklRX0JBU0lDX0VQU19JTkNMLklRX05UTS4yMDIyLTA3LTEzAQAAAHWIAAADAAAAAACjuJnnKWXaCAZs6vcpZdoIMENJUS5LTFNFOkxLTC5JUV9CQVNJQ19FUFNfSU5DTC5JUV9MVE0uMjAyMi0wNy0xMwEAAABcWQITAgAAAAktMC4wNzMzMzMBCAAAAAUAAAABMQEAAAALLTIxMTM4ODkxMTcDAAAAAzExMQIAAAABOQQAAAABMAcAAAAJNy8xMy8yMDIyCAAAAAk5LzMwLzIwMjEJAAAAATCjuJnnKWXaCCH36fcpZdoIKENJUS5UV1NFOjQxMDYuSVFfQ0FQRVguSVFfTFRNLjIwMjItMDctMTMBAAAAKkI2AQIAAAAHLTQ2LjUyOAEIAAAABQAAAAExAQAAAAstMjA5MTU2MDA3OAMAAAADMTU2AgAAAAQyMDIxBAAAAAEwBwAAAAk3LzEzLzIwMjIIAAAACTMvMzEvMjAyMgkAAAABMKO4mecpZdoIKR/q9yll2ggrQ0lRLk5BU0RBUUdTOkFNU0MuSVFfRUJJVC5JUV9MVE0uMjAyMi0wNy0xMwEAAAB1iAAAAgAAAActMjUuNjU4AQgAAAAFAAAAATEBAAAACy0yMDkyNzU4NzgzAwAAAAMxNjACAAAAAzQw</t>
  </si>
  <si>
    <t>MAQAAAABMAcAAAAJNy8xMy8yMDIyCAAAAAkzLzMxLzIwMjIJAAAAATCjuJnnKWXaCFZF6vcpZdoIMUNJUS5PTTpBUkpPIEIuSVFfQkFTSUNfRVBTX0lOQ0wuSVFfTFRNLjIwMjItMDctMTMBAAAAU5bxDgIAAAAIMi42OTExOTYBCAAAAAUAAAABMQEAAAALLTIxMDIyNjU2OTgDAAAAAzEzNwIAAAABOQQAAAABMAcAAAAJNy8xMy8yMDIyCAAAAAkzLzMxLzIwMjIJAAAAATCjuJnnKWXaCISD6fcpZdoIJ0NJUS5PTTpBUkpPIEIuSVFfRUJJVC5JUV9MVE0uMjAyMi0wNy0xMwEAAABTlvEOAgAAAAQxMTE5AQgAAAAFAAAAATEBAAAACy0yMTAyMjY1Njk4AwAAAAMxMzcCAAAAAzQwMAQAAAABMAcAAAAJNy8xMy8yMDIyCAAAAAkzLzMxLzIwMjIJAAAAATCjuJnnKWXaCEVb6fcpZdoILENJUS5OWVNFOkdWQS5JUV9UT1RBTF9ERUJULklRX0xUTS4yMDIyLTA3LTEzAQAAALo1BAACAAAABzMzMi40NzMBCAAAAAUAAAABMQEAAAALLTIwOTk3OTY5MzcDAAAAAzE2MAIAAAAENDE3MwQAAAABMAcAAAAJNy8xMy8yMDIyCAAAAAkzLzMxLzIwMjIJAAAAATCm35nnKWXaCDG76vcpZdoINUNJUS5OQVNEQVFHUzpBTVNDLklRX0JBU0lDX0VQU19JTkNMLklRX0xUTS4yMDIyLTA3LTEzAQAAAHWIAAACAAAACS0wLjcwNTU0NwEIAAAABQAAAAExAQAAAAstMjA5Mjc1ODc4MwMAAAADMTYwAgAAAAE5BAAAAAEwBwAAAAk3LzEzLzIw</t>
  </si>
  <si>
    <t>MjIIAAAACTMvMzEvMjAyMgkAAAABMKO4mecpZdoIVkXq9yll2ggpQ0lRLktMU0U6TEtMLklRX1NUX0RFQlQuSVFfTFRNLjIwMjItMDctMTMBAAAAXFkCEwIAAAAIMC4yMzc2ODEBCAAAAAUAAAABMQEAAAALLTIxMTM4ODkxMTcDAAAAAzExMQIAAAAEMTA0NgQAAAABMAcAAAAJNy8xMy8yMDIyCAAAAAk5LzMwLzIwMjEJAAAAATCjuJnnKWXaCCH36fcpZdoIKENJUS5UU1g6U0lTLklRX1JFVkVOVUUuSVFfTFRNLjIwMjItMDctMTMBAAAASIAwAAIAAAAHNzMyLjQ0NAEIAAAABQAAAAExAQAAAAstMjA5NzM2NDMzNwMAAAACMjcCAAAAAzExMgQAAAABMAcAAAAJNy8xMy8yMDIyCAAAAAkzLzMxLzIwMjIJAAAAATCjuJnnKWXaCAZs6vcpZdoIJkNJUS5OWVNFOkZMUi5JUV9FQklULklRX0xUTS4yMDIyLTA3LTEzAQAAACsBCgACAAAABzI0NS4xNDQBCAAAAAUAAAABMQEAAAALLTIwOTg0NDU4OTUDAAAAAzE2MAIAAAADNDAwBAAAAAEwBwAAAAk3LzEzLzIwMjIIAAAACTMvMzEvMjAyMgkAAAABMKO4mecpZdoIO5Tq9yll2ggwQ0lRLk5ZU0U6RkxSLklRX0JBU0lDX0VQU19JTkNMLklRX05UTS4yMDIyLTA3LTEzAQAAACsBCgADAAAAAACm35nnKWXaCDuU6vcpZdoILkNJUS5OQVNEQVFHUzpBTVNDLklRX1NUX0RFQlQuSVFfTFRNLjIwMjItMDctMTMBAAAAdYgAAAMAAAAAAKO4mecpZdoIVkXq9yll2ggoQ0lRLlRT</t>
  </si>
  <si>
    <t>RTo3ODEzLklRX0VCSVREQS5JUV9MVE0uMjAyMi0wNy0xMwEAAAAU/x0DAgAAAAMyODkBCAAAAAUAAAABMQEAAAALLTIwOTUzMjMwOTADAAAAAjc5AgAAAAQ0MDUxBAAAAAEwBwAAAAk3LzEzLzIwMjIIAAAACTMvMzEvMjAyMgkAAAABMKO4mecpZdoINqnp9yll2ggpQ0lRLktMU0U6TEtMLklRX0xUX0RFQlQuSVFfTFRNLjIwMjItMDctMTMBAAAAXFkCEwIAAAAINC44ODg3MzcBCAAAAAUAAAABMQEAAAALLTIxMTM4ODkxMTcDAAAAAzExMQIAAAAEMTA0OQQAAAABMAcAAAAJNy8xMy8yMDIyCAAAAAk5LzMwLzIwMjEJAAAAATCjuJnnKWXaCCH36fcpZdoILUNJUS5PTTpBUkpPIEIuSVFfVE9UQUxfREVCVC5JUV9MVE0uMjAyMi0wNy0xMwEAAABTlvEOAgAAAAQ1ODUwAQgAAAAFAAAAATEBAAAACy0yMTAyMjY1Njk4AwAAAAMxMzcCAAAABDQxNzMEAAAAATAHAAAACTcvMTMvMjAyMggAAAAJMy8zMS8yMDIyCQAAAAEwo7iZ5yll2giEg+n3KWXaCDBDSVEuTllTRTpGTFIuSVFfQkFTSUNfRVBTX0lOQ0wuSVFfTFRNLjIwMjItMDctMTMBAAAAKwEKAAIAAAAJLTIuMzk5MTg3AQgAAAAFAAAAATEBAAAACy0yMDk4NDQ1ODk1AwAAAAMxNjACAAAAATkEAAAAATAHAAAACTcvMTMvMjAyMggAAAAJMy8zMS8yMDIyCQAAAAEwpt+Z5yll2gg7lOr3KWXaCCpDSVEuVFdTRTo0MTA2LklRX1JFVkVOVUUuSVFfTFRNLjIwMjIt</t>
  </si>
  <si>
    <t>MDctMTMBAAAAKkI2AQIAAAAIMjM4OC41ODIBCAAAAAUAAAABMQEAAAALLTIwOTE1NjAwNzgDAAAAAzE1NgIAAAADMTEyBAAAAAEwBwAAAAk3LzEzLzIwMjIIAAAACTMvMzEvMjAyMgkAAAABMKO4mecpZdoIIffp9yll2gguQ0lRLk5BU0RBUUdTOkFNU0MuSVFfTFRfREVCVC5JUV9MVE0uMjAyMi0wNy0xMwEAAAB1iAAAAgAAAAUwLjA4OQEIAAAABQAAAAExAQAAAAstMjA5Mjc1ODc4MwMAAAADMTYwAgAAAAQxMDQ5BAAAAAEwBwAAAAk3LzEzLzIwMjIIAAAACTMvMzEvMjAyMgkAAAABMKO4mecpZdoIVkXq9yll2ggsQ0lRLktMU0U6TEtMLklRX1RPVEFMX0RFQlQuSVFfTFRNLjIwMjItMDctMTMBAAAAXFkCEwIAAAAIOC4yMzI3MTgBCAAAAAUAAAABMQEAAAALLTIxMTM4ODkxMTcDAAAAAzExMQIAAAAENDE3MwQAAAABMAcAAAAJNy8xMy8yMDIyCAAAAAk5LzMwLzIwMjEJAAAAATCjuJnnKWXaCCH36fcpZdoIJ0NJUS5OWVNFOkdWQS5JUV9DQVBFWC5JUV9MVE0uMjAyMi0wNy0xMwEAAAC6NQQAAgAAAAgtMTA3LjMwMgEIAAAABQAAAAExAQAAAAstMjA5OTc5NjkzNwMAAAADMTYwAgAAAAQyMDIxBAAAAAEwBwAAAAk3LzEzLzIwMjIIAAAACTMvMzEvMjAyMgkAAAABMKbfmecpZdoIMbvq9yll2ggqQ0lRLk9NOkFSSk8gQi5JUV9TVF9ERUJULklRX0xUTS4yMDIyLTA3LTEzAQAAAFOW8Q4DAAAAAACjuJnnKWXa</t>
  </si>
  <si>
    <t>CISD6fcpZdoIKUNJUS5OWVNFOkZMUi5JUV9TVF9ERUJULklRX0xUTS4yMDIyLTA3LTEzAQAAACsBCgADAAAAAACm35nnKWXaCDG76vcpZdoIMUNJUS5OQVNEQVFHUzpBTVNDLklRX1RPVEFMX0RFQlQuSVFfTFRNLjIwMjItMDctMTMBAAAAdYgAAAIAAAAFMy44MDIBCAAAAAUAAAABMQEAAAALLTIwOTI3NTg3ODMDAAAAAzE2MAIAAAAENDE3MwQAAAABMAcAAAAJNy8xMy8yMDIyCAAAAAkzLzMxLzIwMjIJAAAAATCjuJnnKWXaCFZF6vcpZdoIIkNJUS5LTFNFOkxLTC5JUV9DQVBFWF9FU1QuSVFfRlkrMS4BAAAAXFkCEwMAAAAAACySmv0KZdoILR4C6Cll2gggQ0lRLlRTRTo3ODEzLklRX0VCSVRfRVNULklRX05UTS4BAAAAFP8dAwMAAAAAACySmv0KZdoI+ZIC6Cll2gghQ0lRLktMU0U6TEtMLklRX0NBUEVYX0VTVC5JUV9OVE0uAQAAAFxZAhMDAAAAAAAskpr9CmXaCC0eAugpZdoIJENJUS5UV1NFOjQxMDYuSVFfRUJJVERBX0VTVC5JUV9GWSsxLgEAAAAqQjYBAwAAAAAALJKa/Qpl2gjO+AHoKWXaCCFDSVEuVFNYOlNJUy5JUV9FQklUREFfRVNULklRX05UTS4BAAAASIAwAAIAAAAIMTI1LjE2MjUBDgAAAAUAAAACMTEBAAAAATACAAAABzM2NTkzOTgDAAAABjEwMDE4NwQAAAABMwYAAAABMAcAAAACMjcIAAAAATAJAAAAATEKAAAAATALAAAACzEyODc2MDI2NjE3DAAAAAIxMg0AAAAJNy8xNC8yMDIyEAAA</t>
  </si>
  <si>
    <t>AAk3LzEzLzIwMjIskpr9CmXaCH80AegpZdoIJENJUS5UU0U6NzgxNy5JUV9SRVZFTlVFX0VTVC5JUV9GWSsxLgEAAACdcw0AAgAAAAU5MzcwMAEOAAAABQAAAAEzAQAAAAEwAgAAAAoxMDA0MTExMTgyAwAAAAYxMDAxODAEAAAAAjU2BgAAAAEwBwAAAAI3OQgAAAABMAkAAAABMQoAAAABMAsAAAALMTI5MDkzNTUxMjYMAAAAATENAAAACTcvMTQvMjAyMhAAAAAJNy8xMy8yMDIyLJKa/Qpl2gjnuQLoKWXaCCFDSVEuVFNFOjc4MTMuSVFfRUJJVF9FU1QuSVFfRlkrMS4BAAAAFP8dAwMAAAAAACySmv0KZdoI+ZIC6Cll2ggiQ0lRLlRTWDpTSVMuSVFfRUJJVERBX0VTVC5JUV9GWSsxLgEAAABIgDAAAgAAAAgxMjIuNDg3NQEOAAAABQAAAAEzAQAAAAEwAgAAAAoxMDAzNTYzODk3AwAAAAYxMDAxODcEAAAAATMGAAAAATAHAAAAAjI3CAAAAAEwCQAAAAExCgAAAAEwCwAAAAsxMjg3NDcwMTMxNwwAAAABMQ0AAAAJNy8xNC8yMDIyEAAAAAk3LzEzLzIwMjIskpr9CmXaCIANAegpZdoIIUNJUS5OWVNFOkdWQS5JUV9DQVBFWF9FU1QuSVFfTlRNLgEAAAC6NQQAAgAAAAktMTE4LjE3MjUBDgAAAAUAAAACMTEBAAAAATACAAAACTcwMTM2MDM2MwMAAAAGMTA0MDkwBAAAAAEyBgAAAAEwBwAAAAMxNjAIAAAAATAJAAAAATEKAAAAATALAAAACzEyODgwMDI4OTIyDAAAAAIxMg0AAAAJNy8xNC8yMDIyEAAAAAk3LzEzLzIw</t>
  </si>
  <si>
    <t>MjIskpr9CmXaCEaI/+cpZdoIJENJUS5UV1NFOjQxMDYuSVFfUkVWRU5VRV9FU1QuSVFfTlRNLgEAAAAqQjYBAwAAAAAALJKa/Qpl2ghn0QHoKWXaCCJDSVEuVFNFOjc4MTMuSVFfRUJJVERBX0VTVC5JUV9OVE0uAQAAABT/HQMDAAAAAAAskpr9CmXaCAdsAugpZdoII0NJUS5UV1NFOjQxMDYuSVFfRUJJVERBX0VTVC5JUV9OVE0uAQAAACpCNgEDAAAAAAAskpr9CmXaCM74AegpZdoIIkNJUS5OWVNFOkdWQS5JUV9DQVBFWF9FU1QuSVFfRlkrMS4BAAAAujUEAAIAAAAILTExOC4xNzUBDgAAAAUAAAABMwEAAAABMAIAAAAKMTAwMjYxMjU2NgMAAAAGMTA0MDkwBAAAAAEyBgAAAAEwBwAAAAMxNjAIAAAAATAJAAAAATEKAAAAATALAAAACzEyODgwMDI3MTI0DAAAAAExDQAAAAk3LzE0LzIwMjIQAAAACTcvMTMvMjAyMiySmv0KZdoIRoj/5yll2gglQ0lRLlRXU0U6NDEwNi5JUV9SRVZFTlVFX0VTVC5JUV9GWSsxLgEAAAAqQjYBAwAAAAAALJKa/Qpl2ghn0QHoKWXaCCJDSVEuVFNYOlNJUy5JUV9SRVZFTlVFX0VTVC5JUV9OVE0uAQAAAEiAMAACAAAACDc5My45NzE0AQ4AAAAFAAAAAjExAQAAAAEwAgAAAAczNjU5Mzk4AwAAAAYxMDAxODAEAAAAATMGAAAAATAHAAAAAjI3CAAAAAEwCQAAAAExCgAAAAEwCwAAAAsxMjg3NjI4MDM0NwwAAAACMTINAAAACTcvMTQvMjAyMhAAAAAJNy8xMy8yMDIyLJKa/Qpl2giA</t>
  </si>
  <si>
    <t>DQHoKWXaCCBDSVEuTllTRTpGTFIuSVFfRUJJVF9FU1QuSVFfTlRNLgEAAAArAQoAAgAAAAgzNjMuMDIyNwEOAAAABQAAAAIxMQEAAAABMAIAAAAHMzk3MzQ4MwMAAAAGMTAwMjE1BAAAAAEyBgAAAAEwBwAAAAMxNjAIAAAAATAJAAAAATEKAAAAATALAAAACzEyOTE5ODAzNjg4DAAAAAIxMg0AAAAJNy8xNC8yMDIyEAAAAAk3LzEzLzIwMjIskpr9CmXaCHy/AOgpZdoIIUNJUS5PTTpBUkpPIEIuSVFfRUJJVF9FU1QuSVFfTlRNLgEAAABTlvEOAgAAAAkxMzA2Ljk3MTgBDgAAAAUAAAACMTEBAAAAATACAAAABzQyNTYzMDQDAAAABjEwMDIxNQQAAAABMwYAAAABMAcAAAADMTM3CAAAAAEwCQAAAAExCgAAAAEwCwAAAAsxMjkzMTMzNTAxNQwAAAACMTINAAAACTcvMTQvMjAyMhAAAAAJNy8xMy8yMDIyLJKa/Qpl2gjb4ALoKWXaCCNDSVEuVFNFOjc4MTMuSVFfRUJJVERBX0VTVC5JUV9GWSsxLgEAAAAU/x0DAwAAAAAALJKa/Qpl2ggHbALoKWXaCCJDSVEuVFNFOjc4MTcuSVFfQ0FQRVhfRVNULklRX0ZZKzEuAQAAAJ1zDQACAAAABS0yOTAwAQ4AAAAFAAAAATMBAAAAATACAAAACjEwMDQxMTExODIDAAAABjEwNDA5MAQAAAACNTYGAAAAATAHAAAAAjc5CAAAAAEwCQAAAAExCgAAAAEwCwAAAAsxMjcwODQxODUxMAwAAAABMQ0AAAAJNy8xNC8yMDIyEAAAAAk3LzEzLzIwMjIskpr9CmXaCPmSAugpZdoIIUNJUS5O</t>
  </si>
  <si>
    <t>WVNFOkZMUi5JUV9FQklUX0VTVC5JUV9GWSsxLgEAAAArAQoAAgAAAAkzNDQuMDE2MTMBDgAAAAUAAAABMwEAAAABMAIAAAAKMTAwMzcwODc5NQMAAAAGMTAwMjE1BAAAAAEyBgAAAAEwBwAAAAMxNjAIAAAAATAJAAAAATEKAAAAATALAAAACzEyOTE5Nzg5NTg3DAAAAAExDQAAAAk3LzE0LzIwMjIQAAAACTcvMTMvMjAyMiySmv0KZdoIiOYA6Cll2ggjQ0lRLlRTWDpTSVMuSVFfUkVWRU5VRV9FU1QuSVFfRlkrMS4BAAAASIAwAAIAAAAHNzgwLjc3NQEOAAAABQAAAAEzAQAAAAEwAgAAAAoxMDAzNTYzODk3AwAAAAYxMDAxODAEAAAAATMGAAAAATAHAAAAAjI3CAAAAAEwCQAAAAExCgAAAAEwCwAAAAsxMjg3NjI3NjY4MwwAAAABMQ0AAAAJNy8xNC8yMDIyEAAAAAk3LzEzLzIwMjIskpr9CmXaCIANAegpZdoIIkNJUS5PTTpBUkpPIEIuSVFfRUJJVF9FU1QuSVFfRlkrMS4BAAAAU5bxDgIAAAAKMTE4OC44NDU0NgEOAAAABQAAAAEzAQAAAAEwAgAAAAoxMDA0MDY2OTU0AwAAAAYxMDAyMTUEAAAAATMGAAAAATAHAAAAAzEzNwgAAAABMAkAAAABMQoAAAABMAsAAAALMTI5MzEzMTQzMDEMAAAAATENAAAACTcvMTQvMjAyMhAAAAAJNy8xMy8yMDIyLJKa/Qpl2gjb4ALoKWXaCCJDSVEuVFdTRTo0MTA2LklRX0NBUEVYX0VTVC5JUV9OVE0uAQAAACpCNgEDAAAAAAAskpr9CmXaCGfRAegpZdoIJUNJUS5OQVNEQVFH</t>
  </si>
  <si>
    <t>UzpBTVNDLklRX0VCSVRfRVNULklRX05UTS4BAAAAdYgAAAIAAAAILTI2LjYwNzUBDgAAAAUAAAACMTEBAAAAATACAAAACjEwMDMyODMzOTIDAAAABjEwMDIxNQQAAAABMgYAAAABMAcAAAADMTYwCAAAAAEwCQAAAAExCgAAAAEwCwAAAAsxMjg5OTY5NzI2NQwAAAACMTINAAAACTcvMTQvMjAyMhAAAAAJNy8xMy8yMDIyLJKa/Qpl2gjOgwHoKWXaCCFDSVEuVFNFOjc4MTcuSVFfQ0FQRVhfRVNULklRX05UTS4BAAAAnXMNAAIAAAAFLTI5MDABDgAAAAUAAAACMTEBAAAAATACAAAACjEwMDQxMTExODIDAAAABjEwNDA5MAQAAAACNTYGAAAAATAHAAAAAjc5CAAAAAEwCQAAAAExCgAAAAEwCwAAAAsxMjcwODQxODUxMAwAAAACMTINAAAACTcvMTQvMjAyMhAAAAAJNy8xMy8yMDIyLJKa/Qpl2gj5kgLoKWXaCCNDSVEuVFNFOjc4MTcuSVFfUkVWRU5VRV9FU1QuSVFfTlRNLgEAAACdcw0AAgAAAAU5MzcwMAEOAAAABQAAAAIxMQEAAAABMAIAAAAKMTAwNDExMTE4MgMAAAAGMTAwMTgwBAAAAAI1NgYAAAABMAcAAAACNzkIAAAAATAJAAAAATEKAAAAATALAAAACzEyOTA5MzU1MTI2DAAAAAIxMg0AAAAJNy8xNC8yMDIyEAAAAAk3LzEzLzIwMjIskpr9CmXaCOe5AugpZdoII0NJUS5UV1NFOjQxMDYuSVFfQ0FQRVhfRVNULklRX0ZZKzEuAQAAACpCNgEDAAAAAAAskpr9CmXaCM74AegpZdoIIENJUS5LTFNFOkxLTC5J</t>
  </si>
  <si>
    <t>UV9FQklUX0VTVC5JUV9OVE0uAQAAAFxZAhMDAAAAAAAskpr9CmXaCE1GAugpZdoII0NJUS5UU0U6NzgxMy5JUV9SRVZFTlVFX0VTVC5JUV9OVE0uAQAAABT/HQMDAAAAAAAskpr9CmXaCAdsAugpZdoIIkNJUS5OWVNFOkZMUi5JUV9FQklUREFfRVNULklRX05UTS4BAAAAKwEKAAIAAAAINDkzLjMyNTUBDgAAAAUAAAACMTEBAAAAATACAAAABzM5NzM0ODMDAAAABjEwMDE4NwQAAAABMgYAAAABMAcAAAADMTYwCAAAAAEwCQAAAAExCgAAAAEwCwAAAAsxMjg4OTc0MTg5NwwAAAACMTINAAAACTcvMTQvMjAyMhAAAAAJNy8xMy8yMDIyLJKa/Qpl2gi5mADoKWXaCCBDSVEuVFNYOlNJUy5JUV9DQVBFWF9FU1QuSVFfTlRNLgEAAABIgDAAAgAAAAYtMTguMjUBDgAAAAUAAAACMTEBAAAAATACAAAABzM2NTkzOTgDAAAABjEwNDA5MAQAAAABMwYAAAABMAcAAAACMjcIAAAAATAJAAAAATEKAAAAATALAAAACzEyODc0MDk2ODA0DAAAAAIxMg0AAAAJNy8xNC8yMDIyEAAAAAk3LzEzLzIwMjIskpr9CmXaCIjmAOgpZdoIJkNJUS5OQVNEQVFHUzpBTVNDLklRX0VCSVRfRVNULklRX0ZZKzEuAQAAAHWIAAACAAAACC0yNi42MDc1AQ4AAAAFAAAAATMBAAAAATACAAAACjEwMDMyODMzOTIDAAAABjEwMDIxNQQAAAABMgYAAAABMAcAAAADMTYwCAAAAAEwCQAAAAExCgAAAAEwCwAAAAsxMjg5OTY5NzI2NQwAAAABMQ0AAAAJ</t>
  </si>
  <si>
    <t>Ny8xNC8yMDIyEAAAAAk3LzEzLzIwMjIskpr9CmXaCEqpAegpZdoIIUNJUS5LTFNFOkxLTC5JUV9FQklUX0VTVC5JUV9GWSsxLgEAAABcWQITAwAAAAAALJKa/Qpl2ghNRgLoKWXaCCNDSVEuTllTRTpGTFIuSVFfRUJJVERBX0VTVC5JUV9GWSsxLgEAAAArAQoAAgAAAAk0MTkuNzM2NjIBDgAAAAUAAAABMwEAAAABMAIAAAAKMTAwMzcwODc5NQMAAAAGMTAwMTg3BAAAAAEyBgAAAAEwBwAAAAMxNjAIAAAAATAJAAAAATEKAAAAATALAAAACzEyODg5NzM0Nzk3DAAAAAExDQAAAAk3LzE0LzIwMjIQAAAACTcvMTMvMjAyMiySmv0KZdoIuZgA6Cll2gghQ0lRLlRTWDpTSVMuSVFfQ0FQRVhfRVNULklRX0ZZKzEuAQAAAEiAMAACAAAAAy0xOAEOAAAABQAAAAEzAQAAAAEwAgAAAAoxMDAzNTYzODk3AwAAAAYxMDQwOTAEAAAAATMGAAAAATAHAAAAAjI3CAAAAAEwCQAAAAExCgAAAAEwCwAAAAsxMjg3NDA5NDMyOQwAAAABMQ0AAAAJNy8xNC8yMDIyEAAAAAk3LzEzLzIwMjIskpr9CmXaCIjmAOgpZdoII0NJUS5PTTpBUkpPIEIuSVFfRUJJVERBX0VTVC5JUV9OVE0uAQAAAFOW8Q4CAAAACTIyNjYuMDkwMQEOAAAABQAAAAIxMQEAAAABMAIAAAAHNDI1NjMwNAMAAAAGMTAwMTg3BAAAAAEzBgAAAAEwBwAAAAMxMzcIAAAAATAJAAAAATEKAAAAATALAAAACzEyOTMxMzM1MDExDAAAAAIxMg0AAAAJNy8xNC8yMDIyEAAA</t>
  </si>
  <si>
    <t>AAk3LzEzLzIwMjIskpr9CmXaCNvgAugpZdoIJENJUS5PTTpBUkpPIEIuSVFfRUJJVERBX0VTVC5JUV9GWSsxLgEAAABTlvEOAgAAAAoyMTg1Ljc1Njc0AQ4AAAAFAAAAATMBAAAAATACAAAACjEwMDQwNjY5NTQDAAAABjEwMDE4NwQAAAABMwYAAAABMAcAAAADMTM3CAAAAAEwCQAAAAExCgAAAAEwCwAAAAsxMjkzMTMxNDE4OQwAAAABMQ0AAAAJNy8xNC8yMDIyEAAAAAk3LzEzLzIwMjIskpr9CmXaCNAHA+gpZdoIJENJUS5UU0U6NzgxMy5JUV9SRVZFTlVFX0VTVC5JUV9GWSsxLgEAAAAU/x0DAwAAAAAALJKa/Qpl2ggHbALoKWXaCCdDSVEuTkFTREFRR1M6QU1TQy5JUV9FQklUREFfRVNULklRX05UTS4BAAAAdYgAAAIAAAAJLTE5LjgzMzMzAQ4AAAAFAAAAAjExAQAAAAEwAgAAAAoxMDAzMjgzMzkyAwAAAAYxMDAxODcEAAAAATIGAAAAATAHAAAAAzE2MAgAAAABMAkAAAABMQoAAAABMAsAAAALMTI4OTk2OTcyNTkMAAAAAjEyDQAAAAk3LzE0LzIwMjIQAAAACTcvMTMvMjAyMiySmv0KZdoISqkB6Cll2gggQ0lRLk5ZU0U6R1ZBLklRX0VCSVRfRVNULklRX05UTS4BAAAAujUEAAIAAAAIMTA4LjIyNjgBDgAAAAUAAAACMTEBAAAAATACAAAACTcwMTM2MDM2MwMAAAAGMTAwMjE1BAAAAAEyBgAAAAEwBwAAAAMxNjAIAAAAATAJAAAAATEKAAAAATALAAAACzEyODgyNjE5NjUzDAAAAAIxMg0AAAAJNy8xNC8y</t>
  </si>
  <si>
    <t>MDIyEAAAAAk3LzEzLzIwMjIskpr9CmXaCNVKAOgpZdoIIkNJUS5LTFNFOkxLTC5JUV9FQklUREFfRVNULklRX05UTS4BAAAAXFkCEwMAAAAAACySmv0KZdoILR4C6Cll2ggoQ0lRLk5BU0RBUUdTOkFNU0MuSVFfRUJJVERBX0VTVC5JUV9GWSsxLgEAAAB1iAAAAgAAAAktMTkuODMzMzMBDgAAAAUAAAABMwEAAAABMAIAAAAKMTAwMzI4MzM5MgMAAAAGMTAwMTg3BAAAAAEyBgAAAAEwBwAAAAMxNjAIAAAAATAJAAAAATEKAAAAATALAAAACzEyODk5Njk3MjU5DAAAAAExDQAAAAk3LzE0LzIwMjIQAAAACTcvMTMvMjAyMiySmv0KZdoISqkB6Cll2gghQ0lRLk5ZU0U6R1ZBLklRX0VCSVRfRVNULklRX0ZZKzEuAQAAALo1BAACAAAABzEwOS41NzQBDgAAAAUAAAABMwEAAAABMAIAAAAKMTAwMjYxMjU2NgMAAAAGMTAwMjE1BAAAAAEyBgAAAAEwBwAAAAMxNjAIAAAAATAJAAAAATEKAAAAATALAAAACzEyODgyNjE4ODkzDAAAAAExDQAAAAk3LzE0LzIwMjIQAAAACTcvMTMvMjAyMiySmv0KZdoI1UoA6Cll2ggjQ0lRLk5ZU0U6RkxSLklRX1JFVkVOVUVfRVNULklRX05UTS4BAAAAKwEKAAIAAAAKMTQxNjYuNjYwNgEOAAAABQAAAAIxMQEAAAABMAIAAAAHMzk3MzQ4MwMAAAAGMTAwMTgwBAAAAAEyBgAAAAEwBwAAAAMxNjAIAAAAATAJAAAAATEKAAAAATALAAAACzEyODg5NzQxODkzDAAAAAIxMg0AAAAJNy8xNC8y</t>
  </si>
  <si>
    <t>MDIyEAAAAAk3LzEzLzIwMjIskpr9CmXaCHy/AOgpZdoIJENJUS5OWVNFOkdWQS5JUV9SRVZFTlVFX0VTVC5JUV9GWSsxLgEAAAC6NQQAAgAAAAkzMDU2LjM5MzUBDgAAAAUAAAABMwEAAAABMAIAAAAKMTAwMjYxMjU2NgMAAAAGMTAwMTgwBAAAAAEyBgAAAAEwBwAAAAMxNjAIAAAAATAJAAAAATEKAAAAATALAAAACzEyOTIxOTUxMzk4DAAAAAExDQAAAAk3LzE0LzIwMjIQAAAACTcvMTMvMjAyMiySmv0KZdoIRoj/5yll2ggiQ0lRLlRTRTo3ODEzLklRX0NBUEVYX0VTVC5JUV9GWSsxLgEAAAAU/x0DAwAAAAAALJKa/Qpl2ggHbALoKWXaCCBDSVEuVFNFOjc4MTcuSVFfRUJJVF9FU1QuSVFfTlRNLgEAAACdcw0AAgAAAAUxMjkwMAEOAAAABQAAAAIxMQEAAAABMAIAAAAKMTAwNDExMTE4MgMAAAAGMTAwMjE1BAAAAAI1NgYAAAABMAcAAAACNzkIAAAAATAJAAAAATEKAAAAATALAAAACzEyODc0ODA4NTMzDAAAAAIxMg0AAAAJNy8xNC8yMDIyEAAAAAk3LzEzLzIwMjIskpr9CmXaCOe5AugpZdoIJENJUS5PTTpBUkpPIEIuSVFfUkVWRU5VRV9FU1QuSVFfTlRNLgEAAABTlvEOAgAAAAoxMDE4OC42OTg0AQ4AAAAFAAAAAjExAQAAAAEwAgAAAAc0MjU2MzA0AwAAAAYxMDAxODAEAAAAATMGAAAAATAHAAAAAzEzNwgAAAABMAkAAAABMQoAAAABMAsAAAALMTI5MzEzMjcwMzMMAAAAAjEyDQAAAAk3LzE0LzIwMjIQ</t>
  </si>
  <si>
    <t>AAAACTcvMTMvMjAyMiySmv0KZdoI2+AC6Cll2ggjQ0lRLktMU0U6TEtMLklRX0VCSVREQV9FU1QuSVFfRlkrMS4BAAAAXFkCEwMAAAAAACySmv0KZdoITUYC6Cll2ggkQ0lRLk5ZU0U6RkxSLklRX1JFVkVOVUVfRVNULklRX0ZZKzEuAQAAACsBCgACAAAACzE0MDE0LjAxMDkyAQ4AAAAFAAAAATMBAAAAATACAAAACjEwMDM3MDg3OTUDAAAABjEwMDE4MAQAAAABMgYAAAABMAcAAAADMTYwCAAAAAEwCQAAAAExCgAAAAEwCwAAAAsxMjg4OTc0MDg3NwwAAAABMQ0AAAAJNy8xNC8yMDIyEAAAAAk3LzEzLzIwMjIskpr9CmXaCHy/AOgpZdoIIUNJUS5UU0U6NzgxNy5JUV9FQklUX0VTVC5JUV9GWSsxLgEAAACdcw0AAgAAAAUxMjkwMAEOAAAABQAAAAEzAQAAAAEwAgAAAAoxMDA0MTExMTgyAwAAAAYxMDAyMTUEAAAAAjU2BgAAAAEwBwAAAAI3OQgAAAABMAkAAAABMQoAAAABMAsAAAALMTI4NzQ4MDg1MzMMAAAAATENAAAACTcvMTQvMjAyMhAAAAAJNy8xMy8yMDIyLJKa/Qpl2gjnuQLoKWXaCChDSVEuTkFTREFRR1M6QU1TQy5JUV9SRVZFTlVFX0VTVC5JUV9OVE0uAQAAAHWIAAACAAAACDExNC40MzI1AQ4AAAAFAAAAAjExAQAAAAEwAgAAAAoxMDAzMjgzMzkyAwAAAAYxMDAxODAEAAAAATIGAAAAATAHAAAAAzE2MAgAAAABMAkAAAABMQoAAAABMAsAAAALMTI4OTk2OTczNDkMAAAAAjEyDQAAAAk3LzE0LzIw</t>
  </si>
  <si>
    <t>MjIQAAAACTcvMTMvMjAyMiySmv0KZdoIr1sB6Cll2ggiQ0lRLk5ZU0U6R1ZBLklRX0VCSVREQV9FU1QuSVFfTlRNLgEAAAC6NQQAAgAAAAYyMjcuNzIBDgAAAAUAAAACMTEBAAAAATACAAAACTcwMTM2MDM2MwMAAAAGMTAwMTg3BAAAAAEyBgAAAAEwBwAAAAMxNjAIAAAAATAJAAAAATEKAAAAATALAAAACzEyODgwMDI4ODk0DAAAAAIxMg0AAAAJNy8xNC8yMDIyEAAAAAk3LzEzLzIwMjIskpr9CmXaCDvW/+cpZdoII0NJUS5LTFNFOkxLTC5JUV9SRVZFTlVFX0VTVC5JUV9OVE0uAQAAAFxZAhMDAAAAAAAskpr9CmXaCE1GAugpZdoIKUNJUS5OQVNEQVFHUzpBTVNDLklRX1JFVkVOVUVfRVNULklRX0ZZKzEuAQAAAHWIAAACAAAACDExNC40MzI1AQ4AAAAFAAAAATMBAAAAATACAAAACjEwMDMyODMzOTIDAAAABjEwMDE4MAQAAAABMgYAAAABMAcAAAADMTYwCAAAAAEwCQAAAAExCgAAAAEwCwAAAAsxMjg5OTY5NzM0OQwAAAABMQ0AAAAJNy8xNC8yMDIyEAAAAAk3LzEzLzIwMjIskpr9CmXaCM6DAegpZdoIIUNJUS5UV1NFOjQxMDYuSVFfRUJJVF9FU1QuSVFfTlRNLgEAAAAqQjYBAwAAAAAALJKa/Qpl2ggtHgLoKWXaCCNDSVEuTllTRTpHVkEuSVFfRUJJVERBX0VTVC5JUV9GWSsxLgEAAAC6NQQAAgAAAAkyMTUuMDQwNzUBDgAAAAUAAAABMwEAAAABMAIAAAAKMTAwMjYxMjU2NgMAAAAGMTAwMTg3BAAAAAEy</t>
  </si>
  <si>
    <t>BgAAAAEwBwAAAAMxNjAIAAAAATAJAAAAATEKAAAAATALAAAACzEyOTIxOTUxNDEwDAAAAAExDQAAAAk3LzE0LzIwMjIQAAAACTcvMTMvMjAyMiySmv0KZdoIO9b/5yll2gghQ0lRLk5ZU0U6RkxSLklRX0NBUEVYX0VTVC5JUV9OVE0uAQAAACsBCgACAAAACC03Ny41NDIzAQ4AAAAFAAAAAjExAQAAAAEwAgAAAAczOTczNDgzAwAAAAYxMDQwOTAEAAAAATIGAAAAATAHAAAAAzE2MAgAAAABMAkAAAABMQoAAAABMAsAAAALMTI4NjYyMDI5NzYMAAAAAjEyDQAAAAk3LzE0LzIwMjIQAAAACTcvMTMvMjAyMiySmv0KZdoIuZgA6Cll2gghQ0lRLlRTRTo3ODEzLklRX0NBUEVYX0VTVC5JUV9OVE0uAQAAABT/HQMDAAAAAAAskpr9CmXaCAdsAugpZdoIJ0NJUS5OQVNEQVFHUzpBTVNDLklRX0NBUEVYX0VTVC5JUV9GWSsxLgEAAAB1iAAAAgAAAAgtMS41MzMzMwEOAAAABQAAAAEzAQAAAAEwAgAAAAoxMDAzMjgzMzkyAwAAAAYxMDQwOTAEAAAAATIGAAAAATAHAAAAAzE2MAgAAAABMAkAAAABMQoAAAABMAsAAAALMTI4OTk3MjMxNjMMAAAAATENAAAACTcvMTQvMjAyMhAAAAAJNy8xMy8yMDIyLJKa/Qpl2gh/NAHoKWXaCCJDSVEuVFNFOjc4MTcuSVFfRUJJVERBX0VTVC5JUV9OVE0uAQAAAJ1zDQACAAAABTIxMTI2AQ4AAAAFAAAAAjExAQAAAAEwAgAAAAoxMDA0MTExMTgyAwAAAAYxMDAxODcEAAAAAjU2BgAAAAEw</t>
  </si>
  <si>
    <t>BwAAAAI3OQgAAAABMAkAAAABMQoAAAABMAsAAAALMTI3ODUzMjU5NzMMAAAAAjEyDQAAAAk3LzE0LzIwMjIQAAAACTcvMTMvMjAyMiySmv0KZdoI57kC6Cll2ggiQ0lRLk9NOkFSSk8gQi5JUV9DQVBFWF9FU1QuSVFfTlRNLgEAAABTlvEOAgAAAAktNzQ0LjEwOTkBDgAAAAUAAAACMTEBAAAAATACAAAABzQyNTYzMDQDAAAABjEwNDA5MAQAAAABMwYAAAABMAcAAAADMTM3CAAAAAEwCQAAAAExCgAAAAEwCwAAAAsxMjkyNDUwNTcxNgwAAAACMTINAAAACTcvMTQvMjAyMhAAAAAJNy8xMy8yMDIyLJKa/Qpl2gjb4ALoKWXaCCRDSVEuS0xTRTpMS0wuSVFfUkVWRU5VRV9FU1QuSVFfRlkrMS4BAAAAXFkCEwMAAAAAACySmv0KZdoILR4C6Cll2ggfQ0lRLlRTWDpTSVMuSVFfRUJJVF9FU1QuSVFfTlRNLgEAAABIgDAAAgAAAAY3NS44MjUBDgAAAAUAAAACMTEBAAAAATACAAAABzM2NTkzOTgDAAAABjEwMDIxNQQAAAABMwYAAAABMAcAAAACMjcIAAAAATAJAAAAATEKAAAAATALAAAACzEyODczMTU5ODUyDAAAAAIxMg0AAAAJNy8xNC8yMDIyEAAAAAk3LzEzLzIwMjIskpr9CmXaCIANAegpZdoIIkNJUS5UV1NFOjQxMDYuSVFfRUJJVF9FU1QuSVFfRlkrMS4BAAAAKkI2AQMAAAAAACySmv0KZdoIzvgB6Cll2ggiQ0lRLk5ZU0U6RkxSLklRX0NBUEVYX0VTVC5JUV9GWSsxLgEAAAArAQoAAgAAAAYtNzYuMjUBDgAA</t>
  </si>
  <si>
    <t>AAUAAAABMwEAAAABMAIAAAAKMTAwMzcwODc5NQMAAAAGMTA0MDkwBAAAAAEyBgAAAAEwBwAAAAMxNjAIAAAAATAJAAAAATEKAAAAATALAAAACzEyODg2MTQ4NDY5DAAAAAExDQAAAAk3LzE0LzIwMjIQAAAACTcvMTMvMjAyMiySmv0KZdoIuZgA6Cll2ggjQ0lRLlRTRTo3ODE3LklRX0VCSVREQV9FU1QuSVFfRlkrMS4BAAAAnXMNAAIAAAAFMjExMjYBDgAAAAUAAAABMwEAAAABMAIAAAAKMTAwNDExMTE4MgMAAAAGMTAwMTg3BAAAAAI1NgYAAAABMAcAAAACNzkIAAAAATAJAAAAATEKAAAAATALAAAACzEyNzg1MzI1OTczDAAAAAExDQAAAAk3LzE0LzIwMjIQAAAACTcvMTMvMjAyMiySmv0KZdoI+ZIC6Cll2ggjQ0lRLk9NOkFSSk8gQi5JUV9DQVBFWF9FU1QuSVFfRlkrMS4BAAAAU5bxDgIAAAAJLTc0MS40Mzc1AQ4AAAAFAAAAATMBAAAAATACAAAACjEwMDQwNjY5NTQDAAAABjEwNDA5MAQAAAABMwYAAAABMAcAAAADMTM3CAAAAAEwCQAAAAExCgAAAAEwCwAAAAsxMjkyNDQ5NjM0MgwAAAABMQ0AAAAJNy8xNC8yMDIyEAAAAAk3LzEzLzIwMjIskpr9CmXaCNvgAugpZdoIJUNJUS5PTTpBUkpPIEIuSVFfUkVWRU5VRV9FU1QuSVFfRlkrMS4BAAAAU5bxDgIAAAALMTAwMjguNjA0NDIBDgAAAAUAAAABMwEAAAABMAIAAAAKMTAwNDA2Njk1NAMAAAAGMTAwMTgwBAAAAAEzBgAAAAEwBwAAAAMxMzcIAAAAATAJ</t>
  </si>
  <si>
    <t>AAAAATEKAAAAATALAAAACzEyOTMxMzE0ODY4DAAAAAExDQAAAAk3LzE0LzIwMjIQAAAACTcvMTMvMjAyMiySmv0KZdoI2+AC6Cll2gggQ0lRLlRTWDpTSVMuSVFfRUJJVF9FU1QuSVFfRlkrMS4BAAAASIAwAAIAAAAENzEuNwEOAAAABQAAAAEzAQAAAAEwAgAAAAoxMDAzNTYzODk3AwAAAAYxMDAyMTUEAAAAATMGAAAAATAHAAAAAjI3CAAAAAEwCQAAAAExCgAAAAEwCwAAAAsxMjg3MzE1Njk1OAwAAAABMQ0AAAAJNy8xNC8yMDIyEAAAAAk3LzEzLzIwMjIskpr9CmXaCH80AegpZdoIJkNJUS5OQVNEQVFHUzpBTVNDLklRX0NBUEVYX0VTVC5JUV9OVE0uAQAAAHWIAAACAAAACC0xLjUzMzMzAQ4AAAAFAAAAAjExAQAAAAEwAgAAAAoxMDAzMjgzMzkyAwAAAAYxMDQwOTAEAAAAATIGAAAAATAHAAAAAzE2MAgAAAABMAkAAAABMQoAAAABMAsAAAALMTI4OTk3MjMxNjMMAAAAAjEyDQAAAAk3LzE0LzIwMjIQAAAACTcvMTMvMjAyMiySmv0KZdoIzoMB6Cll2ggjQ0lRLk5ZU0U6R1ZBLklRX1JFVkVOVUVfRVNULklRX05UTS4BAAAAujUEAAIAAAAJMzA2NC45Nzc1AQ4AAAAFAAAAAjExAQAAAAEwAgAAAAk3MDEzNjAzNjMDAAAABjEwMDE4MAQAAAABMgYAAAABMAcAAAADMTYwCAAAAAEwCQAAAAExCgAAAAEwCwAAAAsxMjkyMTk1Mjg2MwwAAAACMTINAAAACTcvMTQvMjAyMhAAAAAJNy8xMy8yMDIyLJKa/Qpl2ggw</t>
  </si>
  <si>
    <t>/f/nKWXaCC1DSVEuTllTRTpHVkEuSVFfUkVWRU5VRV9FU1QuSVFfTlRNLjIwMjItMDctMTMBAAAAujUEAAIAAAAJMzA2NC45Nzc1AQ4AAAAFAAAAAjExAQAAAAEwAgAAAAk3MDEzNjAzNjMDAAAABjEwMDE4MAQAAAABMgYAAAABMAcAAAADMTYwCAAAAAEwCQAAAAExCgAAAAEwCwAAAAsxMjkyMTk1Mjg2MwwAAAACMTINAAAACTcvMTQvMjAyMhAAAAAJNy8xMy8yMDIypt+Z5yll2ggxu+r3KWXaCDBDSVEuTkFTREFRR1M6QU1TQy5JUV9DQVBFWF9FU1QuSVFfTlRNLjIwMjItMDctMTMBAAAAdYgAAAIAAAAILTEuNTMzMzMBDgAAAAUAAAACMTEBAAAAATACAAAACjEwMDMyODMzOTIDAAAABjEwNDA5MAQAAAABMgYAAAABMAcAAAADMTYwCAAAAAEwCQAAAAExCgAAAAEwCwAAAAsxMjg5OTcyMzE2MwwAAAACMTINAAAACTcvMTQvMjAyMhAAAAAJNy8xMy8yMDIypt+Z5yll2ghWRer3KWXaCCpDSVEuVFNYOlNJUy5JUV9FQklUX0VTVC5JUV9GWSsxLjIwMjItMDctMTMBAAAASIAwAAIAAAAENzEuNwEOAAAABQAAAAEzAQAAAAEwAgAAAAoxMDAzNTYzODk3AwAAAAYxMDAyMTUEAAAAATMGAAAAATAHAAAAAjI3CAAAAAEwCQAAAAExCgAAAAEwCwAAAAsxMjg3MzE1Njk1OAwAAAABMQ0AAAAJNy8xNC8yMDIyEAAAAAk3LzEzLzIwMjKm35nnKWXaCAZs6vcpZdoIL0NJUS5PTTpBUkpPIEIuSVFfUkVWRU5VRV9FU1QuSVFf</t>
  </si>
  <si>
    <t>RlkrMS4yMDIyLTA3LTEzAQAAAFOW8Q4CAAAACzEwMDI4LjYwNDQyAQ4AAAAFAAAAATMBAAAAATACAAAACjEwMDQwNjY5NTQDAAAABjEwMDE4MAQAAAABMwYAAAABMAcAAAADMTM3CAAAAAEwCQAAAAExCgAAAAEwCwAAAAsxMjkzMTMxNDg2OAwAAAABMQ0AAAAJNy8xNC8yMDIyEAAAAAk3LzEzLzIwMjKm35nnKWXaCISD6fcpZdoILUNJUS5PTTpBUkpPIEIuSVFfQ0FQRVhfRVNULklRX0ZZKzEuMjAyMi0wNy0xMwEAAABTlvEOAgAAAAktNzQxLjQzNzUBDgAAAAUAAAABMwEAAAABMAIAAAAKMTAwNDA2Njk1NAMAAAAGMTA0MDkwBAAAAAEzBgAAAAEwBwAAAAMxMzcIAAAAATAJAAAAATEKAAAAATALAAAACzEyOTI0NDk2MzQyDAAAAAExDQAAAAk3LzE0LzIwMjIQAAAACTcvMTMvMjAyMqbfmecpZdoIhIPp9yll2ggtQ0lRLlRTRTo3ODE3LklRX0VCSVREQV9FU1QuSVFfRlkrMS4yMDIyLTA3LTEzAQAAAJ1zDQACAAAABTIxMTI2AQ4AAAAFAAAAATMBAAAAATACAAAACjEwMDQxMTExODIDAAAABjEwMDE4NwQAAAACNTYGAAAAATAHAAAAAjc5CAAAAAEwCQAAAAExCgAAAAEwCwAAAAsxMjc4NTMyNTk3MwwAAAABMQ0AAAAJNy8xNC8yMDIyEAAAAAk3LzEzLzIwMjKm35nnKWXaCDap6fcpZdoILENJUS5OWVNFOkZMUi5JUV9DQVBFWF9FU1QuSVFfRlkrMS4yMDIyLTA3LTEzAQAAACsBCgACAAAABi03Ni4yNQEOAAAA</t>
  </si>
  <si>
    <t>BQAAAAEzAQAAAAEwAgAAAAoxMDAzNzA4Nzk1AwAAAAYxMDQwOTAEAAAAATIGAAAAATAHAAAAAzE2MAgAAAABMAkAAAABMQoAAAABMAsAAAALMTI4ODYxNDg0NjkMAAAAATENAAAACTcvMTQvMjAyMhAAAAAJNy8xMy8yMDIypt+Z5yll2gg7lOr3KWXaCCxDSVEuVFdTRTo0MTA2LklRX0VCSVRfRVNULklRX0ZZKzEuMjAyMi0wNy0xMwEAAAAqQjYBAwAAAAAApt+Z5yll2ggpH+r3KWXaCClDSVEuVFNYOlNJUy5JUV9FQklUX0VTVC5JUV9OVE0uMjAyMi0wNy0xMwEAAABIgDAAAgAAAAY3NS44MjUBDgAAAAUAAAACMTEBAAAAATACAAAABzM2NTkzOTgDAAAABjEwMDIxNQQAAAABMwYAAAABMAcAAAACMjcIAAAAATAJAAAAATEKAAAAATALAAAACzEyODczMTU5ODUyDAAAAAIxMg0AAAAJNy8xNC8yMDIyEAAAAAk3LzEzLzIwMjKm35nnKWXaCAZs6vcpZdoILkNJUS5LTFNFOkxLTC5JUV9SRVZFTlVFX0VTVC5JUV9GWSsxLjIwMjItMDctMTMBAAAAXFkCEwMAAAAAAKbfmecpZdoIIffp9yll2ggsQ0lRLk9NOkFSSk8gQi5JUV9DQVBFWF9FU1QuSVFfTlRNLjIwMjItMDctMTMBAAAAU5bxDgIAAAAJLTc0NC4xMDk5AQ4AAAAFAAAAAjExAQAAAAEwAgAAAAc0MjU2MzA0AwAAAAYxMDQwOTAEAAAAATMGAAAAATAHAAAAAzEzNwgAAAABMAkAAAABMQoAAAABMAsAAAALMTI5MjQ1MDU3MTYMAAAAAjEyDQAAAAk3LzE0LzIw</t>
  </si>
  <si>
    <t>MjIQAAAACTcvMTMvMjAyMqbfmecpZdoIRVvp9yll2ggsQ0lRLlRTRTo3ODE3LklRX0VCSVREQV9FU1QuSVFfTlRNLjIwMjItMDctMTMBAAAAnXMNAAIAAAAFMjExMjYBDgAAAAUAAAACMTEBAAAAATACAAAACjEwMDQxMTExODIDAAAABjEwMDE4NwQAAAACNTYGAAAAATAHAAAAAjc5CAAAAAEwCQAAAAExCgAAAAEwCwAAAAsxMjc4NTMyNTk3MwwAAAACMTINAAAACTcvMTQvMjAyMhAAAAAJNy8xMy8yMDIypt+Z5yll2giEg+n3KWXaCDFDSVEuTkFTREFRR1M6QU1TQy5JUV9DQVBFWF9FU1QuSVFfRlkrMS4yMDIyLTA3LTEzAQAAAHWIAAACAAAACC0xLjUzMzMzAQ4AAAAFAAAAATMBAAAAATACAAAACjEwMDMyODMzOTIDAAAABjEwNDA5MAQAAAABMgYAAAABMAcAAAADMTYwCAAAAAEwCQAAAAExCgAAAAEwCwAAAAsxMjg5OTcyMzE2MwwAAAABMQ0AAAAJNy8xNC8yMDIyEAAAAAk3LzEzLzIwMjKm35nnKWXaCAZs6vcpZdoIK0NJUS5UU0U6NzgxMy5JUV9DQVBFWF9FU1QuSVFfTlRNLjIwMjItMDctMTMBAAAAFP8dAwMAAAAAAKbfmecpZdoI59Hp9yll2ggrQ0lRLk5ZU0U6RkxSLklRX0NBUEVYX0VTVC5JUV9OVE0uMjAyMi0wNy0xMwEAAAArAQoAAgAAAAgtNzcuNTQyMwEOAAAABQAAAAIxMQEAAAABMAIAAAAHMzk3MzQ4MwMAAAAGMTA0MDkwBAAAAAEyBgAAAAEwBwAAAAMxNjAIAAAAATAJAAAAATEKAAAAATAL</t>
  </si>
  <si>
    <t>AAAACzEyODY2MjAyOTc2DAAAAAIxMg0AAAAJNy8xNC8yMDIyEAAAAAk3LzEzLzIwMjKm35nnKWXaCDuU6vcpZdoILUNJUS5OWVNFOkdWQS5JUV9FQklUREFfRVNULklRX0ZZKzEuMjAyMi0wNy0xMwEAAAC6NQQAAgAAAAkyMTUuMDQwNzUBDgAAAAUAAAABMwEAAAABMAIAAAAKMTAwMjYxMjU2NgMAAAAGMTAwMTg3BAAAAAEyBgAAAAEwBwAAAAMxNjAIAAAAATAJAAAAATEKAAAAATALAAAACzEyOTIxOTUxNDEwDAAAAAExDQAAAAk3LzE0LzIwMjIQAAAACTcvMTMvMjAyMqbfmecpZdoIMbvq9yll2ggrQ0lRLlRXU0U6NDEwNi5JUV9FQklUX0VTVC5JUV9OVE0uMjAyMi0wNy0xMwEAAAAqQjYBAwAAAAAApt+Z5yll2ggh9+n3KWXaCDNDSVEuTkFTREFRR1M6QU1TQy5JUV9SRVZFTlVFX0VTVC5JUV9GWSsxLjIwMjItMDctMTMBAAAAdYgAAAIAAAAIMTE0LjQzMjUBDgAAAAUAAAABMwEAAAABMAIAAAAKMTAwMzI4MzM5MgMAAAAGMTAwMTgwBAAAAAEyBgAAAAEwBwAAAAMxNjAIAAAAATAJAAAAATEKAAAAATALAAAACzEyODk5Njk3MzQ5DAAAAAExDQAAAAk3LzE0LzIwMjIQAAAACTcvMTMvMjAyMqbfmecpZdoIVkXq9yll2ggtQ0lRLktMU0U6TEtMLklRX1JFVkVOVUVfRVNULklRX05UTS4yMDIyLTA3LTEzAQAAAFxZAhMDAAAAAACm35nnKWXaCCH36fcpZdoILENJUS5OWVNFOkdWQS5JUV9FQklUREFfRVNULklR</t>
  </si>
  <si>
    <t>X05UTS4yMDIyLTA3LTEzAQAAALo1BAACAAAABjIyNy43MgEOAAAABQAAAAIxMQEAAAABMAIAAAAJNzAxMzYwMzYzAwAAAAYxMDAxODcEAAAAATIGAAAAATAHAAAAAzE2MAgAAAABMAkAAAABMQoAAAABMAsAAAALMTI4ODAwMjg4OTQMAAAAAjEyDQAAAAk3LzE0LzIwMjIQAAAACTcvMTMvMjAyMqbfmecpZdoIMbvq9yll2ggyQ0lRLk5BU0RBUUdTOkFNU0MuSVFfUkVWRU5VRV9FU1QuSVFfTlRNLjIwMjItMDctMTMBAAAAdYgAAAIAAAAIMTE0LjQzMjUBDgAAAAUAAAACMTEBAAAAATACAAAACjEwMDMyODMzOTIDAAAABjEwMDE4MAQAAAABMgYAAAABMAcAAAADMTYwCAAAAAEwCQAAAAExCgAAAAEwCwAAAAsxMjg5OTY5NzM0OQwAAAACMTINAAAACTcvMTQvMjAyMhAAAAAJNy8xMy8yMDIypt+Z5yll2ghWRer3KWXaCCtDSVEuVFNFOjc4MTcuSVFfRUJJVF9FU1QuSVFfRlkrMS4yMDIyLTA3LTEzAQAAAJ1zDQACAAAABTEyOTAwAQ4AAAAFAAAAATMBAAAAATACAAAACjEwMDQxMTExODIDAAAABjEwMDIxNQQAAAACNTYGAAAAATAHAAAAAjc5CAAAAAEwCQAAAAExCgAAAAEwCwAAAAsxMjg3NDgwODUzMwwAAAABMQ0AAAAJNy8xNC8yMDIyEAAAAAk3LzEzLzIwMjKm35nnKWXaCISD6fcpZdoILkNJUS5OWVNFOkZMUi5JUV9SRVZFTlVFX0VTVC5JUV9GWSsxLjIwMjItMDctMTMBAAAAKwEKAAIAAAALMTQwMTQuMDEw</t>
  </si>
  <si>
    <t>OTIBDgAAAAUAAAABMwEAAAABMAIAAAAKMTAwMzcwODc5NQMAAAAGMTAwMTgwBAAAAAEyBgAAAAEwBwAAAAMxNjAIAAAAATAJAAAAATEKAAAAATALAAAACzEyODg5NzQwODc3DAAAAAExDQAAAAk3LzE0LzIwMjIQAAAACTcvMTMvMjAyMqbfmecpZdoIO5Tq9yll2ggtQ0lRLktMU0U6TEtMLklRX0VCSVREQV9FU1QuSVFfRlkrMS4yMDIyLTA3LTEzAQAAAFxZAhMDAAAAAACm35nnKWXaCCH36fcpZdoILkNJUS5PTTpBUkpPIEIuSVFfUkVWRU5VRV9FU1QuSVFfTlRNLjIwMjItMDctMTMBAAAAU5bxDgIAAAAKMTAxODguNjk4NAEOAAAABQAAAAIxMQEAAAABMAIAAAAHNDI1NjMwNAMAAAAGMTAwMTgwBAAAAAEzBgAAAAEwBwAAAAMxMzcIAAAAATAJAAAAATEKAAAAATALAAAACzEyOTMxMzI3MDMzDAAAAAIxMg0AAAAJNy8xNC8yMDIyEAAAAAk3LzEzLzIwMjKm35nnKWXaCISD6fcpZdoIKkNJUS5UU0U6NzgxNy5JUV9FQklUX0VTVC5JUV9OVE0uMjAyMi0wNy0xMwEAAACdcw0AAgAAAAUxMjkwMAEOAAAABQAAAAIxMQEAAAABMAIAAAAKMTAwNDExMTE4MgMAAAAGMTAwMjE1BAAAAAI1NgYAAAABMAcAAAACNzkIAAAAATAJAAAAATEKAAAAATALAAAACzEyODc0ODA4NTMzDAAAAAIxMg0AAAAJNy8xNC8yMDIyEAAAAAk3LzEzLzIwMjKm35nnKWXaCISD6fcpZdoILENJUS5UU0U6NzgxMy5JUV9DQVBFWF9FU1QuSVFf</t>
  </si>
  <si>
    <t>RlkrMS4yMDIyLTA3LTEzAQAAABT/HQMDAAAAAACm35nnKWXaCOfR6fcpZdoILkNJUS5OWVNFOkdWQS5JUV9SRVZFTlVFX0VTVC5JUV9GWSsxLjIwMjItMDctMTMBAAAAujUEAAIAAAAJMzA1Ni4zOTM1AQ4AAAAFAAAAATMBAAAAATACAAAACjEwMDI2MTI1NjYDAAAABjEwMDE4MAQAAAABMgYAAAABMAcAAAADMTYwCAAAAAEwCQAAAAExCgAAAAEwCwAAAAsxMjkyMTk1MTM5OAwAAAABMQ0AAAAJNy8xNC8yMDIyEAAAAAk3LzEzLzIwMjKm35nnKWXaCDG76vcpZdoILUNJUS5OWVNFOkZMUi5JUV9SRVZFTlVFX0VTVC5JUV9OVE0uMjAyMi0wNy0xMwEAAAArAQoAAgAAAAoxNDE2Ni42NjA2AQ4AAAAFAAAAAjExAQAAAAEwAgAAAAczOTczNDgzAwAAAAYxMDAxODAEAAAAATIGAAAAATAHAAAAAzE2MAgAAAABMAkAAAABMQoAAAABMAsAAAALMTI4ODk3NDE4OTMMAAAAAjEyDQAAAAk3LzE0LzIwMjIQAAAACTcvMTMvMjAyMqbfmecpZdoIO5Tq9yll2ggrQ0lRLk5ZU0U6R1ZBLklRX0VCSVRfRVNULklRX0ZZKzEuMjAyMi0wNy0xMwEAAAC6NQQAAgAAAAcxMDkuNTc0AQ4AAAAFAAAAATMBAAAAATACAAAACjEwMDI2MTI1NjYDAAAABjEwMDIxNQQAAAABMgYAAAABMAcAAAADMTYwCAAAAAEwCQAAAAExCgAAAAEwCwAAAAsxMjg4MjYxODg5MwwAAAABMQ0AAAAJNy8xNC8yMDIyEAAAAAk3LzEzLzIwMjKm35nnKWXaCDG7</t>
  </si>
  <si>
    <t>6vcpZdoIMkNJUS5OQVNEQVFHUzpBTVNDLklRX0VCSVREQV9FU1QuSVFfRlkrMS4yMDIyLTA3LTEzAQAAAHWIAAACAAAACS0xOS44MzMzMwEOAAAABQAAAAEzAQAAAAEwAgAAAAoxMDAzMjgzMzkyAwAAAAYxMDAxODcEAAAAATIGAAAAATAHAAAAAzE2MAgAAAABMAkAAAABMQoAAAABMAsAAAALMTI4OTk2OTcyNTkMAAAAATENAAAACTcvMTQvMjAyMhAAAAAJNy8xMy8yMDIypt+Z5yll2ghWRer3KWXaCCxDSVEuS0xTRTpMS0wuSVFfRUJJVERBX0VTVC5JUV9OVE0uMjAyMi0wNy0xMwEAAABcWQITAwAAAAAApt+Z5yll2ggh9+n3KWXaCCpDSVEuTllTRTpHVkEuSVFfRUJJVF9FU1QuSVFfTlRNLjIwMjItMDctMTMBAAAAujUEAAIAAAAIMTA4LjIyNjgBDgAAAAUAAAACMTEBAAAAATACAAAACTcwMTM2MDM2MwMAAAAGMTAwMjE1BAAAAAEyBgAAAAEwBwAAAAMxNjAIAAAAATAJAAAAATEKAAAAATALAAAACzEyODgyNjE5NjUzDAAAAAIxMg0AAAAJNy8xNC8yMDIyEAAAAAk3LzEzLzIwMjKm35nnKWXaCDG76vcpZdoIMUNJUS5OQVNEQVFHUzpBTVNDLklRX0VCSVREQV9FU1QuSVFfTlRNLjIwMjItMDctMTMBAAAAdYgAAAIAAAAJLTE5LjgzMzMzAQ4AAAAFAAAAAjExAQAAAAEwAgAAAAoxMDAzMjgzMzkyAwAAAAYxMDAxODcEAAAAATIGAAAAATAHAAAAAzE2MAgAAAABMAkAAAABMQoAAAABMAsAAAALMTI4OTk2OTcy</t>
  </si>
  <si>
    <t>NTkMAAAAAjEyDQAAAAk3LzE0LzIwMjIQAAAACTcvMTMvMjAyMqbfmecpZdoIVkXq9yll2gguQ0lRLlRTRTo3ODEzLklRX1JFVkVOVUVfRVNULklRX0ZZKzEuMjAyMi0wNy0xMwEAAAAU/x0DAwAAAAAApt+Z5yll2gg2qen3KWXaCC5DSVEuT006QVJKTyBCLklRX0VCSVREQV9FU1QuSVFfRlkrMS4yMDIyLTA3LTEzAQAAAFOW8Q4CAAAACjIxODUuNzU2NzQBDgAAAAUAAAABMwEAAAABMAIAAAAKMTAwNDA2Njk1NAMAAAAGMTAwMTg3BAAAAAEzBgAAAAEwBwAAAAMxMzcIAAAAATAJAAAAATEKAAAAATALAAAACzEyOTMxMzE0MTg5DAAAAAExDQAAAAk3LzE0LzIwMjIQAAAACTcvMTMvMjAyMqbfmecpZdoIRVvp9yll2ggtQ0lRLk9NOkFSSk8gQi5JUV9FQklUREFfRVNULklRX05UTS4yMDIyLTA3LTEzAQAAAFOW8Q4CAAAACTIyNjYuMDkwMQEOAAAABQAAAAIxMQEAAAABMAIAAAAHNDI1NjMwNAMAAAAGMTAwMTg3BAAAAAEzBgAAAAEwBwAAAAMxMzcIAAAAATAJAAAAATEKAAAAATALAAAACzEyOTMxMzM1MDExDAAAAAIxMg0AAAAJNy8xNC8yMDIyEAAAAAk3LzEzLzIwMjKm35nnKWXaCEVb6fcpZdoIK0NJUS5UU1g6U0lTLklRX0NBUEVYX0VTVC5JUV9GWSsxLjIwMjItMDctMTMBAAAASIAwAAIAAAADLTE4AQ4AAAAFAAAAATMBAAAAATACAAAACjEwMDM1NjM4OTcDAAAABjEwNDA5MAQAAAABMwYAAAABMAcAAAAC</t>
  </si>
  <si>
    <t>MjcIAAAAATAJAAAAATEKAAAAATALAAAACzEyODc0MDk0MzI5DAAAAAExDQAAAAk3LzE0LzIwMjIQAAAACTcvMTMvMjAyMqbfmecpZdoIBmzq9yll2ggtQ0lRLk5ZU0U6RkxSLklRX0VCSVREQV9FU1QuSVFfRlkrMS4yMDIyLTA3LTEzAQAAACsBCgACAAAACTQxOS43MzY2MgEOAAAABQAAAAEzAQAAAAEwAgAAAAoxMDAzNzA4Nzk1AwAAAAYxMDAxODcEAAAAATIGAAAAATAHAAAAAzE2MAgAAAABMAkAAAABMQoAAAABMAsAAAALMTI4ODk3MzQ3OTcMAAAAATENAAAACTcvMTQvMjAyMhAAAAAJNy8xMy8yMDIypt+Z5yll2gg7lOr3KWXaCCtDSVEuS0xTRTpMS0wuSVFfRUJJVF9FU1QuSVFfRlkrMS4yMDIyLTA3LTEzAQAAAFxZAhMDAAAAAACm35nnKWXaCOfR6fcpZdoIMENJUS5OQVNEQVFHUzpBTVNDLklRX0VCSVRfRVNULklRX0ZZKzEuMjAyMi0wNy0xMwEAAAB1iAAAAgAAAAgtMjYuNjA3NQEOAAAABQAAAAEzAQAAAAEwAgAAAAoxMDAzMjgzMzkyAwAAAAYxMDAyMTUEAAAAATIGAAAAATAHAAAAAzE2MAgAAAABMAkAAAABMQoAAAABMAsAAAALMTI4OTk2OTcyNjUMAAAAATENAAAACTcvMTQvMjAyMhAAAAAJNy8xMy8yMDIypt+Z5yll2ghWRer3KWXaCCpDSVEuVFNYOlNJUy5JUV9DQVBFWF9FU1QuSVFfTlRNLjIwMjItMDctMTMBAAAASIAwAAIAAAAGLTE4LjI1AQ4AAAAFAAAAAjExAQAAAAEwAgAAAAczNjU5</t>
  </si>
  <si>
    <t>Mzk4AwAAAAYxMDQwOTAEAAAAATMGAAAAATAHAAAAAjI3CAAAAAEwCQAAAAExCgAAAAEwCwAAAAsxMjg3NDA5NjgwNAwAAAACMTINAAAACTcvMTQvMjAyMhAAAAAJNy8xMy8yMDIypt+Z5yll2ggGbOr3KWXaCCxDSVEuTllTRTpGTFIuSVFfRUJJVERBX0VTVC5JUV9OVE0uMjAyMi0wNy0xMwEAAAArAQoAAgAAAAg0OTMuMzI1NQEOAAAABQAAAAIxMQEAAAABMAIAAAAHMzk3MzQ4MwMAAAAGMTAwMTg3BAAAAAEyBgAAAAEwBwAAAAMxNjAIAAAAATAJAAAAATEKAAAAATALAAAACzEyODg5NzQxODk3DAAAAAIxMg0AAAAJNy8xNC8yMDIyEAAAAAk3LzEzLzIwMjKm35nnKWXaCDuU6vcpZdoILUNJUS5UU0U6NzgxMy5JUV9SRVZFTlVFX0VTVC5JUV9OVE0uMjAyMi0wNy0xMwEAAAAU/x0DAwAAAAAApt+Z5yll2gg2qen3KWXaCCpDSVEuS0xTRTpMS0wuSVFfRUJJVF9FU1QuSVFfTlRNLjIwMjItMDctMTMBAAAAXFkCEwMAAAAAAKbfmecpZdoIIffp9yll2ggtQ0lRLlRXU0U6NDEwNi5JUV9DQVBFWF9FU1QuSVFfRlkrMS4yMDIyLTA3LTEzAQAAACpCNgEDAAAAAACm35nnKWXaCCkf6vcpZdoILUNJUS5UU0U6NzgxNy5JUV9SRVZFTlVFX0VTVC5JUV9OVE0uMjAyMi0wNy0xMwEAAACdcw0AAgAAAAU5MzcwMAEOAAAABQAAAAIxMQEAAAABMAIAAAAKMTAwNDExMTE4MgMAAAAGMTAwMTgwBAAAAAI1NgYAAAABMAcAAAAC</t>
  </si>
  <si>
    <t>NzkIAAAAATAJAAAAATEKAAAAATALAAAACzEyOTA5MzU1MTI2DAAAAAIxMg0AAAAJNy8xNC8yMDIyEAAAAAk3LzEzLzIwMjKm35nnKWXaCISD6fcpZdoIK0NJUS5UU0U6NzgxNy5JUV9DQVBFWF9FU1QuSVFfTlRNLjIwMjItMDctMTMBAAAAnXMNAAIAAAAFLTI5MDABDgAAAAUAAAACMTEBAAAAATACAAAACjEwMDQxMTExODIDAAAABjEwNDA5MAQAAAACNTYGAAAAATAHAAAAAjc5CAAAAAEwCQAAAAExCgAAAAEwCwAAAAsxMjcwODQxODUxMAwAAAACMTINAAAACTcvMTQvMjAyMhAAAAAJNy8xMy8yMDIypt+Z5yll2gg2qen3KWXaCC9DSVEuTkFTREFRR1M6QU1TQy5JUV9FQklUX0VTVC5JUV9OVE0uMjAyMi0wNy0xMwEAAAB1iAAAAgAAAAgtMjYuNjA3NQEOAAAABQAAAAIxMQEAAAABMAIAAAAKMTAwMzI4MzM5MgMAAAAGMTAwMjE1BAAAAAEyBgAAAAEwBwAAAAMxNjAIAAAAATAJAAAAATEKAAAAATALAAAACzEyODk5Njk3MjY1DAAAAAIxMg0AAAAJNy8xNC8yMDIyEAAAAAk3LzEzLzIwMjKm35nnKWXaCFZF6vcpZdoILENJUS5UV1NFOjQxMDYuSVFfQ0FQRVhfRVNULklRX05UTS4yMDIyLTA3LTEzAQAAACpCNgEDAAAAAACm35nnKWXaCCkf6vcpZdoILENJUS5PTTpBUkpPIEIuSVFfRUJJVF9FU1QuSVFfRlkrMS4yMDIyLTA3LTEzAQAAAFOW8Q4CAAAACjExODguODQ1NDYBDgAAAAUAAAABMwEAAAABMAIAAAAK</t>
  </si>
  <si>
    <t>MTAwNDA2Njk1NAMAAAAGMTAwMjE1BAAAAAEzBgAAAAEwBwAAAAMxMzcIAAAAATAJAAAAATEKAAAAATALAAAACzEyOTMxMzE0MzAxDAAAAAExDQAAAAk3LzE0LzIwMjIQAAAACTcvMTMvMjAyMqbfmecpZdoIRVvp9yll2ggtQ0lRLlRTWDpTSVMuSVFfUkVWRU5VRV9FU1QuSVFfRlkrMS4yMDIyLTA3LTEzAQAAAEiAMAACAAAABzc4MC43NzUBDgAAAAUAAAABMwEAAAABMAIAAAAKMTAwMzU2Mzg5NwMAAAAGMTAwMTgwBAAAAAEzBgAAAAEwBwAAAAIyNwgAAAABMAkAAAABMQoAAAABMAsAAAALMTI4NzYyNzY2ODMMAAAAATENAAAACTcvMTQvMjAyMhAAAAAJNy8xMy8yMDIypt+Z5yll2ggGbOr3KWXaCCtDSVEuTllTRTpGTFIuSVFfRUJJVF9FU1QuSVFfRlkrMS4yMDIyLTA3LTEzAQAAACsBCgACAAAACTM0NC4wMTYxMwEOAAAABQAAAAEzAQAAAAEwAgAAAAoxMDAzNzA4Nzk1AwAAAAYxMDAyMTUEAAAAATIGAAAAATAHAAAAAzE2MAgAAAABMAkAAAABMQoAAAABMAsAAAALMTI5MTk3ODk1ODcMAAAAATENAAAACTcvMTQvMjAyMhAAAAAJNy8xMy8yMDIypt+Z5yll2gg7lOr3KWXaCCxDSVEuVFNFOjc4MTcuSVFfQ0FQRVhfRVNULklRX0ZZKzEuMjAyMi0wNy0xMwEAAACdcw0AAgAAAAUtMjkwMAEOAAAABQAAAAEzAQAAAAEwAgAAAAoxMDA0MTExMTgyAwAAAAYxMDQwOTAEAAAAAjU2BgAAAAEwBwAAAAI3OQgAAAAB</t>
  </si>
  <si>
    <t>MAkAAAABMQoAAAABMAsAAAALMTI3MDg0MTg1MTAMAAAAATENAAAACTcvMTQvMjAyMhAAAAAJNy8xMy8yMDIypt+Z5yll2gg2qen3KWXaCC1DSVEuVFNFOjc4MTMuSVFfRUJJVERBX0VTVC5JUV9GWSsxLjIwMjItMDctMTMBAAAAFP8dAwMAAAAAAKbfmecpZdoINqnp9yll2ggrQ0lRLk9NOkFSSk8gQi5JUV9FQklUX0VTVC5JUV9OVE0uMjAyMi0wNy0xMwEAAABTlvEOAgAAAAkxMzA2Ljk3MTgBDgAAAAUAAAACMTEBAAAAATACAAAABzQyNTYzMDQDAAAABjEwMDIxNQQAAAABMwYAAAABMAcAAAADMTM3CAAAAAEwCQAAAAExCgAAAAEwCwAAAAsxMjkzMTMzNTAxNQwAAAACMTINAAAACTcvMTQvMjAyMhAAAAAJNy8xMy8yMDIypt+Z5yll2ghFW+n3KWXaCCpDSVEuTllTRTpGTFIuSVFfRUJJVF9FU1QuSVFfTlRNLjIwMjItMDctMTMBAAAAKwEKAAIAAAAIMzYzLjAyMjcBDgAAAAUAAAACMTEBAAAAATACAAAABzM5NzM0ODMDAAAABjEwMDIxNQQAAAABMgYAAAABMAcAAAADMTYwCAAAAAEwCQAAAAExCgAAAAEwCwAAAAsxMjkxOTgwMzY4OAwAAAACMTINAAAACTcvMTQvMjAyMhAAAAAJNy8xMy8yMDIypt+Z5yll2gg7lOr3KWXaCCxDSVEuVFNYOlNJUy5JUV9SRVZFTlVFX0VTVC5JUV9OVE0uMjAyMi0wNy0xMwEAAABIgDAAAgAAAAg3OTMuOTcxNAEOAAAABQAAAAIxMQEAAAABMAIAAAAHMzY1OTM5OAMAAAAGMTAw</t>
  </si>
  <si>
    <t>MTgwBAAAAAEzBgAAAAEwBwAAAAIyNwgAAAABMAkAAAABMQoAAAABMAsAAAALMTI4NzYyODAzNDcMAAAAAjEyDQAAAAk3LzE0LzIwMjIQAAAACTcvMTMvMjAyMqbfmecpZdoIBmzq9yll2ggvQ0lRLlRXU0U6NDEwNi5JUV9SRVZFTlVFX0VTVC5JUV9GWSsxLjIwMjItMDctMTMBAAAAKkI2AQMAAAAAAKbfmecpZdoIKR/q9yll2ggsQ0lRLk5ZU0U6R1ZBLklRX0NBUEVYX0VTVC5JUV9GWSsxLjIwMjItMDctMTMBAAAAujUEAAIAAAAILTExOC4xNzUBDgAAAAUAAAABMwEAAAABMAIAAAAKMTAwMjYxMjU2NgMAAAAGMTA0MDkwBAAAAAEyBgAAAAEwBwAAAAMxNjAIAAAAATAJAAAAATEKAAAAATALAAAACzEyODgwMDI3MTI0DAAAAAExDQAAAAk3LzE0LzIwMjIQAAAACTcvMTMvMjAyMqbfmecpZdoIMbvq9yll2ggtQ0lRLlRXU0U6NDEwNi5JUV9FQklUREFfRVNULklRX05UTS4yMDIyLTA3LTEzAQAAACpCNgEDAAAAAACm35nnKWXaCCkf6vcpZdoILENJUS5UU0U6NzgxMy5JUV9FQklUREFfRVNULklRX05UTS4yMDIyLTA3LTEzAQAAABT/HQMDAAAAAACm35nnKWXaCOfR6fcpZdoILkNJUS5UV1NFOjQxMDYuSVFfUkVWRU5VRV9FU1QuSVFfTlRNLjIwMjItMDctMTMBAAAAKkI2AQMAAAAAAKbfmecpZdoIKR/q9yll2ggrQ0lRLk5ZU0U6R1ZBLklRX0NBUEVYX0VTVC5JUV9OVE0uMjAyMi0wNy0xMwEAAAC6NQQAAgAA</t>
  </si>
  <si>
    <t>AAktMTE4LjE3MjUBDgAAAAUAAAACMTEBAAAAATACAAAACTcwMTM2MDM2MwMAAAAGMTA0MDkwBAAAAAEyBgAAAAEwBwAAAAMxNjAIAAAAATAJAAAAATEKAAAAATALAAAACzEyODgwMDI4OTIyDAAAAAIxMg0AAAAJNy8xNC8yMDIyEAAAAAk3LzEzLzIwMjKm35nnKWXaCDG76vcpZdoILENJUS5UU1g6U0lTLklRX0VCSVREQV9FU1QuSVFfRlkrMS4yMDIyLTA3LTEzAQAAAEiAMAACAAAACDEyMi40ODc1AQ4AAAAFAAAAATMBAAAAATACAAAACjEwMDM1NjM4OTcDAAAABjEwMDE4NwQAAAABMwYAAAABMAcAAAACMjcIAAAAATAJAAAAATEKAAAAATALAAAACzEyODc0NzAxMzE3DAAAAAExDQAAAAk3LzE0LzIwMjIQAAAACTcvMTMvMjAyMqbfmecpZdoIBmzq9yll2ggrQ0lRLlRTRTo3ODEzLklRX0VCSVRfRVNULklRX0ZZKzEuMjAyMi0wNy0xMwEAAAAU/x0DAwAAAAAApt+Z5yll2gg2qen3KWXaCC5DSVEuVFNFOjc4MTcuSVFfUkVWRU5VRV9FU1QuSVFfRlkrMS4yMDIyLTA3LTEzAQAAAJ1zDQACAAAABTkzNzAwAQ4AAAAFAAAAATMBAAAAATACAAAACjEwMDQxMTExODIDAAAABjEwMDE4MAQAAAACNTYGAAAAATAHAAAAAjc5CAAAAAEwCQAAAAExCgAAAAEwCwAAAAsxMjkwOTM1NTEyNgwAAAABMQ0AAAAJNy8xNC8yMDIyEAAAAAk3LzEzLzIwMjKm35nnKWXaCISD6fcpZdoIK0NJUS5UU1g6U0lTLklRX0VCSVREQV9F</t>
  </si>
  <si>
    <t>U1QuSVFfTlRNLjIwMjItMDctMTMBAAAASIAwAAIAAAAIMTI1LjE2MjUBDgAAAAUAAAACMTEBAAAAATACAAAABzM2NTkzOTgDAAAABjEwMDE4NwQAAAABMwYAAAABMAcAAAACMjcIAAAAATAJAAAAATEKAAAAATALAAAACzEyODc2MDI2NjE3DAAAAAIxMg0AAAAJNy8xNC8yMDIyEAAAAAk3LzEzLzIwMjKm35nnKWXaCAZs6vcpZdoILkNJUS5UV1NFOjQxMDYuSVFfRUJJVERBX0VTVC5JUV9GWSsxLjIwMjItMDctMTMBAAAAKkI2AQMAAAAAAKbfmecpZdoIKR/q9yll2ggrQ0lRLktMU0U6TEtMLklRX0NBUEVYX0VTVC5JUV9OVE0uMjAyMi0wNy0xMwEAAABcWQITAwAAAAAApt+Z5yll2ggh9+n3KWXaCCpDSVEuVFNFOjc4MTMuSVFfRUJJVF9FU1QuSVFfTlRNLjIwMjItMDctMTMBAAAAFP8dAwMAAAAAAKbfmecpZdoINqnp9yll2ggsQ0lRLktMU0U6TEtMLklRX0NBUEVYX0VTVC5JUV9GWSsxLjIwMjItMDctMTMBAAAAXFkCEwMAAAAAAKbfmecpZdoIIffp9yll2gg=</t>
  </si>
  <si>
    <t>Method 1: Black-Scholes-Merton Model</t>
    <phoneticPr fontId="41" type="noConversion"/>
  </si>
  <si>
    <t>Input Assumptions</t>
    <phoneticPr fontId="41" type="noConversion"/>
  </si>
  <si>
    <t>Notes</t>
    <phoneticPr fontId="41" type="noConversion"/>
  </si>
  <si>
    <t>Ticker</t>
    <phoneticPr fontId="41" type="noConversion"/>
  </si>
  <si>
    <t>AAPL</t>
    <phoneticPr fontId="41" type="noConversion"/>
  </si>
  <si>
    <t>Option</t>
    <phoneticPr fontId="41" type="noConversion"/>
  </si>
  <si>
    <t>European-style vanilla call</t>
    <phoneticPr fontId="41" type="noConversion"/>
  </si>
  <si>
    <t>Call Option Price Sensitivity Analysis</t>
    <phoneticPr fontId="41" type="noConversion"/>
  </si>
  <si>
    <t>Valuation Date</t>
    <phoneticPr fontId="41" type="noConversion"/>
  </si>
  <si>
    <t>T</t>
    <phoneticPr fontId="41" type="noConversion"/>
  </si>
  <si>
    <r>
      <t>Stock price at time</t>
    </r>
    <r>
      <rPr>
        <vertAlign val="subscript"/>
        <sz val="10"/>
        <color rgb="FF000000"/>
        <rFont val="Arial"/>
        <family val="2"/>
      </rPr>
      <t>0</t>
    </r>
  </si>
  <si>
    <r>
      <t>S</t>
    </r>
    <r>
      <rPr>
        <vertAlign val="subscript"/>
        <sz val="12"/>
        <color theme="1"/>
        <rFont val="Garamond"/>
        <family val="1"/>
      </rPr>
      <t>0</t>
    </r>
    <phoneticPr fontId="41" type="noConversion"/>
  </si>
  <si>
    <t>Bloomberg spot price</t>
    <phoneticPr fontId="41" type="noConversion"/>
  </si>
  <si>
    <t>Volatility: Choose source</t>
    <phoneticPr fontId="41" type="noConversion"/>
  </si>
  <si>
    <t>Implied volatility</t>
  </si>
  <si>
    <t>σ</t>
  </si>
  <si>
    <t>Implied volatility</t>
    <phoneticPr fontId="41" type="noConversion"/>
  </si>
  <si>
    <t>Bloomberg implied volatility</t>
    <phoneticPr fontId="41" type="noConversion"/>
  </si>
  <si>
    <t>Historical volatility</t>
    <phoneticPr fontId="41" type="noConversion"/>
  </si>
  <si>
    <t>180-day annualized historical</t>
    <phoneticPr fontId="41" type="noConversion"/>
  </si>
  <si>
    <t>Active volatility</t>
    <phoneticPr fontId="41" type="noConversion"/>
  </si>
  <si>
    <t>σ</t>
    <phoneticPr fontId="41" type="noConversion"/>
  </si>
  <si>
    <t>Strike price</t>
    <phoneticPr fontId="41" type="noConversion"/>
  </si>
  <si>
    <t>K</t>
    <phoneticPr fontId="41" type="noConversion"/>
  </si>
  <si>
    <t>Time until option expiration</t>
    <phoneticPr fontId="41" type="noConversion"/>
  </si>
  <si>
    <t>Risk-free rate</t>
    <phoneticPr fontId="41" type="noConversion"/>
  </si>
  <si>
    <t>r</t>
    <phoneticPr fontId="41" type="noConversion"/>
  </si>
  <si>
    <t>USGG6M INDEX</t>
    <phoneticPr fontId="41" type="noConversion"/>
  </si>
  <si>
    <t>Dividend yield</t>
    <phoneticPr fontId="41" type="noConversion"/>
  </si>
  <si>
    <t>q</t>
    <phoneticPr fontId="41" type="noConversion"/>
  </si>
  <si>
    <t>Indicated yield</t>
    <phoneticPr fontId="41" type="noConversion"/>
  </si>
  <si>
    <t>Calculation</t>
    <phoneticPr fontId="41" type="noConversion"/>
  </si>
  <si>
    <t>d1</t>
    <phoneticPr fontId="41" type="noConversion"/>
  </si>
  <si>
    <t>d2</t>
    <phoneticPr fontId="41" type="noConversion"/>
  </si>
  <si>
    <t>N(d1)</t>
    <phoneticPr fontId="41" type="noConversion"/>
  </si>
  <si>
    <t>N(d2)</t>
    <phoneticPr fontId="41" type="noConversion"/>
  </si>
  <si>
    <t>Call Option Price</t>
    <phoneticPr fontId="41" type="noConversion"/>
  </si>
  <si>
    <t>Greeks</t>
    <phoneticPr fontId="41" type="noConversion"/>
  </si>
  <si>
    <t>Delta</t>
    <phoneticPr fontId="41" type="noConversion"/>
  </si>
  <si>
    <t>Δ</t>
  </si>
  <si>
    <t>Option price change per $1 move in underlying stock</t>
    <phoneticPr fontId="41" type="noConversion"/>
  </si>
  <si>
    <t>Gamma</t>
    <phoneticPr fontId="41" type="noConversion"/>
  </si>
  <si>
    <t>Γ</t>
  </si>
  <si>
    <t>Rate of change in Δ per $1 move in underlying stock</t>
    <phoneticPr fontId="41" type="noConversion"/>
  </si>
  <si>
    <t>Vega</t>
    <phoneticPr fontId="41" type="noConversion"/>
  </si>
  <si>
    <t>ν</t>
  </si>
  <si>
    <t>Option price change per 1% increase in implied volatility</t>
    <phoneticPr fontId="41" type="noConversion"/>
  </si>
  <si>
    <t>Theta</t>
    <phoneticPr fontId="41" type="noConversion"/>
  </si>
  <si>
    <t>Θ</t>
  </si>
  <si>
    <t>Daily loss in option value due to time decay</t>
    <phoneticPr fontId="41" type="noConversion"/>
  </si>
  <si>
    <t>Rho</t>
    <phoneticPr fontId="41" type="noConversion"/>
  </si>
  <si>
    <t>ρ</t>
  </si>
  <si>
    <t>Option price change per 1% increase in r</t>
    <phoneticPr fontId="41" type="noConversion"/>
  </si>
  <si>
    <t>Editure Limited | Discounted Cash Flow (DCF)</t>
  </si>
  <si>
    <t>Key Company Assumptions</t>
  </si>
  <si>
    <t>Tax Rate</t>
  </si>
  <si>
    <t>WACC</t>
  </si>
  <si>
    <t>Terminal Growth Rate</t>
  </si>
  <si>
    <t>Discounted Cash Flow Valuation</t>
  </si>
  <si>
    <t>Operating Model</t>
  </si>
  <si>
    <t>($USD in thousands)</t>
  </si>
  <si>
    <t>Total Revenue</t>
  </si>
  <si>
    <t>% Growth</t>
  </si>
  <si>
    <t>Cost of Goods Sold (COGS)</t>
  </si>
  <si>
    <t>% Margin</t>
  </si>
  <si>
    <t>Gross Profit</t>
  </si>
  <si>
    <t>Total Operating Expenses</t>
  </si>
  <si>
    <t>EBIT</t>
  </si>
  <si>
    <t>Depreciation &amp; Amortization</t>
  </si>
  <si>
    <t>EBITDA</t>
  </si>
  <si>
    <t>Unlevered Free Cash Flow</t>
  </si>
  <si>
    <t>% Tax Rate</t>
  </si>
  <si>
    <t>( + ) NOPAT</t>
  </si>
  <si>
    <t>( – ) CapEx</t>
  </si>
  <si>
    <t>( – ) Increase in Net Working Capital (NWC)</t>
  </si>
  <si>
    <t>( + ) D&amp;A</t>
  </si>
  <si>
    <t>Unlevered FCF (FCFF)</t>
  </si>
  <si>
    <t>Discount Period</t>
  </si>
  <si>
    <t>(Using mid-year convention)</t>
  </si>
  <si>
    <t>Discount Factor</t>
  </si>
  <si>
    <t>Discounted UFCFs</t>
  </si>
  <si>
    <t>PV of UFCFs</t>
  </si>
  <si>
    <t>Terminal Value</t>
  </si>
  <si>
    <t>Gordon Growth</t>
  </si>
  <si>
    <t>Final Year UFCF</t>
  </si>
  <si>
    <t>Growth Rate (g)</t>
  </si>
  <si>
    <t>PV of Terminal Value</t>
  </si>
  <si>
    <t>Final Year EBITDA</t>
  </si>
  <si>
    <t>Valuation (Gordon Growth Method)</t>
  </si>
  <si>
    <t>( + ) Enterprise Value</t>
  </si>
  <si>
    <t>( – ) Debt</t>
  </si>
  <si>
    <t>( + ) Cash</t>
  </si>
  <si>
    <t>Equity Value</t>
  </si>
  <si>
    <t>Fully Diluted S.O.</t>
  </si>
  <si>
    <t>Implied Share Price</t>
  </si>
  <si>
    <t>EV / 2012E EBITDA</t>
  </si>
  <si>
    <t>EV / 2013P EBITDA</t>
  </si>
  <si>
    <t>EV / 2017P EBITDA</t>
  </si>
  <si>
    <t>EV / 2012E Revenue</t>
  </si>
  <si>
    <t>EV / 2013P Revenue</t>
  </si>
  <si>
    <t>EV / 2017P Revenue</t>
  </si>
  <si>
    <t>Sensitivity</t>
  </si>
  <si>
    <t>Perpetuity</t>
  </si>
  <si>
    <t>Growth</t>
  </si>
  <si>
    <t>Rate</t>
  </si>
  <si>
    <t>Method 2: Binomial Tree</t>
    <phoneticPr fontId="41" type="noConversion"/>
  </si>
  <si>
    <r>
      <t>Stock price at time</t>
    </r>
    <r>
      <rPr>
        <vertAlign val="subscript"/>
        <sz val="10"/>
        <color theme="1"/>
        <rFont val="Arial"/>
        <family val="2"/>
      </rPr>
      <t>0</t>
    </r>
    <phoneticPr fontId="41" type="noConversion"/>
  </si>
  <si>
    <t>Total lifetime in years</t>
    <phoneticPr fontId="41" type="noConversion"/>
  </si>
  <si>
    <t>Number of periods</t>
    <phoneticPr fontId="41" type="noConversion"/>
  </si>
  <si>
    <t>N</t>
    <phoneticPr fontId="41" type="noConversion"/>
  </si>
  <si>
    <t>Length of periods in years</t>
    <phoneticPr fontId="41" type="noConversion"/>
  </si>
  <si>
    <t>Δt</t>
    <phoneticPr fontId="41" type="noConversion"/>
  </si>
  <si>
    <t>Up-movement</t>
    <phoneticPr fontId="41" type="noConversion"/>
  </si>
  <si>
    <t>u</t>
    <phoneticPr fontId="41" type="noConversion"/>
  </si>
  <si>
    <t>Down-movement</t>
    <phoneticPr fontId="41" type="noConversion"/>
  </si>
  <si>
    <t>d</t>
    <phoneticPr fontId="41" type="noConversion"/>
  </si>
  <si>
    <t>Probability</t>
    <phoneticPr fontId="41" type="noConversion"/>
  </si>
  <si>
    <t>p</t>
    <phoneticPr fontId="41" type="noConversion"/>
  </si>
  <si>
    <t>Stock Price Tree</t>
    <phoneticPr fontId="41" type="noConversion"/>
  </si>
  <si>
    <t>European Call Option Price Tree</t>
    <phoneticPr fontId="41" type="noConversion"/>
  </si>
  <si>
    <t>Method 3: Monte Carlo</t>
    <phoneticPr fontId="41" type="noConversion"/>
  </si>
  <si>
    <t>Historical volatility</t>
  </si>
  <si>
    <t>Number of trials</t>
    <phoneticPr fontId="41" type="noConversion"/>
  </si>
  <si>
    <t>10,000-Iteration Simulation Matrix</t>
    <phoneticPr fontId="41" type="noConversion"/>
  </si>
  <si>
    <t>Trial</t>
    <phoneticPr fontId="41" type="noConversion"/>
  </si>
  <si>
    <t>Random Shock Z</t>
    <phoneticPr fontId="41" type="noConversion"/>
  </si>
  <si>
    <r>
      <t>Simulated S</t>
    </r>
    <r>
      <rPr>
        <b/>
        <vertAlign val="subscript"/>
        <sz val="12"/>
        <color theme="1"/>
        <rFont val="Garamond"/>
        <family val="1"/>
      </rPr>
      <t>T</t>
    </r>
    <r>
      <rPr>
        <b/>
        <sz val="12"/>
        <color theme="1"/>
        <rFont val="Garamond"/>
        <family val="1"/>
      </rPr>
      <t xml:space="preserve"> (Implied Vol)</t>
    </r>
    <phoneticPr fontId="41" type="noConversion"/>
  </si>
  <si>
    <r>
      <t>Simulated S</t>
    </r>
    <r>
      <rPr>
        <b/>
        <vertAlign val="subscript"/>
        <sz val="12"/>
        <color theme="1"/>
        <rFont val="Garamond"/>
        <family val="1"/>
      </rPr>
      <t>T</t>
    </r>
    <r>
      <rPr>
        <b/>
        <sz val="12"/>
        <color theme="1"/>
        <rFont val="Garamond"/>
        <family val="1"/>
      </rPr>
      <t xml:space="preserve"> (Historical Vol)</t>
    </r>
    <phoneticPr fontId="41" type="noConversion"/>
  </si>
  <si>
    <t>Payoff (Implied Vol)</t>
    <phoneticPr fontId="41" type="noConversion"/>
  </si>
  <si>
    <t>Payoff (Historical Vol)</t>
    <phoneticPr fontId="41" type="noConversion"/>
  </si>
  <si>
    <t>Call Option Price (Implied Vol)</t>
    <phoneticPr fontId="41" type="noConversion"/>
  </si>
  <si>
    <t>Call Option Price (Historical Vol)</t>
    <phoneticPr fontId="41" type="noConversion"/>
  </si>
  <si>
    <t>Sensitivity Analysis</t>
    <phoneticPr fontId="41" type="noConversion"/>
  </si>
  <si>
    <t>Scenario Analysis</t>
    <phoneticPr fontId="41" type="noConversion"/>
  </si>
  <si>
    <t>Key Assumptions</t>
    <phoneticPr fontId="41" type="noConversion"/>
  </si>
  <si>
    <t>Assumption</t>
    <phoneticPr fontId="41" type="noConversion"/>
  </si>
  <si>
    <t>Downside Case</t>
    <phoneticPr fontId="41" type="noConversion"/>
  </si>
  <si>
    <t>Base Case</t>
    <phoneticPr fontId="41" type="noConversion"/>
  </si>
  <si>
    <t>Upside Case</t>
    <phoneticPr fontId="41" type="noConversion"/>
  </si>
  <si>
    <t>Spot price</t>
    <phoneticPr fontId="41" type="noConversion"/>
  </si>
  <si>
    <t>Strike</t>
    <phoneticPr fontId="41" type="noConversion"/>
  </si>
  <si>
    <t>Time to maturity</t>
    <phoneticPr fontId="41" type="noConversion"/>
  </si>
  <si>
    <t>Risk-free rate</t>
  </si>
  <si>
    <t>Dividend yield</t>
  </si>
  <si>
    <t>Valuation Results</t>
    <phoneticPr fontId="41" type="noConversion"/>
  </si>
  <si>
    <t>Output</t>
    <phoneticPr fontId="41" type="noConversion"/>
  </si>
  <si>
    <t>Call option price (BSM)</t>
    <phoneticPr fontId="41" type="noConversion"/>
  </si>
  <si>
    <t>Vega (per 1% vol change)</t>
    <phoneticPr fontId="41" type="noConversion"/>
  </si>
  <si>
    <t>Editure Limited | Comparable Company Analysis</t>
  </si>
  <si>
    <t>Companies and Commentary</t>
  </si>
  <si>
    <t>Current Market Metrics</t>
  </si>
  <si>
    <t>Potential Companies</t>
  </si>
  <si>
    <t>5-Year Beta</t>
  </si>
  <si>
    <t>EV / Revenue</t>
  </si>
  <si>
    <t>EV / EBITDA</t>
  </si>
  <si>
    <t>Coursera</t>
  </si>
  <si>
    <t>To the left is a short list of comparable companies that were considered somewhat comparable in today's market. The goal was to identify any company that was in the Education Technology vertical and had a comparable business model to Editure. While there were three possible companies, none of these were public in 2012. As a result, we did not conduct a comparable company analysis due to lack of public information available on the public companies (not being public means we cannot calculate equity value, enterprise value and the necessary multiples). Additionally, today's market, especially due to Covid and the current downturn, is not comparable to the market in 2012.</t>
  </si>
  <si>
    <t>Learning Technologies Group</t>
  </si>
  <si>
    <t>Udemy</t>
  </si>
  <si>
    <t>Average</t>
  </si>
  <si>
    <t>Minimum</t>
  </si>
  <si>
    <t>Q1</t>
  </si>
  <si>
    <t>Q2</t>
  </si>
  <si>
    <t>Q3</t>
  </si>
  <si>
    <t>Maximum</t>
  </si>
  <si>
    <t>Security</t>
  </si>
  <si>
    <t>AAPL US Equity</t>
  </si>
  <si>
    <t>Start Date</t>
  </si>
  <si>
    <t>End Date</t>
  </si>
  <si>
    <t>Period</t>
  </si>
  <si>
    <t>D</t>
  </si>
  <si>
    <t>Currency</t>
  </si>
  <si>
    <t>USD</t>
  </si>
  <si>
    <t>Date</t>
  </si>
  <si>
    <t>PX_LAST</t>
  </si>
  <si>
    <t>PX_BID</t>
  </si>
  <si>
    <t>Daily Return</t>
    <phoneticPr fontId="41" type="noConversion"/>
  </si>
  <si>
    <t>180D Volatility</t>
    <phoneticPr fontId="41" type="noConversion"/>
  </si>
  <si>
    <t>Annualized Volatility</t>
    <phoneticPr fontId="41" type="noConversion"/>
  </si>
  <si>
    <t>Bloomberg Evidence – Implied Volatility</t>
    <phoneticPr fontId="41" type="noConversion"/>
  </si>
  <si>
    <t>Calls</t>
  </si>
  <si>
    <t>Strike</t>
  </si>
  <si>
    <t>Ticker</t>
  </si>
  <si>
    <t>Bid</t>
  </si>
  <si>
    <t>Ask</t>
  </si>
  <si>
    <t>Last</t>
  </si>
  <si>
    <t>IVM</t>
  </si>
  <si>
    <t>Volm</t>
  </si>
  <si>
    <t>18-Sep-26 (181d); CSize 100; R 4.03</t>
  </si>
  <si>
    <t>AAPL 9/18/26 C240</t>
  </si>
  <si>
    <t>AAPL 9/18/26 P240</t>
  </si>
  <si>
    <t>AAPL 9/18/26 C245</t>
  </si>
  <si>
    <t>AAPL 9/18/26 P245</t>
  </si>
  <si>
    <t>AAPL 9/18/26 C250</t>
  </si>
  <si>
    <t>AAPL 9/18/26 P250</t>
  </si>
  <si>
    <t>AAPL 9/18/26 C255</t>
  </si>
  <si>
    <t>AAPL 9/18/26 P255</t>
  </si>
  <si>
    <t>AAPL 9/18/26 C260</t>
  </si>
  <si>
    <t>AAPL 9/18/26 P260</t>
  </si>
  <si>
    <t>16-Oct-26 (209d); CSize 100; R 4.04</t>
  </si>
  <si>
    <t>AAPL 10/16/26 C240</t>
  </si>
  <si>
    <t>AAPL 10/16/26 P240</t>
  </si>
  <si>
    <t>AAPL 10/16/26 C245</t>
  </si>
  <si>
    <t>AAPL 10/16/26 P245</t>
  </si>
  <si>
    <t>AAPL 10/16/26 C250</t>
  </si>
  <si>
    <t>AAPL 10/16/26 P250</t>
  </si>
  <si>
    <t>AAPL 10/16/26 C255</t>
  </si>
  <si>
    <t>AAPL 10/16/26 P255</t>
  </si>
  <si>
    <t>AAPL 10/16/26 C260</t>
  </si>
  <si>
    <t>AAPL 10/16/26 P260</t>
  </si>
  <si>
    <t>20-Nov-26 (244d); CSize 100; R 4.05</t>
  </si>
  <si>
    <t>AAPL 11/20/26 C240</t>
  </si>
  <si>
    <t>AAPL 11/20/26 P240</t>
  </si>
  <si>
    <t>AAPL 11/20/26 C245</t>
  </si>
  <si>
    <t>AAPL 11/20/26 P245</t>
  </si>
  <si>
    <t>AAPL 11/20/26 C250</t>
  </si>
  <si>
    <t>AAPL 11/20/26 P250</t>
  </si>
  <si>
    <t>AAPL 11/20/26 C255</t>
  </si>
  <si>
    <t>AAPL 11/20/26 P255</t>
  </si>
  <si>
    <t>AAPL 11/20/26 C260</t>
  </si>
  <si>
    <t>AAPL 11/20/26 P260</t>
  </si>
  <si>
    <t>18-Dec-26 (272d); CSize 100; R 4.05</t>
  </si>
  <si>
    <t>AAPL 12/18/26 C240</t>
  </si>
  <si>
    <t>AAPL 12/18/26 P240</t>
  </si>
  <si>
    <t>AAPL 12/18/26 C245</t>
  </si>
  <si>
    <t>AAPL 12/18/26 P245</t>
  </si>
  <si>
    <t>AAPL 12/18/26 C250</t>
  </si>
  <si>
    <t>AAPL 12/18/26 P250</t>
  </si>
  <si>
    <t>AAPL 12/18/26 C255</t>
  </si>
  <si>
    <t>AAPL 12/18/26 P255</t>
  </si>
  <si>
    <t>AAPL 12/18/26 C260</t>
  </si>
  <si>
    <t>AAPL 12/18/26 P260</t>
  </si>
  <si>
    <t>15-Jan-27 (300d); CSize 100; R 4.05</t>
  </si>
  <si>
    <t>AAPL 1/15/27 C230</t>
  </si>
  <si>
    <t>AAPL 1/15/27 P230</t>
  </si>
  <si>
    <t>AAPL 1/15/27 C240</t>
  </si>
  <si>
    <t>AAPL 1/15/27 P240</t>
  </si>
  <si>
    <t>AAPL 1/15/27 C250</t>
  </si>
  <si>
    <t>AAPL 1/15/27 P250</t>
  </si>
  <si>
    <t>AAPL 1/15/27 C260</t>
  </si>
  <si>
    <t>AAPL 1/15/27 P260</t>
  </si>
  <si>
    <t>AAPL 1/15/27 C270</t>
  </si>
  <si>
    <t>AAPL 1/15/27 P270</t>
  </si>
  <si>
    <t>19-Mar-27 (363d); CSize 100; R 4.06</t>
  </si>
  <si>
    <t>AAPL 3/19/27 C230</t>
  </si>
  <si>
    <t>AAPL 3/19/27 P230</t>
  </si>
  <si>
    <t>AAPL 3/19/27 C240</t>
  </si>
  <si>
    <t>AAPL 3/19/27 P240</t>
  </si>
  <si>
    <t>AAPL 3/19/27 C250</t>
  </si>
  <si>
    <t>AAPL 3/19/27 P250</t>
  </si>
  <si>
    <t>AAPL 3/19/27 C260</t>
  </si>
  <si>
    <t>AAPL 3/19/27 P260</t>
  </si>
  <si>
    <t>AAPL 3/19/27 C270</t>
  </si>
  <si>
    <t>AAPL 3/19/27 P270</t>
  </si>
  <si>
    <t>17-Jun-27 (453d); CSize 100; R 4.04</t>
  </si>
  <si>
    <t>AAPL 6/17/27 C230</t>
  </si>
  <si>
    <t>AAPL 6/17/27 P230</t>
  </si>
  <si>
    <t>AAPL 6/17/27 C240</t>
  </si>
  <si>
    <t>AAPL 6/17/27 P240</t>
  </si>
  <si>
    <t>AAPL 6/17/27 C250</t>
  </si>
  <si>
    <t>AAPL 6/17/27 P250</t>
  </si>
  <si>
    <t>AAPL 6/17/27 C260</t>
  </si>
  <si>
    <t>AAPL 6/17/27 P260</t>
  </si>
  <si>
    <t>AAPL 6/17/27 C270</t>
  </si>
  <si>
    <t>AAPL 6/17/27 P270</t>
  </si>
  <si>
    <t>17-Dec-27 (636d); CSize 100; R 4.00</t>
  </si>
  <si>
    <t>AAPL 12/17/27 C240</t>
  </si>
  <si>
    <t>AAPL 12/17/27 P240</t>
  </si>
  <si>
    <t>AAPL 12/17/27 C245</t>
  </si>
  <si>
    <t>AAPL 12/17/27 P245</t>
  </si>
  <si>
    <t>AAPL 12/17/27 C250</t>
  </si>
  <si>
    <t>AAPL 12/17/27 P250</t>
  </si>
  <si>
    <t>AAPL 12/17/27 C255</t>
  </si>
  <si>
    <t>AAPL 12/17/27 P255</t>
  </si>
  <si>
    <t>AAPL 12/17/27 C260</t>
  </si>
  <si>
    <t>AAPL 12/17/27 P260</t>
  </si>
  <si>
    <t>21-Jan-28 (671d); CSize 100; R 4.00</t>
  </si>
  <si>
    <t>AAPL 1/21/28 C230</t>
  </si>
  <si>
    <t>AAPL 1/21/28 P230</t>
  </si>
  <si>
    <t>AAPL 1/21/28 C240</t>
  </si>
  <si>
    <t>AAPL 1/21/28 P240</t>
  </si>
  <si>
    <t>AAPL 1/21/28 C250</t>
  </si>
  <si>
    <t>AAPL 1/21/28 P250</t>
  </si>
  <si>
    <t>AAPL 1/21/28 C260</t>
  </si>
  <si>
    <t>AAPL 1/21/28 P260</t>
  </si>
  <si>
    <t>AAPL 1/21/28 C270</t>
  </si>
  <si>
    <t>AAPL 1/21/28 P270</t>
  </si>
  <si>
    <t>17-Mar-28 (727d); CSize 100; R 3.98</t>
  </si>
  <si>
    <t>AAPL 3/17/28 C230</t>
  </si>
  <si>
    <t>AAPL 3/17/28 P230</t>
  </si>
  <si>
    <t>AAPL 3/17/28 C240</t>
  </si>
  <si>
    <t>AAPL 3/17/28 P240</t>
  </si>
  <si>
    <t>AAPL 3/17/28 C250</t>
  </si>
  <si>
    <t>AAPL 3/17/28 P250</t>
  </si>
  <si>
    <t>AAPL 3/17/28 C260</t>
  </si>
  <si>
    <t>AAPL 3/17/28 P260</t>
  </si>
  <si>
    <t>AAPL 3/17/28 C270</t>
  </si>
  <si>
    <t>AAPL 3/17/28 P270</t>
  </si>
  <si>
    <t>15-Dec-28 (1000d); CSize 100; R 3.93</t>
  </si>
  <si>
    <t>AAPL 12/15/28 C230</t>
  </si>
  <si>
    <t>AAPL 12/15/28 P230</t>
  </si>
  <si>
    <t>AAPL 12/15/28 C240</t>
  </si>
  <si>
    <t>AAPL 12/15/28 P240</t>
  </si>
  <si>
    <t>AAPL 12/15/28 C250</t>
  </si>
  <si>
    <t>AAPL 12/15/28 P250</t>
  </si>
  <si>
    <t>AAPL 12/15/28 C260</t>
  </si>
  <si>
    <t>AAPL 12/15/28 P260</t>
  </si>
  <si>
    <t>AAPL 12/15/28 C270</t>
  </si>
  <si>
    <t>AAPL 12/15/28 P270</t>
  </si>
  <si>
    <t>17-Apr-26 (27d); CSize 100; R 3.99</t>
  </si>
  <si>
    <t>AAPL 4/17/26 C242.5</t>
  </si>
  <si>
    <t>AAPL 4/17/26 P242.5</t>
  </si>
  <si>
    <t>AAPL 4/17/26 C245</t>
  </si>
  <si>
    <t>AAPL 4/17/26 P245</t>
  </si>
  <si>
    <t>AAPL 4/17/26 C247.5</t>
  </si>
  <si>
    <t>AAPL 4/17/26 P247.5</t>
  </si>
  <si>
    <t>AAPL 4/17/26 C250</t>
  </si>
  <si>
    <t>AAPL 4/17/26 P250</t>
  </si>
  <si>
    <t>AAPL 4/17/26 C252.5</t>
  </si>
  <si>
    <t>AAPL 4/17/26 P252.5</t>
  </si>
  <si>
    <t>15-May-26 (55d); CSize 100; R 3.99</t>
  </si>
  <si>
    <t>AAPL 5/15/26 C240</t>
  </si>
  <si>
    <t>AAPL 5/15/26 P240</t>
  </si>
  <si>
    <t>AAPL 5/15/26 C245</t>
  </si>
  <si>
    <t>AAPL 5/15/26 P245</t>
  </si>
  <si>
    <t>AAPL 5/15/26 C250</t>
  </si>
  <si>
    <t>AAPL 5/15/26 P250</t>
  </si>
  <si>
    <t>AAPL 5/15/26 C255</t>
  </si>
  <si>
    <t>AAPL 5/15/26 P255</t>
  </si>
  <si>
    <t>AAPL 5/15/26 C260</t>
  </si>
  <si>
    <t>AAPL 5/15/26 P260</t>
  </si>
  <si>
    <t>18-Jun-26 (89d); CSize 100; R 3.99</t>
  </si>
  <si>
    <t>AAPL 6/18/26 C240</t>
  </si>
  <si>
    <t>AAPL 6/18/26 P240</t>
  </si>
  <si>
    <t>AAPL 6/18/26 C245</t>
  </si>
  <si>
    <t>AAPL 6/18/26 P245</t>
  </si>
  <si>
    <t>AAPL 6/18/26 C250</t>
  </si>
  <si>
    <t>AAPL 6/18/26 P250</t>
  </si>
  <si>
    <t>AAPL 6/18/26 C255</t>
  </si>
  <si>
    <t>AAPL 6/18/26 P255</t>
  </si>
  <si>
    <t>AAPL 6/18/26 C260</t>
  </si>
  <si>
    <t>AAPL 6/18/26 P260</t>
  </si>
  <si>
    <t>17-Jul-26 (118d); CSize 100; R 4.00</t>
  </si>
  <si>
    <t>AAPL 7/17/26 C240</t>
  </si>
  <si>
    <t>AAPL 7/17/26 P240</t>
  </si>
  <si>
    <t>AAPL 7/17/26 C245</t>
  </si>
  <si>
    <t>AAPL 7/17/26 P245</t>
  </si>
  <si>
    <t>AAPL 7/17/26 C250</t>
  </si>
  <si>
    <t>AAPL 7/17/26 P250</t>
  </si>
  <si>
    <t>AAPL 7/17/26 C255</t>
  </si>
  <si>
    <t>AAPL 7/17/26 P255</t>
  </si>
  <si>
    <t>AAPL 7/17/26 C260</t>
  </si>
  <si>
    <t>AAPL 7/17/26 P260</t>
  </si>
  <si>
    <t>Bloomberg Evidence – Risk-Free Rate</t>
    <phoneticPr fontId="41" type="noConversion"/>
  </si>
  <si>
    <t>+0.0394</t>
    <phoneticPr fontId="41" type="noConversion"/>
  </si>
  <si>
    <t>Indicated Yield</t>
    <phoneticPr fontId="41" type="noConversion"/>
  </si>
  <si>
    <t>Source Date</t>
    <phoneticPr fontId="41" type="noConversion"/>
  </si>
  <si>
    <r>
      <t xml:space="preserve">AAPL $250 </t>
    </r>
    <r>
      <rPr>
        <b/>
        <sz val="18"/>
        <rFont val="Garamond"/>
        <family val="1"/>
      </rPr>
      <t>Call Option Valuation | Summary</t>
    </r>
    <phoneticPr fontId="41" type="noConversion"/>
  </si>
  <si>
    <r>
      <rPr>
        <b/>
        <sz val="18"/>
        <rFont val="Garamond"/>
        <family val="1"/>
      </rPr>
      <t xml:space="preserve">European Call Option Valuation | </t>
    </r>
    <r>
      <rPr>
        <b/>
        <sz val="18"/>
        <color theme="8" tint="-0.249977111117893"/>
        <rFont val="Garamond"/>
        <family val="1"/>
      </rPr>
      <t>AAPL</t>
    </r>
    <phoneticPr fontId="41" type="noConversion"/>
  </si>
  <si>
    <r>
      <t xml:space="preserve">Observed Bloomberg Market Price Midpoint </t>
    </r>
    <r>
      <rPr>
        <b/>
        <sz val="11"/>
        <color rgb="FF2F75B5"/>
        <rFont val="Garamond"/>
        <family val="1"/>
      </rPr>
      <t>(IV = 31.07%)</t>
    </r>
    <phoneticPr fontId="41" type="noConversion"/>
  </si>
  <si>
    <t>Bloomberg Evidence – Historical Prices</t>
    <phoneticPr fontId="41" type="noConversion"/>
  </si>
  <si>
    <t>Bloomberg Evidence – Indicated Dividend Yield</t>
    <phoneticPr fontId="4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</si>
</sst>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43" formatCode="_(* #,##0.00_);_(* \(#,##0.00\);_(* &quot;-&quot;??_);_(@_)"/>
    <numFmt numFmtId="176" formatCode="_-&quot;$&quot;* #,##0.00_-;\-&quot;$&quot;* #,##0.00_-;_-&quot;$&quot;* &quot;-&quot;??_-;_-@_-"/>
    <numFmt numFmtId="177" formatCode="0&quot;A&quot;"/>
    <numFmt numFmtId="178" formatCode="0&quot;E&quot;"/>
    <numFmt numFmtId="179" formatCode="_(&quot;$&quot;#,##0_)_%;_(\(&quot;$&quot;#,##0\)_%;_(&quot;–&quot;_)_%;@_(_%"/>
    <numFmt numFmtId="180" formatCode="0.0%_);\(0.0%\);&quot;–&quot;_)"/>
    <numFmt numFmtId="181" formatCode="0.0%"/>
    <numFmt numFmtId="182" formatCode="_(0.0%_);\(0.0%\);_(&quot;–&quot;_)_%;@_(_%"/>
    <numFmt numFmtId="183" formatCode="_(#,##0.00_)_%;_(\(#,##0.00\)_%;_(&quot;–&quot;_)_%;@_(_%"/>
    <numFmt numFmtId="184" formatCode="0.00%_);\(0.00%\);&quot;–&quot;_)"/>
    <numFmt numFmtId="185" formatCode="_(0.00\x_)_)_';_(\(0.00\x\)_'_';_(&quot;–&quot;_)_%;@_(_%"/>
    <numFmt numFmtId="186" formatCode="0%_);\(0%\);&quot;–&quot;_)"/>
    <numFmt numFmtId="187" formatCode="_(0.0\x_)_)_';_(\(0.0\x\)_'_';_(&quot;–&quot;_)_%;@_(_%"/>
    <numFmt numFmtId="188" formatCode="0.0\x"/>
    <numFmt numFmtId="189" formatCode="[$-1009]d/mmm/yy;@"/>
    <numFmt numFmtId="190" formatCode="&quot;$&quot;#,##0"/>
    <numFmt numFmtId="191" formatCode="[$$-409]#,##0_);\([$$-409]#,##0\);[$$-409]#,##0_);@_)"/>
    <numFmt numFmtId="192" formatCode="[$$-409]#,##0_);\([$$-409]#,##0\)"/>
    <numFmt numFmtId="193" formatCode="#&quot; quarters&quot;"/>
    <numFmt numFmtId="194" formatCode="[$$-409]#,##0.00_);\([$$-409]#,##0.00\)"/>
    <numFmt numFmtId="195" formatCode="0.00_);[Red]\(0.00\)"/>
    <numFmt numFmtId="196" formatCode="0.0000_);[Red]\(0.0000\)"/>
    <numFmt numFmtId="197" formatCode="0.0000"/>
    <numFmt numFmtId="198" formatCode="0.0"/>
    <numFmt numFmtId="199" formatCode=";;;"/>
    <numFmt numFmtId="200" formatCode="&quot;$&quot;#,##0.00"/>
  </numFmts>
  <fonts count="70">
    <font>
      <sz val="11"/>
      <color theme="1"/>
      <name val="等线"/>
      <family val="2"/>
      <scheme val="minor"/>
    </font>
    <font>
      <b/>
      <sz val="15"/>
      <color theme="3"/>
      <name val="等线"/>
      <family val="2"/>
      <scheme val="minor"/>
    </font>
    <font>
      <sz val="11"/>
      <color theme="1"/>
      <name val="Garamond"/>
      <family val="1"/>
    </font>
    <font>
      <b/>
      <sz val="18"/>
      <color indexed="8"/>
      <name val="Garamond"/>
      <family val="1"/>
    </font>
    <font>
      <sz val="10"/>
      <name val="Garamond"/>
      <family val="1"/>
    </font>
    <font>
      <i/>
      <sz val="11"/>
      <color theme="1"/>
      <name val="Garamond"/>
      <family val="1"/>
    </font>
    <font>
      <sz val="11"/>
      <color rgb="FF0000FF"/>
      <name val="Garamond"/>
      <family val="1"/>
    </font>
    <font>
      <b/>
      <sz val="11"/>
      <color theme="1"/>
      <name val="Garamond"/>
      <family val="1"/>
    </font>
    <font>
      <sz val="11"/>
      <name val="Garamond"/>
      <family val="1"/>
    </font>
    <font>
      <b/>
      <sz val="11"/>
      <name val="Garamond"/>
      <family val="1"/>
    </font>
    <font>
      <b/>
      <sz val="11"/>
      <color rgb="FFFFFFFF"/>
      <name val="Garamond"/>
      <family val="1"/>
    </font>
    <font>
      <sz val="11"/>
      <color indexed="16"/>
      <name val="Garamond"/>
      <family val="1"/>
    </font>
    <font>
      <sz val="11"/>
      <color rgb="FF000000"/>
      <name val="Garamond"/>
      <family val="1"/>
    </font>
    <font>
      <b/>
      <sz val="11"/>
      <color rgb="FF003769"/>
      <name val="Garamond"/>
      <family val="1"/>
    </font>
    <font>
      <i/>
      <sz val="11"/>
      <color rgb="FF000000"/>
      <name val="Garamond"/>
      <family val="1"/>
    </font>
    <font>
      <i/>
      <sz val="11"/>
      <name val="Garamond"/>
      <family val="1"/>
    </font>
    <font>
      <sz val="11"/>
      <color rgb="FF800080"/>
      <name val="Garamond"/>
      <family val="1"/>
    </font>
    <font>
      <b/>
      <u val="singleAccounting"/>
      <sz val="11"/>
      <color theme="1"/>
      <name val="Garamond"/>
      <family val="1"/>
    </font>
    <font>
      <u val="singleAccounting"/>
      <sz val="11"/>
      <color theme="1"/>
      <name val="Garamond"/>
      <family val="1"/>
    </font>
    <font>
      <b/>
      <i/>
      <sz val="11"/>
      <color theme="1"/>
      <name val="Garamond"/>
      <family val="1"/>
    </font>
    <font>
      <b/>
      <sz val="13"/>
      <color theme="1"/>
      <name val="Garamond"/>
      <family val="1"/>
    </font>
    <font>
      <b/>
      <sz val="15"/>
      <color theme="1"/>
      <name val="Garamond"/>
      <family val="1"/>
    </font>
    <font>
      <sz val="11"/>
      <color theme="1"/>
      <name val="等线"/>
      <family val="2"/>
      <scheme val="minor"/>
    </font>
    <font>
      <sz val="10"/>
      <color rgb="FF000000"/>
      <name val="Tahoma"/>
      <family val="2"/>
    </font>
    <font>
      <b/>
      <sz val="10"/>
      <color rgb="FF000000"/>
      <name val="Tahoma"/>
      <family val="2"/>
    </font>
    <font>
      <sz val="11"/>
      <color rgb="FF00B050"/>
      <name val="Garamond"/>
      <family val="1"/>
    </font>
    <font>
      <sz val="11"/>
      <color rgb="FF003769"/>
      <name val="Garamond"/>
      <family val="1"/>
    </font>
    <font>
      <b/>
      <u val="singleAccounting"/>
      <sz val="11"/>
      <name val="Garamond"/>
      <family val="1"/>
    </font>
    <font>
      <i/>
      <sz val="10"/>
      <name val="Garamond"/>
      <family val="1"/>
    </font>
    <font>
      <i/>
      <sz val="11"/>
      <color indexed="16"/>
      <name val="Garamond"/>
      <family val="1"/>
    </font>
    <font>
      <b/>
      <i/>
      <sz val="11"/>
      <name val="Garamond"/>
      <family val="1"/>
    </font>
    <font>
      <b/>
      <i/>
      <sz val="11"/>
      <color rgb="FFFF0000"/>
      <name val="Garamond"/>
      <family val="1"/>
    </font>
    <font>
      <sz val="10"/>
      <name val="Arial"/>
      <family val="2"/>
    </font>
    <font>
      <b/>
      <sz val="14"/>
      <color theme="0"/>
      <name val="Garamond"/>
      <family val="1"/>
    </font>
    <font>
      <sz val="11"/>
      <color theme="1"/>
      <name val="Arial"/>
      <family val="2"/>
    </font>
    <font>
      <sz val="10"/>
      <color theme="1"/>
      <name val="Arial"/>
      <family val="2"/>
    </font>
    <font>
      <b/>
      <sz val="10"/>
      <color theme="1"/>
      <name val="Arial"/>
      <family val="2"/>
    </font>
    <font>
      <i/>
      <sz val="10"/>
      <color theme="1"/>
      <name val="Arial"/>
      <family val="2"/>
    </font>
    <font>
      <b/>
      <sz val="10"/>
      <name val="Arial"/>
      <family val="2"/>
    </font>
    <font>
      <sz val="10"/>
      <color rgb="FF00B050"/>
      <name val="Arial"/>
      <family val="2"/>
    </font>
    <font>
      <b/>
      <u val="singleAccounting"/>
      <sz val="10"/>
      <color theme="1"/>
      <name val="Arial"/>
      <family val="2"/>
    </font>
    <font>
      <sz val="9"/>
      <name val="等线"/>
      <family val="3"/>
      <charset val="134"/>
      <scheme val="minor"/>
    </font>
    <font>
      <b/>
      <sz val="12"/>
      <color theme="1"/>
      <name val="Garamond"/>
      <family val="1"/>
    </font>
    <font>
      <b/>
      <sz val="11"/>
      <color theme="1"/>
      <name val="等线"/>
      <family val="4"/>
      <charset val="134"/>
      <scheme val="minor"/>
    </font>
    <font>
      <sz val="12"/>
      <color theme="1"/>
      <name val="Arial"/>
      <family val="2"/>
    </font>
    <font>
      <b/>
      <sz val="12"/>
      <name val="Garamond"/>
      <family val="1"/>
    </font>
    <font>
      <sz val="12"/>
      <color theme="1"/>
      <name val="Garamond"/>
      <family val="1"/>
    </font>
    <font>
      <sz val="12"/>
      <name val="Garamond"/>
      <family val="1"/>
    </font>
    <font>
      <sz val="12"/>
      <color theme="8" tint="-0.249977111117893"/>
      <name val="Garamond"/>
      <family val="1"/>
    </font>
    <font>
      <vertAlign val="subscript"/>
      <sz val="10"/>
      <color theme="1"/>
      <name val="Arial"/>
      <family val="2"/>
    </font>
    <font>
      <vertAlign val="subscript"/>
      <sz val="12"/>
      <color theme="1"/>
      <name val="Garamond"/>
      <family val="1"/>
    </font>
    <font>
      <sz val="12"/>
      <color rgb="FF000000"/>
      <name val="Garamond"/>
      <family val="1"/>
    </font>
    <font>
      <vertAlign val="subscript"/>
      <sz val="10"/>
      <color rgb="FF000000"/>
      <name val="Arial"/>
      <family val="2"/>
    </font>
    <font>
      <i/>
      <sz val="12"/>
      <color theme="2" tint="-0.499984740745262"/>
      <name val="Garamond"/>
      <family val="1"/>
    </font>
    <font>
      <sz val="12"/>
      <color rgb="FFFF0000"/>
      <name val="Garamond"/>
      <family val="1"/>
    </font>
    <font>
      <b/>
      <vertAlign val="subscript"/>
      <sz val="12"/>
      <color theme="1"/>
      <name val="Garamond"/>
      <family val="1"/>
    </font>
    <font>
      <sz val="12"/>
      <color theme="8"/>
      <name val="Garamond"/>
      <family val="1"/>
    </font>
    <font>
      <b/>
      <sz val="14"/>
      <color rgb="FFFFFFFF"/>
      <name val="Garamond"/>
      <family val="1"/>
    </font>
    <font>
      <b/>
      <sz val="16"/>
      <color theme="0"/>
      <name val="Garamond"/>
      <family val="1"/>
    </font>
    <font>
      <i/>
      <sz val="11"/>
      <color theme="2" tint="-0.499984740745262"/>
      <name val="Garamond"/>
      <family val="1"/>
    </font>
    <font>
      <b/>
      <sz val="18"/>
      <color theme="1"/>
      <name val="Garamond"/>
      <family val="1"/>
    </font>
    <font>
      <b/>
      <sz val="18"/>
      <color theme="8" tint="-0.249977111117893"/>
      <name val="Garamond"/>
      <family val="1"/>
    </font>
    <font>
      <b/>
      <sz val="18"/>
      <name val="Garamond"/>
      <family val="1"/>
    </font>
    <font>
      <sz val="12"/>
      <color rgb="FF2F75B5"/>
      <name val="Garamond"/>
      <family val="1"/>
    </font>
    <font>
      <sz val="11"/>
      <color rgb="FF2F75B5"/>
      <name val="Garamond"/>
      <family val="1"/>
    </font>
    <font>
      <b/>
      <sz val="11"/>
      <color rgb="FF2F75B5"/>
      <name val="Garamond"/>
      <family val="1"/>
    </font>
    <font>
      <sz val="11"/>
      <color rgb="FF2F75B5"/>
      <name val="等线"/>
      <family val="2"/>
      <scheme val="minor"/>
    </font>
    <font>
      <sz val="10"/>
      <color rgb="FF2F75B5"/>
      <name val="Arial"/>
      <family val="2"/>
    </font>
    <font>
      <sz val="11"/>
      <color rgb="FF2F75B5"/>
      <name val="等线"/>
      <family val="4"/>
      <charset val="134"/>
      <scheme val="minor"/>
    </font>
    <font>
      <b/>
      <sz val="12"/>
      <color rgb="FF2F75B5"/>
      <name val="Garamond"/>
      <family val="1"/>
    </font>
  </fonts>
  <fills count="14">
    <fill>
      <patternFill patternType="none"/>
    </fill>
    <fill>
      <patternFill patternType="gray125"/>
    </fill>
    <fill>
      <patternFill patternType="solid">
        <fgColor rgb="FFDCE6EB"/>
        <bgColor indexed="64"/>
      </patternFill>
    </fill>
    <fill>
      <patternFill patternType="solid">
        <fgColor rgb="FF7896AF"/>
        <bgColor indexed="64"/>
      </patternFill>
    </fill>
    <fill>
      <patternFill patternType="solid">
        <fgColor rgb="FFFFF5D2"/>
        <bgColor indexed="64"/>
      </patternFill>
    </fill>
    <fill>
      <patternFill patternType="solid">
        <fgColor theme="5" tint="0.79998168889431442"/>
        <bgColor indexed="64"/>
      </patternFill>
    </fill>
    <fill>
      <patternFill patternType="solid">
        <fgColor rgb="FFEBEBE6"/>
        <bgColor indexed="64"/>
      </patternFill>
    </fill>
    <fill>
      <patternFill patternType="solid">
        <fgColor rgb="FFFCE4D6"/>
        <bgColor indexed="64"/>
      </patternFill>
    </fill>
    <fill>
      <patternFill patternType="solid">
        <fgColor theme="0"/>
        <bgColor indexed="64"/>
      </patternFill>
    </fill>
    <fill>
      <patternFill patternType="solid">
        <fgColor rgb="FF0C2A5C"/>
        <bgColor indexed="64"/>
      </patternFill>
    </fill>
    <fill>
      <patternFill patternType="solid">
        <fgColor rgb="FFFFFF00"/>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6"/>
        <bgColor indexed="64"/>
      </patternFill>
    </fill>
  </fills>
  <borders count="34">
    <border>
      <left/>
      <right/>
      <top/>
      <bottom/>
      <diagonal/>
    </border>
    <border>
      <left/>
      <right/>
      <top/>
      <bottom style="thick">
        <color theme="4"/>
      </bottom>
      <diagonal/>
    </border>
    <border>
      <left/>
      <right/>
      <top style="medium">
        <color indexed="64"/>
      </top>
      <bottom style="thin">
        <color indexed="64"/>
      </bottom>
      <diagonal/>
    </border>
    <border>
      <left style="thin">
        <color rgb="FFB4C3D2"/>
      </left>
      <right/>
      <top style="thin">
        <color rgb="FFB4C3D2"/>
      </top>
      <bottom style="thin">
        <color rgb="FFB4C3D2"/>
      </bottom>
      <diagonal/>
    </border>
    <border>
      <left/>
      <right/>
      <top style="thin">
        <color rgb="FFB4C3D2"/>
      </top>
      <bottom style="thin">
        <color rgb="FFB4C3D2"/>
      </bottom>
      <diagonal/>
    </border>
    <border>
      <left/>
      <right style="thin">
        <color rgb="FFB4C3D2"/>
      </right>
      <top style="thin">
        <color rgb="FFB4C3D2"/>
      </top>
      <bottom style="thin">
        <color rgb="FFB4C3D2"/>
      </bottom>
      <diagonal/>
    </border>
    <border>
      <left/>
      <right/>
      <top style="thick">
        <color theme="0"/>
      </top>
      <bottom/>
      <diagonal/>
    </border>
    <border>
      <left/>
      <right style="hair">
        <color auto="1"/>
      </right>
      <top/>
      <bottom/>
      <diagonal/>
    </border>
    <border>
      <left/>
      <right/>
      <top/>
      <bottom style="hair">
        <color auto="1"/>
      </bottom>
      <diagonal/>
    </border>
    <border>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style="hair">
        <color auto="1"/>
      </right>
      <top/>
      <bottom style="thin">
        <color indexed="64"/>
      </bottom>
      <diagonal/>
    </border>
    <border>
      <left style="hair">
        <color auto="1"/>
      </left>
      <right/>
      <top/>
      <bottom style="hair">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top style="thin">
        <color indexed="64"/>
      </top>
      <bottom/>
      <diagonal/>
    </border>
    <border>
      <left/>
      <right/>
      <top style="thin">
        <color indexed="64"/>
      </top>
      <bottom style="thin">
        <color indexed="64"/>
      </bottom>
      <diagonal/>
    </border>
    <border>
      <left/>
      <right/>
      <top style="hair">
        <color indexed="64"/>
      </top>
      <bottom style="hair">
        <color indexed="64"/>
      </bottom>
      <diagonal/>
    </border>
    <border>
      <left/>
      <right style="hair">
        <color auto="1"/>
      </right>
      <top/>
      <bottom style="medium">
        <color indexed="64"/>
      </bottom>
      <diagonal/>
    </border>
    <border>
      <left style="medium">
        <color indexed="64"/>
      </left>
      <right/>
      <top/>
      <bottom/>
      <diagonal/>
    </border>
    <border>
      <left/>
      <right style="medium">
        <color indexed="64"/>
      </right>
      <top/>
      <bottom/>
      <diagonal/>
    </border>
    <border>
      <left/>
      <right style="hair">
        <color indexed="64"/>
      </right>
      <top style="thin">
        <color indexed="64"/>
      </top>
      <bottom/>
      <diagonal/>
    </border>
    <border>
      <left/>
      <right style="hair">
        <color indexed="64"/>
      </right>
      <top style="medium">
        <color indexed="64"/>
      </top>
      <bottom/>
      <diagonal/>
    </border>
    <border>
      <left style="thin">
        <color indexed="64"/>
      </left>
      <right style="thin">
        <color indexed="64"/>
      </right>
      <top/>
      <bottom/>
      <diagonal/>
    </border>
  </borders>
  <cellStyleXfs count="11">
    <xf numFmtId="0" fontId="0" fillId="0" borderId="0"/>
    <xf numFmtId="0" fontId="1" fillId="0" borderId="1" applyNumberFormat="0" applyFill="0" applyAlignment="0" applyProtection="0"/>
    <xf numFmtId="43" fontId="22" fillId="0" borderId="0" applyFont="0" applyFill="0" applyBorder="0" applyAlignment="0" applyProtection="0"/>
    <xf numFmtId="9" fontId="22" fillId="0" borderId="0" applyFont="0" applyFill="0" applyBorder="0" applyAlignment="0" applyProtection="0"/>
    <xf numFmtId="0" fontId="32" fillId="0" borderId="0">
      <alignment vertical="center"/>
    </xf>
    <xf numFmtId="176" fontId="32" fillId="0" borderId="0" applyFont="0" applyFill="0" applyBorder="0" applyAlignment="0" applyProtection="0"/>
    <xf numFmtId="9" fontId="32" fillId="0" borderId="0" applyFont="0" applyFill="0" applyBorder="0" applyAlignment="0" applyProtection="0"/>
    <xf numFmtId="0" fontId="34" fillId="0" borderId="0"/>
    <xf numFmtId="9" fontId="34" fillId="0" borderId="0" applyFont="0" applyFill="0" applyBorder="0" applyAlignment="0" applyProtection="0"/>
    <xf numFmtId="9" fontId="22" fillId="0" borderId="0" applyFont="0" applyFill="0" applyBorder="0" applyAlignment="0" applyProtection="0">
      <alignment vertical="center"/>
    </xf>
    <xf numFmtId="22" fontId="32" fillId="0" borderId="0"/>
  </cellStyleXfs>
  <cellXfs count="262">
    <xf numFmtId="0" fontId="0" fillId="0" borderId="0" xfId="0"/>
    <xf numFmtId="0" fontId="2" fillId="0" borderId="0" xfId="0" applyFont="1"/>
    <xf numFmtId="0" fontId="3" fillId="0" borderId="0" xfId="0" applyFont="1"/>
    <xf numFmtId="0" fontId="4" fillId="0" borderId="0" xfId="0" applyFont="1"/>
    <xf numFmtId="0" fontId="3" fillId="0" borderId="2" xfId="0" applyFont="1" applyBorder="1" applyAlignment="1">
      <alignment vertical="center"/>
    </xf>
    <xf numFmtId="0" fontId="4" fillId="0" borderId="2" xfId="0" applyFont="1" applyBorder="1" applyAlignment="1">
      <alignment vertical="center"/>
    </xf>
    <xf numFmtId="0" fontId="5" fillId="0" borderId="0" xfId="0" applyFont="1"/>
    <xf numFmtId="0" fontId="2" fillId="0" borderId="0" xfId="0" applyFont="1" applyAlignment="1">
      <alignment horizontal="left" indent="1"/>
    </xf>
    <xf numFmtId="179" fontId="2" fillId="0" borderId="0" xfId="0" applyNumberFormat="1" applyFont="1"/>
    <xf numFmtId="0" fontId="7" fillId="0" borderId="0" xfId="0" applyFont="1"/>
    <xf numFmtId="179" fontId="7" fillId="0" borderId="0" xfId="0" applyNumberFormat="1" applyFont="1"/>
    <xf numFmtId="0" fontId="5" fillId="0" borderId="0" xfId="0" applyFont="1" applyAlignment="1">
      <alignment horizontal="left" indent="1"/>
    </xf>
    <xf numFmtId="0" fontId="5" fillId="0" borderId="8" xfId="0" applyFont="1" applyBorder="1" applyAlignment="1">
      <alignment horizontal="left" indent="1"/>
    </xf>
    <xf numFmtId="179" fontId="9" fillId="0" borderId="0" xfId="0" applyNumberFormat="1" applyFont="1"/>
    <xf numFmtId="0" fontId="8" fillId="0" borderId="6" xfId="0" applyFont="1" applyBorder="1" applyAlignment="1">
      <alignment horizontal="center" vertical="center"/>
    </xf>
    <xf numFmtId="0" fontId="10" fillId="3" borderId="6" xfId="0" applyFont="1" applyFill="1" applyBorder="1" applyAlignment="1">
      <alignment vertical="center"/>
    </xf>
    <xf numFmtId="0" fontId="11" fillId="3" borderId="6" xfId="0" applyFont="1" applyFill="1" applyBorder="1" applyAlignment="1">
      <alignment vertical="center"/>
    </xf>
    <xf numFmtId="0" fontId="9" fillId="2" borderId="3" xfId="0" applyFont="1" applyFill="1" applyBorder="1" applyAlignment="1">
      <alignment horizontal="left" vertical="center"/>
    </xf>
    <xf numFmtId="0" fontId="9" fillId="2" borderId="4" xfId="0" applyFont="1" applyFill="1" applyBorder="1" applyAlignment="1">
      <alignment horizontal="left" vertical="center" indent="1"/>
    </xf>
    <xf numFmtId="0" fontId="9" fillId="2" borderId="5" xfId="0" applyFont="1" applyFill="1" applyBorder="1" applyAlignment="1">
      <alignment horizontal="left" vertical="center" indent="1"/>
    </xf>
    <xf numFmtId="0" fontId="8" fillId="0" borderId="0" xfId="0" applyFont="1"/>
    <xf numFmtId="0" fontId="13" fillId="0" borderId="0" xfId="1" applyNumberFormat="1" applyFont="1" applyFill="1" applyBorder="1" applyAlignment="1">
      <alignment horizontal="center" vertical="center"/>
    </xf>
    <xf numFmtId="177" fontId="13" fillId="0" borderId="0" xfId="1" applyNumberFormat="1" applyFont="1" applyFill="1" applyBorder="1" applyAlignment="1">
      <alignment horizontal="center" vertical="center"/>
    </xf>
    <xf numFmtId="178" fontId="13" fillId="0" borderId="0" xfId="1" applyNumberFormat="1" applyFont="1" applyFill="1" applyBorder="1" applyAlignment="1">
      <alignment horizontal="center" vertical="center"/>
    </xf>
    <xf numFmtId="0" fontId="2" fillId="0" borderId="16" xfId="0" applyFont="1" applyBorder="1"/>
    <xf numFmtId="0" fontId="17" fillId="0" borderId="0" xfId="0" applyFont="1" applyAlignment="1">
      <alignment horizontal="center"/>
    </xf>
    <xf numFmtId="0" fontId="5" fillId="0" borderId="0" xfId="0" quotePrefix="1" applyFont="1"/>
    <xf numFmtId="0" fontId="2" fillId="5" borderId="0" xfId="0" applyFont="1" applyFill="1"/>
    <xf numFmtId="0" fontId="7" fillId="5" borderId="0" xfId="0" applyFont="1" applyFill="1"/>
    <xf numFmtId="0" fontId="17" fillId="5" borderId="0" xfId="0" applyFont="1" applyFill="1" applyAlignment="1">
      <alignment horizontal="centerContinuous"/>
    </xf>
    <xf numFmtId="0" fontId="18" fillId="5" borderId="0" xfId="0" applyFont="1" applyFill="1" applyAlignment="1">
      <alignment horizontal="centerContinuous"/>
    </xf>
    <xf numFmtId="0" fontId="17" fillId="0" borderId="0" xfId="0" applyFont="1" applyAlignment="1">
      <alignment horizontal="centerContinuous"/>
    </xf>
    <xf numFmtId="0" fontId="7" fillId="0" borderId="0" xfId="0" applyFont="1" applyAlignment="1">
      <alignment horizontal="center"/>
    </xf>
    <xf numFmtId="0" fontId="7" fillId="6" borderId="10" xfId="0" applyFont="1" applyFill="1" applyBorder="1"/>
    <xf numFmtId="0" fontId="7" fillId="6" borderId="11" xfId="0" applyFont="1" applyFill="1" applyBorder="1"/>
    <xf numFmtId="0" fontId="7" fillId="6" borderId="13" xfId="0" applyFont="1" applyFill="1" applyBorder="1"/>
    <xf numFmtId="0" fontId="7" fillId="6" borderId="14" xfId="0" applyFont="1" applyFill="1" applyBorder="1"/>
    <xf numFmtId="0" fontId="7" fillId="6" borderId="19" xfId="0" applyFont="1" applyFill="1" applyBorder="1"/>
    <xf numFmtId="179" fontId="9" fillId="6" borderId="11" xfId="0" applyNumberFormat="1" applyFont="1" applyFill="1" applyBorder="1"/>
    <xf numFmtId="0" fontId="5" fillId="6" borderId="13" xfId="0" applyFont="1" applyFill="1" applyBorder="1" applyAlignment="1">
      <alignment horizontal="left" indent="1"/>
    </xf>
    <xf numFmtId="9" fontId="5" fillId="6" borderId="14" xfId="0" applyNumberFormat="1" applyFont="1" applyFill="1" applyBorder="1"/>
    <xf numFmtId="182" fontId="15" fillId="6" borderId="14" xfId="0" applyNumberFormat="1" applyFont="1" applyFill="1" applyBorder="1"/>
    <xf numFmtId="182" fontId="15" fillId="6" borderId="15" xfId="0" applyNumberFormat="1" applyFont="1" applyFill="1" applyBorder="1"/>
    <xf numFmtId="0" fontId="5" fillId="0" borderId="16" xfId="0" quotePrefix="1" applyFont="1" applyBorder="1"/>
    <xf numFmtId="179" fontId="7" fillId="6" borderId="20" xfId="0" applyNumberFormat="1" applyFont="1" applyFill="1" applyBorder="1"/>
    <xf numFmtId="184" fontId="16" fillId="0" borderId="16" xfId="0" applyNumberFormat="1" applyFont="1" applyBorder="1"/>
    <xf numFmtId="179" fontId="6" fillId="4" borderId="0" xfId="0" applyNumberFormat="1" applyFont="1" applyFill="1"/>
    <xf numFmtId="179" fontId="6" fillId="4" borderId="16" xfId="0" applyNumberFormat="1" applyFont="1" applyFill="1" applyBorder="1"/>
    <xf numFmtId="0" fontId="19" fillId="0" borderId="26" xfId="0" applyFont="1" applyBorder="1"/>
    <xf numFmtId="0" fontId="2" fillId="0" borderId="26" xfId="0" applyFont="1" applyBorder="1"/>
    <xf numFmtId="0" fontId="20" fillId="0" borderId="0" xfId="0" applyFont="1" applyAlignment="1">
      <alignment horizontal="centerContinuous"/>
    </xf>
    <xf numFmtId="0" fontId="21" fillId="0" borderId="0" xfId="0" applyFont="1" applyAlignment="1">
      <alignment horizontal="centerContinuous"/>
    </xf>
    <xf numFmtId="180" fontId="5" fillId="0" borderId="0" xfId="0" applyNumberFormat="1" applyFont="1"/>
    <xf numFmtId="9" fontId="25" fillId="4" borderId="0" xfId="0" applyNumberFormat="1" applyFont="1" applyFill="1" applyAlignment="1">
      <alignment horizontal="right"/>
    </xf>
    <xf numFmtId="0" fontId="14" fillId="0" borderId="0" xfId="0" applyFont="1" applyAlignment="1">
      <alignment horizontal="left" vertical="center"/>
    </xf>
    <xf numFmtId="0" fontId="2" fillId="0" borderId="0" xfId="0" applyFont="1" applyAlignment="1">
      <alignment horizontal="left"/>
    </xf>
    <xf numFmtId="10" fontId="25" fillId="4" borderId="0" xfId="0" applyNumberFormat="1" applyFont="1" applyFill="1" applyAlignment="1">
      <alignment horizontal="right"/>
    </xf>
    <xf numFmtId="0" fontId="7" fillId="0" borderId="25" xfId="0" applyFont="1" applyBorder="1"/>
    <xf numFmtId="0" fontId="12" fillId="0" borderId="0" xfId="0" applyFont="1" applyAlignment="1">
      <alignment horizontal="left" vertical="center"/>
    </xf>
    <xf numFmtId="0" fontId="5" fillId="0" borderId="14" xfId="0" applyFont="1" applyBorder="1" applyAlignment="1">
      <alignment horizontal="left" vertical="center"/>
    </xf>
    <xf numFmtId="0" fontId="7" fillId="0" borderId="14" xfId="1" applyNumberFormat="1" applyFont="1" applyFill="1" applyBorder="1" applyAlignment="1">
      <alignment horizontal="center" vertical="center"/>
    </xf>
    <xf numFmtId="177" fontId="7" fillId="0" borderId="14" xfId="1" applyNumberFormat="1" applyFont="1" applyFill="1" applyBorder="1" applyAlignment="1">
      <alignment horizontal="center" vertical="center"/>
    </xf>
    <xf numFmtId="178" fontId="7" fillId="0" borderId="14" xfId="1" applyNumberFormat="1" applyFont="1" applyFill="1" applyBorder="1" applyAlignment="1">
      <alignment horizontal="center" vertical="center"/>
    </xf>
    <xf numFmtId="0" fontId="13" fillId="0" borderId="25" xfId="1" applyNumberFormat="1" applyFont="1" applyFill="1" applyBorder="1" applyAlignment="1">
      <alignment horizontal="center" vertical="center"/>
    </xf>
    <xf numFmtId="177" fontId="13" fillId="0" borderId="25" xfId="1" applyNumberFormat="1" applyFont="1" applyFill="1" applyBorder="1" applyAlignment="1">
      <alignment horizontal="center" vertical="center"/>
    </xf>
    <xf numFmtId="0" fontId="26" fillId="0" borderId="0" xfId="1" applyNumberFormat="1" applyFont="1" applyFill="1" applyBorder="1" applyAlignment="1">
      <alignment horizontal="center" vertical="center"/>
    </xf>
    <xf numFmtId="177" fontId="26" fillId="0" borderId="0" xfId="1" applyNumberFormat="1" applyFont="1" applyFill="1" applyBorder="1" applyAlignment="1">
      <alignment horizontal="center" vertical="center"/>
    </xf>
    <xf numFmtId="179" fontId="25" fillId="0" borderId="0" xfId="0" applyNumberFormat="1" applyFont="1"/>
    <xf numFmtId="188" fontId="7" fillId="6" borderId="12" xfId="0" applyNumberFormat="1" applyFont="1" applyFill="1" applyBorder="1" applyAlignment="1">
      <alignment horizontal="center"/>
    </xf>
    <xf numFmtId="188" fontId="7" fillId="6" borderId="15" xfId="0" applyNumberFormat="1" applyFont="1" applyFill="1" applyBorder="1" applyAlignment="1">
      <alignment horizontal="center"/>
    </xf>
    <xf numFmtId="0" fontId="7" fillId="6" borderId="29" xfId="0" applyFont="1" applyFill="1" applyBorder="1"/>
    <xf numFmtId="0" fontId="7" fillId="6" borderId="0" xfId="0" applyFont="1" applyFill="1"/>
    <xf numFmtId="188" fontId="7" fillId="6" borderId="30" xfId="0" applyNumberFormat="1" applyFont="1" applyFill="1" applyBorder="1" applyAlignment="1">
      <alignment horizontal="center"/>
    </xf>
    <xf numFmtId="188" fontId="2" fillId="0" borderId="0" xfId="0" applyNumberFormat="1" applyFont="1" applyAlignment="1">
      <alignment horizontal="centerContinuous" vertical="center"/>
    </xf>
    <xf numFmtId="178" fontId="7" fillId="0" borderId="28" xfId="1" applyNumberFormat="1" applyFont="1" applyFill="1" applyBorder="1" applyAlignment="1">
      <alignment horizontal="center" vertical="center"/>
    </xf>
    <xf numFmtId="182" fontId="15" fillId="6" borderId="28" xfId="0" applyNumberFormat="1" applyFont="1" applyFill="1" applyBorder="1"/>
    <xf numFmtId="10" fontId="2" fillId="0" borderId="0" xfId="0" applyNumberFormat="1" applyFont="1" applyAlignment="1">
      <alignment horizontal="center"/>
    </xf>
    <xf numFmtId="10" fontId="6" fillId="0" borderId="0" xfId="0" applyNumberFormat="1" applyFont="1" applyAlignment="1">
      <alignment horizontal="center"/>
    </xf>
    <xf numFmtId="188" fontId="7" fillId="0" borderId="0" xfId="0" applyNumberFormat="1" applyFont="1" applyAlignment="1">
      <alignment horizontal="center" vertical="center"/>
    </xf>
    <xf numFmtId="188" fontId="2" fillId="6" borderId="21" xfId="0" applyNumberFormat="1" applyFont="1" applyFill="1" applyBorder="1" applyAlignment="1">
      <alignment horizontal="center"/>
    </xf>
    <xf numFmtId="188" fontId="2" fillId="6" borderId="22" xfId="0" applyNumberFormat="1" applyFont="1" applyFill="1" applyBorder="1" applyAlignment="1">
      <alignment horizontal="center"/>
    </xf>
    <xf numFmtId="188" fontId="2" fillId="6" borderId="23" xfId="0" applyNumberFormat="1" applyFont="1" applyFill="1" applyBorder="1" applyAlignment="1">
      <alignment horizontal="center"/>
    </xf>
    <xf numFmtId="188" fontId="2" fillId="6" borderId="24" xfId="0" applyNumberFormat="1" applyFont="1" applyFill="1" applyBorder="1" applyAlignment="1">
      <alignment horizontal="center"/>
    </xf>
    <xf numFmtId="188" fontId="2" fillId="6" borderId="0" xfId="0" applyNumberFormat="1" applyFont="1" applyFill="1" applyAlignment="1">
      <alignment horizontal="center"/>
    </xf>
    <xf numFmtId="188" fontId="2" fillId="6" borderId="7" xfId="0" applyNumberFormat="1" applyFont="1" applyFill="1" applyBorder="1" applyAlignment="1">
      <alignment horizontal="center"/>
    </xf>
    <xf numFmtId="188" fontId="2" fillId="6" borderId="18" xfId="0" applyNumberFormat="1" applyFont="1" applyFill="1" applyBorder="1" applyAlignment="1">
      <alignment horizontal="center"/>
    </xf>
    <xf numFmtId="188" fontId="2" fillId="6" borderId="8" xfId="0" applyNumberFormat="1" applyFont="1" applyFill="1" applyBorder="1" applyAlignment="1">
      <alignment horizontal="center"/>
    </xf>
    <xf numFmtId="188" fontId="2" fillId="6" borderId="9" xfId="0" applyNumberFormat="1" applyFont="1" applyFill="1" applyBorder="1" applyAlignment="1">
      <alignment horizontal="center"/>
    </xf>
    <xf numFmtId="184" fontId="16" fillId="4" borderId="0" xfId="0" applyNumberFormat="1" applyFont="1" applyFill="1"/>
    <xf numFmtId="187" fontId="16" fillId="4" borderId="0" xfId="0" applyNumberFormat="1" applyFont="1" applyFill="1"/>
    <xf numFmtId="10" fontId="6" fillId="4" borderId="0" xfId="3" applyNumberFormat="1" applyFont="1" applyFill="1"/>
    <xf numFmtId="188" fontId="6" fillId="4" borderId="0" xfId="0" applyNumberFormat="1" applyFont="1" applyFill="1"/>
    <xf numFmtId="0" fontId="2" fillId="0" borderId="0" xfId="0" applyFont="1" applyAlignment="1">
      <alignment horizontal="center"/>
    </xf>
    <xf numFmtId="0" fontId="17" fillId="0" borderId="0" xfId="0" applyFont="1"/>
    <xf numFmtId="0" fontId="18" fillId="0" borderId="0" xfId="0" applyFont="1"/>
    <xf numFmtId="0" fontId="2" fillId="0" borderId="0" xfId="0" applyFont="1" applyAlignment="1">
      <alignment horizontal="center" vertical="center" wrapText="1"/>
    </xf>
    <xf numFmtId="0" fontId="8" fillId="0" borderId="0" xfId="0" applyFont="1" applyAlignment="1">
      <alignment horizontal="left" vertical="center"/>
    </xf>
    <xf numFmtId="0" fontId="8" fillId="0" borderId="8" xfId="0" applyFont="1" applyBorder="1" applyAlignment="1">
      <alignment horizontal="left" vertical="center"/>
    </xf>
    <xf numFmtId="9" fontId="6" fillId="4" borderId="8" xfId="0" applyNumberFormat="1" applyFont="1" applyFill="1" applyBorder="1" applyAlignment="1">
      <alignment horizontal="center" vertical="center"/>
    </xf>
    <xf numFmtId="0" fontId="2" fillId="0" borderId="8" xfId="0" applyFont="1" applyBorder="1" applyAlignment="1">
      <alignment horizontal="center" vertical="center" wrapText="1"/>
    </xf>
    <xf numFmtId="0" fontId="8" fillId="0" borderId="27" xfId="0" applyFont="1" applyBorder="1" applyAlignment="1">
      <alignment horizontal="left" vertical="center"/>
    </xf>
    <xf numFmtId="9" fontId="6" fillId="4" borderId="27" xfId="0" applyNumberFormat="1" applyFont="1" applyFill="1" applyBorder="1" applyAlignment="1">
      <alignment horizontal="center" vertical="center"/>
    </xf>
    <xf numFmtId="0" fontId="2" fillId="0" borderId="27" xfId="0" applyFont="1" applyBorder="1" applyAlignment="1">
      <alignment horizontal="center" vertical="center" wrapText="1"/>
    </xf>
    <xf numFmtId="189" fontId="6" fillId="4" borderId="8" xfId="0" applyNumberFormat="1" applyFont="1" applyFill="1" applyBorder="1" applyAlignment="1">
      <alignment horizontal="center" vertical="center"/>
    </xf>
    <xf numFmtId="0" fontId="2" fillId="0" borderId="0" xfId="0" applyFont="1" applyAlignment="1">
      <alignment vertical="center"/>
    </xf>
    <xf numFmtId="9" fontId="6" fillId="4" borderId="27" xfId="0" applyNumberFormat="1" applyFont="1" applyFill="1" applyBorder="1" applyAlignment="1">
      <alignment horizontal="center" vertical="center" wrapText="1"/>
    </xf>
    <xf numFmtId="2" fontId="6" fillId="4" borderId="0" xfId="2" applyNumberFormat="1" applyFont="1" applyFill="1" applyAlignment="1">
      <alignment horizontal="center" vertical="center"/>
    </xf>
    <xf numFmtId="0" fontId="9" fillId="2" borderId="4" xfId="0" applyFont="1" applyFill="1" applyBorder="1" applyAlignment="1">
      <alignment horizontal="left" vertical="center"/>
    </xf>
    <xf numFmtId="0" fontId="27" fillId="0" borderId="0" xfId="0" applyFont="1" applyAlignment="1">
      <alignment horizontal="center"/>
    </xf>
    <xf numFmtId="0" fontId="7" fillId="0" borderId="25" xfId="0" applyFont="1" applyBorder="1" applyAlignment="1">
      <alignment horizontal="center"/>
    </xf>
    <xf numFmtId="0" fontId="9" fillId="0" borderId="0" xfId="0" applyFont="1" applyAlignment="1">
      <alignment horizontal="centerContinuous"/>
    </xf>
    <xf numFmtId="0" fontId="0" fillId="0" borderId="0" xfId="0" applyAlignment="1">
      <alignment horizontal="centerContinuous"/>
    </xf>
    <xf numFmtId="0" fontId="27" fillId="0" borderId="0" xfId="0" applyFont="1" applyAlignment="1">
      <alignment horizontal="centerContinuous"/>
    </xf>
    <xf numFmtId="0" fontId="6" fillId="0" borderId="0" xfId="0" applyFont="1" applyAlignment="1">
      <alignment horizontal="center"/>
    </xf>
    <xf numFmtId="188" fontId="6" fillId="0" borderId="0" xfId="0" applyNumberFormat="1" applyFont="1" applyAlignment="1">
      <alignment horizontal="center"/>
    </xf>
    <xf numFmtId="188" fontId="7" fillId="0" borderId="25" xfId="0" applyNumberFormat="1" applyFont="1" applyBorder="1" applyAlignment="1">
      <alignment horizontal="center"/>
    </xf>
    <xf numFmtId="188" fontId="7" fillId="0" borderId="0" xfId="0" applyNumberFormat="1" applyFont="1" applyAlignment="1">
      <alignment horizontal="center"/>
    </xf>
    <xf numFmtId="0" fontId="4" fillId="0" borderId="0" xfId="0" applyFont="1" applyAlignment="1">
      <alignment vertical="center"/>
    </xf>
    <xf numFmtId="190" fontId="25" fillId="0" borderId="0" xfId="0" applyNumberFormat="1" applyFont="1" applyAlignment="1">
      <alignment horizontal="center"/>
    </xf>
    <xf numFmtId="9" fontId="28" fillId="0" borderId="0" xfId="3" applyFont="1" applyBorder="1" applyAlignment="1">
      <alignment horizontal="center"/>
    </xf>
    <xf numFmtId="9" fontId="28" fillId="0" borderId="2" xfId="3" applyFont="1" applyBorder="1" applyAlignment="1">
      <alignment horizontal="center" vertical="center"/>
    </xf>
    <xf numFmtId="9" fontId="5" fillId="0" borderId="0" xfId="3" applyFont="1" applyAlignment="1">
      <alignment horizontal="center"/>
    </xf>
    <xf numFmtId="9" fontId="29" fillId="3" borderId="6" xfId="3" applyFont="1" applyFill="1" applyBorder="1" applyAlignment="1">
      <alignment horizontal="center" vertical="center"/>
    </xf>
    <xf numFmtId="9" fontId="30" fillId="2" borderId="5" xfId="3" applyFont="1" applyFill="1" applyBorder="1" applyAlignment="1">
      <alignment horizontal="center" vertical="center"/>
    </xf>
    <xf numFmtId="181" fontId="5" fillId="0" borderId="0" xfId="3" applyNumberFormat="1" applyFont="1" applyAlignment="1">
      <alignment horizontal="center"/>
    </xf>
    <xf numFmtId="9" fontId="5" fillId="5" borderId="0" xfId="3" applyFont="1" applyFill="1" applyAlignment="1">
      <alignment horizontal="center"/>
    </xf>
    <xf numFmtId="181" fontId="31" fillId="0" borderId="0" xfId="3" applyNumberFormat="1" applyFont="1" applyAlignment="1">
      <alignment horizontal="center"/>
    </xf>
    <xf numFmtId="0" fontId="7" fillId="7" borderId="0" xfId="0" applyFont="1" applyFill="1"/>
    <xf numFmtId="179" fontId="8" fillId="0" borderId="0" xfId="0" applyNumberFormat="1" applyFont="1"/>
    <xf numFmtId="180" fontId="15" fillId="0" borderId="0" xfId="0" applyNumberFormat="1" applyFont="1"/>
    <xf numFmtId="0" fontId="33" fillId="9" borderId="0" xfId="4" applyFont="1" applyFill="1">
      <alignment vertical="center"/>
    </xf>
    <xf numFmtId="179" fontId="9" fillId="0" borderId="7" xfId="0" applyNumberFormat="1" applyFont="1" applyBorder="1"/>
    <xf numFmtId="180" fontId="15" fillId="0" borderId="7" xfId="0" applyNumberFormat="1" applyFont="1" applyBorder="1"/>
    <xf numFmtId="179" fontId="9" fillId="0" borderId="31" xfId="0" applyNumberFormat="1" applyFont="1" applyBorder="1"/>
    <xf numFmtId="179" fontId="9" fillId="0" borderId="25" xfId="0" applyNumberFormat="1" applyFont="1" applyBorder="1"/>
    <xf numFmtId="177" fontId="9" fillId="0" borderId="7" xfId="1" applyNumberFormat="1" applyFont="1" applyFill="1" applyBorder="1" applyAlignment="1">
      <alignment horizontal="center" vertical="center"/>
    </xf>
    <xf numFmtId="177" fontId="9" fillId="0" borderId="0" xfId="1" applyNumberFormat="1" applyFont="1" applyFill="1" applyBorder="1" applyAlignment="1">
      <alignment horizontal="center" vertical="center"/>
    </xf>
    <xf numFmtId="179" fontId="8" fillId="0" borderId="7" xfId="0" applyNumberFormat="1" applyFont="1" applyBorder="1"/>
    <xf numFmtId="186" fontId="15" fillId="0" borderId="9" xfId="0" applyNumberFormat="1" applyFont="1" applyBorder="1"/>
    <xf numFmtId="186" fontId="15" fillId="0" borderId="8" xfId="0" applyNumberFormat="1" applyFont="1" applyBorder="1"/>
    <xf numFmtId="178" fontId="9" fillId="0" borderId="7" xfId="1" applyNumberFormat="1" applyFont="1" applyFill="1" applyBorder="1" applyAlignment="1">
      <alignment horizontal="center" vertical="center"/>
    </xf>
    <xf numFmtId="178" fontId="9" fillId="0" borderId="0" xfId="1" applyNumberFormat="1" applyFont="1" applyFill="1" applyBorder="1" applyAlignment="1">
      <alignment horizontal="center" vertical="center"/>
    </xf>
    <xf numFmtId="179" fontId="9" fillId="6" borderId="32" xfId="0" applyNumberFormat="1" applyFont="1" applyFill="1" applyBorder="1"/>
    <xf numFmtId="179" fontId="9" fillId="6" borderId="12" xfId="0" applyNumberFormat="1" applyFont="1" applyFill="1" applyBorder="1"/>
    <xf numFmtId="178" fontId="9" fillId="0" borderId="32" xfId="1" applyNumberFormat="1" applyFont="1" applyFill="1" applyBorder="1" applyAlignment="1">
      <alignment horizontal="center" vertical="center"/>
    </xf>
    <xf numFmtId="183" fontId="8" fillId="4" borderId="7" xfId="0" applyNumberFormat="1" applyFont="1" applyFill="1" applyBorder="1"/>
    <xf numFmtId="183" fontId="8" fillId="4" borderId="0" xfId="0" applyNumberFormat="1" applyFont="1" applyFill="1"/>
    <xf numFmtId="183" fontId="8" fillId="0" borderId="0" xfId="0" applyNumberFormat="1" applyFont="1"/>
    <xf numFmtId="185" fontId="8" fillId="0" borderId="17" xfId="0" applyNumberFormat="1" applyFont="1" applyBorder="1"/>
    <xf numFmtId="185" fontId="8" fillId="0" borderId="16" xfId="0" applyNumberFormat="1" applyFont="1" applyBorder="1"/>
    <xf numFmtId="0" fontId="7" fillId="8" borderId="0" xfId="3" applyNumberFormat="1" applyFont="1" applyFill="1" applyBorder="1" applyAlignment="1">
      <alignment horizontal="center"/>
    </xf>
    <xf numFmtId="181" fontId="19" fillId="8" borderId="0" xfId="3" applyNumberFormat="1" applyFont="1" applyFill="1" applyBorder="1" applyAlignment="1">
      <alignment horizontal="center"/>
    </xf>
    <xf numFmtId="9" fontId="5" fillId="8" borderId="0" xfId="3" applyFont="1" applyFill="1" applyBorder="1" applyAlignment="1">
      <alignment horizontal="center"/>
    </xf>
    <xf numFmtId="181" fontId="5" fillId="8" borderId="0" xfId="3" applyNumberFormat="1" applyFont="1" applyFill="1" applyBorder="1" applyAlignment="1">
      <alignment horizontal="center"/>
    </xf>
    <xf numFmtId="0" fontId="35" fillId="0" borderId="0" xfId="7" applyFont="1"/>
    <xf numFmtId="0" fontId="35" fillId="0" borderId="0" xfId="7" quotePrefix="1" applyFont="1"/>
    <xf numFmtId="0" fontId="36" fillId="0" borderId="0" xfId="7" applyFont="1"/>
    <xf numFmtId="0" fontId="37" fillId="0" borderId="0" xfId="7" applyFont="1"/>
    <xf numFmtId="0" fontId="35" fillId="0" borderId="0" xfId="7" applyFont="1" applyAlignment="1">
      <alignment horizontal="left" indent="1"/>
    </xf>
    <xf numFmtId="0" fontId="34" fillId="0" borderId="0" xfId="7"/>
    <xf numFmtId="191" fontId="35" fillId="0" borderId="0" xfId="7" applyNumberFormat="1" applyFont="1"/>
    <xf numFmtId="191" fontId="39" fillId="0" borderId="0" xfId="7" applyNumberFormat="1" applyFont="1"/>
    <xf numFmtId="181" fontId="37" fillId="0" borderId="0" xfId="8" applyNumberFormat="1" applyFont="1"/>
    <xf numFmtId="2" fontId="35" fillId="0" borderId="0" xfId="7" applyNumberFormat="1" applyFont="1" applyAlignment="1">
      <alignment horizontal="right"/>
    </xf>
    <xf numFmtId="191" fontId="36" fillId="0" borderId="0" xfId="7" applyNumberFormat="1" applyFont="1" applyAlignment="1">
      <alignment horizontal="right"/>
    </xf>
    <xf numFmtId="181" fontId="35" fillId="0" borderId="0" xfId="7" applyNumberFormat="1" applyFont="1" applyAlignment="1">
      <alignment horizontal="right"/>
    </xf>
    <xf numFmtId="191" fontId="39" fillId="0" borderId="0" xfId="7" applyNumberFormat="1" applyFont="1" applyAlignment="1">
      <alignment horizontal="right"/>
    </xf>
    <xf numFmtId="193" fontId="38" fillId="0" borderId="0" xfId="7" applyNumberFormat="1" applyFont="1" applyAlignment="1">
      <alignment horizontal="right"/>
    </xf>
    <xf numFmtId="178" fontId="36" fillId="0" borderId="0" xfId="7" applyNumberFormat="1" applyFont="1" applyAlignment="1">
      <alignment horizontal="right"/>
    </xf>
    <xf numFmtId="178" fontId="36" fillId="0" borderId="0" xfId="7" applyNumberFormat="1" applyFont="1"/>
    <xf numFmtId="0" fontId="40" fillId="0" borderId="0" xfId="7" applyFont="1" applyAlignment="1">
      <alignment horizontal="centerContinuous"/>
    </xf>
    <xf numFmtId="10" fontId="35" fillId="0" borderId="0" xfId="8" applyNumberFormat="1" applyFont="1"/>
    <xf numFmtId="194" fontId="35" fillId="0" borderId="0" xfId="7" applyNumberFormat="1" applyFont="1"/>
    <xf numFmtId="192" fontId="35" fillId="0" borderId="0" xfId="7" applyNumberFormat="1" applyFont="1"/>
    <xf numFmtId="0" fontId="42" fillId="0" borderId="0" xfId="0" applyFont="1" applyAlignment="1">
      <alignment horizontal="centerContinuous"/>
    </xf>
    <xf numFmtId="10" fontId="0" fillId="0" borderId="0" xfId="9" applyNumberFormat="1" applyFont="1" applyAlignment="1"/>
    <xf numFmtId="0" fontId="43" fillId="0" borderId="0" xfId="0" applyFont="1"/>
    <xf numFmtId="0" fontId="42" fillId="0" borderId="0" xfId="0" applyFont="1" applyAlignment="1">
      <alignment horizontal="left"/>
    </xf>
    <xf numFmtId="0" fontId="44" fillId="0" borderId="0" xfId="7" applyFont="1"/>
    <xf numFmtId="0" fontId="46" fillId="0" borderId="0" xfId="0" applyFont="1" applyAlignment="1">
      <alignment horizontal="left"/>
    </xf>
    <xf numFmtId="0" fontId="47" fillId="0" borderId="0" xfId="0" applyFont="1" applyAlignment="1">
      <alignment horizontal="left"/>
    </xf>
    <xf numFmtId="0" fontId="48" fillId="0" borderId="0" xfId="0" applyFont="1" applyAlignment="1">
      <alignment horizontal="left"/>
    </xf>
    <xf numFmtId="197" fontId="47" fillId="0" borderId="0" xfId="0" applyNumberFormat="1" applyFont="1" applyAlignment="1">
      <alignment horizontal="left"/>
    </xf>
    <xf numFmtId="195" fontId="47" fillId="0" borderId="0" xfId="0" applyNumberFormat="1" applyFont="1" applyAlignment="1">
      <alignment horizontal="left"/>
    </xf>
    <xf numFmtId="196" fontId="47" fillId="0" borderId="0" xfId="0" applyNumberFormat="1" applyFont="1" applyAlignment="1">
      <alignment horizontal="left"/>
    </xf>
    <xf numFmtId="0" fontId="35" fillId="0" borderId="11" xfId="7" applyFont="1" applyBorder="1"/>
    <xf numFmtId="0" fontId="51" fillId="0" borderId="0" xfId="0" applyFont="1" applyAlignment="1">
      <alignment horizontal="left"/>
    </xf>
    <xf numFmtId="197" fontId="48" fillId="0" borderId="0" xfId="0" applyNumberFormat="1" applyFont="1" applyAlignment="1">
      <alignment horizontal="left"/>
    </xf>
    <xf numFmtId="0" fontId="53" fillId="0" borderId="0" xfId="0" applyFont="1" applyAlignment="1">
      <alignment horizontal="left"/>
    </xf>
    <xf numFmtId="0" fontId="46" fillId="11" borderId="12" xfId="0" applyFont="1" applyFill="1" applyBorder="1" applyAlignment="1">
      <alignment horizontal="left"/>
    </xf>
    <xf numFmtId="0" fontId="46" fillId="0" borderId="29" xfId="0" applyFont="1" applyBorder="1" applyAlignment="1">
      <alignment horizontal="left"/>
    </xf>
    <xf numFmtId="196" fontId="48" fillId="0" borderId="30" xfId="0" applyNumberFormat="1" applyFont="1" applyBorder="1" applyAlignment="1">
      <alignment horizontal="left"/>
    </xf>
    <xf numFmtId="197" fontId="46" fillId="0" borderId="0" xfId="0" applyNumberFormat="1" applyFont="1"/>
    <xf numFmtId="0" fontId="54" fillId="0" borderId="10" xfId="0" applyFont="1" applyBorder="1" applyAlignment="1">
      <alignment horizontal="left"/>
    </xf>
    <xf numFmtId="196" fontId="45" fillId="0" borderId="0" xfId="0" applyNumberFormat="1" applyFont="1" applyAlignment="1">
      <alignment horizontal="left"/>
    </xf>
    <xf numFmtId="197" fontId="46" fillId="0" borderId="0" xfId="0" applyNumberFormat="1" applyFont="1" applyAlignment="1">
      <alignment horizontal="left"/>
    </xf>
    <xf numFmtId="0" fontId="51" fillId="0" borderId="13" xfId="0" applyFont="1" applyBorder="1" applyAlignment="1">
      <alignment horizontal="left"/>
    </xf>
    <xf numFmtId="0" fontId="46" fillId="0" borderId="14" xfId="0" applyFont="1" applyBorder="1" applyAlignment="1">
      <alignment horizontal="left"/>
    </xf>
    <xf numFmtId="197" fontId="46" fillId="0" borderId="15" xfId="0" applyNumberFormat="1" applyFont="1" applyBorder="1" applyAlignment="1">
      <alignment horizontal="left"/>
    </xf>
    <xf numFmtId="195" fontId="45" fillId="0" borderId="0" xfId="0" applyNumberFormat="1" applyFont="1" applyAlignment="1">
      <alignment horizontal="left"/>
    </xf>
    <xf numFmtId="0" fontId="51" fillId="0" borderId="29" xfId="0" applyFont="1" applyBorder="1" applyAlignment="1">
      <alignment horizontal="left"/>
    </xf>
    <xf numFmtId="197" fontId="42" fillId="0" borderId="0" xfId="0" applyNumberFormat="1" applyFont="1"/>
    <xf numFmtId="0" fontId="7" fillId="0" borderId="0" xfId="0" applyFont="1" applyAlignment="1">
      <alignment horizontal="left" wrapText="1"/>
    </xf>
    <xf numFmtId="0" fontId="35" fillId="0" borderId="14" xfId="7" applyFont="1" applyBorder="1"/>
    <xf numFmtId="0" fontId="35" fillId="13" borderId="0" xfId="7" applyFont="1" applyFill="1"/>
    <xf numFmtId="2" fontId="45" fillId="0" borderId="0" xfId="0" applyNumberFormat="1" applyFont="1" applyAlignment="1">
      <alignment horizontal="left"/>
    </xf>
    <xf numFmtId="0" fontId="54" fillId="0" borderId="11" xfId="0" applyFont="1" applyBorder="1" applyAlignment="1">
      <alignment horizontal="left"/>
    </xf>
    <xf numFmtId="0" fontId="51" fillId="0" borderId="14" xfId="0" applyFont="1" applyBorder="1" applyAlignment="1">
      <alignment horizontal="left"/>
    </xf>
    <xf numFmtId="0" fontId="57" fillId="3" borderId="6" xfId="0" applyFont="1" applyFill="1" applyBorder="1" applyAlignment="1">
      <alignment vertical="center"/>
    </xf>
    <xf numFmtId="2" fontId="42" fillId="0" borderId="0" xfId="0" applyNumberFormat="1" applyFont="1" applyAlignment="1">
      <alignment horizontal="left"/>
    </xf>
    <xf numFmtId="0" fontId="17" fillId="0" borderId="0" xfId="0" applyFont="1" applyAlignment="1">
      <alignment horizontal="center" wrapText="1"/>
    </xf>
    <xf numFmtId="197" fontId="47" fillId="0" borderId="0" xfId="0" applyNumberFormat="1" applyFont="1"/>
    <xf numFmtId="198" fontId="47" fillId="0" borderId="0" xfId="0" applyNumberFormat="1" applyFont="1"/>
    <xf numFmtId="2" fontId="47" fillId="0" borderId="11" xfId="0" applyNumberFormat="1" applyFont="1" applyBorder="1"/>
    <xf numFmtId="2" fontId="48" fillId="0" borderId="0" xfId="0" applyNumberFormat="1" applyFont="1" applyAlignment="1">
      <alignment horizontal="left"/>
    </xf>
    <xf numFmtId="10" fontId="8" fillId="0" borderId="0" xfId="3" applyNumberFormat="1" applyFont="1" applyAlignment="1">
      <alignment horizontal="center"/>
    </xf>
    <xf numFmtId="0" fontId="59" fillId="0" borderId="0" xfId="0" applyFont="1" applyAlignment="1">
      <alignment horizontal="left"/>
    </xf>
    <xf numFmtId="197" fontId="46" fillId="10" borderId="0" xfId="0" applyNumberFormat="1" applyFont="1" applyFill="1" applyAlignment="1">
      <alignment horizontal="left"/>
    </xf>
    <xf numFmtId="0" fontId="60" fillId="0" borderId="0" xfId="0" applyFont="1" applyAlignment="1">
      <alignment horizontal="centerContinuous"/>
    </xf>
    <xf numFmtId="2" fontId="35" fillId="0" borderId="0" xfId="7" applyNumberFormat="1" applyFont="1"/>
    <xf numFmtId="2" fontId="47" fillId="0" borderId="0" xfId="0" applyNumberFormat="1" applyFont="1"/>
    <xf numFmtId="197" fontId="61" fillId="0" borderId="0" xfId="0" applyNumberFormat="1" applyFont="1" applyAlignment="1">
      <alignment horizontal="left"/>
    </xf>
    <xf numFmtId="14" fontId="48" fillId="0" borderId="0" xfId="0" applyNumberFormat="1" applyFont="1" applyAlignment="1">
      <alignment horizontal="left"/>
    </xf>
    <xf numFmtId="200" fontId="8" fillId="0" borderId="0" xfId="0" applyNumberFormat="1" applyFont="1" applyAlignment="1">
      <alignment horizontal="center"/>
    </xf>
    <xf numFmtId="0" fontId="63" fillId="0" borderId="0" xfId="0" applyFont="1" applyAlignment="1">
      <alignment horizontal="left"/>
    </xf>
    <xf numFmtId="200" fontId="64" fillId="0" borderId="0" xfId="0" applyNumberFormat="1" applyFont="1" applyAlignment="1">
      <alignment horizontal="center"/>
    </xf>
    <xf numFmtId="200" fontId="65" fillId="0" borderId="0" xfId="0" applyNumberFormat="1" applyFont="1" applyAlignment="1">
      <alignment horizontal="center" vertical="center"/>
    </xf>
    <xf numFmtId="0" fontId="66" fillId="0" borderId="0" xfId="0" applyFont="1"/>
    <xf numFmtId="22" fontId="67" fillId="0" borderId="0" xfId="10" applyFont="1"/>
    <xf numFmtId="14" fontId="66" fillId="0" borderId="0" xfId="0" applyNumberFormat="1" applyFont="1"/>
    <xf numFmtId="15" fontId="66" fillId="0" borderId="0" xfId="0" applyNumberFormat="1" applyFont="1"/>
    <xf numFmtId="0" fontId="68" fillId="0" borderId="0" xfId="0" applyFont="1"/>
    <xf numFmtId="49" fontId="68" fillId="0" borderId="0" xfId="0" applyNumberFormat="1" applyFont="1"/>
    <xf numFmtId="10" fontId="66" fillId="0" borderId="0" xfId="0" applyNumberFormat="1" applyFont="1"/>
    <xf numFmtId="0" fontId="67" fillId="0" borderId="0" xfId="7" applyFont="1"/>
    <xf numFmtId="2" fontId="63" fillId="0" borderId="11" xfId="0" applyNumberFormat="1" applyFont="1" applyBorder="1"/>
    <xf numFmtId="197" fontId="63" fillId="0" borderId="0" xfId="0" applyNumberFormat="1" applyFont="1"/>
    <xf numFmtId="199" fontId="69" fillId="0" borderId="0" xfId="0" applyNumberFormat="1" applyFont="1" applyAlignment="1">
      <alignment horizontal="left"/>
    </xf>
    <xf numFmtId="0" fontId="63" fillId="0" borderId="26" xfId="0" applyFont="1" applyBorder="1" applyAlignment="1">
      <alignment horizontal="left"/>
    </xf>
    <xf numFmtId="2" fontId="63" fillId="0" borderId="33" xfId="0" applyNumberFormat="1" applyFont="1" applyBorder="1" applyAlignment="1">
      <alignment horizontal="left"/>
    </xf>
    <xf numFmtId="2" fontId="63" fillId="0" borderId="0" xfId="0" applyNumberFormat="1" applyFont="1" applyAlignment="1">
      <alignment horizontal="left"/>
    </xf>
    <xf numFmtId="2" fontId="63" fillId="12" borderId="0" xfId="0" applyNumberFormat="1" applyFont="1" applyFill="1" applyAlignment="1">
      <alignment horizontal="left"/>
    </xf>
    <xf numFmtId="197" fontId="56" fillId="0" borderId="0" xfId="0" applyNumberFormat="1" applyFont="1" applyAlignment="1">
      <alignment horizontal="center"/>
    </xf>
    <xf numFmtId="0" fontId="42" fillId="0" borderId="14" xfId="0" applyFont="1" applyBorder="1" applyAlignment="1">
      <alignment horizontal="center"/>
    </xf>
    <xf numFmtId="2" fontId="63" fillId="0" borderId="11" xfId="0" applyNumberFormat="1" applyFont="1" applyBorder="1" applyAlignment="1">
      <alignment horizontal="center"/>
    </xf>
    <xf numFmtId="197" fontId="63" fillId="0" borderId="0" xfId="0" applyNumberFormat="1" applyFont="1" applyAlignment="1">
      <alignment horizontal="center"/>
    </xf>
    <xf numFmtId="2" fontId="56" fillId="0" borderId="11" xfId="0" applyNumberFormat="1" applyFont="1" applyBorder="1" applyAlignment="1">
      <alignment horizontal="center"/>
    </xf>
    <xf numFmtId="2" fontId="47" fillId="0" borderId="0" xfId="0" applyNumberFormat="1" applyFont="1" applyAlignment="1">
      <alignment horizontal="center"/>
    </xf>
    <xf numFmtId="198" fontId="47" fillId="0" borderId="0" xfId="0" applyNumberFormat="1" applyFont="1" applyAlignment="1">
      <alignment horizontal="center"/>
    </xf>
    <xf numFmtId="197" fontId="47" fillId="0" borderId="0" xfId="0" applyNumberFormat="1" applyFont="1" applyAlignment="1">
      <alignment horizontal="center"/>
    </xf>
    <xf numFmtId="0" fontId="42" fillId="0" borderId="14" xfId="7" applyFont="1" applyBorder="1" applyAlignment="1">
      <alignment horizontal="center"/>
    </xf>
    <xf numFmtId="0" fontId="58" fillId="9" borderId="0" xfId="4" applyFont="1" applyFill="1" applyAlignment="1">
      <alignment horizontal="center" vertical="center"/>
    </xf>
    <xf numFmtId="0" fontId="42" fillId="0" borderId="16" xfId="0" applyFont="1" applyBorder="1" applyAlignment="1">
      <alignment horizontal="center"/>
    </xf>
    <xf numFmtId="0" fontId="36" fillId="0" borderId="0" xfId="7" applyFont="1" applyAlignment="1">
      <alignment horizontal="center" vertical="center"/>
    </xf>
    <xf numFmtId="197" fontId="46" fillId="0" borderId="14" xfId="0" applyNumberFormat="1" applyFont="1" applyBorder="1" applyAlignment="1">
      <alignment horizontal="left"/>
    </xf>
    <xf numFmtId="197" fontId="46" fillId="0" borderId="15" xfId="0" applyNumberFormat="1" applyFont="1" applyBorder="1" applyAlignment="1">
      <alignment horizontal="left"/>
    </xf>
    <xf numFmtId="0" fontId="46" fillId="11" borderId="11" xfId="0" applyFont="1" applyFill="1" applyBorder="1" applyAlignment="1">
      <alignment horizontal="left"/>
    </xf>
    <xf numFmtId="0" fontId="46" fillId="11" borderId="12" xfId="0" applyFont="1" applyFill="1" applyBorder="1" applyAlignment="1">
      <alignment horizontal="left"/>
    </xf>
    <xf numFmtId="196" fontId="48" fillId="0" borderId="0" xfId="0" applyNumberFormat="1" applyFont="1" applyAlignment="1">
      <alignment horizontal="left"/>
    </xf>
    <xf numFmtId="196" fontId="48" fillId="0" borderId="30" xfId="0" applyNumberFormat="1" applyFont="1" applyBorder="1" applyAlignment="1">
      <alignment horizontal="left"/>
    </xf>
    <xf numFmtId="0" fontId="2" fillId="0" borderId="0" xfId="0" applyFont="1" applyAlignment="1">
      <alignment horizontal="center" vertical="center" wrapText="1"/>
    </xf>
    <xf numFmtId="0" fontId="66" fillId="0" borderId="0" xfId="0" applyFont="1"/>
  </cellXfs>
  <cellStyles count="11">
    <cellStyle name="blp_datetime" xfId="10" xr:uid="{DA875D35-EE44-294A-B2C9-743838680816}"/>
    <cellStyle name="Currency 2" xfId="5" xr:uid="{BEF2309B-D8ED-477C-82F3-61E529EE674D}"/>
    <cellStyle name="Normal 2" xfId="4" xr:uid="{145D3E3D-32F2-4048-8D8D-7F9DD1D3748A}"/>
    <cellStyle name="Normal 3" xfId="7" xr:uid="{53D8A781-7505-442E-B9EB-8C0A57F8E767}"/>
    <cellStyle name="Percent 2" xfId="6" xr:uid="{90C33111-6ADF-466A-8089-A4EC446FC283}"/>
    <cellStyle name="Percent 3" xfId="8" xr:uid="{A4D3F450-B2EC-4B99-BBEA-0252A3A7E6DB}"/>
    <cellStyle name="百分比" xfId="3" builtinId="5"/>
    <cellStyle name="百分比 2" xfId="9" xr:uid="{E4DC8E8B-E420-5548-AC7E-0DF5E8DDD06A}"/>
    <cellStyle name="标题 1" xfId="1" builtinId="16"/>
    <cellStyle name="常规" xfId="0" builtinId="0"/>
    <cellStyle name="千位分隔" xfId="2" builtinId="3"/>
  </cellStyles>
  <dxfs count="0"/>
  <tableStyles count="0" defaultTableStyle="TableStyleMedium2" defaultPivotStyle="PivotStyleLight16"/>
  <colors>
    <mruColors>
      <color rgb="FF2F75B5"/>
      <color rgb="FF0000FF"/>
      <color rgb="FF0098FF"/>
      <color rgb="FFEBEBE6"/>
      <color rgb="FF9FD535"/>
      <color rgb="FF7896AF"/>
      <color rgb="FFC4CED5"/>
      <color rgb="FFBAC4CD"/>
      <color rgb="FFFCE4D6"/>
      <color rgb="FFDCE6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3.gif"/></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5</xdr:row>
      <xdr:rowOff>0</xdr:rowOff>
    </xdr:from>
    <xdr:to>
      <xdr:col>8</xdr:col>
      <xdr:colOff>52268</xdr:colOff>
      <xdr:row>9</xdr:row>
      <xdr:rowOff>3572</xdr:rowOff>
    </xdr:to>
    <xdr:sp macro="" textlink="">
      <xdr:nvSpPr>
        <xdr:cNvPr id="5" name="dimg_17" descr="Image result for salesforce shares">
          <a:extLst>
            <a:ext uri="{FF2B5EF4-FFF2-40B4-BE49-F238E27FC236}">
              <a16:creationId xmlns:a16="http://schemas.microsoft.com/office/drawing/2014/main" id="{0C1B32B0-97F7-4722-8739-8B74CD129012}"/>
            </a:ext>
          </a:extLst>
        </xdr:cNvPr>
        <xdr:cNvSpPr>
          <a:spLocks noChangeAspect="1" noChangeArrowheads="1"/>
        </xdr:cNvSpPr>
      </xdr:nvSpPr>
      <xdr:spPr bwMode="auto">
        <a:xfrm>
          <a:off x="8510588" y="1052513"/>
          <a:ext cx="1144468" cy="732234"/>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8</xdr:row>
      <xdr:rowOff>0</xdr:rowOff>
    </xdr:from>
    <xdr:to>
      <xdr:col>11</xdr:col>
      <xdr:colOff>147518</xdr:colOff>
      <xdr:row>12</xdr:row>
      <xdr:rowOff>85882</xdr:rowOff>
    </xdr:to>
    <xdr:sp macro="" textlink="">
      <xdr:nvSpPr>
        <xdr:cNvPr id="2" name="dimg_17" descr="Image result for salesforce shares">
          <a:extLst>
            <a:ext uri="{FF2B5EF4-FFF2-40B4-BE49-F238E27FC236}">
              <a16:creationId xmlns:a16="http://schemas.microsoft.com/office/drawing/2014/main" id="{6887B666-16C1-F249-843D-411D10B9A5A0}"/>
            </a:ext>
          </a:extLst>
        </xdr:cNvPr>
        <xdr:cNvSpPr>
          <a:spLocks noChangeAspect="1" noChangeArrowheads="1"/>
        </xdr:cNvSpPr>
      </xdr:nvSpPr>
      <xdr:spPr bwMode="auto">
        <a:xfrm>
          <a:off x="12750800" y="1511300"/>
          <a:ext cx="1227018" cy="75995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0</xdr:colOff>
      <xdr:row>8</xdr:row>
      <xdr:rowOff>0</xdr:rowOff>
    </xdr:from>
    <xdr:to>
      <xdr:col>16</xdr:col>
      <xdr:colOff>363317</xdr:colOff>
      <xdr:row>12</xdr:row>
      <xdr:rowOff>132715</xdr:rowOff>
    </xdr:to>
    <xdr:sp macro="" textlink="">
      <xdr:nvSpPr>
        <xdr:cNvPr id="1031" name="dimg_17" descr="Image result for salesforce shares">
          <a:extLst>
            <a:ext uri="{FF2B5EF4-FFF2-40B4-BE49-F238E27FC236}">
              <a16:creationId xmlns:a16="http://schemas.microsoft.com/office/drawing/2014/main" id="{00000000-0008-0000-1000-000007040000}"/>
            </a:ext>
          </a:extLst>
        </xdr:cNvPr>
        <xdr:cNvSpPr>
          <a:spLocks noChangeAspect="1" noChangeArrowheads="1"/>
        </xdr:cNvSpPr>
      </xdr:nvSpPr>
      <xdr:spPr bwMode="auto">
        <a:xfrm>
          <a:off x="10548938" y="1790700"/>
          <a:ext cx="1162050" cy="8096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8</xdr:row>
      <xdr:rowOff>0</xdr:rowOff>
    </xdr:from>
    <xdr:to>
      <xdr:col>10</xdr:col>
      <xdr:colOff>313170</xdr:colOff>
      <xdr:row>12</xdr:row>
      <xdr:rowOff>127322</xdr:rowOff>
    </xdr:to>
    <xdr:sp macro="" textlink="">
      <xdr:nvSpPr>
        <xdr:cNvPr id="2" name="dimg_17" descr="Image result for salesforce shares">
          <a:extLst>
            <a:ext uri="{FF2B5EF4-FFF2-40B4-BE49-F238E27FC236}">
              <a16:creationId xmlns:a16="http://schemas.microsoft.com/office/drawing/2014/main" id="{EBDE831E-FA89-E74A-B5CF-435027D0AFC3}"/>
            </a:ext>
          </a:extLst>
        </xdr:cNvPr>
        <xdr:cNvSpPr>
          <a:spLocks noChangeAspect="1" noChangeArrowheads="1"/>
        </xdr:cNvSpPr>
      </xdr:nvSpPr>
      <xdr:spPr bwMode="auto">
        <a:xfrm>
          <a:off x="10922000" y="1511300"/>
          <a:ext cx="1227018" cy="7715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5.xml><?xml version="1.0" encoding="utf-8"?>
<xdr:wsDr xmlns:xdr="http://schemas.openxmlformats.org/drawingml/2006/spreadsheetDrawing" xmlns:a="http://schemas.openxmlformats.org/drawingml/2006/main">
  <xdr:oneCellAnchor>
    <xdr:from>
      <xdr:col>16</xdr:col>
      <xdr:colOff>0</xdr:colOff>
      <xdr:row>1</xdr:row>
      <xdr:rowOff>0</xdr:rowOff>
    </xdr:from>
    <xdr:ext cx="20069805" cy="9875870"/>
    <xdr:pic>
      <xdr:nvPicPr>
        <xdr:cNvPr id="2" name="Picture 1">
          <a:extLst>
            <a:ext uri="{FF2B5EF4-FFF2-40B4-BE49-F238E27FC236}">
              <a16:creationId xmlns:a16="http://schemas.microsoft.com/office/drawing/2014/main" id="{5EF1F943-6B47-FE43-8222-C7AF6AB356E7}"/>
            </a:ext>
          </a:extLst>
        </xdr:cNvPr>
        <xdr:cNvPicPr>
          <a:picLocks noChangeAspect="1"/>
        </xdr:cNvPicPr>
      </xdr:nvPicPr>
      <xdr:blipFill>
        <a:blip xmlns:r="http://schemas.openxmlformats.org/officeDocument/2006/relationships" r:embed="rId1"/>
        <a:stretch>
          <a:fillRect/>
        </a:stretch>
      </xdr:blipFill>
      <xdr:spPr>
        <a:xfrm>
          <a:off x="10769600" y="0"/>
          <a:ext cx="20069805" cy="987587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15679</xdr:colOff>
      <xdr:row>3</xdr:row>
      <xdr:rowOff>15680</xdr:rowOff>
    </xdr:from>
    <xdr:to>
      <xdr:col>20</xdr:col>
      <xdr:colOff>409063</xdr:colOff>
      <xdr:row>38</xdr:row>
      <xdr:rowOff>94074</xdr:rowOff>
    </xdr:to>
    <xdr:pic>
      <xdr:nvPicPr>
        <xdr:cNvPr id="2" name="Picture 5">
          <a:extLst>
            <a:ext uri="{FF2B5EF4-FFF2-40B4-BE49-F238E27FC236}">
              <a16:creationId xmlns:a16="http://schemas.microsoft.com/office/drawing/2014/main" id="{B512865E-F286-204B-8E1D-2631CDB42738}"/>
            </a:ext>
          </a:extLst>
        </xdr:cNvPr>
        <xdr:cNvPicPr>
          <a:picLocks noChangeAspect="1"/>
        </xdr:cNvPicPr>
      </xdr:nvPicPr>
      <xdr:blipFill rotWithShape="1">
        <a:blip xmlns:r="http://schemas.openxmlformats.org/officeDocument/2006/relationships" r:embed="rId1"/>
        <a:srcRect t="9893" b="4707"/>
        <a:stretch>
          <a:fillRect/>
        </a:stretch>
      </xdr:blipFill>
      <xdr:spPr>
        <a:xfrm>
          <a:off x="15679" y="580124"/>
          <a:ext cx="17953878" cy="666358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0</xdr:col>
      <xdr:colOff>304800</xdr:colOff>
      <xdr:row>4</xdr:row>
      <xdr:rowOff>114300</xdr:rowOff>
    </xdr:to>
    <xdr:sp macro="" textlink="">
      <xdr:nvSpPr>
        <xdr:cNvPr id="68609" name="AutoShape 1" descr="Image preview">
          <a:extLst>
            <a:ext uri="{FF2B5EF4-FFF2-40B4-BE49-F238E27FC236}">
              <a16:creationId xmlns:a16="http://schemas.microsoft.com/office/drawing/2014/main" id="{FE2075CA-5BFB-DAD3-9013-C62AAEF3851D}"/>
            </a:ext>
          </a:extLst>
        </xdr:cNvPr>
        <xdr:cNvSpPr>
          <a:spLocks noChangeAspect="1" noChangeArrowheads="1"/>
        </xdr:cNvSpPr>
      </xdr:nvSpPr>
      <xdr:spPr bwMode="auto">
        <a:xfrm>
          <a:off x="0" y="19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xdr:row>
      <xdr:rowOff>181429</xdr:rowOff>
    </xdr:from>
    <xdr:to>
      <xdr:col>17</xdr:col>
      <xdr:colOff>592574</xdr:colOff>
      <xdr:row>48</xdr:row>
      <xdr:rowOff>68976</xdr:rowOff>
    </xdr:to>
    <xdr:pic>
      <xdr:nvPicPr>
        <xdr:cNvPr id="3" name="图片 2">
          <a:extLst>
            <a:ext uri="{FF2B5EF4-FFF2-40B4-BE49-F238E27FC236}">
              <a16:creationId xmlns:a16="http://schemas.microsoft.com/office/drawing/2014/main" id="{5BCD0F00-1BD9-E3C2-4E1F-EC7A32A84BA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21376"/>
        <a:stretch>
          <a:fillRect/>
        </a:stretch>
      </xdr:blipFill>
      <xdr:spPr>
        <a:xfrm>
          <a:off x="0" y="764592"/>
          <a:ext cx="15728901" cy="86349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uofwaterloo-my.sharepoint.com/Users/yuqi/Downloads/AAPL%20Option%20Valuation%20NONONONONO.xlsx" TargetMode="External"/><Relationship Id="rId1" Type="http://schemas.openxmlformats.org/officeDocument/2006/relationships/externalLinkPath" Target="https://uofwaterloo-my.sharepoint.com/Users/yuqi/Downloads/AAPL%20Option%20Valuation%20NONONONON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Important Comments"/>
      <sheetName val="Summary"/>
      <sheetName val="Models&gt;&gt;"/>
      <sheetName val="_CIQHiddenCacheSheet"/>
      <sheetName val="BSM Model"/>
      <sheetName val="DCF"/>
      <sheetName val="Binomial Tree"/>
      <sheetName val="Monte Carlo"/>
      <sheetName val="Sensitivity &amp; Scenario"/>
      <sheetName val="Comps"/>
      <sheetName val="Support&gt;&gt;"/>
      <sheetName val="Historical Prices"/>
      <sheetName val="Option Monitor"/>
      <sheetName val="Risk-Free Rate"/>
      <sheetName val="Dividend Yie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4">
          <cell r="B4">
            <v>46101</v>
          </cell>
        </row>
      </sheetData>
      <sheetData sheetId="13" refreshError="1"/>
      <sheetData sheetId="14" refreshError="1"/>
      <sheetData sheetId="15"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FC095-3CAA-4431-BDC3-B3DE03BA50AE}">
  <sheetPr>
    <tabColor theme="1"/>
  </sheetPr>
  <dimension ref="C3:F17"/>
  <sheetViews>
    <sheetView showGridLines="0" view="pageBreakPreview" zoomScale="140" zoomScaleNormal="75" zoomScaleSheetLayoutView="140" workbookViewId="0">
      <selection activeCell="H11" sqref="H11"/>
    </sheetView>
  </sheetViews>
  <sheetFormatPr baseColWidth="10" defaultColWidth="8.83203125" defaultRowHeight="15"/>
  <cols>
    <col min="1" max="2" width="2.33203125" style="1" customWidth="1"/>
    <col min="3" max="3" width="30.6640625" style="1" customWidth="1"/>
    <col min="4" max="6" width="12" style="1" customWidth="1"/>
    <col min="7" max="7" width="2.33203125" style="1" customWidth="1"/>
    <col min="8" max="16384" width="8.83203125" style="1"/>
  </cols>
  <sheetData>
    <row r="3" spans="3:6" ht="25" thickBot="1">
      <c r="C3" s="221" t="s">
        <v>475</v>
      </c>
      <c r="D3" s="3"/>
      <c r="E3" s="3"/>
      <c r="F3" s="3"/>
    </row>
    <row r="4" spans="3:6" ht="2.25" customHeight="1">
      <c r="C4" s="4"/>
      <c r="D4" s="5"/>
      <c r="E4" s="5"/>
      <c r="F4" s="5"/>
    </row>
    <row r="5" spans="3:6">
      <c r="C5" s="6"/>
    </row>
    <row r="11" spans="3:6" ht="24">
      <c r="C11" s="218" t="s">
        <v>0</v>
      </c>
      <c r="D11" s="50"/>
      <c r="E11" s="50"/>
      <c r="F11" s="50"/>
    </row>
    <row r="12" spans="3:6" ht="17">
      <c r="C12" s="174" t="s">
        <v>1</v>
      </c>
      <c r="D12" s="50"/>
      <c r="E12" s="50"/>
      <c r="F12" s="50"/>
    </row>
    <row r="13" spans="3:6" ht="21" customHeight="1">
      <c r="C13" s="51"/>
      <c r="D13" s="50"/>
      <c r="E13" s="50"/>
      <c r="F13" s="50"/>
    </row>
    <row r="14" spans="3:6" ht="11" customHeight="1">
      <c r="C14" s="51"/>
      <c r="D14" s="50"/>
      <c r="E14" s="50"/>
      <c r="F14" s="50"/>
    </row>
    <row r="15" spans="3:6" ht="11" customHeight="1">
      <c r="C15" s="51"/>
      <c r="D15" s="50"/>
      <c r="E15" s="50"/>
      <c r="F15" s="50"/>
    </row>
    <row r="16" spans="3:6">
      <c r="C16" s="6"/>
    </row>
    <row r="17" spans="3:6">
      <c r="C17" s="48"/>
      <c r="D17" s="49"/>
      <c r="E17" s="49"/>
      <c r="F17" s="49"/>
    </row>
  </sheetData>
  <phoneticPr fontId="41" type="noConversion"/>
  <pageMargins left="0.70866141732283472" right="0.70866141732283472" top="0.74803149606299213" bottom="0.74803149606299213" header="0.31496062992125984" footer="0.31496062992125984"/>
  <pageSetup scale="73"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A2CB2-05B1-C644-8BFE-C5364CE1BB67}">
  <sheetPr>
    <tabColor rgb="FFFF0000"/>
  </sheetPr>
  <dimension ref="A3:H23"/>
  <sheetViews>
    <sheetView showGridLines="0" view="pageBreakPreview" zoomScale="70" zoomScaleNormal="100" zoomScaleSheetLayoutView="70" workbookViewId="0"/>
  </sheetViews>
  <sheetFormatPr baseColWidth="10" defaultColWidth="8.83203125" defaultRowHeight="15" outlineLevelRow="1"/>
  <cols>
    <col min="1" max="2" width="2.33203125" style="1" customWidth="1"/>
    <col min="3" max="3" width="30.6640625" style="1" customWidth="1"/>
    <col min="4" max="4" width="12" style="1" customWidth="1"/>
    <col min="5" max="5" width="60.1640625" style="1" customWidth="1"/>
    <col min="6" max="8" width="12" style="1" customWidth="1"/>
    <col min="9" max="9" width="2.6640625" style="1" customWidth="1"/>
    <col min="10" max="10" width="8.83203125" style="1"/>
    <col min="11" max="11" width="2.6640625" style="1" customWidth="1"/>
    <col min="12" max="16384" width="8.83203125" style="1"/>
  </cols>
  <sheetData>
    <row r="3" spans="1:8" ht="25" thickBot="1">
      <c r="C3" s="2" t="s">
        <v>2</v>
      </c>
      <c r="D3" s="3"/>
      <c r="E3" s="3"/>
      <c r="F3" s="3"/>
      <c r="G3" s="3"/>
      <c r="H3" s="3"/>
    </row>
    <row r="4" spans="1:8" ht="2.25" customHeight="1">
      <c r="C4" s="4"/>
      <c r="D4" s="5"/>
      <c r="E4" s="5"/>
      <c r="F4" s="5"/>
      <c r="G4" s="5"/>
      <c r="H4" s="5"/>
    </row>
    <row r="5" spans="1:8">
      <c r="C5" s="6">
        <f>Cover!C5</f>
        <v>0</v>
      </c>
    </row>
    <row r="6" spans="1:8" ht="16" thickBot="1">
      <c r="C6" s="6"/>
    </row>
    <row r="7" spans="1:8" ht="16" thickTop="1">
      <c r="A7" s="14" t="s">
        <v>3</v>
      </c>
      <c r="C7" s="15" t="s">
        <v>4</v>
      </c>
      <c r="D7" s="16"/>
      <c r="E7" s="16"/>
      <c r="F7" s="16"/>
      <c r="G7" s="16"/>
      <c r="H7" s="16"/>
    </row>
    <row r="9" spans="1:8">
      <c r="B9" s="1" t="s">
        <v>3</v>
      </c>
      <c r="C9" s="17" t="s">
        <v>5</v>
      </c>
      <c r="D9" s="18"/>
      <c r="E9" s="18"/>
      <c r="F9" s="19"/>
    </row>
    <row r="10" spans="1:8" ht="5.25" customHeight="1"/>
    <row r="11" spans="1:8" ht="18" outlineLevel="1">
      <c r="C11" s="93" t="s">
        <v>6</v>
      </c>
      <c r="D11" s="25" t="s">
        <v>7</v>
      </c>
      <c r="E11" s="25" t="s">
        <v>8</v>
      </c>
      <c r="F11" s="94"/>
    </row>
    <row r="12" spans="1:8" ht="16" customHeight="1" outlineLevel="1">
      <c r="C12" s="97" t="s">
        <v>9</v>
      </c>
      <c r="D12" s="103" t="s">
        <v>10</v>
      </c>
      <c r="E12" s="99" t="s">
        <v>11</v>
      </c>
    </row>
    <row r="13" spans="1:8" ht="32" outlineLevel="1">
      <c r="C13" s="97" t="s">
        <v>12</v>
      </c>
      <c r="D13" s="103">
        <v>40999</v>
      </c>
      <c r="E13" s="99" t="s">
        <v>13</v>
      </c>
    </row>
    <row r="14" spans="1:8" ht="32" outlineLevel="1">
      <c r="C14" s="97" t="s">
        <v>14</v>
      </c>
      <c r="D14" s="98" t="s">
        <v>15</v>
      </c>
      <c r="E14" s="99" t="s">
        <v>16</v>
      </c>
    </row>
    <row r="15" spans="1:8" ht="32" outlineLevel="1">
      <c r="C15" s="100" t="s">
        <v>17</v>
      </c>
      <c r="D15" s="101" t="s">
        <v>15</v>
      </c>
      <c r="E15" s="102" t="s">
        <v>18</v>
      </c>
    </row>
    <row r="16" spans="1:8" ht="128" outlineLevel="1">
      <c r="C16" s="100" t="s">
        <v>19</v>
      </c>
      <c r="D16" s="101">
        <f>3000/6892</f>
        <v>0.43528728961114338</v>
      </c>
      <c r="E16" s="102" t="s">
        <v>20</v>
      </c>
    </row>
    <row r="17" spans="1:5" ht="64" outlineLevel="1">
      <c r="C17" s="100" t="s">
        <v>21</v>
      </c>
      <c r="D17" s="105" t="s">
        <v>22</v>
      </c>
      <c r="E17" s="102" t="s">
        <v>23</v>
      </c>
    </row>
    <row r="18" spans="1:5" ht="48" customHeight="1" outlineLevel="1">
      <c r="C18" s="100" t="s">
        <v>24</v>
      </c>
      <c r="D18" s="101" t="s">
        <v>10</v>
      </c>
      <c r="E18" s="102" t="s">
        <v>25</v>
      </c>
    </row>
    <row r="19" spans="1:5" ht="96" customHeight="1" outlineLevel="1">
      <c r="C19" s="100" t="s">
        <v>26</v>
      </c>
      <c r="D19" s="101">
        <v>0</v>
      </c>
      <c r="E19" s="102" t="s">
        <v>27</v>
      </c>
    </row>
    <row r="20" spans="1:5" ht="176.25" customHeight="1" outlineLevel="1">
      <c r="C20" s="96" t="s">
        <v>28</v>
      </c>
      <c r="D20" s="106">
        <v>1.25</v>
      </c>
      <c r="E20" s="95" t="s">
        <v>29</v>
      </c>
    </row>
    <row r="21" spans="1:5" outlineLevel="1">
      <c r="C21" s="20"/>
    </row>
    <row r="22" spans="1:5" ht="5.25" customHeight="1" outlineLevel="1"/>
    <row r="23" spans="1:5">
      <c r="A23" s="1" t="s">
        <v>3</v>
      </c>
      <c r="B23" s="1" t="s">
        <v>3</v>
      </c>
    </row>
  </sheetData>
  <phoneticPr fontId="41" type="noConversion"/>
  <pageMargins left="0.7" right="0.7" top="0.75" bottom="0.75" header="0.3" footer="0.3"/>
  <pageSetup scale="26"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85BB0-B971-DC4F-91E6-F49BFB57C885}">
  <sheetPr>
    <tabColor theme="7" tint="0.79998168889431442"/>
  </sheetPr>
  <dimension ref="A3:F22"/>
  <sheetViews>
    <sheetView showGridLines="0" tabSelected="1" view="pageBreakPreview" zoomScale="125" zoomScaleNormal="100" zoomScaleSheetLayoutView="150" workbookViewId="0">
      <selection activeCell="D16" sqref="D16"/>
    </sheetView>
  </sheetViews>
  <sheetFormatPr baseColWidth="10" defaultColWidth="8.83203125" defaultRowHeight="15" outlineLevelRow="1"/>
  <cols>
    <col min="1" max="2" width="2.33203125" style="1" customWidth="1"/>
    <col min="3" max="3" width="34" style="1" customWidth="1"/>
    <col min="4" max="4" width="16" style="1" bestFit="1" customWidth="1"/>
    <col min="5" max="5" width="13.33203125" style="1" bestFit="1" customWidth="1"/>
    <col min="6" max="6" width="2.6640625" style="1" customWidth="1"/>
    <col min="7" max="16384" width="8.83203125" style="1"/>
  </cols>
  <sheetData>
    <row r="3" spans="1:6" ht="25" thickBot="1">
      <c r="C3" s="221" t="s">
        <v>474</v>
      </c>
      <c r="D3" s="2"/>
      <c r="E3" s="2"/>
    </row>
    <row r="4" spans="1:6" ht="2.25" customHeight="1">
      <c r="C4" s="4"/>
      <c r="D4" s="4"/>
      <c r="E4" s="4"/>
      <c r="F4" s="117"/>
    </row>
    <row r="5" spans="1:6" ht="16" thickBot="1">
      <c r="C5" s="6"/>
      <c r="D5" s="6"/>
      <c r="E5" s="6"/>
    </row>
    <row r="6" spans="1:6" customFormat="1" ht="15" customHeight="1" outlineLevel="1" thickTop="1">
      <c r="A6" s="1"/>
      <c r="B6" s="1"/>
      <c r="C6" s="15" t="s">
        <v>30</v>
      </c>
      <c r="D6" s="16"/>
      <c r="E6" s="16"/>
    </row>
    <row r="7" spans="1:6" customFormat="1" ht="5.25" customHeight="1" outlineLevel="1">
      <c r="A7" s="1"/>
      <c r="B7" s="1"/>
      <c r="C7" s="1"/>
      <c r="D7" s="1"/>
      <c r="E7" s="1"/>
      <c r="F7" s="1"/>
    </row>
    <row r="8" spans="1:6" ht="18" outlineLevel="1">
      <c r="C8" s="25" t="s">
        <v>31</v>
      </c>
      <c r="D8" s="25" t="s">
        <v>32</v>
      </c>
      <c r="E8" s="25" t="s">
        <v>33</v>
      </c>
    </row>
    <row r="9" spans="1:6" outlineLevel="1">
      <c r="C9" s="55" t="s">
        <v>34</v>
      </c>
      <c r="D9" s="225">
        <v>22.63</v>
      </c>
      <c r="E9" s="215">
        <f>'Option Monitor'!F7/100</f>
        <v>0.31072490692138699</v>
      </c>
    </row>
    <row r="10" spans="1:6" outlineLevel="1">
      <c r="C10" s="55" t="s">
        <v>35</v>
      </c>
      <c r="D10" s="225">
        <v>22.64</v>
      </c>
      <c r="E10" s="215">
        <f>'Option Monitor'!F7/100</f>
        <v>0.31072490692138699</v>
      </c>
    </row>
    <row r="11" spans="1:6" outlineLevel="1">
      <c r="C11" s="55" t="s">
        <v>36</v>
      </c>
      <c r="D11" s="223">
        <f ca="1">'Monte Carlo'!K25</f>
        <v>22.594178735264769</v>
      </c>
      <c r="E11" s="215">
        <f>'Option Monitor'!F7/100</f>
        <v>0.31072490692138699</v>
      </c>
    </row>
    <row r="12" spans="1:6" ht="5" customHeight="1" outlineLevel="1" thickBot="1">
      <c r="C12" s="55"/>
      <c r="D12" s="118"/>
      <c r="E12" s="113"/>
    </row>
    <row r="13" spans="1:6" ht="16" outlineLevel="1" thickTop="1">
      <c r="C13" s="15" t="s">
        <v>37</v>
      </c>
      <c r="D13" s="16"/>
      <c r="E13" s="16"/>
    </row>
    <row r="14" spans="1:6" ht="5" customHeight="1" outlineLevel="1">
      <c r="C14" s="55"/>
      <c r="D14" s="118"/>
      <c r="E14" s="113"/>
    </row>
    <row r="15" spans="1:6" ht="18" outlineLevel="1">
      <c r="C15" s="25" t="s">
        <v>31</v>
      </c>
      <c r="D15" s="25" t="s">
        <v>32</v>
      </c>
      <c r="E15" s="25" t="s">
        <v>33</v>
      </c>
    </row>
    <row r="16" spans="1:6" outlineLevel="1">
      <c r="C16" s="55" t="s">
        <v>34</v>
      </c>
      <c r="D16" s="225">
        <v>16.739999999999998</v>
      </c>
      <c r="E16" s="215">
        <f>'Historical Prices'!F9</f>
        <v>0.2256059946881076</v>
      </c>
    </row>
    <row r="17" spans="1:5" outlineLevel="1">
      <c r="C17" s="55" t="s">
        <v>35</v>
      </c>
      <c r="D17" s="225">
        <v>16.760000000000002</v>
      </c>
      <c r="E17" s="215">
        <f>'Historical Prices'!F9</f>
        <v>0.2256059946881076</v>
      </c>
    </row>
    <row r="18" spans="1:5" outlineLevel="1">
      <c r="C18" s="55" t="s">
        <v>36</v>
      </c>
      <c r="D18" s="223">
        <f ca="1">'Monte Carlo'!K26</f>
        <v>16.71145646068905</v>
      </c>
      <c r="E18" s="215">
        <f>'Historical Prices'!F9</f>
        <v>0.2256059946881076</v>
      </c>
    </row>
    <row r="19" spans="1:5" ht="5.25" customHeight="1" outlineLevel="1"/>
    <row r="20" spans="1:5" ht="32" outlineLevel="1">
      <c r="C20" s="202" t="s">
        <v>476</v>
      </c>
      <c r="D20" s="226">
        <f>('Option Monitor'!C7+'Option Monitor'!D7)/2</f>
        <v>22.650000572204601</v>
      </c>
      <c r="E20" s="116"/>
    </row>
    <row r="21" spans="1:5" customFormat="1" outlineLevel="1">
      <c r="A21" s="1"/>
      <c r="B21" s="1"/>
      <c r="C21" s="1"/>
      <c r="D21" s="1"/>
      <c r="E21" s="1"/>
    </row>
    <row r="22" spans="1:5" ht="5.25" customHeight="1"/>
  </sheetData>
  <phoneticPr fontId="41" type="noConversion"/>
  <pageMargins left="0.7" right="0.7" top="0.75" bottom="0.75" header="0.3" footer="0.3"/>
  <pageSetup scale="2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tint="-0.249977111117893"/>
  </sheetPr>
  <dimension ref="A1"/>
  <sheetViews>
    <sheetView view="pageBreakPreview" zoomScale="60" zoomScaleNormal="100" workbookViewId="0">
      <selection activeCell="K64" sqref="K64"/>
    </sheetView>
  </sheetViews>
  <sheetFormatPr baseColWidth="10" defaultColWidth="8.83203125" defaultRowHeight="15"/>
  <sheetData/>
  <phoneticPr fontId="41"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7FACE-5C76-41C1-8803-16D9D55DC9A5}">
  <dimension ref="A1:CB1"/>
  <sheetViews>
    <sheetView workbookViewId="0"/>
  </sheetViews>
  <sheetFormatPr baseColWidth="10" defaultColWidth="8.83203125" defaultRowHeight="15"/>
  <sheetData>
    <row r="1" spans="1:80">
      <c r="A1">
        <v>80</v>
      </c>
      <c r="B1" t="s">
        <v>38</v>
      </c>
      <c r="C1" t="s">
        <v>39</v>
      </c>
      <c r="D1" t="s">
        <v>40</v>
      </c>
      <c r="E1" t="s">
        <v>41</v>
      </c>
      <c r="F1" t="s">
        <v>42</v>
      </c>
      <c r="G1" t="s">
        <v>43</v>
      </c>
      <c r="H1" t="s">
        <v>44</v>
      </c>
      <c r="I1" t="s">
        <v>45</v>
      </c>
      <c r="J1" t="s">
        <v>46</v>
      </c>
      <c r="K1" t="s">
        <v>47</v>
      </c>
      <c r="L1" t="s">
        <v>48</v>
      </c>
      <c r="M1" t="s">
        <v>49</v>
      </c>
      <c r="N1" t="s">
        <v>50</v>
      </c>
      <c r="O1" t="s">
        <v>51</v>
      </c>
      <c r="P1" t="s">
        <v>52</v>
      </c>
      <c r="Q1" t="s">
        <v>53</v>
      </c>
      <c r="R1" t="s">
        <v>54</v>
      </c>
      <c r="S1" t="s">
        <v>55</v>
      </c>
      <c r="T1" t="s">
        <v>56</v>
      </c>
      <c r="U1" t="s">
        <v>57</v>
      </c>
      <c r="V1" t="s">
        <v>58</v>
      </c>
      <c r="W1" t="s">
        <v>59</v>
      </c>
      <c r="X1" t="s">
        <v>60</v>
      </c>
      <c r="Y1" t="s">
        <v>61</v>
      </c>
      <c r="Z1" t="s">
        <v>62</v>
      </c>
      <c r="AA1" t="s">
        <v>63</v>
      </c>
      <c r="AB1" t="s">
        <v>64</v>
      </c>
      <c r="AC1" t="s">
        <v>65</v>
      </c>
      <c r="AD1" t="s">
        <v>66</v>
      </c>
      <c r="AE1" t="s">
        <v>67</v>
      </c>
      <c r="AF1" t="s">
        <v>68</v>
      </c>
      <c r="AG1" t="s">
        <v>69</v>
      </c>
      <c r="AH1" t="s">
        <v>70</v>
      </c>
      <c r="AI1" t="s">
        <v>71</v>
      </c>
      <c r="AJ1" t="s">
        <v>72</v>
      </c>
      <c r="AK1" t="s">
        <v>73</v>
      </c>
      <c r="AL1" t="s">
        <v>74</v>
      </c>
      <c r="AM1" t="s">
        <v>75</v>
      </c>
      <c r="AN1" t="s">
        <v>76</v>
      </c>
      <c r="AO1" t="s">
        <v>77</v>
      </c>
      <c r="AP1" t="s">
        <v>78</v>
      </c>
      <c r="AQ1" t="s">
        <v>79</v>
      </c>
      <c r="AR1" t="s">
        <v>80</v>
      </c>
      <c r="AS1" t="s">
        <v>81</v>
      </c>
      <c r="AT1" t="s">
        <v>82</v>
      </c>
      <c r="AU1" t="s">
        <v>83</v>
      </c>
      <c r="AV1" t="s">
        <v>84</v>
      </c>
      <c r="AW1" t="s">
        <v>85</v>
      </c>
      <c r="AX1" t="s">
        <v>86</v>
      </c>
      <c r="AY1" t="s">
        <v>87</v>
      </c>
      <c r="AZ1" t="s">
        <v>88</v>
      </c>
      <c r="BA1" t="s">
        <v>89</v>
      </c>
      <c r="BB1" t="s">
        <v>90</v>
      </c>
      <c r="BC1" t="s">
        <v>91</v>
      </c>
      <c r="BD1" t="s">
        <v>92</v>
      </c>
      <c r="BE1" t="s">
        <v>93</v>
      </c>
      <c r="BF1" t="s">
        <v>94</v>
      </c>
      <c r="BG1" t="s">
        <v>95</v>
      </c>
      <c r="BH1" t="s">
        <v>96</v>
      </c>
      <c r="BI1" t="s">
        <v>97</v>
      </c>
      <c r="BJ1" t="s">
        <v>98</v>
      </c>
      <c r="BK1" t="s">
        <v>99</v>
      </c>
      <c r="BL1" t="s">
        <v>100</v>
      </c>
      <c r="BM1" t="s">
        <v>101</v>
      </c>
      <c r="BN1" t="s">
        <v>102</v>
      </c>
      <c r="BO1" t="s">
        <v>103</v>
      </c>
      <c r="BP1" t="s">
        <v>104</v>
      </c>
      <c r="BQ1" t="s">
        <v>105</v>
      </c>
      <c r="BR1" t="s">
        <v>106</v>
      </c>
      <c r="BS1" t="s">
        <v>107</v>
      </c>
      <c r="BT1" t="s">
        <v>108</v>
      </c>
      <c r="BU1" t="s">
        <v>109</v>
      </c>
      <c r="BV1" t="s">
        <v>110</v>
      </c>
      <c r="BW1" t="s">
        <v>111</v>
      </c>
      <c r="BX1" t="s">
        <v>112</v>
      </c>
      <c r="BY1" t="s">
        <v>113</v>
      </c>
      <c r="BZ1" t="s">
        <v>114</v>
      </c>
      <c r="CA1" t="s">
        <v>115</v>
      </c>
      <c r="CB1" t="s">
        <v>116</v>
      </c>
    </row>
  </sheetData>
  <phoneticPr fontId="4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DE7CB-7455-4363-8AF8-CB5A37491C19}">
  <sheetPr>
    <tabColor theme="5" tint="0.79998168889431442"/>
  </sheetPr>
  <dimension ref="A1:V174"/>
  <sheetViews>
    <sheetView showGridLines="0" view="pageBreakPreview" topLeftCell="E1" zoomScaleNormal="82" zoomScaleSheetLayoutView="100" workbookViewId="0">
      <selection activeCell="Y16" sqref="Y16"/>
    </sheetView>
  </sheetViews>
  <sheetFormatPr baseColWidth="10" defaultColWidth="9.5" defaultRowHeight="13" outlineLevelRow="1" outlineLevelCol="1"/>
  <cols>
    <col min="1" max="1" width="2.6640625" style="204" customWidth="1"/>
    <col min="2" max="2" width="2.5" style="154" customWidth="1"/>
    <col min="3" max="3" width="27.5" style="154" customWidth="1"/>
    <col min="4" max="4" width="8.1640625" style="154" customWidth="1"/>
    <col min="5" max="5" width="23.6640625" style="154" bestFit="1" customWidth="1"/>
    <col min="6" max="6" width="39.5" style="154" customWidth="1"/>
    <col min="7" max="7" width="2.5" style="154" customWidth="1"/>
    <col min="8" max="9" width="3.33203125" style="154" hidden="1" customWidth="1" outlineLevel="1"/>
    <col min="10" max="10" width="6.83203125" style="154" hidden="1" customWidth="1" outlineLevel="1"/>
    <col min="11" max="20" width="6.6640625" style="154" hidden="1" customWidth="1" outlineLevel="1"/>
    <col min="21" max="21" width="3.33203125" style="154" hidden="1" customWidth="1" outlineLevel="1"/>
    <col min="22" max="22" width="9.5" style="154" collapsed="1"/>
    <col min="23" max="16384" width="9.5" style="154"/>
  </cols>
  <sheetData>
    <row r="1" spans="1:20" s="204" customFormat="1" ht="16" customHeight="1">
      <c r="B1" s="154"/>
      <c r="G1" s="154"/>
    </row>
    <row r="2" spans="1:20" ht="15" customHeight="1">
      <c r="A2" s="154"/>
    </row>
    <row r="3" spans="1:20" ht="23" customHeight="1" outlineLevel="1">
      <c r="C3" s="251" t="s">
        <v>117</v>
      </c>
      <c r="D3" s="251"/>
      <c r="E3" s="251"/>
      <c r="F3" s="251"/>
    </row>
    <row r="4" spans="1:20" ht="16" outlineLevel="1">
      <c r="C4" s="1"/>
      <c r="D4" s="178"/>
    </row>
    <row r="5" spans="1:20" ht="16" outlineLevel="1">
      <c r="C5" s="177" t="s">
        <v>118</v>
      </c>
      <c r="D5" s="178"/>
      <c r="F5" s="177" t="s">
        <v>119</v>
      </c>
    </row>
    <row r="6" spans="1:20" ht="16" outlineLevel="1">
      <c r="C6" s="179" t="s">
        <v>120</v>
      </c>
      <c r="E6" s="187" t="s">
        <v>121</v>
      </c>
    </row>
    <row r="7" spans="1:20" ht="19" outlineLevel="1">
      <c r="C7" s="179" t="s">
        <v>122</v>
      </c>
      <c r="E7" s="180" t="s">
        <v>123</v>
      </c>
      <c r="I7" s="130" t="s">
        <v>124</v>
      </c>
      <c r="J7" s="130"/>
      <c r="K7" s="130"/>
      <c r="L7" s="130"/>
      <c r="M7" s="130"/>
      <c r="N7" s="130"/>
      <c r="O7" s="130"/>
      <c r="P7" s="130"/>
      <c r="Q7" s="130"/>
      <c r="R7" s="130"/>
      <c r="S7" s="130"/>
      <c r="T7" s="130"/>
    </row>
    <row r="8" spans="1:20" ht="16" outlineLevel="1">
      <c r="C8" s="179" t="s">
        <v>125</v>
      </c>
      <c r="E8" s="222">
        <f>'[1]Historical Prices'!B4</f>
        <v>46101</v>
      </c>
      <c r="F8" s="156"/>
      <c r="K8" s="252" t="s">
        <v>126</v>
      </c>
      <c r="L8" s="252"/>
      <c r="M8" s="252"/>
      <c r="N8" s="252"/>
      <c r="O8" s="252"/>
      <c r="P8" s="252"/>
      <c r="Q8" s="252"/>
      <c r="R8" s="252"/>
      <c r="S8" s="252"/>
      <c r="T8" s="252"/>
    </row>
    <row r="9" spans="1:20" ht="19" outlineLevel="1" thickBot="1">
      <c r="C9" s="186" t="s">
        <v>127</v>
      </c>
      <c r="D9" s="179" t="s">
        <v>128</v>
      </c>
      <c r="E9" s="181">
        <f>'Historical Prices'!B9</f>
        <v>247.99</v>
      </c>
      <c r="F9" s="216" t="s">
        <v>129</v>
      </c>
      <c r="J9" s="237">
        <f>E25</f>
        <v>22.625252733923844</v>
      </c>
      <c r="K9" s="238">
        <v>0.1</v>
      </c>
      <c r="L9" s="238">
        <v>0.2</v>
      </c>
      <c r="M9" s="238">
        <v>0.3</v>
      </c>
      <c r="N9" s="238">
        <v>0.4</v>
      </c>
      <c r="O9" s="238">
        <v>0.5</v>
      </c>
      <c r="P9" s="238">
        <v>0.6</v>
      </c>
      <c r="Q9" s="238">
        <v>0.7</v>
      </c>
      <c r="R9" s="238">
        <v>0.8</v>
      </c>
      <c r="S9" s="238">
        <v>0.9</v>
      </c>
      <c r="T9" s="238">
        <v>1</v>
      </c>
    </row>
    <row r="10" spans="1:20" ht="16" outlineLevel="1">
      <c r="C10" s="193" t="s">
        <v>130</v>
      </c>
      <c r="D10" s="185"/>
      <c r="E10" s="189" t="s">
        <v>131</v>
      </c>
      <c r="I10" s="253" t="s">
        <v>132</v>
      </c>
      <c r="J10" s="239">
        <v>0.1</v>
      </c>
      <c r="K10" s="240">
        <f t="dataTable" ref="K10:T18" dt2D="1" dtr="1" r1="E15" r2="E13"/>
        <v>2.5798627965154282</v>
      </c>
      <c r="L10" s="240">
        <v>4.2491049593851926</v>
      </c>
      <c r="M10" s="240">
        <v>5.6443718832097289</v>
      </c>
      <c r="N10" s="240">
        <v>6.8953424623186095</v>
      </c>
      <c r="O10" s="240">
        <v>8.0535159066276947</v>
      </c>
      <c r="P10" s="240">
        <v>9.1455436234710703</v>
      </c>
      <c r="Q10" s="240">
        <v>10.187313736596906</v>
      </c>
      <c r="R10" s="240">
        <v>11.189187168477559</v>
      </c>
      <c r="S10" s="240">
        <v>12.158355843095393</v>
      </c>
      <c r="T10" s="240">
        <v>13.100047580835337</v>
      </c>
    </row>
    <row r="11" spans="1:20" ht="16" outlineLevel="1">
      <c r="C11" s="190" t="s">
        <v>133</v>
      </c>
      <c r="E11" s="191">
        <f>'Option Monitor'!F7/100</f>
        <v>0.31072490692138699</v>
      </c>
      <c r="F11" s="216" t="s">
        <v>134</v>
      </c>
      <c r="I11" s="253"/>
      <c r="J11" s="239">
        <v>0.15</v>
      </c>
      <c r="K11" s="240">
        <v>4.1351594331015775</v>
      </c>
      <c r="L11" s="240">
        <v>6.4594240423696334</v>
      </c>
      <c r="M11" s="240">
        <v>8.3451160804542894</v>
      </c>
      <c r="N11" s="240">
        <v>10.000971371757103</v>
      </c>
      <c r="O11" s="240">
        <v>11.508825650172881</v>
      </c>
      <c r="P11" s="240">
        <v>12.910873195899569</v>
      </c>
      <c r="Q11" s="240">
        <v>14.232254503216353</v>
      </c>
      <c r="R11" s="240">
        <v>15.4893808516467</v>
      </c>
      <c r="S11" s="240">
        <v>16.69366593129763</v>
      </c>
      <c r="T11" s="240">
        <v>17.853427292674724</v>
      </c>
    </row>
    <row r="12" spans="1:20" ht="16" outlineLevel="1">
      <c r="C12" s="190" t="s">
        <v>135</v>
      </c>
      <c r="E12" s="191">
        <f>'Historical Prices'!F9</f>
        <v>0.2256059946881076</v>
      </c>
      <c r="F12" s="216" t="s">
        <v>136</v>
      </c>
      <c r="I12" s="253"/>
      <c r="J12" s="239">
        <v>0.2</v>
      </c>
      <c r="K12" s="240">
        <v>5.6960176492855794</v>
      </c>
      <c r="L12" s="240">
        <v>8.669288285138677</v>
      </c>
      <c r="M12" s="240">
        <v>11.044882341351183</v>
      </c>
      <c r="N12" s="240">
        <v>13.107800727986898</v>
      </c>
      <c r="O12" s="240">
        <v>14.969311288699672</v>
      </c>
      <c r="P12" s="240">
        <v>16.686714379008521</v>
      </c>
      <c r="Q12" s="240">
        <v>18.294145408008845</v>
      </c>
      <c r="R12" s="240">
        <v>19.813894916447637</v>
      </c>
      <c r="S12" s="240">
        <v>21.261475244052718</v>
      </c>
      <c r="T12" s="240">
        <v>22.648199976652563</v>
      </c>
    </row>
    <row r="13" spans="1:20" ht="17" outlineLevel="1" thickBot="1">
      <c r="C13" s="196" t="s">
        <v>137</v>
      </c>
      <c r="D13" s="197" t="s">
        <v>138</v>
      </c>
      <c r="E13" s="198">
        <f>IF(E10="Implied volatility", E11, E12)</f>
        <v>0.31072490692138699</v>
      </c>
      <c r="I13" s="253"/>
      <c r="J13" s="239">
        <v>0.25</v>
      </c>
      <c r="K13" s="240">
        <v>7.258833164642553</v>
      </c>
      <c r="L13" s="240">
        <v>10.878197374364433</v>
      </c>
      <c r="M13" s="240">
        <v>13.742840752000191</v>
      </c>
      <c r="N13" s="240">
        <v>16.212936194776617</v>
      </c>
      <c r="O13" s="240">
        <v>18.428841695165858</v>
      </c>
      <c r="P13" s="240">
        <v>20.462803187849076</v>
      </c>
      <c r="Q13" s="240">
        <v>22.357858762523975</v>
      </c>
      <c r="R13" s="240">
        <v>24.142118290363726</v>
      </c>
      <c r="S13" s="240">
        <v>25.835150488039531</v>
      </c>
      <c r="T13" s="240">
        <v>27.451233368344276</v>
      </c>
    </row>
    <row r="14" spans="1:20" ht="16" outlineLevel="1">
      <c r="C14" s="186" t="s">
        <v>139</v>
      </c>
      <c r="D14" s="179" t="s">
        <v>140</v>
      </c>
      <c r="E14" s="214">
        <f>'Option Monitor'!H7</f>
        <v>250</v>
      </c>
      <c r="I14" s="253"/>
      <c r="J14" s="239">
        <v>0.3</v>
      </c>
      <c r="K14" s="240">
        <v>8.8223351408500719</v>
      </c>
      <c r="L14" s="240">
        <v>13.08580104386408</v>
      </c>
      <c r="M14" s="240">
        <v>16.438379048799604</v>
      </c>
      <c r="N14" s="240">
        <v>19.3148977812384</v>
      </c>
      <c r="O14" s="240">
        <v>21.884653394675993</v>
      </c>
      <c r="P14" s="240">
        <v>24.234770290390188</v>
      </c>
      <c r="Q14" s="240">
        <v>26.417152930817068</v>
      </c>
      <c r="R14" s="240">
        <v>28.465708267528441</v>
      </c>
      <c r="S14" s="240">
        <v>30.404046553283351</v>
      </c>
      <c r="T14" s="240">
        <v>32.249399702258629</v>
      </c>
    </row>
    <row r="15" spans="1:20" ht="16" outlineLevel="1">
      <c r="C15" s="186" t="s">
        <v>141</v>
      </c>
      <c r="D15" s="179" t="s">
        <v>126</v>
      </c>
      <c r="E15" s="181">
        <v>0.5</v>
      </c>
      <c r="I15" s="253"/>
      <c r="J15" s="239">
        <v>0.35</v>
      </c>
      <c r="K15" s="240">
        <v>10.38592236816703</v>
      </c>
      <c r="L15" s="240">
        <v>15.291792305033283</v>
      </c>
      <c r="M15" s="240">
        <v>19.130948262910053</v>
      </c>
      <c r="N15" s="240">
        <v>22.41261235685387</v>
      </c>
      <c r="O15" s="240">
        <v>25.33495166479679</v>
      </c>
      <c r="P15" s="240">
        <v>27.999944185943534</v>
      </c>
      <c r="Q15" s="240">
        <v>30.468350062382967</v>
      </c>
      <c r="R15" s="240">
        <v>32.779868516950643</v>
      </c>
      <c r="S15" s="240">
        <v>34.962149307236857</v>
      </c>
      <c r="T15" s="240">
        <v>37.035377640917048</v>
      </c>
    </row>
    <row r="16" spans="1:20" ht="16" outlineLevel="1">
      <c r="C16" s="186" t="s">
        <v>142</v>
      </c>
      <c r="D16" s="179" t="s">
        <v>143</v>
      </c>
      <c r="E16" s="187">
        <f>'Risk-Free Rate'!C2/100</f>
        <v>3.7437999999999999E-2</v>
      </c>
      <c r="F16" s="216" t="s">
        <v>144</v>
      </c>
      <c r="I16" s="253"/>
      <c r="J16" s="239">
        <v>0.4</v>
      </c>
      <c r="K16" s="240">
        <v>11.949245302879945</v>
      </c>
      <c r="L16" s="240">
        <v>17.495880825568491</v>
      </c>
      <c r="M16" s="240">
        <v>21.820024331840173</v>
      </c>
      <c r="N16" s="241">
        <v>25.505161839532519</v>
      </c>
      <c r="O16" s="241">
        <v>28.77830966682285</v>
      </c>
      <c r="P16" s="241">
        <v>31.756297847177322</v>
      </c>
      <c r="Q16" s="240">
        <v>34.508745955641899</v>
      </c>
      <c r="R16" s="240">
        <v>37.081150695659076</v>
      </c>
      <c r="S16" s="240">
        <v>39.505206769251544</v>
      </c>
      <c r="T16" s="240">
        <v>41.804057927583756</v>
      </c>
    </row>
    <row r="17" spans="3:21" ht="16" outlineLevel="1">
      <c r="C17" s="186" t="s">
        <v>145</v>
      </c>
      <c r="D17" s="179" t="s">
        <v>146</v>
      </c>
      <c r="E17" s="187">
        <f>'Dividend Yield'!B2</f>
        <v>4.1999999999999997E-3</v>
      </c>
      <c r="F17" s="216" t="s">
        <v>147</v>
      </c>
      <c r="I17" s="253"/>
      <c r="J17" s="239">
        <v>0.45</v>
      </c>
      <c r="K17" s="240">
        <v>13.512066448541162</v>
      </c>
      <c r="L17" s="240">
        <v>19.697784122892898</v>
      </c>
      <c r="M17" s="240">
        <v>24.505095487555096</v>
      </c>
      <c r="N17" s="240">
        <v>28.591699579414836</v>
      </c>
      <c r="O17" s="240">
        <v>32.213468520466975</v>
      </c>
      <c r="P17" s="240">
        <v>35.502097806095321</v>
      </c>
      <c r="Q17" s="240">
        <v>38.536079768115869</v>
      </c>
      <c r="R17" s="240">
        <v>41.366720595230689</v>
      </c>
      <c r="S17" s="240">
        <v>44.02977053792344</v>
      </c>
      <c r="T17" s="240">
        <v>46.551341253306632</v>
      </c>
    </row>
    <row r="18" spans="3:21" ht="16" outlineLevel="1">
      <c r="D18" s="177"/>
      <c r="F18" s="186"/>
      <c r="I18" s="253"/>
      <c r="J18" s="239">
        <v>0.5</v>
      </c>
      <c r="K18" s="240">
        <v>15.074204450257909</v>
      </c>
      <c r="L18" s="240">
        <v>21.897224102262854</v>
      </c>
      <c r="M18" s="240">
        <v>27.185657377200869</v>
      </c>
      <c r="N18" s="240">
        <v>31.671417235942414</v>
      </c>
      <c r="O18" s="240">
        <v>35.639257849167606</v>
      </c>
      <c r="P18" s="240">
        <v>39.23576450980211</v>
      </c>
      <c r="Q18" s="240">
        <v>42.548322825493813</v>
      </c>
      <c r="R18" s="240">
        <v>45.634065712898007</v>
      </c>
      <c r="S18" s="240">
        <v>48.532813633899323</v>
      </c>
      <c r="T18" s="240">
        <v>51.273658796081733</v>
      </c>
    </row>
    <row r="19" spans="3:21" ht="16" outlineLevel="1">
      <c r="C19" s="177" t="s">
        <v>148</v>
      </c>
      <c r="D19" s="177"/>
    </row>
    <row r="20" spans="3:21" ht="16" outlineLevel="1">
      <c r="D20" s="179" t="s">
        <v>149</v>
      </c>
      <c r="E20" s="182">
        <f>(LN(E9/E14) + (E16 - E17 + (E13^2)/2) * E15) / (E13 * SQRT(E15))</f>
        <v>0.14875586280504485</v>
      </c>
    </row>
    <row r="21" spans="3:21" ht="16" outlineLevel="1">
      <c r="D21" s="179" t="s">
        <v>150</v>
      </c>
      <c r="E21" s="182">
        <f>E20 -E13 * SQRT( E15)</f>
        <v>-7.0959825962626705E-2</v>
      </c>
      <c r="I21" s="173"/>
      <c r="J21" s="173"/>
      <c r="K21" s="173"/>
      <c r="L21" s="173"/>
    </row>
    <row r="22" spans="3:21" ht="16" outlineLevel="1">
      <c r="D22" s="179" t="s">
        <v>151</v>
      </c>
      <c r="E22" s="182">
        <f>_xlfn.NORM.S.DIST(E20, TRUE)</f>
        <v>0.55912686029037872</v>
      </c>
      <c r="H22" s="172"/>
      <c r="I22" s="160"/>
      <c r="J22" s="160"/>
      <c r="K22" s="160"/>
      <c r="L22" s="160"/>
      <c r="U22" s="172"/>
    </row>
    <row r="23" spans="3:21" ht="16" outlineLevel="1">
      <c r="D23" s="179" t="s">
        <v>152</v>
      </c>
      <c r="E23" s="182">
        <f>_xlfn.NORM.S.DIST(E21, TRUE)</f>
        <v>0.47171486454551165</v>
      </c>
    </row>
    <row r="24" spans="3:21" ht="18" outlineLevel="1">
      <c r="C24" s="177"/>
      <c r="D24" s="180"/>
      <c r="L24" s="170"/>
    </row>
    <row r="25" spans="3:21" ht="16" outlineLevel="1">
      <c r="C25" s="177" t="s">
        <v>153</v>
      </c>
      <c r="E25" s="205">
        <f>E9 * EXP(-E17 * E15) * E22 - E14 * EXP(-E16 * E15) * E23</f>
        <v>22.625252733923844</v>
      </c>
      <c r="L25" s="169"/>
    </row>
    <row r="26" spans="3:21" ht="15" outlineLevel="1">
      <c r="F26"/>
      <c r="L26" s="168"/>
    </row>
    <row r="27" spans="3:21" ht="16" outlineLevel="1">
      <c r="C27" s="177" t="s">
        <v>154</v>
      </c>
      <c r="L27" s="168"/>
    </row>
    <row r="28" spans="3:21" ht="16" outlineLevel="1">
      <c r="C28" s="186" t="s">
        <v>155</v>
      </c>
      <c r="D28" s="179" t="s">
        <v>156</v>
      </c>
      <c r="E28" s="182">
        <f>EXP(-E17*E15)*E22</f>
        <v>0.5579539258959364</v>
      </c>
      <c r="F28" s="216" t="s">
        <v>157</v>
      </c>
      <c r="L28" s="168"/>
    </row>
    <row r="29" spans="3:21" ht="16" outlineLevel="1">
      <c r="C29" s="186" t="s">
        <v>158</v>
      </c>
      <c r="D29" s="179" t="s">
        <v>159</v>
      </c>
      <c r="E29" s="182">
        <f>(EXP(-E17*E15) * _xlfn.NORM.S.DIST(E20, FALSE)) / (E9 * E13 * SQRT(E15))</f>
        <v>7.2259958747126173E-3</v>
      </c>
      <c r="F29" s="216" t="s">
        <v>160</v>
      </c>
      <c r="L29" s="168"/>
    </row>
    <row r="30" spans="3:21" ht="16" outlineLevel="1">
      <c r="C30" s="186" t="s">
        <v>161</v>
      </c>
      <c r="D30" s="179" t="s">
        <v>162</v>
      </c>
      <c r="E30" s="182">
        <f>(E9 * EXP(-E17*E15) * SQRT(E15) * _xlfn.NORM.S.DIST(E20, FALSE)) / 100</f>
        <v>0.69041801908975398</v>
      </c>
      <c r="F30" s="216" t="s">
        <v>163</v>
      </c>
      <c r="L30" s="168"/>
    </row>
    <row r="31" spans="3:21" ht="16" outlineLevel="1">
      <c r="C31" s="186" t="s">
        <v>164</v>
      </c>
      <c r="D31" s="179" t="s">
        <v>165</v>
      </c>
      <c r="E31" s="182">
        <f>(-(E9*E13*EXP(-E17*E15)*_xlfn.NORM.S.DIST(E20,FALSE))/(2*SQRT(E15)) + E17*E9*EXP(-E17*E15)*E22 - E16*E14*EXP(-E16*E15)*E23) / 365</f>
        <v>-6.9054809340622234E-2</v>
      </c>
      <c r="F31" s="216" t="s">
        <v>166</v>
      </c>
      <c r="L31" s="168"/>
    </row>
    <row r="32" spans="3:21" ht="16" outlineLevel="1">
      <c r="C32" s="186" t="s">
        <v>167</v>
      </c>
      <c r="D32" s="179" t="s">
        <v>168</v>
      </c>
      <c r="E32" s="182">
        <f>(E14 * E15 * EXP(-E16*E15) * E23) / 100</f>
        <v>0.57870870674504715</v>
      </c>
      <c r="F32" s="216" t="s">
        <v>169</v>
      </c>
      <c r="L32" s="168"/>
    </row>
    <row r="33" spans="3:12" ht="16" outlineLevel="1">
      <c r="C33" s="177"/>
      <c r="L33" s="167"/>
    </row>
    <row r="34" spans="3:12">
      <c r="L34" s="161"/>
    </row>
    <row r="35" spans="3:12">
      <c r="L35" s="161"/>
    </row>
    <row r="36" spans="3:12">
      <c r="L36" s="161"/>
    </row>
    <row r="37" spans="3:12">
      <c r="L37" s="162"/>
    </row>
    <row r="39" spans="3:12">
      <c r="L39" s="161"/>
    </row>
    <row r="40" spans="3:12">
      <c r="L40" s="162"/>
    </row>
    <row r="42" spans="3:12" ht="16">
      <c r="C42" s="177"/>
      <c r="L42" s="161"/>
    </row>
    <row r="43" spans="3:12" ht="16">
      <c r="C43" s="177"/>
      <c r="L43" s="162"/>
    </row>
    <row r="44" spans="3:12">
      <c r="C44" s="158"/>
    </row>
    <row r="45" spans="3:12">
      <c r="C45" s="158"/>
    </row>
    <row r="46" spans="3:12">
      <c r="C46" s="158"/>
      <c r="L46" s="164"/>
    </row>
    <row r="47" spans="3:12">
      <c r="L47" s="166"/>
    </row>
    <row r="48" spans="3:12">
      <c r="L48" s="166"/>
    </row>
    <row r="49" spans="3:12">
      <c r="L49" s="166"/>
    </row>
    <row r="50" spans="3:12">
      <c r="L50" s="164"/>
    </row>
    <row r="51" spans="3:12">
      <c r="C51" s="155"/>
      <c r="L51" s="165"/>
    </row>
    <row r="52" spans="3:12">
      <c r="C52" s="158"/>
      <c r="L52" s="163"/>
    </row>
    <row r="53" spans="3:12">
      <c r="C53" s="158"/>
      <c r="L53" s="163"/>
    </row>
    <row r="54" spans="3:12">
      <c r="L54" s="164"/>
    </row>
    <row r="55" spans="3:12">
      <c r="C55" s="156"/>
    </row>
    <row r="56" spans="3:12">
      <c r="C56" s="156"/>
    </row>
    <row r="57" spans="3:12">
      <c r="C57" s="155"/>
      <c r="F57" s="160"/>
    </row>
    <row r="58" spans="3:12">
      <c r="C58" s="155"/>
    </row>
    <row r="59" spans="3:12">
      <c r="C59" s="155"/>
    </row>
    <row r="61" spans="3:12">
      <c r="C61" s="158"/>
    </row>
    <row r="63" spans="3:12">
      <c r="C63" s="158"/>
    </row>
    <row r="65" spans="3:3">
      <c r="C65" s="158"/>
    </row>
    <row r="66" spans="3:3">
      <c r="C66" s="158"/>
    </row>
    <row r="68" spans="3:3">
      <c r="C68" s="158"/>
    </row>
    <row r="70" spans="3:3">
      <c r="C70" s="158"/>
    </row>
    <row r="72" spans="3:3">
      <c r="C72" s="158"/>
    </row>
    <row r="73" spans="3:3">
      <c r="C73" s="158"/>
    </row>
    <row r="76" spans="3:3">
      <c r="C76" s="158"/>
    </row>
    <row r="78" spans="3:3">
      <c r="C78" s="156"/>
    </row>
    <row r="84" spans="3:3">
      <c r="C84" s="156"/>
    </row>
    <row r="92" spans="3:3">
      <c r="C92" s="155"/>
    </row>
    <row r="93" spans="3:3">
      <c r="C93" s="155"/>
    </row>
    <row r="96" spans="3:3">
      <c r="C96" s="155"/>
    </row>
    <row r="102" spans="3:3">
      <c r="C102" s="157"/>
    </row>
    <row r="105" spans="3:3">
      <c r="C105" s="155"/>
    </row>
    <row r="109" spans="3:3">
      <c r="C109" s="155"/>
    </row>
    <row r="111" spans="3:3">
      <c r="C111" s="155"/>
    </row>
    <row r="117" spans="3:3">
      <c r="C117" s="157"/>
    </row>
    <row r="119" spans="3:3">
      <c r="C119" s="156"/>
    </row>
    <row r="128" spans="3:3">
      <c r="C128" s="157"/>
    </row>
    <row r="144" spans="3:3">
      <c r="C144" s="156"/>
    </row>
    <row r="149" spans="3:3">
      <c r="C149" s="156"/>
    </row>
    <row r="150" spans="3:3">
      <c r="C150" s="155"/>
    </row>
    <row r="151" spans="3:3">
      <c r="C151" s="158"/>
    </row>
    <row r="152" spans="3:3">
      <c r="C152" s="155"/>
    </row>
    <row r="153" spans="3:3">
      <c r="C153" s="158"/>
    </row>
    <row r="154" spans="3:3">
      <c r="C154" s="158"/>
    </row>
    <row r="155" spans="3:3">
      <c r="C155" s="155"/>
    </row>
    <row r="156" spans="3:3">
      <c r="C156" s="158"/>
    </row>
    <row r="157" spans="3:3">
      <c r="C157" s="155"/>
    </row>
    <row r="158" spans="3:3">
      <c r="C158" s="158"/>
    </row>
    <row r="160" spans="3:3">
      <c r="C160" s="156"/>
    </row>
    <row r="162" spans="3:3">
      <c r="C162" s="157"/>
    </row>
    <row r="164" spans="3:3">
      <c r="C164" s="156"/>
    </row>
    <row r="165" spans="3:3">
      <c r="C165" s="155"/>
    </row>
    <row r="166" spans="3:3">
      <c r="C166" s="155"/>
    </row>
    <row r="167" spans="3:3">
      <c r="C167" s="155"/>
    </row>
    <row r="168" spans="3:3">
      <c r="C168" s="155"/>
    </row>
    <row r="169" spans="3:3">
      <c r="C169" s="155"/>
    </row>
    <row r="170" spans="3:3">
      <c r="C170" s="156"/>
    </row>
    <row r="171" spans="3:3">
      <c r="C171" s="155"/>
    </row>
    <row r="172" spans="3:3">
      <c r="C172" s="155"/>
    </row>
    <row r="173" spans="3:3">
      <c r="C173" s="155"/>
    </row>
    <row r="174" spans="3:3">
      <c r="C174" s="155"/>
    </row>
  </sheetData>
  <mergeCells count="3">
    <mergeCell ref="K8:T8"/>
    <mergeCell ref="C3:F3"/>
    <mergeCell ref="I10:I18"/>
  </mergeCells>
  <phoneticPr fontId="41" type="noConversion"/>
  <conditionalFormatting sqref="K10:T18">
    <cfRule type="colorScale" priority="1">
      <colorScale>
        <cfvo type="min"/>
        <cfvo type="max"/>
        <color theme="0"/>
        <color theme="8" tint="0.39997558519241921"/>
      </colorScale>
    </cfRule>
    <cfRule type="colorScale" priority="2">
      <colorScale>
        <cfvo type="min"/>
        <cfvo type="max"/>
        <color theme="4" tint="0.79998168889431442"/>
        <color theme="4" tint="0.39997558519241921"/>
      </colorScale>
    </cfRule>
    <cfRule type="colorScale" priority="3">
      <colorScale>
        <cfvo type="min"/>
        <cfvo type="max"/>
        <color theme="0"/>
        <color theme="4" tint="-0.249977111117893"/>
      </colorScale>
    </cfRule>
  </conditionalFormatting>
  <dataValidations count="1">
    <dataValidation type="list" allowBlank="1" showInputMessage="1" showErrorMessage="1" sqref="E10" xr:uid="{EAA45092-E740-954E-80A7-C253E7D4EFDB}">
      <formula1>$C$11:$C$12</formula1>
    </dataValidation>
  </dataValidations>
  <pageMargins left="0.7" right="0.7" top="0.75" bottom="0.75" header="0.3" footer="0.3"/>
  <pageSetup scale="26" orientation="portrait" r:id="rId1"/>
  <customProperties>
    <customPr name="Guid" r:id="rId2"/>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8" tint="0.79998168889431442"/>
  </sheetPr>
  <dimension ref="A3:N121"/>
  <sheetViews>
    <sheetView showGridLines="0" topLeftCell="A7" zoomScale="120" zoomScaleNormal="120" zoomScaleSheetLayoutView="130" workbookViewId="0">
      <selection activeCell="H91" sqref="H91"/>
    </sheetView>
  </sheetViews>
  <sheetFormatPr baseColWidth="10" defaultColWidth="8.83203125" defaultRowHeight="15" outlineLevelRow="2"/>
  <cols>
    <col min="1" max="2" width="2.33203125" style="1" customWidth="1"/>
    <col min="3" max="3" width="30.6640625" style="1" customWidth="1"/>
    <col min="4" max="4" width="18.83203125" style="1" customWidth="1"/>
    <col min="5" max="5" width="16" style="1" customWidth="1"/>
    <col min="6" max="12" width="12" style="1" customWidth="1"/>
    <col min="13" max="13" width="2.6640625" style="1" customWidth="1"/>
    <col min="14" max="14" width="12" style="121" customWidth="1"/>
    <col min="15" max="15" width="2.6640625" style="1" customWidth="1"/>
    <col min="16" max="16384" width="8.83203125" style="1"/>
  </cols>
  <sheetData>
    <row r="3" spans="1:14" ht="25" thickBot="1">
      <c r="C3" s="2" t="s">
        <v>170</v>
      </c>
      <c r="D3" s="3"/>
      <c r="E3" s="3"/>
      <c r="F3" s="3"/>
      <c r="G3" s="3"/>
      <c r="H3" s="3"/>
      <c r="I3" s="3"/>
      <c r="J3" s="3"/>
      <c r="K3" s="3"/>
      <c r="L3" s="3"/>
      <c r="M3" s="3"/>
      <c r="N3" s="119"/>
    </row>
    <row r="4" spans="1:14" ht="2.25" customHeight="1">
      <c r="C4" s="4"/>
      <c r="D4" s="5"/>
      <c r="E4" s="5"/>
      <c r="F4" s="5"/>
      <c r="G4" s="5"/>
      <c r="H4" s="5"/>
      <c r="I4" s="5"/>
      <c r="J4" s="5"/>
      <c r="K4" s="5"/>
      <c r="L4" s="5"/>
      <c r="M4" s="5"/>
      <c r="N4" s="120"/>
    </row>
    <row r="5" spans="1:14">
      <c r="C5" s="6">
        <f>Cover!C5</f>
        <v>0</v>
      </c>
    </row>
    <row r="6" spans="1:14" ht="16" thickBot="1">
      <c r="C6" s="6"/>
    </row>
    <row r="7" spans="1:14" ht="16" thickTop="1">
      <c r="A7" s="14" t="s">
        <v>3</v>
      </c>
      <c r="C7" s="15" t="s">
        <v>4</v>
      </c>
      <c r="D7" s="16"/>
      <c r="E7" s="16"/>
      <c r="F7" s="16"/>
      <c r="G7" s="16"/>
      <c r="H7" s="16"/>
      <c r="I7" s="16"/>
      <c r="J7" s="16"/>
      <c r="K7" s="16"/>
      <c r="L7" s="16"/>
      <c r="M7" s="16"/>
      <c r="N7" s="122"/>
    </row>
    <row r="8" spans="1:14" outlineLevel="1"/>
    <row r="9" spans="1:14" outlineLevel="1">
      <c r="B9" s="1" t="s">
        <v>3</v>
      </c>
      <c r="C9" s="17" t="s">
        <v>171</v>
      </c>
      <c r="D9" s="18"/>
      <c r="E9" s="18"/>
      <c r="F9" s="18"/>
      <c r="G9" s="19"/>
      <c r="H9"/>
    </row>
    <row r="10" spans="1:14" ht="5.25" customHeight="1" outlineLevel="2">
      <c r="H10"/>
    </row>
    <row r="11" spans="1:14" outlineLevel="2">
      <c r="C11" s="20" t="s">
        <v>172</v>
      </c>
      <c r="G11" s="53" t="e">
        <f>Tax</f>
        <v>#REF!</v>
      </c>
      <c r="H11"/>
    </row>
    <row r="12" spans="1:14" outlineLevel="2">
      <c r="C12" s="20" t="s">
        <v>173</v>
      </c>
      <c r="G12" s="56">
        <v>5.2817988900100907E-2</v>
      </c>
      <c r="H12"/>
    </row>
    <row r="13" spans="1:14" outlineLevel="2">
      <c r="C13" s="20" t="s">
        <v>174</v>
      </c>
      <c r="G13" s="90">
        <v>1.9E-2</v>
      </c>
      <c r="H13"/>
    </row>
    <row r="14" spans="1:14" outlineLevel="2">
      <c r="C14" s="20" t="s">
        <v>24</v>
      </c>
      <c r="G14" s="91">
        <v>9.3000000000000007</v>
      </c>
      <c r="H14"/>
    </row>
    <row r="15" spans="1:14" ht="16" outlineLevel="1" thickBot="1">
      <c r="C15" s="20"/>
    </row>
    <row r="16" spans="1:14" ht="16" thickTop="1">
      <c r="A16" s="14" t="s">
        <v>3</v>
      </c>
      <c r="C16" s="15" t="s">
        <v>175</v>
      </c>
      <c r="D16" s="16"/>
      <c r="E16" s="16"/>
      <c r="F16" s="16"/>
      <c r="G16" s="16"/>
      <c r="H16" s="16"/>
      <c r="I16" s="16"/>
      <c r="J16" s="16"/>
      <c r="K16" s="16"/>
      <c r="L16" s="16"/>
      <c r="M16" s="16"/>
      <c r="N16" s="122"/>
    </row>
    <row r="17" spans="2:14" outlineLevel="1"/>
    <row r="18" spans="2:14" outlineLevel="1">
      <c r="B18" s="1" t="s">
        <v>3</v>
      </c>
      <c r="C18" s="17" t="s">
        <v>176</v>
      </c>
      <c r="D18" s="18"/>
      <c r="E18" s="18"/>
      <c r="F18" s="18"/>
      <c r="G18" s="18"/>
      <c r="H18" s="18"/>
      <c r="I18" s="18"/>
      <c r="J18" s="18"/>
      <c r="K18" s="18"/>
      <c r="L18" s="18"/>
      <c r="M18" s="18"/>
      <c r="N18" s="123"/>
    </row>
    <row r="19" spans="2:14" ht="5.25" customHeight="1" outlineLevel="2">
      <c r="J19"/>
      <c r="L19"/>
    </row>
    <row r="20" spans="2:14" ht="16" outlineLevel="2" thickBot="1">
      <c r="C20" s="59" t="s">
        <v>177</v>
      </c>
      <c r="D20" s="60"/>
      <c r="E20" s="61"/>
      <c r="F20" s="61"/>
      <c r="G20" s="74" t="e">
        <f>#REF!</f>
        <v>#REF!</v>
      </c>
      <c r="H20" s="62" t="e">
        <f>#REF!</f>
        <v>#REF!</v>
      </c>
      <c r="I20" s="62" t="e">
        <f>#REF!</f>
        <v>#REF!</v>
      </c>
      <c r="J20" s="62" t="e">
        <f>#REF!</f>
        <v>#REF!</v>
      </c>
      <c r="K20" s="62" t="e">
        <f>#REF!</f>
        <v>#REF!</v>
      </c>
      <c r="L20" s="62" t="e">
        <f>#REF!</f>
        <v>#REF!</v>
      </c>
      <c r="N20" s="150"/>
    </row>
    <row r="21" spans="2:14" outlineLevel="2">
      <c r="C21" s="9" t="s">
        <v>178</v>
      </c>
      <c r="D21" s="21"/>
      <c r="E21" s="22"/>
      <c r="F21" s="22"/>
      <c r="G21" s="131" t="e">
        <f>#REF!</f>
        <v>#REF!</v>
      </c>
      <c r="H21" s="13" t="e">
        <f>#REF!</f>
        <v>#REF!</v>
      </c>
      <c r="I21" s="13" t="e">
        <f>#REF!</f>
        <v>#REF!</v>
      </c>
      <c r="J21" s="13" t="e">
        <f>#REF!</f>
        <v>#REF!</v>
      </c>
      <c r="K21" s="13" t="e">
        <f>#REF!</f>
        <v>#REF!</v>
      </c>
      <c r="L21" s="13" t="e">
        <f>#REF!</f>
        <v>#REF!</v>
      </c>
      <c r="N21" s="151"/>
    </row>
    <row r="22" spans="2:14" outlineLevel="2">
      <c r="C22" s="11" t="s">
        <v>179</v>
      </c>
      <c r="D22" s="21"/>
      <c r="E22" s="22"/>
      <c r="F22" s="22"/>
      <c r="G22" s="132" t="e">
        <f>#REF!</f>
        <v>#REF!</v>
      </c>
      <c r="H22" s="129" t="e">
        <f>#REF!</f>
        <v>#REF!</v>
      </c>
      <c r="I22" s="129" t="e">
        <f>#REF!</f>
        <v>#REF!</v>
      </c>
      <c r="J22" s="129" t="e">
        <f>#REF!</f>
        <v>#REF!</v>
      </c>
      <c r="K22" s="129" t="e">
        <f>#REF!</f>
        <v>#REF!</v>
      </c>
      <c r="L22" s="129" t="e">
        <f>#REF!</f>
        <v>#REF!</v>
      </c>
      <c r="N22" s="152"/>
    </row>
    <row r="23" spans="2:14" outlineLevel="2">
      <c r="C23" s="1" t="s">
        <v>180</v>
      </c>
      <c r="D23" s="21"/>
      <c r="E23" s="22"/>
      <c r="F23" s="22"/>
      <c r="G23" s="131" t="e">
        <f>#REF!</f>
        <v>#REF!</v>
      </c>
      <c r="H23" s="13" t="e">
        <f>#REF!</f>
        <v>#REF!</v>
      </c>
      <c r="I23" s="13" t="e">
        <f>#REF!</f>
        <v>#REF!</v>
      </c>
      <c r="J23" s="13" t="e">
        <f>#REF!</f>
        <v>#REF!</v>
      </c>
      <c r="K23" s="13" t="e">
        <f>#REF!</f>
        <v>#REF!</v>
      </c>
      <c r="L23" s="13" t="e">
        <f>#REF!</f>
        <v>#REF!</v>
      </c>
      <c r="N23" s="153"/>
    </row>
    <row r="24" spans="2:14" outlineLevel="2">
      <c r="C24" s="11" t="s">
        <v>181</v>
      </c>
      <c r="D24" s="21"/>
      <c r="E24" s="22"/>
      <c r="F24" s="22"/>
      <c r="G24" s="132" t="e">
        <f>G23/G21</f>
        <v>#REF!</v>
      </c>
      <c r="H24" s="129" t="e">
        <f t="shared" ref="H24:L24" si="0">H23/H21</f>
        <v>#REF!</v>
      </c>
      <c r="I24" s="129" t="e">
        <f t="shared" si="0"/>
        <v>#REF!</v>
      </c>
      <c r="J24" s="129" t="e">
        <f t="shared" si="0"/>
        <v>#REF!</v>
      </c>
      <c r="K24" s="129" t="e">
        <f t="shared" si="0"/>
        <v>#REF!</v>
      </c>
      <c r="L24" s="129" t="e">
        <f t="shared" si="0"/>
        <v>#REF!</v>
      </c>
      <c r="N24" s="152"/>
    </row>
    <row r="25" spans="2:14" outlineLevel="2">
      <c r="C25" s="57" t="s">
        <v>182</v>
      </c>
      <c r="D25" s="63"/>
      <c r="E25" s="64"/>
      <c r="F25" s="64"/>
      <c r="G25" s="133" t="e">
        <f>G21-G23</f>
        <v>#REF!</v>
      </c>
      <c r="H25" s="134" t="e">
        <f t="shared" ref="H25:L25" si="1">H21-H23</f>
        <v>#REF!</v>
      </c>
      <c r="I25" s="134" t="e">
        <f t="shared" si="1"/>
        <v>#REF!</v>
      </c>
      <c r="J25" s="134" t="e">
        <f t="shared" si="1"/>
        <v>#REF!</v>
      </c>
      <c r="K25" s="134" t="e">
        <f t="shared" si="1"/>
        <v>#REF!</v>
      </c>
      <c r="L25" s="134" t="e">
        <f t="shared" si="1"/>
        <v>#REF!</v>
      </c>
      <c r="N25" s="151"/>
    </row>
    <row r="26" spans="2:14" outlineLevel="2">
      <c r="C26" s="11" t="s">
        <v>181</v>
      </c>
      <c r="D26" s="21"/>
      <c r="E26" s="22"/>
      <c r="F26" s="22"/>
      <c r="G26" s="132" t="e">
        <f>G25/G21</f>
        <v>#REF!</v>
      </c>
      <c r="H26" s="129" t="e">
        <f t="shared" ref="H26:L26" si="2">H25/H21</f>
        <v>#REF!</v>
      </c>
      <c r="I26" s="129" t="e">
        <f t="shared" si="2"/>
        <v>#REF!</v>
      </c>
      <c r="J26" s="129" t="e">
        <f t="shared" si="2"/>
        <v>#REF!</v>
      </c>
      <c r="K26" s="129" t="e">
        <f t="shared" si="2"/>
        <v>#REF!</v>
      </c>
      <c r="L26" s="129" t="e">
        <f t="shared" si="2"/>
        <v>#REF!</v>
      </c>
      <c r="N26" s="152"/>
    </row>
    <row r="27" spans="2:14" outlineLevel="2">
      <c r="C27" s="54"/>
      <c r="D27" s="21"/>
      <c r="E27" s="22"/>
      <c r="F27" s="22"/>
      <c r="G27" s="135"/>
      <c r="H27" s="136"/>
      <c r="I27" s="136"/>
      <c r="J27" s="136"/>
      <c r="K27" s="136"/>
      <c r="L27" s="136"/>
      <c r="N27" s="152"/>
    </row>
    <row r="28" spans="2:14" outlineLevel="2">
      <c r="C28" s="58" t="s">
        <v>183</v>
      </c>
      <c r="D28" s="21"/>
      <c r="E28" s="22"/>
      <c r="F28" s="22"/>
      <c r="G28" s="131" t="e">
        <f>#REF!</f>
        <v>#REF!</v>
      </c>
      <c r="H28" s="13" t="e">
        <f>#REF!</f>
        <v>#REF!</v>
      </c>
      <c r="I28" s="13" t="e">
        <f>#REF!</f>
        <v>#REF!</v>
      </c>
      <c r="J28" s="13" t="e">
        <f>#REF!</f>
        <v>#REF!</v>
      </c>
      <c r="K28" s="13" t="e">
        <f>#REF!</f>
        <v>#REF!</v>
      </c>
      <c r="L28" s="13" t="e">
        <f>#REF!</f>
        <v>#REF!</v>
      </c>
      <c r="N28" s="153"/>
    </row>
    <row r="29" spans="2:14" outlineLevel="2">
      <c r="C29" s="11" t="s">
        <v>181</v>
      </c>
      <c r="D29" s="21"/>
      <c r="E29" s="22"/>
      <c r="F29" s="22"/>
      <c r="G29" s="132" t="e">
        <f>G28/G21</f>
        <v>#REF!</v>
      </c>
      <c r="H29" s="129" t="e">
        <f t="shared" ref="H29:L29" si="3">H28/H21</f>
        <v>#REF!</v>
      </c>
      <c r="I29" s="129" t="e">
        <f t="shared" si="3"/>
        <v>#REF!</v>
      </c>
      <c r="J29" s="129" t="e">
        <f t="shared" si="3"/>
        <v>#REF!</v>
      </c>
      <c r="K29" s="129" t="e">
        <f t="shared" si="3"/>
        <v>#REF!</v>
      </c>
      <c r="L29" s="129" t="e">
        <f t="shared" si="3"/>
        <v>#REF!</v>
      </c>
      <c r="N29" s="152"/>
    </row>
    <row r="30" spans="2:14" outlineLevel="2">
      <c r="C30" s="57" t="s">
        <v>184</v>
      </c>
      <c r="D30" s="63"/>
      <c r="E30" s="64"/>
      <c r="F30" s="64"/>
      <c r="G30" s="133" t="e">
        <f>#REF!</f>
        <v>#REF!</v>
      </c>
      <c r="H30" s="134" t="e">
        <f>#REF!</f>
        <v>#REF!</v>
      </c>
      <c r="I30" s="134" t="e">
        <f>#REF!</f>
        <v>#REF!</v>
      </c>
      <c r="J30" s="134" t="e">
        <f>#REF!</f>
        <v>#REF!</v>
      </c>
      <c r="K30" s="134" t="e">
        <f>#REF!</f>
        <v>#REF!</v>
      </c>
      <c r="L30" s="134" t="e">
        <f>#REF!</f>
        <v>#REF!</v>
      </c>
      <c r="N30" s="151"/>
    </row>
    <row r="31" spans="2:14" outlineLevel="2">
      <c r="C31" s="11" t="s">
        <v>181</v>
      </c>
      <c r="D31" s="21"/>
      <c r="E31" s="22"/>
      <c r="F31" s="22"/>
      <c r="G31" s="132" t="e">
        <f>G30/G21</f>
        <v>#REF!</v>
      </c>
      <c r="H31" s="129" t="e">
        <f t="shared" ref="H31:L31" si="4">H30/H21</f>
        <v>#REF!</v>
      </c>
      <c r="I31" s="129" t="e">
        <f t="shared" si="4"/>
        <v>#REF!</v>
      </c>
      <c r="J31" s="129" t="e">
        <f t="shared" si="4"/>
        <v>#REF!</v>
      </c>
      <c r="K31" s="129" t="e">
        <f t="shared" si="4"/>
        <v>#REF!</v>
      </c>
      <c r="L31" s="129" t="e">
        <f t="shared" si="4"/>
        <v>#REF!</v>
      </c>
      <c r="N31" s="152"/>
    </row>
    <row r="32" spans="2:14" outlineLevel="2">
      <c r="C32" s="58" t="s">
        <v>185</v>
      </c>
      <c r="D32" s="21"/>
      <c r="E32" s="22"/>
      <c r="F32" s="22"/>
      <c r="G32" s="131" t="e">
        <f>#REF!</f>
        <v>#REF!</v>
      </c>
      <c r="H32" s="13" t="e">
        <f>#REF!</f>
        <v>#REF!</v>
      </c>
      <c r="I32" s="13" t="e">
        <f>#REF!</f>
        <v>#REF!</v>
      </c>
      <c r="J32" s="13" t="e">
        <f>#REF!</f>
        <v>#REF!</v>
      </c>
      <c r="K32" s="13" t="e">
        <f>#REF!</f>
        <v>#REF!</v>
      </c>
      <c r="L32" s="13" t="e">
        <f>#REF!</f>
        <v>#REF!</v>
      </c>
      <c r="N32" s="153"/>
    </row>
    <row r="33" spans="2:14" outlineLevel="2">
      <c r="C33" s="11" t="s">
        <v>181</v>
      </c>
      <c r="D33" s="21"/>
      <c r="E33" s="22"/>
      <c r="F33" s="22"/>
      <c r="G33" s="132" t="e">
        <f>G32/G21</f>
        <v>#REF!</v>
      </c>
      <c r="H33" s="129" t="e">
        <f t="shared" ref="H33:L33" si="5">H32/H21</f>
        <v>#REF!</v>
      </c>
      <c r="I33" s="129" t="e">
        <f t="shared" si="5"/>
        <v>#REF!</v>
      </c>
      <c r="J33" s="129" t="e">
        <f t="shared" si="5"/>
        <v>#REF!</v>
      </c>
      <c r="K33" s="129" t="e">
        <f t="shared" si="5"/>
        <v>#REF!</v>
      </c>
      <c r="L33" s="129" t="e">
        <f t="shared" si="5"/>
        <v>#REF!</v>
      </c>
      <c r="N33" s="152"/>
    </row>
    <row r="34" spans="2:14" outlineLevel="2">
      <c r="C34" s="57" t="s">
        <v>186</v>
      </c>
      <c r="D34" s="63"/>
      <c r="E34" s="64"/>
      <c r="F34" s="64"/>
      <c r="G34" s="133" t="e">
        <f>G30+G32</f>
        <v>#REF!</v>
      </c>
      <c r="H34" s="134" t="e">
        <f t="shared" ref="H34:L34" si="6">H30+H32</f>
        <v>#REF!</v>
      </c>
      <c r="I34" s="134" t="e">
        <f t="shared" si="6"/>
        <v>#REF!</v>
      </c>
      <c r="J34" s="134" t="e">
        <f t="shared" si="6"/>
        <v>#REF!</v>
      </c>
      <c r="K34" s="134" t="e">
        <f t="shared" si="6"/>
        <v>#REF!</v>
      </c>
      <c r="L34" s="134" t="e">
        <f t="shared" si="6"/>
        <v>#REF!</v>
      </c>
      <c r="N34" s="151"/>
    </row>
    <row r="35" spans="2:14" outlineLevel="2">
      <c r="C35" s="11" t="s">
        <v>181</v>
      </c>
      <c r="D35" s="21"/>
      <c r="E35" s="22"/>
      <c r="F35" s="52"/>
      <c r="G35" s="132" t="e">
        <f>G34/G21</f>
        <v>#REF!</v>
      </c>
      <c r="H35" s="129" t="e">
        <f t="shared" ref="H35:L35" si="7">H34/H21</f>
        <v>#REF!</v>
      </c>
      <c r="I35" s="129" t="e">
        <f t="shared" si="7"/>
        <v>#REF!</v>
      </c>
      <c r="J35" s="129" t="e">
        <f t="shared" si="7"/>
        <v>#REF!</v>
      </c>
      <c r="K35" s="129" t="e">
        <f t="shared" si="7"/>
        <v>#REF!</v>
      </c>
      <c r="L35" s="129" t="e">
        <f t="shared" si="7"/>
        <v>#REF!</v>
      </c>
    </row>
    <row r="36" spans="2:14" outlineLevel="2">
      <c r="C36" s="58"/>
      <c r="D36" s="21"/>
      <c r="E36" s="22"/>
      <c r="F36" s="22"/>
      <c r="G36" s="23"/>
      <c r="H36" s="23"/>
      <c r="I36" s="23"/>
      <c r="J36" s="23"/>
      <c r="K36" s="23"/>
      <c r="L36" s="23"/>
    </row>
    <row r="37" spans="2:14" ht="5.25" customHeight="1" outlineLevel="1">
      <c r="J37"/>
      <c r="L37"/>
    </row>
    <row r="38" spans="2:14" outlineLevel="1">
      <c r="B38" s="1" t="s">
        <v>3</v>
      </c>
      <c r="C38" s="17" t="s">
        <v>187</v>
      </c>
      <c r="D38" s="18"/>
      <c r="E38" s="18"/>
      <c r="F38" s="18"/>
      <c r="G38" s="18"/>
      <c r="H38" s="18"/>
      <c r="I38" s="18"/>
      <c r="J38" s="18"/>
      <c r="K38" s="18"/>
      <c r="L38" s="18"/>
      <c r="M38" s="18"/>
      <c r="N38" s="123"/>
    </row>
    <row r="39" spans="2:14" ht="5.25" customHeight="1" outlineLevel="2">
      <c r="J39"/>
      <c r="L39"/>
    </row>
    <row r="40" spans="2:14" ht="16" outlineLevel="2" thickBot="1">
      <c r="C40" s="59" t="str">
        <f>C20</f>
        <v>($USD in thousands)</v>
      </c>
      <c r="D40" s="60"/>
      <c r="E40" s="61"/>
      <c r="F40" s="62"/>
      <c r="G40" s="74" t="e">
        <f>G20</f>
        <v>#REF!</v>
      </c>
      <c r="H40" s="62" t="e">
        <f>H20</f>
        <v>#REF!</v>
      </c>
      <c r="I40" s="62" t="e">
        <f t="shared" ref="I40:L40" si="8">I20</f>
        <v>#REF!</v>
      </c>
      <c r="J40" s="62" t="e">
        <f t="shared" si="8"/>
        <v>#REF!</v>
      </c>
      <c r="K40" s="62" t="e">
        <f t="shared" si="8"/>
        <v>#REF!</v>
      </c>
      <c r="L40" s="62" t="e">
        <f t="shared" si="8"/>
        <v>#REF!</v>
      </c>
    </row>
    <row r="41" spans="2:14" outlineLevel="2">
      <c r="C41" s="1" t="s">
        <v>184</v>
      </c>
      <c r="D41" s="65"/>
      <c r="E41" s="66"/>
      <c r="F41" s="67"/>
      <c r="G41" s="137" t="e">
        <f>G30</f>
        <v>#REF!</v>
      </c>
      <c r="H41" s="128" t="e">
        <f t="shared" ref="H41:L41" si="9">H30</f>
        <v>#REF!</v>
      </c>
      <c r="I41" s="128" t="e">
        <f t="shared" si="9"/>
        <v>#REF!</v>
      </c>
      <c r="J41" s="128" t="e">
        <f t="shared" si="9"/>
        <v>#REF!</v>
      </c>
      <c r="K41" s="128" t="e">
        <f t="shared" si="9"/>
        <v>#REF!</v>
      </c>
      <c r="L41" s="128" t="e">
        <f t="shared" si="9"/>
        <v>#REF!</v>
      </c>
      <c r="N41" s="124"/>
    </row>
    <row r="42" spans="2:14" outlineLevel="2">
      <c r="C42" s="12" t="s">
        <v>188</v>
      </c>
      <c r="D42" s="12"/>
      <c r="E42" s="12"/>
      <c r="F42" s="12"/>
      <c r="G42" s="138" t="e">
        <f t="shared" ref="G42:L42" si="10">Tax</f>
        <v>#REF!</v>
      </c>
      <c r="H42" s="139" t="e">
        <f t="shared" si="10"/>
        <v>#REF!</v>
      </c>
      <c r="I42" s="139" t="e">
        <f t="shared" si="10"/>
        <v>#REF!</v>
      </c>
      <c r="J42" s="139" t="e">
        <f t="shared" si="10"/>
        <v>#REF!</v>
      </c>
      <c r="K42" s="139" t="e">
        <f t="shared" si="10"/>
        <v>#REF!</v>
      </c>
      <c r="L42" s="139" t="e">
        <f t="shared" si="10"/>
        <v>#REF!</v>
      </c>
    </row>
    <row r="43" spans="2:14" outlineLevel="2">
      <c r="C43" s="9" t="s">
        <v>189</v>
      </c>
      <c r="D43" s="21"/>
      <c r="E43" s="22"/>
      <c r="F43" s="22"/>
      <c r="G43" s="131" t="e">
        <f>G41*(1-G42)</f>
        <v>#REF!</v>
      </c>
      <c r="H43" s="13" t="e">
        <f>H41*(1-H42)</f>
        <v>#REF!</v>
      </c>
      <c r="I43" s="13" t="e">
        <f t="shared" ref="I43:L43" si="11">I41*(1-I42)</f>
        <v>#REF!</v>
      </c>
      <c r="J43" s="13" t="e">
        <f t="shared" si="11"/>
        <v>#REF!</v>
      </c>
      <c r="K43" s="13" t="e">
        <f t="shared" si="11"/>
        <v>#REF!</v>
      </c>
      <c r="L43" s="13" t="e">
        <f t="shared" si="11"/>
        <v>#REF!</v>
      </c>
      <c r="N43" s="126"/>
    </row>
    <row r="44" spans="2:14" outlineLevel="2">
      <c r="C44" s="7" t="s">
        <v>190</v>
      </c>
      <c r="D44" s="21"/>
      <c r="E44" s="22"/>
      <c r="F44" s="22"/>
      <c r="G44" s="137" t="e">
        <f>#REF!</f>
        <v>#REF!</v>
      </c>
      <c r="H44" s="128" t="e">
        <f>#REF!</f>
        <v>#REF!</v>
      </c>
      <c r="I44" s="128" t="e">
        <f>#REF!</f>
        <v>#REF!</v>
      </c>
      <c r="J44" s="128" t="e">
        <f>#REF!</f>
        <v>#REF!</v>
      </c>
      <c r="K44" s="128" t="e">
        <f>#REF!</f>
        <v>#REF!</v>
      </c>
      <c r="L44" s="128" t="e">
        <f>#REF!</f>
        <v>#REF!</v>
      </c>
    </row>
    <row r="45" spans="2:14" outlineLevel="2">
      <c r="C45" s="7" t="s">
        <v>191</v>
      </c>
      <c r="D45" s="21"/>
      <c r="E45" s="22"/>
      <c r="F45" s="22"/>
      <c r="G45" s="137" t="e">
        <f>#REF!</f>
        <v>#REF!</v>
      </c>
      <c r="H45" s="128" t="e">
        <f>#REF!</f>
        <v>#REF!</v>
      </c>
      <c r="I45" s="128" t="e">
        <f>#REF!</f>
        <v>#REF!</v>
      </c>
      <c r="J45" s="128" t="e">
        <f>#REF!</f>
        <v>#REF!</v>
      </c>
      <c r="K45" s="128" t="e">
        <f>#REF!</f>
        <v>#REF!</v>
      </c>
      <c r="L45" s="128" t="e">
        <f>#REF!</f>
        <v>#REF!</v>
      </c>
    </row>
    <row r="46" spans="2:14" outlineLevel="2">
      <c r="C46" s="7" t="s">
        <v>192</v>
      </c>
      <c r="D46" s="21"/>
      <c r="E46" s="22"/>
      <c r="F46" s="22"/>
      <c r="G46" s="137" t="e">
        <f>#REF!</f>
        <v>#REF!</v>
      </c>
      <c r="H46" s="128" t="e">
        <f>#REF!</f>
        <v>#REF!</v>
      </c>
      <c r="I46" s="128" t="e">
        <f>#REF!</f>
        <v>#REF!</v>
      </c>
      <c r="J46" s="128" t="e">
        <f>#REF!</f>
        <v>#REF!</v>
      </c>
      <c r="K46" s="128" t="e">
        <f>#REF!</f>
        <v>#REF!</v>
      </c>
      <c r="L46" s="128" t="e">
        <f>#REF!</f>
        <v>#REF!</v>
      </c>
    </row>
    <row r="47" spans="2:14" ht="16" outlineLevel="2" thickBot="1">
      <c r="C47" s="11"/>
      <c r="D47" s="21"/>
      <c r="E47" s="22"/>
      <c r="F47" s="22"/>
      <c r="G47" s="140"/>
      <c r="H47" s="141"/>
      <c r="I47" s="141"/>
      <c r="J47" s="141"/>
      <c r="K47" s="141"/>
      <c r="L47" s="141"/>
    </row>
    <row r="48" spans="2:14" outlineLevel="2">
      <c r="C48" s="33" t="s">
        <v>187</v>
      </c>
      <c r="D48" s="34"/>
      <c r="E48" s="38"/>
      <c r="F48" s="38"/>
      <c r="G48" s="142" t="e">
        <f>G43-G44-G45+G46</f>
        <v>#REF!</v>
      </c>
      <c r="H48" s="38" t="e">
        <f t="shared" ref="H48:L48" si="12">H43-H44-H45+H46</f>
        <v>#REF!</v>
      </c>
      <c r="I48" s="38" t="e">
        <f t="shared" si="12"/>
        <v>#REF!</v>
      </c>
      <c r="J48" s="38" t="e">
        <f t="shared" si="12"/>
        <v>#REF!</v>
      </c>
      <c r="K48" s="38" t="e">
        <f t="shared" si="12"/>
        <v>#REF!</v>
      </c>
      <c r="L48" s="143" t="e">
        <f t="shared" si="12"/>
        <v>#REF!</v>
      </c>
      <c r="N48" s="126"/>
    </row>
    <row r="49" spans="2:14" ht="16" outlineLevel="2" thickBot="1">
      <c r="C49" s="39" t="s">
        <v>181</v>
      </c>
      <c r="D49" s="36"/>
      <c r="E49" s="40"/>
      <c r="F49" s="40"/>
      <c r="G49" s="75" t="e">
        <f>G48/G$21</f>
        <v>#REF!</v>
      </c>
      <c r="H49" s="41" t="e">
        <f>H48/H$21</f>
        <v>#REF!</v>
      </c>
      <c r="I49" s="41" t="e">
        <f t="shared" ref="I49" si="13">I48/I$21</f>
        <v>#REF!</v>
      </c>
      <c r="J49" s="41" t="e">
        <f t="shared" ref="J49" si="14">J48/J$21</f>
        <v>#REF!</v>
      </c>
      <c r="K49" s="41" t="e">
        <f t="shared" ref="K49" si="15">K48/K$21</f>
        <v>#REF!</v>
      </c>
      <c r="L49" s="42" t="e">
        <f t="shared" ref="L49" si="16">L48/L$21</f>
        <v>#REF!</v>
      </c>
    </row>
    <row r="50" spans="2:14" outlineLevel="2">
      <c r="C50" s="58"/>
      <c r="D50" s="21"/>
      <c r="E50" s="22"/>
      <c r="F50" s="22"/>
      <c r="G50" s="144"/>
      <c r="H50" s="141"/>
      <c r="I50" s="141"/>
      <c r="J50" s="141"/>
      <c r="K50" s="141"/>
      <c r="L50" s="141"/>
    </row>
    <row r="51" spans="2:14" outlineLevel="2">
      <c r="C51" s="1" t="s">
        <v>193</v>
      </c>
      <c r="G51" s="137" t="e">
        <f>G48</f>
        <v>#REF!</v>
      </c>
      <c r="H51" s="128" t="e">
        <f>H48</f>
        <v>#REF!</v>
      </c>
      <c r="I51" s="128" t="e">
        <f t="shared" ref="I51:L51" si="17">I48</f>
        <v>#REF!</v>
      </c>
      <c r="J51" s="128" t="e">
        <f t="shared" si="17"/>
        <v>#REF!</v>
      </c>
      <c r="K51" s="128" t="e">
        <f t="shared" si="17"/>
        <v>#REF!</v>
      </c>
      <c r="L51" s="128" t="e">
        <f t="shared" si="17"/>
        <v>#REF!</v>
      </c>
    </row>
    <row r="52" spans="2:14" outlineLevel="2">
      <c r="C52" s="1" t="s">
        <v>194</v>
      </c>
      <c r="D52" s="6" t="s">
        <v>195</v>
      </c>
      <c r="G52" s="145">
        <f>0.25/2</f>
        <v>0.125</v>
      </c>
      <c r="H52" s="146">
        <f>0.5+0.25</f>
        <v>0.75</v>
      </c>
      <c r="I52" s="147">
        <f>H52+1</f>
        <v>1.75</v>
      </c>
      <c r="J52" s="147">
        <f t="shared" ref="J52:L52" si="18">I52+1</f>
        <v>2.75</v>
      </c>
      <c r="K52" s="147">
        <f t="shared" si="18"/>
        <v>3.75</v>
      </c>
      <c r="L52" s="147">
        <f t="shared" si="18"/>
        <v>4.75</v>
      </c>
    </row>
    <row r="53" spans="2:14" outlineLevel="2">
      <c r="C53" s="24" t="s">
        <v>196</v>
      </c>
      <c r="D53" s="43"/>
      <c r="E53" s="24"/>
      <c r="F53" s="24"/>
      <c r="G53" s="148">
        <f t="shared" ref="G53:L53" si="19">1/(1+$G$12)^G52</f>
        <v>0.99358685652992784</v>
      </c>
      <c r="H53" s="149">
        <f t="shared" si="19"/>
        <v>0.96213281537748119</v>
      </c>
      <c r="I53" s="149">
        <f t="shared" si="19"/>
        <v>0.91386433887080498</v>
      </c>
      <c r="J53" s="149">
        <f t="shared" si="19"/>
        <v>0.86801740519796466</v>
      </c>
      <c r="K53" s="149">
        <f t="shared" si="19"/>
        <v>0.82447052990118364</v>
      </c>
      <c r="L53" s="149">
        <f t="shared" si="19"/>
        <v>0.78310832317989143</v>
      </c>
    </row>
    <row r="54" spans="2:14" outlineLevel="2">
      <c r="C54" s="9" t="s">
        <v>197</v>
      </c>
      <c r="D54" s="9"/>
      <c r="E54" s="9"/>
      <c r="F54" s="9"/>
      <c r="G54" s="131" t="e">
        <f t="shared" ref="G54:L54" si="20">G51*G53</f>
        <v>#REF!</v>
      </c>
      <c r="H54" s="13" t="e">
        <f t="shared" si="20"/>
        <v>#REF!</v>
      </c>
      <c r="I54" s="13" t="e">
        <f t="shared" si="20"/>
        <v>#REF!</v>
      </c>
      <c r="J54" s="13" t="e">
        <f t="shared" si="20"/>
        <v>#REF!</v>
      </c>
      <c r="K54" s="13" t="e">
        <f t="shared" si="20"/>
        <v>#REF!</v>
      </c>
      <c r="L54" s="13" t="e">
        <f t="shared" si="20"/>
        <v>#REF!</v>
      </c>
    </row>
    <row r="55" spans="2:14" ht="16" outlineLevel="2" thickBot="1"/>
    <row r="56" spans="2:14" ht="16" outlineLevel="2" thickBot="1">
      <c r="C56" s="37" t="s">
        <v>198</v>
      </c>
      <c r="D56" s="44" t="e">
        <f>SUM(G54:L54)</f>
        <v>#REF!</v>
      </c>
    </row>
    <row r="57" spans="2:14" outlineLevel="2"/>
    <row r="58" spans="2:14" ht="5.25" customHeight="1" outlineLevel="1">
      <c r="J58"/>
      <c r="L58"/>
    </row>
    <row r="59" spans="2:14" outlineLevel="1">
      <c r="B59" s="1" t="s">
        <v>3</v>
      </c>
      <c r="C59" s="17" t="s">
        <v>199</v>
      </c>
      <c r="D59" s="18"/>
      <c r="E59" s="18"/>
      <c r="F59" s="18"/>
      <c r="G59" s="18"/>
      <c r="H59" s="18"/>
      <c r="I59" s="18"/>
      <c r="J59" s="18"/>
      <c r="K59" s="18"/>
      <c r="L59" s="18"/>
      <c r="M59" s="18"/>
      <c r="N59" s="123"/>
    </row>
    <row r="60" spans="2:14" ht="5.25" customHeight="1" outlineLevel="2">
      <c r="J60"/>
      <c r="L60"/>
    </row>
    <row r="61" spans="2:14" ht="18" outlineLevel="2">
      <c r="C61" s="29" t="s">
        <v>200</v>
      </c>
      <c r="D61" s="30"/>
      <c r="E61" s="30"/>
    </row>
    <row r="62" spans="2:14" outlineLevel="2">
      <c r="C62" s="1" t="s">
        <v>201</v>
      </c>
      <c r="E62" s="8" t="e">
        <f>L51</f>
        <v>#REF!</v>
      </c>
    </row>
    <row r="63" spans="2:14" outlineLevel="2">
      <c r="C63" s="1" t="s">
        <v>202</v>
      </c>
      <c r="E63" s="88">
        <f>G13</f>
        <v>1.9E-2</v>
      </c>
    </row>
    <row r="64" spans="2:14" outlineLevel="2">
      <c r="C64" s="24" t="s">
        <v>173</v>
      </c>
      <c r="D64" s="24"/>
      <c r="E64" s="45">
        <f>G12</f>
        <v>5.2817988900100907E-2</v>
      </c>
    </row>
    <row r="65" spans="2:14" outlineLevel="2">
      <c r="C65" s="9" t="s">
        <v>199</v>
      </c>
      <c r="D65" s="9"/>
      <c r="E65" s="8" t="e">
        <f>(E62*(1+E63)/($G$12-E63))</f>
        <v>#REF!</v>
      </c>
      <c r="F65" s="26"/>
    </row>
    <row r="66" spans="2:14" ht="16" outlineLevel="2" thickBot="1"/>
    <row r="67" spans="2:14" ht="16" outlineLevel="2" thickBot="1">
      <c r="C67" s="37" t="s">
        <v>203</v>
      </c>
      <c r="D67" s="44" t="e">
        <f>E65/(1+$G$12)^5.25</f>
        <v>#REF!</v>
      </c>
      <c r="F67" s="26"/>
    </row>
    <row r="68" spans="2:14" outlineLevel="2"/>
    <row r="69" spans="2:14" ht="18" outlineLevel="2">
      <c r="C69" s="29" t="s">
        <v>24</v>
      </c>
      <c r="D69" s="30"/>
      <c r="E69" s="30"/>
      <c r="F69" s="104"/>
    </row>
    <row r="70" spans="2:14" outlineLevel="2">
      <c r="C70" s="1" t="s">
        <v>204</v>
      </c>
      <c r="E70" s="8" t="e">
        <f>L30</f>
        <v>#REF!</v>
      </c>
    </row>
    <row r="71" spans="2:14" outlineLevel="2">
      <c r="C71" s="1" t="s">
        <v>24</v>
      </c>
      <c r="E71" s="89">
        <f>G14</f>
        <v>9.3000000000000007</v>
      </c>
    </row>
    <row r="72" spans="2:14" outlineLevel="2">
      <c r="C72" s="24" t="s">
        <v>173</v>
      </c>
      <c r="D72" s="24"/>
      <c r="E72" s="45">
        <f>$G$12</f>
        <v>5.2817988900100907E-2</v>
      </c>
    </row>
    <row r="73" spans="2:14" outlineLevel="2">
      <c r="C73" s="9" t="s">
        <v>199</v>
      </c>
      <c r="D73" s="9"/>
      <c r="E73" s="8" t="e">
        <f>E70*E71</f>
        <v>#REF!</v>
      </c>
      <c r="F73" s="26"/>
    </row>
    <row r="74" spans="2:14" ht="16" outlineLevel="2" thickBot="1"/>
    <row r="75" spans="2:14" ht="16" outlineLevel="2" thickBot="1">
      <c r="C75" s="37" t="s">
        <v>203</v>
      </c>
      <c r="D75" s="44" t="e">
        <f>E73/(1+$G$12)^5.25</f>
        <v>#REF!</v>
      </c>
      <c r="F75" s="26"/>
    </row>
    <row r="76" spans="2:14" outlineLevel="2"/>
    <row r="77" spans="2:14" ht="5.25" customHeight="1" outlineLevel="1">
      <c r="J77"/>
      <c r="L77"/>
    </row>
    <row r="78" spans="2:14" outlineLevel="1">
      <c r="B78" s="1" t="s">
        <v>3</v>
      </c>
      <c r="C78" s="17" t="s">
        <v>205</v>
      </c>
      <c r="D78" s="18"/>
      <c r="E78" s="18"/>
      <c r="F78" s="18"/>
      <c r="G78" s="18"/>
      <c r="H78" s="18"/>
      <c r="I78" s="18"/>
      <c r="J78" s="18"/>
      <c r="K78" s="18"/>
      <c r="L78" s="18"/>
      <c r="M78" s="18"/>
      <c r="N78" s="123"/>
    </row>
    <row r="79" spans="2:14" ht="5.25" customHeight="1" outlineLevel="2">
      <c r="J79"/>
      <c r="L79"/>
    </row>
    <row r="80" spans="2:14" outlineLevel="2">
      <c r="C80" s="1" t="s">
        <v>206</v>
      </c>
      <c r="E80" s="8" t="e">
        <f>(D67+D75)/2+D56</f>
        <v>#REF!</v>
      </c>
      <c r="F80" s="26"/>
    </row>
    <row r="81" spans="3:12" outlineLevel="2">
      <c r="C81" s="1" t="s">
        <v>207</v>
      </c>
      <c r="E81" s="46">
        <v>414131</v>
      </c>
    </row>
    <row r="82" spans="3:12" outlineLevel="2">
      <c r="C82" s="24" t="s">
        <v>208</v>
      </c>
      <c r="D82" s="24"/>
      <c r="E82" s="47">
        <v>43903</v>
      </c>
    </row>
    <row r="83" spans="3:12" outlineLevel="2">
      <c r="C83" s="9" t="s">
        <v>209</v>
      </c>
      <c r="D83" s="9"/>
      <c r="E83" s="10" t="e">
        <f>E80-E81+E82</f>
        <v>#REF!</v>
      </c>
      <c r="F83" s="26"/>
    </row>
    <row r="84" spans="3:12" outlineLevel="2">
      <c r="C84" s="9"/>
      <c r="D84" s="9"/>
      <c r="E84" s="10"/>
      <c r="F84" s="26"/>
    </row>
    <row r="85" spans="3:12" outlineLevel="2">
      <c r="C85" s="9" t="s">
        <v>210</v>
      </c>
      <c r="D85" s="9"/>
      <c r="E85" s="10">
        <f>7985700000/12.35</f>
        <v>646615384.61538458</v>
      </c>
      <c r="F85" s="26"/>
    </row>
    <row r="86" spans="3:12" outlineLevel="2">
      <c r="C86" s="9" t="s">
        <v>211</v>
      </c>
      <c r="D86" s="9"/>
      <c r="E86" s="10" t="e">
        <f>E83/E85</f>
        <v>#REF!</v>
      </c>
      <c r="F86" s="26"/>
    </row>
    <row r="87" spans="3:12" ht="16" outlineLevel="2" thickBot="1">
      <c r="C87"/>
      <c r="D87"/>
      <c r="E87"/>
    </row>
    <row r="88" spans="3:12" outlineLevel="2">
      <c r="C88" s="33" t="s">
        <v>212</v>
      </c>
      <c r="D88" s="34"/>
      <c r="E88" s="68" t="e">
        <f>E80/F30</f>
        <v>#REF!</v>
      </c>
    </row>
    <row r="89" spans="3:12" outlineLevel="2">
      <c r="C89" s="70" t="s">
        <v>213</v>
      </c>
      <c r="D89" s="71"/>
      <c r="E89" s="72" t="e">
        <f>E80/H30</f>
        <v>#REF!</v>
      </c>
    </row>
    <row r="90" spans="3:12" ht="16" outlineLevel="2" thickBot="1">
      <c r="C90" s="35" t="s">
        <v>214</v>
      </c>
      <c r="D90" s="36"/>
      <c r="E90" s="69" t="e">
        <f>E80/L30</f>
        <v>#REF!</v>
      </c>
    </row>
    <row r="91" spans="3:12" ht="16" outlineLevel="2" thickBot="1">
      <c r="C91"/>
      <c r="D91"/>
      <c r="E91"/>
    </row>
    <row r="92" spans="3:12" outlineLevel="2">
      <c r="C92" s="33" t="s">
        <v>215</v>
      </c>
      <c r="D92" s="34"/>
      <c r="E92" s="68" t="e">
        <f>E80/F21</f>
        <v>#REF!</v>
      </c>
    </row>
    <row r="93" spans="3:12" outlineLevel="2">
      <c r="C93" s="70" t="s">
        <v>216</v>
      </c>
      <c r="D93" s="71"/>
      <c r="E93" s="72" t="e">
        <f>E80/H21</f>
        <v>#REF!</v>
      </c>
    </row>
    <row r="94" spans="3:12" ht="16" outlineLevel="2" thickBot="1">
      <c r="C94" s="35" t="s">
        <v>217</v>
      </c>
      <c r="D94" s="36"/>
      <c r="E94" s="69" t="e">
        <f>E80/L21</f>
        <v>#REF!</v>
      </c>
    </row>
    <row r="95" spans="3:12" outlineLevel="2"/>
    <row r="96" spans="3:12" ht="5.25" customHeight="1" outlineLevel="1" thickBot="1">
      <c r="J96"/>
      <c r="L96"/>
    </row>
    <row r="97" spans="1:14" ht="16" thickTop="1">
      <c r="A97" s="14" t="s">
        <v>3</v>
      </c>
      <c r="C97" s="15" t="s">
        <v>218</v>
      </c>
      <c r="D97" s="16"/>
      <c r="E97" s="16"/>
      <c r="F97" s="16"/>
      <c r="G97" s="16"/>
      <c r="H97" s="16"/>
      <c r="I97" s="16"/>
      <c r="J97" s="16"/>
      <c r="K97" s="16"/>
      <c r="L97" s="16"/>
      <c r="M97" s="16"/>
      <c r="N97" s="122"/>
    </row>
    <row r="98" spans="1:14" outlineLevel="1"/>
    <row r="99" spans="1:14" outlineLevel="1">
      <c r="B99" s="1" t="s">
        <v>3</v>
      </c>
      <c r="C99" s="127" t="s">
        <v>213</v>
      </c>
      <c r="D99" s="27"/>
      <c r="E99" s="27"/>
      <c r="F99" s="27"/>
      <c r="G99" s="27"/>
      <c r="H99" s="27"/>
      <c r="I99" s="27"/>
      <c r="J99" s="27"/>
      <c r="K99" s="27"/>
      <c r="L99" s="27"/>
      <c r="M99" s="27"/>
      <c r="N99" s="125"/>
    </row>
    <row r="100" spans="1:14" ht="5.25" customHeight="1" outlineLevel="2"/>
    <row r="101" spans="1:14" ht="18" outlineLevel="2">
      <c r="E101" s="31" t="s">
        <v>173</v>
      </c>
      <c r="F101" s="31"/>
      <c r="G101" s="31"/>
      <c r="H101" s="31"/>
      <c r="I101" s="31"/>
    </row>
    <row r="102" spans="1:14" outlineLevel="2">
      <c r="C102" s="73"/>
      <c r="D102" s="78" t="e">
        <f>E89</f>
        <v>#REF!</v>
      </c>
      <c r="E102" s="76">
        <v>8.1299999999999997E-2</v>
      </c>
      <c r="F102" s="76">
        <v>8.6300000000000002E-2</v>
      </c>
      <c r="G102" s="77">
        <v>9.1300000000000006E-2</v>
      </c>
      <c r="H102" s="76">
        <v>9.6300000000000011E-2</v>
      </c>
      <c r="I102" s="76">
        <v>0.10130000000000002</v>
      </c>
    </row>
    <row r="103" spans="1:14" outlineLevel="2">
      <c r="D103" s="76">
        <v>1.5000000000000001E-2</v>
      </c>
      <c r="E103" s="79" t="e">
        <f t="dataTable" ref="E103:I107" dt2D="1" dtr="1" r1="G12" r2="G13" ca="1"/>
        <v>#REF!</v>
      </c>
      <c r="F103" s="80" t="e">
        <v>#REF!</v>
      </c>
      <c r="G103" s="80" t="e">
        <v>#REF!</v>
      </c>
      <c r="H103" s="80" t="e">
        <v>#REF!</v>
      </c>
      <c r="I103" s="81" t="e">
        <v>#REF!</v>
      </c>
    </row>
    <row r="104" spans="1:14" outlineLevel="2">
      <c r="C104" s="32" t="s">
        <v>219</v>
      </c>
      <c r="D104" s="76">
        <v>1.7500000000000002E-2</v>
      </c>
      <c r="E104" s="82" t="e">
        <v>#REF!</v>
      </c>
      <c r="F104" s="83" t="e">
        <v>#REF!</v>
      </c>
      <c r="G104" s="83" t="e">
        <v>#REF!</v>
      </c>
      <c r="H104" s="83" t="e">
        <v>#REF!</v>
      </c>
      <c r="I104" s="84" t="e">
        <v>#REF!</v>
      </c>
    </row>
    <row r="105" spans="1:14" outlineLevel="2">
      <c r="C105" s="32" t="s">
        <v>220</v>
      </c>
      <c r="D105" s="77">
        <v>0.02</v>
      </c>
      <c r="E105" s="82" t="e">
        <v>#REF!</v>
      </c>
      <c r="F105" s="83" t="e">
        <v>#REF!</v>
      </c>
      <c r="G105" s="83" t="e">
        <v>#REF!</v>
      </c>
      <c r="H105" s="83" t="e">
        <v>#REF!</v>
      </c>
      <c r="I105" s="84" t="e">
        <v>#REF!</v>
      </c>
    </row>
    <row r="106" spans="1:14" outlineLevel="2">
      <c r="C106" s="32" t="s">
        <v>221</v>
      </c>
      <c r="D106" s="76">
        <v>2.2499999999999999E-2</v>
      </c>
      <c r="E106" s="82" t="e">
        <v>#REF!</v>
      </c>
      <c r="F106" s="83" t="e">
        <v>#REF!</v>
      </c>
      <c r="G106" s="83" t="e">
        <v>#REF!</v>
      </c>
      <c r="H106" s="83" t="e">
        <v>#REF!</v>
      </c>
      <c r="I106" s="84" t="e">
        <v>#REF!</v>
      </c>
    </row>
    <row r="107" spans="1:14" outlineLevel="2">
      <c r="D107" s="76">
        <v>2.4999999999999998E-2</v>
      </c>
      <c r="E107" s="85" t="e">
        <v>#REF!</v>
      </c>
      <c r="F107" s="86" t="e">
        <v>#REF!</v>
      </c>
      <c r="G107" s="86" t="e">
        <v>#REF!</v>
      </c>
      <c r="H107" s="86" t="e">
        <v>#REF!</v>
      </c>
      <c r="I107" s="87" t="e">
        <v>#REF!</v>
      </c>
    </row>
    <row r="108" spans="1:14" outlineLevel="2"/>
    <row r="109" spans="1:14" ht="5.25" customHeight="1" outlineLevel="1">
      <c r="J109"/>
      <c r="L109"/>
    </row>
    <row r="110" spans="1:14" outlineLevel="1">
      <c r="B110" s="1" t="s">
        <v>3</v>
      </c>
      <c r="C110" s="28" t="s">
        <v>216</v>
      </c>
      <c r="D110" s="27"/>
      <c r="E110" s="27"/>
      <c r="F110" s="27"/>
      <c r="G110" s="27"/>
      <c r="H110" s="27"/>
      <c r="I110" s="27"/>
      <c r="J110" s="27"/>
      <c r="K110" s="27"/>
      <c r="L110" s="27"/>
      <c r="M110" s="27"/>
      <c r="N110" s="125"/>
    </row>
    <row r="111" spans="1:14" ht="5.25" customHeight="1" outlineLevel="2"/>
    <row r="112" spans="1:14" ht="18" outlineLevel="2">
      <c r="E112" s="31" t="s">
        <v>173</v>
      </c>
      <c r="F112" s="31"/>
      <c r="G112" s="31"/>
      <c r="H112" s="31"/>
      <c r="I112" s="31"/>
    </row>
    <row r="113" spans="1:12" outlineLevel="2">
      <c r="C113" s="73"/>
      <c r="D113" s="78" t="e">
        <f>E93</f>
        <v>#REF!</v>
      </c>
      <c r="E113" s="76">
        <f>E102</f>
        <v>8.1299999999999997E-2</v>
      </c>
      <c r="F113" s="76">
        <f t="shared" ref="F113:I113" si="21">F102</f>
        <v>8.6300000000000002E-2</v>
      </c>
      <c r="G113" s="76">
        <f t="shared" si="21"/>
        <v>9.1300000000000006E-2</v>
      </c>
      <c r="H113" s="76">
        <f t="shared" si="21"/>
        <v>9.6300000000000011E-2</v>
      </c>
      <c r="I113" s="76">
        <f t="shared" si="21"/>
        <v>0.10130000000000002</v>
      </c>
    </row>
    <row r="114" spans="1:12" outlineLevel="2">
      <c r="D114" s="76">
        <f>D103</f>
        <v>1.5000000000000001E-2</v>
      </c>
      <c r="E114" s="79" t="e">
        <f t="dataTable" ref="E114:I118" dt2D="1" dtr="1" r1="G12" r2="G13"/>
        <v>#REF!</v>
      </c>
      <c r="F114" s="80" t="e">
        <v>#REF!</v>
      </c>
      <c r="G114" s="80" t="e">
        <v>#REF!</v>
      </c>
      <c r="H114" s="80" t="e">
        <v>#REF!</v>
      </c>
      <c r="I114" s="81" t="e">
        <v>#REF!</v>
      </c>
    </row>
    <row r="115" spans="1:12" outlineLevel="2">
      <c r="C115" s="32" t="s">
        <v>219</v>
      </c>
      <c r="D115" s="76">
        <f t="shared" ref="D115:D118" si="22">D104</f>
        <v>1.7500000000000002E-2</v>
      </c>
      <c r="E115" s="82" t="e">
        <v>#REF!</v>
      </c>
      <c r="F115" s="83" t="e">
        <v>#REF!</v>
      </c>
      <c r="G115" s="83" t="e">
        <v>#REF!</v>
      </c>
      <c r="H115" s="83" t="e">
        <v>#REF!</v>
      </c>
      <c r="I115" s="84" t="e">
        <v>#REF!</v>
      </c>
    </row>
    <row r="116" spans="1:12" outlineLevel="2">
      <c r="C116" s="32" t="s">
        <v>220</v>
      </c>
      <c r="D116" s="76">
        <f t="shared" si="22"/>
        <v>0.02</v>
      </c>
      <c r="E116" s="82" t="e">
        <v>#REF!</v>
      </c>
      <c r="F116" s="83" t="e">
        <v>#REF!</v>
      </c>
      <c r="G116" s="83" t="e">
        <v>#REF!</v>
      </c>
      <c r="H116" s="83" t="e">
        <v>#REF!</v>
      </c>
      <c r="I116" s="84" t="e">
        <v>#REF!</v>
      </c>
    </row>
    <row r="117" spans="1:12" outlineLevel="2">
      <c r="C117" s="32" t="s">
        <v>221</v>
      </c>
      <c r="D117" s="76">
        <f t="shared" si="22"/>
        <v>2.2499999999999999E-2</v>
      </c>
      <c r="E117" s="82" t="e">
        <v>#REF!</v>
      </c>
      <c r="F117" s="83" t="e">
        <v>#REF!</v>
      </c>
      <c r="G117" s="83" t="e">
        <v>#REF!</v>
      </c>
      <c r="H117" s="83" t="e">
        <v>#REF!</v>
      </c>
      <c r="I117" s="84" t="e">
        <v>#REF!</v>
      </c>
    </row>
    <row r="118" spans="1:12" outlineLevel="2">
      <c r="D118" s="76">
        <f t="shared" si="22"/>
        <v>2.4999999999999998E-2</v>
      </c>
      <c r="E118" s="85" t="e">
        <v>#REF!</v>
      </c>
      <c r="F118" s="86" t="e">
        <v>#REF!</v>
      </c>
      <c r="G118" s="86" t="e">
        <v>#REF!</v>
      </c>
      <c r="H118" s="86" t="e">
        <v>#REF!</v>
      </c>
      <c r="I118" s="87" t="e">
        <v>#REF!</v>
      </c>
    </row>
    <row r="119" spans="1:12" outlineLevel="2">
      <c r="C119"/>
      <c r="D119"/>
      <c r="E119"/>
      <c r="F119"/>
      <c r="G119"/>
      <c r="H119"/>
      <c r="I119"/>
    </row>
    <row r="120" spans="1:12" ht="5.25" customHeight="1" outlineLevel="1">
      <c r="J120"/>
      <c r="L120"/>
    </row>
    <row r="121" spans="1:12" outlineLevel="1">
      <c r="A121" s="1" t="s">
        <v>3</v>
      </c>
      <c r="B121" s="1" t="s">
        <v>3</v>
      </c>
    </row>
  </sheetData>
  <phoneticPr fontId="41" type="noConversion"/>
  <pageMargins left="0.7" right="0.7" top="0.75" bottom="0.75" header="0.3" footer="0.3"/>
  <pageSetup scale="26"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C6574-5275-C04D-A245-D8B93F925A10}">
  <sheetPr>
    <tabColor theme="5" tint="0.79998168889431442"/>
  </sheetPr>
  <dimension ref="A1:DH512"/>
  <sheetViews>
    <sheetView showGridLines="0" view="pageBreakPreview" zoomScale="80" zoomScaleNormal="75" zoomScaleSheetLayoutView="80" workbookViewId="0">
      <selection activeCell="G9" sqref="G9"/>
    </sheetView>
  </sheetViews>
  <sheetFormatPr baseColWidth="10" defaultColWidth="9.5" defaultRowHeight="13" outlineLevelRow="2" outlineLevelCol="1"/>
  <cols>
    <col min="1" max="1" width="2.33203125" style="204" customWidth="1"/>
    <col min="2" max="2" width="2.33203125" style="154" customWidth="1"/>
    <col min="3" max="6" width="13.83203125" style="154" customWidth="1"/>
    <col min="7" max="7" width="16" style="154" customWidth="1"/>
    <col min="8" max="9" width="13.83203125" style="154" customWidth="1"/>
    <col min="10" max="99" width="13.83203125" style="154" hidden="1" customWidth="1" outlineLevel="1"/>
    <col min="100" max="100" width="13.83203125" style="154" customWidth="1" collapsed="1"/>
    <col min="101" max="104" width="13.83203125" style="154" customWidth="1"/>
    <col min="105" max="105" width="2.33203125" style="154" customWidth="1"/>
    <col min="106" max="107" width="9.5" style="154" customWidth="1"/>
    <col min="108" max="111" width="10.6640625" style="154" customWidth="1"/>
    <col min="112" max="112" width="10.83203125" style="154" bestFit="1" customWidth="1" collapsed="1"/>
    <col min="113" max="115" width="10.5" style="154" bestFit="1" customWidth="1"/>
    <col min="116" max="16384" width="9.5" style="154"/>
  </cols>
  <sheetData>
    <row r="1" spans="1:105" s="204" customFormat="1" ht="16" customHeight="1">
      <c r="B1" s="154"/>
      <c r="DA1" s="154"/>
    </row>
    <row r="2" spans="1:105" ht="16" customHeight="1">
      <c r="A2" s="154"/>
    </row>
    <row r="3" spans="1:105" ht="24" customHeight="1" outlineLevel="1">
      <c r="C3" s="251" t="s">
        <v>222</v>
      </c>
      <c r="D3" s="251"/>
      <c r="E3" s="251"/>
      <c r="F3" s="251"/>
      <c r="G3" s="251"/>
      <c r="H3" s="251"/>
      <c r="I3" s="251"/>
      <c r="J3" s="251"/>
      <c r="K3" s="251"/>
      <c r="L3" s="251"/>
      <c r="M3" s="251"/>
      <c r="N3" s="251"/>
      <c r="O3" s="251"/>
      <c r="P3" s="251"/>
      <c r="Q3" s="251"/>
      <c r="R3" s="251"/>
      <c r="S3" s="251"/>
      <c r="T3" s="251"/>
      <c r="U3" s="251"/>
      <c r="V3" s="251"/>
      <c r="W3" s="251"/>
      <c r="X3" s="251"/>
      <c r="Y3" s="251"/>
      <c r="Z3" s="251"/>
      <c r="AA3" s="251"/>
      <c r="AB3" s="251"/>
      <c r="AC3" s="251"/>
      <c r="AD3" s="251"/>
      <c r="AE3" s="251"/>
      <c r="AF3" s="251"/>
      <c r="AG3" s="251"/>
      <c r="AH3" s="251"/>
      <c r="AI3" s="251"/>
      <c r="AJ3" s="251"/>
      <c r="AK3" s="251"/>
      <c r="AL3" s="251"/>
      <c r="AM3" s="251"/>
      <c r="AN3" s="251"/>
      <c r="AO3" s="251"/>
      <c r="AP3" s="251"/>
      <c r="AQ3" s="251"/>
      <c r="AR3" s="251"/>
      <c r="AS3" s="251"/>
      <c r="AT3" s="251"/>
      <c r="AU3" s="251"/>
      <c r="AV3" s="251"/>
      <c r="AW3" s="251"/>
      <c r="AX3" s="251"/>
      <c r="AY3" s="251"/>
      <c r="AZ3" s="251"/>
      <c r="BA3" s="251"/>
      <c r="BB3" s="251"/>
      <c r="BC3" s="251"/>
      <c r="BD3" s="251"/>
      <c r="BE3" s="251"/>
      <c r="BF3" s="251"/>
      <c r="BG3" s="251"/>
      <c r="BH3" s="251"/>
      <c r="BI3" s="251"/>
      <c r="BJ3" s="251"/>
      <c r="BK3" s="251"/>
      <c r="BL3" s="251"/>
      <c r="BM3" s="251"/>
      <c r="BN3" s="251"/>
      <c r="BO3" s="251"/>
      <c r="BP3" s="251"/>
      <c r="BQ3" s="251"/>
      <c r="BR3" s="251"/>
      <c r="BS3" s="251"/>
      <c r="BT3" s="251"/>
      <c r="BU3" s="251"/>
      <c r="BV3" s="251"/>
      <c r="BW3" s="251"/>
      <c r="BX3" s="251"/>
      <c r="BY3" s="251"/>
      <c r="BZ3" s="251"/>
      <c r="CA3" s="251"/>
      <c r="CB3" s="251"/>
      <c r="CC3" s="251"/>
      <c r="CD3" s="251"/>
      <c r="CE3" s="251"/>
      <c r="CF3" s="251"/>
      <c r="CG3" s="251"/>
      <c r="CH3" s="251"/>
      <c r="CI3" s="251"/>
      <c r="CJ3" s="251"/>
      <c r="CK3" s="251"/>
      <c r="CL3" s="251"/>
      <c r="CM3" s="251"/>
      <c r="CN3" s="251"/>
      <c r="CO3" s="251"/>
      <c r="CP3" s="251"/>
      <c r="CQ3" s="251"/>
      <c r="CR3" s="251"/>
      <c r="CS3" s="251"/>
      <c r="CT3" s="251"/>
      <c r="CU3" s="251"/>
      <c r="CV3" s="251"/>
      <c r="CW3" s="251"/>
      <c r="CX3" s="251"/>
      <c r="CY3" s="251"/>
      <c r="CZ3" s="251"/>
    </row>
    <row r="4" spans="1:105" ht="16" outlineLevel="1">
      <c r="C4" s="177"/>
      <c r="D4" s="177"/>
      <c r="E4" s="177"/>
      <c r="F4" s="177"/>
      <c r="G4" s="177"/>
      <c r="H4" s="178"/>
    </row>
    <row r="5" spans="1:105" ht="16" outlineLevel="1">
      <c r="C5" s="177" t="s">
        <v>118</v>
      </c>
      <c r="D5" s="177"/>
      <c r="E5" s="177"/>
      <c r="F5" s="177"/>
      <c r="G5" s="177"/>
      <c r="H5" s="177" t="s">
        <v>119</v>
      </c>
    </row>
    <row r="6" spans="1:105" ht="16" outlineLevel="1">
      <c r="C6" s="179" t="s">
        <v>120</v>
      </c>
      <c r="F6" s="177"/>
      <c r="G6" s="187" t="s">
        <v>121</v>
      </c>
      <c r="H6" s="177"/>
    </row>
    <row r="7" spans="1:105" ht="16" outlineLevel="1">
      <c r="C7" s="179" t="s">
        <v>122</v>
      </c>
      <c r="F7" s="177"/>
      <c r="G7" s="180" t="s">
        <v>123</v>
      </c>
      <c r="H7" s="177"/>
    </row>
    <row r="8" spans="1:105" ht="16" outlineLevel="1">
      <c r="C8" s="179" t="s">
        <v>125</v>
      </c>
      <c r="F8" s="177"/>
      <c r="G8" s="222">
        <f>'[1]Historical Prices'!B4</f>
        <v>46101</v>
      </c>
      <c r="H8" s="177"/>
    </row>
    <row r="9" spans="1:105" ht="19" outlineLevel="1" thickBot="1">
      <c r="C9" s="179" t="s">
        <v>223</v>
      </c>
      <c r="D9" s="179"/>
      <c r="E9" s="179"/>
      <c r="F9" s="179" t="s">
        <v>128</v>
      </c>
      <c r="G9" s="224">
        <f>'BSM Model'!E9</f>
        <v>247.99</v>
      </c>
      <c r="H9" s="216" t="s">
        <v>129</v>
      </c>
    </row>
    <row r="10" spans="1:105" ht="16" outlineLevel="1">
      <c r="C10" s="193" t="s">
        <v>130</v>
      </c>
      <c r="D10" s="206"/>
      <c r="E10" s="206"/>
      <c r="F10" s="185"/>
      <c r="G10" s="189" t="s">
        <v>131</v>
      </c>
    </row>
    <row r="11" spans="1:105" ht="16" outlineLevel="1">
      <c r="C11" s="190" t="s">
        <v>133</v>
      </c>
      <c r="D11" s="179"/>
      <c r="E11" s="179"/>
      <c r="G11" s="191">
        <f>'Option Monitor'!F7/100</f>
        <v>0.31072490692138699</v>
      </c>
      <c r="H11" s="216" t="s">
        <v>134</v>
      </c>
    </row>
    <row r="12" spans="1:105" ht="16" outlineLevel="1">
      <c r="C12" s="190" t="s">
        <v>135</v>
      </c>
      <c r="D12" s="179"/>
      <c r="E12" s="179"/>
      <c r="G12" s="191">
        <f>'Historical Prices'!F9</f>
        <v>0.2256059946881076</v>
      </c>
      <c r="H12" s="216" t="s">
        <v>136</v>
      </c>
      <c r="M12" s="181"/>
    </row>
    <row r="13" spans="1:105" ht="17" outlineLevel="1" thickBot="1">
      <c r="C13" s="196" t="s">
        <v>137</v>
      </c>
      <c r="D13" s="207"/>
      <c r="E13" s="207"/>
      <c r="F13" s="197" t="s">
        <v>138</v>
      </c>
      <c r="G13" s="198">
        <f>IF(G10="Implied volatility", G11, G12)</f>
        <v>0.31072490692138699</v>
      </c>
      <c r="H13" s="159"/>
      <c r="M13" s="181"/>
    </row>
    <row r="14" spans="1:105" ht="16" outlineLevel="1">
      <c r="C14" s="179" t="s">
        <v>224</v>
      </c>
      <c r="D14" s="179"/>
      <c r="E14" s="179"/>
      <c r="F14" s="179" t="s">
        <v>126</v>
      </c>
      <c r="G14" s="181">
        <f>'BSM Model'!E15</f>
        <v>0.5</v>
      </c>
      <c r="H14" s="159"/>
      <c r="M14" s="180"/>
    </row>
    <row r="15" spans="1:105" ht="16" outlineLevel="1">
      <c r="C15" s="179" t="s">
        <v>225</v>
      </c>
      <c r="D15" s="179"/>
      <c r="E15" s="179"/>
      <c r="F15" s="179" t="s">
        <v>226</v>
      </c>
      <c r="G15" s="181">
        <v>100</v>
      </c>
      <c r="H15" s="159"/>
      <c r="M15" s="181"/>
    </row>
    <row r="16" spans="1:105" ht="16" outlineLevel="1">
      <c r="C16" s="179" t="s">
        <v>227</v>
      </c>
      <c r="D16" s="179"/>
      <c r="E16" s="179"/>
      <c r="F16" s="179" t="s">
        <v>228</v>
      </c>
      <c r="G16" s="183">
        <f>G14/G15</f>
        <v>5.0000000000000001E-3</v>
      </c>
      <c r="H16" s="159"/>
    </row>
    <row r="17" spans="3:104" ht="16" outlineLevel="1">
      <c r="C17" s="179" t="s">
        <v>229</v>
      </c>
      <c r="D17" s="179"/>
      <c r="E17" s="179"/>
      <c r="F17" s="179" t="s">
        <v>230</v>
      </c>
      <c r="G17" s="184">
        <f>EXP(G13 * SQRT(G16))</f>
        <v>1.0222147213445785</v>
      </c>
      <c r="H17" s="159"/>
    </row>
    <row r="18" spans="3:104" ht="16" outlineLevel="1">
      <c r="C18" s="179" t="s">
        <v>231</v>
      </c>
      <c r="D18" s="179"/>
      <c r="E18" s="179"/>
      <c r="F18" s="179" t="s">
        <v>232</v>
      </c>
      <c r="G18" s="184">
        <f>1/G17</f>
        <v>0.97826804791525779</v>
      </c>
      <c r="H18" s="159"/>
      <c r="M18"/>
    </row>
    <row r="19" spans="3:104" ht="16" outlineLevel="1">
      <c r="C19" s="179" t="s">
        <v>233</v>
      </c>
      <c r="D19" s="179"/>
      <c r="E19" s="179"/>
      <c r="F19" s="179" t="s">
        <v>234</v>
      </c>
      <c r="G19" s="184">
        <f>(EXP((G21-G22)*G16) - G18) / (G17 - G18)</f>
        <v>0.49828927166203218</v>
      </c>
      <c r="H19" s="159"/>
    </row>
    <row r="20" spans="3:104" ht="16" outlineLevel="1">
      <c r="C20" s="186" t="s">
        <v>139</v>
      </c>
      <c r="D20" s="186"/>
      <c r="E20" s="186"/>
      <c r="F20" s="179" t="s">
        <v>140</v>
      </c>
      <c r="G20" s="214">
        <f>'Option Monitor'!H7</f>
        <v>250</v>
      </c>
      <c r="H20" s="159"/>
    </row>
    <row r="21" spans="3:104" ht="16" outlineLevel="1">
      <c r="C21" s="186" t="s">
        <v>142</v>
      </c>
      <c r="D21" s="186"/>
      <c r="E21" s="186"/>
      <c r="F21" s="182" t="s">
        <v>143</v>
      </c>
      <c r="G21" s="187">
        <f>'Risk-Free Rate'!C2/100</f>
        <v>3.7437999999999999E-2</v>
      </c>
      <c r="H21" s="216" t="s">
        <v>144</v>
      </c>
    </row>
    <row r="22" spans="3:104" ht="16" outlineLevel="1">
      <c r="C22" s="186" t="s">
        <v>145</v>
      </c>
      <c r="D22" s="186"/>
      <c r="E22" s="186"/>
      <c r="F22" s="179" t="s">
        <v>146</v>
      </c>
      <c r="G22" s="187">
        <f>'Dividend Yield'!B2</f>
        <v>4.1999999999999997E-3</v>
      </c>
      <c r="H22" s="216" t="s">
        <v>147</v>
      </c>
      <c r="Q22" s="173"/>
      <c r="R22" s="173"/>
      <c r="S22" s="173"/>
      <c r="T22" s="173"/>
      <c r="U22" s="173"/>
    </row>
    <row r="23" spans="3:104" ht="16" outlineLevel="1">
      <c r="H23" s="159"/>
      <c r="J23" s="188"/>
      <c r="Q23" s="173"/>
      <c r="R23" s="173"/>
      <c r="S23" s="173"/>
      <c r="T23" s="173"/>
      <c r="U23" s="173"/>
    </row>
    <row r="24" spans="3:104" ht="16" outlineLevel="1">
      <c r="C24" s="186"/>
      <c r="D24" s="186"/>
      <c r="E24" s="186"/>
      <c r="F24" s="186"/>
      <c r="G24" s="186"/>
      <c r="H24" s="179"/>
      <c r="I24" s="187"/>
      <c r="J24" s="188"/>
      <c r="Q24" s="173"/>
      <c r="R24" s="173"/>
      <c r="S24" s="173"/>
      <c r="T24" s="173"/>
      <c r="U24" s="173"/>
    </row>
    <row r="25" spans="3:104" ht="16" outlineLevel="1">
      <c r="C25" s="177" t="s">
        <v>153</v>
      </c>
      <c r="D25" s="177"/>
      <c r="E25" s="177"/>
      <c r="F25" s="177"/>
      <c r="G25" s="199">
        <f>D136</f>
        <v>22.635423597258946</v>
      </c>
      <c r="H25" s="182"/>
      <c r="M25" s="172"/>
      <c r="N25" s="172"/>
      <c r="O25" s="172"/>
      <c r="P25" s="160"/>
      <c r="Q25" s="160"/>
      <c r="R25" s="160"/>
      <c r="S25" s="160"/>
      <c r="T25" s="160"/>
      <c r="U25" s="160"/>
      <c r="W25" s="171"/>
    </row>
    <row r="26" spans="3:104" ht="16">
      <c r="C26" s="179"/>
      <c r="D26" s="179"/>
      <c r="E26" s="179"/>
      <c r="F26" s="179"/>
      <c r="G26" s="179"/>
      <c r="H26" s="182"/>
      <c r="I26" s="184"/>
      <c r="T26" s="159"/>
      <c r="U26" s="159"/>
      <c r="V26" s="159"/>
      <c r="W26" s="159"/>
      <c r="X26" s="159"/>
      <c r="Y26" s="159"/>
      <c r="Z26" s="159"/>
    </row>
    <row r="27" spans="3:104" ht="17" thickBot="1">
      <c r="C27" s="179"/>
      <c r="D27" s="179"/>
      <c r="E27" s="179"/>
      <c r="F27" s="179"/>
      <c r="G27" s="179"/>
      <c r="H27" s="182"/>
      <c r="T27" s="159"/>
      <c r="U27" s="159"/>
      <c r="V27" s="159"/>
      <c r="W27" s="159"/>
      <c r="X27" s="159"/>
      <c r="Y27" s="159"/>
      <c r="Z27" s="159"/>
    </row>
    <row r="28" spans="3:104" ht="20" thickTop="1">
      <c r="C28" s="208" t="s">
        <v>235</v>
      </c>
      <c r="D28" s="208"/>
      <c r="E28" s="208"/>
      <c r="F28" s="208"/>
      <c r="G28" s="208"/>
      <c r="H28" s="208"/>
      <c r="I28" s="208"/>
      <c r="J28" s="208"/>
      <c r="K28" s="208"/>
      <c r="L28" s="208"/>
      <c r="M28" s="208"/>
      <c r="N28" s="208"/>
      <c r="O28" s="208"/>
      <c r="P28" s="208"/>
      <c r="Q28" s="208"/>
      <c r="R28" s="208"/>
      <c r="S28" s="208"/>
      <c r="T28" s="208"/>
      <c r="U28" s="208"/>
      <c r="V28" s="208"/>
      <c r="W28" s="208"/>
      <c r="X28" s="208"/>
      <c r="Y28" s="208"/>
      <c r="Z28" s="208"/>
      <c r="AA28" s="208"/>
      <c r="AB28" s="208"/>
      <c r="AC28" s="208"/>
      <c r="AD28" s="208"/>
      <c r="AE28" s="208"/>
      <c r="AF28" s="208"/>
      <c r="AG28" s="208"/>
      <c r="AH28" s="208"/>
      <c r="AI28" s="208"/>
      <c r="AJ28" s="208"/>
      <c r="AK28" s="208"/>
      <c r="AL28" s="208"/>
      <c r="AM28" s="208"/>
      <c r="AN28" s="208"/>
      <c r="AO28" s="208"/>
      <c r="AP28" s="208"/>
      <c r="AQ28" s="208"/>
      <c r="AR28" s="208"/>
      <c r="AS28" s="208"/>
      <c r="AT28" s="208"/>
      <c r="AU28" s="208"/>
      <c r="AV28" s="208"/>
      <c r="AW28" s="208"/>
      <c r="AX28" s="208"/>
      <c r="AY28" s="208"/>
      <c r="AZ28" s="208"/>
      <c r="BA28" s="208"/>
      <c r="BB28" s="208"/>
      <c r="BC28" s="208"/>
      <c r="BD28" s="208"/>
      <c r="BE28" s="208"/>
      <c r="BF28" s="208"/>
      <c r="BG28" s="208"/>
      <c r="BH28" s="208"/>
      <c r="BI28" s="208"/>
      <c r="BJ28" s="208"/>
      <c r="BK28" s="208"/>
      <c r="BL28" s="208"/>
      <c r="BM28" s="208"/>
      <c r="BN28" s="208"/>
      <c r="BO28" s="208"/>
      <c r="BP28" s="208"/>
      <c r="BQ28" s="208"/>
      <c r="BR28" s="208"/>
      <c r="BS28" s="208"/>
      <c r="BT28" s="208"/>
      <c r="BU28" s="208"/>
      <c r="BV28" s="208"/>
      <c r="BW28" s="208"/>
      <c r="BX28" s="208"/>
      <c r="BY28" s="208"/>
      <c r="BZ28" s="208"/>
      <c r="CA28" s="208"/>
      <c r="CB28" s="208"/>
      <c r="CC28" s="208"/>
      <c r="CD28" s="208"/>
      <c r="CE28" s="208"/>
      <c r="CF28" s="208"/>
      <c r="CG28" s="208"/>
      <c r="CH28" s="208"/>
      <c r="CI28" s="208"/>
      <c r="CJ28" s="208"/>
      <c r="CK28" s="208"/>
      <c r="CL28" s="208"/>
      <c r="CM28" s="208"/>
      <c r="CN28" s="208"/>
      <c r="CO28" s="208"/>
      <c r="CP28" s="208"/>
      <c r="CQ28" s="208"/>
      <c r="CR28" s="208"/>
      <c r="CS28" s="208"/>
      <c r="CT28" s="208"/>
      <c r="CU28" s="208"/>
      <c r="CV28" s="208"/>
      <c r="CW28" s="208"/>
      <c r="CX28" s="208"/>
      <c r="CY28" s="208"/>
      <c r="CZ28" s="208"/>
    </row>
    <row r="29" spans="3:104" ht="16" outlineLevel="1">
      <c r="D29" s="177">
        <v>0</v>
      </c>
      <c r="E29" s="177">
        <v>1</v>
      </c>
      <c r="F29" s="177">
        <v>2</v>
      </c>
      <c r="G29" s="177">
        <v>3</v>
      </c>
      <c r="H29" s="177">
        <v>4</v>
      </c>
      <c r="I29" s="177">
        <v>5</v>
      </c>
      <c r="J29" s="177">
        <v>6</v>
      </c>
      <c r="K29" s="177">
        <v>7</v>
      </c>
      <c r="L29" s="177">
        <v>8</v>
      </c>
      <c r="M29" s="177">
        <v>9</v>
      </c>
      <c r="N29" s="177">
        <v>10</v>
      </c>
      <c r="O29" s="177">
        <v>11</v>
      </c>
      <c r="P29" s="177">
        <v>12</v>
      </c>
      <c r="Q29" s="177">
        <v>13</v>
      </c>
      <c r="R29" s="177">
        <v>14</v>
      </c>
      <c r="S29" s="177">
        <v>15</v>
      </c>
      <c r="T29" s="177">
        <v>16</v>
      </c>
      <c r="U29" s="177">
        <v>17</v>
      </c>
      <c r="V29" s="177">
        <v>18</v>
      </c>
      <c r="W29" s="177">
        <v>19</v>
      </c>
      <c r="X29" s="177">
        <v>20</v>
      </c>
      <c r="Y29" s="177">
        <v>21</v>
      </c>
      <c r="Z29" s="177">
        <v>22</v>
      </c>
      <c r="AA29" s="177">
        <v>23</v>
      </c>
      <c r="AB29" s="177">
        <v>24</v>
      </c>
      <c r="AC29" s="177">
        <v>25</v>
      </c>
      <c r="AD29" s="177">
        <v>26</v>
      </c>
      <c r="AE29" s="177">
        <v>27</v>
      </c>
      <c r="AF29" s="177">
        <v>28</v>
      </c>
      <c r="AG29" s="177">
        <v>29</v>
      </c>
      <c r="AH29" s="177">
        <v>30</v>
      </c>
      <c r="AI29" s="177">
        <v>31</v>
      </c>
      <c r="AJ29" s="177">
        <v>32</v>
      </c>
      <c r="AK29" s="177">
        <v>33</v>
      </c>
      <c r="AL29" s="177">
        <v>34</v>
      </c>
      <c r="AM29" s="177">
        <v>35</v>
      </c>
      <c r="AN29" s="177">
        <v>36</v>
      </c>
      <c r="AO29" s="177">
        <v>37</v>
      </c>
      <c r="AP29" s="177">
        <v>38</v>
      </c>
      <c r="AQ29" s="177">
        <v>39</v>
      </c>
      <c r="AR29" s="177">
        <v>40</v>
      </c>
      <c r="AS29" s="177">
        <v>41</v>
      </c>
      <c r="AT29" s="177">
        <v>42</v>
      </c>
      <c r="AU29" s="177">
        <v>43</v>
      </c>
      <c r="AV29" s="177">
        <v>44</v>
      </c>
      <c r="AW29" s="177">
        <v>45</v>
      </c>
      <c r="AX29" s="177">
        <v>46</v>
      </c>
      <c r="AY29" s="177">
        <v>47</v>
      </c>
      <c r="AZ29" s="177">
        <v>48</v>
      </c>
      <c r="BA29" s="177">
        <v>49</v>
      </c>
      <c r="BB29" s="177">
        <v>50</v>
      </c>
      <c r="BC29" s="177">
        <v>51</v>
      </c>
      <c r="BD29" s="177">
        <v>52</v>
      </c>
      <c r="BE29" s="177">
        <v>53</v>
      </c>
      <c r="BF29" s="177">
        <v>54</v>
      </c>
      <c r="BG29" s="177">
        <v>55</v>
      </c>
      <c r="BH29" s="177">
        <v>56</v>
      </c>
      <c r="BI29" s="177">
        <v>57</v>
      </c>
      <c r="BJ29" s="177">
        <v>58</v>
      </c>
      <c r="BK29" s="177">
        <v>59</v>
      </c>
      <c r="BL29" s="177">
        <v>60</v>
      </c>
      <c r="BM29" s="177">
        <v>61</v>
      </c>
      <c r="BN29" s="177">
        <v>62</v>
      </c>
      <c r="BO29" s="177">
        <v>63</v>
      </c>
      <c r="BP29" s="177">
        <v>64</v>
      </c>
      <c r="BQ29" s="177">
        <v>65</v>
      </c>
      <c r="BR29" s="177">
        <v>66</v>
      </c>
      <c r="BS29" s="177">
        <v>67</v>
      </c>
      <c r="BT29" s="177">
        <v>68</v>
      </c>
      <c r="BU29" s="177">
        <v>69</v>
      </c>
      <c r="BV29" s="177">
        <v>70</v>
      </c>
      <c r="BW29" s="177">
        <v>71</v>
      </c>
      <c r="BX29" s="177">
        <v>72</v>
      </c>
      <c r="BY29" s="177">
        <v>73</v>
      </c>
      <c r="BZ29" s="177">
        <v>74</v>
      </c>
      <c r="CA29" s="177">
        <v>75</v>
      </c>
      <c r="CB29" s="177">
        <v>76</v>
      </c>
      <c r="CC29" s="177">
        <v>77</v>
      </c>
      <c r="CD29" s="177">
        <v>78</v>
      </c>
      <c r="CE29" s="177">
        <v>79</v>
      </c>
      <c r="CF29" s="177">
        <v>80</v>
      </c>
      <c r="CG29" s="177">
        <v>81</v>
      </c>
      <c r="CH29" s="177">
        <v>82</v>
      </c>
      <c r="CI29" s="177">
        <v>83</v>
      </c>
      <c r="CJ29" s="177">
        <v>84</v>
      </c>
      <c r="CK29" s="177">
        <v>85</v>
      </c>
      <c r="CL29" s="177">
        <v>86</v>
      </c>
      <c r="CM29" s="177">
        <v>87</v>
      </c>
      <c r="CN29" s="177">
        <v>88</v>
      </c>
      <c r="CO29" s="177">
        <v>89</v>
      </c>
      <c r="CP29" s="177">
        <v>90</v>
      </c>
      <c r="CQ29" s="177">
        <v>91</v>
      </c>
      <c r="CR29" s="177">
        <v>92</v>
      </c>
      <c r="CS29" s="177">
        <v>93</v>
      </c>
      <c r="CT29" s="177">
        <v>94</v>
      </c>
      <c r="CU29" s="177">
        <v>95</v>
      </c>
      <c r="CV29" s="177">
        <v>96</v>
      </c>
      <c r="CW29" s="177">
        <v>97</v>
      </c>
      <c r="CX29" s="177">
        <v>98</v>
      </c>
      <c r="CY29" s="177">
        <v>99</v>
      </c>
      <c r="CZ29" s="177">
        <v>100</v>
      </c>
    </row>
    <row r="30" spans="3:104" ht="16" outlineLevel="1">
      <c r="C30" s="177">
        <v>0</v>
      </c>
      <c r="D30" s="195">
        <f t="shared" ref="D30:M39" si="0">IF($C30&gt;D$29, "", $G$9 * ($G$17^(D$29-$C30)) * ($G$18^$C30))</f>
        <v>247.99</v>
      </c>
      <c r="E30" s="195">
        <f t="shared" si="0"/>
        <v>253.49902874624203</v>
      </c>
      <c r="F30" s="195">
        <f t="shared" si="0"/>
        <v>259.13043903096104</v>
      </c>
      <c r="G30" s="195">
        <f t="shared" si="0"/>
        <v>264.88694952593215</v>
      </c>
      <c r="H30" s="195">
        <f t="shared" si="0"/>
        <v>270.77133929746617</v>
      </c>
      <c r="I30" s="195">
        <f t="shared" si="0"/>
        <v>276.78644914805767</v>
      </c>
      <c r="J30" s="195">
        <f t="shared" si="0"/>
        <v>282.93518298783709</v>
      </c>
      <c r="K30" s="195">
        <f t="shared" si="0"/>
        <v>289.22050923648919</v>
      </c>
      <c r="L30" s="195">
        <f t="shared" si="0"/>
        <v>295.64546225631489</v>
      </c>
      <c r="M30" s="195">
        <f t="shared" si="0"/>
        <v>302.21314381712801</v>
      </c>
      <c r="N30" s="195">
        <f t="shared" ref="N30:W39" si="1">IF($C30&gt;N$29, "", $G$9 * ($G$17^(N$29-$C30)) * ($G$18^$C30))</f>
        <v>308.92672459369447</v>
      </c>
      <c r="O30" s="195">
        <f t="shared" si="1"/>
        <v>315.78944569643681</v>
      </c>
      <c r="P30" s="195">
        <f t="shared" si="1"/>
        <v>322.804620236142</v>
      </c>
      <c r="Q30" s="195">
        <f t="shared" si="1"/>
        <v>329.97563492343039</v>
      </c>
      <c r="R30" s="195">
        <f t="shared" si="1"/>
        <v>337.30595170375472</v>
      </c>
      <c r="S30" s="195">
        <f t="shared" si="1"/>
        <v>344.79910942872152</v>
      </c>
      <c r="T30" s="195">
        <f t="shared" si="1"/>
        <v>352.45872556453935</v>
      </c>
      <c r="U30" s="195">
        <f t="shared" si="1"/>
        <v>360.28849793842085</v>
      </c>
      <c r="V30" s="195">
        <f t="shared" si="1"/>
        <v>368.29220652377956</v>
      </c>
      <c r="W30" s="195">
        <f t="shared" si="1"/>
        <v>376.47371526508527</v>
      </c>
      <c r="X30" s="195">
        <f t="shared" ref="X30:AG39" si="2">IF($C30&gt;X$29, "", $G$9 * ($G$17^(X$29-$C30)) * ($G$18^$C30))</f>
        <v>384.83697394325731</v>
      </c>
      <c r="Y30" s="195">
        <f t="shared" si="2"/>
        <v>393.38602008249757</v>
      </c>
      <c r="Z30" s="195">
        <f t="shared" si="2"/>
        <v>402.12498089948298</v>
      </c>
      <c r="AA30" s="195">
        <f t="shared" si="2"/>
        <v>411.05807529585894</v>
      </c>
      <c r="AB30" s="195">
        <f t="shared" si="2"/>
        <v>420.1896158949952</v>
      </c>
      <c r="AC30" s="195">
        <f t="shared" si="2"/>
        <v>429.52401112398798</v>
      </c>
      <c r="AD30" s="195">
        <f t="shared" si="2"/>
        <v>439.06576734191293</v>
      </c>
      <c r="AE30" s="195">
        <f t="shared" si="2"/>
        <v>448.81949101535713</v>
      </c>
      <c r="AF30" s="195">
        <f t="shared" si="2"/>
        <v>458.7898909422787</v>
      </c>
      <c r="AG30" s="195">
        <f t="shared" si="2"/>
        <v>468.98178052527106</v>
      </c>
      <c r="AH30" s="195">
        <f t="shared" ref="AH30:AQ39" si="3">IF($C30&gt;AH$29, "", $G$9 * ($G$17^(AH$29-$C30)) * ($G$18^$C30))</f>
        <v>479.40008009532414</v>
      </c>
      <c r="AI30" s="195">
        <f t="shared" si="3"/>
        <v>490.04981928721043</v>
      </c>
      <c r="AJ30" s="195">
        <f t="shared" si="3"/>
        <v>500.93613946763679</v>
      </c>
      <c r="AK30" s="195">
        <f t="shared" si="3"/>
        <v>512.06429621733923</v>
      </c>
      <c r="AL30" s="195">
        <f t="shared" si="3"/>
        <v>523.43966186831517</v>
      </c>
      <c r="AM30" s="195">
        <f t="shared" si="3"/>
        <v>535.06772809742006</v>
      </c>
      <c r="AN30" s="195">
        <f t="shared" si="3"/>
        <v>546.954108577581</v>
      </c>
      <c r="AO30" s="195">
        <f t="shared" si="3"/>
        <v>559.10454168790409</v>
      </c>
      <c r="AP30" s="195">
        <f t="shared" si="3"/>
        <v>571.52489328398917</v>
      </c>
      <c r="AQ30" s="195">
        <f t="shared" si="3"/>
        <v>584.22115952978299</v>
      </c>
      <c r="AR30" s="195">
        <f t="shared" ref="AR30:BA39" si="4">IF($C30&gt;AR$29, "", $G$9 * ($G$17^(AR$29-$C30)) * ($G$18^$C30))</f>
        <v>597.19946979234362</v>
      </c>
      <c r="AS30" s="195">
        <f t="shared" si="4"/>
        <v>610.46608960091055</v>
      </c>
      <c r="AT30" s="195">
        <f t="shared" si="4"/>
        <v>624.02742367170913</v>
      </c>
      <c r="AU30" s="195">
        <f t="shared" si="4"/>
        <v>637.89001899995151</v>
      </c>
      <c r="AV30" s="195">
        <f t="shared" si="4"/>
        <v>652.06056802052319</v>
      </c>
      <c r="AW30" s="195">
        <f t="shared" si="4"/>
        <v>666.5459118388867</v>
      </c>
      <c r="AX30" s="195">
        <f t="shared" si="4"/>
        <v>681.35304353375545</v>
      </c>
      <c r="AY30" s="195">
        <f t="shared" si="4"/>
        <v>696.48911153313838</v>
      </c>
      <c r="AZ30" s="195">
        <f t="shared" si="4"/>
        <v>711.96142306538002</v>
      </c>
      <c r="BA30" s="195">
        <f t="shared" si="4"/>
        <v>727.77744768686705</v>
      </c>
      <c r="BB30" s="195">
        <f t="shared" ref="BB30:BK39" si="5">IF($C30&gt;BB$29, "", $G$9 * ($G$17^(BB$29-$C30)) * ($G$18^$C30))</f>
        <v>743.94482088809923</v>
      </c>
      <c r="BC30" s="195">
        <f t="shared" si="5"/>
        <v>760.47134777987071</v>
      </c>
      <c r="BD30" s="195">
        <f t="shared" si="5"/>
        <v>777.36500686133661</v>
      </c>
      <c r="BE30" s="195">
        <f t="shared" si="5"/>
        <v>794.63395387178741</v>
      </c>
      <c r="BF30" s="195">
        <f t="shared" si="5"/>
        <v>812.28652572798967</v>
      </c>
      <c r="BG30" s="195">
        <f t="shared" si="5"/>
        <v>830.3312445489928</v>
      </c>
      <c r="BH30" s="195">
        <f t="shared" si="5"/>
        <v>848.77682177034569</v>
      </c>
      <c r="BI30" s="195">
        <f t="shared" si="5"/>
        <v>867.63216234971082</v>
      </c>
      <c r="BJ30" s="195">
        <f t="shared" si="5"/>
        <v>886.90636906590362</v>
      </c>
      <c r="BK30" s="195">
        <f t="shared" si="5"/>
        <v>906.60874691343474</v>
      </c>
      <c r="BL30" s="195">
        <f t="shared" ref="BL30:BU39" si="6">IF($C30&gt;BL$29, "", $G$9 * ($G$17^(BL$29-$C30)) * ($G$18^$C30))</f>
        <v>926.74880759467396</v>
      </c>
      <c r="BM30" s="195">
        <f t="shared" si="6"/>
        <v>947.3362741118101</v>
      </c>
      <c r="BN30" s="195">
        <f t="shared" si="6"/>
        <v>968.38108546081503</v>
      </c>
      <c r="BO30" s="195">
        <f t="shared" si="6"/>
        <v>989.89340142968763</v>
      </c>
      <c r="BP30" s="195">
        <f t="shared" si="6"/>
        <v>1011.8836075032851</v>
      </c>
      <c r="BQ30" s="195">
        <f t="shared" si="6"/>
        <v>1034.3623198771174</v>
      </c>
      <c r="BR30" s="195">
        <f t="shared" si="6"/>
        <v>1057.3403905825191</v>
      </c>
      <c r="BS30" s="195">
        <f t="shared" si="6"/>
        <v>1080.8289127256776</v>
      </c>
      <c r="BT30" s="195">
        <f t="shared" si="6"/>
        <v>1104.8392258430424</v>
      </c>
      <c r="BU30" s="195">
        <f t="shared" si="6"/>
        <v>1129.3829213757051</v>
      </c>
      <c r="BV30" s="195">
        <f t="shared" ref="BV30:CE39" si="7">IF($C30&gt;BV$29, "", $G$9 * ($G$17^(BV$29-$C30)) * ($G$18^$C30))</f>
        <v>1154.4718482653923</v>
      </c>
      <c r="BW30" s="195">
        <f t="shared" si="7"/>
        <v>1180.1181186747688</v>
      </c>
      <c r="BX30" s="195">
        <f t="shared" si="7"/>
        <v>1206.3341138348167</v>
      </c>
      <c r="BY30" s="195">
        <f t="shared" si="7"/>
        <v>1233.1324900221164</v>
      </c>
      <c r="BZ30" s="195">
        <f t="shared" si="7"/>
        <v>1260.5261846689036</v>
      </c>
      <c r="CA30" s="195">
        <f t="shared" si="7"/>
        <v>1288.5284226088684</v>
      </c>
      <c r="CB30" s="195">
        <f t="shared" si="7"/>
        <v>1317.1527224616932</v>
      </c>
      <c r="CC30" s="195">
        <f t="shared" si="7"/>
        <v>1346.4129031594327</v>
      </c>
      <c r="CD30" s="195">
        <f t="shared" si="7"/>
        <v>1376.3230906178644</v>
      </c>
      <c r="CE30" s="195">
        <f t="shared" si="7"/>
        <v>1406.8977245560493</v>
      </c>
      <c r="CF30" s="195">
        <f t="shared" ref="CF30:CO39" si="8">IF($C30&gt;CF$29, "", $G$9 * ($G$17^(CF$29-$C30)) * ($G$18^$C30))</f>
        <v>1438.1515654673833</v>
      </c>
      <c r="CG30" s="195">
        <f t="shared" si="8"/>
        <v>1470.0997017455104</v>
      </c>
      <c r="CH30" s="195">
        <f t="shared" si="8"/>
        <v>1502.7575569685348</v>
      </c>
      <c r="CI30" s="195">
        <f t="shared" si="8"/>
        <v>1536.1408973450505</v>
      </c>
      <c r="CJ30" s="195">
        <f t="shared" si="8"/>
        <v>1570.2658393255813</v>
      </c>
      <c r="CK30" s="195">
        <f t="shared" si="8"/>
        <v>1605.1488573831098</v>
      </c>
      <c r="CL30" s="195">
        <f t="shared" si="8"/>
        <v>1640.8067919664438</v>
      </c>
      <c r="CM30" s="195">
        <f t="shared" si="8"/>
        <v>1677.2568576302704</v>
      </c>
      <c r="CN30" s="195">
        <f t="shared" si="8"/>
        <v>1714.51665134581</v>
      </c>
      <c r="CO30" s="195">
        <f t="shared" si="8"/>
        <v>1752.6041609960969</v>
      </c>
      <c r="CP30" s="195">
        <f t="shared" ref="CP30:CZ39" si="9">IF($C30&gt;CP$29, "", $G$9 * ($G$17^(CP$29-$C30)) * ($G$18^$C30))</f>
        <v>1791.5377740599736</v>
      </c>
      <c r="CQ30" s="195">
        <f t="shared" si="9"/>
        <v>1831.336286489003</v>
      </c>
      <c r="CR30" s="195">
        <f t="shared" si="9"/>
        <v>1872.0189117815708</v>
      </c>
      <c r="CS30" s="195">
        <f t="shared" si="9"/>
        <v>1913.6052902585793</v>
      </c>
      <c r="CT30" s="195">
        <f t="shared" si="9"/>
        <v>1956.1154985451847</v>
      </c>
      <c r="CU30" s="195">
        <f t="shared" si="9"/>
        <v>1999.5700592631774</v>
      </c>
      <c r="CV30" s="195">
        <f t="shared" si="9"/>
        <v>2043.9899509386712</v>
      </c>
      <c r="CW30" s="195">
        <f t="shared" si="9"/>
        <v>2089.3966181298924</v>
      </c>
      <c r="CX30" s="195">
        <f t="shared" si="9"/>
        <v>2135.8119817799525</v>
      </c>
      <c r="CY30" s="195">
        <f t="shared" si="9"/>
        <v>2183.2584497996058</v>
      </c>
      <c r="CZ30" s="195">
        <f t="shared" si="9"/>
        <v>2231.7589278851005</v>
      </c>
    </row>
    <row r="31" spans="3:104" ht="16" outlineLevel="1">
      <c r="C31" s="177">
        <v>1</v>
      </c>
      <c r="D31" s="179" t="str">
        <f t="shared" si="0"/>
        <v/>
      </c>
      <c r="E31" s="195">
        <f t="shared" si="0"/>
        <v>242.6006932025048</v>
      </c>
      <c r="F31" s="195">
        <f t="shared" si="0"/>
        <v>247.99</v>
      </c>
      <c r="G31" s="195">
        <f t="shared" si="0"/>
        <v>253.49902874624198</v>
      </c>
      <c r="H31" s="195">
        <f t="shared" si="0"/>
        <v>259.13043903096104</v>
      </c>
      <c r="I31" s="195">
        <f t="shared" si="0"/>
        <v>264.88694952593215</v>
      </c>
      <c r="J31" s="195">
        <f t="shared" si="0"/>
        <v>270.77133929746617</v>
      </c>
      <c r="K31" s="195">
        <f t="shared" si="0"/>
        <v>276.78644914805767</v>
      </c>
      <c r="L31" s="195">
        <f t="shared" si="0"/>
        <v>282.93518298783709</v>
      </c>
      <c r="M31" s="195">
        <f t="shared" si="0"/>
        <v>289.22050923648919</v>
      </c>
      <c r="N31" s="195">
        <f t="shared" si="1"/>
        <v>295.64546225631489</v>
      </c>
      <c r="O31" s="195">
        <f t="shared" si="1"/>
        <v>302.21314381712796</v>
      </c>
      <c r="P31" s="195">
        <f t="shared" si="1"/>
        <v>308.92672459369453</v>
      </c>
      <c r="Q31" s="195">
        <f t="shared" si="1"/>
        <v>315.78944569643676</v>
      </c>
      <c r="R31" s="195">
        <f t="shared" si="1"/>
        <v>322.804620236142</v>
      </c>
      <c r="S31" s="195">
        <f t="shared" si="1"/>
        <v>329.97563492343033</v>
      </c>
      <c r="T31" s="195">
        <f t="shared" si="1"/>
        <v>337.30595170375477</v>
      </c>
      <c r="U31" s="195">
        <f t="shared" si="1"/>
        <v>344.79910942872147</v>
      </c>
      <c r="V31" s="195">
        <f t="shared" si="1"/>
        <v>352.45872556453935</v>
      </c>
      <c r="W31" s="195">
        <f t="shared" si="1"/>
        <v>360.28849793842079</v>
      </c>
      <c r="X31" s="195">
        <f t="shared" si="2"/>
        <v>368.29220652377956</v>
      </c>
      <c r="Y31" s="195">
        <f t="shared" si="2"/>
        <v>376.47371526508527</v>
      </c>
      <c r="Z31" s="195">
        <f t="shared" si="2"/>
        <v>384.83697394325731</v>
      </c>
      <c r="AA31" s="195">
        <f t="shared" si="2"/>
        <v>393.38602008249751</v>
      </c>
      <c r="AB31" s="195">
        <f t="shared" si="2"/>
        <v>402.12498089948298</v>
      </c>
      <c r="AC31" s="195">
        <f t="shared" si="2"/>
        <v>411.05807529585894</v>
      </c>
      <c r="AD31" s="195">
        <f t="shared" si="2"/>
        <v>420.1896158949952</v>
      </c>
      <c r="AE31" s="195">
        <f t="shared" si="2"/>
        <v>429.52401112398792</v>
      </c>
      <c r="AF31" s="195">
        <f t="shared" si="2"/>
        <v>439.06576734191299</v>
      </c>
      <c r="AG31" s="195">
        <f t="shared" si="2"/>
        <v>448.81949101535702</v>
      </c>
      <c r="AH31" s="195">
        <f t="shared" si="3"/>
        <v>458.78989094227876</v>
      </c>
      <c r="AI31" s="195">
        <f t="shared" si="3"/>
        <v>468.98178052527101</v>
      </c>
      <c r="AJ31" s="195">
        <f t="shared" si="3"/>
        <v>479.4000800953242</v>
      </c>
      <c r="AK31" s="195">
        <f t="shared" si="3"/>
        <v>490.04981928721037</v>
      </c>
      <c r="AL31" s="195">
        <f t="shared" si="3"/>
        <v>500.93613946763679</v>
      </c>
      <c r="AM31" s="195">
        <f t="shared" si="3"/>
        <v>512.06429621733923</v>
      </c>
      <c r="AN31" s="195">
        <f t="shared" si="3"/>
        <v>523.43966186831506</v>
      </c>
      <c r="AO31" s="195">
        <f t="shared" si="3"/>
        <v>535.06772809742017</v>
      </c>
      <c r="AP31" s="195">
        <f t="shared" si="3"/>
        <v>546.95410857758077</v>
      </c>
      <c r="AQ31" s="195">
        <f t="shared" si="3"/>
        <v>559.10454168790409</v>
      </c>
      <c r="AR31" s="195">
        <f t="shared" si="4"/>
        <v>571.52489328398917</v>
      </c>
      <c r="AS31" s="195">
        <f t="shared" si="4"/>
        <v>584.22115952978299</v>
      </c>
      <c r="AT31" s="195">
        <f t="shared" si="4"/>
        <v>597.19946979234362</v>
      </c>
      <c r="AU31" s="195">
        <f t="shared" si="4"/>
        <v>610.46608960091044</v>
      </c>
      <c r="AV31" s="195">
        <f t="shared" si="4"/>
        <v>624.02742367170924</v>
      </c>
      <c r="AW31" s="195">
        <f t="shared" si="4"/>
        <v>637.89001899995139</v>
      </c>
      <c r="AX31" s="195">
        <f t="shared" si="4"/>
        <v>652.06056802052319</v>
      </c>
      <c r="AY31" s="195">
        <f t="shared" si="4"/>
        <v>666.54591183888658</v>
      </c>
      <c r="AZ31" s="195">
        <f t="shared" si="4"/>
        <v>681.35304353375557</v>
      </c>
      <c r="BA31" s="195">
        <f t="shared" si="4"/>
        <v>696.48911153313827</v>
      </c>
      <c r="BB31" s="195">
        <f t="shared" si="5"/>
        <v>711.96142306538002</v>
      </c>
      <c r="BC31" s="195">
        <f t="shared" si="5"/>
        <v>727.77744768686694</v>
      </c>
      <c r="BD31" s="195">
        <f t="shared" si="5"/>
        <v>743.94482088809923</v>
      </c>
      <c r="BE31" s="195">
        <f t="shared" si="5"/>
        <v>760.47134777987071</v>
      </c>
      <c r="BF31" s="195">
        <f t="shared" si="5"/>
        <v>777.3650068613365</v>
      </c>
      <c r="BG31" s="195">
        <f t="shared" si="5"/>
        <v>794.6339538717873</v>
      </c>
      <c r="BH31" s="195">
        <f t="shared" si="5"/>
        <v>812.28652572798967</v>
      </c>
      <c r="BI31" s="195">
        <f t="shared" si="5"/>
        <v>830.3312445489928</v>
      </c>
      <c r="BJ31" s="195">
        <f t="shared" si="5"/>
        <v>848.77682177034558</v>
      </c>
      <c r="BK31" s="195">
        <f t="shared" si="5"/>
        <v>867.63216234971071</v>
      </c>
      <c r="BL31" s="195">
        <f t="shared" si="6"/>
        <v>886.90636906590385</v>
      </c>
      <c r="BM31" s="195">
        <f t="shared" si="6"/>
        <v>906.60874691343452</v>
      </c>
      <c r="BN31" s="195">
        <f t="shared" si="6"/>
        <v>926.74880759467408</v>
      </c>
      <c r="BO31" s="195">
        <f t="shared" si="6"/>
        <v>947.33627411180998</v>
      </c>
      <c r="BP31" s="195">
        <f t="shared" si="6"/>
        <v>968.38108546081514</v>
      </c>
      <c r="BQ31" s="195">
        <f t="shared" si="6"/>
        <v>989.89340142968763</v>
      </c>
      <c r="BR31" s="195">
        <f t="shared" si="6"/>
        <v>1011.8836075032851</v>
      </c>
      <c r="BS31" s="195">
        <f t="shared" si="6"/>
        <v>1034.3623198771172</v>
      </c>
      <c r="BT31" s="195">
        <f t="shared" si="6"/>
        <v>1057.3403905825191</v>
      </c>
      <c r="BU31" s="195">
        <f t="shared" si="6"/>
        <v>1080.8289127256778</v>
      </c>
      <c r="BV31" s="195">
        <f t="shared" si="7"/>
        <v>1104.8392258430422</v>
      </c>
      <c r="BW31" s="195">
        <f t="shared" si="7"/>
        <v>1129.3829213757049</v>
      </c>
      <c r="BX31" s="195">
        <f t="shared" si="7"/>
        <v>1154.4718482653925</v>
      </c>
      <c r="BY31" s="195">
        <f t="shared" si="7"/>
        <v>1180.1181186747685</v>
      </c>
      <c r="BZ31" s="195">
        <f t="shared" si="7"/>
        <v>1206.3341138348169</v>
      </c>
      <c r="CA31" s="195">
        <f t="shared" si="7"/>
        <v>1233.1324900221161</v>
      </c>
      <c r="CB31" s="195">
        <f t="shared" si="7"/>
        <v>1260.5261846689041</v>
      </c>
      <c r="CC31" s="195">
        <f t="shared" si="7"/>
        <v>1288.5284226088679</v>
      </c>
      <c r="CD31" s="195">
        <f t="shared" si="7"/>
        <v>1317.1527224616932</v>
      </c>
      <c r="CE31" s="195">
        <f t="shared" si="7"/>
        <v>1346.4129031594327</v>
      </c>
      <c r="CF31" s="195">
        <f t="shared" si="8"/>
        <v>1376.3230906178644</v>
      </c>
      <c r="CG31" s="195">
        <f t="shared" si="8"/>
        <v>1406.8977245560491</v>
      </c>
      <c r="CH31" s="195">
        <f t="shared" si="8"/>
        <v>1438.1515654673831</v>
      </c>
      <c r="CI31" s="195">
        <f t="shared" si="8"/>
        <v>1470.0997017455104</v>
      </c>
      <c r="CJ31" s="195">
        <f t="shared" si="8"/>
        <v>1502.757556968535</v>
      </c>
      <c r="CK31" s="195">
        <f t="shared" si="8"/>
        <v>1536.1408973450502</v>
      </c>
      <c r="CL31" s="195">
        <f t="shared" si="8"/>
        <v>1570.2658393255813</v>
      </c>
      <c r="CM31" s="195">
        <f t="shared" si="8"/>
        <v>1605.1488573831095</v>
      </c>
      <c r="CN31" s="195">
        <f t="shared" si="8"/>
        <v>1640.8067919664441</v>
      </c>
      <c r="CO31" s="195">
        <f t="shared" si="8"/>
        <v>1677.2568576302701</v>
      </c>
      <c r="CP31" s="195">
        <f t="shared" si="9"/>
        <v>1714.5166513458098</v>
      </c>
      <c r="CQ31" s="195">
        <f t="shared" si="9"/>
        <v>1752.6041609960964</v>
      </c>
      <c r="CR31" s="195">
        <f t="shared" si="9"/>
        <v>1791.5377740599743</v>
      </c>
      <c r="CS31" s="195">
        <f t="shared" si="9"/>
        <v>1831.3362864890023</v>
      </c>
      <c r="CT31" s="195">
        <f t="shared" si="9"/>
        <v>1872.0189117815708</v>
      </c>
      <c r="CU31" s="195">
        <f t="shared" si="9"/>
        <v>1913.6052902585791</v>
      </c>
      <c r="CV31" s="195">
        <f t="shared" si="9"/>
        <v>1956.1154985451849</v>
      </c>
      <c r="CW31" s="195">
        <f t="shared" si="9"/>
        <v>1999.5700592631774</v>
      </c>
      <c r="CX31" s="195">
        <f t="shared" si="9"/>
        <v>2043.9899509386712</v>
      </c>
      <c r="CY31" s="195">
        <f t="shared" si="9"/>
        <v>2089.3966181298924</v>
      </c>
      <c r="CZ31" s="195">
        <f t="shared" si="9"/>
        <v>2135.811981779952</v>
      </c>
    </row>
    <row r="32" spans="3:104" ht="16" outlineLevel="1">
      <c r="C32" s="177">
        <v>2</v>
      </c>
      <c r="D32" s="179" t="str">
        <f t="shared" si="0"/>
        <v/>
      </c>
      <c r="E32" s="195" t="str">
        <f t="shared" si="0"/>
        <v/>
      </c>
      <c r="F32" s="195">
        <f t="shared" si="0"/>
        <v>237.32850656210272</v>
      </c>
      <c r="G32" s="195">
        <f t="shared" si="0"/>
        <v>242.6006932025048</v>
      </c>
      <c r="H32" s="195">
        <f t="shared" si="0"/>
        <v>247.98999999999998</v>
      </c>
      <c r="I32" s="195">
        <f t="shared" si="0"/>
        <v>253.499028746242</v>
      </c>
      <c r="J32" s="195">
        <f t="shared" si="0"/>
        <v>259.1304390309611</v>
      </c>
      <c r="K32" s="195">
        <f t="shared" si="0"/>
        <v>264.88694952593215</v>
      </c>
      <c r="L32" s="195">
        <f t="shared" si="0"/>
        <v>270.77133929746611</v>
      </c>
      <c r="M32" s="195">
        <f t="shared" si="0"/>
        <v>276.78644914805761</v>
      </c>
      <c r="N32" s="195">
        <f t="shared" si="1"/>
        <v>282.93518298783709</v>
      </c>
      <c r="O32" s="195">
        <f t="shared" si="1"/>
        <v>289.22050923648919</v>
      </c>
      <c r="P32" s="195">
        <f t="shared" si="1"/>
        <v>295.64546225631483</v>
      </c>
      <c r="Q32" s="195">
        <f t="shared" si="1"/>
        <v>302.21314381712801</v>
      </c>
      <c r="R32" s="195">
        <f t="shared" si="1"/>
        <v>308.92672459369447</v>
      </c>
      <c r="S32" s="195">
        <f t="shared" si="1"/>
        <v>315.78944569643676</v>
      </c>
      <c r="T32" s="195">
        <f t="shared" si="1"/>
        <v>322.804620236142</v>
      </c>
      <c r="U32" s="195">
        <f t="shared" si="1"/>
        <v>329.97563492343039</v>
      </c>
      <c r="V32" s="195">
        <f t="shared" si="1"/>
        <v>337.30595170375472</v>
      </c>
      <c r="W32" s="195">
        <f t="shared" si="1"/>
        <v>344.79910942872147</v>
      </c>
      <c r="X32" s="195">
        <f t="shared" si="2"/>
        <v>352.45872556453929</v>
      </c>
      <c r="Y32" s="195">
        <f t="shared" si="2"/>
        <v>360.28849793842079</v>
      </c>
      <c r="Z32" s="195">
        <f t="shared" si="2"/>
        <v>368.29220652377956</v>
      </c>
      <c r="AA32" s="195">
        <f t="shared" si="2"/>
        <v>376.47371526508527</v>
      </c>
      <c r="AB32" s="195">
        <f t="shared" si="2"/>
        <v>384.83697394325725</v>
      </c>
      <c r="AC32" s="195">
        <f t="shared" si="2"/>
        <v>393.38602008249757</v>
      </c>
      <c r="AD32" s="195">
        <f t="shared" si="2"/>
        <v>402.12498089948298</v>
      </c>
      <c r="AE32" s="195">
        <f t="shared" si="2"/>
        <v>411.05807529585894</v>
      </c>
      <c r="AF32" s="195">
        <f t="shared" si="2"/>
        <v>420.18961589499514</v>
      </c>
      <c r="AG32" s="195">
        <f t="shared" si="2"/>
        <v>429.52401112398798</v>
      </c>
      <c r="AH32" s="195">
        <f t="shared" si="3"/>
        <v>439.06576734191287</v>
      </c>
      <c r="AI32" s="195">
        <f t="shared" si="3"/>
        <v>448.81949101535707</v>
      </c>
      <c r="AJ32" s="195">
        <f t="shared" si="3"/>
        <v>458.7898909422787</v>
      </c>
      <c r="AK32" s="195">
        <f t="shared" si="3"/>
        <v>468.98178052527106</v>
      </c>
      <c r="AL32" s="195">
        <f t="shared" si="3"/>
        <v>479.40008009532414</v>
      </c>
      <c r="AM32" s="195">
        <f t="shared" si="3"/>
        <v>490.04981928721037</v>
      </c>
      <c r="AN32" s="195">
        <f t="shared" si="3"/>
        <v>500.93613946763685</v>
      </c>
      <c r="AO32" s="195">
        <f t="shared" si="3"/>
        <v>512.06429621733923</v>
      </c>
      <c r="AP32" s="195">
        <f t="shared" si="3"/>
        <v>523.43966186831517</v>
      </c>
      <c r="AQ32" s="195">
        <f t="shared" si="3"/>
        <v>535.06772809741994</v>
      </c>
      <c r="AR32" s="195">
        <f t="shared" si="4"/>
        <v>546.95410857758088</v>
      </c>
      <c r="AS32" s="195">
        <f t="shared" si="4"/>
        <v>559.1045416879042</v>
      </c>
      <c r="AT32" s="195">
        <f t="shared" si="4"/>
        <v>571.52489328398917</v>
      </c>
      <c r="AU32" s="195">
        <f t="shared" si="4"/>
        <v>584.22115952978299</v>
      </c>
      <c r="AV32" s="195">
        <f t="shared" si="4"/>
        <v>597.19946979234351</v>
      </c>
      <c r="AW32" s="195">
        <f t="shared" si="4"/>
        <v>610.46608960091055</v>
      </c>
      <c r="AX32" s="195">
        <f t="shared" si="4"/>
        <v>624.02742367170913</v>
      </c>
      <c r="AY32" s="195">
        <f t="shared" si="4"/>
        <v>637.89001899995139</v>
      </c>
      <c r="AZ32" s="195">
        <f t="shared" si="4"/>
        <v>652.06056802052319</v>
      </c>
      <c r="BA32" s="195">
        <f t="shared" si="4"/>
        <v>666.5459118388867</v>
      </c>
      <c r="BB32" s="195">
        <f t="shared" si="5"/>
        <v>681.35304353375545</v>
      </c>
      <c r="BC32" s="195">
        <f t="shared" si="5"/>
        <v>696.48911153313838</v>
      </c>
      <c r="BD32" s="195">
        <f t="shared" si="5"/>
        <v>711.96142306538002</v>
      </c>
      <c r="BE32" s="195">
        <f t="shared" si="5"/>
        <v>727.77744768686694</v>
      </c>
      <c r="BF32" s="195">
        <f t="shared" si="5"/>
        <v>743.94482088809923</v>
      </c>
      <c r="BG32" s="195">
        <f t="shared" si="5"/>
        <v>760.4713477798706</v>
      </c>
      <c r="BH32" s="195">
        <f t="shared" si="5"/>
        <v>777.36500686133638</v>
      </c>
      <c r="BI32" s="195">
        <f t="shared" si="5"/>
        <v>794.6339538717873</v>
      </c>
      <c r="BJ32" s="195">
        <f t="shared" si="5"/>
        <v>812.28652572798967</v>
      </c>
      <c r="BK32" s="195">
        <f t="shared" si="5"/>
        <v>830.33124454899269</v>
      </c>
      <c r="BL32" s="195">
        <f t="shared" si="6"/>
        <v>848.77682177034558</v>
      </c>
      <c r="BM32" s="195">
        <f t="shared" si="6"/>
        <v>867.63216234971094</v>
      </c>
      <c r="BN32" s="195">
        <f t="shared" si="6"/>
        <v>886.90636906590362</v>
      </c>
      <c r="BO32" s="195">
        <f t="shared" si="6"/>
        <v>906.60874691343463</v>
      </c>
      <c r="BP32" s="195">
        <f t="shared" si="6"/>
        <v>926.74880759467396</v>
      </c>
      <c r="BQ32" s="195">
        <f t="shared" si="6"/>
        <v>947.3362741118101</v>
      </c>
      <c r="BR32" s="195">
        <f t="shared" si="6"/>
        <v>968.38108546081526</v>
      </c>
      <c r="BS32" s="195">
        <f t="shared" si="6"/>
        <v>989.89340142968763</v>
      </c>
      <c r="BT32" s="195">
        <f t="shared" si="6"/>
        <v>1011.8836075032849</v>
      </c>
      <c r="BU32" s="195">
        <f t="shared" si="6"/>
        <v>1034.3623198771172</v>
      </c>
      <c r="BV32" s="195">
        <f t="shared" si="7"/>
        <v>1057.3403905825194</v>
      </c>
      <c r="BW32" s="195">
        <f t="shared" si="7"/>
        <v>1080.8289127256776</v>
      </c>
      <c r="BX32" s="195">
        <f t="shared" si="7"/>
        <v>1104.839225843042</v>
      </c>
      <c r="BY32" s="195">
        <f t="shared" si="7"/>
        <v>1129.3829213757053</v>
      </c>
      <c r="BZ32" s="195">
        <f t="shared" si="7"/>
        <v>1154.4718482653923</v>
      </c>
      <c r="CA32" s="195">
        <f t="shared" si="7"/>
        <v>1180.1181186747688</v>
      </c>
      <c r="CB32" s="195">
        <f t="shared" si="7"/>
        <v>1206.3341138348167</v>
      </c>
      <c r="CC32" s="195">
        <f t="shared" si="7"/>
        <v>1233.1324900221164</v>
      </c>
      <c r="CD32" s="195">
        <f t="shared" si="7"/>
        <v>1260.5261846689036</v>
      </c>
      <c r="CE32" s="195">
        <f t="shared" si="7"/>
        <v>1288.5284226088681</v>
      </c>
      <c r="CF32" s="195">
        <f t="shared" si="8"/>
        <v>1317.1527224616932</v>
      </c>
      <c r="CG32" s="195">
        <f t="shared" si="8"/>
        <v>1346.4129031594327</v>
      </c>
      <c r="CH32" s="195">
        <f t="shared" si="8"/>
        <v>1376.3230906178642</v>
      </c>
      <c r="CI32" s="195">
        <f t="shared" si="8"/>
        <v>1406.8977245560491</v>
      </c>
      <c r="CJ32" s="195">
        <f t="shared" si="8"/>
        <v>1438.1515654673831</v>
      </c>
      <c r="CK32" s="195">
        <f t="shared" si="8"/>
        <v>1470.0997017455104</v>
      </c>
      <c r="CL32" s="195">
        <f t="shared" si="8"/>
        <v>1502.7575569685348</v>
      </c>
      <c r="CM32" s="195">
        <f t="shared" si="8"/>
        <v>1536.1408973450502</v>
      </c>
      <c r="CN32" s="195">
        <f t="shared" si="8"/>
        <v>1570.2658393255811</v>
      </c>
      <c r="CO32" s="195">
        <f t="shared" si="8"/>
        <v>1605.1488573831098</v>
      </c>
      <c r="CP32" s="195">
        <f t="shared" si="9"/>
        <v>1640.8067919664441</v>
      </c>
      <c r="CQ32" s="195">
        <f t="shared" si="9"/>
        <v>1677.2568576302701</v>
      </c>
      <c r="CR32" s="195">
        <f t="shared" si="9"/>
        <v>1714.5166513458096</v>
      </c>
      <c r="CS32" s="195">
        <f t="shared" si="9"/>
        <v>1752.6041609960971</v>
      </c>
      <c r="CT32" s="195">
        <f t="shared" si="9"/>
        <v>1791.5377740599738</v>
      </c>
      <c r="CU32" s="195">
        <f t="shared" si="9"/>
        <v>1831.3362864890023</v>
      </c>
      <c r="CV32" s="195">
        <f t="shared" si="9"/>
        <v>1872.0189117815705</v>
      </c>
      <c r="CW32" s="195">
        <f t="shared" si="9"/>
        <v>1913.6052902585793</v>
      </c>
      <c r="CX32" s="195">
        <f t="shared" si="9"/>
        <v>1956.1154985451849</v>
      </c>
      <c r="CY32" s="195">
        <f t="shared" si="9"/>
        <v>1999.5700592631774</v>
      </c>
      <c r="CZ32" s="195">
        <f t="shared" si="9"/>
        <v>2043.989950938671</v>
      </c>
    </row>
    <row r="33" spans="3:104" ht="16" outlineLevel="1">
      <c r="C33" s="177">
        <v>3</v>
      </c>
      <c r="D33" s="179" t="str">
        <f t="shared" si="0"/>
        <v/>
      </c>
      <c r="E33" s="195" t="str">
        <f t="shared" si="0"/>
        <v/>
      </c>
      <c r="F33" s="195" t="str">
        <f t="shared" si="0"/>
        <v/>
      </c>
      <c r="G33" s="195">
        <f t="shared" si="0"/>
        <v>232.17089482915165</v>
      </c>
      <c r="H33" s="195">
        <f t="shared" si="0"/>
        <v>237.32850656210272</v>
      </c>
      <c r="I33" s="195">
        <f t="shared" si="0"/>
        <v>242.60069320250474</v>
      </c>
      <c r="J33" s="195">
        <f t="shared" si="0"/>
        <v>247.98999999999998</v>
      </c>
      <c r="K33" s="195">
        <f t="shared" si="0"/>
        <v>253.499028746242</v>
      </c>
      <c r="L33" s="195">
        <f t="shared" si="0"/>
        <v>259.13043903096104</v>
      </c>
      <c r="M33" s="195">
        <f t="shared" si="0"/>
        <v>264.8869495259321</v>
      </c>
      <c r="N33" s="195">
        <f t="shared" si="1"/>
        <v>270.77133929746611</v>
      </c>
      <c r="O33" s="195">
        <f t="shared" si="1"/>
        <v>276.78644914805761</v>
      </c>
      <c r="P33" s="195">
        <f t="shared" si="1"/>
        <v>282.93518298783704</v>
      </c>
      <c r="Q33" s="195">
        <f t="shared" si="1"/>
        <v>289.22050923648914</v>
      </c>
      <c r="R33" s="195">
        <f t="shared" si="1"/>
        <v>295.64546225631489</v>
      </c>
      <c r="S33" s="195">
        <f t="shared" si="1"/>
        <v>302.21314381712796</v>
      </c>
      <c r="T33" s="195">
        <f t="shared" si="1"/>
        <v>308.92672459369447</v>
      </c>
      <c r="U33" s="195">
        <f t="shared" si="1"/>
        <v>315.7894456964367</v>
      </c>
      <c r="V33" s="195">
        <f t="shared" si="1"/>
        <v>322.804620236142</v>
      </c>
      <c r="W33" s="195">
        <f t="shared" si="1"/>
        <v>329.97563492343033</v>
      </c>
      <c r="X33" s="195">
        <f t="shared" si="2"/>
        <v>337.30595170375472</v>
      </c>
      <c r="Y33" s="195">
        <f t="shared" si="2"/>
        <v>344.79910942872141</v>
      </c>
      <c r="Z33" s="195">
        <f t="shared" si="2"/>
        <v>352.45872556453929</v>
      </c>
      <c r="AA33" s="195">
        <f t="shared" si="2"/>
        <v>360.28849793842079</v>
      </c>
      <c r="AB33" s="195">
        <f t="shared" si="2"/>
        <v>368.2922065237795</v>
      </c>
      <c r="AC33" s="195">
        <f t="shared" si="2"/>
        <v>376.47371526508522</v>
      </c>
      <c r="AD33" s="195">
        <f t="shared" si="2"/>
        <v>384.83697394325725</v>
      </c>
      <c r="AE33" s="195">
        <f t="shared" si="2"/>
        <v>393.38602008249751</v>
      </c>
      <c r="AF33" s="195">
        <f t="shared" si="2"/>
        <v>402.12498089948292</v>
      </c>
      <c r="AG33" s="195">
        <f t="shared" si="2"/>
        <v>411.05807529585883</v>
      </c>
      <c r="AH33" s="195">
        <f t="shared" si="3"/>
        <v>420.1896158949952</v>
      </c>
      <c r="AI33" s="195">
        <f t="shared" si="3"/>
        <v>429.52401112398786</v>
      </c>
      <c r="AJ33" s="195">
        <f t="shared" si="3"/>
        <v>439.06576734191293</v>
      </c>
      <c r="AK33" s="195">
        <f t="shared" si="3"/>
        <v>448.81949101535702</v>
      </c>
      <c r="AL33" s="195">
        <f t="shared" si="3"/>
        <v>458.78989094227876</v>
      </c>
      <c r="AM33" s="195">
        <f t="shared" si="3"/>
        <v>468.98178052527095</v>
      </c>
      <c r="AN33" s="195">
        <f t="shared" si="3"/>
        <v>479.40008009532409</v>
      </c>
      <c r="AO33" s="195">
        <f t="shared" si="3"/>
        <v>490.04981928721037</v>
      </c>
      <c r="AP33" s="195">
        <f t="shared" si="3"/>
        <v>500.93613946763668</v>
      </c>
      <c r="AQ33" s="195">
        <f t="shared" si="3"/>
        <v>512.06429621733923</v>
      </c>
      <c r="AR33" s="195">
        <f t="shared" si="4"/>
        <v>523.43966186831494</v>
      </c>
      <c r="AS33" s="195">
        <f t="shared" si="4"/>
        <v>535.06772809741994</v>
      </c>
      <c r="AT33" s="195">
        <f t="shared" si="4"/>
        <v>546.95410857758088</v>
      </c>
      <c r="AU33" s="195">
        <f t="shared" si="4"/>
        <v>559.10454168790409</v>
      </c>
      <c r="AV33" s="195">
        <f t="shared" si="4"/>
        <v>571.52489328398917</v>
      </c>
      <c r="AW33" s="195">
        <f t="shared" si="4"/>
        <v>584.22115952978277</v>
      </c>
      <c r="AX33" s="195">
        <f t="shared" si="4"/>
        <v>597.19946979234362</v>
      </c>
      <c r="AY33" s="195">
        <f t="shared" si="4"/>
        <v>610.46608960091044</v>
      </c>
      <c r="AZ33" s="195">
        <f t="shared" si="4"/>
        <v>624.02742367170913</v>
      </c>
      <c r="BA33" s="195">
        <f t="shared" si="4"/>
        <v>637.89001899995128</v>
      </c>
      <c r="BB33" s="195">
        <f t="shared" si="5"/>
        <v>652.06056802052319</v>
      </c>
      <c r="BC33" s="195">
        <f t="shared" si="5"/>
        <v>666.54591183888658</v>
      </c>
      <c r="BD33" s="195">
        <f t="shared" si="5"/>
        <v>681.35304353375545</v>
      </c>
      <c r="BE33" s="195">
        <f t="shared" si="5"/>
        <v>696.48911153313827</v>
      </c>
      <c r="BF33" s="195">
        <f t="shared" si="5"/>
        <v>711.9614230653799</v>
      </c>
      <c r="BG33" s="195">
        <f t="shared" si="5"/>
        <v>727.77744768686694</v>
      </c>
      <c r="BH33" s="195">
        <f t="shared" si="5"/>
        <v>743.94482088809912</v>
      </c>
      <c r="BI33" s="195">
        <f t="shared" si="5"/>
        <v>760.47134777987048</v>
      </c>
      <c r="BJ33" s="195">
        <f t="shared" si="5"/>
        <v>777.36500686133638</v>
      </c>
      <c r="BK33" s="195">
        <f t="shared" si="5"/>
        <v>794.6339538717873</v>
      </c>
      <c r="BL33" s="195">
        <f t="shared" si="6"/>
        <v>812.28652572798956</v>
      </c>
      <c r="BM33" s="195">
        <f t="shared" si="6"/>
        <v>830.33124454899257</v>
      </c>
      <c r="BN33" s="195">
        <f t="shared" si="6"/>
        <v>848.77682177034569</v>
      </c>
      <c r="BO33" s="195">
        <f t="shared" si="6"/>
        <v>867.63216234971071</v>
      </c>
      <c r="BP33" s="195">
        <f t="shared" si="6"/>
        <v>886.90636906590362</v>
      </c>
      <c r="BQ33" s="195">
        <f t="shared" si="6"/>
        <v>906.6087469134344</v>
      </c>
      <c r="BR33" s="195">
        <f t="shared" si="6"/>
        <v>926.74880759467396</v>
      </c>
      <c r="BS33" s="195">
        <f t="shared" si="6"/>
        <v>947.3362741118101</v>
      </c>
      <c r="BT33" s="195">
        <f t="shared" si="6"/>
        <v>968.38108546081514</v>
      </c>
      <c r="BU33" s="195">
        <f t="shared" si="6"/>
        <v>989.8934014296874</v>
      </c>
      <c r="BV33" s="195">
        <f t="shared" si="7"/>
        <v>1011.8836075032849</v>
      </c>
      <c r="BW33" s="195">
        <f t="shared" si="7"/>
        <v>1034.3623198771174</v>
      </c>
      <c r="BX33" s="195">
        <f t="shared" si="7"/>
        <v>1057.3403905825189</v>
      </c>
      <c r="BY33" s="195">
        <f t="shared" si="7"/>
        <v>1080.8289127256774</v>
      </c>
      <c r="BZ33" s="195">
        <f t="shared" si="7"/>
        <v>1104.8392258430422</v>
      </c>
      <c r="CA33" s="195">
        <f t="shared" si="7"/>
        <v>1129.3829213757049</v>
      </c>
      <c r="CB33" s="195">
        <f t="shared" si="7"/>
        <v>1154.4718482653925</v>
      </c>
      <c r="CC33" s="195">
        <f t="shared" si="7"/>
        <v>1180.1181186747683</v>
      </c>
      <c r="CD33" s="195">
        <f t="shared" si="7"/>
        <v>1206.3341138348169</v>
      </c>
      <c r="CE33" s="195">
        <f t="shared" si="7"/>
        <v>1233.1324900221159</v>
      </c>
      <c r="CF33" s="195">
        <f t="shared" si="8"/>
        <v>1260.5261846689036</v>
      </c>
      <c r="CG33" s="195">
        <f t="shared" si="8"/>
        <v>1288.5284226088679</v>
      </c>
      <c r="CH33" s="195">
        <f t="shared" si="8"/>
        <v>1317.1527224616932</v>
      </c>
      <c r="CI33" s="195">
        <f t="shared" si="8"/>
        <v>1346.4129031594325</v>
      </c>
      <c r="CJ33" s="195">
        <f t="shared" si="8"/>
        <v>1376.323090617864</v>
      </c>
      <c r="CK33" s="195">
        <f t="shared" si="8"/>
        <v>1406.8977245560488</v>
      </c>
      <c r="CL33" s="195">
        <f t="shared" si="8"/>
        <v>1438.1515654673831</v>
      </c>
      <c r="CM33" s="195">
        <f t="shared" si="8"/>
        <v>1470.0997017455102</v>
      </c>
      <c r="CN33" s="195">
        <f t="shared" si="8"/>
        <v>1502.7575569685348</v>
      </c>
      <c r="CO33" s="195">
        <f t="shared" si="8"/>
        <v>1536.14089734505</v>
      </c>
      <c r="CP33" s="195">
        <f t="shared" si="9"/>
        <v>1570.2658393255813</v>
      </c>
      <c r="CQ33" s="195">
        <f t="shared" si="9"/>
        <v>1605.1488573831095</v>
      </c>
      <c r="CR33" s="195">
        <f t="shared" si="9"/>
        <v>1640.8067919664438</v>
      </c>
      <c r="CS33" s="195">
        <f t="shared" si="9"/>
        <v>1677.2568576302697</v>
      </c>
      <c r="CT33" s="195">
        <f t="shared" si="9"/>
        <v>1714.51665134581</v>
      </c>
      <c r="CU33" s="195">
        <f t="shared" si="9"/>
        <v>1752.6041609960967</v>
      </c>
      <c r="CV33" s="195">
        <f t="shared" si="9"/>
        <v>1791.5377740599736</v>
      </c>
      <c r="CW33" s="195">
        <f t="shared" si="9"/>
        <v>1831.3362864890021</v>
      </c>
      <c r="CX33" s="195">
        <f t="shared" si="9"/>
        <v>1872.0189117815705</v>
      </c>
      <c r="CY33" s="195">
        <f t="shared" si="9"/>
        <v>1913.6052902585793</v>
      </c>
      <c r="CZ33" s="195">
        <f t="shared" si="9"/>
        <v>1956.1154985451849</v>
      </c>
    </row>
    <row r="34" spans="3:104" ht="16" outlineLevel="1">
      <c r="C34" s="177">
        <v>4</v>
      </c>
      <c r="D34" s="179" t="str">
        <f t="shared" si="0"/>
        <v/>
      </c>
      <c r="E34" s="195" t="str">
        <f t="shared" si="0"/>
        <v/>
      </c>
      <c r="F34" s="195" t="str">
        <f t="shared" si="0"/>
        <v/>
      </c>
      <c r="G34" s="195" t="str">
        <f t="shared" si="0"/>
        <v/>
      </c>
      <c r="H34" s="195">
        <f t="shared" si="0"/>
        <v>227.12536806725282</v>
      </c>
      <c r="I34" s="195">
        <f t="shared" si="0"/>
        <v>232.17089482915168</v>
      </c>
      <c r="J34" s="195">
        <f t="shared" si="0"/>
        <v>237.32850656210269</v>
      </c>
      <c r="K34" s="195">
        <f t="shared" si="0"/>
        <v>242.60069320250477</v>
      </c>
      <c r="L34" s="195">
        <f t="shared" si="0"/>
        <v>247.99</v>
      </c>
      <c r="M34" s="195">
        <f t="shared" si="0"/>
        <v>253.499028746242</v>
      </c>
      <c r="N34" s="195">
        <f t="shared" si="1"/>
        <v>259.13043903096104</v>
      </c>
      <c r="O34" s="195">
        <f t="shared" si="1"/>
        <v>264.8869495259321</v>
      </c>
      <c r="P34" s="195">
        <f t="shared" si="1"/>
        <v>270.77133929746611</v>
      </c>
      <c r="Q34" s="195">
        <f t="shared" si="1"/>
        <v>276.78644914805761</v>
      </c>
      <c r="R34" s="195">
        <f t="shared" si="1"/>
        <v>282.93518298783704</v>
      </c>
      <c r="S34" s="195">
        <f t="shared" si="1"/>
        <v>289.22050923648919</v>
      </c>
      <c r="T34" s="195">
        <f t="shared" si="1"/>
        <v>295.64546225631483</v>
      </c>
      <c r="U34" s="195">
        <f t="shared" si="1"/>
        <v>302.21314381712801</v>
      </c>
      <c r="V34" s="195">
        <f t="shared" si="1"/>
        <v>308.92672459369447</v>
      </c>
      <c r="W34" s="195">
        <f t="shared" si="1"/>
        <v>315.78944569643681</v>
      </c>
      <c r="X34" s="195">
        <f t="shared" si="2"/>
        <v>322.804620236142</v>
      </c>
      <c r="Y34" s="195">
        <f t="shared" si="2"/>
        <v>329.97563492343033</v>
      </c>
      <c r="Z34" s="195">
        <f t="shared" si="2"/>
        <v>337.30595170375466</v>
      </c>
      <c r="AA34" s="195">
        <f t="shared" si="2"/>
        <v>344.79910942872147</v>
      </c>
      <c r="AB34" s="195">
        <f t="shared" si="2"/>
        <v>352.45872556453929</v>
      </c>
      <c r="AC34" s="195">
        <f t="shared" si="2"/>
        <v>360.28849793842079</v>
      </c>
      <c r="AD34" s="195">
        <f t="shared" si="2"/>
        <v>368.2922065237795</v>
      </c>
      <c r="AE34" s="195">
        <f t="shared" si="2"/>
        <v>376.47371526508522</v>
      </c>
      <c r="AF34" s="195">
        <f t="shared" si="2"/>
        <v>384.83697394325725</v>
      </c>
      <c r="AG34" s="195">
        <f t="shared" si="2"/>
        <v>393.38602008249757</v>
      </c>
      <c r="AH34" s="195">
        <f t="shared" si="3"/>
        <v>402.12498089948292</v>
      </c>
      <c r="AI34" s="195">
        <f t="shared" si="3"/>
        <v>411.05807529585894</v>
      </c>
      <c r="AJ34" s="195">
        <f t="shared" si="3"/>
        <v>420.18961589499509</v>
      </c>
      <c r="AK34" s="195">
        <f t="shared" si="3"/>
        <v>429.52401112398798</v>
      </c>
      <c r="AL34" s="195">
        <f t="shared" si="3"/>
        <v>439.06576734191287</v>
      </c>
      <c r="AM34" s="195">
        <f t="shared" si="3"/>
        <v>448.81949101535707</v>
      </c>
      <c r="AN34" s="195">
        <f t="shared" si="3"/>
        <v>458.7898909422787</v>
      </c>
      <c r="AO34" s="195">
        <f t="shared" si="3"/>
        <v>468.98178052527101</v>
      </c>
      <c r="AP34" s="195">
        <f t="shared" si="3"/>
        <v>479.4000800953242</v>
      </c>
      <c r="AQ34" s="195">
        <f t="shared" si="3"/>
        <v>490.04981928721031</v>
      </c>
      <c r="AR34" s="195">
        <f t="shared" si="4"/>
        <v>500.93613946763679</v>
      </c>
      <c r="AS34" s="195">
        <f t="shared" si="4"/>
        <v>512.06429621733912</v>
      </c>
      <c r="AT34" s="195">
        <f t="shared" si="4"/>
        <v>523.43966186831494</v>
      </c>
      <c r="AU34" s="195">
        <f t="shared" si="4"/>
        <v>535.06772809742006</v>
      </c>
      <c r="AV34" s="195">
        <f t="shared" si="4"/>
        <v>546.95410857758088</v>
      </c>
      <c r="AW34" s="195">
        <f t="shared" si="4"/>
        <v>559.1045416879042</v>
      </c>
      <c r="AX34" s="195">
        <f t="shared" si="4"/>
        <v>571.52489328398906</v>
      </c>
      <c r="AY34" s="195">
        <f t="shared" si="4"/>
        <v>584.22115952978299</v>
      </c>
      <c r="AZ34" s="195">
        <f t="shared" si="4"/>
        <v>597.19946979234351</v>
      </c>
      <c r="BA34" s="195">
        <f t="shared" si="4"/>
        <v>610.46608960091044</v>
      </c>
      <c r="BB34" s="195">
        <f t="shared" si="5"/>
        <v>624.02742367170913</v>
      </c>
      <c r="BC34" s="195">
        <f t="shared" si="5"/>
        <v>637.89001899995139</v>
      </c>
      <c r="BD34" s="195">
        <f t="shared" si="5"/>
        <v>652.06056802052319</v>
      </c>
      <c r="BE34" s="195">
        <f t="shared" si="5"/>
        <v>666.5459118388867</v>
      </c>
      <c r="BF34" s="195">
        <f t="shared" si="5"/>
        <v>681.35304353375545</v>
      </c>
      <c r="BG34" s="195">
        <f t="shared" si="5"/>
        <v>696.48911153313827</v>
      </c>
      <c r="BH34" s="195">
        <f t="shared" si="5"/>
        <v>711.96142306538002</v>
      </c>
      <c r="BI34" s="195">
        <f t="shared" si="5"/>
        <v>727.77744768686682</v>
      </c>
      <c r="BJ34" s="195">
        <f t="shared" si="5"/>
        <v>743.944820888099</v>
      </c>
      <c r="BK34" s="195">
        <f t="shared" si="5"/>
        <v>760.4713477798706</v>
      </c>
      <c r="BL34" s="195">
        <f t="shared" si="6"/>
        <v>777.36500686133638</v>
      </c>
      <c r="BM34" s="195">
        <f t="shared" si="6"/>
        <v>794.6339538717873</v>
      </c>
      <c r="BN34" s="195">
        <f t="shared" si="6"/>
        <v>812.28652572798956</v>
      </c>
      <c r="BO34" s="195">
        <f t="shared" si="6"/>
        <v>830.3312445489928</v>
      </c>
      <c r="BP34" s="195">
        <f t="shared" si="6"/>
        <v>848.77682177034558</v>
      </c>
      <c r="BQ34" s="195">
        <f t="shared" si="6"/>
        <v>867.63216234971082</v>
      </c>
      <c r="BR34" s="195">
        <f t="shared" si="6"/>
        <v>886.90636906590362</v>
      </c>
      <c r="BS34" s="195">
        <f t="shared" si="6"/>
        <v>906.60874691343463</v>
      </c>
      <c r="BT34" s="195">
        <f t="shared" si="6"/>
        <v>926.74880759467408</v>
      </c>
      <c r="BU34" s="195">
        <f t="shared" si="6"/>
        <v>947.3362741118101</v>
      </c>
      <c r="BV34" s="195">
        <f t="shared" si="7"/>
        <v>968.38108546081503</v>
      </c>
      <c r="BW34" s="195">
        <f t="shared" si="7"/>
        <v>989.89340142968751</v>
      </c>
      <c r="BX34" s="195">
        <f t="shared" si="7"/>
        <v>1011.8836075032851</v>
      </c>
      <c r="BY34" s="195">
        <f t="shared" si="7"/>
        <v>1034.3623198771172</v>
      </c>
      <c r="BZ34" s="195">
        <f t="shared" si="7"/>
        <v>1057.3403905825189</v>
      </c>
      <c r="CA34" s="195">
        <f t="shared" si="7"/>
        <v>1080.8289127256776</v>
      </c>
      <c r="CB34" s="195">
        <f t="shared" si="7"/>
        <v>1104.839225843042</v>
      </c>
      <c r="CC34" s="195">
        <f t="shared" si="7"/>
        <v>1129.3829213757053</v>
      </c>
      <c r="CD34" s="195">
        <f t="shared" si="7"/>
        <v>1154.4718482653923</v>
      </c>
      <c r="CE34" s="195">
        <f t="shared" si="7"/>
        <v>1180.1181186747688</v>
      </c>
      <c r="CF34" s="195">
        <f t="shared" si="8"/>
        <v>1206.3341138348167</v>
      </c>
      <c r="CG34" s="195">
        <f t="shared" si="8"/>
        <v>1233.1324900221161</v>
      </c>
      <c r="CH34" s="195">
        <f t="shared" si="8"/>
        <v>1260.5261846689036</v>
      </c>
      <c r="CI34" s="195">
        <f t="shared" si="8"/>
        <v>1288.5284226088679</v>
      </c>
      <c r="CJ34" s="195">
        <f t="shared" si="8"/>
        <v>1317.1527224616932</v>
      </c>
      <c r="CK34" s="195">
        <f t="shared" si="8"/>
        <v>1346.4129031594325</v>
      </c>
      <c r="CL34" s="195">
        <f t="shared" si="8"/>
        <v>1376.3230906178642</v>
      </c>
      <c r="CM34" s="195">
        <f t="shared" si="8"/>
        <v>1406.8977245560491</v>
      </c>
      <c r="CN34" s="195">
        <f t="shared" si="8"/>
        <v>1438.1515654673831</v>
      </c>
      <c r="CO34" s="195">
        <f t="shared" si="8"/>
        <v>1470.0997017455104</v>
      </c>
      <c r="CP34" s="195">
        <f t="shared" si="9"/>
        <v>1502.7575569685346</v>
      </c>
      <c r="CQ34" s="195">
        <f t="shared" si="9"/>
        <v>1536.1408973450502</v>
      </c>
      <c r="CR34" s="195">
        <f t="shared" si="9"/>
        <v>1570.2658393255813</v>
      </c>
      <c r="CS34" s="195">
        <f t="shared" si="9"/>
        <v>1605.1488573831095</v>
      </c>
      <c r="CT34" s="195">
        <f t="shared" si="9"/>
        <v>1640.8067919664436</v>
      </c>
      <c r="CU34" s="195">
        <f t="shared" si="9"/>
        <v>1677.2568576302704</v>
      </c>
      <c r="CV34" s="195">
        <f t="shared" si="9"/>
        <v>1714.5166513458098</v>
      </c>
      <c r="CW34" s="195">
        <f t="shared" si="9"/>
        <v>1752.6041609960967</v>
      </c>
      <c r="CX34" s="195">
        <f t="shared" si="9"/>
        <v>1791.5377740599736</v>
      </c>
      <c r="CY34" s="195">
        <f t="shared" si="9"/>
        <v>1831.3362864890025</v>
      </c>
      <c r="CZ34" s="195">
        <f t="shared" si="9"/>
        <v>1872.0189117815708</v>
      </c>
    </row>
    <row r="35" spans="3:104" ht="16" outlineLevel="1">
      <c r="C35" s="177">
        <v>5</v>
      </c>
      <c r="D35" s="179" t="str">
        <f t="shared" si="0"/>
        <v/>
      </c>
      <c r="E35" s="195" t="str">
        <f t="shared" si="0"/>
        <v/>
      </c>
      <c r="F35" s="195" t="str">
        <f t="shared" si="0"/>
        <v/>
      </c>
      <c r="G35" s="195" t="str">
        <f t="shared" si="0"/>
        <v/>
      </c>
      <c r="H35" s="195" t="str">
        <f t="shared" si="0"/>
        <v/>
      </c>
      <c r="I35" s="195">
        <f t="shared" si="0"/>
        <v>222.18949045118583</v>
      </c>
      <c r="J35" s="195">
        <f t="shared" si="0"/>
        <v>227.12536806725282</v>
      </c>
      <c r="K35" s="195">
        <f t="shared" si="0"/>
        <v>232.17089482915162</v>
      </c>
      <c r="L35" s="195">
        <f t="shared" si="0"/>
        <v>237.32850656210269</v>
      </c>
      <c r="M35" s="195">
        <f t="shared" si="0"/>
        <v>242.60069320250477</v>
      </c>
      <c r="N35" s="195">
        <f t="shared" si="1"/>
        <v>247.98999999999998</v>
      </c>
      <c r="O35" s="195">
        <f t="shared" si="1"/>
        <v>253.49902874624198</v>
      </c>
      <c r="P35" s="195">
        <f t="shared" si="1"/>
        <v>259.13043903096099</v>
      </c>
      <c r="Q35" s="195">
        <f t="shared" si="1"/>
        <v>264.8869495259321</v>
      </c>
      <c r="R35" s="195">
        <f t="shared" si="1"/>
        <v>270.77133929746611</v>
      </c>
      <c r="S35" s="195">
        <f t="shared" si="1"/>
        <v>276.78644914805756</v>
      </c>
      <c r="T35" s="195">
        <f t="shared" si="1"/>
        <v>282.93518298783709</v>
      </c>
      <c r="U35" s="195">
        <f t="shared" si="1"/>
        <v>289.22050923648914</v>
      </c>
      <c r="V35" s="195">
        <f t="shared" si="1"/>
        <v>295.64546225631483</v>
      </c>
      <c r="W35" s="195">
        <f t="shared" si="1"/>
        <v>302.21314381712796</v>
      </c>
      <c r="X35" s="195">
        <f t="shared" si="2"/>
        <v>308.92672459369447</v>
      </c>
      <c r="Y35" s="195">
        <f t="shared" si="2"/>
        <v>315.7894456964367</v>
      </c>
      <c r="Z35" s="195">
        <f t="shared" si="2"/>
        <v>322.80462023614194</v>
      </c>
      <c r="AA35" s="195">
        <f t="shared" si="2"/>
        <v>329.97563492343028</v>
      </c>
      <c r="AB35" s="195">
        <f t="shared" si="2"/>
        <v>337.30595170375466</v>
      </c>
      <c r="AC35" s="195">
        <f t="shared" si="2"/>
        <v>344.79910942872141</v>
      </c>
      <c r="AD35" s="195">
        <f t="shared" si="2"/>
        <v>352.45872556453924</v>
      </c>
      <c r="AE35" s="195">
        <f t="shared" si="2"/>
        <v>360.28849793842073</v>
      </c>
      <c r="AF35" s="195">
        <f t="shared" si="2"/>
        <v>368.2922065237795</v>
      </c>
      <c r="AG35" s="195">
        <f t="shared" si="2"/>
        <v>376.47371526508522</v>
      </c>
      <c r="AH35" s="195">
        <f t="shared" si="3"/>
        <v>384.83697394325725</v>
      </c>
      <c r="AI35" s="195">
        <f t="shared" si="3"/>
        <v>393.38602008249745</v>
      </c>
      <c r="AJ35" s="195">
        <f t="shared" si="3"/>
        <v>402.12498089948298</v>
      </c>
      <c r="AK35" s="195">
        <f t="shared" si="3"/>
        <v>411.05807529585877</v>
      </c>
      <c r="AL35" s="195">
        <f t="shared" si="3"/>
        <v>420.18961589499514</v>
      </c>
      <c r="AM35" s="195">
        <f t="shared" si="3"/>
        <v>429.52401112398786</v>
      </c>
      <c r="AN35" s="195">
        <f t="shared" si="3"/>
        <v>439.06576734191293</v>
      </c>
      <c r="AO35" s="195">
        <f t="shared" si="3"/>
        <v>448.81949101535696</v>
      </c>
      <c r="AP35" s="195">
        <f t="shared" si="3"/>
        <v>458.7898909422787</v>
      </c>
      <c r="AQ35" s="195">
        <f t="shared" si="3"/>
        <v>468.98178052527101</v>
      </c>
      <c r="AR35" s="195">
        <f t="shared" si="4"/>
        <v>479.40008009532403</v>
      </c>
      <c r="AS35" s="195">
        <f t="shared" si="4"/>
        <v>490.04981928721031</v>
      </c>
      <c r="AT35" s="195">
        <f t="shared" si="4"/>
        <v>500.93613946763656</v>
      </c>
      <c r="AU35" s="195">
        <f t="shared" si="4"/>
        <v>512.06429621733901</v>
      </c>
      <c r="AV35" s="195">
        <f t="shared" si="4"/>
        <v>523.43966186831494</v>
      </c>
      <c r="AW35" s="195">
        <f t="shared" si="4"/>
        <v>535.06772809741994</v>
      </c>
      <c r="AX35" s="195">
        <f t="shared" si="4"/>
        <v>546.95410857758088</v>
      </c>
      <c r="AY35" s="195">
        <f t="shared" si="4"/>
        <v>559.10454168790397</v>
      </c>
      <c r="AZ35" s="195">
        <f t="shared" si="4"/>
        <v>571.52489328398917</v>
      </c>
      <c r="BA35" s="195">
        <f t="shared" si="4"/>
        <v>584.22115952978288</v>
      </c>
      <c r="BB35" s="195">
        <f t="shared" si="5"/>
        <v>597.19946979234351</v>
      </c>
      <c r="BC35" s="195">
        <f t="shared" si="5"/>
        <v>610.46608960091032</v>
      </c>
      <c r="BD35" s="195">
        <f t="shared" si="5"/>
        <v>624.02742367170913</v>
      </c>
      <c r="BE35" s="195">
        <f t="shared" si="5"/>
        <v>637.89001899995128</v>
      </c>
      <c r="BF35" s="195">
        <f t="shared" si="5"/>
        <v>652.06056802052319</v>
      </c>
      <c r="BG35" s="195">
        <f t="shared" si="5"/>
        <v>666.54591183888658</v>
      </c>
      <c r="BH35" s="195">
        <f t="shared" si="5"/>
        <v>681.35304353375545</v>
      </c>
      <c r="BI35" s="195">
        <f t="shared" si="5"/>
        <v>696.48911153313827</v>
      </c>
      <c r="BJ35" s="195">
        <f t="shared" si="5"/>
        <v>711.9614230653799</v>
      </c>
      <c r="BK35" s="195">
        <f t="shared" si="5"/>
        <v>727.77744768686671</v>
      </c>
      <c r="BL35" s="195">
        <f t="shared" si="6"/>
        <v>743.944820888099</v>
      </c>
      <c r="BM35" s="195">
        <f t="shared" si="6"/>
        <v>760.47134777987048</v>
      </c>
      <c r="BN35" s="195">
        <f t="shared" si="6"/>
        <v>777.36500686133627</v>
      </c>
      <c r="BO35" s="195">
        <f t="shared" si="6"/>
        <v>794.63395387178707</v>
      </c>
      <c r="BP35" s="195">
        <f t="shared" si="6"/>
        <v>812.28652572798967</v>
      </c>
      <c r="BQ35" s="195">
        <f t="shared" si="6"/>
        <v>830.33124454899257</v>
      </c>
      <c r="BR35" s="195">
        <f t="shared" si="6"/>
        <v>848.77682177034558</v>
      </c>
      <c r="BS35" s="195">
        <f t="shared" si="6"/>
        <v>867.6321623497106</v>
      </c>
      <c r="BT35" s="195">
        <f t="shared" si="6"/>
        <v>886.90636906590362</v>
      </c>
      <c r="BU35" s="195">
        <f t="shared" si="6"/>
        <v>906.60874691343463</v>
      </c>
      <c r="BV35" s="195">
        <f t="shared" si="7"/>
        <v>926.74880759467408</v>
      </c>
      <c r="BW35" s="195">
        <f t="shared" si="7"/>
        <v>947.33627411180987</v>
      </c>
      <c r="BX35" s="195">
        <f t="shared" si="7"/>
        <v>968.38108546081492</v>
      </c>
      <c r="BY35" s="195">
        <f t="shared" si="7"/>
        <v>989.89340142968751</v>
      </c>
      <c r="BZ35" s="195">
        <f t="shared" si="7"/>
        <v>1011.8836075032848</v>
      </c>
      <c r="CA35" s="195">
        <f t="shared" si="7"/>
        <v>1034.362319877117</v>
      </c>
      <c r="CB35" s="195">
        <f t="shared" si="7"/>
        <v>1057.3403905825191</v>
      </c>
      <c r="CC35" s="195">
        <f t="shared" si="7"/>
        <v>1080.8289127256774</v>
      </c>
      <c r="CD35" s="195">
        <f t="shared" si="7"/>
        <v>1104.8392258430422</v>
      </c>
      <c r="CE35" s="195">
        <f t="shared" si="7"/>
        <v>1129.3829213757049</v>
      </c>
      <c r="CF35" s="195">
        <f t="shared" si="8"/>
        <v>1154.4718482653925</v>
      </c>
      <c r="CG35" s="195">
        <f t="shared" si="8"/>
        <v>1180.1181186747683</v>
      </c>
      <c r="CH35" s="195">
        <f t="shared" si="8"/>
        <v>1206.3341138348167</v>
      </c>
      <c r="CI35" s="195">
        <f t="shared" si="8"/>
        <v>1233.1324900221161</v>
      </c>
      <c r="CJ35" s="195">
        <f t="shared" si="8"/>
        <v>1260.5261846689036</v>
      </c>
      <c r="CK35" s="195">
        <f t="shared" si="8"/>
        <v>1288.5284226088677</v>
      </c>
      <c r="CL35" s="195">
        <f t="shared" si="8"/>
        <v>1317.152722461693</v>
      </c>
      <c r="CM35" s="195">
        <f t="shared" si="8"/>
        <v>1346.4129031594323</v>
      </c>
      <c r="CN35" s="195">
        <f t="shared" si="8"/>
        <v>1376.3230906178642</v>
      </c>
      <c r="CO35" s="195">
        <f t="shared" si="8"/>
        <v>1406.8977245560488</v>
      </c>
      <c r="CP35" s="195">
        <f t="shared" si="9"/>
        <v>1438.1515654673831</v>
      </c>
      <c r="CQ35" s="195">
        <f t="shared" si="9"/>
        <v>1470.0997017455099</v>
      </c>
      <c r="CR35" s="195">
        <f t="shared" si="9"/>
        <v>1502.7575569685346</v>
      </c>
      <c r="CS35" s="195">
        <f t="shared" si="9"/>
        <v>1536.14089734505</v>
      </c>
      <c r="CT35" s="195">
        <f t="shared" si="9"/>
        <v>1570.2658393255811</v>
      </c>
      <c r="CU35" s="195">
        <f t="shared" si="9"/>
        <v>1605.1488573831091</v>
      </c>
      <c r="CV35" s="195">
        <f t="shared" si="9"/>
        <v>1640.8067919664441</v>
      </c>
      <c r="CW35" s="195">
        <f t="shared" si="9"/>
        <v>1677.2568576302699</v>
      </c>
      <c r="CX35" s="195">
        <f t="shared" si="9"/>
        <v>1714.5166513458096</v>
      </c>
      <c r="CY35" s="195">
        <f t="shared" si="9"/>
        <v>1752.6041609960962</v>
      </c>
      <c r="CZ35" s="195">
        <f t="shared" si="9"/>
        <v>1791.5377740599736</v>
      </c>
    </row>
    <row r="36" spans="3:104" ht="16" outlineLevel="1">
      <c r="C36" s="177">
        <v>6</v>
      </c>
      <c r="D36" s="179" t="str">
        <f t="shared" si="0"/>
        <v/>
      </c>
      <c r="E36" s="195" t="str">
        <f t="shared" si="0"/>
        <v/>
      </c>
      <c r="F36" s="195" t="str">
        <f t="shared" si="0"/>
        <v/>
      </c>
      <c r="G36" s="195" t="str">
        <f t="shared" si="0"/>
        <v/>
      </c>
      <c r="H36" s="195" t="str">
        <f t="shared" si="0"/>
        <v/>
      </c>
      <c r="I36" s="195" t="str">
        <f t="shared" si="0"/>
        <v/>
      </c>
      <c r="J36" s="195">
        <f t="shared" si="0"/>
        <v>217.36087909096742</v>
      </c>
      <c r="K36" s="195">
        <f t="shared" si="0"/>
        <v>222.18949045118586</v>
      </c>
      <c r="L36" s="195">
        <f t="shared" si="0"/>
        <v>227.12536806725279</v>
      </c>
      <c r="M36" s="195">
        <f t="shared" si="0"/>
        <v>232.17089482915168</v>
      </c>
      <c r="N36" s="195">
        <f t="shared" si="1"/>
        <v>237.32850656210272</v>
      </c>
      <c r="O36" s="195">
        <f t="shared" si="1"/>
        <v>242.60069320250477</v>
      </c>
      <c r="P36" s="195">
        <f t="shared" si="1"/>
        <v>247.98999999999998</v>
      </c>
      <c r="Q36" s="195">
        <f t="shared" si="1"/>
        <v>253.49902874624198</v>
      </c>
      <c r="R36" s="195">
        <f t="shared" si="1"/>
        <v>259.13043903096104</v>
      </c>
      <c r="S36" s="195">
        <f t="shared" si="1"/>
        <v>264.8869495259321</v>
      </c>
      <c r="T36" s="195">
        <f t="shared" si="1"/>
        <v>270.77133929746606</v>
      </c>
      <c r="U36" s="195">
        <f t="shared" si="1"/>
        <v>276.78644914805767</v>
      </c>
      <c r="V36" s="195">
        <f t="shared" si="1"/>
        <v>282.93518298783704</v>
      </c>
      <c r="W36" s="195">
        <f t="shared" si="1"/>
        <v>289.22050923648919</v>
      </c>
      <c r="X36" s="195">
        <f t="shared" si="2"/>
        <v>295.64546225631483</v>
      </c>
      <c r="Y36" s="195">
        <f t="shared" si="2"/>
        <v>302.21314381712801</v>
      </c>
      <c r="Z36" s="195">
        <f t="shared" si="2"/>
        <v>308.92672459369447</v>
      </c>
      <c r="AA36" s="195">
        <f t="shared" si="2"/>
        <v>315.78944569643676</v>
      </c>
      <c r="AB36" s="195">
        <f t="shared" si="2"/>
        <v>322.80462023614194</v>
      </c>
      <c r="AC36" s="195">
        <f t="shared" si="2"/>
        <v>329.97563492343033</v>
      </c>
      <c r="AD36" s="195">
        <f t="shared" si="2"/>
        <v>337.30595170375466</v>
      </c>
      <c r="AE36" s="195">
        <f t="shared" si="2"/>
        <v>344.79910942872141</v>
      </c>
      <c r="AF36" s="195">
        <f t="shared" si="2"/>
        <v>352.45872556453929</v>
      </c>
      <c r="AG36" s="195">
        <f t="shared" si="2"/>
        <v>360.28849793842079</v>
      </c>
      <c r="AH36" s="195">
        <f t="shared" si="3"/>
        <v>368.2922065237795</v>
      </c>
      <c r="AI36" s="195">
        <f t="shared" si="3"/>
        <v>376.47371526508522</v>
      </c>
      <c r="AJ36" s="195">
        <f t="shared" si="3"/>
        <v>384.83697394325719</v>
      </c>
      <c r="AK36" s="195">
        <f t="shared" si="3"/>
        <v>393.38602008249757</v>
      </c>
      <c r="AL36" s="195">
        <f t="shared" si="3"/>
        <v>402.12498089948286</v>
      </c>
      <c r="AM36" s="195">
        <f t="shared" si="3"/>
        <v>411.05807529585888</v>
      </c>
      <c r="AN36" s="195">
        <f t="shared" si="3"/>
        <v>420.18961589499509</v>
      </c>
      <c r="AO36" s="195">
        <f t="shared" si="3"/>
        <v>429.52401112398792</v>
      </c>
      <c r="AP36" s="195">
        <f t="shared" si="3"/>
        <v>439.06576734191293</v>
      </c>
      <c r="AQ36" s="195">
        <f t="shared" si="3"/>
        <v>448.81949101535702</v>
      </c>
      <c r="AR36" s="195">
        <f t="shared" si="4"/>
        <v>458.78989094227876</v>
      </c>
      <c r="AS36" s="195">
        <f t="shared" si="4"/>
        <v>468.98178052527095</v>
      </c>
      <c r="AT36" s="195">
        <f t="shared" si="4"/>
        <v>479.40008009532414</v>
      </c>
      <c r="AU36" s="195">
        <f t="shared" si="4"/>
        <v>490.0498192872102</v>
      </c>
      <c r="AV36" s="195">
        <f t="shared" si="4"/>
        <v>500.93613946763668</v>
      </c>
      <c r="AW36" s="195">
        <f t="shared" si="4"/>
        <v>512.06429621733912</v>
      </c>
      <c r="AX36" s="195">
        <f t="shared" si="4"/>
        <v>523.43966186831506</v>
      </c>
      <c r="AY36" s="195">
        <f t="shared" si="4"/>
        <v>535.06772809742006</v>
      </c>
      <c r="AZ36" s="195">
        <f t="shared" si="4"/>
        <v>546.95410857758077</v>
      </c>
      <c r="BA36" s="195">
        <f t="shared" si="4"/>
        <v>559.1045416879042</v>
      </c>
      <c r="BB36" s="195">
        <f t="shared" si="5"/>
        <v>571.52489328398917</v>
      </c>
      <c r="BC36" s="195">
        <f t="shared" si="5"/>
        <v>584.22115952978288</v>
      </c>
      <c r="BD36" s="195">
        <f t="shared" si="5"/>
        <v>597.19946979234351</v>
      </c>
      <c r="BE36" s="195">
        <f t="shared" si="5"/>
        <v>610.46608960091055</v>
      </c>
      <c r="BF36" s="195">
        <f t="shared" si="5"/>
        <v>624.02742367170913</v>
      </c>
      <c r="BG36" s="195">
        <f t="shared" si="5"/>
        <v>637.89001899995139</v>
      </c>
      <c r="BH36" s="195">
        <f t="shared" si="5"/>
        <v>652.06056802052319</v>
      </c>
      <c r="BI36" s="195">
        <f t="shared" si="5"/>
        <v>666.54591183888658</v>
      </c>
      <c r="BJ36" s="195">
        <f t="shared" si="5"/>
        <v>681.35304353375545</v>
      </c>
      <c r="BK36" s="195">
        <f t="shared" si="5"/>
        <v>696.48911153313827</v>
      </c>
      <c r="BL36" s="195">
        <f t="shared" si="6"/>
        <v>711.96142306537979</v>
      </c>
      <c r="BM36" s="195">
        <f t="shared" si="6"/>
        <v>727.77744768686682</v>
      </c>
      <c r="BN36" s="195">
        <f t="shared" si="6"/>
        <v>743.94482088809912</v>
      </c>
      <c r="BO36" s="195">
        <f t="shared" si="6"/>
        <v>760.47134777987048</v>
      </c>
      <c r="BP36" s="195">
        <f t="shared" si="6"/>
        <v>777.36500686133627</v>
      </c>
      <c r="BQ36" s="195">
        <f t="shared" si="6"/>
        <v>794.63395387178741</v>
      </c>
      <c r="BR36" s="195">
        <f t="shared" si="6"/>
        <v>812.28652572798956</v>
      </c>
      <c r="BS36" s="195">
        <f t="shared" si="6"/>
        <v>830.33124454899269</v>
      </c>
      <c r="BT36" s="195">
        <f t="shared" si="6"/>
        <v>848.77682177034546</v>
      </c>
      <c r="BU36" s="195">
        <f t="shared" si="6"/>
        <v>867.63216234971082</v>
      </c>
      <c r="BV36" s="195">
        <f t="shared" si="7"/>
        <v>886.90636906590373</v>
      </c>
      <c r="BW36" s="195">
        <f t="shared" si="7"/>
        <v>906.60874691343463</v>
      </c>
      <c r="BX36" s="195">
        <f t="shared" si="7"/>
        <v>926.74880759467396</v>
      </c>
      <c r="BY36" s="195">
        <f t="shared" si="7"/>
        <v>947.33627411180998</v>
      </c>
      <c r="BZ36" s="195">
        <f t="shared" si="7"/>
        <v>968.38108546081526</v>
      </c>
      <c r="CA36" s="195">
        <f t="shared" si="7"/>
        <v>989.8934014296874</v>
      </c>
      <c r="CB36" s="195">
        <f t="shared" si="7"/>
        <v>1011.8836075032848</v>
      </c>
      <c r="CC36" s="195">
        <f t="shared" si="7"/>
        <v>1034.3623198771174</v>
      </c>
      <c r="CD36" s="195">
        <f t="shared" si="7"/>
        <v>1057.3403905825189</v>
      </c>
      <c r="CE36" s="195">
        <f t="shared" si="7"/>
        <v>1080.8289127256776</v>
      </c>
      <c r="CF36" s="195">
        <f t="shared" si="8"/>
        <v>1104.839225843042</v>
      </c>
      <c r="CG36" s="195">
        <f t="shared" si="8"/>
        <v>1129.3829213757053</v>
      </c>
      <c r="CH36" s="195">
        <f t="shared" si="8"/>
        <v>1154.4718482653923</v>
      </c>
      <c r="CI36" s="195">
        <f t="shared" si="8"/>
        <v>1180.1181186747685</v>
      </c>
      <c r="CJ36" s="195">
        <f t="shared" si="8"/>
        <v>1206.3341138348167</v>
      </c>
      <c r="CK36" s="195">
        <f t="shared" si="8"/>
        <v>1233.1324900221161</v>
      </c>
      <c r="CL36" s="195">
        <f t="shared" si="8"/>
        <v>1260.5261846689036</v>
      </c>
      <c r="CM36" s="195">
        <f t="shared" si="8"/>
        <v>1288.5284226088677</v>
      </c>
      <c r="CN36" s="195">
        <f t="shared" si="8"/>
        <v>1317.152722461693</v>
      </c>
      <c r="CO36" s="195">
        <f t="shared" si="8"/>
        <v>1346.4129031594325</v>
      </c>
      <c r="CP36" s="195">
        <f t="shared" si="9"/>
        <v>1376.323090617864</v>
      </c>
      <c r="CQ36" s="195">
        <f t="shared" si="9"/>
        <v>1406.8977245560491</v>
      </c>
      <c r="CR36" s="195">
        <f t="shared" si="9"/>
        <v>1438.1515654673829</v>
      </c>
      <c r="CS36" s="195">
        <f t="shared" si="9"/>
        <v>1470.0997017455104</v>
      </c>
      <c r="CT36" s="195">
        <f t="shared" si="9"/>
        <v>1502.7575569685348</v>
      </c>
      <c r="CU36" s="195">
        <f t="shared" si="9"/>
        <v>1536.14089734505</v>
      </c>
      <c r="CV36" s="195">
        <f t="shared" si="9"/>
        <v>1570.2658393255808</v>
      </c>
      <c r="CW36" s="195">
        <f t="shared" si="9"/>
        <v>1605.1488573831098</v>
      </c>
      <c r="CX36" s="195">
        <f t="shared" si="9"/>
        <v>1640.8067919664436</v>
      </c>
      <c r="CY36" s="195">
        <f t="shared" si="9"/>
        <v>1677.2568576302699</v>
      </c>
      <c r="CZ36" s="195">
        <f t="shared" si="9"/>
        <v>1714.5166513458096</v>
      </c>
    </row>
    <row r="37" spans="3:104" ht="16" hidden="1" outlineLevel="2">
      <c r="C37" s="177">
        <v>7</v>
      </c>
      <c r="D37" s="179" t="str">
        <f t="shared" si="0"/>
        <v/>
      </c>
      <c r="E37" s="195" t="str">
        <f t="shared" si="0"/>
        <v/>
      </c>
      <c r="F37" s="195" t="str">
        <f t="shared" si="0"/>
        <v/>
      </c>
      <c r="G37" s="195" t="str">
        <f t="shared" si="0"/>
        <v/>
      </c>
      <c r="H37" s="195" t="str">
        <f t="shared" si="0"/>
        <v/>
      </c>
      <c r="I37" s="195" t="str">
        <f t="shared" si="0"/>
        <v/>
      </c>
      <c r="J37" s="195" t="str">
        <f t="shared" si="0"/>
        <v/>
      </c>
      <c r="K37" s="195">
        <f t="shared" si="0"/>
        <v>212.63720288146504</v>
      </c>
      <c r="L37" s="195">
        <f t="shared" si="0"/>
        <v>217.36087909096739</v>
      </c>
      <c r="M37" s="195">
        <f t="shared" si="0"/>
        <v>222.1894904511858</v>
      </c>
      <c r="N37" s="195">
        <f t="shared" si="1"/>
        <v>227.12536806725279</v>
      </c>
      <c r="O37" s="195">
        <f t="shared" si="1"/>
        <v>232.17089482915165</v>
      </c>
      <c r="P37" s="195">
        <f t="shared" si="1"/>
        <v>237.32850656210266</v>
      </c>
      <c r="Q37" s="195">
        <f t="shared" si="1"/>
        <v>242.60069320250471</v>
      </c>
      <c r="R37" s="195">
        <f t="shared" si="1"/>
        <v>247.98999999999992</v>
      </c>
      <c r="S37" s="195">
        <f t="shared" si="1"/>
        <v>253.49902874624195</v>
      </c>
      <c r="T37" s="195">
        <f t="shared" si="1"/>
        <v>259.13043903096099</v>
      </c>
      <c r="U37" s="195">
        <f t="shared" si="1"/>
        <v>264.88694952593204</v>
      </c>
      <c r="V37" s="195">
        <f t="shared" si="1"/>
        <v>270.77133929746611</v>
      </c>
      <c r="W37" s="195">
        <f t="shared" si="1"/>
        <v>276.78644914805756</v>
      </c>
      <c r="X37" s="195">
        <f t="shared" si="2"/>
        <v>282.93518298783704</v>
      </c>
      <c r="Y37" s="195">
        <f t="shared" si="2"/>
        <v>289.22050923648914</v>
      </c>
      <c r="Z37" s="195">
        <f t="shared" si="2"/>
        <v>295.64546225631483</v>
      </c>
      <c r="AA37" s="195">
        <f t="shared" si="2"/>
        <v>302.21314381712796</v>
      </c>
      <c r="AB37" s="195">
        <f t="shared" si="2"/>
        <v>308.92672459369447</v>
      </c>
      <c r="AC37" s="195">
        <f t="shared" si="2"/>
        <v>315.78944569643664</v>
      </c>
      <c r="AD37" s="195">
        <f t="shared" si="2"/>
        <v>322.80462023614189</v>
      </c>
      <c r="AE37" s="195">
        <f t="shared" si="2"/>
        <v>329.97563492343028</v>
      </c>
      <c r="AF37" s="195">
        <f t="shared" si="2"/>
        <v>337.3059517037546</v>
      </c>
      <c r="AG37" s="195">
        <f t="shared" si="2"/>
        <v>344.79910942872135</v>
      </c>
      <c r="AH37" s="195">
        <f t="shared" si="3"/>
        <v>352.45872556453924</v>
      </c>
      <c r="AI37" s="195">
        <f t="shared" si="3"/>
        <v>360.28849793842073</v>
      </c>
      <c r="AJ37" s="195">
        <f t="shared" si="3"/>
        <v>368.29220652377944</v>
      </c>
      <c r="AK37" s="195">
        <f t="shared" si="3"/>
        <v>376.4737152650851</v>
      </c>
      <c r="AL37" s="195">
        <f t="shared" si="3"/>
        <v>384.83697394325725</v>
      </c>
      <c r="AM37" s="195">
        <f t="shared" si="3"/>
        <v>393.3860200824974</v>
      </c>
      <c r="AN37" s="195">
        <f t="shared" si="3"/>
        <v>402.12498089948292</v>
      </c>
      <c r="AO37" s="195">
        <f t="shared" si="3"/>
        <v>411.05807529585877</v>
      </c>
      <c r="AP37" s="195">
        <f t="shared" si="3"/>
        <v>420.18961589499509</v>
      </c>
      <c r="AQ37" s="195">
        <f t="shared" si="3"/>
        <v>429.5240111239878</v>
      </c>
      <c r="AR37" s="195">
        <f t="shared" si="4"/>
        <v>439.06576734191282</v>
      </c>
      <c r="AS37" s="195">
        <f t="shared" si="4"/>
        <v>448.81949101535702</v>
      </c>
      <c r="AT37" s="195">
        <f t="shared" si="4"/>
        <v>458.78989094227859</v>
      </c>
      <c r="AU37" s="195">
        <f t="shared" si="4"/>
        <v>468.98178052527095</v>
      </c>
      <c r="AV37" s="195">
        <f t="shared" si="4"/>
        <v>479.40008009532391</v>
      </c>
      <c r="AW37" s="195">
        <f t="shared" si="4"/>
        <v>490.0498192872102</v>
      </c>
      <c r="AX37" s="195">
        <f t="shared" si="4"/>
        <v>500.93613946763662</v>
      </c>
      <c r="AY37" s="195">
        <f t="shared" si="4"/>
        <v>512.06429621733901</v>
      </c>
      <c r="AZ37" s="195">
        <f t="shared" si="4"/>
        <v>523.43966186831494</v>
      </c>
      <c r="BA37" s="195">
        <f t="shared" si="4"/>
        <v>535.06772809741983</v>
      </c>
      <c r="BB37" s="195">
        <f t="shared" si="5"/>
        <v>546.95410857758077</v>
      </c>
      <c r="BC37" s="195">
        <f t="shared" si="5"/>
        <v>559.10454168790397</v>
      </c>
      <c r="BD37" s="195">
        <f t="shared" si="5"/>
        <v>571.52489328398906</v>
      </c>
      <c r="BE37" s="195">
        <f t="shared" si="5"/>
        <v>584.22115952978277</v>
      </c>
      <c r="BF37" s="195">
        <f t="shared" si="5"/>
        <v>597.19946979234351</v>
      </c>
      <c r="BG37" s="195">
        <f t="shared" si="5"/>
        <v>610.46608960091032</v>
      </c>
      <c r="BH37" s="195">
        <f t="shared" si="5"/>
        <v>624.02742367170913</v>
      </c>
      <c r="BI37" s="195">
        <f t="shared" si="5"/>
        <v>637.89001899995128</v>
      </c>
      <c r="BJ37" s="195">
        <f t="shared" si="5"/>
        <v>652.06056802052308</v>
      </c>
      <c r="BK37" s="195">
        <f t="shared" si="5"/>
        <v>666.54591183888658</v>
      </c>
      <c r="BL37" s="195">
        <f t="shared" si="6"/>
        <v>681.35304353375534</v>
      </c>
      <c r="BM37" s="195">
        <f t="shared" si="6"/>
        <v>696.48911153313804</v>
      </c>
      <c r="BN37" s="195">
        <f t="shared" si="6"/>
        <v>711.96142306537979</v>
      </c>
      <c r="BO37" s="195">
        <f t="shared" si="6"/>
        <v>727.77744768686671</v>
      </c>
      <c r="BP37" s="195">
        <f t="shared" si="6"/>
        <v>743.944820888099</v>
      </c>
      <c r="BQ37" s="195">
        <f t="shared" si="6"/>
        <v>760.47134777987037</v>
      </c>
      <c r="BR37" s="195">
        <f t="shared" si="6"/>
        <v>777.36500686133638</v>
      </c>
      <c r="BS37" s="195">
        <f t="shared" si="6"/>
        <v>794.63395387178707</v>
      </c>
      <c r="BT37" s="195">
        <f t="shared" si="6"/>
        <v>812.28652572798956</v>
      </c>
      <c r="BU37" s="195">
        <f t="shared" si="6"/>
        <v>830.33124454899246</v>
      </c>
      <c r="BV37" s="195">
        <f t="shared" si="7"/>
        <v>848.77682177034558</v>
      </c>
      <c r="BW37" s="195">
        <f t="shared" si="7"/>
        <v>867.63216234971071</v>
      </c>
      <c r="BX37" s="195">
        <f t="shared" si="7"/>
        <v>886.90636906590362</v>
      </c>
      <c r="BY37" s="195">
        <f t="shared" si="7"/>
        <v>906.6087469134344</v>
      </c>
      <c r="BZ37" s="195">
        <f t="shared" si="7"/>
        <v>926.74880759467385</v>
      </c>
      <c r="CA37" s="195">
        <f t="shared" si="7"/>
        <v>947.33627411180998</v>
      </c>
      <c r="CB37" s="195">
        <f t="shared" si="7"/>
        <v>968.3810854608148</v>
      </c>
      <c r="CC37" s="195">
        <f t="shared" si="7"/>
        <v>989.89340142968717</v>
      </c>
      <c r="CD37" s="195">
        <f t="shared" si="7"/>
        <v>1011.8836075032849</v>
      </c>
      <c r="CE37" s="195">
        <f t="shared" si="7"/>
        <v>1034.362319877117</v>
      </c>
      <c r="CF37" s="195">
        <f t="shared" si="8"/>
        <v>1057.3403905825191</v>
      </c>
      <c r="CG37" s="195">
        <f t="shared" si="8"/>
        <v>1080.8289127256774</v>
      </c>
      <c r="CH37" s="195">
        <f t="shared" si="8"/>
        <v>1104.8392258430422</v>
      </c>
      <c r="CI37" s="195">
        <f t="shared" si="8"/>
        <v>1129.3829213757049</v>
      </c>
      <c r="CJ37" s="195">
        <f t="shared" si="8"/>
        <v>1154.4718482653923</v>
      </c>
      <c r="CK37" s="195">
        <f t="shared" si="8"/>
        <v>1180.1181186747683</v>
      </c>
      <c r="CL37" s="195">
        <f t="shared" si="8"/>
        <v>1206.3341138348164</v>
      </c>
      <c r="CM37" s="195">
        <f t="shared" si="8"/>
        <v>1233.1324900221159</v>
      </c>
      <c r="CN37" s="195">
        <f t="shared" si="8"/>
        <v>1260.5261846689032</v>
      </c>
      <c r="CO37" s="195">
        <f t="shared" si="8"/>
        <v>1288.5284226088675</v>
      </c>
      <c r="CP37" s="195">
        <f t="shared" si="9"/>
        <v>1317.152722461693</v>
      </c>
      <c r="CQ37" s="195">
        <f t="shared" si="9"/>
        <v>1346.4129031594321</v>
      </c>
      <c r="CR37" s="195">
        <f t="shared" si="9"/>
        <v>1376.323090617864</v>
      </c>
      <c r="CS37" s="195">
        <f t="shared" si="9"/>
        <v>1406.8977245560486</v>
      </c>
      <c r="CT37" s="195">
        <f t="shared" si="9"/>
        <v>1438.1515654673829</v>
      </c>
      <c r="CU37" s="195">
        <f t="shared" si="9"/>
        <v>1470.0997017455099</v>
      </c>
      <c r="CV37" s="195">
        <f t="shared" si="9"/>
        <v>1502.7575569685343</v>
      </c>
      <c r="CW37" s="195">
        <f t="shared" si="9"/>
        <v>1536.1408973450496</v>
      </c>
      <c r="CX37" s="195">
        <f t="shared" si="9"/>
        <v>1570.2658393255813</v>
      </c>
      <c r="CY37" s="195">
        <f t="shared" si="9"/>
        <v>1605.1488573831091</v>
      </c>
      <c r="CZ37" s="195">
        <f t="shared" si="9"/>
        <v>1640.8067919664434</v>
      </c>
    </row>
    <row r="38" spans="3:104" ht="16" hidden="1" outlineLevel="2">
      <c r="C38" s="177">
        <v>8</v>
      </c>
      <c r="D38" s="179" t="str">
        <f t="shared" si="0"/>
        <v/>
      </c>
      <c r="E38" s="195" t="str">
        <f t="shared" si="0"/>
        <v/>
      </c>
      <c r="F38" s="195" t="str">
        <f t="shared" si="0"/>
        <v/>
      </c>
      <c r="G38" s="195" t="str">
        <f t="shared" si="0"/>
        <v/>
      </c>
      <c r="H38" s="195" t="str">
        <f t="shared" si="0"/>
        <v/>
      </c>
      <c r="I38" s="195" t="str">
        <f t="shared" si="0"/>
        <v/>
      </c>
      <c r="J38" s="195" t="str">
        <f t="shared" si="0"/>
        <v/>
      </c>
      <c r="K38" s="195" t="str">
        <f t="shared" si="0"/>
        <v/>
      </c>
      <c r="L38" s="195">
        <f t="shared" si="0"/>
        <v>208.01618137701146</v>
      </c>
      <c r="M38" s="195">
        <f t="shared" si="0"/>
        <v>212.63720288146507</v>
      </c>
      <c r="N38" s="195">
        <f t="shared" si="1"/>
        <v>217.36087909096739</v>
      </c>
      <c r="O38" s="195">
        <f t="shared" si="1"/>
        <v>222.18949045118586</v>
      </c>
      <c r="P38" s="195">
        <f t="shared" si="1"/>
        <v>227.12536806725285</v>
      </c>
      <c r="Q38" s="195">
        <f t="shared" si="1"/>
        <v>232.17089482915168</v>
      </c>
      <c r="R38" s="195">
        <f t="shared" si="1"/>
        <v>237.32850656210269</v>
      </c>
      <c r="S38" s="195">
        <f t="shared" si="1"/>
        <v>242.60069320250474</v>
      </c>
      <c r="T38" s="195">
        <f t="shared" si="1"/>
        <v>247.98999999999998</v>
      </c>
      <c r="U38" s="195">
        <f t="shared" si="1"/>
        <v>253.49902874624198</v>
      </c>
      <c r="V38" s="195">
        <f t="shared" si="1"/>
        <v>259.13043903096099</v>
      </c>
      <c r="W38" s="195">
        <f t="shared" si="1"/>
        <v>264.88694952593215</v>
      </c>
      <c r="X38" s="195">
        <f t="shared" si="2"/>
        <v>270.77133929746611</v>
      </c>
      <c r="Y38" s="195">
        <f t="shared" si="2"/>
        <v>276.78644914805761</v>
      </c>
      <c r="Z38" s="195">
        <f t="shared" si="2"/>
        <v>282.93518298783704</v>
      </c>
      <c r="AA38" s="195">
        <f t="shared" si="2"/>
        <v>289.22050923648919</v>
      </c>
      <c r="AB38" s="195">
        <f t="shared" si="2"/>
        <v>295.64546225631489</v>
      </c>
      <c r="AC38" s="195">
        <f t="shared" si="2"/>
        <v>302.21314381712796</v>
      </c>
      <c r="AD38" s="195">
        <f t="shared" si="2"/>
        <v>308.92672459369447</v>
      </c>
      <c r="AE38" s="195">
        <f t="shared" si="2"/>
        <v>315.78944569643676</v>
      </c>
      <c r="AF38" s="195">
        <f t="shared" si="2"/>
        <v>322.80462023614194</v>
      </c>
      <c r="AG38" s="195">
        <f t="shared" si="2"/>
        <v>329.97563492343033</v>
      </c>
      <c r="AH38" s="195">
        <f t="shared" si="3"/>
        <v>337.30595170375466</v>
      </c>
      <c r="AI38" s="195">
        <f t="shared" si="3"/>
        <v>344.79910942872141</v>
      </c>
      <c r="AJ38" s="195">
        <f t="shared" si="3"/>
        <v>352.45872556453929</v>
      </c>
      <c r="AK38" s="195">
        <f t="shared" si="3"/>
        <v>360.28849793842079</v>
      </c>
      <c r="AL38" s="195">
        <f t="shared" si="3"/>
        <v>368.2922065237795</v>
      </c>
      <c r="AM38" s="195">
        <f t="shared" si="3"/>
        <v>376.47371526508527</v>
      </c>
      <c r="AN38" s="195">
        <f t="shared" si="3"/>
        <v>384.83697394325719</v>
      </c>
      <c r="AO38" s="195">
        <f t="shared" si="3"/>
        <v>393.38602008249757</v>
      </c>
      <c r="AP38" s="195">
        <f t="shared" si="3"/>
        <v>402.12498089948292</v>
      </c>
      <c r="AQ38" s="195">
        <f t="shared" si="3"/>
        <v>411.05807529585888</v>
      </c>
      <c r="AR38" s="195">
        <f t="shared" si="4"/>
        <v>420.18961589499514</v>
      </c>
      <c r="AS38" s="195">
        <f t="shared" si="4"/>
        <v>429.52401112398792</v>
      </c>
      <c r="AT38" s="195">
        <f t="shared" si="4"/>
        <v>439.06576734191299</v>
      </c>
      <c r="AU38" s="195">
        <f t="shared" si="4"/>
        <v>448.81949101535702</v>
      </c>
      <c r="AV38" s="195">
        <f t="shared" si="4"/>
        <v>458.78989094227876</v>
      </c>
      <c r="AW38" s="195">
        <f t="shared" si="4"/>
        <v>468.98178052527084</v>
      </c>
      <c r="AX38" s="195">
        <f t="shared" si="4"/>
        <v>479.40008009532403</v>
      </c>
      <c r="AY38" s="195">
        <f t="shared" si="4"/>
        <v>490.04981928721031</v>
      </c>
      <c r="AZ38" s="195">
        <f t="shared" si="4"/>
        <v>500.93613946763668</v>
      </c>
      <c r="BA38" s="195">
        <f t="shared" si="4"/>
        <v>512.06429621733912</v>
      </c>
      <c r="BB38" s="195">
        <f t="shared" si="5"/>
        <v>523.43966186831494</v>
      </c>
      <c r="BC38" s="195">
        <f t="shared" si="5"/>
        <v>535.06772809742006</v>
      </c>
      <c r="BD38" s="195">
        <f t="shared" si="5"/>
        <v>546.95410857758077</v>
      </c>
      <c r="BE38" s="195">
        <f t="shared" si="5"/>
        <v>559.10454168790409</v>
      </c>
      <c r="BF38" s="195">
        <f t="shared" si="5"/>
        <v>571.52489328398906</v>
      </c>
      <c r="BG38" s="195">
        <f t="shared" si="5"/>
        <v>584.22115952978299</v>
      </c>
      <c r="BH38" s="195">
        <f t="shared" si="5"/>
        <v>597.19946979234351</v>
      </c>
      <c r="BI38" s="195">
        <f t="shared" si="5"/>
        <v>610.46608960091055</v>
      </c>
      <c r="BJ38" s="195">
        <f t="shared" si="5"/>
        <v>624.02742367170913</v>
      </c>
      <c r="BK38" s="195">
        <f t="shared" si="5"/>
        <v>637.89001899995139</v>
      </c>
      <c r="BL38" s="195">
        <f t="shared" si="6"/>
        <v>652.06056802052319</v>
      </c>
      <c r="BM38" s="195">
        <f t="shared" si="6"/>
        <v>666.54591183888658</v>
      </c>
      <c r="BN38" s="195">
        <f t="shared" si="6"/>
        <v>681.35304353375534</v>
      </c>
      <c r="BO38" s="195">
        <f t="shared" si="6"/>
        <v>696.48911153313816</v>
      </c>
      <c r="BP38" s="195">
        <f t="shared" si="6"/>
        <v>711.9614230653799</v>
      </c>
      <c r="BQ38" s="195">
        <f t="shared" si="6"/>
        <v>727.77744768686682</v>
      </c>
      <c r="BR38" s="195">
        <f t="shared" si="6"/>
        <v>743.944820888099</v>
      </c>
      <c r="BS38" s="195">
        <f t="shared" si="6"/>
        <v>760.4713477798706</v>
      </c>
      <c r="BT38" s="195">
        <f t="shared" si="6"/>
        <v>777.36500686133627</v>
      </c>
      <c r="BU38" s="195">
        <f t="shared" si="6"/>
        <v>794.6339538717873</v>
      </c>
      <c r="BV38" s="195">
        <f t="shared" si="7"/>
        <v>812.28652572798956</v>
      </c>
      <c r="BW38" s="195">
        <f t="shared" si="7"/>
        <v>830.3312445489928</v>
      </c>
      <c r="BX38" s="195">
        <f t="shared" si="7"/>
        <v>848.77682177034569</v>
      </c>
      <c r="BY38" s="195">
        <f t="shared" si="7"/>
        <v>867.63216234971094</v>
      </c>
      <c r="BZ38" s="195">
        <f t="shared" si="7"/>
        <v>886.90636906590362</v>
      </c>
      <c r="CA38" s="195">
        <f t="shared" si="7"/>
        <v>906.60874691343452</v>
      </c>
      <c r="CB38" s="195">
        <f t="shared" si="7"/>
        <v>926.74880759467408</v>
      </c>
      <c r="CC38" s="195">
        <f t="shared" si="7"/>
        <v>947.33627411180987</v>
      </c>
      <c r="CD38" s="195">
        <f t="shared" si="7"/>
        <v>968.38108546081492</v>
      </c>
      <c r="CE38" s="195">
        <f t="shared" si="7"/>
        <v>989.89340142968763</v>
      </c>
      <c r="CF38" s="195">
        <f t="shared" si="8"/>
        <v>1011.8836075032848</v>
      </c>
      <c r="CG38" s="195">
        <f t="shared" si="8"/>
        <v>1034.3623198771174</v>
      </c>
      <c r="CH38" s="195">
        <f t="shared" si="8"/>
        <v>1057.3403905825189</v>
      </c>
      <c r="CI38" s="195">
        <f t="shared" si="8"/>
        <v>1080.8289127256778</v>
      </c>
      <c r="CJ38" s="195">
        <f t="shared" si="8"/>
        <v>1104.8392258430422</v>
      </c>
      <c r="CK38" s="195">
        <f t="shared" si="8"/>
        <v>1129.3829213757051</v>
      </c>
      <c r="CL38" s="195">
        <f t="shared" si="8"/>
        <v>1154.4718482653923</v>
      </c>
      <c r="CM38" s="195">
        <f t="shared" si="8"/>
        <v>1180.1181186747685</v>
      </c>
      <c r="CN38" s="195">
        <f t="shared" si="8"/>
        <v>1206.3341138348167</v>
      </c>
      <c r="CO38" s="195">
        <f t="shared" si="8"/>
        <v>1233.1324900221159</v>
      </c>
      <c r="CP38" s="195">
        <f t="shared" si="9"/>
        <v>1260.5261846689034</v>
      </c>
      <c r="CQ38" s="195">
        <f t="shared" si="9"/>
        <v>1288.5284226088679</v>
      </c>
      <c r="CR38" s="195">
        <f t="shared" si="9"/>
        <v>1317.152722461693</v>
      </c>
      <c r="CS38" s="195">
        <f t="shared" si="9"/>
        <v>1346.4129031594325</v>
      </c>
      <c r="CT38" s="195">
        <f t="shared" si="9"/>
        <v>1376.323090617864</v>
      </c>
      <c r="CU38" s="195">
        <f t="shared" si="9"/>
        <v>1406.8977245560491</v>
      </c>
      <c r="CV38" s="195">
        <f t="shared" si="9"/>
        <v>1438.1515654673831</v>
      </c>
      <c r="CW38" s="195">
        <f t="shared" si="9"/>
        <v>1470.0997017455102</v>
      </c>
      <c r="CX38" s="195">
        <f t="shared" si="9"/>
        <v>1502.7575569685343</v>
      </c>
      <c r="CY38" s="195">
        <f t="shared" si="9"/>
        <v>1536.1408973450505</v>
      </c>
      <c r="CZ38" s="195">
        <f t="shared" si="9"/>
        <v>1570.2658393255811</v>
      </c>
    </row>
    <row r="39" spans="3:104" ht="16" hidden="1" outlineLevel="2">
      <c r="C39" s="177">
        <v>9</v>
      </c>
      <c r="D39" s="179" t="str">
        <f t="shared" si="0"/>
        <v/>
      </c>
      <c r="E39" s="195" t="str">
        <f t="shared" si="0"/>
        <v/>
      </c>
      <c r="F39" s="195" t="str">
        <f t="shared" si="0"/>
        <v/>
      </c>
      <c r="G39" s="195" t="str">
        <f t="shared" si="0"/>
        <v/>
      </c>
      <c r="H39" s="195" t="str">
        <f t="shared" si="0"/>
        <v/>
      </c>
      <c r="I39" s="195" t="str">
        <f t="shared" si="0"/>
        <v/>
      </c>
      <c r="J39" s="195" t="str">
        <f t="shared" si="0"/>
        <v/>
      </c>
      <c r="K39" s="195" t="str">
        <f t="shared" si="0"/>
        <v/>
      </c>
      <c r="L39" s="195" t="str">
        <f t="shared" si="0"/>
        <v/>
      </c>
      <c r="M39" s="195">
        <f t="shared" si="0"/>
        <v>203.4955836904752</v>
      </c>
      <c r="N39" s="195">
        <f t="shared" si="1"/>
        <v>208.01618137701146</v>
      </c>
      <c r="O39" s="195">
        <f t="shared" si="1"/>
        <v>212.63720288146502</v>
      </c>
      <c r="P39" s="195">
        <f t="shared" si="1"/>
        <v>217.36087909096739</v>
      </c>
      <c r="Q39" s="195">
        <f t="shared" si="1"/>
        <v>222.18949045118586</v>
      </c>
      <c r="R39" s="195">
        <f t="shared" si="1"/>
        <v>227.12536806725282</v>
      </c>
      <c r="S39" s="195">
        <f t="shared" si="1"/>
        <v>232.17089482915165</v>
      </c>
      <c r="T39" s="195">
        <f t="shared" si="1"/>
        <v>237.32850656210266</v>
      </c>
      <c r="U39" s="195">
        <f t="shared" si="1"/>
        <v>242.60069320250474</v>
      </c>
      <c r="V39" s="195">
        <f t="shared" si="1"/>
        <v>247.98999999999995</v>
      </c>
      <c r="W39" s="195">
        <f t="shared" si="1"/>
        <v>253.49902874624192</v>
      </c>
      <c r="X39" s="195">
        <f t="shared" si="2"/>
        <v>259.13043903096104</v>
      </c>
      <c r="Y39" s="195">
        <f t="shared" si="2"/>
        <v>264.8869495259321</v>
      </c>
      <c r="Z39" s="195">
        <f t="shared" si="2"/>
        <v>270.77133929746611</v>
      </c>
      <c r="AA39" s="195">
        <f t="shared" si="2"/>
        <v>276.78644914805756</v>
      </c>
      <c r="AB39" s="195">
        <f t="shared" si="2"/>
        <v>282.93518298783704</v>
      </c>
      <c r="AC39" s="195">
        <f t="shared" si="2"/>
        <v>289.22050923648914</v>
      </c>
      <c r="AD39" s="195">
        <f t="shared" si="2"/>
        <v>295.64546225631483</v>
      </c>
      <c r="AE39" s="195">
        <f t="shared" si="2"/>
        <v>302.21314381712796</v>
      </c>
      <c r="AF39" s="195">
        <f t="shared" si="2"/>
        <v>308.92672459369447</v>
      </c>
      <c r="AG39" s="195">
        <f t="shared" si="2"/>
        <v>315.7894456964367</v>
      </c>
      <c r="AH39" s="195">
        <f t="shared" si="3"/>
        <v>322.80462023614194</v>
      </c>
      <c r="AI39" s="195">
        <f t="shared" si="3"/>
        <v>329.97563492343028</v>
      </c>
      <c r="AJ39" s="195">
        <f t="shared" si="3"/>
        <v>337.30595170375466</v>
      </c>
      <c r="AK39" s="195">
        <f t="shared" si="3"/>
        <v>344.79910942872141</v>
      </c>
      <c r="AL39" s="195">
        <f t="shared" si="3"/>
        <v>352.45872556453924</v>
      </c>
      <c r="AM39" s="195">
        <f t="shared" si="3"/>
        <v>360.28849793842073</v>
      </c>
      <c r="AN39" s="195">
        <f t="shared" si="3"/>
        <v>368.2922065237795</v>
      </c>
      <c r="AO39" s="195">
        <f t="shared" si="3"/>
        <v>376.4737152650851</v>
      </c>
      <c r="AP39" s="195">
        <f t="shared" si="3"/>
        <v>384.83697394325725</v>
      </c>
      <c r="AQ39" s="195">
        <f t="shared" si="3"/>
        <v>393.38602008249745</v>
      </c>
      <c r="AR39" s="195">
        <f t="shared" si="4"/>
        <v>402.12498089948292</v>
      </c>
      <c r="AS39" s="195">
        <f t="shared" si="4"/>
        <v>411.05807529585883</v>
      </c>
      <c r="AT39" s="195">
        <f t="shared" si="4"/>
        <v>420.18961589499509</v>
      </c>
      <c r="AU39" s="195">
        <f t="shared" si="4"/>
        <v>429.52401112398792</v>
      </c>
      <c r="AV39" s="195">
        <f t="shared" si="4"/>
        <v>439.06576734191282</v>
      </c>
      <c r="AW39" s="195">
        <f t="shared" si="4"/>
        <v>448.81949101535702</v>
      </c>
      <c r="AX39" s="195">
        <f t="shared" si="4"/>
        <v>458.78989094227859</v>
      </c>
      <c r="AY39" s="195">
        <f t="shared" si="4"/>
        <v>468.98178052527084</v>
      </c>
      <c r="AZ39" s="195">
        <f t="shared" si="4"/>
        <v>479.40008009532403</v>
      </c>
      <c r="BA39" s="195">
        <f t="shared" si="4"/>
        <v>490.04981928721025</v>
      </c>
      <c r="BB39" s="195">
        <f t="shared" si="5"/>
        <v>500.93613946763668</v>
      </c>
      <c r="BC39" s="195">
        <f t="shared" si="5"/>
        <v>512.06429621733901</v>
      </c>
      <c r="BD39" s="195">
        <f t="shared" si="5"/>
        <v>523.43966186831506</v>
      </c>
      <c r="BE39" s="195">
        <f t="shared" si="5"/>
        <v>535.06772809741994</v>
      </c>
      <c r="BF39" s="195">
        <f t="shared" si="5"/>
        <v>546.95410857758077</v>
      </c>
      <c r="BG39" s="195">
        <f t="shared" si="5"/>
        <v>559.10454168790397</v>
      </c>
      <c r="BH39" s="195">
        <f t="shared" si="5"/>
        <v>571.52489328398917</v>
      </c>
      <c r="BI39" s="195">
        <f t="shared" si="5"/>
        <v>584.22115952978288</v>
      </c>
      <c r="BJ39" s="195">
        <f t="shared" si="5"/>
        <v>597.19946979234362</v>
      </c>
      <c r="BK39" s="195">
        <f t="shared" si="5"/>
        <v>610.46608960091044</v>
      </c>
      <c r="BL39" s="195">
        <f t="shared" si="6"/>
        <v>624.02742367170913</v>
      </c>
      <c r="BM39" s="195">
        <f t="shared" si="6"/>
        <v>637.89001899995139</v>
      </c>
      <c r="BN39" s="195">
        <f t="shared" si="6"/>
        <v>652.06056802052308</v>
      </c>
      <c r="BO39" s="195">
        <f t="shared" si="6"/>
        <v>666.54591183888647</v>
      </c>
      <c r="BP39" s="195">
        <f t="shared" si="6"/>
        <v>681.35304353375534</v>
      </c>
      <c r="BQ39" s="195">
        <f t="shared" si="6"/>
        <v>696.48911153313816</v>
      </c>
      <c r="BR39" s="195">
        <f t="shared" si="6"/>
        <v>711.96142306537979</v>
      </c>
      <c r="BS39" s="195">
        <f t="shared" si="6"/>
        <v>727.77744768686671</v>
      </c>
      <c r="BT39" s="195">
        <f t="shared" si="6"/>
        <v>743.94482088809912</v>
      </c>
      <c r="BU39" s="195">
        <f t="shared" si="6"/>
        <v>760.47134777987037</v>
      </c>
      <c r="BV39" s="195">
        <f t="shared" si="7"/>
        <v>777.36500686133638</v>
      </c>
      <c r="BW39" s="195">
        <f t="shared" si="7"/>
        <v>794.63395387178718</v>
      </c>
      <c r="BX39" s="195">
        <f t="shared" si="7"/>
        <v>812.28652572798967</v>
      </c>
      <c r="BY39" s="195">
        <f t="shared" si="7"/>
        <v>830.33124454899269</v>
      </c>
      <c r="BZ39" s="195">
        <f t="shared" si="7"/>
        <v>848.77682177034569</v>
      </c>
      <c r="CA39" s="195">
        <f t="shared" si="7"/>
        <v>867.63216234971071</v>
      </c>
      <c r="CB39" s="195">
        <f t="shared" si="7"/>
        <v>886.90636906590362</v>
      </c>
      <c r="CC39" s="195">
        <f t="shared" si="7"/>
        <v>906.60874691343463</v>
      </c>
      <c r="CD39" s="195">
        <f t="shared" si="7"/>
        <v>926.74880759467385</v>
      </c>
      <c r="CE39" s="195">
        <f t="shared" si="7"/>
        <v>947.33627411180976</v>
      </c>
      <c r="CF39" s="195">
        <f t="shared" si="8"/>
        <v>968.38108546081514</v>
      </c>
      <c r="CG39" s="195">
        <f t="shared" si="8"/>
        <v>989.89340142968729</v>
      </c>
      <c r="CH39" s="195">
        <f t="shared" si="8"/>
        <v>1011.883607503285</v>
      </c>
      <c r="CI39" s="195">
        <f t="shared" si="8"/>
        <v>1034.362319877117</v>
      </c>
      <c r="CJ39" s="195">
        <f t="shared" si="8"/>
        <v>1057.3403905825194</v>
      </c>
      <c r="CK39" s="195">
        <f t="shared" si="8"/>
        <v>1080.8289127256774</v>
      </c>
      <c r="CL39" s="195">
        <f t="shared" si="8"/>
        <v>1104.8392258430422</v>
      </c>
      <c r="CM39" s="195">
        <f t="shared" si="8"/>
        <v>1129.3829213757051</v>
      </c>
      <c r="CN39" s="195">
        <f t="shared" si="8"/>
        <v>1154.4718482653923</v>
      </c>
      <c r="CO39" s="195">
        <f t="shared" si="8"/>
        <v>1180.1181186747683</v>
      </c>
      <c r="CP39" s="195">
        <f t="shared" si="9"/>
        <v>1206.3341138348164</v>
      </c>
      <c r="CQ39" s="195">
        <f t="shared" si="9"/>
        <v>1233.1324900221159</v>
      </c>
      <c r="CR39" s="195">
        <f t="shared" si="9"/>
        <v>1260.5261846689034</v>
      </c>
      <c r="CS39" s="195">
        <f t="shared" si="9"/>
        <v>1288.5284226088677</v>
      </c>
      <c r="CT39" s="195">
        <f t="shared" si="9"/>
        <v>1317.152722461693</v>
      </c>
      <c r="CU39" s="195">
        <f t="shared" si="9"/>
        <v>1346.4129031594321</v>
      </c>
      <c r="CV39" s="195">
        <f t="shared" si="9"/>
        <v>1376.3230906178642</v>
      </c>
      <c r="CW39" s="195">
        <f t="shared" si="9"/>
        <v>1406.8977245560488</v>
      </c>
      <c r="CX39" s="195">
        <f t="shared" si="9"/>
        <v>1438.1515654673829</v>
      </c>
      <c r="CY39" s="195">
        <f t="shared" si="9"/>
        <v>1470.0997017455097</v>
      </c>
      <c r="CZ39" s="195">
        <f t="shared" si="9"/>
        <v>1502.7575569685348</v>
      </c>
    </row>
    <row r="40" spans="3:104" ht="16" hidden="1" outlineLevel="2">
      <c r="C40" s="177">
        <v>10</v>
      </c>
      <c r="D40" s="179" t="str">
        <f t="shared" ref="D40:M49" si="10">IF($C40&gt;D$29, "", $G$9 * ($G$17^(D$29-$C40)) * ($G$18^$C40))</f>
        <v/>
      </c>
      <c r="E40" s="195" t="str">
        <f t="shared" si="10"/>
        <v/>
      </c>
      <c r="F40" s="195" t="str">
        <f t="shared" si="10"/>
        <v/>
      </c>
      <c r="G40" s="195" t="str">
        <f t="shared" si="10"/>
        <v/>
      </c>
      <c r="H40" s="195" t="str">
        <f t="shared" si="10"/>
        <v/>
      </c>
      <c r="I40" s="195" t="str">
        <f t="shared" si="10"/>
        <v/>
      </c>
      <c r="J40" s="195" t="str">
        <f t="shared" si="10"/>
        <v/>
      </c>
      <c r="K40" s="195" t="str">
        <f t="shared" si="10"/>
        <v/>
      </c>
      <c r="L40" s="195" t="str">
        <f t="shared" si="10"/>
        <v/>
      </c>
      <c r="M40" s="195" t="str">
        <f t="shared" si="10"/>
        <v/>
      </c>
      <c r="N40" s="195">
        <f t="shared" ref="N40:W49" si="11">IF($C40&gt;N$29, "", $G$9 * ($G$17^(N$29-$C40)) * ($G$18^$C40))</f>
        <v>199.07322741625717</v>
      </c>
      <c r="O40" s="195">
        <f t="shared" si="11"/>
        <v>203.49558369047523</v>
      </c>
      <c r="P40" s="195">
        <f t="shared" si="11"/>
        <v>208.01618137701143</v>
      </c>
      <c r="Q40" s="195">
        <f t="shared" si="11"/>
        <v>212.63720288146507</v>
      </c>
      <c r="R40" s="195">
        <f t="shared" si="11"/>
        <v>217.36087909096742</v>
      </c>
      <c r="S40" s="195">
        <f t="shared" si="11"/>
        <v>222.18949045118586</v>
      </c>
      <c r="T40" s="195">
        <f t="shared" si="11"/>
        <v>227.12536806725282</v>
      </c>
      <c r="U40" s="195">
        <f t="shared" si="11"/>
        <v>232.17089482915165</v>
      </c>
      <c r="V40" s="195">
        <f t="shared" si="11"/>
        <v>237.32850656210269</v>
      </c>
      <c r="W40" s="195">
        <f t="shared" si="11"/>
        <v>242.60069320250477</v>
      </c>
      <c r="X40" s="195">
        <f t="shared" ref="X40:AG49" si="12">IF($C40&gt;X$29, "", $G$9 * ($G$17^(X$29-$C40)) * ($G$18^$C40))</f>
        <v>247.98999999999992</v>
      </c>
      <c r="Y40" s="195">
        <f t="shared" si="12"/>
        <v>253.499028746242</v>
      </c>
      <c r="Z40" s="195">
        <f t="shared" si="12"/>
        <v>259.13043903096104</v>
      </c>
      <c r="AA40" s="195">
        <f t="shared" si="12"/>
        <v>264.8869495259321</v>
      </c>
      <c r="AB40" s="195">
        <f t="shared" si="12"/>
        <v>270.77133929746611</v>
      </c>
      <c r="AC40" s="195">
        <f t="shared" si="12"/>
        <v>276.78644914805767</v>
      </c>
      <c r="AD40" s="195">
        <f t="shared" si="12"/>
        <v>282.93518298783704</v>
      </c>
      <c r="AE40" s="195">
        <f t="shared" si="12"/>
        <v>289.22050923648919</v>
      </c>
      <c r="AF40" s="195">
        <f t="shared" si="12"/>
        <v>295.64546225631483</v>
      </c>
      <c r="AG40" s="195">
        <f t="shared" si="12"/>
        <v>302.21314381712796</v>
      </c>
      <c r="AH40" s="195">
        <f t="shared" ref="AH40:AQ49" si="13">IF($C40&gt;AH$29, "", $G$9 * ($G$17^(AH$29-$C40)) * ($G$18^$C40))</f>
        <v>308.92672459369447</v>
      </c>
      <c r="AI40" s="195">
        <f t="shared" si="13"/>
        <v>315.78944569643676</v>
      </c>
      <c r="AJ40" s="195">
        <f t="shared" si="13"/>
        <v>322.80462023614194</v>
      </c>
      <c r="AK40" s="195">
        <f t="shared" si="13"/>
        <v>329.97563492343033</v>
      </c>
      <c r="AL40" s="195">
        <f t="shared" si="13"/>
        <v>337.30595170375466</v>
      </c>
      <c r="AM40" s="195">
        <f t="shared" si="13"/>
        <v>344.79910942872147</v>
      </c>
      <c r="AN40" s="195">
        <f t="shared" si="13"/>
        <v>352.45872556453924</v>
      </c>
      <c r="AO40" s="195">
        <f t="shared" si="13"/>
        <v>360.28849793842079</v>
      </c>
      <c r="AP40" s="195">
        <f t="shared" si="13"/>
        <v>368.29220652377944</v>
      </c>
      <c r="AQ40" s="195">
        <f t="shared" si="13"/>
        <v>376.47371526508527</v>
      </c>
      <c r="AR40" s="195">
        <f t="shared" ref="AR40:BA49" si="14">IF($C40&gt;AR$29, "", $G$9 * ($G$17^(AR$29-$C40)) * ($G$18^$C40))</f>
        <v>384.83697394325725</v>
      </c>
      <c r="AS40" s="195">
        <f t="shared" si="14"/>
        <v>393.38602008249757</v>
      </c>
      <c r="AT40" s="195">
        <f t="shared" si="14"/>
        <v>402.12498089948292</v>
      </c>
      <c r="AU40" s="195">
        <f t="shared" si="14"/>
        <v>411.05807529585888</v>
      </c>
      <c r="AV40" s="195">
        <f t="shared" si="14"/>
        <v>420.1896158949952</v>
      </c>
      <c r="AW40" s="195">
        <f t="shared" si="14"/>
        <v>429.52401112398786</v>
      </c>
      <c r="AX40" s="195">
        <f t="shared" si="14"/>
        <v>439.06576734191293</v>
      </c>
      <c r="AY40" s="195">
        <f t="shared" si="14"/>
        <v>448.8194910153569</v>
      </c>
      <c r="AZ40" s="195">
        <f t="shared" si="14"/>
        <v>458.78989094227865</v>
      </c>
      <c r="BA40" s="195">
        <f t="shared" si="14"/>
        <v>468.98178052527095</v>
      </c>
      <c r="BB40" s="195">
        <f t="shared" ref="BB40:BK49" si="15">IF($C40&gt;BB$29, "", $G$9 * ($G$17^(BB$29-$C40)) * ($G$18^$C40))</f>
        <v>479.40008009532409</v>
      </c>
      <c r="BC40" s="195">
        <f t="shared" si="15"/>
        <v>490.04981928721031</v>
      </c>
      <c r="BD40" s="195">
        <f t="shared" si="15"/>
        <v>500.93613946763662</v>
      </c>
      <c r="BE40" s="195">
        <f t="shared" si="15"/>
        <v>512.06429621733923</v>
      </c>
      <c r="BF40" s="195">
        <f t="shared" si="15"/>
        <v>523.43966186831494</v>
      </c>
      <c r="BG40" s="195">
        <f t="shared" si="15"/>
        <v>535.06772809742006</v>
      </c>
      <c r="BH40" s="195">
        <f t="shared" si="15"/>
        <v>546.95410857758077</v>
      </c>
      <c r="BI40" s="195">
        <f t="shared" si="15"/>
        <v>559.1045416879042</v>
      </c>
      <c r="BJ40" s="195">
        <f t="shared" si="15"/>
        <v>571.52489328398917</v>
      </c>
      <c r="BK40" s="195">
        <f t="shared" si="15"/>
        <v>584.22115952978299</v>
      </c>
      <c r="BL40" s="195">
        <f t="shared" ref="BL40:BU49" si="16">IF($C40&gt;BL$29, "", $G$9 * ($G$17^(BL$29-$C40)) * ($G$18^$C40))</f>
        <v>597.19946979234351</v>
      </c>
      <c r="BM40" s="195">
        <f t="shared" si="16"/>
        <v>610.46608960091055</v>
      </c>
      <c r="BN40" s="195">
        <f t="shared" si="16"/>
        <v>624.02742367170924</v>
      </c>
      <c r="BO40" s="195">
        <f t="shared" si="16"/>
        <v>637.89001899995139</v>
      </c>
      <c r="BP40" s="195">
        <f t="shared" si="16"/>
        <v>652.06056802052308</v>
      </c>
      <c r="BQ40" s="195">
        <f t="shared" si="16"/>
        <v>666.54591183888658</v>
      </c>
      <c r="BR40" s="195">
        <f t="shared" si="16"/>
        <v>681.35304353375545</v>
      </c>
      <c r="BS40" s="195">
        <f t="shared" si="16"/>
        <v>696.48911153313816</v>
      </c>
      <c r="BT40" s="195">
        <f t="shared" si="16"/>
        <v>711.96142306537979</v>
      </c>
      <c r="BU40" s="195">
        <f t="shared" si="16"/>
        <v>727.77744768686694</v>
      </c>
      <c r="BV40" s="195">
        <f t="shared" ref="BV40:CE49" si="17">IF($C40&gt;BV$29, "", $G$9 * ($G$17^(BV$29-$C40)) * ($G$18^$C40))</f>
        <v>743.944820888099</v>
      </c>
      <c r="BW40" s="195">
        <f t="shared" si="17"/>
        <v>760.4713477798706</v>
      </c>
      <c r="BX40" s="195">
        <f t="shared" si="17"/>
        <v>777.36500686133627</v>
      </c>
      <c r="BY40" s="195">
        <f t="shared" si="17"/>
        <v>794.63395387178741</v>
      </c>
      <c r="BZ40" s="195">
        <f t="shared" si="17"/>
        <v>812.28652572798978</v>
      </c>
      <c r="CA40" s="195">
        <f t="shared" si="17"/>
        <v>830.3312445489928</v>
      </c>
      <c r="CB40" s="195">
        <f t="shared" si="17"/>
        <v>848.77682177034558</v>
      </c>
      <c r="CC40" s="195">
        <f t="shared" si="17"/>
        <v>867.63216234971082</v>
      </c>
      <c r="CD40" s="195">
        <f t="shared" si="17"/>
        <v>886.90636906590385</v>
      </c>
      <c r="CE40" s="195">
        <f t="shared" si="17"/>
        <v>906.60874691343452</v>
      </c>
      <c r="CF40" s="195">
        <f t="shared" ref="CF40:CO49" si="18">IF($C40&gt;CF$29, "", $G$9 * ($G$17^(CF$29-$C40)) * ($G$18^$C40))</f>
        <v>926.74880759467385</v>
      </c>
      <c r="CG40" s="195">
        <f t="shared" si="18"/>
        <v>947.33627411181021</v>
      </c>
      <c r="CH40" s="195">
        <f t="shared" si="18"/>
        <v>968.38108546081503</v>
      </c>
      <c r="CI40" s="195">
        <f t="shared" si="18"/>
        <v>989.89340142968763</v>
      </c>
      <c r="CJ40" s="195">
        <f t="shared" si="18"/>
        <v>1011.8836075032849</v>
      </c>
      <c r="CK40" s="195">
        <f t="shared" si="18"/>
        <v>1034.3623198771174</v>
      </c>
      <c r="CL40" s="195">
        <f t="shared" si="18"/>
        <v>1057.3403905825191</v>
      </c>
      <c r="CM40" s="195">
        <f t="shared" si="18"/>
        <v>1080.8289127256776</v>
      </c>
      <c r="CN40" s="195">
        <f t="shared" si="18"/>
        <v>1104.8392258430422</v>
      </c>
      <c r="CO40" s="195">
        <f t="shared" si="18"/>
        <v>1129.3829213757051</v>
      </c>
      <c r="CP40" s="195">
        <f t="shared" ref="CP40:CZ49" si="19">IF($C40&gt;CP$29, "", $G$9 * ($G$17^(CP$29-$C40)) * ($G$18^$C40))</f>
        <v>1154.4718482653923</v>
      </c>
      <c r="CQ40" s="195">
        <f t="shared" si="19"/>
        <v>1180.1181186747683</v>
      </c>
      <c r="CR40" s="195">
        <f t="shared" si="19"/>
        <v>1206.3341138348167</v>
      </c>
      <c r="CS40" s="195">
        <f t="shared" si="19"/>
        <v>1233.1324900221161</v>
      </c>
      <c r="CT40" s="195">
        <f t="shared" si="19"/>
        <v>1260.5261846689034</v>
      </c>
      <c r="CU40" s="195">
        <f t="shared" si="19"/>
        <v>1288.5284226088679</v>
      </c>
      <c r="CV40" s="195">
        <f t="shared" si="19"/>
        <v>1317.152722461693</v>
      </c>
      <c r="CW40" s="195">
        <f t="shared" si="19"/>
        <v>1346.4129031594325</v>
      </c>
      <c r="CX40" s="195">
        <f t="shared" si="19"/>
        <v>1376.3230906178642</v>
      </c>
      <c r="CY40" s="195">
        <f t="shared" si="19"/>
        <v>1406.8977245560488</v>
      </c>
      <c r="CZ40" s="195">
        <f t="shared" si="19"/>
        <v>1438.1515654673829</v>
      </c>
    </row>
    <row r="41" spans="3:104" ht="16" hidden="1" outlineLevel="2">
      <c r="C41" s="177">
        <v>11</v>
      </c>
      <c r="D41" s="179" t="str">
        <f t="shared" si="10"/>
        <v/>
      </c>
      <c r="E41" s="195" t="str">
        <f t="shared" si="10"/>
        <v/>
      </c>
      <c r="F41" s="195" t="str">
        <f t="shared" si="10"/>
        <v/>
      </c>
      <c r="G41" s="195" t="str">
        <f t="shared" si="10"/>
        <v/>
      </c>
      <c r="H41" s="195" t="str">
        <f t="shared" si="10"/>
        <v/>
      </c>
      <c r="I41" s="195" t="str">
        <f t="shared" si="10"/>
        <v/>
      </c>
      <c r="J41" s="195" t="str">
        <f t="shared" si="10"/>
        <v/>
      </c>
      <c r="K41" s="195" t="str">
        <f t="shared" si="10"/>
        <v/>
      </c>
      <c r="L41" s="195" t="str">
        <f t="shared" si="10"/>
        <v/>
      </c>
      <c r="M41" s="195" t="str">
        <f t="shared" si="10"/>
        <v/>
      </c>
      <c r="N41" s="195" t="str">
        <f t="shared" si="11"/>
        <v/>
      </c>
      <c r="O41" s="195">
        <f t="shared" si="11"/>
        <v>194.74697757669207</v>
      </c>
      <c r="P41" s="195">
        <f t="shared" si="11"/>
        <v>199.07322741625717</v>
      </c>
      <c r="Q41" s="195">
        <f t="shared" si="11"/>
        <v>203.49558369047517</v>
      </c>
      <c r="R41" s="195">
        <f t="shared" si="11"/>
        <v>208.01618137701146</v>
      </c>
      <c r="S41" s="195">
        <f t="shared" si="11"/>
        <v>212.63720288146507</v>
      </c>
      <c r="T41" s="195">
        <f t="shared" si="11"/>
        <v>217.36087909096739</v>
      </c>
      <c r="U41" s="195">
        <f t="shared" si="11"/>
        <v>222.18949045118583</v>
      </c>
      <c r="V41" s="195">
        <f t="shared" si="11"/>
        <v>227.12536806725279</v>
      </c>
      <c r="W41" s="195">
        <f t="shared" si="11"/>
        <v>232.17089482915162</v>
      </c>
      <c r="X41" s="195">
        <f t="shared" si="12"/>
        <v>237.32850656210266</v>
      </c>
      <c r="Y41" s="195">
        <f t="shared" si="12"/>
        <v>242.60069320250471</v>
      </c>
      <c r="Z41" s="195">
        <f t="shared" si="12"/>
        <v>247.98999999999998</v>
      </c>
      <c r="AA41" s="195">
        <f t="shared" si="12"/>
        <v>253.49902874624195</v>
      </c>
      <c r="AB41" s="195">
        <f t="shared" si="12"/>
        <v>259.13043903096104</v>
      </c>
      <c r="AC41" s="195">
        <f t="shared" si="12"/>
        <v>264.8869495259321</v>
      </c>
      <c r="AD41" s="195">
        <f t="shared" si="12"/>
        <v>270.77133929746611</v>
      </c>
      <c r="AE41" s="195">
        <f t="shared" si="12"/>
        <v>276.78644914805761</v>
      </c>
      <c r="AF41" s="195">
        <f t="shared" si="12"/>
        <v>282.93518298783704</v>
      </c>
      <c r="AG41" s="195">
        <f t="shared" si="12"/>
        <v>289.22050923648914</v>
      </c>
      <c r="AH41" s="195">
        <f t="shared" si="13"/>
        <v>295.64546225631483</v>
      </c>
      <c r="AI41" s="195">
        <f t="shared" si="13"/>
        <v>302.21314381712796</v>
      </c>
      <c r="AJ41" s="195">
        <f t="shared" si="13"/>
        <v>308.92672459369447</v>
      </c>
      <c r="AK41" s="195">
        <f t="shared" si="13"/>
        <v>315.7894456964367</v>
      </c>
      <c r="AL41" s="195">
        <f t="shared" si="13"/>
        <v>322.80462023614194</v>
      </c>
      <c r="AM41" s="195">
        <f t="shared" si="13"/>
        <v>329.97563492343028</v>
      </c>
      <c r="AN41" s="195">
        <f t="shared" si="13"/>
        <v>337.30595170375466</v>
      </c>
      <c r="AO41" s="195">
        <f t="shared" si="13"/>
        <v>344.79910942872135</v>
      </c>
      <c r="AP41" s="195">
        <f t="shared" si="13"/>
        <v>352.45872556453929</v>
      </c>
      <c r="AQ41" s="195">
        <f t="shared" si="13"/>
        <v>360.28849793842068</v>
      </c>
      <c r="AR41" s="195">
        <f t="shared" si="14"/>
        <v>368.2922065237795</v>
      </c>
      <c r="AS41" s="195">
        <f t="shared" si="14"/>
        <v>376.47371526508516</v>
      </c>
      <c r="AT41" s="195">
        <f t="shared" si="14"/>
        <v>384.83697394325725</v>
      </c>
      <c r="AU41" s="195">
        <f t="shared" si="14"/>
        <v>393.38602008249745</v>
      </c>
      <c r="AV41" s="195">
        <f t="shared" si="14"/>
        <v>402.12498089948292</v>
      </c>
      <c r="AW41" s="195">
        <f t="shared" si="14"/>
        <v>411.05807529585888</v>
      </c>
      <c r="AX41" s="195">
        <f t="shared" si="14"/>
        <v>420.18961589499509</v>
      </c>
      <c r="AY41" s="195">
        <f t="shared" si="14"/>
        <v>429.52401112398792</v>
      </c>
      <c r="AZ41" s="195">
        <f t="shared" si="14"/>
        <v>439.06576734191276</v>
      </c>
      <c r="BA41" s="195">
        <f t="shared" si="14"/>
        <v>448.8194910153569</v>
      </c>
      <c r="BB41" s="195">
        <f t="shared" si="15"/>
        <v>458.78989094227865</v>
      </c>
      <c r="BC41" s="195">
        <f t="shared" si="15"/>
        <v>468.98178052527089</v>
      </c>
      <c r="BD41" s="195">
        <f t="shared" si="15"/>
        <v>479.40008009532409</v>
      </c>
      <c r="BE41" s="195">
        <f t="shared" si="15"/>
        <v>490.0498192872102</v>
      </c>
      <c r="BF41" s="195">
        <f t="shared" si="15"/>
        <v>500.93613946763674</v>
      </c>
      <c r="BG41" s="195">
        <f t="shared" si="15"/>
        <v>512.06429621733912</v>
      </c>
      <c r="BH41" s="195">
        <f t="shared" si="15"/>
        <v>523.43966186831494</v>
      </c>
      <c r="BI41" s="195">
        <f t="shared" si="15"/>
        <v>535.06772809741994</v>
      </c>
      <c r="BJ41" s="195">
        <f t="shared" si="15"/>
        <v>546.95410857758088</v>
      </c>
      <c r="BK41" s="195">
        <f t="shared" si="15"/>
        <v>559.10454168790409</v>
      </c>
      <c r="BL41" s="195">
        <f t="shared" si="16"/>
        <v>571.52489328398917</v>
      </c>
      <c r="BM41" s="195">
        <f t="shared" si="16"/>
        <v>584.22115952978288</v>
      </c>
      <c r="BN41" s="195">
        <f t="shared" si="16"/>
        <v>597.19946979234351</v>
      </c>
      <c r="BO41" s="195">
        <f t="shared" si="16"/>
        <v>610.46608960091044</v>
      </c>
      <c r="BP41" s="195">
        <f t="shared" si="16"/>
        <v>624.02742367170913</v>
      </c>
      <c r="BQ41" s="195">
        <f t="shared" si="16"/>
        <v>637.89001899995117</v>
      </c>
      <c r="BR41" s="195">
        <f t="shared" si="16"/>
        <v>652.06056802052308</v>
      </c>
      <c r="BS41" s="195">
        <f t="shared" si="16"/>
        <v>666.54591183888647</v>
      </c>
      <c r="BT41" s="195">
        <f t="shared" si="16"/>
        <v>681.35304353375534</v>
      </c>
      <c r="BU41" s="195">
        <f t="shared" si="16"/>
        <v>696.48911153313804</v>
      </c>
      <c r="BV41" s="195">
        <f t="shared" si="17"/>
        <v>711.9614230653799</v>
      </c>
      <c r="BW41" s="195">
        <f t="shared" si="17"/>
        <v>727.77744768686671</v>
      </c>
      <c r="BX41" s="195">
        <f t="shared" si="17"/>
        <v>743.944820888099</v>
      </c>
      <c r="BY41" s="195">
        <f t="shared" si="17"/>
        <v>760.47134777987037</v>
      </c>
      <c r="BZ41" s="195">
        <f t="shared" si="17"/>
        <v>777.36500686133638</v>
      </c>
      <c r="CA41" s="195">
        <f t="shared" si="17"/>
        <v>794.6339538717873</v>
      </c>
      <c r="CB41" s="195">
        <f t="shared" si="17"/>
        <v>812.28652572798967</v>
      </c>
      <c r="CC41" s="195">
        <f t="shared" si="17"/>
        <v>830.33124454899257</v>
      </c>
      <c r="CD41" s="195">
        <f t="shared" si="17"/>
        <v>848.77682177034558</v>
      </c>
      <c r="CE41" s="195">
        <f t="shared" si="17"/>
        <v>867.63216234971082</v>
      </c>
      <c r="CF41" s="195">
        <f t="shared" si="18"/>
        <v>886.9063690659035</v>
      </c>
      <c r="CG41" s="195">
        <f t="shared" si="18"/>
        <v>906.6087469134344</v>
      </c>
      <c r="CH41" s="195">
        <f t="shared" si="18"/>
        <v>926.74880759467408</v>
      </c>
      <c r="CI41" s="195">
        <f t="shared" si="18"/>
        <v>947.33627411180987</v>
      </c>
      <c r="CJ41" s="195">
        <f t="shared" si="18"/>
        <v>968.38108546081514</v>
      </c>
      <c r="CK41" s="195">
        <f t="shared" si="18"/>
        <v>989.8934014296874</v>
      </c>
      <c r="CL41" s="195">
        <f t="shared" si="18"/>
        <v>1011.8836075032851</v>
      </c>
      <c r="CM41" s="195">
        <f t="shared" si="18"/>
        <v>1034.362319877117</v>
      </c>
      <c r="CN41" s="195">
        <f t="shared" si="18"/>
        <v>1057.3403905825191</v>
      </c>
      <c r="CO41" s="195">
        <f t="shared" si="18"/>
        <v>1080.8289127256774</v>
      </c>
      <c r="CP41" s="195">
        <f t="shared" si="19"/>
        <v>1104.8392258430422</v>
      </c>
      <c r="CQ41" s="195">
        <f t="shared" si="19"/>
        <v>1129.3829213757049</v>
      </c>
      <c r="CR41" s="195">
        <f t="shared" si="19"/>
        <v>1154.4718482653921</v>
      </c>
      <c r="CS41" s="195">
        <f t="shared" si="19"/>
        <v>1180.1181186747683</v>
      </c>
      <c r="CT41" s="195">
        <f t="shared" si="19"/>
        <v>1206.3341138348167</v>
      </c>
      <c r="CU41" s="195">
        <f t="shared" si="19"/>
        <v>1233.1324900221159</v>
      </c>
      <c r="CV41" s="195">
        <f t="shared" si="19"/>
        <v>1260.5261846689034</v>
      </c>
      <c r="CW41" s="195">
        <f t="shared" si="19"/>
        <v>1288.5284226088677</v>
      </c>
      <c r="CX41" s="195">
        <f t="shared" si="19"/>
        <v>1317.152722461693</v>
      </c>
      <c r="CY41" s="195">
        <f t="shared" si="19"/>
        <v>1346.4129031594323</v>
      </c>
      <c r="CZ41" s="195">
        <f t="shared" si="19"/>
        <v>1376.323090617864</v>
      </c>
    </row>
    <row r="42" spans="3:104" ht="16" hidden="1" outlineLevel="2">
      <c r="C42" s="177">
        <v>12</v>
      </c>
      <c r="D42" s="179" t="str">
        <f t="shared" si="10"/>
        <v/>
      </c>
      <c r="E42" s="195" t="str">
        <f t="shared" si="10"/>
        <v/>
      </c>
      <c r="F42" s="195" t="str">
        <f t="shared" si="10"/>
        <v/>
      </c>
      <c r="G42" s="195" t="str">
        <f t="shared" si="10"/>
        <v/>
      </c>
      <c r="H42" s="195" t="str">
        <f t="shared" si="10"/>
        <v/>
      </c>
      <c r="I42" s="195" t="str">
        <f t="shared" si="10"/>
        <v/>
      </c>
      <c r="J42" s="195" t="str">
        <f t="shared" si="10"/>
        <v/>
      </c>
      <c r="K42" s="195" t="str">
        <f t="shared" si="10"/>
        <v/>
      </c>
      <c r="L42" s="195" t="str">
        <f t="shared" si="10"/>
        <v/>
      </c>
      <c r="M42" s="195" t="str">
        <f t="shared" si="10"/>
        <v/>
      </c>
      <c r="N42" s="195" t="str">
        <f t="shared" si="11"/>
        <v/>
      </c>
      <c r="O42" s="195" t="str">
        <f t="shared" si="11"/>
        <v/>
      </c>
      <c r="P42" s="195">
        <f t="shared" si="11"/>
        <v>190.51474559134704</v>
      </c>
      <c r="Q42" s="195">
        <f t="shared" si="11"/>
        <v>194.74697757669207</v>
      </c>
      <c r="R42" s="195">
        <f t="shared" si="11"/>
        <v>199.07322741625714</v>
      </c>
      <c r="S42" s="195">
        <f t="shared" si="11"/>
        <v>203.4955836904752</v>
      </c>
      <c r="T42" s="195">
        <f t="shared" si="11"/>
        <v>208.01618137701146</v>
      </c>
      <c r="U42" s="195">
        <f t="shared" si="11"/>
        <v>212.63720288146507</v>
      </c>
      <c r="V42" s="195">
        <f t="shared" si="11"/>
        <v>217.36087909096739</v>
      </c>
      <c r="W42" s="195">
        <f t="shared" si="11"/>
        <v>222.18949045118583</v>
      </c>
      <c r="X42" s="195">
        <f t="shared" si="12"/>
        <v>227.12536806725279</v>
      </c>
      <c r="Y42" s="195">
        <f t="shared" si="12"/>
        <v>232.17089482915165</v>
      </c>
      <c r="Z42" s="195">
        <f t="shared" si="12"/>
        <v>237.32850656210263</v>
      </c>
      <c r="AA42" s="195">
        <f t="shared" si="12"/>
        <v>242.60069320250477</v>
      </c>
      <c r="AB42" s="195">
        <f t="shared" si="12"/>
        <v>247.98999999999995</v>
      </c>
      <c r="AC42" s="195">
        <f t="shared" si="12"/>
        <v>253.49902874624198</v>
      </c>
      <c r="AD42" s="195">
        <f t="shared" si="12"/>
        <v>259.13043903096099</v>
      </c>
      <c r="AE42" s="195">
        <f t="shared" si="12"/>
        <v>264.8869495259321</v>
      </c>
      <c r="AF42" s="195">
        <f t="shared" si="12"/>
        <v>270.77133929746611</v>
      </c>
      <c r="AG42" s="195">
        <f t="shared" si="12"/>
        <v>276.78644914805761</v>
      </c>
      <c r="AH42" s="195">
        <f t="shared" si="13"/>
        <v>282.93518298783704</v>
      </c>
      <c r="AI42" s="195">
        <f t="shared" si="13"/>
        <v>289.22050923648914</v>
      </c>
      <c r="AJ42" s="195">
        <f t="shared" si="13"/>
        <v>295.64546225631483</v>
      </c>
      <c r="AK42" s="195">
        <f t="shared" si="13"/>
        <v>302.21314381712796</v>
      </c>
      <c r="AL42" s="195">
        <f t="shared" si="13"/>
        <v>308.92672459369442</v>
      </c>
      <c r="AM42" s="195">
        <f t="shared" si="13"/>
        <v>315.7894456964367</v>
      </c>
      <c r="AN42" s="195">
        <f t="shared" si="13"/>
        <v>322.80462023614194</v>
      </c>
      <c r="AO42" s="195">
        <f t="shared" si="13"/>
        <v>329.97563492343033</v>
      </c>
      <c r="AP42" s="195">
        <f t="shared" si="13"/>
        <v>337.3059517037546</v>
      </c>
      <c r="AQ42" s="195">
        <f t="shared" si="13"/>
        <v>344.79910942872147</v>
      </c>
      <c r="AR42" s="195">
        <f t="shared" si="14"/>
        <v>352.45872556453918</v>
      </c>
      <c r="AS42" s="195">
        <f t="shared" si="14"/>
        <v>360.28849793842079</v>
      </c>
      <c r="AT42" s="195">
        <f t="shared" si="14"/>
        <v>368.29220652377944</v>
      </c>
      <c r="AU42" s="195">
        <f t="shared" si="14"/>
        <v>376.47371526508522</v>
      </c>
      <c r="AV42" s="195">
        <f t="shared" si="14"/>
        <v>384.83697394325725</v>
      </c>
      <c r="AW42" s="195">
        <f t="shared" si="14"/>
        <v>393.38602008249751</v>
      </c>
      <c r="AX42" s="195">
        <f t="shared" si="14"/>
        <v>402.12498089948298</v>
      </c>
      <c r="AY42" s="195">
        <f t="shared" si="14"/>
        <v>411.05807529585883</v>
      </c>
      <c r="AZ42" s="195">
        <f t="shared" si="14"/>
        <v>420.18961589499514</v>
      </c>
      <c r="BA42" s="195">
        <f t="shared" si="14"/>
        <v>429.5240111239878</v>
      </c>
      <c r="BB42" s="195">
        <f t="shared" si="15"/>
        <v>439.06576734191282</v>
      </c>
      <c r="BC42" s="195">
        <f t="shared" si="15"/>
        <v>448.81949101535696</v>
      </c>
      <c r="BD42" s="195">
        <f t="shared" si="15"/>
        <v>458.78989094227865</v>
      </c>
      <c r="BE42" s="195">
        <f t="shared" si="15"/>
        <v>468.98178052527095</v>
      </c>
      <c r="BF42" s="195">
        <f t="shared" si="15"/>
        <v>479.40008009532397</v>
      </c>
      <c r="BG42" s="195">
        <f t="shared" si="15"/>
        <v>490.04981928721031</v>
      </c>
      <c r="BH42" s="195">
        <f t="shared" si="15"/>
        <v>500.93613946763668</v>
      </c>
      <c r="BI42" s="195">
        <f t="shared" si="15"/>
        <v>512.06429621733912</v>
      </c>
      <c r="BJ42" s="195">
        <f t="shared" si="15"/>
        <v>523.43966186831494</v>
      </c>
      <c r="BK42" s="195">
        <f t="shared" si="15"/>
        <v>535.06772809742006</v>
      </c>
      <c r="BL42" s="195">
        <f t="shared" si="16"/>
        <v>546.95410857758077</v>
      </c>
      <c r="BM42" s="195">
        <f t="shared" si="16"/>
        <v>559.1045416879042</v>
      </c>
      <c r="BN42" s="195">
        <f t="shared" si="16"/>
        <v>571.52489328398917</v>
      </c>
      <c r="BO42" s="195">
        <f t="shared" si="16"/>
        <v>584.22115952978288</v>
      </c>
      <c r="BP42" s="195">
        <f t="shared" si="16"/>
        <v>597.19946979234362</v>
      </c>
      <c r="BQ42" s="195">
        <f t="shared" si="16"/>
        <v>610.46608960091044</v>
      </c>
      <c r="BR42" s="195">
        <f t="shared" si="16"/>
        <v>624.02742367170902</v>
      </c>
      <c r="BS42" s="195">
        <f t="shared" si="16"/>
        <v>637.89001899995128</v>
      </c>
      <c r="BT42" s="195">
        <f t="shared" si="16"/>
        <v>652.06056802052308</v>
      </c>
      <c r="BU42" s="195">
        <f t="shared" si="16"/>
        <v>666.54591183888647</v>
      </c>
      <c r="BV42" s="195">
        <f t="shared" si="17"/>
        <v>681.35304353375523</v>
      </c>
      <c r="BW42" s="195">
        <f t="shared" si="17"/>
        <v>696.48911153313827</v>
      </c>
      <c r="BX42" s="195">
        <f t="shared" si="17"/>
        <v>711.96142306537979</v>
      </c>
      <c r="BY42" s="195">
        <f t="shared" si="17"/>
        <v>727.77744768686682</v>
      </c>
      <c r="BZ42" s="195">
        <f t="shared" si="17"/>
        <v>743.944820888099</v>
      </c>
      <c r="CA42" s="195">
        <f t="shared" si="17"/>
        <v>760.4713477798706</v>
      </c>
      <c r="CB42" s="195">
        <f t="shared" si="17"/>
        <v>777.36500686133638</v>
      </c>
      <c r="CC42" s="195">
        <f t="shared" si="17"/>
        <v>794.63395387178741</v>
      </c>
      <c r="CD42" s="195">
        <f t="shared" si="17"/>
        <v>812.28652572798956</v>
      </c>
      <c r="CE42" s="195">
        <f t="shared" si="17"/>
        <v>830.33124454899269</v>
      </c>
      <c r="CF42" s="195">
        <f t="shared" si="18"/>
        <v>848.77682177034569</v>
      </c>
      <c r="CG42" s="195">
        <f t="shared" si="18"/>
        <v>867.63216234971071</v>
      </c>
      <c r="CH42" s="195">
        <f t="shared" si="18"/>
        <v>886.9063690659035</v>
      </c>
      <c r="CI42" s="195">
        <f t="shared" si="18"/>
        <v>906.60874691343463</v>
      </c>
      <c r="CJ42" s="195">
        <f t="shared" si="18"/>
        <v>926.74880759467385</v>
      </c>
      <c r="CK42" s="195">
        <f t="shared" si="18"/>
        <v>947.3362741118101</v>
      </c>
      <c r="CL42" s="195">
        <f t="shared" si="18"/>
        <v>968.38108546081492</v>
      </c>
      <c r="CM42" s="195">
        <f t="shared" si="18"/>
        <v>989.89340142968774</v>
      </c>
      <c r="CN42" s="195">
        <f t="shared" si="18"/>
        <v>1011.8836075032848</v>
      </c>
      <c r="CO42" s="195">
        <f t="shared" si="18"/>
        <v>1034.3623198771172</v>
      </c>
      <c r="CP42" s="195">
        <f t="shared" si="19"/>
        <v>1057.3403905825191</v>
      </c>
      <c r="CQ42" s="195">
        <f t="shared" si="19"/>
        <v>1080.8289127256776</v>
      </c>
      <c r="CR42" s="195">
        <f t="shared" si="19"/>
        <v>1104.839225843042</v>
      </c>
      <c r="CS42" s="195">
        <f t="shared" si="19"/>
        <v>1129.3829213757049</v>
      </c>
      <c r="CT42" s="195">
        <f t="shared" si="19"/>
        <v>1154.4718482653923</v>
      </c>
      <c r="CU42" s="195">
        <f t="shared" si="19"/>
        <v>1180.1181186747685</v>
      </c>
      <c r="CV42" s="195">
        <f t="shared" si="19"/>
        <v>1206.3341138348164</v>
      </c>
      <c r="CW42" s="195">
        <f t="shared" si="19"/>
        <v>1233.1324900221159</v>
      </c>
      <c r="CX42" s="195">
        <f t="shared" si="19"/>
        <v>1260.5261846689032</v>
      </c>
      <c r="CY42" s="195">
        <f t="shared" si="19"/>
        <v>1288.5284226088679</v>
      </c>
      <c r="CZ42" s="195">
        <f t="shared" si="19"/>
        <v>1317.152722461693</v>
      </c>
    </row>
    <row r="43" spans="3:104" ht="16" hidden="1" outlineLevel="2">
      <c r="C43" s="177">
        <v>13</v>
      </c>
      <c r="D43" s="179" t="str">
        <f t="shared" si="10"/>
        <v/>
      </c>
      <c r="E43" s="195" t="str">
        <f t="shared" si="10"/>
        <v/>
      </c>
      <c r="F43" s="195" t="str">
        <f t="shared" si="10"/>
        <v/>
      </c>
      <c r="G43" s="195" t="str">
        <f t="shared" si="10"/>
        <v/>
      </c>
      <c r="H43" s="195" t="str">
        <f t="shared" si="10"/>
        <v/>
      </c>
      <c r="I43" s="195" t="str">
        <f t="shared" si="10"/>
        <v/>
      </c>
      <c r="J43" s="195" t="str">
        <f t="shared" si="10"/>
        <v/>
      </c>
      <c r="K43" s="195" t="str">
        <f t="shared" si="10"/>
        <v/>
      </c>
      <c r="L43" s="195" t="str">
        <f t="shared" si="10"/>
        <v/>
      </c>
      <c r="M43" s="195" t="str">
        <f t="shared" si="10"/>
        <v/>
      </c>
      <c r="N43" s="195" t="str">
        <f t="shared" si="11"/>
        <v/>
      </c>
      <c r="O43" s="195" t="str">
        <f t="shared" si="11"/>
        <v/>
      </c>
      <c r="P43" s="195" t="str">
        <f t="shared" si="11"/>
        <v/>
      </c>
      <c r="Q43" s="195">
        <f t="shared" si="11"/>
        <v>186.37448826871901</v>
      </c>
      <c r="R43" s="195">
        <f t="shared" si="11"/>
        <v>190.51474559134701</v>
      </c>
      <c r="S43" s="195">
        <f t="shared" si="11"/>
        <v>194.74697757669202</v>
      </c>
      <c r="T43" s="195">
        <f t="shared" si="11"/>
        <v>199.07322741625711</v>
      </c>
      <c r="U43" s="195">
        <f t="shared" si="11"/>
        <v>203.49558369047517</v>
      </c>
      <c r="V43" s="195">
        <f t="shared" si="11"/>
        <v>208.01618137701143</v>
      </c>
      <c r="W43" s="195">
        <f t="shared" si="11"/>
        <v>212.63720288146502</v>
      </c>
      <c r="X43" s="195">
        <f t="shared" si="12"/>
        <v>217.36087909096733</v>
      </c>
      <c r="Y43" s="195">
        <f t="shared" si="12"/>
        <v>222.1894904511858</v>
      </c>
      <c r="Z43" s="195">
        <f t="shared" si="12"/>
        <v>227.12536806725277</v>
      </c>
      <c r="AA43" s="195">
        <f t="shared" si="12"/>
        <v>232.17089482915156</v>
      </c>
      <c r="AB43" s="195">
        <f t="shared" si="12"/>
        <v>237.32850656210266</v>
      </c>
      <c r="AC43" s="195">
        <f t="shared" si="12"/>
        <v>242.60069320250469</v>
      </c>
      <c r="AD43" s="195">
        <f t="shared" si="12"/>
        <v>247.98999999999992</v>
      </c>
      <c r="AE43" s="195">
        <f t="shared" si="12"/>
        <v>253.49902874624192</v>
      </c>
      <c r="AF43" s="195">
        <f t="shared" si="12"/>
        <v>259.13043903096099</v>
      </c>
      <c r="AG43" s="195">
        <f t="shared" si="12"/>
        <v>264.88694952593204</v>
      </c>
      <c r="AH43" s="195">
        <f t="shared" si="13"/>
        <v>270.77133929746606</v>
      </c>
      <c r="AI43" s="195">
        <f t="shared" si="13"/>
        <v>276.78644914805756</v>
      </c>
      <c r="AJ43" s="195">
        <f t="shared" si="13"/>
        <v>282.93518298783698</v>
      </c>
      <c r="AK43" s="195">
        <f t="shared" si="13"/>
        <v>289.22050923648908</v>
      </c>
      <c r="AL43" s="195">
        <f t="shared" si="13"/>
        <v>295.64546225631477</v>
      </c>
      <c r="AM43" s="195">
        <f t="shared" si="13"/>
        <v>302.2131438171279</v>
      </c>
      <c r="AN43" s="195">
        <f t="shared" si="13"/>
        <v>308.92672459369442</v>
      </c>
      <c r="AO43" s="195">
        <f t="shared" si="13"/>
        <v>315.78944569643664</v>
      </c>
      <c r="AP43" s="195">
        <f t="shared" si="13"/>
        <v>322.80462023614189</v>
      </c>
      <c r="AQ43" s="195">
        <f t="shared" si="13"/>
        <v>329.97563492343022</v>
      </c>
      <c r="AR43" s="195">
        <f t="shared" si="14"/>
        <v>337.30595170375466</v>
      </c>
      <c r="AS43" s="195">
        <f t="shared" si="14"/>
        <v>344.79910942872129</v>
      </c>
      <c r="AT43" s="195">
        <f t="shared" si="14"/>
        <v>352.45872556453924</v>
      </c>
      <c r="AU43" s="195">
        <f t="shared" si="14"/>
        <v>360.28849793842068</v>
      </c>
      <c r="AV43" s="195">
        <f t="shared" si="14"/>
        <v>368.29220652377944</v>
      </c>
      <c r="AW43" s="195">
        <f t="shared" si="14"/>
        <v>376.4737152650851</v>
      </c>
      <c r="AX43" s="195">
        <f t="shared" si="14"/>
        <v>384.83697394325714</v>
      </c>
      <c r="AY43" s="195">
        <f t="shared" si="14"/>
        <v>393.38602008249745</v>
      </c>
      <c r="AZ43" s="195">
        <f t="shared" si="14"/>
        <v>402.12498089948281</v>
      </c>
      <c r="BA43" s="195">
        <f t="shared" si="14"/>
        <v>411.05807529585883</v>
      </c>
      <c r="BB43" s="195">
        <f t="shared" si="15"/>
        <v>420.18961589499492</v>
      </c>
      <c r="BC43" s="195">
        <f t="shared" si="15"/>
        <v>429.52401112398775</v>
      </c>
      <c r="BD43" s="195">
        <f t="shared" si="15"/>
        <v>439.06576734191282</v>
      </c>
      <c r="BE43" s="195">
        <f t="shared" si="15"/>
        <v>448.8194910153569</v>
      </c>
      <c r="BF43" s="195">
        <f t="shared" si="15"/>
        <v>458.78989094227859</v>
      </c>
      <c r="BG43" s="195">
        <f t="shared" si="15"/>
        <v>468.98178052527078</v>
      </c>
      <c r="BH43" s="195">
        <f t="shared" si="15"/>
        <v>479.40008009532403</v>
      </c>
      <c r="BI43" s="195">
        <f t="shared" si="15"/>
        <v>490.04981928721014</v>
      </c>
      <c r="BJ43" s="195">
        <f t="shared" si="15"/>
        <v>500.93613946763662</v>
      </c>
      <c r="BK43" s="195">
        <f t="shared" si="15"/>
        <v>512.06429621733901</v>
      </c>
      <c r="BL43" s="195">
        <f t="shared" si="16"/>
        <v>523.43966186831494</v>
      </c>
      <c r="BM43" s="195">
        <f t="shared" si="16"/>
        <v>535.06772809741983</v>
      </c>
      <c r="BN43" s="195">
        <f t="shared" si="16"/>
        <v>546.95410857758077</v>
      </c>
      <c r="BO43" s="195">
        <f t="shared" si="16"/>
        <v>559.10454168790397</v>
      </c>
      <c r="BP43" s="195">
        <f t="shared" si="16"/>
        <v>571.52489328398906</v>
      </c>
      <c r="BQ43" s="195">
        <f t="shared" si="16"/>
        <v>584.22115952978288</v>
      </c>
      <c r="BR43" s="195">
        <f t="shared" si="16"/>
        <v>597.19946979234339</v>
      </c>
      <c r="BS43" s="195">
        <f t="shared" si="16"/>
        <v>610.46608960091021</v>
      </c>
      <c r="BT43" s="195">
        <f t="shared" si="16"/>
        <v>624.02742367170902</v>
      </c>
      <c r="BU43" s="195">
        <f t="shared" si="16"/>
        <v>637.89001899995117</v>
      </c>
      <c r="BV43" s="195">
        <f t="shared" si="17"/>
        <v>652.06056802052296</v>
      </c>
      <c r="BW43" s="195">
        <f t="shared" si="17"/>
        <v>666.54591183888635</v>
      </c>
      <c r="BX43" s="195">
        <f t="shared" si="17"/>
        <v>681.35304353375534</v>
      </c>
      <c r="BY43" s="195">
        <f t="shared" si="17"/>
        <v>696.48911153313793</v>
      </c>
      <c r="BZ43" s="195">
        <f t="shared" si="17"/>
        <v>711.96142306537979</v>
      </c>
      <c r="CA43" s="195">
        <f t="shared" si="17"/>
        <v>727.77744768686659</v>
      </c>
      <c r="CB43" s="195">
        <f t="shared" si="17"/>
        <v>743.944820888099</v>
      </c>
      <c r="CC43" s="195">
        <f t="shared" si="17"/>
        <v>760.47134777987048</v>
      </c>
      <c r="CD43" s="195">
        <f t="shared" si="17"/>
        <v>777.36500686133638</v>
      </c>
      <c r="CE43" s="195">
        <f t="shared" si="17"/>
        <v>794.63395387178707</v>
      </c>
      <c r="CF43" s="195">
        <f t="shared" si="18"/>
        <v>812.28652572798944</v>
      </c>
      <c r="CG43" s="195">
        <f t="shared" si="18"/>
        <v>830.33124454899269</v>
      </c>
      <c r="CH43" s="195">
        <f t="shared" si="18"/>
        <v>848.77682177034535</v>
      </c>
      <c r="CI43" s="195">
        <f t="shared" si="18"/>
        <v>867.63216234971048</v>
      </c>
      <c r="CJ43" s="195">
        <f t="shared" si="18"/>
        <v>886.90636906590362</v>
      </c>
      <c r="CK43" s="195">
        <f t="shared" si="18"/>
        <v>906.60874691343429</v>
      </c>
      <c r="CL43" s="195">
        <f t="shared" si="18"/>
        <v>926.74880759467385</v>
      </c>
      <c r="CM43" s="195">
        <f t="shared" si="18"/>
        <v>947.33627411180976</v>
      </c>
      <c r="CN43" s="195">
        <f t="shared" si="18"/>
        <v>968.38108546081514</v>
      </c>
      <c r="CO43" s="195">
        <f t="shared" si="18"/>
        <v>989.89340142968717</v>
      </c>
      <c r="CP43" s="195">
        <f t="shared" si="19"/>
        <v>1011.8836075032848</v>
      </c>
      <c r="CQ43" s="195">
        <f t="shared" si="19"/>
        <v>1034.362319877117</v>
      </c>
      <c r="CR43" s="195">
        <f t="shared" si="19"/>
        <v>1057.3403905825189</v>
      </c>
      <c r="CS43" s="195">
        <f t="shared" si="19"/>
        <v>1080.8289127256771</v>
      </c>
      <c r="CT43" s="195">
        <f t="shared" si="19"/>
        <v>1104.8392258430417</v>
      </c>
      <c r="CU43" s="195">
        <f t="shared" si="19"/>
        <v>1129.3829213757047</v>
      </c>
      <c r="CV43" s="195">
        <f t="shared" si="19"/>
        <v>1154.4718482653921</v>
      </c>
      <c r="CW43" s="195">
        <f t="shared" si="19"/>
        <v>1180.1181186747681</v>
      </c>
      <c r="CX43" s="195">
        <f t="shared" si="19"/>
        <v>1206.3341138348164</v>
      </c>
      <c r="CY43" s="195">
        <f t="shared" si="19"/>
        <v>1233.1324900221157</v>
      </c>
      <c r="CZ43" s="195">
        <f t="shared" si="19"/>
        <v>1260.5261846689032</v>
      </c>
    </row>
    <row r="44" spans="3:104" ht="16" hidden="1" outlineLevel="2">
      <c r="C44" s="177">
        <v>14</v>
      </c>
      <c r="D44" s="179" t="str">
        <f t="shared" si="10"/>
        <v/>
      </c>
      <c r="E44" s="195" t="str">
        <f t="shared" si="10"/>
        <v/>
      </c>
      <c r="F44" s="195" t="str">
        <f t="shared" si="10"/>
        <v/>
      </c>
      <c r="G44" s="195" t="str">
        <f t="shared" si="10"/>
        <v/>
      </c>
      <c r="H44" s="195" t="str">
        <f t="shared" si="10"/>
        <v/>
      </c>
      <c r="I44" s="195" t="str">
        <f t="shared" si="10"/>
        <v/>
      </c>
      <c r="J44" s="195" t="str">
        <f t="shared" si="10"/>
        <v/>
      </c>
      <c r="K44" s="195" t="str">
        <f t="shared" si="10"/>
        <v/>
      </c>
      <c r="L44" s="195" t="str">
        <f t="shared" si="10"/>
        <v/>
      </c>
      <c r="M44" s="195" t="str">
        <f t="shared" si="10"/>
        <v/>
      </c>
      <c r="N44" s="195" t="str">
        <f t="shared" si="11"/>
        <v/>
      </c>
      <c r="O44" s="195" t="str">
        <f t="shared" si="11"/>
        <v/>
      </c>
      <c r="P44" s="195" t="str">
        <f t="shared" si="11"/>
        <v/>
      </c>
      <c r="Q44" s="195" t="str">
        <f t="shared" si="11"/>
        <v/>
      </c>
      <c r="R44" s="195">
        <f t="shared" si="11"/>
        <v>182.32420681984487</v>
      </c>
      <c r="S44" s="195">
        <f t="shared" si="11"/>
        <v>186.37448826871903</v>
      </c>
      <c r="T44" s="195">
        <f t="shared" si="11"/>
        <v>190.51474559134701</v>
      </c>
      <c r="U44" s="195">
        <f t="shared" si="11"/>
        <v>194.74697757669207</v>
      </c>
      <c r="V44" s="195">
        <f t="shared" si="11"/>
        <v>199.07322741625717</v>
      </c>
      <c r="W44" s="195">
        <f t="shared" si="11"/>
        <v>203.4955836904752</v>
      </c>
      <c r="X44" s="195">
        <f t="shared" si="12"/>
        <v>208.01618137701143</v>
      </c>
      <c r="Y44" s="195">
        <f t="shared" si="12"/>
        <v>212.63720288146502</v>
      </c>
      <c r="Z44" s="195">
        <f t="shared" si="12"/>
        <v>217.36087909096739</v>
      </c>
      <c r="AA44" s="195">
        <f t="shared" si="12"/>
        <v>222.18949045118583</v>
      </c>
      <c r="AB44" s="195">
        <f t="shared" si="12"/>
        <v>227.12536806725277</v>
      </c>
      <c r="AC44" s="195">
        <f t="shared" si="12"/>
        <v>232.17089482915165</v>
      </c>
      <c r="AD44" s="195">
        <f t="shared" si="12"/>
        <v>237.32850656210266</v>
      </c>
      <c r="AE44" s="195">
        <f t="shared" si="12"/>
        <v>242.60069320250474</v>
      </c>
      <c r="AF44" s="195">
        <f t="shared" si="12"/>
        <v>247.98999999999992</v>
      </c>
      <c r="AG44" s="195">
        <f t="shared" si="12"/>
        <v>253.49902874624198</v>
      </c>
      <c r="AH44" s="195">
        <f t="shared" si="13"/>
        <v>259.13043903096099</v>
      </c>
      <c r="AI44" s="195">
        <f t="shared" si="13"/>
        <v>264.8869495259321</v>
      </c>
      <c r="AJ44" s="195">
        <f t="shared" si="13"/>
        <v>270.77133929746606</v>
      </c>
      <c r="AK44" s="195">
        <f t="shared" si="13"/>
        <v>276.78644914805761</v>
      </c>
      <c r="AL44" s="195">
        <f t="shared" si="13"/>
        <v>282.93518298783704</v>
      </c>
      <c r="AM44" s="195">
        <f t="shared" si="13"/>
        <v>289.22050923648914</v>
      </c>
      <c r="AN44" s="195">
        <f t="shared" si="13"/>
        <v>295.64546225631477</v>
      </c>
      <c r="AO44" s="195">
        <f t="shared" si="13"/>
        <v>302.21314381712796</v>
      </c>
      <c r="AP44" s="195">
        <f t="shared" si="13"/>
        <v>308.92672459369442</v>
      </c>
      <c r="AQ44" s="195">
        <f t="shared" si="13"/>
        <v>315.7894456964367</v>
      </c>
      <c r="AR44" s="195">
        <f t="shared" si="14"/>
        <v>322.80462023614189</v>
      </c>
      <c r="AS44" s="195">
        <f t="shared" si="14"/>
        <v>329.97563492343033</v>
      </c>
      <c r="AT44" s="195">
        <f t="shared" si="14"/>
        <v>337.3059517037546</v>
      </c>
      <c r="AU44" s="195">
        <f t="shared" si="14"/>
        <v>344.79910942872141</v>
      </c>
      <c r="AV44" s="195">
        <f t="shared" si="14"/>
        <v>352.45872556453924</v>
      </c>
      <c r="AW44" s="195">
        <f t="shared" si="14"/>
        <v>360.28849793842073</v>
      </c>
      <c r="AX44" s="195">
        <f t="shared" si="14"/>
        <v>368.29220652377944</v>
      </c>
      <c r="AY44" s="195">
        <f t="shared" si="14"/>
        <v>376.47371526508516</v>
      </c>
      <c r="AZ44" s="195">
        <f t="shared" si="14"/>
        <v>384.83697394325725</v>
      </c>
      <c r="BA44" s="195">
        <f t="shared" si="14"/>
        <v>393.38602008249745</v>
      </c>
      <c r="BB44" s="195">
        <f t="shared" si="15"/>
        <v>402.12498089948292</v>
      </c>
      <c r="BC44" s="195">
        <f t="shared" si="15"/>
        <v>411.05807529585871</v>
      </c>
      <c r="BD44" s="195">
        <f t="shared" si="15"/>
        <v>420.18961589499503</v>
      </c>
      <c r="BE44" s="195">
        <f t="shared" si="15"/>
        <v>429.52401112398786</v>
      </c>
      <c r="BF44" s="195">
        <f t="shared" si="15"/>
        <v>439.06576734191282</v>
      </c>
      <c r="BG44" s="195">
        <f t="shared" si="15"/>
        <v>448.81949101535696</v>
      </c>
      <c r="BH44" s="195">
        <f t="shared" si="15"/>
        <v>458.78989094227859</v>
      </c>
      <c r="BI44" s="195">
        <f t="shared" si="15"/>
        <v>468.98178052527095</v>
      </c>
      <c r="BJ44" s="195">
        <f t="shared" si="15"/>
        <v>479.40008009532403</v>
      </c>
      <c r="BK44" s="195">
        <f t="shared" si="15"/>
        <v>490.04981928721025</v>
      </c>
      <c r="BL44" s="195">
        <f t="shared" si="16"/>
        <v>500.93613946763662</v>
      </c>
      <c r="BM44" s="195">
        <f t="shared" si="16"/>
        <v>512.06429621733912</v>
      </c>
      <c r="BN44" s="195">
        <f t="shared" si="16"/>
        <v>523.43966186831494</v>
      </c>
      <c r="BO44" s="195">
        <f t="shared" si="16"/>
        <v>535.06772809742006</v>
      </c>
      <c r="BP44" s="195">
        <f t="shared" si="16"/>
        <v>546.95410857758077</v>
      </c>
      <c r="BQ44" s="195">
        <f t="shared" si="16"/>
        <v>559.10454168790409</v>
      </c>
      <c r="BR44" s="195">
        <f t="shared" si="16"/>
        <v>571.52489328398917</v>
      </c>
      <c r="BS44" s="195">
        <f t="shared" si="16"/>
        <v>584.22115952978288</v>
      </c>
      <c r="BT44" s="195">
        <f t="shared" si="16"/>
        <v>597.19946979234339</v>
      </c>
      <c r="BU44" s="195">
        <f t="shared" si="16"/>
        <v>610.46608960091032</v>
      </c>
      <c r="BV44" s="195">
        <f t="shared" si="17"/>
        <v>624.02742367170902</v>
      </c>
      <c r="BW44" s="195">
        <f t="shared" si="17"/>
        <v>637.89001899995128</v>
      </c>
      <c r="BX44" s="195">
        <f t="shared" si="17"/>
        <v>652.06056802052296</v>
      </c>
      <c r="BY44" s="195">
        <f t="shared" si="17"/>
        <v>666.54591183888658</v>
      </c>
      <c r="BZ44" s="195">
        <f t="shared" si="17"/>
        <v>681.35304353375523</v>
      </c>
      <c r="CA44" s="195">
        <f t="shared" si="17"/>
        <v>696.48911153313816</v>
      </c>
      <c r="CB44" s="195">
        <f t="shared" si="17"/>
        <v>711.96142306537979</v>
      </c>
      <c r="CC44" s="195">
        <f t="shared" si="17"/>
        <v>727.77744768686682</v>
      </c>
      <c r="CD44" s="195">
        <f t="shared" si="17"/>
        <v>743.94482088809912</v>
      </c>
      <c r="CE44" s="195">
        <f t="shared" si="17"/>
        <v>760.4713477798706</v>
      </c>
      <c r="CF44" s="195">
        <f t="shared" si="18"/>
        <v>777.36500686133627</v>
      </c>
      <c r="CG44" s="195">
        <f t="shared" si="18"/>
        <v>794.63395387178718</v>
      </c>
      <c r="CH44" s="195">
        <f t="shared" si="18"/>
        <v>812.28652572798978</v>
      </c>
      <c r="CI44" s="195">
        <f t="shared" si="18"/>
        <v>830.33124454899257</v>
      </c>
      <c r="CJ44" s="195">
        <f t="shared" si="18"/>
        <v>848.77682177034546</v>
      </c>
      <c r="CK44" s="195">
        <f t="shared" si="18"/>
        <v>867.63216234971082</v>
      </c>
      <c r="CL44" s="195">
        <f t="shared" si="18"/>
        <v>886.9063690659035</v>
      </c>
      <c r="CM44" s="195">
        <f t="shared" si="18"/>
        <v>906.60874691343463</v>
      </c>
      <c r="CN44" s="195">
        <f t="shared" si="18"/>
        <v>926.74880759467385</v>
      </c>
      <c r="CO44" s="195">
        <f t="shared" si="18"/>
        <v>947.33627411181021</v>
      </c>
      <c r="CP44" s="195">
        <f t="shared" si="19"/>
        <v>968.38108546081492</v>
      </c>
      <c r="CQ44" s="195">
        <f t="shared" si="19"/>
        <v>989.89340142968751</v>
      </c>
      <c r="CR44" s="195">
        <f t="shared" si="19"/>
        <v>1011.8836075032849</v>
      </c>
      <c r="CS44" s="195">
        <f t="shared" si="19"/>
        <v>1034.3623198771172</v>
      </c>
      <c r="CT44" s="195">
        <f t="shared" si="19"/>
        <v>1057.3403905825189</v>
      </c>
      <c r="CU44" s="195">
        <f t="shared" si="19"/>
        <v>1080.8289127256774</v>
      </c>
      <c r="CV44" s="195">
        <f t="shared" si="19"/>
        <v>1104.839225843042</v>
      </c>
      <c r="CW44" s="195">
        <f t="shared" si="19"/>
        <v>1129.3829213757051</v>
      </c>
      <c r="CX44" s="195">
        <f t="shared" si="19"/>
        <v>1154.4718482653921</v>
      </c>
      <c r="CY44" s="195">
        <f t="shared" si="19"/>
        <v>1180.1181186747683</v>
      </c>
      <c r="CZ44" s="195">
        <f t="shared" si="19"/>
        <v>1206.3341138348162</v>
      </c>
    </row>
    <row r="45" spans="3:104" ht="16" hidden="1" outlineLevel="2">
      <c r="C45" s="177">
        <v>15</v>
      </c>
      <c r="D45" s="179" t="str">
        <f t="shared" si="10"/>
        <v/>
      </c>
      <c r="E45" s="195" t="str">
        <f t="shared" si="10"/>
        <v/>
      </c>
      <c r="F45" s="195" t="str">
        <f t="shared" si="10"/>
        <v/>
      </c>
      <c r="G45" s="195" t="str">
        <f t="shared" si="10"/>
        <v/>
      </c>
      <c r="H45" s="195" t="str">
        <f t="shared" si="10"/>
        <v/>
      </c>
      <c r="I45" s="195" t="str">
        <f t="shared" si="10"/>
        <v/>
      </c>
      <c r="J45" s="195" t="str">
        <f t="shared" si="10"/>
        <v/>
      </c>
      <c r="K45" s="195" t="str">
        <f t="shared" si="10"/>
        <v/>
      </c>
      <c r="L45" s="195" t="str">
        <f t="shared" si="10"/>
        <v/>
      </c>
      <c r="M45" s="195" t="str">
        <f t="shared" si="10"/>
        <v/>
      </c>
      <c r="N45" s="195" t="str">
        <f t="shared" si="11"/>
        <v/>
      </c>
      <c r="O45" s="195" t="str">
        <f t="shared" si="11"/>
        <v/>
      </c>
      <c r="P45" s="195" t="str">
        <f t="shared" si="11"/>
        <v/>
      </c>
      <c r="Q45" s="195" t="str">
        <f t="shared" si="11"/>
        <v/>
      </c>
      <c r="R45" s="195" t="str">
        <f t="shared" si="11"/>
        <v/>
      </c>
      <c r="S45" s="195">
        <f t="shared" si="11"/>
        <v>178.36194589334735</v>
      </c>
      <c r="T45" s="195">
        <f t="shared" si="11"/>
        <v>182.32420681984487</v>
      </c>
      <c r="U45" s="195">
        <f t="shared" si="11"/>
        <v>186.37448826871898</v>
      </c>
      <c r="V45" s="195">
        <f t="shared" si="11"/>
        <v>190.51474559134701</v>
      </c>
      <c r="W45" s="195">
        <f t="shared" si="11"/>
        <v>194.74697757669205</v>
      </c>
      <c r="X45" s="195">
        <f t="shared" si="12"/>
        <v>199.07322741625711</v>
      </c>
      <c r="Y45" s="195">
        <f t="shared" si="12"/>
        <v>203.49558369047514</v>
      </c>
      <c r="Z45" s="195">
        <f t="shared" si="12"/>
        <v>208.01618137701138</v>
      </c>
      <c r="AA45" s="195">
        <f t="shared" si="12"/>
        <v>212.63720288146499</v>
      </c>
      <c r="AB45" s="195">
        <f t="shared" si="12"/>
        <v>217.36087909096733</v>
      </c>
      <c r="AC45" s="195">
        <f t="shared" si="12"/>
        <v>222.18949045118575</v>
      </c>
      <c r="AD45" s="195">
        <f t="shared" si="12"/>
        <v>227.12536806725277</v>
      </c>
      <c r="AE45" s="195">
        <f t="shared" si="12"/>
        <v>232.17089482915159</v>
      </c>
      <c r="AF45" s="195">
        <f t="shared" si="12"/>
        <v>237.32850656210263</v>
      </c>
      <c r="AG45" s="195">
        <f t="shared" si="12"/>
        <v>242.60069320250469</v>
      </c>
      <c r="AH45" s="195">
        <f t="shared" si="13"/>
        <v>247.98999999999992</v>
      </c>
      <c r="AI45" s="195">
        <f t="shared" si="13"/>
        <v>253.49902874624192</v>
      </c>
      <c r="AJ45" s="195">
        <f t="shared" si="13"/>
        <v>259.13043903096099</v>
      </c>
      <c r="AK45" s="195">
        <f t="shared" si="13"/>
        <v>264.88694952593198</v>
      </c>
      <c r="AL45" s="195">
        <f t="shared" si="13"/>
        <v>270.771339297466</v>
      </c>
      <c r="AM45" s="195">
        <f t="shared" si="13"/>
        <v>276.7864491480575</v>
      </c>
      <c r="AN45" s="195">
        <f t="shared" si="13"/>
        <v>282.93518298783698</v>
      </c>
      <c r="AO45" s="195">
        <f t="shared" si="13"/>
        <v>289.22050923648908</v>
      </c>
      <c r="AP45" s="195">
        <f t="shared" si="13"/>
        <v>295.64546225631477</v>
      </c>
      <c r="AQ45" s="195">
        <f t="shared" si="13"/>
        <v>302.2131438171279</v>
      </c>
      <c r="AR45" s="195">
        <f t="shared" si="14"/>
        <v>308.92672459369436</v>
      </c>
      <c r="AS45" s="195">
        <f t="shared" si="14"/>
        <v>315.78944569643659</v>
      </c>
      <c r="AT45" s="195">
        <f t="shared" si="14"/>
        <v>322.80462023614189</v>
      </c>
      <c r="AU45" s="195">
        <f t="shared" si="14"/>
        <v>329.97563492343016</v>
      </c>
      <c r="AV45" s="195">
        <f t="shared" si="14"/>
        <v>337.3059517037546</v>
      </c>
      <c r="AW45" s="195">
        <f t="shared" si="14"/>
        <v>344.79910942872129</v>
      </c>
      <c r="AX45" s="195">
        <f t="shared" si="14"/>
        <v>352.45872556453918</v>
      </c>
      <c r="AY45" s="195">
        <f t="shared" si="14"/>
        <v>360.28849793842068</v>
      </c>
      <c r="AZ45" s="195">
        <f t="shared" si="14"/>
        <v>368.29220652377938</v>
      </c>
      <c r="BA45" s="195">
        <f t="shared" si="14"/>
        <v>376.47371526508516</v>
      </c>
      <c r="BB45" s="195">
        <f t="shared" si="15"/>
        <v>384.83697394325714</v>
      </c>
      <c r="BC45" s="195">
        <f t="shared" si="15"/>
        <v>393.38602008249745</v>
      </c>
      <c r="BD45" s="195">
        <f t="shared" si="15"/>
        <v>402.12498089948275</v>
      </c>
      <c r="BE45" s="195">
        <f t="shared" si="15"/>
        <v>411.05807529585871</v>
      </c>
      <c r="BF45" s="195">
        <f t="shared" si="15"/>
        <v>420.18961589499497</v>
      </c>
      <c r="BG45" s="195">
        <f t="shared" si="15"/>
        <v>429.52401112398775</v>
      </c>
      <c r="BH45" s="195">
        <f t="shared" si="15"/>
        <v>439.06576734191276</v>
      </c>
      <c r="BI45" s="195">
        <f t="shared" si="15"/>
        <v>448.81949101535679</v>
      </c>
      <c r="BJ45" s="195">
        <f t="shared" si="15"/>
        <v>458.78989094227859</v>
      </c>
      <c r="BK45" s="195">
        <f t="shared" si="15"/>
        <v>468.98178052527078</v>
      </c>
      <c r="BL45" s="195">
        <f t="shared" si="16"/>
        <v>479.40008009532397</v>
      </c>
      <c r="BM45" s="195">
        <f t="shared" si="16"/>
        <v>490.04981928721014</v>
      </c>
      <c r="BN45" s="195">
        <f t="shared" si="16"/>
        <v>500.93613946763662</v>
      </c>
      <c r="BO45" s="195">
        <f t="shared" si="16"/>
        <v>512.06429621733901</v>
      </c>
      <c r="BP45" s="195">
        <f t="shared" si="16"/>
        <v>523.43966186831494</v>
      </c>
      <c r="BQ45" s="195">
        <f t="shared" si="16"/>
        <v>535.06772809741983</v>
      </c>
      <c r="BR45" s="195">
        <f t="shared" si="16"/>
        <v>546.95410857758066</v>
      </c>
      <c r="BS45" s="195">
        <f t="shared" si="16"/>
        <v>559.10454168790397</v>
      </c>
      <c r="BT45" s="195">
        <f t="shared" si="16"/>
        <v>571.52489328398894</v>
      </c>
      <c r="BU45" s="195">
        <f t="shared" si="16"/>
        <v>584.22115952978265</v>
      </c>
      <c r="BV45" s="195">
        <f t="shared" si="17"/>
        <v>597.19946979234339</v>
      </c>
      <c r="BW45" s="195">
        <f t="shared" si="17"/>
        <v>610.46608960091021</v>
      </c>
      <c r="BX45" s="195">
        <f t="shared" si="17"/>
        <v>624.0274236717089</v>
      </c>
      <c r="BY45" s="195">
        <f t="shared" si="17"/>
        <v>637.89001899995105</v>
      </c>
      <c r="BZ45" s="195">
        <f t="shared" si="17"/>
        <v>652.06056802052296</v>
      </c>
      <c r="CA45" s="195">
        <f t="shared" si="17"/>
        <v>666.54591183888635</v>
      </c>
      <c r="CB45" s="195">
        <f t="shared" si="17"/>
        <v>681.35304353375523</v>
      </c>
      <c r="CC45" s="195">
        <f t="shared" si="17"/>
        <v>696.48911153313793</v>
      </c>
      <c r="CD45" s="195">
        <f t="shared" si="17"/>
        <v>711.96142306537968</v>
      </c>
      <c r="CE45" s="195">
        <f t="shared" si="17"/>
        <v>727.77744768686671</v>
      </c>
      <c r="CF45" s="195">
        <f t="shared" si="18"/>
        <v>743.944820888099</v>
      </c>
      <c r="CG45" s="195">
        <f t="shared" si="18"/>
        <v>760.47134777987037</v>
      </c>
      <c r="CH45" s="195">
        <f t="shared" si="18"/>
        <v>777.36500686133616</v>
      </c>
      <c r="CI45" s="195">
        <f t="shared" si="18"/>
        <v>794.63395387178718</v>
      </c>
      <c r="CJ45" s="195">
        <f t="shared" si="18"/>
        <v>812.28652572798933</v>
      </c>
      <c r="CK45" s="195">
        <f t="shared" si="18"/>
        <v>830.33124454899234</v>
      </c>
      <c r="CL45" s="195">
        <f t="shared" si="18"/>
        <v>848.77682177034546</v>
      </c>
      <c r="CM45" s="195">
        <f t="shared" si="18"/>
        <v>867.63216234971048</v>
      </c>
      <c r="CN45" s="195">
        <f t="shared" si="18"/>
        <v>886.9063690659035</v>
      </c>
      <c r="CO45" s="195">
        <f t="shared" si="18"/>
        <v>906.60874691343429</v>
      </c>
      <c r="CP45" s="195">
        <f t="shared" si="19"/>
        <v>926.74880759467396</v>
      </c>
      <c r="CQ45" s="195">
        <f t="shared" si="19"/>
        <v>947.33627411180976</v>
      </c>
      <c r="CR45" s="195">
        <f t="shared" si="19"/>
        <v>968.3810854608148</v>
      </c>
      <c r="CS45" s="195">
        <f t="shared" si="19"/>
        <v>989.89340142968729</v>
      </c>
      <c r="CT45" s="195">
        <f t="shared" si="19"/>
        <v>1011.8836075032847</v>
      </c>
      <c r="CU45" s="195">
        <f t="shared" si="19"/>
        <v>1034.362319877117</v>
      </c>
      <c r="CV45" s="195">
        <f t="shared" si="19"/>
        <v>1057.3403905825187</v>
      </c>
      <c r="CW45" s="195">
        <f t="shared" si="19"/>
        <v>1080.8289127256771</v>
      </c>
      <c r="CX45" s="195">
        <f t="shared" si="19"/>
        <v>1104.8392258430417</v>
      </c>
      <c r="CY45" s="195">
        <f t="shared" si="19"/>
        <v>1129.3829213757047</v>
      </c>
      <c r="CZ45" s="195">
        <f t="shared" si="19"/>
        <v>1154.4718482653921</v>
      </c>
    </row>
    <row r="46" spans="3:104" ht="16" hidden="1" outlineLevel="2">
      <c r="C46" s="177">
        <v>16</v>
      </c>
      <c r="D46" s="179" t="str">
        <f t="shared" si="10"/>
        <v/>
      </c>
      <c r="E46" s="195" t="str">
        <f t="shared" si="10"/>
        <v/>
      </c>
      <c r="F46" s="195" t="str">
        <f t="shared" si="10"/>
        <v/>
      </c>
      <c r="G46" s="195" t="str">
        <f t="shared" si="10"/>
        <v/>
      </c>
      <c r="H46" s="195" t="str">
        <f t="shared" si="10"/>
        <v/>
      </c>
      <c r="I46" s="195" t="str">
        <f t="shared" si="10"/>
        <v/>
      </c>
      <c r="J46" s="195" t="str">
        <f t="shared" si="10"/>
        <v/>
      </c>
      <c r="K46" s="195" t="str">
        <f t="shared" si="10"/>
        <v/>
      </c>
      <c r="L46" s="195" t="str">
        <f t="shared" si="10"/>
        <v/>
      </c>
      <c r="M46" s="195" t="str">
        <f t="shared" si="10"/>
        <v/>
      </c>
      <c r="N46" s="195" t="str">
        <f t="shared" si="11"/>
        <v/>
      </c>
      <c r="O46" s="195" t="str">
        <f t="shared" si="11"/>
        <v/>
      </c>
      <c r="P46" s="195" t="str">
        <f t="shared" si="11"/>
        <v/>
      </c>
      <c r="Q46" s="195" t="str">
        <f t="shared" si="11"/>
        <v/>
      </c>
      <c r="R46" s="195" t="str">
        <f t="shared" si="11"/>
        <v/>
      </c>
      <c r="S46" s="195" t="str">
        <f t="shared" si="11"/>
        <v/>
      </c>
      <c r="T46" s="195">
        <f t="shared" si="11"/>
        <v>174.4857926314518</v>
      </c>
      <c r="U46" s="195">
        <f t="shared" si="11"/>
        <v>178.36194589334741</v>
      </c>
      <c r="V46" s="195">
        <f t="shared" si="11"/>
        <v>182.32420681984487</v>
      </c>
      <c r="W46" s="195">
        <f t="shared" si="11"/>
        <v>186.37448826871903</v>
      </c>
      <c r="X46" s="195">
        <f t="shared" si="12"/>
        <v>190.51474559134704</v>
      </c>
      <c r="Y46" s="195">
        <f t="shared" si="12"/>
        <v>194.74697757669207</v>
      </c>
      <c r="Z46" s="195">
        <f t="shared" si="12"/>
        <v>199.07322741625714</v>
      </c>
      <c r="AA46" s="195">
        <f t="shared" si="12"/>
        <v>203.49558369047517</v>
      </c>
      <c r="AB46" s="195">
        <f t="shared" si="12"/>
        <v>208.01618137701143</v>
      </c>
      <c r="AC46" s="195">
        <f t="shared" si="12"/>
        <v>212.63720288146504</v>
      </c>
      <c r="AD46" s="195">
        <f t="shared" si="12"/>
        <v>217.36087909096733</v>
      </c>
      <c r="AE46" s="195">
        <f t="shared" si="12"/>
        <v>222.18949045118583</v>
      </c>
      <c r="AF46" s="195">
        <f t="shared" si="12"/>
        <v>227.12536806725279</v>
      </c>
      <c r="AG46" s="195">
        <f t="shared" si="12"/>
        <v>232.17089482915165</v>
      </c>
      <c r="AH46" s="195">
        <f t="shared" si="13"/>
        <v>237.32850656210266</v>
      </c>
      <c r="AI46" s="195">
        <f t="shared" si="13"/>
        <v>242.60069320250477</v>
      </c>
      <c r="AJ46" s="195">
        <f t="shared" si="13"/>
        <v>247.98999999999995</v>
      </c>
      <c r="AK46" s="195">
        <f t="shared" si="13"/>
        <v>253.49902874624195</v>
      </c>
      <c r="AL46" s="195">
        <f t="shared" si="13"/>
        <v>259.13043903096099</v>
      </c>
      <c r="AM46" s="195">
        <f t="shared" si="13"/>
        <v>264.8869495259321</v>
      </c>
      <c r="AN46" s="195">
        <f t="shared" si="13"/>
        <v>270.77133929746606</v>
      </c>
      <c r="AO46" s="195">
        <f t="shared" si="13"/>
        <v>276.78644914805756</v>
      </c>
      <c r="AP46" s="195">
        <f t="shared" si="13"/>
        <v>282.93518298783698</v>
      </c>
      <c r="AQ46" s="195">
        <f t="shared" si="13"/>
        <v>289.22050923648914</v>
      </c>
      <c r="AR46" s="195">
        <f t="shared" si="14"/>
        <v>295.64546225631483</v>
      </c>
      <c r="AS46" s="195">
        <f t="shared" si="14"/>
        <v>302.21314381712796</v>
      </c>
      <c r="AT46" s="195">
        <f t="shared" si="14"/>
        <v>308.92672459369442</v>
      </c>
      <c r="AU46" s="195">
        <f t="shared" si="14"/>
        <v>315.7894456964367</v>
      </c>
      <c r="AV46" s="195">
        <f t="shared" si="14"/>
        <v>322.80462023614189</v>
      </c>
      <c r="AW46" s="195">
        <f t="shared" si="14"/>
        <v>329.97563492343028</v>
      </c>
      <c r="AX46" s="195">
        <f t="shared" si="14"/>
        <v>337.3059517037546</v>
      </c>
      <c r="AY46" s="195">
        <f t="shared" si="14"/>
        <v>344.79910942872141</v>
      </c>
      <c r="AZ46" s="195">
        <f t="shared" si="14"/>
        <v>352.45872556453924</v>
      </c>
      <c r="BA46" s="195">
        <f t="shared" si="14"/>
        <v>360.28849793842073</v>
      </c>
      <c r="BB46" s="195">
        <f t="shared" si="15"/>
        <v>368.2922065237795</v>
      </c>
      <c r="BC46" s="195">
        <f t="shared" si="15"/>
        <v>376.47371526508516</v>
      </c>
      <c r="BD46" s="195">
        <f t="shared" si="15"/>
        <v>384.83697394325725</v>
      </c>
      <c r="BE46" s="195">
        <f t="shared" si="15"/>
        <v>393.3860200824974</v>
      </c>
      <c r="BF46" s="195">
        <f t="shared" si="15"/>
        <v>402.12498089948281</v>
      </c>
      <c r="BG46" s="195">
        <f t="shared" si="15"/>
        <v>411.05807529585883</v>
      </c>
      <c r="BH46" s="195">
        <f t="shared" si="15"/>
        <v>420.18961589499503</v>
      </c>
      <c r="BI46" s="195">
        <f t="shared" si="15"/>
        <v>429.52401112398786</v>
      </c>
      <c r="BJ46" s="195">
        <f t="shared" si="15"/>
        <v>439.06576734191276</v>
      </c>
      <c r="BK46" s="195">
        <f t="shared" si="15"/>
        <v>448.81949101535696</v>
      </c>
      <c r="BL46" s="195">
        <f t="shared" si="16"/>
        <v>458.78989094227859</v>
      </c>
      <c r="BM46" s="195">
        <f t="shared" si="16"/>
        <v>468.98178052527089</v>
      </c>
      <c r="BN46" s="195">
        <f t="shared" si="16"/>
        <v>479.40008009532397</v>
      </c>
      <c r="BO46" s="195">
        <f t="shared" si="16"/>
        <v>490.04981928721025</v>
      </c>
      <c r="BP46" s="195">
        <f t="shared" si="16"/>
        <v>500.93613946763662</v>
      </c>
      <c r="BQ46" s="195">
        <f t="shared" si="16"/>
        <v>512.06429621733912</v>
      </c>
      <c r="BR46" s="195">
        <f t="shared" si="16"/>
        <v>523.43966186831494</v>
      </c>
      <c r="BS46" s="195">
        <f t="shared" si="16"/>
        <v>535.06772809741994</v>
      </c>
      <c r="BT46" s="195">
        <f t="shared" si="16"/>
        <v>546.95410857758088</v>
      </c>
      <c r="BU46" s="195">
        <f t="shared" si="16"/>
        <v>559.10454168790409</v>
      </c>
      <c r="BV46" s="195">
        <f t="shared" si="17"/>
        <v>571.52489328398894</v>
      </c>
      <c r="BW46" s="195">
        <f t="shared" si="17"/>
        <v>584.22115952978277</v>
      </c>
      <c r="BX46" s="195">
        <f t="shared" si="17"/>
        <v>597.19946979234339</v>
      </c>
      <c r="BY46" s="195">
        <f t="shared" si="17"/>
        <v>610.46608960091032</v>
      </c>
      <c r="BZ46" s="195">
        <f t="shared" si="17"/>
        <v>624.0274236717089</v>
      </c>
      <c r="CA46" s="195">
        <f t="shared" si="17"/>
        <v>637.89001899995128</v>
      </c>
      <c r="CB46" s="195">
        <f t="shared" si="17"/>
        <v>652.06056802052296</v>
      </c>
      <c r="CC46" s="195">
        <f t="shared" si="17"/>
        <v>666.54591183888647</v>
      </c>
      <c r="CD46" s="195">
        <f t="shared" si="17"/>
        <v>681.35304353375523</v>
      </c>
      <c r="CE46" s="195">
        <f t="shared" si="17"/>
        <v>696.48911153313816</v>
      </c>
      <c r="CF46" s="195">
        <f t="shared" si="18"/>
        <v>711.9614230653799</v>
      </c>
      <c r="CG46" s="195">
        <f t="shared" si="18"/>
        <v>727.77744768686682</v>
      </c>
      <c r="CH46" s="195">
        <f t="shared" si="18"/>
        <v>743.944820888099</v>
      </c>
      <c r="CI46" s="195">
        <f t="shared" si="18"/>
        <v>760.47134777987048</v>
      </c>
      <c r="CJ46" s="195">
        <f t="shared" si="18"/>
        <v>777.3650068613365</v>
      </c>
      <c r="CK46" s="195">
        <f t="shared" si="18"/>
        <v>794.63395387178718</v>
      </c>
      <c r="CL46" s="195">
        <f t="shared" si="18"/>
        <v>812.28652572798944</v>
      </c>
      <c r="CM46" s="195">
        <f t="shared" si="18"/>
        <v>830.3312445489928</v>
      </c>
      <c r="CN46" s="195">
        <f t="shared" si="18"/>
        <v>848.77682177034546</v>
      </c>
      <c r="CO46" s="195">
        <f t="shared" si="18"/>
        <v>867.63216234971082</v>
      </c>
      <c r="CP46" s="195">
        <f t="shared" si="19"/>
        <v>886.9063690659035</v>
      </c>
      <c r="CQ46" s="195">
        <f t="shared" si="19"/>
        <v>906.60874691343474</v>
      </c>
      <c r="CR46" s="195">
        <f t="shared" si="19"/>
        <v>926.74880759467385</v>
      </c>
      <c r="CS46" s="195">
        <f t="shared" si="19"/>
        <v>947.33627411180998</v>
      </c>
      <c r="CT46" s="195">
        <f t="shared" si="19"/>
        <v>968.38108546081503</v>
      </c>
      <c r="CU46" s="195">
        <f t="shared" si="19"/>
        <v>989.8934014296874</v>
      </c>
      <c r="CV46" s="195">
        <f t="shared" si="19"/>
        <v>1011.8836075032848</v>
      </c>
      <c r="CW46" s="195">
        <f t="shared" si="19"/>
        <v>1034.362319877117</v>
      </c>
      <c r="CX46" s="195">
        <f t="shared" si="19"/>
        <v>1057.3403905825189</v>
      </c>
      <c r="CY46" s="195">
        <f t="shared" si="19"/>
        <v>1080.8289127256774</v>
      </c>
      <c r="CZ46" s="195">
        <f t="shared" si="19"/>
        <v>1104.839225843042</v>
      </c>
    </row>
    <row r="47" spans="3:104" ht="16" hidden="1" outlineLevel="2">
      <c r="C47" s="177">
        <v>17</v>
      </c>
      <c r="D47" s="179" t="str">
        <f t="shared" si="10"/>
        <v/>
      </c>
      <c r="E47" s="195" t="str">
        <f t="shared" si="10"/>
        <v/>
      </c>
      <c r="F47" s="195" t="str">
        <f t="shared" si="10"/>
        <v/>
      </c>
      <c r="G47" s="195" t="str">
        <f t="shared" si="10"/>
        <v/>
      </c>
      <c r="H47" s="195" t="str">
        <f t="shared" si="10"/>
        <v/>
      </c>
      <c r="I47" s="195" t="str">
        <f t="shared" si="10"/>
        <v/>
      </c>
      <c r="J47" s="195" t="str">
        <f t="shared" si="10"/>
        <v/>
      </c>
      <c r="K47" s="195" t="str">
        <f t="shared" si="10"/>
        <v/>
      </c>
      <c r="L47" s="195" t="str">
        <f t="shared" si="10"/>
        <v/>
      </c>
      <c r="M47" s="195" t="str">
        <f t="shared" si="10"/>
        <v/>
      </c>
      <c r="N47" s="195" t="str">
        <f t="shared" si="11"/>
        <v/>
      </c>
      <c r="O47" s="195" t="str">
        <f t="shared" si="11"/>
        <v/>
      </c>
      <c r="P47" s="195" t="str">
        <f t="shared" si="11"/>
        <v/>
      </c>
      <c r="Q47" s="195" t="str">
        <f t="shared" si="11"/>
        <v/>
      </c>
      <c r="R47" s="195" t="str">
        <f t="shared" si="11"/>
        <v/>
      </c>
      <c r="S47" s="195" t="str">
        <f t="shared" si="11"/>
        <v/>
      </c>
      <c r="T47" s="195" t="str">
        <f t="shared" si="11"/>
        <v/>
      </c>
      <c r="U47" s="195">
        <f t="shared" si="11"/>
        <v>170.69387574651682</v>
      </c>
      <c r="V47" s="195">
        <f t="shared" si="11"/>
        <v>174.4857926314518</v>
      </c>
      <c r="W47" s="195">
        <f t="shared" si="11"/>
        <v>178.36194589334735</v>
      </c>
      <c r="X47" s="195">
        <f t="shared" si="12"/>
        <v>182.32420681984487</v>
      </c>
      <c r="Y47" s="195">
        <f t="shared" si="12"/>
        <v>186.37448826871903</v>
      </c>
      <c r="Z47" s="195">
        <f t="shared" si="12"/>
        <v>190.51474559134704</v>
      </c>
      <c r="AA47" s="195">
        <f t="shared" si="12"/>
        <v>194.74697757669205</v>
      </c>
      <c r="AB47" s="195">
        <f t="shared" si="12"/>
        <v>199.07322741625711</v>
      </c>
      <c r="AC47" s="195">
        <f t="shared" si="12"/>
        <v>203.49558369047517</v>
      </c>
      <c r="AD47" s="195">
        <f t="shared" si="12"/>
        <v>208.01618137701143</v>
      </c>
      <c r="AE47" s="195">
        <f t="shared" si="12"/>
        <v>212.63720288146499</v>
      </c>
      <c r="AF47" s="195">
        <f t="shared" si="12"/>
        <v>217.36087909096739</v>
      </c>
      <c r="AG47" s="195">
        <f t="shared" si="12"/>
        <v>222.1894904511858</v>
      </c>
      <c r="AH47" s="195">
        <f t="shared" si="13"/>
        <v>227.12536806725279</v>
      </c>
      <c r="AI47" s="195">
        <f t="shared" si="13"/>
        <v>232.17089482915159</v>
      </c>
      <c r="AJ47" s="195">
        <f t="shared" si="13"/>
        <v>237.32850656210269</v>
      </c>
      <c r="AK47" s="195">
        <f t="shared" si="13"/>
        <v>242.60069320250471</v>
      </c>
      <c r="AL47" s="195">
        <f t="shared" si="13"/>
        <v>247.98999999999992</v>
      </c>
      <c r="AM47" s="195">
        <f t="shared" si="13"/>
        <v>253.49902874624192</v>
      </c>
      <c r="AN47" s="195">
        <f t="shared" si="13"/>
        <v>259.13043903096099</v>
      </c>
      <c r="AO47" s="195">
        <f t="shared" si="13"/>
        <v>264.88694952593204</v>
      </c>
      <c r="AP47" s="195">
        <f t="shared" si="13"/>
        <v>270.77133929746606</v>
      </c>
      <c r="AQ47" s="195">
        <f t="shared" si="13"/>
        <v>276.78644914805756</v>
      </c>
      <c r="AR47" s="195">
        <f t="shared" si="14"/>
        <v>282.93518298783698</v>
      </c>
      <c r="AS47" s="195">
        <f t="shared" si="14"/>
        <v>289.22050923648914</v>
      </c>
      <c r="AT47" s="195">
        <f t="shared" si="14"/>
        <v>295.64546225631477</v>
      </c>
      <c r="AU47" s="195">
        <f t="shared" si="14"/>
        <v>302.2131438171279</v>
      </c>
      <c r="AV47" s="195">
        <f t="shared" si="14"/>
        <v>308.92672459369447</v>
      </c>
      <c r="AW47" s="195">
        <f t="shared" si="14"/>
        <v>315.78944569643664</v>
      </c>
      <c r="AX47" s="195">
        <f t="shared" si="14"/>
        <v>322.80462023614194</v>
      </c>
      <c r="AY47" s="195">
        <f t="shared" si="14"/>
        <v>329.97563492343022</v>
      </c>
      <c r="AZ47" s="195">
        <f t="shared" si="14"/>
        <v>337.30595170375466</v>
      </c>
      <c r="BA47" s="195">
        <f t="shared" si="14"/>
        <v>344.79910942872135</v>
      </c>
      <c r="BB47" s="195">
        <f t="shared" si="15"/>
        <v>352.45872556453924</v>
      </c>
      <c r="BC47" s="195">
        <f t="shared" si="15"/>
        <v>360.28849793842073</v>
      </c>
      <c r="BD47" s="195">
        <f t="shared" si="15"/>
        <v>368.29220652377944</v>
      </c>
      <c r="BE47" s="195">
        <f t="shared" si="15"/>
        <v>376.47371526508516</v>
      </c>
      <c r="BF47" s="195">
        <f t="shared" si="15"/>
        <v>384.83697394325708</v>
      </c>
      <c r="BG47" s="195">
        <f t="shared" si="15"/>
        <v>393.3860200824974</v>
      </c>
      <c r="BH47" s="195">
        <f t="shared" si="15"/>
        <v>402.12498089948286</v>
      </c>
      <c r="BI47" s="195">
        <f t="shared" si="15"/>
        <v>411.05807529585877</v>
      </c>
      <c r="BJ47" s="195">
        <f t="shared" si="15"/>
        <v>420.18961589499503</v>
      </c>
      <c r="BK47" s="195">
        <f t="shared" si="15"/>
        <v>429.52401112398775</v>
      </c>
      <c r="BL47" s="195">
        <f t="shared" si="16"/>
        <v>439.06576734191287</v>
      </c>
      <c r="BM47" s="195">
        <f t="shared" si="16"/>
        <v>448.8194910153569</v>
      </c>
      <c r="BN47" s="195">
        <f t="shared" si="16"/>
        <v>458.78989094227859</v>
      </c>
      <c r="BO47" s="195">
        <f t="shared" si="16"/>
        <v>468.98178052527084</v>
      </c>
      <c r="BP47" s="195">
        <f t="shared" si="16"/>
        <v>479.40008009532403</v>
      </c>
      <c r="BQ47" s="195">
        <f t="shared" si="16"/>
        <v>490.0498192872102</v>
      </c>
      <c r="BR47" s="195">
        <f t="shared" si="16"/>
        <v>500.93613946763668</v>
      </c>
      <c r="BS47" s="195">
        <f t="shared" si="16"/>
        <v>512.06429621733901</v>
      </c>
      <c r="BT47" s="195">
        <f t="shared" si="16"/>
        <v>523.43966186831494</v>
      </c>
      <c r="BU47" s="195">
        <f t="shared" si="16"/>
        <v>535.06772809741994</v>
      </c>
      <c r="BV47" s="195">
        <f t="shared" si="17"/>
        <v>546.95410857758077</v>
      </c>
      <c r="BW47" s="195">
        <f t="shared" si="17"/>
        <v>559.10454168790397</v>
      </c>
      <c r="BX47" s="195">
        <f t="shared" si="17"/>
        <v>571.52489328398906</v>
      </c>
      <c r="BY47" s="195">
        <f t="shared" si="17"/>
        <v>584.22115952978277</v>
      </c>
      <c r="BZ47" s="195">
        <f t="shared" si="17"/>
        <v>597.19946979234339</v>
      </c>
      <c r="CA47" s="195">
        <f t="shared" si="17"/>
        <v>610.46608960091021</v>
      </c>
      <c r="CB47" s="195">
        <f t="shared" si="17"/>
        <v>624.02742367170902</v>
      </c>
      <c r="CC47" s="195">
        <f t="shared" si="17"/>
        <v>637.89001899995117</v>
      </c>
      <c r="CD47" s="195">
        <f t="shared" si="17"/>
        <v>652.06056802052296</v>
      </c>
      <c r="CE47" s="195">
        <f t="shared" si="17"/>
        <v>666.54591183888635</v>
      </c>
      <c r="CF47" s="195">
        <f t="shared" si="18"/>
        <v>681.35304353375534</v>
      </c>
      <c r="CG47" s="195">
        <f t="shared" si="18"/>
        <v>696.48911153313816</v>
      </c>
      <c r="CH47" s="195">
        <f t="shared" si="18"/>
        <v>711.9614230653799</v>
      </c>
      <c r="CI47" s="195">
        <f t="shared" si="18"/>
        <v>727.77744768686671</v>
      </c>
      <c r="CJ47" s="195">
        <f t="shared" si="18"/>
        <v>743.944820888099</v>
      </c>
      <c r="CK47" s="195">
        <f t="shared" si="18"/>
        <v>760.4713477798706</v>
      </c>
      <c r="CL47" s="195">
        <f t="shared" si="18"/>
        <v>777.36500686133627</v>
      </c>
      <c r="CM47" s="195">
        <f t="shared" si="18"/>
        <v>794.63395387178707</v>
      </c>
      <c r="CN47" s="195">
        <f t="shared" si="18"/>
        <v>812.28652572798967</v>
      </c>
      <c r="CO47" s="195">
        <f t="shared" si="18"/>
        <v>830.33124454899257</v>
      </c>
      <c r="CP47" s="195">
        <f t="shared" si="19"/>
        <v>848.77682177034558</v>
      </c>
      <c r="CQ47" s="195">
        <f t="shared" si="19"/>
        <v>867.6321623497106</v>
      </c>
      <c r="CR47" s="195">
        <f t="shared" si="19"/>
        <v>886.90636906590373</v>
      </c>
      <c r="CS47" s="195">
        <f t="shared" si="19"/>
        <v>906.6087469134344</v>
      </c>
      <c r="CT47" s="195">
        <f t="shared" si="19"/>
        <v>926.74880759467385</v>
      </c>
      <c r="CU47" s="195">
        <f t="shared" si="19"/>
        <v>947.33627411180987</v>
      </c>
      <c r="CV47" s="195">
        <f t="shared" si="19"/>
        <v>968.38108546081503</v>
      </c>
      <c r="CW47" s="195">
        <f t="shared" si="19"/>
        <v>989.89340142968729</v>
      </c>
      <c r="CX47" s="195">
        <f t="shared" si="19"/>
        <v>1011.8836075032847</v>
      </c>
      <c r="CY47" s="195">
        <f t="shared" si="19"/>
        <v>1034.362319877117</v>
      </c>
      <c r="CZ47" s="195">
        <f t="shared" si="19"/>
        <v>1057.3403905825189</v>
      </c>
    </row>
    <row r="48" spans="3:104" ht="16" hidden="1" outlineLevel="2">
      <c r="C48" s="177">
        <v>18</v>
      </c>
      <c r="D48" s="179" t="str">
        <f t="shared" si="10"/>
        <v/>
      </c>
      <c r="E48" s="195" t="str">
        <f t="shared" si="10"/>
        <v/>
      </c>
      <c r="F48" s="195" t="str">
        <f t="shared" si="10"/>
        <v/>
      </c>
      <c r="G48" s="195" t="str">
        <f t="shared" si="10"/>
        <v/>
      </c>
      <c r="H48" s="195" t="str">
        <f t="shared" si="10"/>
        <v/>
      </c>
      <c r="I48" s="195" t="str">
        <f t="shared" si="10"/>
        <v/>
      </c>
      <c r="J48" s="195" t="str">
        <f t="shared" si="10"/>
        <v/>
      </c>
      <c r="K48" s="195" t="str">
        <f t="shared" si="10"/>
        <v/>
      </c>
      <c r="L48" s="195" t="str">
        <f t="shared" si="10"/>
        <v/>
      </c>
      <c r="M48" s="195" t="str">
        <f t="shared" si="10"/>
        <v/>
      </c>
      <c r="N48" s="195" t="str">
        <f t="shared" si="11"/>
        <v/>
      </c>
      <c r="O48" s="195" t="str">
        <f t="shared" si="11"/>
        <v/>
      </c>
      <c r="P48" s="195" t="str">
        <f t="shared" si="11"/>
        <v/>
      </c>
      <c r="Q48" s="195" t="str">
        <f t="shared" si="11"/>
        <v/>
      </c>
      <c r="R48" s="195" t="str">
        <f t="shared" si="11"/>
        <v/>
      </c>
      <c r="S48" s="195" t="str">
        <f t="shared" si="11"/>
        <v/>
      </c>
      <c r="T48" s="195" t="str">
        <f t="shared" si="11"/>
        <v/>
      </c>
      <c r="U48" s="195" t="str">
        <f t="shared" si="11"/>
        <v/>
      </c>
      <c r="V48" s="195">
        <f t="shared" si="11"/>
        <v>166.98436461763458</v>
      </c>
      <c r="W48" s="195">
        <f t="shared" si="11"/>
        <v>170.69387574651682</v>
      </c>
      <c r="X48" s="195">
        <f t="shared" si="12"/>
        <v>174.48579263145177</v>
      </c>
      <c r="Y48" s="195">
        <f t="shared" si="12"/>
        <v>178.36194589334741</v>
      </c>
      <c r="Z48" s="195">
        <f t="shared" si="12"/>
        <v>182.3242068198449</v>
      </c>
      <c r="AA48" s="195">
        <f t="shared" si="12"/>
        <v>186.37448826871903</v>
      </c>
      <c r="AB48" s="195">
        <f t="shared" si="12"/>
        <v>190.51474559134704</v>
      </c>
      <c r="AC48" s="195">
        <f t="shared" si="12"/>
        <v>194.74697757669205</v>
      </c>
      <c r="AD48" s="195">
        <f t="shared" si="12"/>
        <v>199.07322741625714</v>
      </c>
      <c r="AE48" s="195">
        <f t="shared" si="12"/>
        <v>203.4955836904752</v>
      </c>
      <c r="AF48" s="195">
        <f t="shared" si="12"/>
        <v>208.01618137701141</v>
      </c>
      <c r="AG48" s="195">
        <f t="shared" si="12"/>
        <v>212.63720288146507</v>
      </c>
      <c r="AH48" s="195">
        <f t="shared" si="13"/>
        <v>217.36087909096736</v>
      </c>
      <c r="AI48" s="195">
        <f t="shared" si="13"/>
        <v>222.18949045118583</v>
      </c>
      <c r="AJ48" s="195">
        <f t="shared" si="13"/>
        <v>227.12536806725279</v>
      </c>
      <c r="AK48" s="195">
        <f t="shared" si="13"/>
        <v>232.17089482915165</v>
      </c>
      <c r="AL48" s="195">
        <f t="shared" si="13"/>
        <v>237.32850656210266</v>
      </c>
      <c r="AM48" s="195">
        <f t="shared" si="13"/>
        <v>242.60069320250474</v>
      </c>
      <c r="AN48" s="195">
        <f t="shared" si="13"/>
        <v>247.98999999999992</v>
      </c>
      <c r="AO48" s="195">
        <f t="shared" si="13"/>
        <v>253.49902874624195</v>
      </c>
      <c r="AP48" s="195">
        <f t="shared" si="13"/>
        <v>259.13043903096099</v>
      </c>
      <c r="AQ48" s="195">
        <f t="shared" si="13"/>
        <v>264.88694952593204</v>
      </c>
      <c r="AR48" s="195">
        <f t="shared" si="14"/>
        <v>270.77133929746606</v>
      </c>
      <c r="AS48" s="195">
        <f t="shared" si="14"/>
        <v>276.78644914805756</v>
      </c>
      <c r="AT48" s="195">
        <f t="shared" si="14"/>
        <v>282.93518298783704</v>
      </c>
      <c r="AU48" s="195">
        <f t="shared" si="14"/>
        <v>289.22050923648914</v>
      </c>
      <c r="AV48" s="195">
        <f t="shared" si="14"/>
        <v>295.64546225631477</v>
      </c>
      <c r="AW48" s="195">
        <f t="shared" si="14"/>
        <v>302.21314381712796</v>
      </c>
      <c r="AX48" s="195">
        <f t="shared" si="14"/>
        <v>308.92672459369442</v>
      </c>
      <c r="AY48" s="195">
        <f t="shared" si="14"/>
        <v>315.7894456964367</v>
      </c>
      <c r="AZ48" s="195">
        <f t="shared" si="14"/>
        <v>322.80462023614189</v>
      </c>
      <c r="BA48" s="195">
        <f t="shared" si="14"/>
        <v>329.97563492343028</v>
      </c>
      <c r="BB48" s="195">
        <f t="shared" si="15"/>
        <v>337.3059517037546</v>
      </c>
      <c r="BC48" s="195">
        <f t="shared" si="15"/>
        <v>344.79910942872135</v>
      </c>
      <c r="BD48" s="195">
        <f t="shared" si="15"/>
        <v>352.45872556453929</v>
      </c>
      <c r="BE48" s="195">
        <f t="shared" si="15"/>
        <v>360.28849793842068</v>
      </c>
      <c r="BF48" s="195">
        <f t="shared" si="15"/>
        <v>368.2922065237795</v>
      </c>
      <c r="BG48" s="195">
        <f t="shared" si="15"/>
        <v>376.4737152650851</v>
      </c>
      <c r="BH48" s="195">
        <f t="shared" si="15"/>
        <v>384.83697394325714</v>
      </c>
      <c r="BI48" s="195">
        <f t="shared" si="15"/>
        <v>393.38602008249745</v>
      </c>
      <c r="BJ48" s="195">
        <f t="shared" si="15"/>
        <v>402.12498089948286</v>
      </c>
      <c r="BK48" s="195">
        <f t="shared" si="15"/>
        <v>411.05807529585883</v>
      </c>
      <c r="BL48" s="195">
        <f t="shared" si="16"/>
        <v>420.18961589499497</v>
      </c>
      <c r="BM48" s="195">
        <f t="shared" si="16"/>
        <v>429.52401112398786</v>
      </c>
      <c r="BN48" s="195">
        <f t="shared" si="16"/>
        <v>439.06576734191282</v>
      </c>
      <c r="BO48" s="195">
        <f t="shared" si="16"/>
        <v>448.81949101535696</v>
      </c>
      <c r="BP48" s="195">
        <f t="shared" si="16"/>
        <v>458.78989094227859</v>
      </c>
      <c r="BQ48" s="195">
        <f t="shared" si="16"/>
        <v>468.98178052527095</v>
      </c>
      <c r="BR48" s="195">
        <f t="shared" si="16"/>
        <v>479.40008009532403</v>
      </c>
      <c r="BS48" s="195">
        <f t="shared" si="16"/>
        <v>490.04981928721031</v>
      </c>
      <c r="BT48" s="195">
        <f t="shared" si="16"/>
        <v>500.93613946763662</v>
      </c>
      <c r="BU48" s="195">
        <f t="shared" si="16"/>
        <v>512.06429621733912</v>
      </c>
      <c r="BV48" s="195">
        <f t="shared" si="17"/>
        <v>523.43966186831506</v>
      </c>
      <c r="BW48" s="195">
        <f t="shared" si="17"/>
        <v>535.06772809741994</v>
      </c>
      <c r="BX48" s="195">
        <f t="shared" si="17"/>
        <v>546.95410857758066</v>
      </c>
      <c r="BY48" s="195">
        <f t="shared" si="17"/>
        <v>559.10454168790397</v>
      </c>
      <c r="BZ48" s="195">
        <f t="shared" si="17"/>
        <v>571.52489328398906</v>
      </c>
      <c r="CA48" s="195">
        <f t="shared" si="17"/>
        <v>584.22115952978277</v>
      </c>
      <c r="CB48" s="195">
        <f t="shared" si="17"/>
        <v>597.19946979234339</v>
      </c>
      <c r="CC48" s="195">
        <f t="shared" si="17"/>
        <v>610.46608960091044</v>
      </c>
      <c r="CD48" s="195">
        <f t="shared" si="17"/>
        <v>624.02742367170902</v>
      </c>
      <c r="CE48" s="195">
        <f t="shared" si="17"/>
        <v>637.89001899995128</v>
      </c>
      <c r="CF48" s="195">
        <f t="shared" si="18"/>
        <v>652.06056802052296</v>
      </c>
      <c r="CG48" s="195">
        <f t="shared" si="18"/>
        <v>666.54591183888658</v>
      </c>
      <c r="CH48" s="195">
        <f t="shared" si="18"/>
        <v>681.35304353375545</v>
      </c>
      <c r="CI48" s="195">
        <f t="shared" si="18"/>
        <v>696.48911153313827</v>
      </c>
      <c r="CJ48" s="195">
        <f t="shared" si="18"/>
        <v>711.96142306537979</v>
      </c>
      <c r="CK48" s="195">
        <f t="shared" si="18"/>
        <v>727.77744768686682</v>
      </c>
      <c r="CL48" s="195">
        <f t="shared" si="18"/>
        <v>743.94482088809912</v>
      </c>
      <c r="CM48" s="195">
        <f t="shared" si="18"/>
        <v>760.47134777987048</v>
      </c>
      <c r="CN48" s="195">
        <f t="shared" si="18"/>
        <v>777.36500686133627</v>
      </c>
      <c r="CO48" s="195">
        <f t="shared" si="18"/>
        <v>794.6339538717873</v>
      </c>
      <c r="CP48" s="195">
        <f t="shared" si="19"/>
        <v>812.28652572798956</v>
      </c>
      <c r="CQ48" s="195">
        <f t="shared" si="19"/>
        <v>830.3312445489928</v>
      </c>
      <c r="CR48" s="195">
        <f t="shared" si="19"/>
        <v>848.77682177034546</v>
      </c>
      <c r="CS48" s="195">
        <f t="shared" si="19"/>
        <v>867.63216234971094</v>
      </c>
      <c r="CT48" s="195">
        <f t="shared" si="19"/>
        <v>886.9063690659035</v>
      </c>
      <c r="CU48" s="195">
        <f t="shared" si="19"/>
        <v>906.60874691343452</v>
      </c>
      <c r="CV48" s="195">
        <f t="shared" si="19"/>
        <v>926.74880759467396</v>
      </c>
      <c r="CW48" s="195">
        <f t="shared" si="19"/>
        <v>947.33627411180998</v>
      </c>
      <c r="CX48" s="195">
        <f t="shared" si="19"/>
        <v>968.38108546081492</v>
      </c>
      <c r="CY48" s="195">
        <f t="shared" si="19"/>
        <v>989.89340142968729</v>
      </c>
      <c r="CZ48" s="195">
        <f t="shared" si="19"/>
        <v>1011.8836075032848</v>
      </c>
    </row>
    <row r="49" spans="3:104" ht="16" hidden="1" outlineLevel="2">
      <c r="C49" s="177">
        <v>19</v>
      </c>
      <c r="D49" s="179" t="str">
        <f t="shared" si="10"/>
        <v/>
      </c>
      <c r="E49" s="195" t="str">
        <f t="shared" si="10"/>
        <v/>
      </c>
      <c r="F49" s="195" t="str">
        <f t="shared" si="10"/>
        <v/>
      </c>
      <c r="G49" s="195" t="str">
        <f t="shared" si="10"/>
        <v/>
      </c>
      <c r="H49" s="195" t="str">
        <f t="shared" si="10"/>
        <v/>
      </c>
      <c r="I49" s="195" t="str">
        <f t="shared" si="10"/>
        <v/>
      </c>
      <c r="J49" s="195" t="str">
        <f t="shared" si="10"/>
        <v/>
      </c>
      <c r="K49" s="195" t="str">
        <f t="shared" si="10"/>
        <v/>
      </c>
      <c r="L49" s="195" t="str">
        <f t="shared" si="10"/>
        <v/>
      </c>
      <c r="M49" s="195" t="str">
        <f t="shared" si="10"/>
        <v/>
      </c>
      <c r="N49" s="195" t="str">
        <f t="shared" si="11"/>
        <v/>
      </c>
      <c r="O49" s="195" t="str">
        <f t="shared" si="11"/>
        <v/>
      </c>
      <c r="P49" s="195" t="str">
        <f t="shared" si="11"/>
        <v/>
      </c>
      <c r="Q49" s="195" t="str">
        <f t="shared" si="11"/>
        <v/>
      </c>
      <c r="R49" s="195" t="str">
        <f t="shared" si="11"/>
        <v/>
      </c>
      <c r="S49" s="195" t="str">
        <f t="shared" si="11"/>
        <v/>
      </c>
      <c r="T49" s="195" t="str">
        <f t="shared" si="11"/>
        <v/>
      </c>
      <c r="U49" s="195" t="str">
        <f t="shared" si="11"/>
        <v/>
      </c>
      <c r="V49" s="195" t="str">
        <f t="shared" si="11"/>
        <v/>
      </c>
      <c r="W49" s="195">
        <f t="shared" si="11"/>
        <v>163.35546840686303</v>
      </c>
      <c r="X49" s="195">
        <f t="shared" si="12"/>
        <v>166.98436461763458</v>
      </c>
      <c r="Y49" s="195">
        <f t="shared" si="12"/>
        <v>170.6938757465168</v>
      </c>
      <c r="Z49" s="195">
        <f t="shared" si="12"/>
        <v>174.48579263145177</v>
      </c>
      <c r="AA49" s="195">
        <f t="shared" si="12"/>
        <v>178.36194589334738</v>
      </c>
      <c r="AB49" s="195">
        <f t="shared" si="12"/>
        <v>182.32420681984487</v>
      </c>
      <c r="AC49" s="195">
        <f t="shared" si="12"/>
        <v>186.37448826871901</v>
      </c>
      <c r="AD49" s="195">
        <f t="shared" si="12"/>
        <v>190.51474559134701</v>
      </c>
      <c r="AE49" s="195">
        <f t="shared" si="12"/>
        <v>194.74697757669205</v>
      </c>
      <c r="AF49" s="195">
        <f t="shared" si="12"/>
        <v>199.07322741625711</v>
      </c>
      <c r="AG49" s="195">
        <f t="shared" si="12"/>
        <v>203.49558369047514</v>
      </c>
      <c r="AH49" s="195">
        <f t="shared" si="13"/>
        <v>208.01618137701143</v>
      </c>
      <c r="AI49" s="195">
        <f t="shared" si="13"/>
        <v>212.63720288146502</v>
      </c>
      <c r="AJ49" s="195">
        <f t="shared" si="13"/>
        <v>217.36087909096736</v>
      </c>
      <c r="AK49" s="195">
        <f t="shared" si="13"/>
        <v>222.18949045118578</v>
      </c>
      <c r="AL49" s="195">
        <f t="shared" si="13"/>
        <v>227.12536806725279</v>
      </c>
      <c r="AM49" s="195">
        <f t="shared" si="13"/>
        <v>232.17089482915162</v>
      </c>
      <c r="AN49" s="195">
        <f t="shared" si="13"/>
        <v>237.32850656210266</v>
      </c>
      <c r="AO49" s="195">
        <f t="shared" si="13"/>
        <v>242.60069320250469</v>
      </c>
      <c r="AP49" s="195">
        <f t="shared" si="13"/>
        <v>247.98999999999992</v>
      </c>
      <c r="AQ49" s="195">
        <f t="shared" si="13"/>
        <v>253.49902874624192</v>
      </c>
      <c r="AR49" s="195">
        <f t="shared" si="14"/>
        <v>259.13043903096099</v>
      </c>
      <c r="AS49" s="195">
        <f t="shared" si="14"/>
        <v>264.88694952593204</v>
      </c>
      <c r="AT49" s="195">
        <f t="shared" si="14"/>
        <v>270.77133929746606</v>
      </c>
      <c r="AU49" s="195">
        <f t="shared" si="14"/>
        <v>276.78644914805756</v>
      </c>
      <c r="AV49" s="195">
        <f t="shared" si="14"/>
        <v>282.93518298783698</v>
      </c>
      <c r="AW49" s="195">
        <f t="shared" si="14"/>
        <v>289.22050923648908</v>
      </c>
      <c r="AX49" s="195">
        <f t="shared" si="14"/>
        <v>295.64546225631483</v>
      </c>
      <c r="AY49" s="195">
        <f t="shared" si="14"/>
        <v>302.21314381712784</v>
      </c>
      <c r="AZ49" s="195">
        <f t="shared" si="14"/>
        <v>308.92672459369442</v>
      </c>
      <c r="BA49" s="195">
        <f t="shared" si="14"/>
        <v>315.78944569643664</v>
      </c>
      <c r="BB49" s="195">
        <f t="shared" si="15"/>
        <v>322.80462023614189</v>
      </c>
      <c r="BC49" s="195">
        <f t="shared" si="15"/>
        <v>329.97563492343022</v>
      </c>
      <c r="BD49" s="195">
        <f t="shared" si="15"/>
        <v>337.3059517037546</v>
      </c>
      <c r="BE49" s="195">
        <f t="shared" si="15"/>
        <v>344.79910942872141</v>
      </c>
      <c r="BF49" s="195">
        <f t="shared" si="15"/>
        <v>352.45872556453918</v>
      </c>
      <c r="BG49" s="195">
        <f t="shared" si="15"/>
        <v>360.28849793842073</v>
      </c>
      <c r="BH49" s="195">
        <f t="shared" si="15"/>
        <v>368.29220652377933</v>
      </c>
      <c r="BI49" s="195">
        <f t="shared" si="15"/>
        <v>376.47371526508505</v>
      </c>
      <c r="BJ49" s="195">
        <f t="shared" si="15"/>
        <v>384.83697394325714</v>
      </c>
      <c r="BK49" s="195">
        <f t="shared" si="15"/>
        <v>393.3860200824974</v>
      </c>
      <c r="BL49" s="195">
        <f t="shared" si="16"/>
        <v>402.12498089948281</v>
      </c>
      <c r="BM49" s="195">
        <f t="shared" si="16"/>
        <v>411.05807529585871</v>
      </c>
      <c r="BN49" s="195">
        <f t="shared" si="16"/>
        <v>420.18961589499509</v>
      </c>
      <c r="BO49" s="195">
        <f t="shared" si="16"/>
        <v>429.52401112398775</v>
      </c>
      <c r="BP49" s="195">
        <f t="shared" si="16"/>
        <v>439.06576734191282</v>
      </c>
      <c r="BQ49" s="195">
        <f t="shared" si="16"/>
        <v>448.81949101535685</v>
      </c>
      <c r="BR49" s="195">
        <f t="shared" si="16"/>
        <v>458.78989094227865</v>
      </c>
      <c r="BS49" s="195">
        <f t="shared" si="16"/>
        <v>468.98178052527084</v>
      </c>
      <c r="BT49" s="195">
        <f t="shared" si="16"/>
        <v>479.40008009532403</v>
      </c>
      <c r="BU49" s="195">
        <f t="shared" si="16"/>
        <v>490.0498192872102</v>
      </c>
      <c r="BV49" s="195">
        <f t="shared" si="17"/>
        <v>500.93613946763662</v>
      </c>
      <c r="BW49" s="195">
        <f t="shared" si="17"/>
        <v>512.06429621733912</v>
      </c>
      <c r="BX49" s="195">
        <f t="shared" si="17"/>
        <v>523.43966186831483</v>
      </c>
      <c r="BY49" s="195">
        <f t="shared" si="17"/>
        <v>535.06772809741983</v>
      </c>
      <c r="BZ49" s="195">
        <f t="shared" si="17"/>
        <v>546.95410857758066</v>
      </c>
      <c r="CA49" s="195">
        <f t="shared" si="17"/>
        <v>559.10454168790397</v>
      </c>
      <c r="CB49" s="195">
        <f t="shared" si="17"/>
        <v>571.52489328398894</v>
      </c>
      <c r="CC49" s="195">
        <f t="shared" si="17"/>
        <v>584.22115952978265</v>
      </c>
      <c r="CD49" s="195">
        <f t="shared" si="17"/>
        <v>597.19946979234351</v>
      </c>
      <c r="CE49" s="195">
        <f t="shared" si="17"/>
        <v>610.46608960091021</v>
      </c>
      <c r="CF49" s="195">
        <f t="shared" si="18"/>
        <v>624.02742367170902</v>
      </c>
      <c r="CG49" s="195">
        <f t="shared" si="18"/>
        <v>637.89001899995117</v>
      </c>
      <c r="CH49" s="195">
        <f t="shared" si="18"/>
        <v>652.06056802052296</v>
      </c>
      <c r="CI49" s="195">
        <f t="shared" si="18"/>
        <v>666.54591183888647</v>
      </c>
      <c r="CJ49" s="195">
        <f t="shared" si="18"/>
        <v>681.35304353375534</v>
      </c>
      <c r="CK49" s="195">
        <f t="shared" si="18"/>
        <v>696.48911153313804</v>
      </c>
      <c r="CL49" s="195">
        <f t="shared" si="18"/>
        <v>711.96142306537979</v>
      </c>
      <c r="CM49" s="195">
        <f t="shared" si="18"/>
        <v>727.77744768686682</v>
      </c>
      <c r="CN49" s="195">
        <f t="shared" si="18"/>
        <v>743.94482088809889</v>
      </c>
      <c r="CO49" s="195">
        <f t="shared" si="18"/>
        <v>760.47134777987026</v>
      </c>
      <c r="CP49" s="195">
        <f t="shared" si="19"/>
        <v>777.36500686133638</v>
      </c>
      <c r="CQ49" s="195">
        <f t="shared" si="19"/>
        <v>794.63395387178707</v>
      </c>
      <c r="CR49" s="195">
        <f t="shared" si="19"/>
        <v>812.28652572798967</v>
      </c>
      <c r="CS49" s="195">
        <f t="shared" si="19"/>
        <v>830.33124454899257</v>
      </c>
      <c r="CT49" s="195">
        <f t="shared" si="19"/>
        <v>848.77682177034569</v>
      </c>
      <c r="CU49" s="195">
        <f t="shared" si="19"/>
        <v>867.6321623497106</v>
      </c>
      <c r="CV49" s="195">
        <f t="shared" si="19"/>
        <v>886.9063690659035</v>
      </c>
      <c r="CW49" s="195">
        <f t="shared" si="19"/>
        <v>906.6087469134344</v>
      </c>
      <c r="CX49" s="195">
        <f t="shared" si="19"/>
        <v>926.74880759467385</v>
      </c>
      <c r="CY49" s="195">
        <f t="shared" si="19"/>
        <v>947.33627411180976</v>
      </c>
      <c r="CZ49" s="195">
        <f t="shared" si="19"/>
        <v>968.3810854608148</v>
      </c>
    </row>
    <row r="50" spans="3:104" ht="16" hidden="1" outlineLevel="2">
      <c r="C50" s="177">
        <v>20</v>
      </c>
      <c r="D50" s="179" t="str">
        <f t="shared" ref="D50:M59" si="20">IF($C50&gt;D$29, "", $G$9 * ($G$17^(D$29-$C50)) * ($G$18^$C50))</f>
        <v/>
      </c>
      <c r="E50" s="195" t="str">
        <f t="shared" si="20"/>
        <v/>
      </c>
      <c r="F50" s="195" t="str">
        <f t="shared" si="20"/>
        <v/>
      </c>
      <c r="G50" s="195" t="str">
        <f t="shared" si="20"/>
        <v/>
      </c>
      <c r="H50" s="195" t="str">
        <f t="shared" si="20"/>
        <v/>
      </c>
      <c r="I50" s="195" t="str">
        <f t="shared" si="20"/>
        <v/>
      </c>
      <c r="J50" s="195" t="str">
        <f t="shared" si="20"/>
        <v/>
      </c>
      <c r="K50" s="195" t="str">
        <f t="shared" si="20"/>
        <v/>
      </c>
      <c r="L50" s="195" t="str">
        <f t="shared" si="20"/>
        <v/>
      </c>
      <c r="M50" s="195" t="str">
        <f t="shared" si="20"/>
        <v/>
      </c>
      <c r="N50" s="195" t="str">
        <f t="shared" ref="N50:W59" si="21">IF($C50&gt;N$29, "", $G$9 * ($G$17^(N$29-$C50)) * ($G$18^$C50))</f>
        <v/>
      </c>
      <c r="O50" s="195" t="str">
        <f t="shared" si="21"/>
        <v/>
      </c>
      <c r="P50" s="195" t="str">
        <f t="shared" si="21"/>
        <v/>
      </c>
      <c r="Q50" s="195" t="str">
        <f t="shared" si="21"/>
        <v/>
      </c>
      <c r="R50" s="195" t="str">
        <f t="shared" si="21"/>
        <v/>
      </c>
      <c r="S50" s="195" t="str">
        <f t="shared" si="21"/>
        <v/>
      </c>
      <c r="T50" s="195" t="str">
        <f t="shared" si="21"/>
        <v/>
      </c>
      <c r="U50" s="195" t="str">
        <f t="shared" si="21"/>
        <v/>
      </c>
      <c r="V50" s="195" t="str">
        <f t="shared" si="21"/>
        <v/>
      </c>
      <c r="W50" s="195" t="str">
        <f t="shared" si="21"/>
        <v/>
      </c>
      <c r="X50" s="195">
        <f t="shared" ref="X50:AG59" si="22">IF($C50&gt;X$29, "", $G$9 * ($G$17^(X$29-$C50)) * ($G$18^$C50))</f>
        <v>159.80543519466445</v>
      </c>
      <c r="Y50" s="195">
        <f t="shared" si="22"/>
        <v>163.35546840686303</v>
      </c>
      <c r="Z50" s="195">
        <f t="shared" si="22"/>
        <v>166.98436461763455</v>
      </c>
      <c r="AA50" s="195">
        <f t="shared" si="22"/>
        <v>170.69387574651682</v>
      </c>
      <c r="AB50" s="195">
        <f t="shared" si="22"/>
        <v>174.4857926314518</v>
      </c>
      <c r="AC50" s="195">
        <f t="shared" si="22"/>
        <v>178.36194589334738</v>
      </c>
      <c r="AD50" s="195">
        <f t="shared" si="22"/>
        <v>182.32420681984487</v>
      </c>
      <c r="AE50" s="195">
        <f t="shared" si="22"/>
        <v>186.37448826871901</v>
      </c>
      <c r="AF50" s="195">
        <f t="shared" si="22"/>
        <v>190.51474559134701</v>
      </c>
      <c r="AG50" s="195">
        <f t="shared" si="22"/>
        <v>194.74697757669205</v>
      </c>
      <c r="AH50" s="195">
        <f t="shared" ref="AH50:AQ59" si="23">IF($C50&gt;AH$29, "", $G$9 * ($G$17^(AH$29-$C50)) * ($G$18^$C50))</f>
        <v>199.07322741625708</v>
      </c>
      <c r="AI50" s="195">
        <f t="shared" si="23"/>
        <v>203.4955836904752</v>
      </c>
      <c r="AJ50" s="195">
        <f t="shared" si="23"/>
        <v>208.01618137701141</v>
      </c>
      <c r="AK50" s="195">
        <f t="shared" si="23"/>
        <v>212.63720288146502</v>
      </c>
      <c r="AL50" s="195">
        <f t="shared" si="23"/>
        <v>217.36087909096736</v>
      </c>
      <c r="AM50" s="195">
        <f t="shared" si="23"/>
        <v>222.18949045118583</v>
      </c>
      <c r="AN50" s="195">
        <f t="shared" si="23"/>
        <v>227.12536806725279</v>
      </c>
      <c r="AO50" s="195">
        <f t="shared" si="23"/>
        <v>232.17089482915162</v>
      </c>
      <c r="AP50" s="195">
        <f t="shared" si="23"/>
        <v>237.32850656210263</v>
      </c>
      <c r="AQ50" s="195">
        <f t="shared" si="23"/>
        <v>242.60069320250471</v>
      </c>
      <c r="AR50" s="195">
        <f t="shared" ref="AR50:BA59" si="24">IF($C50&gt;AR$29, "", $G$9 * ($G$17^(AR$29-$C50)) * ($G$18^$C50))</f>
        <v>247.98999999999992</v>
      </c>
      <c r="AS50" s="195">
        <f t="shared" si="24"/>
        <v>253.49902874624192</v>
      </c>
      <c r="AT50" s="195">
        <f t="shared" si="24"/>
        <v>259.13043903096099</v>
      </c>
      <c r="AU50" s="195">
        <f t="shared" si="24"/>
        <v>264.88694952593204</v>
      </c>
      <c r="AV50" s="195">
        <f t="shared" si="24"/>
        <v>270.77133929746606</v>
      </c>
      <c r="AW50" s="195">
        <f t="shared" si="24"/>
        <v>276.78644914805756</v>
      </c>
      <c r="AX50" s="195">
        <f t="shared" si="24"/>
        <v>282.93518298783698</v>
      </c>
      <c r="AY50" s="195">
        <f t="shared" si="24"/>
        <v>289.22050923648914</v>
      </c>
      <c r="AZ50" s="195">
        <f t="shared" si="24"/>
        <v>295.64546225631472</v>
      </c>
      <c r="BA50" s="195">
        <f t="shared" si="24"/>
        <v>302.2131438171279</v>
      </c>
      <c r="BB50" s="195">
        <f t="shared" ref="BB50:BK59" si="25">IF($C50&gt;BB$29, "", $G$9 * ($G$17^(BB$29-$C50)) * ($G$18^$C50))</f>
        <v>308.92672459369436</v>
      </c>
      <c r="BC50" s="195">
        <f t="shared" si="25"/>
        <v>315.7894456964367</v>
      </c>
      <c r="BD50" s="195">
        <f t="shared" si="25"/>
        <v>322.80462023614189</v>
      </c>
      <c r="BE50" s="195">
        <f t="shared" si="25"/>
        <v>329.97563492343028</v>
      </c>
      <c r="BF50" s="195">
        <f t="shared" si="25"/>
        <v>337.30595170375466</v>
      </c>
      <c r="BG50" s="195">
        <f t="shared" si="25"/>
        <v>344.79910942872135</v>
      </c>
      <c r="BH50" s="195">
        <f t="shared" si="25"/>
        <v>352.45872556453924</v>
      </c>
      <c r="BI50" s="195">
        <f t="shared" si="25"/>
        <v>360.28849793842062</v>
      </c>
      <c r="BJ50" s="195">
        <f t="shared" si="25"/>
        <v>368.29220652377938</v>
      </c>
      <c r="BK50" s="195">
        <f t="shared" si="25"/>
        <v>376.4737152650851</v>
      </c>
      <c r="BL50" s="195">
        <f t="shared" ref="BL50:BU59" si="26">IF($C50&gt;BL$29, "", $G$9 * ($G$17^(BL$29-$C50)) * ($G$18^$C50))</f>
        <v>384.83697394325714</v>
      </c>
      <c r="BM50" s="195">
        <f t="shared" si="26"/>
        <v>393.3860200824974</v>
      </c>
      <c r="BN50" s="195">
        <f t="shared" si="26"/>
        <v>402.12498089948275</v>
      </c>
      <c r="BO50" s="195">
        <f t="shared" si="26"/>
        <v>411.05807529585883</v>
      </c>
      <c r="BP50" s="195">
        <f t="shared" si="26"/>
        <v>420.18961589499503</v>
      </c>
      <c r="BQ50" s="195">
        <f t="shared" si="26"/>
        <v>429.5240111239878</v>
      </c>
      <c r="BR50" s="195">
        <f t="shared" si="26"/>
        <v>439.06576734191276</v>
      </c>
      <c r="BS50" s="195">
        <f t="shared" si="26"/>
        <v>448.81949101535696</v>
      </c>
      <c r="BT50" s="195">
        <f t="shared" si="26"/>
        <v>458.78989094227859</v>
      </c>
      <c r="BU50" s="195">
        <f t="shared" si="26"/>
        <v>468.98178052527089</v>
      </c>
      <c r="BV50" s="195">
        <f t="shared" ref="BV50:CE59" si="27">IF($C50&gt;BV$29, "", $G$9 * ($G$17^(BV$29-$C50)) * ($G$18^$C50))</f>
        <v>479.40008009532397</v>
      </c>
      <c r="BW50" s="195">
        <f t="shared" si="27"/>
        <v>490.0498192872102</v>
      </c>
      <c r="BX50" s="195">
        <f t="shared" si="27"/>
        <v>500.93613946763668</v>
      </c>
      <c r="BY50" s="195">
        <f t="shared" si="27"/>
        <v>512.06429621733901</v>
      </c>
      <c r="BZ50" s="195">
        <f t="shared" si="27"/>
        <v>523.43966186831483</v>
      </c>
      <c r="CA50" s="195">
        <f t="shared" si="27"/>
        <v>535.06772809741983</v>
      </c>
      <c r="CB50" s="195">
        <f t="shared" si="27"/>
        <v>546.95410857758066</v>
      </c>
      <c r="CC50" s="195">
        <f t="shared" si="27"/>
        <v>559.10454168790397</v>
      </c>
      <c r="CD50" s="195">
        <f t="shared" si="27"/>
        <v>571.52489328398894</v>
      </c>
      <c r="CE50" s="195">
        <f t="shared" si="27"/>
        <v>584.22115952978288</v>
      </c>
      <c r="CF50" s="195">
        <f t="shared" ref="CF50:CO59" si="28">IF($C50&gt;CF$29, "", $G$9 * ($G$17^(CF$29-$C50)) * ($G$18^$C50))</f>
        <v>597.19946979234339</v>
      </c>
      <c r="CG50" s="195">
        <f t="shared" si="28"/>
        <v>610.46608960091032</v>
      </c>
      <c r="CH50" s="195">
        <f t="shared" si="28"/>
        <v>624.0274236717089</v>
      </c>
      <c r="CI50" s="195">
        <f t="shared" si="28"/>
        <v>637.89001899995128</v>
      </c>
      <c r="CJ50" s="195">
        <f t="shared" si="28"/>
        <v>652.06056802052308</v>
      </c>
      <c r="CK50" s="195">
        <f t="shared" si="28"/>
        <v>666.54591183888658</v>
      </c>
      <c r="CL50" s="195">
        <f t="shared" si="28"/>
        <v>681.35304353375523</v>
      </c>
      <c r="CM50" s="195">
        <f t="shared" si="28"/>
        <v>696.48911153313804</v>
      </c>
      <c r="CN50" s="195">
        <f t="shared" si="28"/>
        <v>711.9614230653799</v>
      </c>
      <c r="CO50" s="195">
        <f t="shared" si="28"/>
        <v>727.77744768686671</v>
      </c>
      <c r="CP50" s="195">
        <f t="shared" ref="CP50:CZ59" si="29">IF($C50&gt;CP$29, "", $G$9 * ($G$17^(CP$29-$C50)) * ($G$18^$C50))</f>
        <v>743.94482088809889</v>
      </c>
      <c r="CQ50" s="195">
        <f t="shared" si="29"/>
        <v>760.4713477798706</v>
      </c>
      <c r="CR50" s="195">
        <f t="shared" si="29"/>
        <v>777.36500686133627</v>
      </c>
      <c r="CS50" s="195">
        <f t="shared" si="29"/>
        <v>794.6339538717873</v>
      </c>
      <c r="CT50" s="195">
        <f t="shared" si="29"/>
        <v>812.28652572798956</v>
      </c>
      <c r="CU50" s="195">
        <f t="shared" si="29"/>
        <v>830.3312445489928</v>
      </c>
      <c r="CV50" s="195">
        <f t="shared" si="29"/>
        <v>848.77682177034546</v>
      </c>
      <c r="CW50" s="195">
        <f t="shared" si="29"/>
        <v>867.63216234971071</v>
      </c>
      <c r="CX50" s="195">
        <f t="shared" si="29"/>
        <v>886.90636906590362</v>
      </c>
      <c r="CY50" s="195">
        <f t="shared" si="29"/>
        <v>906.60874691343452</v>
      </c>
      <c r="CZ50" s="195">
        <f t="shared" si="29"/>
        <v>926.74880759467385</v>
      </c>
    </row>
    <row r="51" spans="3:104" ht="16" hidden="1" outlineLevel="2">
      <c r="C51" s="177">
        <v>21</v>
      </c>
      <c r="D51" s="179" t="str">
        <f t="shared" si="20"/>
        <v/>
      </c>
      <c r="E51" s="195" t="str">
        <f t="shared" si="20"/>
        <v/>
      </c>
      <c r="F51" s="195" t="str">
        <f t="shared" si="20"/>
        <v/>
      </c>
      <c r="G51" s="195" t="str">
        <f t="shared" si="20"/>
        <v/>
      </c>
      <c r="H51" s="195" t="str">
        <f t="shared" si="20"/>
        <v/>
      </c>
      <c r="I51" s="195" t="str">
        <f t="shared" si="20"/>
        <v/>
      </c>
      <c r="J51" s="195" t="str">
        <f t="shared" si="20"/>
        <v/>
      </c>
      <c r="K51" s="195" t="str">
        <f t="shared" si="20"/>
        <v/>
      </c>
      <c r="L51" s="195" t="str">
        <f t="shared" si="20"/>
        <v/>
      </c>
      <c r="M51" s="195" t="str">
        <f t="shared" si="20"/>
        <v/>
      </c>
      <c r="N51" s="195" t="str">
        <f t="shared" si="21"/>
        <v/>
      </c>
      <c r="O51" s="195" t="str">
        <f t="shared" si="21"/>
        <v/>
      </c>
      <c r="P51" s="195" t="str">
        <f t="shared" si="21"/>
        <v/>
      </c>
      <c r="Q51" s="195" t="str">
        <f t="shared" si="21"/>
        <v/>
      </c>
      <c r="R51" s="195" t="str">
        <f t="shared" si="21"/>
        <v/>
      </c>
      <c r="S51" s="195" t="str">
        <f t="shared" si="21"/>
        <v/>
      </c>
      <c r="T51" s="195" t="str">
        <f t="shared" si="21"/>
        <v/>
      </c>
      <c r="U51" s="195" t="str">
        <f t="shared" si="21"/>
        <v/>
      </c>
      <c r="V51" s="195" t="str">
        <f t="shared" si="21"/>
        <v/>
      </c>
      <c r="W51" s="195" t="str">
        <f t="shared" si="21"/>
        <v/>
      </c>
      <c r="X51" s="195" t="str">
        <f t="shared" si="22"/>
        <v/>
      </c>
      <c r="Y51" s="195">
        <f t="shared" si="22"/>
        <v>156.33255113413261</v>
      </c>
      <c r="Z51" s="195">
        <f t="shared" si="22"/>
        <v>159.80543519466443</v>
      </c>
      <c r="AA51" s="195">
        <f t="shared" si="22"/>
        <v>163.35546840686297</v>
      </c>
      <c r="AB51" s="195">
        <f t="shared" si="22"/>
        <v>166.98436461763455</v>
      </c>
      <c r="AC51" s="195">
        <f t="shared" si="22"/>
        <v>170.6938757465168</v>
      </c>
      <c r="AD51" s="195">
        <f t="shared" si="22"/>
        <v>174.48579263145174</v>
      </c>
      <c r="AE51" s="195">
        <f t="shared" si="22"/>
        <v>178.36194589334735</v>
      </c>
      <c r="AF51" s="195">
        <f t="shared" si="22"/>
        <v>182.32420681984482</v>
      </c>
      <c r="AG51" s="195">
        <f t="shared" si="22"/>
        <v>186.37448826871898</v>
      </c>
      <c r="AH51" s="195">
        <f t="shared" si="23"/>
        <v>190.51474559134698</v>
      </c>
      <c r="AI51" s="195">
        <f t="shared" si="23"/>
        <v>194.74697757669196</v>
      </c>
      <c r="AJ51" s="195">
        <f t="shared" si="23"/>
        <v>199.07322741625711</v>
      </c>
      <c r="AK51" s="195">
        <f t="shared" si="23"/>
        <v>203.49558369047512</v>
      </c>
      <c r="AL51" s="195">
        <f t="shared" si="23"/>
        <v>208.01618137701138</v>
      </c>
      <c r="AM51" s="195">
        <f t="shared" si="23"/>
        <v>212.63720288146496</v>
      </c>
      <c r="AN51" s="195">
        <f t="shared" si="23"/>
        <v>217.36087909096733</v>
      </c>
      <c r="AO51" s="195">
        <f t="shared" si="23"/>
        <v>222.18949045118578</v>
      </c>
      <c r="AP51" s="195">
        <f t="shared" si="23"/>
        <v>227.12536806725274</v>
      </c>
      <c r="AQ51" s="195">
        <f t="shared" si="23"/>
        <v>232.17089482915154</v>
      </c>
      <c r="AR51" s="195">
        <f t="shared" si="24"/>
        <v>237.3285065621026</v>
      </c>
      <c r="AS51" s="195">
        <f t="shared" si="24"/>
        <v>242.60069320250466</v>
      </c>
      <c r="AT51" s="195">
        <f t="shared" si="24"/>
        <v>247.98999999999987</v>
      </c>
      <c r="AU51" s="195">
        <f t="shared" si="24"/>
        <v>253.49902874624186</v>
      </c>
      <c r="AV51" s="195">
        <f t="shared" si="24"/>
        <v>259.13043903096093</v>
      </c>
      <c r="AW51" s="195">
        <f t="shared" si="24"/>
        <v>264.88694952593198</v>
      </c>
      <c r="AX51" s="195">
        <f t="shared" si="24"/>
        <v>270.771339297466</v>
      </c>
      <c r="AY51" s="195">
        <f t="shared" si="24"/>
        <v>276.78644914805744</v>
      </c>
      <c r="AZ51" s="195">
        <f t="shared" si="24"/>
        <v>282.93518298783698</v>
      </c>
      <c r="BA51" s="195">
        <f t="shared" si="24"/>
        <v>289.22050923648902</v>
      </c>
      <c r="BB51" s="195">
        <f t="shared" si="25"/>
        <v>295.64546225631472</v>
      </c>
      <c r="BC51" s="195">
        <f t="shared" si="25"/>
        <v>302.21314381712784</v>
      </c>
      <c r="BD51" s="195">
        <f t="shared" si="25"/>
        <v>308.92672459369436</v>
      </c>
      <c r="BE51" s="195">
        <f t="shared" si="25"/>
        <v>315.78944569643659</v>
      </c>
      <c r="BF51" s="195">
        <f t="shared" si="25"/>
        <v>322.80462023614183</v>
      </c>
      <c r="BG51" s="195">
        <f t="shared" si="25"/>
        <v>329.97563492343022</v>
      </c>
      <c r="BH51" s="195">
        <f t="shared" si="25"/>
        <v>337.30595170375449</v>
      </c>
      <c r="BI51" s="195">
        <f t="shared" si="25"/>
        <v>344.79910942872129</v>
      </c>
      <c r="BJ51" s="195">
        <f t="shared" si="25"/>
        <v>352.45872556453907</v>
      </c>
      <c r="BK51" s="195">
        <f t="shared" si="25"/>
        <v>360.28849793842056</v>
      </c>
      <c r="BL51" s="195">
        <f t="shared" si="26"/>
        <v>368.29220652377933</v>
      </c>
      <c r="BM51" s="195">
        <f t="shared" si="26"/>
        <v>376.47371526508505</v>
      </c>
      <c r="BN51" s="195">
        <f t="shared" si="26"/>
        <v>384.83697394325708</v>
      </c>
      <c r="BO51" s="195">
        <f t="shared" si="26"/>
        <v>393.38602008249728</v>
      </c>
      <c r="BP51" s="195">
        <f t="shared" si="26"/>
        <v>402.12498089948281</v>
      </c>
      <c r="BQ51" s="195">
        <f t="shared" si="26"/>
        <v>411.05807529585866</v>
      </c>
      <c r="BR51" s="195">
        <f t="shared" si="26"/>
        <v>420.18961589499497</v>
      </c>
      <c r="BS51" s="195">
        <f t="shared" si="26"/>
        <v>429.52401112398769</v>
      </c>
      <c r="BT51" s="195">
        <f t="shared" si="26"/>
        <v>439.06576734191276</v>
      </c>
      <c r="BU51" s="195">
        <f t="shared" si="26"/>
        <v>448.81949101535685</v>
      </c>
      <c r="BV51" s="195">
        <f t="shared" si="27"/>
        <v>458.78989094227853</v>
      </c>
      <c r="BW51" s="195">
        <f t="shared" si="27"/>
        <v>468.98178052527078</v>
      </c>
      <c r="BX51" s="195">
        <f t="shared" si="27"/>
        <v>479.40008009532391</v>
      </c>
      <c r="BY51" s="195">
        <f t="shared" si="27"/>
        <v>490.04981928721014</v>
      </c>
      <c r="BZ51" s="195">
        <f t="shared" si="27"/>
        <v>500.93613946763651</v>
      </c>
      <c r="CA51" s="195">
        <f t="shared" si="27"/>
        <v>512.06429621733889</v>
      </c>
      <c r="CB51" s="195">
        <f t="shared" si="27"/>
        <v>523.43966186831483</v>
      </c>
      <c r="CC51" s="195">
        <f t="shared" si="27"/>
        <v>535.06772809741972</v>
      </c>
      <c r="CD51" s="195">
        <f t="shared" si="27"/>
        <v>546.95410857758054</v>
      </c>
      <c r="CE51" s="195">
        <f t="shared" si="27"/>
        <v>559.10454168790375</v>
      </c>
      <c r="CF51" s="195">
        <f t="shared" si="28"/>
        <v>571.52489328398894</v>
      </c>
      <c r="CG51" s="195">
        <f t="shared" si="28"/>
        <v>584.22115952978254</v>
      </c>
      <c r="CH51" s="195">
        <f t="shared" si="28"/>
        <v>597.19946979234328</v>
      </c>
      <c r="CI51" s="195">
        <f t="shared" si="28"/>
        <v>610.4660896009101</v>
      </c>
      <c r="CJ51" s="195">
        <f t="shared" si="28"/>
        <v>624.0274236717089</v>
      </c>
      <c r="CK51" s="195">
        <f t="shared" si="28"/>
        <v>637.89001899995117</v>
      </c>
      <c r="CL51" s="195">
        <f t="shared" si="28"/>
        <v>652.06056802052296</v>
      </c>
      <c r="CM51" s="195">
        <f t="shared" si="28"/>
        <v>666.54591183888635</v>
      </c>
      <c r="CN51" s="195">
        <f t="shared" si="28"/>
        <v>681.35304353375511</v>
      </c>
      <c r="CO51" s="195">
        <f t="shared" si="28"/>
        <v>696.48911153313804</v>
      </c>
      <c r="CP51" s="195">
        <f t="shared" si="29"/>
        <v>711.96142306537956</v>
      </c>
      <c r="CQ51" s="195">
        <f t="shared" si="29"/>
        <v>727.77744768686648</v>
      </c>
      <c r="CR51" s="195">
        <f t="shared" si="29"/>
        <v>743.94482088809889</v>
      </c>
      <c r="CS51" s="195">
        <f t="shared" si="29"/>
        <v>760.47134777987026</v>
      </c>
      <c r="CT51" s="195">
        <f t="shared" si="29"/>
        <v>777.36500686133627</v>
      </c>
      <c r="CU51" s="195">
        <f t="shared" si="29"/>
        <v>794.63395387178696</v>
      </c>
      <c r="CV51" s="195">
        <f t="shared" si="29"/>
        <v>812.28652572798956</v>
      </c>
      <c r="CW51" s="195">
        <f t="shared" si="29"/>
        <v>830.33124454899234</v>
      </c>
      <c r="CX51" s="195">
        <f t="shared" si="29"/>
        <v>848.77682177034535</v>
      </c>
      <c r="CY51" s="195">
        <f t="shared" si="29"/>
        <v>867.63216234971048</v>
      </c>
      <c r="CZ51" s="195">
        <f t="shared" si="29"/>
        <v>886.90636906590339</v>
      </c>
    </row>
    <row r="52" spans="3:104" ht="16" hidden="1" outlineLevel="2">
      <c r="C52" s="177">
        <v>22</v>
      </c>
      <c r="D52" s="179" t="str">
        <f t="shared" si="20"/>
        <v/>
      </c>
      <c r="E52" s="195" t="str">
        <f t="shared" si="20"/>
        <v/>
      </c>
      <c r="F52" s="195" t="str">
        <f t="shared" si="20"/>
        <v/>
      </c>
      <c r="G52" s="195" t="str">
        <f t="shared" si="20"/>
        <v/>
      </c>
      <c r="H52" s="195" t="str">
        <f t="shared" si="20"/>
        <v/>
      </c>
      <c r="I52" s="195" t="str">
        <f t="shared" si="20"/>
        <v/>
      </c>
      <c r="J52" s="195" t="str">
        <f t="shared" si="20"/>
        <v/>
      </c>
      <c r="K52" s="195" t="str">
        <f t="shared" si="20"/>
        <v/>
      </c>
      <c r="L52" s="195" t="str">
        <f t="shared" si="20"/>
        <v/>
      </c>
      <c r="M52" s="195" t="str">
        <f t="shared" si="20"/>
        <v/>
      </c>
      <c r="N52" s="195" t="str">
        <f t="shared" si="21"/>
        <v/>
      </c>
      <c r="O52" s="195" t="str">
        <f t="shared" si="21"/>
        <v/>
      </c>
      <c r="P52" s="195" t="str">
        <f t="shared" si="21"/>
        <v/>
      </c>
      <c r="Q52" s="195" t="str">
        <f t="shared" si="21"/>
        <v/>
      </c>
      <c r="R52" s="195" t="str">
        <f t="shared" si="21"/>
        <v/>
      </c>
      <c r="S52" s="195" t="str">
        <f t="shared" si="21"/>
        <v/>
      </c>
      <c r="T52" s="195" t="str">
        <f t="shared" si="21"/>
        <v/>
      </c>
      <c r="U52" s="195" t="str">
        <f t="shared" si="21"/>
        <v/>
      </c>
      <c r="V52" s="195" t="str">
        <f t="shared" si="21"/>
        <v/>
      </c>
      <c r="W52" s="195" t="str">
        <f t="shared" si="21"/>
        <v/>
      </c>
      <c r="X52" s="195" t="str">
        <f t="shared" si="22"/>
        <v/>
      </c>
      <c r="Y52" s="195" t="str">
        <f t="shared" si="22"/>
        <v/>
      </c>
      <c r="Z52" s="195">
        <f t="shared" si="22"/>
        <v>152.93513962360015</v>
      </c>
      <c r="AA52" s="195">
        <f t="shared" si="22"/>
        <v>156.33255113413264</v>
      </c>
      <c r="AB52" s="195">
        <f t="shared" si="22"/>
        <v>159.80543519466443</v>
      </c>
      <c r="AC52" s="195">
        <f t="shared" si="22"/>
        <v>163.35546840686303</v>
      </c>
      <c r="AD52" s="195">
        <f t="shared" si="22"/>
        <v>166.98436461763458</v>
      </c>
      <c r="AE52" s="195">
        <f t="shared" si="22"/>
        <v>170.69387574651682</v>
      </c>
      <c r="AF52" s="195">
        <f t="shared" si="22"/>
        <v>174.48579263145177</v>
      </c>
      <c r="AG52" s="195">
        <f t="shared" si="22"/>
        <v>178.36194589334735</v>
      </c>
      <c r="AH52" s="195">
        <f t="shared" si="23"/>
        <v>182.32420681984485</v>
      </c>
      <c r="AI52" s="195">
        <f t="shared" si="23"/>
        <v>186.37448826871901</v>
      </c>
      <c r="AJ52" s="195">
        <f t="shared" si="23"/>
        <v>190.51474559134698</v>
      </c>
      <c r="AK52" s="195">
        <f t="shared" si="23"/>
        <v>194.74697757669205</v>
      </c>
      <c r="AL52" s="195">
        <f t="shared" si="23"/>
        <v>199.07322741625711</v>
      </c>
      <c r="AM52" s="195">
        <f t="shared" si="23"/>
        <v>203.49558369047517</v>
      </c>
      <c r="AN52" s="195">
        <f t="shared" si="23"/>
        <v>208.01618137701141</v>
      </c>
      <c r="AO52" s="195">
        <f t="shared" si="23"/>
        <v>212.63720288146504</v>
      </c>
      <c r="AP52" s="195">
        <f t="shared" si="23"/>
        <v>217.36087909096736</v>
      </c>
      <c r="AQ52" s="195">
        <f t="shared" si="23"/>
        <v>222.1894904511858</v>
      </c>
      <c r="AR52" s="195">
        <f t="shared" si="24"/>
        <v>227.12536806725277</v>
      </c>
      <c r="AS52" s="195">
        <f t="shared" si="24"/>
        <v>232.17089482915159</v>
      </c>
      <c r="AT52" s="195">
        <f t="shared" si="24"/>
        <v>237.32850656210263</v>
      </c>
      <c r="AU52" s="195">
        <f t="shared" si="24"/>
        <v>242.60069320250469</v>
      </c>
      <c r="AV52" s="195">
        <f t="shared" si="24"/>
        <v>247.9899999999999</v>
      </c>
      <c r="AW52" s="195">
        <f t="shared" si="24"/>
        <v>253.49902874624192</v>
      </c>
      <c r="AX52" s="195">
        <f t="shared" si="24"/>
        <v>259.13043903096099</v>
      </c>
      <c r="AY52" s="195">
        <f t="shared" si="24"/>
        <v>264.88694952593204</v>
      </c>
      <c r="AZ52" s="195">
        <f t="shared" si="24"/>
        <v>270.771339297466</v>
      </c>
      <c r="BA52" s="195">
        <f t="shared" si="24"/>
        <v>276.78644914805756</v>
      </c>
      <c r="BB52" s="195">
        <f t="shared" si="25"/>
        <v>282.93518298783692</v>
      </c>
      <c r="BC52" s="195">
        <f t="shared" si="25"/>
        <v>289.22050923648914</v>
      </c>
      <c r="BD52" s="195">
        <f t="shared" si="25"/>
        <v>295.64546225631477</v>
      </c>
      <c r="BE52" s="195">
        <f t="shared" si="25"/>
        <v>302.2131438171279</v>
      </c>
      <c r="BF52" s="195">
        <f t="shared" si="25"/>
        <v>308.92672459369442</v>
      </c>
      <c r="BG52" s="195">
        <f t="shared" si="25"/>
        <v>315.78944569643664</v>
      </c>
      <c r="BH52" s="195">
        <f t="shared" si="25"/>
        <v>322.80462023614194</v>
      </c>
      <c r="BI52" s="195">
        <f t="shared" si="25"/>
        <v>329.97563492343022</v>
      </c>
      <c r="BJ52" s="195">
        <f t="shared" si="25"/>
        <v>337.3059517037546</v>
      </c>
      <c r="BK52" s="195">
        <f t="shared" si="25"/>
        <v>344.79910942872124</v>
      </c>
      <c r="BL52" s="195">
        <f t="shared" si="26"/>
        <v>352.45872556453912</v>
      </c>
      <c r="BM52" s="195">
        <f t="shared" si="26"/>
        <v>360.28849793842068</v>
      </c>
      <c r="BN52" s="195">
        <f t="shared" si="26"/>
        <v>368.29220652377938</v>
      </c>
      <c r="BO52" s="195">
        <f t="shared" si="26"/>
        <v>376.4737152650851</v>
      </c>
      <c r="BP52" s="195">
        <f t="shared" si="26"/>
        <v>384.83697394325708</v>
      </c>
      <c r="BQ52" s="195">
        <f t="shared" si="26"/>
        <v>393.38602008249745</v>
      </c>
      <c r="BR52" s="195">
        <f t="shared" si="26"/>
        <v>402.12498089948281</v>
      </c>
      <c r="BS52" s="195">
        <f t="shared" si="26"/>
        <v>411.05807529585877</v>
      </c>
      <c r="BT52" s="195">
        <f t="shared" si="26"/>
        <v>420.18961589499497</v>
      </c>
      <c r="BU52" s="195">
        <f t="shared" si="26"/>
        <v>429.5240111239878</v>
      </c>
      <c r="BV52" s="195">
        <f t="shared" si="27"/>
        <v>439.06576734191282</v>
      </c>
      <c r="BW52" s="195">
        <f t="shared" si="27"/>
        <v>448.81949101535696</v>
      </c>
      <c r="BX52" s="195">
        <f t="shared" si="27"/>
        <v>458.78989094227859</v>
      </c>
      <c r="BY52" s="195">
        <f t="shared" si="27"/>
        <v>468.98178052527084</v>
      </c>
      <c r="BZ52" s="195">
        <f t="shared" si="27"/>
        <v>479.40008009532403</v>
      </c>
      <c r="CA52" s="195">
        <f t="shared" si="27"/>
        <v>490.0498192872102</v>
      </c>
      <c r="CB52" s="195">
        <f t="shared" si="27"/>
        <v>500.93613946763651</v>
      </c>
      <c r="CC52" s="195">
        <f t="shared" si="27"/>
        <v>512.06429621733901</v>
      </c>
      <c r="CD52" s="195">
        <f t="shared" si="27"/>
        <v>523.43966186831483</v>
      </c>
      <c r="CE52" s="195">
        <f t="shared" si="27"/>
        <v>535.06772809741983</v>
      </c>
      <c r="CF52" s="195">
        <f t="shared" si="28"/>
        <v>546.95410857758066</v>
      </c>
      <c r="CG52" s="195">
        <f t="shared" si="28"/>
        <v>559.10454168790397</v>
      </c>
      <c r="CH52" s="195">
        <f t="shared" si="28"/>
        <v>571.52489328398894</v>
      </c>
      <c r="CI52" s="195">
        <f t="shared" si="28"/>
        <v>584.22115952978277</v>
      </c>
      <c r="CJ52" s="195">
        <f t="shared" si="28"/>
        <v>597.19946979234328</v>
      </c>
      <c r="CK52" s="195">
        <f t="shared" si="28"/>
        <v>610.46608960091032</v>
      </c>
      <c r="CL52" s="195">
        <f t="shared" si="28"/>
        <v>624.02742367170902</v>
      </c>
      <c r="CM52" s="195">
        <f t="shared" si="28"/>
        <v>637.89001899995128</v>
      </c>
      <c r="CN52" s="195">
        <f t="shared" si="28"/>
        <v>652.06056802052296</v>
      </c>
      <c r="CO52" s="195">
        <f t="shared" si="28"/>
        <v>666.54591183888647</v>
      </c>
      <c r="CP52" s="195">
        <f t="shared" si="29"/>
        <v>681.35304353375534</v>
      </c>
      <c r="CQ52" s="195">
        <f t="shared" si="29"/>
        <v>696.48911153313804</v>
      </c>
      <c r="CR52" s="195">
        <f t="shared" si="29"/>
        <v>711.96142306537968</v>
      </c>
      <c r="CS52" s="195">
        <f t="shared" si="29"/>
        <v>727.77744768686682</v>
      </c>
      <c r="CT52" s="195">
        <f t="shared" si="29"/>
        <v>743.94482088809889</v>
      </c>
      <c r="CU52" s="195">
        <f t="shared" si="29"/>
        <v>760.47134777987048</v>
      </c>
      <c r="CV52" s="195">
        <f t="shared" si="29"/>
        <v>777.36500686133627</v>
      </c>
      <c r="CW52" s="195">
        <f t="shared" si="29"/>
        <v>794.63395387178741</v>
      </c>
      <c r="CX52" s="195">
        <f t="shared" si="29"/>
        <v>812.28652572798944</v>
      </c>
      <c r="CY52" s="195">
        <f t="shared" si="29"/>
        <v>830.33124454899257</v>
      </c>
      <c r="CZ52" s="195">
        <f t="shared" si="29"/>
        <v>848.77682177034546</v>
      </c>
    </row>
    <row r="53" spans="3:104" ht="16" hidden="1" outlineLevel="2">
      <c r="C53" s="177">
        <v>23</v>
      </c>
      <c r="D53" s="179" t="str">
        <f t="shared" si="20"/>
        <v/>
      </c>
      <c r="E53" s="195" t="str">
        <f t="shared" si="20"/>
        <v/>
      </c>
      <c r="F53" s="195" t="str">
        <f t="shared" si="20"/>
        <v/>
      </c>
      <c r="G53" s="195" t="str">
        <f t="shared" si="20"/>
        <v/>
      </c>
      <c r="H53" s="195" t="str">
        <f t="shared" si="20"/>
        <v/>
      </c>
      <c r="I53" s="195" t="str">
        <f t="shared" si="20"/>
        <v/>
      </c>
      <c r="J53" s="195" t="str">
        <f t="shared" si="20"/>
        <v/>
      </c>
      <c r="K53" s="195" t="str">
        <f t="shared" si="20"/>
        <v/>
      </c>
      <c r="L53" s="195" t="str">
        <f t="shared" si="20"/>
        <v/>
      </c>
      <c r="M53" s="195" t="str">
        <f t="shared" si="20"/>
        <v/>
      </c>
      <c r="N53" s="195" t="str">
        <f t="shared" si="21"/>
        <v/>
      </c>
      <c r="O53" s="195" t="str">
        <f t="shared" si="21"/>
        <v/>
      </c>
      <c r="P53" s="195" t="str">
        <f t="shared" si="21"/>
        <v/>
      </c>
      <c r="Q53" s="195" t="str">
        <f t="shared" si="21"/>
        <v/>
      </c>
      <c r="R53" s="195" t="str">
        <f t="shared" si="21"/>
        <v/>
      </c>
      <c r="S53" s="195" t="str">
        <f t="shared" si="21"/>
        <v/>
      </c>
      <c r="T53" s="195" t="str">
        <f t="shared" si="21"/>
        <v/>
      </c>
      <c r="U53" s="195" t="str">
        <f t="shared" si="21"/>
        <v/>
      </c>
      <c r="V53" s="195" t="str">
        <f t="shared" si="21"/>
        <v/>
      </c>
      <c r="W53" s="195" t="str">
        <f t="shared" si="21"/>
        <v/>
      </c>
      <c r="X53" s="195" t="str">
        <f t="shared" si="22"/>
        <v/>
      </c>
      <c r="Y53" s="195" t="str">
        <f t="shared" si="22"/>
        <v/>
      </c>
      <c r="Z53" s="195" t="str">
        <f t="shared" si="22"/>
        <v/>
      </c>
      <c r="AA53" s="195">
        <f t="shared" si="22"/>
        <v>149.61156049722669</v>
      </c>
      <c r="AB53" s="195">
        <f t="shared" si="22"/>
        <v>152.93513962360015</v>
      </c>
      <c r="AC53" s="195">
        <f t="shared" si="22"/>
        <v>156.33255113413259</v>
      </c>
      <c r="AD53" s="195">
        <f t="shared" si="22"/>
        <v>159.80543519466443</v>
      </c>
      <c r="AE53" s="195">
        <f t="shared" si="22"/>
        <v>163.355468406863</v>
      </c>
      <c r="AF53" s="195">
        <f t="shared" si="22"/>
        <v>166.98436461763453</v>
      </c>
      <c r="AG53" s="195">
        <f t="shared" si="22"/>
        <v>170.69387574651677</v>
      </c>
      <c r="AH53" s="195">
        <f t="shared" si="23"/>
        <v>174.48579263145172</v>
      </c>
      <c r="AI53" s="195">
        <f t="shared" si="23"/>
        <v>178.36194589334733</v>
      </c>
      <c r="AJ53" s="195">
        <f t="shared" si="23"/>
        <v>182.32420681984482</v>
      </c>
      <c r="AK53" s="195">
        <f t="shared" si="23"/>
        <v>186.37448826871895</v>
      </c>
      <c r="AL53" s="195">
        <f t="shared" si="23"/>
        <v>190.51474559134698</v>
      </c>
      <c r="AM53" s="195">
        <f t="shared" si="23"/>
        <v>194.74697757669199</v>
      </c>
      <c r="AN53" s="195">
        <f t="shared" si="23"/>
        <v>199.07322741625708</v>
      </c>
      <c r="AO53" s="195">
        <f t="shared" si="23"/>
        <v>203.49558369047512</v>
      </c>
      <c r="AP53" s="195">
        <f t="shared" si="23"/>
        <v>208.01618137701141</v>
      </c>
      <c r="AQ53" s="195">
        <f t="shared" si="23"/>
        <v>212.63720288146499</v>
      </c>
      <c r="AR53" s="195">
        <f t="shared" si="24"/>
        <v>217.3608790909673</v>
      </c>
      <c r="AS53" s="195">
        <f t="shared" si="24"/>
        <v>222.18949045118575</v>
      </c>
      <c r="AT53" s="195">
        <f t="shared" si="24"/>
        <v>227.12536806725271</v>
      </c>
      <c r="AU53" s="195">
        <f t="shared" si="24"/>
        <v>232.17089482915154</v>
      </c>
      <c r="AV53" s="195">
        <f t="shared" si="24"/>
        <v>237.32850656210258</v>
      </c>
      <c r="AW53" s="195">
        <f t="shared" si="24"/>
        <v>242.60069320250463</v>
      </c>
      <c r="AX53" s="195">
        <f t="shared" si="24"/>
        <v>247.98999999999987</v>
      </c>
      <c r="AY53" s="195">
        <f t="shared" si="24"/>
        <v>253.49902874624186</v>
      </c>
      <c r="AZ53" s="195">
        <f t="shared" si="24"/>
        <v>259.13043903096093</v>
      </c>
      <c r="BA53" s="195">
        <f t="shared" si="24"/>
        <v>264.88694952593198</v>
      </c>
      <c r="BB53" s="195">
        <f t="shared" si="25"/>
        <v>270.771339297466</v>
      </c>
      <c r="BC53" s="195">
        <f t="shared" si="25"/>
        <v>276.78644914805744</v>
      </c>
      <c r="BD53" s="195">
        <f t="shared" si="25"/>
        <v>282.93518298783692</v>
      </c>
      <c r="BE53" s="195">
        <f t="shared" si="25"/>
        <v>289.22050923648902</v>
      </c>
      <c r="BF53" s="195">
        <f t="shared" si="25"/>
        <v>295.64546225631472</v>
      </c>
      <c r="BG53" s="195">
        <f t="shared" si="25"/>
        <v>302.21314381712784</v>
      </c>
      <c r="BH53" s="195">
        <f t="shared" si="25"/>
        <v>308.92672459369436</v>
      </c>
      <c r="BI53" s="195">
        <f t="shared" si="25"/>
        <v>315.78944569643664</v>
      </c>
      <c r="BJ53" s="195">
        <f t="shared" si="25"/>
        <v>322.80462023614177</v>
      </c>
      <c r="BK53" s="195">
        <f t="shared" si="25"/>
        <v>329.97563492343022</v>
      </c>
      <c r="BL53" s="195">
        <f t="shared" si="26"/>
        <v>337.30595170375443</v>
      </c>
      <c r="BM53" s="195">
        <f t="shared" si="26"/>
        <v>344.79910942872124</v>
      </c>
      <c r="BN53" s="195">
        <f t="shared" si="26"/>
        <v>352.45872556453912</v>
      </c>
      <c r="BO53" s="195">
        <f t="shared" si="26"/>
        <v>360.28849793842056</v>
      </c>
      <c r="BP53" s="195">
        <f t="shared" si="26"/>
        <v>368.29220652377933</v>
      </c>
      <c r="BQ53" s="195">
        <f t="shared" si="26"/>
        <v>376.47371526508499</v>
      </c>
      <c r="BR53" s="195">
        <f t="shared" si="26"/>
        <v>384.83697394325708</v>
      </c>
      <c r="BS53" s="195">
        <f t="shared" si="26"/>
        <v>393.38602008249728</v>
      </c>
      <c r="BT53" s="195">
        <f t="shared" si="26"/>
        <v>402.12498089948275</v>
      </c>
      <c r="BU53" s="195">
        <f t="shared" si="26"/>
        <v>411.05807529585866</v>
      </c>
      <c r="BV53" s="195">
        <f t="shared" si="27"/>
        <v>420.18961589499497</v>
      </c>
      <c r="BW53" s="195">
        <f t="shared" si="27"/>
        <v>429.52401112398769</v>
      </c>
      <c r="BX53" s="195">
        <f t="shared" si="27"/>
        <v>439.06576734191276</v>
      </c>
      <c r="BY53" s="195">
        <f t="shared" si="27"/>
        <v>448.81949101535679</v>
      </c>
      <c r="BZ53" s="195">
        <f t="shared" si="27"/>
        <v>458.78989094227848</v>
      </c>
      <c r="CA53" s="195">
        <f t="shared" si="27"/>
        <v>468.98178052527078</v>
      </c>
      <c r="CB53" s="195">
        <f t="shared" si="27"/>
        <v>479.40008009532386</v>
      </c>
      <c r="CC53" s="195">
        <f t="shared" si="27"/>
        <v>490.04981928721003</v>
      </c>
      <c r="CD53" s="195">
        <f t="shared" si="27"/>
        <v>500.93613946763645</v>
      </c>
      <c r="CE53" s="195">
        <f t="shared" si="27"/>
        <v>512.06429621733889</v>
      </c>
      <c r="CF53" s="195">
        <f t="shared" si="28"/>
        <v>523.43966186831472</v>
      </c>
      <c r="CG53" s="195">
        <f t="shared" si="28"/>
        <v>535.06772809741972</v>
      </c>
      <c r="CH53" s="195">
        <f t="shared" si="28"/>
        <v>546.95410857758066</v>
      </c>
      <c r="CI53" s="195">
        <f t="shared" si="28"/>
        <v>559.10454168790375</v>
      </c>
      <c r="CJ53" s="195">
        <f t="shared" si="28"/>
        <v>571.52489328398883</v>
      </c>
      <c r="CK53" s="195">
        <f t="shared" si="28"/>
        <v>584.22115952978254</v>
      </c>
      <c r="CL53" s="195">
        <f t="shared" si="28"/>
        <v>597.19946979234328</v>
      </c>
      <c r="CM53" s="195">
        <f t="shared" si="28"/>
        <v>610.46608960091021</v>
      </c>
      <c r="CN53" s="195">
        <f t="shared" si="28"/>
        <v>624.0274236717089</v>
      </c>
      <c r="CO53" s="195">
        <f t="shared" si="28"/>
        <v>637.89001899995105</v>
      </c>
      <c r="CP53" s="195">
        <f t="shared" si="29"/>
        <v>652.06056802052285</v>
      </c>
      <c r="CQ53" s="195">
        <f t="shared" si="29"/>
        <v>666.54591183888647</v>
      </c>
      <c r="CR53" s="195">
        <f t="shared" si="29"/>
        <v>681.35304353375511</v>
      </c>
      <c r="CS53" s="195">
        <f t="shared" si="29"/>
        <v>696.48911153313782</v>
      </c>
      <c r="CT53" s="195">
        <f t="shared" si="29"/>
        <v>711.96142306537968</v>
      </c>
      <c r="CU53" s="195">
        <f t="shared" si="29"/>
        <v>727.77744768686648</v>
      </c>
      <c r="CV53" s="195">
        <f t="shared" si="29"/>
        <v>743.94482088809889</v>
      </c>
      <c r="CW53" s="195">
        <f t="shared" si="29"/>
        <v>760.47134777987026</v>
      </c>
      <c r="CX53" s="195">
        <f t="shared" si="29"/>
        <v>777.36500686133627</v>
      </c>
      <c r="CY53" s="195">
        <f t="shared" si="29"/>
        <v>794.63395387178696</v>
      </c>
      <c r="CZ53" s="195">
        <f t="shared" si="29"/>
        <v>812.28652572798944</v>
      </c>
    </row>
    <row r="54" spans="3:104" ht="16" hidden="1" outlineLevel="2">
      <c r="C54" s="177">
        <v>24</v>
      </c>
      <c r="D54" s="179" t="str">
        <f t="shared" si="20"/>
        <v/>
      </c>
      <c r="E54" s="195" t="str">
        <f t="shared" si="20"/>
        <v/>
      </c>
      <c r="F54" s="195" t="str">
        <f t="shared" si="20"/>
        <v/>
      </c>
      <c r="G54" s="195" t="str">
        <f t="shared" si="20"/>
        <v/>
      </c>
      <c r="H54" s="195" t="str">
        <f t="shared" si="20"/>
        <v/>
      </c>
      <c r="I54" s="195" t="str">
        <f t="shared" si="20"/>
        <v/>
      </c>
      <c r="J54" s="195" t="str">
        <f t="shared" si="20"/>
        <v/>
      </c>
      <c r="K54" s="195" t="str">
        <f t="shared" si="20"/>
        <v/>
      </c>
      <c r="L54" s="195" t="str">
        <f t="shared" si="20"/>
        <v/>
      </c>
      <c r="M54" s="195" t="str">
        <f t="shared" si="20"/>
        <v/>
      </c>
      <c r="N54" s="195" t="str">
        <f t="shared" si="21"/>
        <v/>
      </c>
      <c r="O54" s="195" t="str">
        <f t="shared" si="21"/>
        <v/>
      </c>
      <c r="P54" s="195" t="str">
        <f t="shared" si="21"/>
        <v/>
      </c>
      <c r="Q54" s="195" t="str">
        <f t="shared" si="21"/>
        <v/>
      </c>
      <c r="R54" s="195" t="str">
        <f t="shared" si="21"/>
        <v/>
      </c>
      <c r="S54" s="195" t="str">
        <f t="shared" si="21"/>
        <v/>
      </c>
      <c r="T54" s="195" t="str">
        <f t="shared" si="21"/>
        <v/>
      </c>
      <c r="U54" s="195" t="str">
        <f t="shared" si="21"/>
        <v/>
      </c>
      <c r="V54" s="195" t="str">
        <f t="shared" si="21"/>
        <v/>
      </c>
      <c r="W54" s="195" t="str">
        <f t="shared" si="21"/>
        <v/>
      </c>
      <c r="X54" s="195" t="str">
        <f t="shared" si="22"/>
        <v/>
      </c>
      <c r="Y54" s="195" t="str">
        <f t="shared" si="22"/>
        <v/>
      </c>
      <c r="Z54" s="195" t="str">
        <f t="shared" si="22"/>
        <v/>
      </c>
      <c r="AA54" s="195" t="str">
        <f t="shared" si="22"/>
        <v/>
      </c>
      <c r="AB54" s="195">
        <f t="shared" si="22"/>
        <v>146.3602092331775</v>
      </c>
      <c r="AC54" s="195">
        <f t="shared" si="22"/>
        <v>149.61156049722675</v>
      </c>
      <c r="AD54" s="195">
        <f t="shared" si="22"/>
        <v>152.93513962360015</v>
      </c>
      <c r="AE54" s="195">
        <f t="shared" si="22"/>
        <v>156.33255113413264</v>
      </c>
      <c r="AF54" s="195">
        <f t="shared" si="22"/>
        <v>159.80543519466448</v>
      </c>
      <c r="AG54" s="195">
        <f t="shared" si="22"/>
        <v>163.35546840686303</v>
      </c>
      <c r="AH54" s="195">
        <f t="shared" si="23"/>
        <v>166.98436461763455</v>
      </c>
      <c r="AI54" s="195">
        <f t="shared" si="23"/>
        <v>170.6938757465168</v>
      </c>
      <c r="AJ54" s="195">
        <f t="shared" si="23"/>
        <v>174.48579263145177</v>
      </c>
      <c r="AK54" s="195">
        <f t="shared" si="23"/>
        <v>178.36194589334738</v>
      </c>
      <c r="AL54" s="195">
        <f t="shared" si="23"/>
        <v>182.32420681984485</v>
      </c>
      <c r="AM54" s="195">
        <f t="shared" si="23"/>
        <v>186.37448826871903</v>
      </c>
      <c r="AN54" s="195">
        <f t="shared" si="23"/>
        <v>190.51474559134701</v>
      </c>
      <c r="AO54" s="195">
        <f t="shared" si="23"/>
        <v>194.74697757669205</v>
      </c>
      <c r="AP54" s="195">
        <f t="shared" si="23"/>
        <v>199.07322741625711</v>
      </c>
      <c r="AQ54" s="195">
        <f t="shared" si="23"/>
        <v>203.4955836904752</v>
      </c>
      <c r="AR54" s="195">
        <f t="shared" si="24"/>
        <v>208.01618137701141</v>
      </c>
      <c r="AS54" s="195">
        <f t="shared" si="24"/>
        <v>212.63720288146502</v>
      </c>
      <c r="AT54" s="195">
        <f t="shared" si="24"/>
        <v>217.36087909096733</v>
      </c>
      <c r="AU54" s="195">
        <f t="shared" si="24"/>
        <v>222.1894904511858</v>
      </c>
      <c r="AV54" s="195">
        <f t="shared" si="24"/>
        <v>227.12536806725277</v>
      </c>
      <c r="AW54" s="195">
        <f t="shared" si="24"/>
        <v>232.17089482915159</v>
      </c>
      <c r="AX54" s="195">
        <f t="shared" si="24"/>
        <v>237.32850656210263</v>
      </c>
      <c r="AY54" s="195">
        <f t="shared" si="24"/>
        <v>242.60069320250469</v>
      </c>
      <c r="AZ54" s="195">
        <f t="shared" si="24"/>
        <v>247.98999999999992</v>
      </c>
      <c r="BA54" s="195">
        <f t="shared" si="24"/>
        <v>253.49902874624192</v>
      </c>
      <c r="BB54" s="195">
        <f t="shared" si="25"/>
        <v>259.13043903096093</v>
      </c>
      <c r="BC54" s="195">
        <f t="shared" si="25"/>
        <v>264.88694952593204</v>
      </c>
      <c r="BD54" s="195">
        <f t="shared" si="25"/>
        <v>270.771339297466</v>
      </c>
      <c r="BE54" s="195">
        <f t="shared" si="25"/>
        <v>276.78644914805756</v>
      </c>
      <c r="BF54" s="195">
        <f t="shared" si="25"/>
        <v>282.93518298783698</v>
      </c>
      <c r="BG54" s="195">
        <f t="shared" si="25"/>
        <v>289.22050923648914</v>
      </c>
      <c r="BH54" s="195">
        <f t="shared" si="25"/>
        <v>295.64546225631477</v>
      </c>
      <c r="BI54" s="195">
        <f t="shared" si="25"/>
        <v>302.2131438171279</v>
      </c>
      <c r="BJ54" s="195">
        <f t="shared" si="25"/>
        <v>308.92672459369442</v>
      </c>
      <c r="BK54" s="195">
        <f t="shared" si="25"/>
        <v>315.78944569643664</v>
      </c>
      <c r="BL54" s="195">
        <f t="shared" si="26"/>
        <v>322.80462023614189</v>
      </c>
      <c r="BM54" s="195">
        <f t="shared" si="26"/>
        <v>329.97563492343016</v>
      </c>
      <c r="BN54" s="195">
        <f t="shared" si="26"/>
        <v>337.30595170375454</v>
      </c>
      <c r="BO54" s="195">
        <f t="shared" si="26"/>
        <v>344.79910942872135</v>
      </c>
      <c r="BP54" s="195">
        <f t="shared" si="26"/>
        <v>352.45872556453918</v>
      </c>
      <c r="BQ54" s="195">
        <f t="shared" si="26"/>
        <v>360.28849793842068</v>
      </c>
      <c r="BR54" s="195">
        <f t="shared" si="26"/>
        <v>368.29220652377933</v>
      </c>
      <c r="BS54" s="195">
        <f t="shared" si="26"/>
        <v>376.47371526508516</v>
      </c>
      <c r="BT54" s="195">
        <f t="shared" si="26"/>
        <v>384.83697394325714</v>
      </c>
      <c r="BU54" s="195">
        <f t="shared" si="26"/>
        <v>393.3860200824974</v>
      </c>
      <c r="BV54" s="195">
        <f t="shared" si="27"/>
        <v>402.12498089948281</v>
      </c>
      <c r="BW54" s="195">
        <f t="shared" si="27"/>
        <v>411.05807529585883</v>
      </c>
      <c r="BX54" s="195">
        <f t="shared" si="27"/>
        <v>420.18961589499503</v>
      </c>
      <c r="BY54" s="195">
        <f t="shared" si="27"/>
        <v>429.52401112398786</v>
      </c>
      <c r="BZ54" s="195">
        <f t="shared" si="27"/>
        <v>439.06576734191282</v>
      </c>
      <c r="CA54" s="195">
        <f t="shared" si="27"/>
        <v>448.8194910153569</v>
      </c>
      <c r="CB54" s="195">
        <f t="shared" si="27"/>
        <v>458.78989094227865</v>
      </c>
      <c r="CC54" s="195">
        <f t="shared" si="27"/>
        <v>468.98178052527084</v>
      </c>
      <c r="CD54" s="195">
        <f t="shared" si="27"/>
        <v>479.40008009532391</v>
      </c>
      <c r="CE54" s="195">
        <f t="shared" si="27"/>
        <v>490.04981928721014</v>
      </c>
      <c r="CF54" s="195">
        <f t="shared" si="28"/>
        <v>500.93613946763656</v>
      </c>
      <c r="CG54" s="195">
        <f t="shared" si="28"/>
        <v>512.06429621733901</v>
      </c>
      <c r="CH54" s="195">
        <f t="shared" si="28"/>
        <v>523.43966186831483</v>
      </c>
      <c r="CI54" s="195">
        <f t="shared" si="28"/>
        <v>535.06772809741994</v>
      </c>
      <c r="CJ54" s="195">
        <f t="shared" si="28"/>
        <v>546.95410857758066</v>
      </c>
      <c r="CK54" s="195">
        <f t="shared" si="28"/>
        <v>559.10454168790397</v>
      </c>
      <c r="CL54" s="195">
        <f t="shared" si="28"/>
        <v>571.52489328398894</v>
      </c>
      <c r="CM54" s="195">
        <f t="shared" si="28"/>
        <v>584.22115952978277</v>
      </c>
      <c r="CN54" s="195">
        <f t="shared" si="28"/>
        <v>597.19946979234351</v>
      </c>
      <c r="CO54" s="195">
        <f t="shared" si="28"/>
        <v>610.46608960091044</v>
      </c>
      <c r="CP54" s="195">
        <f t="shared" si="29"/>
        <v>624.02742367170902</v>
      </c>
      <c r="CQ54" s="195">
        <f t="shared" si="29"/>
        <v>637.89001899995117</v>
      </c>
      <c r="CR54" s="195">
        <f t="shared" si="29"/>
        <v>652.06056802052308</v>
      </c>
      <c r="CS54" s="195">
        <f t="shared" si="29"/>
        <v>666.54591183888635</v>
      </c>
      <c r="CT54" s="195">
        <f t="shared" si="29"/>
        <v>681.35304353375523</v>
      </c>
      <c r="CU54" s="195">
        <f t="shared" si="29"/>
        <v>696.48911153313816</v>
      </c>
      <c r="CV54" s="195">
        <f t="shared" si="29"/>
        <v>711.96142306537968</v>
      </c>
      <c r="CW54" s="195">
        <f t="shared" si="29"/>
        <v>727.77744768686682</v>
      </c>
      <c r="CX54" s="195">
        <f t="shared" si="29"/>
        <v>743.944820888099</v>
      </c>
      <c r="CY54" s="195">
        <f t="shared" si="29"/>
        <v>760.4713477798706</v>
      </c>
      <c r="CZ54" s="195">
        <f t="shared" si="29"/>
        <v>777.36500686133627</v>
      </c>
    </row>
    <row r="55" spans="3:104" ht="16" hidden="1" outlineLevel="2">
      <c r="C55" s="177">
        <v>25</v>
      </c>
      <c r="D55" s="179" t="str">
        <f t="shared" si="20"/>
        <v/>
      </c>
      <c r="E55" s="195" t="str">
        <f t="shared" si="20"/>
        <v/>
      </c>
      <c r="F55" s="195" t="str">
        <f t="shared" si="20"/>
        <v/>
      </c>
      <c r="G55" s="195" t="str">
        <f t="shared" si="20"/>
        <v/>
      </c>
      <c r="H55" s="195" t="str">
        <f t="shared" si="20"/>
        <v/>
      </c>
      <c r="I55" s="195" t="str">
        <f t="shared" si="20"/>
        <v/>
      </c>
      <c r="J55" s="195" t="str">
        <f t="shared" si="20"/>
        <v/>
      </c>
      <c r="K55" s="195" t="str">
        <f t="shared" si="20"/>
        <v/>
      </c>
      <c r="L55" s="195" t="str">
        <f t="shared" si="20"/>
        <v/>
      </c>
      <c r="M55" s="195" t="str">
        <f t="shared" si="20"/>
        <v/>
      </c>
      <c r="N55" s="195" t="str">
        <f t="shared" si="21"/>
        <v/>
      </c>
      <c r="O55" s="195" t="str">
        <f t="shared" si="21"/>
        <v/>
      </c>
      <c r="P55" s="195" t="str">
        <f t="shared" si="21"/>
        <v/>
      </c>
      <c r="Q55" s="195" t="str">
        <f t="shared" si="21"/>
        <v/>
      </c>
      <c r="R55" s="195" t="str">
        <f t="shared" si="21"/>
        <v/>
      </c>
      <c r="S55" s="195" t="str">
        <f t="shared" si="21"/>
        <v/>
      </c>
      <c r="T55" s="195" t="str">
        <f t="shared" si="21"/>
        <v/>
      </c>
      <c r="U55" s="195" t="str">
        <f t="shared" si="21"/>
        <v/>
      </c>
      <c r="V55" s="195" t="str">
        <f t="shared" si="21"/>
        <v/>
      </c>
      <c r="W55" s="195" t="str">
        <f t="shared" si="21"/>
        <v/>
      </c>
      <c r="X55" s="195" t="str">
        <f t="shared" si="22"/>
        <v/>
      </c>
      <c r="Y55" s="195" t="str">
        <f t="shared" si="22"/>
        <v/>
      </c>
      <c r="Z55" s="195" t="str">
        <f t="shared" si="22"/>
        <v/>
      </c>
      <c r="AA55" s="195" t="str">
        <f t="shared" si="22"/>
        <v/>
      </c>
      <c r="AB55" s="195" t="str">
        <f t="shared" si="22"/>
        <v/>
      </c>
      <c r="AC55" s="195">
        <f t="shared" si="22"/>
        <v>143.17951617900923</v>
      </c>
      <c r="AD55" s="195">
        <f t="shared" si="22"/>
        <v>146.36020923317747</v>
      </c>
      <c r="AE55" s="195">
        <f t="shared" si="22"/>
        <v>149.61156049722669</v>
      </c>
      <c r="AF55" s="195">
        <f t="shared" si="22"/>
        <v>152.93513962360015</v>
      </c>
      <c r="AG55" s="195">
        <f t="shared" si="22"/>
        <v>156.33255113413261</v>
      </c>
      <c r="AH55" s="195">
        <f t="shared" si="23"/>
        <v>159.80543519466443</v>
      </c>
      <c r="AI55" s="195">
        <f t="shared" si="23"/>
        <v>163.355468406863</v>
      </c>
      <c r="AJ55" s="195">
        <f t="shared" si="23"/>
        <v>166.98436461763453</v>
      </c>
      <c r="AK55" s="195">
        <f t="shared" si="23"/>
        <v>170.69387574651677</v>
      </c>
      <c r="AL55" s="195">
        <f t="shared" si="23"/>
        <v>174.48579263145174</v>
      </c>
      <c r="AM55" s="195">
        <f t="shared" si="23"/>
        <v>178.36194589334733</v>
      </c>
      <c r="AN55" s="195">
        <f t="shared" si="23"/>
        <v>182.32420681984485</v>
      </c>
      <c r="AO55" s="195">
        <f t="shared" si="23"/>
        <v>186.37448826871898</v>
      </c>
      <c r="AP55" s="195">
        <f t="shared" si="23"/>
        <v>190.51474559134698</v>
      </c>
      <c r="AQ55" s="195">
        <f t="shared" si="23"/>
        <v>194.74697757669199</v>
      </c>
      <c r="AR55" s="195">
        <f t="shared" si="24"/>
        <v>199.07322741625711</v>
      </c>
      <c r="AS55" s="195">
        <f t="shared" si="24"/>
        <v>203.49558369047514</v>
      </c>
      <c r="AT55" s="195">
        <f t="shared" si="24"/>
        <v>208.01618137701138</v>
      </c>
      <c r="AU55" s="195">
        <f t="shared" si="24"/>
        <v>212.63720288146496</v>
      </c>
      <c r="AV55" s="195">
        <f t="shared" si="24"/>
        <v>217.3608790909673</v>
      </c>
      <c r="AW55" s="195">
        <f t="shared" si="24"/>
        <v>222.18949045118575</v>
      </c>
      <c r="AX55" s="195">
        <f t="shared" si="24"/>
        <v>227.12536806725271</v>
      </c>
      <c r="AY55" s="195">
        <f t="shared" si="24"/>
        <v>232.17089482915154</v>
      </c>
      <c r="AZ55" s="195">
        <f t="shared" si="24"/>
        <v>237.32850656210258</v>
      </c>
      <c r="BA55" s="195">
        <f t="shared" si="24"/>
        <v>242.60069320250466</v>
      </c>
      <c r="BB55" s="195">
        <f t="shared" si="25"/>
        <v>247.98999999999987</v>
      </c>
      <c r="BC55" s="195">
        <f t="shared" si="25"/>
        <v>253.49902874624183</v>
      </c>
      <c r="BD55" s="195">
        <f t="shared" si="25"/>
        <v>259.13043903096093</v>
      </c>
      <c r="BE55" s="195">
        <f t="shared" si="25"/>
        <v>264.88694952593193</v>
      </c>
      <c r="BF55" s="195">
        <f t="shared" si="25"/>
        <v>270.771339297466</v>
      </c>
      <c r="BG55" s="195">
        <f t="shared" si="25"/>
        <v>276.7864491480575</v>
      </c>
      <c r="BH55" s="195">
        <f t="shared" si="25"/>
        <v>282.93518298783692</v>
      </c>
      <c r="BI55" s="195">
        <f t="shared" si="25"/>
        <v>289.22050923648902</v>
      </c>
      <c r="BJ55" s="195">
        <f t="shared" si="25"/>
        <v>295.64546225631472</v>
      </c>
      <c r="BK55" s="195">
        <f t="shared" si="25"/>
        <v>302.2131438171279</v>
      </c>
      <c r="BL55" s="195">
        <f t="shared" si="26"/>
        <v>308.9267245936943</v>
      </c>
      <c r="BM55" s="195">
        <f t="shared" si="26"/>
        <v>315.78944569643664</v>
      </c>
      <c r="BN55" s="195">
        <f t="shared" si="26"/>
        <v>322.80462023614177</v>
      </c>
      <c r="BO55" s="195">
        <f t="shared" si="26"/>
        <v>329.97563492343011</v>
      </c>
      <c r="BP55" s="195">
        <f t="shared" si="26"/>
        <v>337.30595170375454</v>
      </c>
      <c r="BQ55" s="195">
        <f t="shared" si="26"/>
        <v>344.79910942872124</v>
      </c>
      <c r="BR55" s="195">
        <f t="shared" si="26"/>
        <v>352.45872556453912</v>
      </c>
      <c r="BS55" s="195">
        <f t="shared" si="26"/>
        <v>360.28849793842056</v>
      </c>
      <c r="BT55" s="195">
        <f t="shared" si="26"/>
        <v>368.29220652377938</v>
      </c>
      <c r="BU55" s="195">
        <f t="shared" si="26"/>
        <v>376.47371526508505</v>
      </c>
      <c r="BV55" s="195">
        <f t="shared" si="27"/>
        <v>384.83697394325708</v>
      </c>
      <c r="BW55" s="195">
        <f t="shared" si="27"/>
        <v>393.38602008249728</v>
      </c>
      <c r="BX55" s="195">
        <f t="shared" si="27"/>
        <v>402.12498089948281</v>
      </c>
      <c r="BY55" s="195">
        <f t="shared" si="27"/>
        <v>411.05807529585871</v>
      </c>
      <c r="BZ55" s="195">
        <f t="shared" si="27"/>
        <v>420.18961589499497</v>
      </c>
      <c r="CA55" s="195">
        <f t="shared" si="27"/>
        <v>429.52401112398769</v>
      </c>
      <c r="CB55" s="195">
        <f t="shared" si="27"/>
        <v>439.0657673419127</v>
      </c>
      <c r="CC55" s="195">
        <f t="shared" si="27"/>
        <v>448.81949101535685</v>
      </c>
      <c r="CD55" s="195">
        <f t="shared" si="27"/>
        <v>458.78989094227848</v>
      </c>
      <c r="CE55" s="195">
        <f t="shared" si="27"/>
        <v>468.98178052527066</v>
      </c>
      <c r="CF55" s="195">
        <f t="shared" si="28"/>
        <v>479.40008009532386</v>
      </c>
      <c r="CG55" s="195">
        <f t="shared" si="28"/>
        <v>490.04981928721008</v>
      </c>
      <c r="CH55" s="195">
        <f t="shared" si="28"/>
        <v>500.93613946763645</v>
      </c>
      <c r="CI55" s="195">
        <f t="shared" si="28"/>
        <v>512.06429621733889</v>
      </c>
      <c r="CJ55" s="195">
        <f t="shared" si="28"/>
        <v>523.43966186831483</v>
      </c>
      <c r="CK55" s="195">
        <f t="shared" si="28"/>
        <v>535.06772809741972</v>
      </c>
      <c r="CL55" s="195">
        <f t="shared" si="28"/>
        <v>546.95410857758066</v>
      </c>
      <c r="CM55" s="195">
        <f t="shared" si="28"/>
        <v>559.10454168790375</v>
      </c>
      <c r="CN55" s="195">
        <f t="shared" si="28"/>
        <v>571.52489328398894</v>
      </c>
      <c r="CO55" s="195">
        <f t="shared" si="28"/>
        <v>584.22115952978277</v>
      </c>
      <c r="CP55" s="195">
        <f t="shared" si="29"/>
        <v>597.19946979234339</v>
      </c>
      <c r="CQ55" s="195">
        <f t="shared" si="29"/>
        <v>610.46608960091021</v>
      </c>
      <c r="CR55" s="195">
        <f t="shared" si="29"/>
        <v>624.0274236717089</v>
      </c>
      <c r="CS55" s="195">
        <f t="shared" si="29"/>
        <v>637.89001899995117</v>
      </c>
      <c r="CT55" s="195">
        <f t="shared" si="29"/>
        <v>652.06056802052285</v>
      </c>
      <c r="CU55" s="195">
        <f t="shared" si="29"/>
        <v>666.54591183888624</v>
      </c>
      <c r="CV55" s="195">
        <f t="shared" si="29"/>
        <v>681.35304353375523</v>
      </c>
      <c r="CW55" s="195">
        <f t="shared" si="29"/>
        <v>696.48911153313793</v>
      </c>
      <c r="CX55" s="195">
        <f t="shared" si="29"/>
        <v>711.96142306537979</v>
      </c>
      <c r="CY55" s="195">
        <f t="shared" si="29"/>
        <v>727.77744768686659</v>
      </c>
      <c r="CZ55" s="195">
        <f t="shared" si="29"/>
        <v>743.944820888099</v>
      </c>
    </row>
    <row r="56" spans="3:104" ht="16" hidden="1" outlineLevel="2">
      <c r="C56" s="177">
        <v>26</v>
      </c>
      <c r="D56" s="179" t="str">
        <f t="shared" si="20"/>
        <v/>
      </c>
      <c r="E56" s="195" t="str">
        <f t="shared" si="20"/>
        <v/>
      </c>
      <c r="F56" s="195" t="str">
        <f t="shared" si="20"/>
        <v/>
      </c>
      <c r="G56" s="195" t="str">
        <f t="shared" si="20"/>
        <v/>
      </c>
      <c r="H56" s="195" t="str">
        <f t="shared" si="20"/>
        <v/>
      </c>
      <c r="I56" s="195" t="str">
        <f t="shared" si="20"/>
        <v/>
      </c>
      <c r="J56" s="195" t="str">
        <f t="shared" si="20"/>
        <v/>
      </c>
      <c r="K56" s="195" t="str">
        <f t="shared" si="20"/>
        <v/>
      </c>
      <c r="L56" s="195" t="str">
        <f t="shared" si="20"/>
        <v/>
      </c>
      <c r="M56" s="195" t="str">
        <f t="shared" si="20"/>
        <v/>
      </c>
      <c r="N56" s="195" t="str">
        <f t="shared" si="21"/>
        <v/>
      </c>
      <c r="O56" s="195" t="str">
        <f t="shared" si="21"/>
        <v/>
      </c>
      <c r="P56" s="195" t="str">
        <f t="shared" si="21"/>
        <v/>
      </c>
      <c r="Q56" s="195" t="str">
        <f t="shared" si="21"/>
        <v/>
      </c>
      <c r="R56" s="195" t="str">
        <f t="shared" si="21"/>
        <v/>
      </c>
      <c r="S56" s="195" t="str">
        <f t="shared" si="21"/>
        <v/>
      </c>
      <c r="T56" s="195" t="str">
        <f t="shared" si="21"/>
        <v/>
      </c>
      <c r="U56" s="195" t="str">
        <f t="shared" si="21"/>
        <v/>
      </c>
      <c r="V56" s="195" t="str">
        <f t="shared" si="21"/>
        <v/>
      </c>
      <c r="W56" s="195" t="str">
        <f t="shared" si="21"/>
        <v/>
      </c>
      <c r="X56" s="195" t="str">
        <f t="shared" si="22"/>
        <v/>
      </c>
      <c r="Y56" s="195" t="str">
        <f t="shared" si="22"/>
        <v/>
      </c>
      <c r="Z56" s="195" t="str">
        <f t="shared" si="22"/>
        <v/>
      </c>
      <c r="AA56" s="195" t="str">
        <f t="shared" si="22"/>
        <v/>
      </c>
      <c r="AB56" s="195" t="str">
        <f t="shared" si="22"/>
        <v/>
      </c>
      <c r="AC56" s="195" t="str">
        <f t="shared" si="22"/>
        <v/>
      </c>
      <c r="AD56" s="195">
        <f t="shared" si="22"/>
        <v>140.06794579389043</v>
      </c>
      <c r="AE56" s="195">
        <f t="shared" si="22"/>
        <v>143.17951617900925</v>
      </c>
      <c r="AF56" s="195">
        <f t="shared" si="22"/>
        <v>146.36020923317747</v>
      </c>
      <c r="AG56" s="195">
        <f t="shared" si="22"/>
        <v>149.61156049722672</v>
      </c>
      <c r="AH56" s="195">
        <f t="shared" si="23"/>
        <v>152.93513962360018</v>
      </c>
      <c r="AI56" s="195">
        <f t="shared" si="23"/>
        <v>156.33255113413264</v>
      </c>
      <c r="AJ56" s="195">
        <f t="shared" si="23"/>
        <v>159.80543519466445</v>
      </c>
      <c r="AK56" s="195">
        <f t="shared" si="23"/>
        <v>163.355468406863</v>
      </c>
      <c r="AL56" s="195">
        <f t="shared" si="23"/>
        <v>166.98436461763455</v>
      </c>
      <c r="AM56" s="195">
        <f t="shared" si="23"/>
        <v>170.6938757465168</v>
      </c>
      <c r="AN56" s="195">
        <f t="shared" si="23"/>
        <v>174.48579263145174</v>
      </c>
      <c r="AO56" s="195">
        <f t="shared" si="23"/>
        <v>178.36194589334738</v>
      </c>
      <c r="AP56" s="195">
        <f t="shared" si="23"/>
        <v>182.32420681984485</v>
      </c>
      <c r="AQ56" s="195">
        <f t="shared" si="23"/>
        <v>186.37448826871901</v>
      </c>
      <c r="AR56" s="195">
        <f t="shared" si="24"/>
        <v>190.51474559134701</v>
      </c>
      <c r="AS56" s="195">
        <f t="shared" si="24"/>
        <v>194.74697757669205</v>
      </c>
      <c r="AT56" s="195">
        <f t="shared" si="24"/>
        <v>199.07322741625711</v>
      </c>
      <c r="AU56" s="195">
        <f t="shared" si="24"/>
        <v>203.49558369047517</v>
      </c>
      <c r="AV56" s="195">
        <f t="shared" si="24"/>
        <v>208.01618137701141</v>
      </c>
      <c r="AW56" s="195">
        <f t="shared" si="24"/>
        <v>212.63720288146502</v>
      </c>
      <c r="AX56" s="195">
        <f t="shared" si="24"/>
        <v>217.36087909096733</v>
      </c>
      <c r="AY56" s="195">
        <f t="shared" si="24"/>
        <v>222.1894904511858</v>
      </c>
      <c r="AZ56" s="195">
        <f t="shared" si="24"/>
        <v>227.12536806725274</v>
      </c>
      <c r="BA56" s="195">
        <f t="shared" si="24"/>
        <v>232.17089482915159</v>
      </c>
      <c r="BB56" s="195">
        <f t="shared" si="25"/>
        <v>237.32850656210263</v>
      </c>
      <c r="BC56" s="195">
        <f t="shared" si="25"/>
        <v>242.60069320250471</v>
      </c>
      <c r="BD56" s="195">
        <f t="shared" si="25"/>
        <v>247.9899999999999</v>
      </c>
      <c r="BE56" s="195">
        <f t="shared" si="25"/>
        <v>253.49902874624195</v>
      </c>
      <c r="BF56" s="195">
        <f t="shared" si="25"/>
        <v>259.13043903096093</v>
      </c>
      <c r="BG56" s="195">
        <f t="shared" si="25"/>
        <v>264.88694952593204</v>
      </c>
      <c r="BH56" s="195">
        <f t="shared" si="25"/>
        <v>270.771339297466</v>
      </c>
      <c r="BI56" s="195">
        <f t="shared" si="25"/>
        <v>276.78644914805756</v>
      </c>
      <c r="BJ56" s="195">
        <f t="shared" si="25"/>
        <v>282.93518298783698</v>
      </c>
      <c r="BK56" s="195">
        <f t="shared" si="25"/>
        <v>289.22050923648908</v>
      </c>
      <c r="BL56" s="195">
        <f t="shared" si="26"/>
        <v>295.64546225631483</v>
      </c>
      <c r="BM56" s="195">
        <f t="shared" si="26"/>
        <v>302.21314381712784</v>
      </c>
      <c r="BN56" s="195">
        <f t="shared" si="26"/>
        <v>308.92672459369442</v>
      </c>
      <c r="BO56" s="195">
        <f t="shared" si="26"/>
        <v>315.78944569643659</v>
      </c>
      <c r="BP56" s="195">
        <f t="shared" si="26"/>
        <v>322.80462023614183</v>
      </c>
      <c r="BQ56" s="195">
        <f t="shared" si="26"/>
        <v>329.97563492343022</v>
      </c>
      <c r="BR56" s="195">
        <f t="shared" si="26"/>
        <v>337.30595170375454</v>
      </c>
      <c r="BS56" s="195">
        <f t="shared" si="26"/>
        <v>344.79910942872135</v>
      </c>
      <c r="BT56" s="195">
        <f t="shared" si="26"/>
        <v>352.45872556453912</v>
      </c>
      <c r="BU56" s="195">
        <f t="shared" si="26"/>
        <v>360.28849793842068</v>
      </c>
      <c r="BV56" s="195">
        <f t="shared" si="27"/>
        <v>368.29220652377938</v>
      </c>
      <c r="BW56" s="195">
        <f t="shared" si="27"/>
        <v>376.4737152650851</v>
      </c>
      <c r="BX56" s="195">
        <f t="shared" si="27"/>
        <v>384.83697394325714</v>
      </c>
      <c r="BY56" s="195">
        <f t="shared" si="27"/>
        <v>393.38602008249745</v>
      </c>
      <c r="BZ56" s="195">
        <f t="shared" si="27"/>
        <v>402.12498089948281</v>
      </c>
      <c r="CA56" s="195">
        <f t="shared" si="27"/>
        <v>411.05807529585883</v>
      </c>
      <c r="CB56" s="195">
        <f t="shared" si="27"/>
        <v>420.18961589499503</v>
      </c>
      <c r="CC56" s="195">
        <f t="shared" si="27"/>
        <v>429.5240111239878</v>
      </c>
      <c r="CD56" s="195">
        <f t="shared" si="27"/>
        <v>439.06576734191282</v>
      </c>
      <c r="CE56" s="195">
        <f t="shared" si="27"/>
        <v>448.8194910153569</v>
      </c>
      <c r="CF56" s="195">
        <f t="shared" si="28"/>
        <v>458.78989094227853</v>
      </c>
      <c r="CG56" s="195">
        <f t="shared" si="28"/>
        <v>468.98178052527084</v>
      </c>
      <c r="CH56" s="195">
        <f t="shared" si="28"/>
        <v>479.40008009532397</v>
      </c>
      <c r="CI56" s="195">
        <f t="shared" si="28"/>
        <v>490.04981928721014</v>
      </c>
      <c r="CJ56" s="195">
        <f t="shared" si="28"/>
        <v>500.93613946763651</v>
      </c>
      <c r="CK56" s="195">
        <f t="shared" si="28"/>
        <v>512.06429621733901</v>
      </c>
      <c r="CL56" s="195">
        <f t="shared" si="28"/>
        <v>523.43966186831483</v>
      </c>
      <c r="CM56" s="195">
        <f t="shared" si="28"/>
        <v>535.06772809741983</v>
      </c>
      <c r="CN56" s="195">
        <f t="shared" si="28"/>
        <v>546.95410857758066</v>
      </c>
      <c r="CO56" s="195">
        <f t="shared" si="28"/>
        <v>559.10454168790397</v>
      </c>
      <c r="CP56" s="195">
        <f t="shared" si="29"/>
        <v>571.52489328398906</v>
      </c>
      <c r="CQ56" s="195">
        <f t="shared" si="29"/>
        <v>584.22115952978288</v>
      </c>
      <c r="CR56" s="195">
        <f t="shared" si="29"/>
        <v>597.19946979234339</v>
      </c>
      <c r="CS56" s="195">
        <f t="shared" si="29"/>
        <v>610.46608960091032</v>
      </c>
      <c r="CT56" s="195">
        <f t="shared" si="29"/>
        <v>624.02742367170913</v>
      </c>
      <c r="CU56" s="195">
        <f t="shared" si="29"/>
        <v>637.89001899995117</v>
      </c>
      <c r="CV56" s="195">
        <f t="shared" si="29"/>
        <v>652.06056802052285</v>
      </c>
      <c r="CW56" s="195">
        <f t="shared" si="29"/>
        <v>666.54591183888658</v>
      </c>
      <c r="CX56" s="195">
        <f t="shared" si="29"/>
        <v>681.35304353375523</v>
      </c>
      <c r="CY56" s="195">
        <f t="shared" si="29"/>
        <v>696.48911153313816</v>
      </c>
      <c r="CZ56" s="195">
        <f t="shared" si="29"/>
        <v>711.96142306537979</v>
      </c>
    </row>
    <row r="57" spans="3:104" ht="16" hidden="1" outlineLevel="2">
      <c r="C57" s="177">
        <v>27</v>
      </c>
      <c r="D57" s="179" t="str">
        <f t="shared" si="20"/>
        <v/>
      </c>
      <c r="E57" s="195" t="str">
        <f t="shared" si="20"/>
        <v/>
      </c>
      <c r="F57" s="195" t="str">
        <f t="shared" si="20"/>
        <v/>
      </c>
      <c r="G57" s="195" t="str">
        <f t="shared" si="20"/>
        <v/>
      </c>
      <c r="H57" s="195" t="str">
        <f t="shared" si="20"/>
        <v/>
      </c>
      <c r="I57" s="195" t="str">
        <f t="shared" si="20"/>
        <v/>
      </c>
      <c r="J57" s="195" t="str">
        <f t="shared" si="20"/>
        <v/>
      </c>
      <c r="K57" s="195" t="str">
        <f t="shared" si="20"/>
        <v/>
      </c>
      <c r="L57" s="195" t="str">
        <f t="shared" si="20"/>
        <v/>
      </c>
      <c r="M57" s="195" t="str">
        <f t="shared" si="20"/>
        <v/>
      </c>
      <c r="N57" s="195" t="str">
        <f t="shared" si="21"/>
        <v/>
      </c>
      <c r="O57" s="195" t="str">
        <f t="shared" si="21"/>
        <v/>
      </c>
      <c r="P57" s="195" t="str">
        <f t="shared" si="21"/>
        <v/>
      </c>
      <c r="Q57" s="195" t="str">
        <f t="shared" si="21"/>
        <v/>
      </c>
      <c r="R57" s="195" t="str">
        <f t="shared" si="21"/>
        <v/>
      </c>
      <c r="S57" s="195" t="str">
        <f t="shared" si="21"/>
        <v/>
      </c>
      <c r="T57" s="195" t="str">
        <f t="shared" si="21"/>
        <v/>
      </c>
      <c r="U57" s="195" t="str">
        <f t="shared" si="21"/>
        <v/>
      </c>
      <c r="V57" s="195" t="str">
        <f t="shared" si="21"/>
        <v/>
      </c>
      <c r="W57" s="195" t="str">
        <f t="shared" si="21"/>
        <v/>
      </c>
      <c r="X57" s="195" t="str">
        <f t="shared" si="22"/>
        <v/>
      </c>
      <c r="Y57" s="195" t="str">
        <f t="shared" si="22"/>
        <v/>
      </c>
      <c r="Z57" s="195" t="str">
        <f t="shared" si="22"/>
        <v/>
      </c>
      <c r="AA57" s="195" t="str">
        <f t="shared" si="22"/>
        <v/>
      </c>
      <c r="AB57" s="195" t="str">
        <f t="shared" si="22"/>
        <v/>
      </c>
      <c r="AC57" s="195" t="str">
        <f t="shared" si="22"/>
        <v/>
      </c>
      <c r="AD57" s="195" t="str">
        <f t="shared" si="22"/>
        <v/>
      </c>
      <c r="AE57" s="195">
        <f t="shared" si="22"/>
        <v>137.02399590728933</v>
      </c>
      <c r="AF57" s="195">
        <f t="shared" si="22"/>
        <v>140.06794579389043</v>
      </c>
      <c r="AG57" s="195">
        <f t="shared" si="22"/>
        <v>143.1795161790092</v>
      </c>
      <c r="AH57" s="195">
        <f t="shared" si="23"/>
        <v>146.36020923317747</v>
      </c>
      <c r="AI57" s="195">
        <f t="shared" si="23"/>
        <v>149.61156049722672</v>
      </c>
      <c r="AJ57" s="195">
        <f t="shared" si="23"/>
        <v>152.93513962360012</v>
      </c>
      <c r="AK57" s="195">
        <f t="shared" si="23"/>
        <v>156.33255113413261</v>
      </c>
      <c r="AL57" s="195">
        <f t="shared" si="23"/>
        <v>159.80543519466443</v>
      </c>
      <c r="AM57" s="195">
        <f t="shared" si="23"/>
        <v>163.35546840686297</v>
      </c>
      <c r="AN57" s="195">
        <f t="shared" si="23"/>
        <v>166.98436461763453</v>
      </c>
      <c r="AO57" s="195">
        <f t="shared" si="23"/>
        <v>170.69387574651674</v>
      </c>
      <c r="AP57" s="195">
        <f t="shared" si="23"/>
        <v>174.48579263145174</v>
      </c>
      <c r="AQ57" s="195">
        <f t="shared" si="23"/>
        <v>178.36194589334733</v>
      </c>
      <c r="AR57" s="195">
        <f t="shared" si="24"/>
        <v>182.32420681984485</v>
      </c>
      <c r="AS57" s="195">
        <f t="shared" si="24"/>
        <v>186.37448826871895</v>
      </c>
      <c r="AT57" s="195">
        <f t="shared" si="24"/>
        <v>190.51474559134698</v>
      </c>
      <c r="AU57" s="195">
        <f t="shared" si="24"/>
        <v>194.74697757669199</v>
      </c>
      <c r="AV57" s="195">
        <f t="shared" si="24"/>
        <v>199.07322741625708</v>
      </c>
      <c r="AW57" s="195">
        <f t="shared" si="24"/>
        <v>203.49558369047512</v>
      </c>
      <c r="AX57" s="195">
        <f t="shared" si="24"/>
        <v>208.01618137701138</v>
      </c>
      <c r="AY57" s="195">
        <f t="shared" si="24"/>
        <v>212.63720288146496</v>
      </c>
      <c r="AZ57" s="195">
        <f t="shared" si="24"/>
        <v>217.3608790909673</v>
      </c>
      <c r="BA57" s="195">
        <f t="shared" si="24"/>
        <v>222.18949045118575</v>
      </c>
      <c r="BB57" s="195">
        <f t="shared" si="25"/>
        <v>227.12536806725271</v>
      </c>
      <c r="BC57" s="195">
        <f t="shared" si="25"/>
        <v>232.17089482915156</v>
      </c>
      <c r="BD57" s="195">
        <f t="shared" si="25"/>
        <v>237.32850656210258</v>
      </c>
      <c r="BE57" s="195">
        <f t="shared" si="25"/>
        <v>242.60069320250463</v>
      </c>
      <c r="BF57" s="195">
        <f t="shared" si="25"/>
        <v>247.9899999999999</v>
      </c>
      <c r="BG57" s="195">
        <f t="shared" si="25"/>
        <v>253.49902874624183</v>
      </c>
      <c r="BH57" s="195">
        <f t="shared" si="25"/>
        <v>259.13043903096093</v>
      </c>
      <c r="BI57" s="195">
        <f t="shared" si="25"/>
        <v>264.88694952593198</v>
      </c>
      <c r="BJ57" s="195">
        <f t="shared" si="25"/>
        <v>270.771339297466</v>
      </c>
      <c r="BK57" s="195">
        <f t="shared" si="25"/>
        <v>276.7864491480575</v>
      </c>
      <c r="BL57" s="195">
        <f t="shared" si="26"/>
        <v>282.93518298783692</v>
      </c>
      <c r="BM57" s="195">
        <f t="shared" si="26"/>
        <v>289.22050923648908</v>
      </c>
      <c r="BN57" s="195">
        <f t="shared" si="26"/>
        <v>295.64546225631472</v>
      </c>
      <c r="BO57" s="195">
        <f t="shared" si="26"/>
        <v>302.21314381712784</v>
      </c>
      <c r="BP57" s="195">
        <f t="shared" si="26"/>
        <v>308.92672459369425</v>
      </c>
      <c r="BQ57" s="195">
        <f t="shared" si="26"/>
        <v>315.78944569643653</v>
      </c>
      <c r="BR57" s="195">
        <f t="shared" si="26"/>
        <v>322.80462023614183</v>
      </c>
      <c r="BS57" s="195">
        <f t="shared" si="26"/>
        <v>329.97563492343016</v>
      </c>
      <c r="BT57" s="195">
        <f t="shared" si="26"/>
        <v>337.30595170375454</v>
      </c>
      <c r="BU57" s="195">
        <f t="shared" si="26"/>
        <v>344.79910942872118</v>
      </c>
      <c r="BV57" s="195">
        <f t="shared" si="27"/>
        <v>352.45872556453912</v>
      </c>
      <c r="BW57" s="195">
        <f t="shared" si="27"/>
        <v>360.28849793842056</v>
      </c>
      <c r="BX57" s="195">
        <f t="shared" si="27"/>
        <v>368.29220652377933</v>
      </c>
      <c r="BY57" s="195">
        <f t="shared" si="27"/>
        <v>376.47371526508499</v>
      </c>
      <c r="BZ57" s="195">
        <f t="shared" si="27"/>
        <v>384.83697394325708</v>
      </c>
      <c r="CA57" s="195">
        <f t="shared" si="27"/>
        <v>393.38602008249734</v>
      </c>
      <c r="CB57" s="195">
        <f t="shared" si="27"/>
        <v>402.12498089948281</v>
      </c>
      <c r="CC57" s="195">
        <f t="shared" si="27"/>
        <v>411.05807529585866</v>
      </c>
      <c r="CD57" s="195">
        <f t="shared" si="27"/>
        <v>420.18961589499497</v>
      </c>
      <c r="CE57" s="195">
        <f t="shared" si="27"/>
        <v>429.52401112398775</v>
      </c>
      <c r="CF57" s="195">
        <f t="shared" si="28"/>
        <v>439.0657673419127</v>
      </c>
      <c r="CG57" s="195">
        <f t="shared" si="28"/>
        <v>448.81949101535673</v>
      </c>
      <c r="CH57" s="195">
        <f t="shared" si="28"/>
        <v>458.78989094227848</v>
      </c>
      <c r="CI57" s="195">
        <f t="shared" si="28"/>
        <v>468.98178052527072</v>
      </c>
      <c r="CJ57" s="195">
        <f t="shared" si="28"/>
        <v>479.40008009532386</v>
      </c>
      <c r="CK57" s="195">
        <f t="shared" si="28"/>
        <v>490.04981928721003</v>
      </c>
      <c r="CL57" s="195">
        <f t="shared" si="28"/>
        <v>500.93613946763651</v>
      </c>
      <c r="CM57" s="195">
        <f t="shared" si="28"/>
        <v>512.06429621733889</v>
      </c>
      <c r="CN57" s="195">
        <f t="shared" si="28"/>
        <v>523.43966186831483</v>
      </c>
      <c r="CO57" s="195">
        <f t="shared" si="28"/>
        <v>535.06772809741972</v>
      </c>
      <c r="CP57" s="195">
        <f t="shared" si="29"/>
        <v>546.95410857758066</v>
      </c>
      <c r="CQ57" s="195">
        <f t="shared" si="29"/>
        <v>559.10454168790397</v>
      </c>
      <c r="CR57" s="195">
        <f t="shared" si="29"/>
        <v>571.52489328398894</v>
      </c>
      <c r="CS57" s="195">
        <f t="shared" si="29"/>
        <v>584.22115952978265</v>
      </c>
      <c r="CT57" s="195">
        <f t="shared" si="29"/>
        <v>597.19946979234328</v>
      </c>
      <c r="CU57" s="195">
        <f t="shared" si="29"/>
        <v>610.46608960091032</v>
      </c>
      <c r="CV57" s="195">
        <f t="shared" si="29"/>
        <v>624.02742367170879</v>
      </c>
      <c r="CW57" s="195">
        <f t="shared" si="29"/>
        <v>637.89001899995105</v>
      </c>
      <c r="CX57" s="195">
        <f t="shared" si="29"/>
        <v>652.06056802052296</v>
      </c>
      <c r="CY57" s="195">
        <f t="shared" si="29"/>
        <v>666.54591183888624</v>
      </c>
      <c r="CZ57" s="195">
        <f t="shared" si="29"/>
        <v>681.35304353375523</v>
      </c>
    </row>
    <row r="58" spans="3:104" ht="16" hidden="1" outlineLevel="2">
      <c r="C58" s="177">
        <v>28</v>
      </c>
      <c r="D58" s="179" t="str">
        <f t="shared" si="20"/>
        <v/>
      </c>
      <c r="E58" s="195" t="str">
        <f t="shared" si="20"/>
        <v/>
      </c>
      <c r="F58" s="195" t="str">
        <f t="shared" si="20"/>
        <v/>
      </c>
      <c r="G58" s="195" t="str">
        <f t="shared" si="20"/>
        <v/>
      </c>
      <c r="H58" s="195" t="str">
        <f t="shared" si="20"/>
        <v/>
      </c>
      <c r="I58" s="195" t="str">
        <f t="shared" si="20"/>
        <v/>
      </c>
      <c r="J58" s="195" t="str">
        <f t="shared" si="20"/>
        <v/>
      </c>
      <c r="K58" s="195" t="str">
        <f t="shared" si="20"/>
        <v/>
      </c>
      <c r="L58" s="195" t="str">
        <f t="shared" si="20"/>
        <v/>
      </c>
      <c r="M58" s="195" t="str">
        <f t="shared" si="20"/>
        <v/>
      </c>
      <c r="N58" s="195" t="str">
        <f t="shared" si="21"/>
        <v/>
      </c>
      <c r="O58" s="195" t="str">
        <f t="shared" si="21"/>
        <v/>
      </c>
      <c r="P58" s="195" t="str">
        <f t="shared" si="21"/>
        <v/>
      </c>
      <c r="Q58" s="195" t="str">
        <f t="shared" si="21"/>
        <v/>
      </c>
      <c r="R58" s="195" t="str">
        <f t="shared" si="21"/>
        <v/>
      </c>
      <c r="S58" s="195" t="str">
        <f t="shared" si="21"/>
        <v/>
      </c>
      <c r="T58" s="195" t="str">
        <f t="shared" si="21"/>
        <v/>
      </c>
      <c r="U58" s="195" t="str">
        <f t="shared" si="21"/>
        <v/>
      </c>
      <c r="V58" s="195" t="str">
        <f t="shared" si="21"/>
        <v/>
      </c>
      <c r="W58" s="195" t="str">
        <f t="shared" si="21"/>
        <v/>
      </c>
      <c r="X58" s="195" t="str">
        <f t="shared" si="22"/>
        <v/>
      </c>
      <c r="Y58" s="195" t="str">
        <f t="shared" si="22"/>
        <v/>
      </c>
      <c r="Z58" s="195" t="str">
        <f t="shared" si="22"/>
        <v/>
      </c>
      <c r="AA58" s="195" t="str">
        <f t="shared" si="22"/>
        <v/>
      </c>
      <c r="AB58" s="195" t="str">
        <f t="shared" si="22"/>
        <v/>
      </c>
      <c r="AC58" s="195" t="str">
        <f t="shared" si="22"/>
        <v/>
      </c>
      <c r="AD58" s="195" t="str">
        <f t="shared" si="22"/>
        <v/>
      </c>
      <c r="AE58" s="195" t="str">
        <f t="shared" si="22"/>
        <v/>
      </c>
      <c r="AF58" s="195">
        <f t="shared" si="22"/>
        <v>134.04619699377221</v>
      </c>
      <c r="AG58" s="195">
        <f t="shared" si="22"/>
        <v>137.02399590728933</v>
      </c>
      <c r="AH58" s="195">
        <f t="shared" si="23"/>
        <v>140.0679457938904</v>
      </c>
      <c r="AI58" s="195">
        <f t="shared" si="23"/>
        <v>143.17951617900923</v>
      </c>
      <c r="AJ58" s="195">
        <f t="shared" si="23"/>
        <v>146.3602092331775</v>
      </c>
      <c r="AK58" s="195">
        <f t="shared" si="23"/>
        <v>149.61156049722672</v>
      </c>
      <c r="AL58" s="195">
        <f t="shared" si="23"/>
        <v>152.93513962360015</v>
      </c>
      <c r="AM58" s="195">
        <f t="shared" si="23"/>
        <v>156.33255113413261</v>
      </c>
      <c r="AN58" s="195">
        <f t="shared" si="23"/>
        <v>159.80543519466443</v>
      </c>
      <c r="AO58" s="195">
        <f t="shared" si="23"/>
        <v>163.355468406863</v>
      </c>
      <c r="AP58" s="195">
        <f t="shared" si="23"/>
        <v>166.98436461763453</v>
      </c>
      <c r="AQ58" s="195">
        <f t="shared" si="23"/>
        <v>170.6938757465168</v>
      </c>
      <c r="AR58" s="195">
        <f t="shared" si="24"/>
        <v>174.48579263145174</v>
      </c>
      <c r="AS58" s="195">
        <f t="shared" si="24"/>
        <v>178.36194589334735</v>
      </c>
      <c r="AT58" s="195">
        <f t="shared" si="24"/>
        <v>182.32420681984485</v>
      </c>
      <c r="AU58" s="195">
        <f t="shared" si="24"/>
        <v>186.37448826871901</v>
      </c>
      <c r="AV58" s="195">
        <f t="shared" si="24"/>
        <v>190.51474559134698</v>
      </c>
      <c r="AW58" s="195">
        <f t="shared" si="24"/>
        <v>194.74697757669202</v>
      </c>
      <c r="AX58" s="195">
        <f t="shared" si="24"/>
        <v>199.07322741625708</v>
      </c>
      <c r="AY58" s="195">
        <f t="shared" si="24"/>
        <v>203.49558369047514</v>
      </c>
      <c r="AZ58" s="195">
        <f t="shared" si="24"/>
        <v>208.01618137701138</v>
      </c>
      <c r="BA58" s="195">
        <f t="shared" si="24"/>
        <v>212.63720288146499</v>
      </c>
      <c r="BB58" s="195">
        <f t="shared" si="25"/>
        <v>217.3608790909673</v>
      </c>
      <c r="BC58" s="195">
        <f t="shared" si="25"/>
        <v>222.18949045118578</v>
      </c>
      <c r="BD58" s="195">
        <f t="shared" si="25"/>
        <v>227.12536806725274</v>
      </c>
      <c r="BE58" s="195">
        <f t="shared" si="25"/>
        <v>232.17089482915156</v>
      </c>
      <c r="BF58" s="195">
        <f t="shared" si="25"/>
        <v>237.32850656210258</v>
      </c>
      <c r="BG58" s="195">
        <f t="shared" si="25"/>
        <v>242.60069320250469</v>
      </c>
      <c r="BH58" s="195">
        <f t="shared" si="25"/>
        <v>247.98999999999984</v>
      </c>
      <c r="BI58" s="195">
        <f t="shared" si="25"/>
        <v>253.49902874624189</v>
      </c>
      <c r="BJ58" s="195">
        <f t="shared" si="25"/>
        <v>259.13043903096093</v>
      </c>
      <c r="BK58" s="195">
        <f t="shared" si="25"/>
        <v>264.88694952593204</v>
      </c>
      <c r="BL58" s="195">
        <f t="shared" si="26"/>
        <v>270.771339297466</v>
      </c>
      <c r="BM58" s="195">
        <f t="shared" si="26"/>
        <v>276.7864491480575</v>
      </c>
      <c r="BN58" s="195">
        <f t="shared" si="26"/>
        <v>282.93518298783698</v>
      </c>
      <c r="BO58" s="195">
        <f t="shared" si="26"/>
        <v>289.22050923648902</v>
      </c>
      <c r="BP58" s="195">
        <f t="shared" si="26"/>
        <v>295.64546225631477</v>
      </c>
      <c r="BQ58" s="195">
        <f t="shared" si="26"/>
        <v>302.21314381712779</v>
      </c>
      <c r="BR58" s="195">
        <f t="shared" si="26"/>
        <v>308.9267245936943</v>
      </c>
      <c r="BS58" s="195">
        <f t="shared" si="26"/>
        <v>315.78944569643659</v>
      </c>
      <c r="BT58" s="195">
        <f t="shared" si="26"/>
        <v>322.80462023614183</v>
      </c>
      <c r="BU58" s="195">
        <f t="shared" si="26"/>
        <v>329.97563492343022</v>
      </c>
      <c r="BV58" s="195">
        <f t="shared" si="27"/>
        <v>337.30595170375449</v>
      </c>
      <c r="BW58" s="195">
        <f t="shared" si="27"/>
        <v>344.79910942872129</v>
      </c>
      <c r="BX58" s="195">
        <f t="shared" si="27"/>
        <v>352.45872556453912</v>
      </c>
      <c r="BY58" s="195">
        <f t="shared" si="27"/>
        <v>360.28849793842062</v>
      </c>
      <c r="BZ58" s="195">
        <f t="shared" si="27"/>
        <v>368.29220652377933</v>
      </c>
      <c r="CA58" s="195">
        <f t="shared" si="27"/>
        <v>376.4737152650851</v>
      </c>
      <c r="CB58" s="195">
        <f t="shared" si="27"/>
        <v>384.83697394325708</v>
      </c>
      <c r="CC58" s="195">
        <f t="shared" si="27"/>
        <v>393.3860200824974</v>
      </c>
      <c r="CD58" s="195">
        <f t="shared" si="27"/>
        <v>402.12498089948275</v>
      </c>
      <c r="CE58" s="195">
        <f t="shared" si="27"/>
        <v>411.05807529585871</v>
      </c>
      <c r="CF58" s="195">
        <f t="shared" si="28"/>
        <v>420.18961589499503</v>
      </c>
      <c r="CG58" s="195">
        <f t="shared" si="28"/>
        <v>429.52401112398775</v>
      </c>
      <c r="CH58" s="195">
        <f t="shared" si="28"/>
        <v>439.06576734191265</v>
      </c>
      <c r="CI58" s="195">
        <f t="shared" si="28"/>
        <v>448.81949101535685</v>
      </c>
      <c r="CJ58" s="195">
        <f t="shared" si="28"/>
        <v>458.78989094227848</v>
      </c>
      <c r="CK58" s="195">
        <f t="shared" si="28"/>
        <v>468.98178052527072</v>
      </c>
      <c r="CL58" s="195">
        <f t="shared" si="28"/>
        <v>479.40008009532386</v>
      </c>
      <c r="CM58" s="195">
        <f t="shared" si="28"/>
        <v>490.04981928721014</v>
      </c>
      <c r="CN58" s="195">
        <f t="shared" si="28"/>
        <v>500.93613946763645</v>
      </c>
      <c r="CO58" s="195">
        <f t="shared" si="28"/>
        <v>512.06429621733901</v>
      </c>
      <c r="CP58" s="195">
        <f t="shared" si="29"/>
        <v>523.43966186831472</v>
      </c>
      <c r="CQ58" s="195">
        <f t="shared" si="29"/>
        <v>535.06772809741983</v>
      </c>
      <c r="CR58" s="195">
        <f t="shared" si="29"/>
        <v>546.95410857758077</v>
      </c>
      <c r="CS58" s="195">
        <f t="shared" si="29"/>
        <v>559.10454168790397</v>
      </c>
      <c r="CT58" s="195">
        <f t="shared" si="29"/>
        <v>571.52489328398894</v>
      </c>
      <c r="CU58" s="195">
        <f t="shared" si="29"/>
        <v>584.22115952978265</v>
      </c>
      <c r="CV58" s="195">
        <f t="shared" si="29"/>
        <v>597.19946979234339</v>
      </c>
      <c r="CW58" s="195">
        <f t="shared" si="29"/>
        <v>610.46608960091021</v>
      </c>
      <c r="CX58" s="195">
        <f t="shared" si="29"/>
        <v>624.0274236717089</v>
      </c>
      <c r="CY58" s="195">
        <f t="shared" si="29"/>
        <v>637.89001899995128</v>
      </c>
      <c r="CZ58" s="195">
        <f t="shared" si="29"/>
        <v>652.06056802052285</v>
      </c>
    </row>
    <row r="59" spans="3:104" ht="16" hidden="1" outlineLevel="2">
      <c r="C59" s="177">
        <v>29</v>
      </c>
      <c r="D59" s="179" t="str">
        <f t="shared" si="20"/>
        <v/>
      </c>
      <c r="E59" s="195" t="str">
        <f t="shared" si="20"/>
        <v/>
      </c>
      <c r="F59" s="195" t="str">
        <f t="shared" si="20"/>
        <v/>
      </c>
      <c r="G59" s="195" t="str">
        <f t="shared" si="20"/>
        <v/>
      </c>
      <c r="H59" s="195" t="str">
        <f t="shared" si="20"/>
        <v/>
      </c>
      <c r="I59" s="195" t="str">
        <f t="shared" si="20"/>
        <v/>
      </c>
      <c r="J59" s="195" t="str">
        <f t="shared" si="20"/>
        <v/>
      </c>
      <c r="K59" s="195" t="str">
        <f t="shared" si="20"/>
        <v/>
      </c>
      <c r="L59" s="195" t="str">
        <f t="shared" si="20"/>
        <v/>
      </c>
      <c r="M59" s="195" t="str">
        <f t="shared" si="20"/>
        <v/>
      </c>
      <c r="N59" s="195" t="str">
        <f t="shared" si="21"/>
        <v/>
      </c>
      <c r="O59" s="195" t="str">
        <f t="shared" si="21"/>
        <v/>
      </c>
      <c r="P59" s="195" t="str">
        <f t="shared" si="21"/>
        <v/>
      </c>
      <c r="Q59" s="195" t="str">
        <f t="shared" si="21"/>
        <v/>
      </c>
      <c r="R59" s="195" t="str">
        <f t="shared" si="21"/>
        <v/>
      </c>
      <c r="S59" s="195" t="str">
        <f t="shared" si="21"/>
        <v/>
      </c>
      <c r="T59" s="195" t="str">
        <f t="shared" si="21"/>
        <v/>
      </c>
      <c r="U59" s="195" t="str">
        <f t="shared" si="21"/>
        <v/>
      </c>
      <c r="V59" s="195" t="str">
        <f t="shared" si="21"/>
        <v/>
      </c>
      <c r="W59" s="195" t="str">
        <f t="shared" si="21"/>
        <v/>
      </c>
      <c r="X59" s="195" t="str">
        <f t="shared" si="22"/>
        <v/>
      </c>
      <c r="Y59" s="195" t="str">
        <f t="shared" si="22"/>
        <v/>
      </c>
      <c r="Z59" s="195" t="str">
        <f t="shared" si="22"/>
        <v/>
      </c>
      <c r="AA59" s="195" t="str">
        <f t="shared" si="22"/>
        <v/>
      </c>
      <c r="AB59" s="195" t="str">
        <f t="shared" si="22"/>
        <v/>
      </c>
      <c r="AC59" s="195" t="str">
        <f t="shared" si="22"/>
        <v/>
      </c>
      <c r="AD59" s="195" t="str">
        <f t="shared" si="22"/>
        <v/>
      </c>
      <c r="AE59" s="195" t="str">
        <f t="shared" si="22"/>
        <v/>
      </c>
      <c r="AF59" s="195" t="str">
        <f t="shared" si="22"/>
        <v/>
      </c>
      <c r="AG59" s="195">
        <f t="shared" si="22"/>
        <v>131.13311146356162</v>
      </c>
      <c r="AH59" s="195">
        <f t="shared" si="23"/>
        <v>134.04619699377221</v>
      </c>
      <c r="AI59" s="195">
        <f t="shared" si="23"/>
        <v>137.0239959072893</v>
      </c>
      <c r="AJ59" s="195">
        <f t="shared" si="23"/>
        <v>140.0679457938904</v>
      </c>
      <c r="AK59" s="195">
        <f t="shared" si="23"/>
        <v>143.1795161790092</v>
      </c>
      <c r="AL59" s="195">
        <f t="shared" si="23"/>
        <v>146.36020923317744</v>
      </c>
      <c r="AM59" s="195">
        <f t="shared" si="23"/>
        <v>149.61156049722669</v>
      </c>
      <c r="AN59" s="195">
        <f t="shared" si="23"/>
        <v>152.93513962360009</v>
      </c>
      <c r="AO59" s="195">
        <f t="shared" si="23"/>
        <v>156.33255113413259</v>
      </c>
      <c r="AP59" s="195">
        <f t="shared" si="23"/>
        <v>159.8054351946644</v>
      </c>
      <c r="AQ59" s="195">
        <f t="shared" si="23"/>
        <v>163.35546840686294</v>
      </c>
      <c r="AR59" s="195">
        <f t="shared" si="24"/>
        <v>166.98436461763453</v>
      </c>
      <c r="AS59" s="195">
        <f t="shared" si="24"/>
        <v>170.69387574651674</v>
      </c>
      <c r="AT59" s="195">
        <f t="shared" si="24"/>
        <v>174.48579263145172</v>
      </c>
      <c r="AU59" s="195">
        <f t="shared" si="24"/>
        <v>178.36194589334733</v>
      </c>
      <c r="AV59" s="195">
        <f t="shared" si="24"/>
        <v>182.32420681984485</v>
      </c>
      <c r="AW59" s="195">
        <f t="shared" si="24"/>
        <v>186.37448826871895</v>
      </c>
      <c r="AX59" s="195">
        <f t="shared" si="24"/>
        <v>190.51474559134695</v>
      </c>
      <c r="AY59" s="195">
        <f t="shared" si="24"/>
        <v>194.74697757669196</v>
      </c>
      <c r="AZ59" s="195">
        <f t="shared" si="24"/>
        <v>199.07322741625705</v>
      </c>
      <c r="BA59" s="195">
        <f t="shared" si="24"/>
        <v>203.49558369047509</v>
      </c>
      <c r="BB59" s="195">
        <f t="shared" si="25"/>
        <v>208.01618137701135</v>
      </c>
      <c r="BC59" s="195">
        <f t="shared" si="25"/>
        <v>212.63720288146493</v>
      </c>
      <c r="BD59" s="195">
        <f t="shared" si="25"/>
        <v>217.36087909096727</v>
      </c>
      <c r="BE59" s="195">
        <f t="shared" si="25"/>
        <v>222.18949045118572</v>
      </c>
      <c r="BF59" s="195">
        <f t="shared" si="25"/>
        <v>227.12536806725271</v>
      </c>
      <c r="BG59" s="195">
        <f t="shared" si="25"/>
        <v>232.17089482915151</v>
      </c>
      <c r="BH59" s="195">
        <f t="shared" si="25"/>
        <v>237.32850656210258</v>
      </c>
      <c r="BI59" s="195">
        <f t="shared" si="25"/>
        <v>242.6006932025046</v>
      </c>
      <c r="BJ59" s="195">
        <f t="shared" si="25"/>
        <v>247.98999999999984</v>
      </c>
      <c r="BK59" s="195">
        <f t="shared" si="25"/>
        <v>253.49902874624183</v>
      </c>
      <c r="BL59" s="195">
        <f t="shared" si="26"/>
        <v>259.13043903096093</v>
      </c>
      <c r="BM59" s="195">
        <f t="shared" si="26"/>
        <v>264.88694952593198</v>
      </c>
      <c r="BN59" s="195">
        <f t="shared" si="26"/>
        <v>270.77133929746594</v>
      </c>
      <c r="BO59" s="195">
        <f t="shared" si="26"/>
        <v>276.7864491480575</v>
      </c>
      <c r="BP59" s="195">
        <f t="shared" si="26"/>
        <v>282.93518298783687</v>
      </c>
      <c r="BQ59" s="195">
        <f t="shared" si="26"/>
        <v>289.22050923648902</v>
      </c>
      <c r="BR59" s="195">
        <f t="shared" si="26"/>
        <v>295.6454622563146</v>
      </c>
      <c r="BS59" s="195">
        <f t="shared" si="26"/>
        <v>302.21314381712779</v>
      </c>
      <c r="BT59" s="195">
        <f t="shared" si="26"/>
        <v>308.9267245936943</v>
      </c>
      <c r="BU59" s="195">
        <f t="shared" si="26"/>
        <v>315.78944569643653</v>
      </c>
      <c r="BV59" s="195">
        <f t="shared" si="27"/>
        <v>322.80462023614177</v>
      </c>
      <c r="BW59" s="195">
        <f t="shared" si="27"/>
        <v>329.97563492343011</v>
      </c>
      <c r="BX59" s="195">
        <f t="shared" si="27"/>
        <v>337.30595170375449</v>
      </c>
      <c r="BY59" s="195">
        <f t="shared" si="27"/>
        <v>344.79910942872118</v>
      </c>
      <c r="BZ59" s="195">
        <f t="shared" si="27"/>
        <v>352.45872556453907</v>
      </c>
      <c r="CA59" s="195">
        <f t="shared" si="27"/>
        <v>360.28849793842051</v>
      </c>
      <c r="CB59" s="195">
        <f t="shared" si="27"/>
        <v>368.29220652377933</v>
      </c>
      <c r="CC59" s="195">
        <f t="shared" si="27"/>
        <v>376.47371526508499</v>
      </c>
      <c r="CD59" s="195">
        <f t="shared" si="27"/>
        <v>384.83697394325708</v>
      </c>
      <c r="CE59" s="195">
        <f t="shared" si="27"/>
        <v>393.38602008249728</v>
      </c>
      <c r="CF59" s="195">
        <f t="shared" si="28"/>
        <v>402.12498089948275</v>
      </c>
      <c r="CG59" s="195">
        <f t="shared" si="28"/>
        <v>411.05807529585871</v>
      </c>
      <c r="CH59" s="195">
        <f t="shared" si="28"/>
        <v>420.18961589499492</v>
      </c>
      <c r="CI59" s="195">
        <f t="shared" si="28"/>
        <v>429.52401112398758</v>
      </c>
      <c r="CJ59" s="195">
        <f t="shared" si="28"/>
        <v>439.06576734191265</v>
      </c>
      <c r="CK59" s="195">
        <f t="shared" si="28"/>
        <v>448.81949101535673</v>
      </c>
      <c r="CL59" s="195">
        <f t="shared" si="28"/>
        <v>458.78989094227842</v>
      </c>
      <c r="CM59" s="195">
        <f t="shared" si="28"/>
        <v>468.98178052527061</v>
      </c>
      <c r="CN59" s="195">
        <f t="shared" si="28"/>
        <v>479.40008009532386</v>
      </c>
      <c r="CO59" s="195">
        <f t="shared" si="28"/>
        <v>490.04981928720997</v>
      </c>
      <c r="CP59" s="195">
        <f t="shared" si="29"/>
        <v>500.93613946763645</v>
      </c>
      <c r="CQ59" s="195">
        <f t="shared" si="29"/>
        <v>512.06429621733878</v>
      </c>
      <c r="CR59" s="195">
        <f t="shared" si="29"/>
        <v>523.43966186831472</v>
      </c>
      <c r="CS59" s="195">
        <f t="shared" si="29"/>
        <v>535.06772809741972</v>
      </c>
      <c r="CT59" s="195">
        <f t="shared" si="29"/>
        <v>546.95410857758066</v>
      </c>
      <c r="CU59" s="195">
        <f t="shared" si="29"/>
        <v>559.10454168790375</v>
      </c>
      <c r="CV59" s="195">
        <f t="shared" si="29"/>
        <v>571.52489328398883</v>
      </c>
      <c r="CW59" s="195">
        <f t="shared" si="29"/>
        <v>584.22115952978265</v>
      </c>
      <c r="CX59" s="195">
        <f t="shared" si="29"/>
        <v>597.19946979234317</v>
      </c>
      <c r="CY59" s="195">
        <f t="shared" si="29"/>
        <v>610.4660896009101</v>
      </c>
      <c r="CZ59" s="195">
        <f t="shared" si="29"/>
        <v>624.0274236717089</v>
      </c>
    </row>
    <row r="60" spans="3:104" ht="16" hidden="1" outlineLevel="2">
      <c r="C60" s="177">
        <v>30</v>
      </c>
      <c r="D60" s="179" t="str">
        <f t="shared" ref="D60:M69" si="30">IF($C60&gt;D$29, "", $G$9 * ($G$17^(D$29-$C60)) * ($G$18^$C60))</f>
        <v/>
      </c>
      <c r="E60" s="195" t="str">
        <f t="shared" si="30"/>
        <v/>
      </c>
      <c r="F60" s="195" t="str">
        <f t="shared" si="30"/>
        <v/>
      </c>
      <c r="G60" s="195" t="str">
        <f t="shared" si="30"/>
        <v/>
      </c>
      <c r="H60" s="195" t="str">
        <f t="shared" si="30"/>
        <v/>
      </c>
      <c r="I60" s="195" t="str">
        <f t="shared" si="30"/>
        <v/>
      </c>
      <c r="J60" s="195" t="str">
        <f t="shared" si="30"/>
        <v/>
      </c>
      <c r="K60" s="195" t="str">
        <f t="shared" si="30"/>
        <v/>
      </c>
      <c r="L60" s="195" t="str">
        <f t="shared" si="30"/>
        <v/>
      </c>
      <c r="M60" s="195" t="str">
        <f t="shared" si="30"/>
        <v/>
      </c>
      <c r="N60" s="195" t="str">
        <f t="shared" ref="N60:W69" si="31">IF($C60&gt;N$29, "", $G$9 * ($G$17^(N$29-$C60)) * ($G$18^$C60))</f>
        <v/>
      </c>
      <c r="O60" s="195" t="str">
        <f t="shared" si="31"/>
        <v/>
      </c>
      <c r="P60" s="195" t="str">
        <f t="shared" si="31"/>
        <v/>
      </c>
      <c r="Q60" s="195" t="str">
        <f t="shared" si="31"/>
        <v/>
      </c>
      <c r="R60" s="195" t="str">
        <f t="shared" si="31"/>
        <v/>
      </c>
      <c r="S60" s="195" t="str">
        <f t="shared" si="31"/>
        <v/>
      </c>
      <c r="T60" s="195" t="str">
        <f t="shared" si="31"/>
        <v/>
      </c>
      <c r="U60" s="195" t="str">
        <f t="shared" si="31"/>
        <v/>
      </c>
      <c r="V60" s="195" t="str">
        <f t="shared" si="31"/>
        <v/>
      </c>
      <c r="W60" s="195" t="str">
        <f t="shared" si="31"/>
        <v/>
      </c>
      <c r="X60" s="195" t="str">
        <f t="shared" ref="X60:AG69" si="32">IF($C60&gt;X$29, "", $G$9 * ($G$17^(X$29-$C60)) * ($G$18^$C60))</f>
        <v/>
      </c>
      <c r="Y60" s="195" t="str">
        <f t="shared" si="32"/>
        <v/>
      </c>
      <c r="Z60" s="195" t="str">
        <f t="shared" si="32"/>
        <v/>
      </c>
      <c r="AA60" s="195" t="str">
        <f t="shared" si="32"/>
        <v/>
      </c>
      <c r="AB60" s="195" t="str">
        <f t="shared" si="32"/>
        <v/>
      </c>
      <c r="AC60" s="195" t="str">
        <f t="shared" si="32"/>
        <v/>
      </c>
      <c r="AD60" s="195" t="str">
        <f t="shared" si="32"/>
        <v/>
      </c>
      <c r="AE60" s="195" t="str">
        <f t="shared" si="32"/>
        <v/>
      </c>
      <c r="AF60" s="195" t="str">
        <f t="shared" si="32"/>
        <v/>
      </c>
      <c r="AG60" s="195" t="str">
        <f t="shared" si="32"/>
        <v/>
      </c>
      <c r="AH60" s="195">
        <f t="shared" ref="AH60:AQ69" si="33">IF($C60&gt;AH$29, "", $G$9 * ($G$17^(AH$29-$C60)) * ($G$18^$C60))</f>
        <v>128.28333296851238</v>
      </c>
      <c r="AI60" s="195">
        <f t="shared" si="33"/>
        <v>131.13311146356165</v>
      </c>
      <c r="AJ60" s="195">
        <f t="shared" si="33"/>
        <v>134.04619699377221</v>
      </c>
      <c r="AK60" s="195">
        <f t="shared" si="33"/>
        <v>137.02399590728933</v>
      </c>
      <c r="AL60" s="195">
        <f t="shared" si="33"/>
        <v>140.06794579389046</v>
      </c>
      <c r="AM60" s="195">
        <f t="shared" si="33"/>
        <v>143.17951617900923</v>
      </c>
      <c r="AN60" s="195">
        <f t="shared" si="33"/>
        <v>146.36020923317747</v>
      </c>
      <c r="AO60" s="195">
        <f t="shared" si="33"/>
        <v>149.61156049722672</v>
      </c>
      <c r="AP60" s="195">
        <f t="shared" si="33"/>
        <v>152.93513962360015</v>
      </c>
      <c r="AQ60" s="195">
        <f t="shared" si="33"/>
        <v>156.33255113413261</v>
      </c>
      <c r="AR60" s="195">
        <f t="shared" ref="AR60:BA69" si="34">IF($C60&gt;AR$29, "", $G$9 * ($G$17^(AR$29-$C60)) * ($G$18^$C60))</f>
        <v>159.80543519466443</v>
      </c>
      <c r="AS60" s="195">
        <f t="shared" si="34"/>
        <v>163.35546840686303</v>
      </c>
      <c r="AT60" s="195">
        <f t="shared" si="34"/>
        <v>166.98436461763455</v>
      </c>
      <c r="AU60" s="195">
        <f t="shared" si="34"/>
        <v>170.6938757465168</v>
      </c>
      <c r="AV60" s="195">
        <f t="shared" si="34"/>
        <v>174.48579263145174</v>
      </c>
      <c r="AW60" s="195">
        <f t="shared" si="34"/>
        <v>178.36194589334738</v>
      </c>
      <c r="AX60" s="195">
        <f t="shared" si="34"/>
        <v>182.32420681984485</v>
      </c>
      <c r="AY60" s="195">
        <f t="shared" si="34"/>
        <v>186.37448826871901</v>
      </c>
      <c r="AZ60" s="195">
        <f t="shared" si="34"/>
        <v>190.51474559134698</v>
      </c>
      <c r="BA60" s="195">
        <f t="shared" si="34"/>
        <v>194.74697757669202</v>
      </c>
      <c r="BB60" s="195">
        <f t="shared" ref="BB60:BK69" si="35">IF($C60&gt;BB$29, "", $G$9 * ($G$17^(BB$29-$C60)) * ($G$18^$C60))</f>
        <v>199.07322741625708</v>
      </c>
      <c r="BC60" s="195">
        <f t="shared" si="35"/>
        <v>203.49558369047514</v>
      </c>
      <c r="BD60" s="195">
        <f t="shared" si="35"/>
        <v>208.01618137701138</v>
      </c>
      <c r="BE60" s="195">
        <f t="shared" si="35"/>
        <v>212.63720288146499</v>
      </c>
      <c r="BF60" s="195">
        <f t="shared" si="35"/>
        <v>217.36087909096733</v>
      </c>
      <c r="BG60" s="195">
        <f t="shared" si="35"/>
        <v>222.18949045118578</v>
      </c>
      <c r="BH60" s="195">
        <f t="shared" si="35"/>
        <v>227.12536806725271</v>
      </c>
      <c r="BI60" s="195">
        <f t="shared" si="35"/>
        <v>232.17089482915159</v>
      </c>
      <c r="BJ60" s="195">
        <f t="shared" si="35"/>
        <v>237.32850656210258</v>
      </c>
      <c r="BK60" s="195">
        <f t="shared" si="35"/>
        <v>242.60069320250469</v>
      </c>
      <c r="BL60" s="195">
        <f t="shared" ref="BL60:BU69" si="36">IF($C60&gt;BL$29, "", $G$9 * ($G$17^(BL$29-$C60)) * ($G$18^$C60))</f>
        <v>247.98999999999987</v>
      </c>
      <c r="BM60" s="195">
        <f t="shared" si="36"/>
        <v>253.49902874624192</v>
      </c>
      <c r="BN60" s="195">
        <f t="shared" si="36"/>
        <v>259.13043903096093</v>
      </c>
      <c r="BO60" s="195">
        <f t="shared" si="36"/>
        <v>264.88694952593198</v>
      </c>
      <c r="BP60" s="195">
        <f t="shared" si="36"/>
        <v>270.77133929746606</v>
      </c>
      <c r="BQ60" s="195">
        <f t="shared" si="36"/>
        <v>276.7864491480575</v>
      </c>
      <c r="BR60" s="195">
        <f t="shared" si="36"/>
        <v>282.93518298783698</v>
      </c>
      <c r="BS60" s="195">
        <f t="shared" si="36"/>
        <v>289.22050923648902</v>
      </c>
      <c r="BT60" s="195">
        <f t="shared" si="36"/>
        <v>295.64546225631472</v>
      </c>
      <c r="BU60" s="195">
        <f t="shared" si="36"/>
        <v>302.21314381712784</v>
      </c>
      <c r="BV60" s="195">
        <f t="shared" ref="BV60:CE69" si="37">IF($C60&gt;BV$29, "", $G$9 * ($G$17^(BV$29-$C60)) * ($G$18^$C60))</f>
        <v>308.92672459369436</v>
      </c>
      <c r="BW60" s="195">
        <f t="shared" si="37"/>
        <v>315.78944569643659</v>
      </c>
      <c r="BX60" s="195">
        <f t="shared" si="37"/>
        <v>322.80462023614177</v>
      </c>
      <c r="BY60" s="195">
        <f t="shared" si="37"/>
        <v>329.97563492343022</v>
      </c>
      <c r="BZ60" s="195">
        <f t="shared" si="37"/>
        <v>337.30595170375454</v>
      </c>
      <c r="CA60" s="195">
        <f t="shared" si="37"/>
        <v>344.79910942872129</v>
      </c>
      <c r="CB60" s="195">
        <f t="shared" si="37"/>
        <v>352.45872556453912</v>
      </c>
      <c r="CC60" s="195">
        <f t="shared" si="37"/>
        <v>360.28849793842068</v>
      </c>
      <c r="CD60" s="195">
        <f t="shared" si="37"/>
        <v>368.29220652377938</v>
      </c>
      <c r="CE60" s="195">
        <f t="shared" si="37"/>
        <v>376.4737152650851</v>
      </c>
      <c r="CF60" s="195">
        <f t="shared" ref="CF60:CO69" si="38">IF($C60&gt;CF$29, "", $G$9 * ($G$17^(CF$29-$C60)) * ($G$18^$C60))</f>
        <v>384.83697394325714</v>
      </c>
      <c r="CG60" s="195">
        <f t="shared" si="38"/>
        <v>393.3860200824974</v>
      </c>
      <c r="CH60" s="195">
        <f t="shared" si="38"/>
        <v>402.12498089948286</v>
      </c>
      <c r="CI60" s="195">
        <f t="shared" si="38"/>
        <v>411.05807529585871</v>
      </c>
      <c r="CJ60" s="195">
        <f t="shared" si="38"/>
        <v>420.18961589499492</v>
      </c>
      <c r="CK60" s="195">
        <f t="shared" si="38"/>
        <v>429.52401112398775</v>
      </c>
      <c r="CL60" s="195">
        <f t="shared" si="38"/>
        <v>439.0657673419127</v>
      </c>
      <c r="CM60" s="195">
        <f t="shared" si="38"/>
        <v>448.81949101535685</v>
      </c>
      <c r="CN60" s="195">
        <f t="shared" si="38"/>
        <v>458.78989094227848</v>
      </c>
      <c r="CO60" s="195">
        <f t="shared" si="38"/>
        <v>468.98178052527084</v>
      </c>
      <c r="CP60" s="195">
        <f t="shared" ref="CP60:CZ69" si="39">IF($C60&gt;CP$29, "", $G$9 * ($G$17^(CP$29-$C60)) * ($G$18^$C60))</f>
        <v>479.40008009532386</v>
      </c>
      <c r="CQ60" s="195">
        <f t="shared" si="39"/>
        <v>490.04981928721014</v>
      </c>
      <c r="CR60" s="195">
        <f t="shared" si="39"/>
        <v>500.93613946763645</v>
      </c>
      <c r="CS60" s="195">
        <f t="shared" si="39"/>
        <v>512.06429621733901</v>
      </c>
      <c r="CT60" s="195">
        <f t="shared" si="39"/>
        <v>523.43966186831494</v>
      </c>
      <c r="CU60" s="195">
        <f t="shared" si="39"/>
        <v>535.06772809741994</v>
      </c>
      <c r="CV60" s="195">
        <f t="shared" si="39"/>
        <v>546.95410857758066</v>
      </c>
      <c r="CW60" s="195">
        <f t="shared" si="39"/>
        <v>559.10454168790397</v>
      </c>
      <c r="CX60" s="195">
        <f t="shared" si="39"/>
        <v>571.52489328398906</v>
      </c>
      <c r="CY60" s="195">
        <f t="shared" si="39"/>
        <v>584.22115952978265</v>
      </c>
      <c r="CZ60" s="195">
        <f t="shared" si="39"/>
        <v>597.19946979234328</v>
      </c>
    </row>
    <row r="61" spans="3:104" ht="16" hidden="1" outlineLevel="2">
      <c r="C61" s="177">
        <v>31</v>
      </c>
      <c r="D61" s="179" t="str">
        <f t="shared" si="30"/>
        <v/>
      </c>
      <c r="E61" s="195" t="str">
        <f t="shared" si="30"/>
        <v/>
      </c>
      <c r="F61" s="195" t="str">
        <f t="shared" si="30"/>
        <v/>
      </c>
      <c r="G61" s="195" t="str">
        <f t="shared" si="30"/>
        <v/>
      </c>
      <c r="H61" s="195" t="str">
        <f t="shared" si="30"/>
        <v/>
      </c>
      <c r="I61" s="195" t="str">
        <f t="shared" si="30"/>
        <v/>
      </c>
      <c r="J61" s="195" t="str">
        <f t="shared" si="30"/>
        <v/>
      </c>
      <c r="K61" s="195" t="str">
        <f t="shared" si="30"/>
        <v/>
      </c>
      <c r="L61" s="195" t="str">
        <f t="shared" si="30"/>
        <v/>
      </c>
      <c r="M61" s="195" t="str">
        <f t="shared" si="30"/>
        <v/>
      </c>
      <c r="N61" s="195" t="str">
        <f t="shared" si="31"/>
        <v/>
      </c>
      <c r="O61" s="195" t="str">
        <f t="shared" si="31"/>
        <v/>
      </c>
      <c r="P61" s="195" t="str">
        <f t="shared" si="31"/>
        <v/>
      </c>
      <c r="Q61" s="195" t="str">
        <f t="shared" si="31"/>
        <v/>
      </c>
      <c r="R61" s="195" t="str">
        <f t="shared" si="31"/>
        <v/>
      </c>
      <c r="S61" s="195" t="str">
        <f t="shared" si="31"/>
        <v/>
      </c>
      <c r="T61" s="195" t="str">
        <f t="shared" si="31"/>
        <v/>
      </c>
      <c r="U61" s="195" t="str">
        <f t="shared" si="31"/>
        <v/>
      </c>
      <c r="V61" s="195" t="str">
        <f t="shared" si="31"/>
        <v/>
      </c>
      <c r="W61" s="195" t="str">
        <f t="shared" si="31"/>
        <v/>
      </c>
      <c r="X61" s="195" t="str">
        <f t="shared" si="32"/>
        <v/>
      </c>
      <c r="Y61" s="195" t="str">
        <f t="shared" si="32"/>
        <v/>
      </c>
      <c r="Z61" s="195" t="str">
        <f t="shared" si="32"/>
        <v/>
      </c>
      <c r="AA61" s="195" t="str">
        <f t="shared" si="32"/>
        <v/>
      </c>
      <c r="AB61" s="195" t="str">
        <f t="shared" si="32"/>
        <v/>
      </c>
      <c r="AC61" s="195" t="str">
        <f t="shared" si="32"/>
        <v/>
      </c>
      <c r="AD61" s="195" t="str">
        <f t="shared" si="32"/>
        <v/>
      </c>
      <c r="AE61" s="195" t="str">
        <f t="shared" si="32"/>
        <v/>
      </c>
      <c r="AF61" s="195" t="str">
        <f t="shared" si="32"/>
        <v/>
      </c>
      <c r="AG61" s="195" t="str">
        <f t="shared" si="32"/>
        <v/>
      </c>
      <c r="AH61" s="195" t="str">
        <f t="shared" si="33"/>
        <v/>
      </c>
      <c r="AI61" s="195">
        <f t="shared" si="33"/>
        <v>125.49548572316961</v>
      </c>
      <c r="AJ61" s="195">
        <f t="shared" si="33"/>
        <v>128.28333296851235</v>
      </c>
      <c r="AK61" s="195">
        <f t="shared" si="33"/>
        <v>131.13311146356162</v>
      </c>
      <c r="AL61" s="195">
        <f t="shared" si="33"/>
        <v>134.04619699377218</v>
      </c>
      <c r="AM61" s="195">
        <f t="shared" si="33"/>
        <v>137.0239959072893</v>
      </c>
      <c r="AN61" s="195">
        <f t="shared" si="33"/>
        <v>140.0679457938904</v>
      </c>
      <c r="AO61" s="195">
        <f t="shared" si="33"/>
        <v>143.1795161790092</v>
      </c>
      <c r="AP61" s="195">
        <f t="shared" si="33"/>
        <v>146.36020923317744</v>
      </c>
      <c r="AQ61" s="195">
        <f t="shared" si="33"/>
        <v>149.61156049722666</v>
      </c>
      <c r="AR61" s="195">
        <f t="shared" si="34"/>
        <v>152.93513962360009</v>
      </c>
      <c r="AS61" s="195">
        <f t="shared" si="34"/>
        <v>156.33255113413256</v>
      </c>
      <c r="AT61" s="195">
        <f t="shared" si="34"/>
        <v>159.80543519466443</v>
      </c>
      <c r="AU61" s="195">
        <f t="shared" si="34"/>
        <v>163.35546840686294</v>
      </c>
      <c r="AV61" s="195">
        <f t="shared" si="34"/>
        <v>166.98436461763453</v>
      </c>
      <c r="AW61" s="195">
        <f t="shared" si="34"/>
        <v>170.69387574651674</v>
      </c>
      <c r="AX61" s="195">
        <f t="shared" si="34"/>
        <v>174.48579263145174</v>
      </c>
      <c r="AY61" s="195">
        <f t="shared" si="34"/>
        <v>178.36194589334733</v>
      </c>
      <c r="AZ61" s="195">
        <f t="shared" si="34"/>
        <v>182.32420681984482</v>
      </c>
      <c r="BA61" s="195">
        <f t="shared" si="34"/>
        <v>186.37448826871892</v>
      </c>
      <c r="BB61" s="195">
        <f t="shared" si="35"/>
        <v>190.51474559134692</v>
      </c>
      <c r="BC61" s="195">
        <f t="shared" si="35"/>
        <v>194.74697757669196</v>
      </c>
      <c r="BD61" s="195">
        <f t="shared" si="35"/>
        <v>199.07322741625705</v>
      </c>
      <c r="BE61" s="195">
        <f t="shared" si="35"/>
        <v>203.49558369047509</v>
      </c>
      <c r="BF61" s="195">
        <f t="shared" si="35"/>
        <v>208.01618137701132</v>
      </c>
      <c r="BG61" s="195">
        <f t="shared" si="35"/>
        <v>212.63720288146493</v>
      </c>
      <c r="BH61" s="195">
        <f t="shared" si="35"/>
        <v>217.36087909096727</v>
      </c>
      <c r="BI61" s="195">
        <f t="shared" si="35"/>
        <v>222.18949045118569</v>
      </c>
      <c r="BJ61" s="195">
        <f t="shared" si="35"/>
        <v>227.12536806725271</v>
      </c>
      <c r="BK61" s="195">
        <f t="shared" si="35"/>
        <v>232.17089482915148</v>
      </c>
      <c r="BL61" s="195">
        <f t="shared" si="36"/>
        <v>237.32850656210258</v>
      </c>
      <c r="BM61" s="195">
        <f t="shared" si="36"/>
        <v>242.6006932025046</v>
      </c>
      <c r="BN61" s="195">
        <f t="shared" si="36"/>
        <v>247.98999999999984</v>
      </c>
      <c r="BO61" s="195">
        <f t="shared" si="36"/>
        <v>253.49902874624183</v>
      </c>
      <c r="BP61" s="195">
        <f t="shared" si="36"/>
        <v>259.13043903096087</v>
      </c>
      <c r="BQ61" s="195">
        <f t="shared" si="36"/>
        <v>264.88694952593198</v>
      </c>
      <c r="BR61" s="195">
        <f t="shared" si="36"/>
        <v>270.77133929746594</v>
      </c>
      <c r="BS61" s="195">
        <f t="shared" si="36"/>
        <v>276.78644914805744</v>
      </c>
      <c r="BT61" s="195">
        <f t="shared" si="36"/>
        <v>282.93518298783681</v>
      </c>
      <c r="BU61" s="195">
        <f t="shared" si="36"/>
        <v>289.22050923648897</v>
      </c>
      <c r="BV61" s="195">
        <f t="shared" si="37"/>
        <v>295.64546225631466</v>
      </c>
      <c r="BW61" s="195">
        <f t="shared" si="37"/>
        <v>302.21314381712779</v>
      </c>
      <c r="BX61" s="195">
        <f t="shared" si="37"/>
        <v>308.9267245936943</v>
      </c>
      <c r="BY61" s="195">
        <f t="shared" si="37"/>
        <v>315.78944569643647</v>
      </c>
      <c r="BZ61" s="195">
        <f t="shared" si="37"/>
        <v>322.80462023614177</v>
      </c>
      <c r="CA61" s="195">
        <f t="shared" si="37"/>
        <v>329.97563492343011</v>
      </c>
      <c r="CB61" s="195">
        <f t="shared" si="37"/>
        <v>337.30595170375449</v>
      </c>
      <c r="CC61" s="195">
        <f t="shared" si="37"/>
        <v>344.79910942872118</v>
      </c>
      <c r="CD61" s="195">
        <f t="shared" si="37"/>
        <v>352.45872556453907</v>
      </c>
      <c r="CE61" s="195">
        <f t="shared" si="37"/>
        <v>360.28849793842056</v>
      </c>
      <c r="CF61" s="195">
        <f t="shared" si="38"/>
        <v>368.29220652377933</v>
      </c>
      <c r="CG61" s="195">
        <f t="shared" si="38"/>
        <v>376.47371526508499</v>
      </c>
      <c r="CH61" s="195">
        <f t="shared" si="38"/>
        <v>384.83697394325702</v>
      </c>
      <c r="CI61" s="195">
        <f t="shared" si="38"/>
        <v>393.38602008249734</v>
      </c>
      <c r="CJ61" s="195">
        <f t="shared" si="38"/>
        <v>402.12498089948269</v>
      </c>
      <c r="CK61" s="195">
        <f t="shared" si="38"/>
        <v>411.05807529585854</v>
      </c>
      <c r="CL61" s="195">
        <f t="shared" si="38"/>
        <v>420.18961589499486</v>
      </c>
      <c r="CM61" s="195">
        <f t="shared" si="38"/>
        <v>429.52401112398763</v>
      </c>
      <c r="CN61" s="195">
        <f t="shared" si="38"/>
        <v>439.06576734191259</v>
      </c>
      <c r="CO61" s="195">
        <f t="shared" si="38"/>
        <v>448.81949101535668</v>
      </c>
      <c r="CP61" s="195">
        <f t="shared" si="39"/>
        <v>458.78989094227848</v>
      </c>
      <c r="CQ61" s="195">
        <f t="shared" si="39"/>
        <v>468.98178052527061</v>
      </c>
      <c r="CR61" s="195">
        <f t="shared" si="39"/>
        <v>479.4000800953238</v>
      </c>
      <c r="CS61" s="195">
        <f t="shared" si="39"/>
        <v>490.04981928720997</v>
      </c>
      <c r="CT61" s="195">
        <f t="shared" si="39"/>
        <v>500.93613946763645</v>
      </c>
      <c r="CU61" s="195">
        <f t="shared" si="39"/>
        <v>512.06429621733889</v>
      </c>
      <c r="CV61" s="195">
        <f t="shared" si="39"/>
        <v>523.43966186831483</v>
      </c>
      <c r="CW61" s="195">
        <f t="shared" si="39"/>
        <v>535.06772809741972</v>
      </c>
      <c r="CX61" s="195">
        <f t="shared" si="39"/>
        <v>546.95410857758054</v>
      </c>
      <c r="CY61" s="195">
        <f t="shared" si="39"/>
        <v>559.10454168790386</v>
      </c>
      <c r="CZ61" s="195">
        <f t="shared" si="39"/>
        <v>571.52489328398883</v>
      </c>
    </row>
    <row r="62" spans="3:104" ht="16" hidden="1" outlineLevel="2">
      <c r="C62" s="177">
        <v>32</v>
      </c>
      <c r="D62" s="179" t="str">
        <f t="shared" si="30"/>
        <v/>
      </c>
      <c r="E62" s="195" t="str">
        <f t="shared" si="30"/>
        <v/>
      </c>
      <c r="F62" s="195" t="str">
        <f t="shared" si="30"/>
        <v/>
      </c>
      <c r="G62" s="195" t="str">
        <f t="shared" si="30"/>
        <v/>
      </c>
      <c r="H62" s="195" t="str">
        <f t="shared" si="30"/>
        <v/>
      </c>
      <c r="I62" s="195" t="str">
        <f t="shared" si="30"/>
        <v/>
      </c>
      <c r="J62" s="195" t="str">
        <f t="shared" si="30"/>
        <v/>
      </c>
      <c r="K62" s="195" t="str">
        <f t="shared" si="30"/>
        <v/>
      </c>
      <c r="L62" s="195" t="str">
        <f t="shared" si="30"/>
        <v/>
      </c>
      <c r="M62" s="195" t="str">
        <f t="shared" si="30"/>
        <v/>
      </c>
      <c r="N62" s="195" t="str">
        <f t="shared" si="31"/>
        <v/>
      </c>
      <c r="O62" s="195" t="str">
        <f t="shared" si="31"/>
        <v/>
      </c>
      <c r="P62" s="195" t="str">
        <f t="shared" si="31"/>
        <v/>
      </c>
      <c r="Q62" s="195" t="str">
        <f t="shared" si="31"/>
        <v/>
      </c>
      <c r="R62" s="195" t="str">
        <f t="shared" si="31"/>
        <v/>
      </c>
      <c r="S62" s="195" t="str">
        <f t="shared" si="31"/>
        <v/>
      </c>
      <c r="T62" s="195" t="str">
        <f t="shared" si="31"/>
        <v/>
      </c>
      <c r="U62" s="195" t="str">
        <f t="shared" si="31"/>
        <v/>
      </c>
      <c r="V62" s="195" t="str">
        <f t="shared" si="31"/>
        <v/>
      </c>
      <c r="W62" s="195" t="str">
        <f t="shared" si="31"/>
        <v/>
      </c>
      <c r="X62" s="195" t="str">
        <f t="shared" si="32"/>
        <v/>
      </c>
      <c r="Y62" s="195" t="str">
        <f t="shared" si="32"/>
        <v/>
      </c>
      <c r="Z62" s="195" t="str">
        <f t="shared" si="32"/>
        <v/>
      </c>
      <c r="AA62" s="195" t="str">
        <f t="shared" si="32"/>
        <v/>
      </c>
      <c r="AB62" s="195" t="str">
        <f t="shared" si="32"/>
        <v/>
      </c>
      <c r="AC62" s="195" t="str">
        <f t="shared" si="32"/>
        <v/>
      </c>
      <c r="AD62" s="195" t="str">
        <f t="shared" si="32"/>
        <v/>
      </c>
      <c r="AE62" s="195" t="str">
        <f t="shared" si="32"/>
        <v/>
      </c>
      <c r="AF62" s="195" t="str">
        <f t="shared" si="32"/>
        <v/>
      </c>
      <c r="AG62" s="195" t="str">
        <f t="shared" si="32"/>
        <v/>
      </c>
      <c r="AH62" s="195" t="str">
        <f t="shared" si="33"/>
        <v/>
      </c>
      <c r="AI62" s="195" t="str">
        <f t="shared" si="33"/>
        <v/>
      </c>
      <c r="AJ62" s="195">
        <f t="shared" si="33"/>
        <v>122.76822384058227</v>
      </c>
      <c r="AK62" s="195">
        <f t="shared" si="33"/>
        <v>125.49548572316964</v>
      </c>
      <c r="AL62" s="195">
        <f t="shared" si="33"/>
        <v>128.28333296851235</v>
      </c>
      <c r="AM62" s="195">
        <f t="shared" si="33"/>
        <v>131.13311146356165</v>
      </c>
      <c r="AN62" s="195">
        <f t="shared" si="33"/>
        <v>134.04619699377221</v>
      </c>
      <c r="AO62" s="195">
        <f t="shared" si="33"/>
        <v>137.02399590728933</v>
      </c>
      <c r="AP62" s="195">
        <f t="shared" si="33"/>
        <v>140.06794579389043</v>
      </c>
      <c r="AQ62" s="195">
        <f t="shared" si="33"/>
        <v>143.1795161790092</v>
      </c>
      <c r="AR62" s="195">
        <f t="shared" si="34"/>
        <v>146.36020923317747</v>
      </c>
      <c r="AS62" s="195">
        <f t="shared" si="34"/>
        <v>149.61156049722669</v>
      </c>
      <c r="AT62" s="195">
        <f t="shared" si="34"/>
        <v>152.93513962360012</v>
      </c>
      <c r="AU62" s="195">
        <f t="shared" si="34"/>
        <v>156.33255113413264</v>
      </c>
      <c r="AV62" s="195">
        <f t="shared" si="34"/>
        <v>159.80543519466443</v>
      </c>
      <c r="AW62" s="195">
        <f t="shared" si="34"/>
        <v>163.355468406863</v>
      </c>
      <c r="AX62" s="195">
        <f t="shared" si="34"/>
        <v>166.98436461763453</v>
      </c>
      <c r="AY62" s="195">
        <f t="shared" si="34"/>
        <v>170.6938757465168</v>
      </c>
      <c r="AZ62" s="195">
        <f t="shared" si="34"/>
        <v>174.48579263145174</v>
      </c>
      <c r="BA62" s="195">
        <f t="shared" si="34"/>
        <v>178.36194589334735</v>
      </c>
      <c r="BB62" s="195">
        <f t="shared" si="35"/>
        <v>182.32420681984482</v>
      </c>
      <c r="BC62" s="195">
        <f t="shared" si="35"/>
        <v>186.37448826871898</v>
      </c>
      <c r="BD62" s="195">
        <f t="shared" si="35"/>
        <v>190.51474559134698</v>
      </c>
      <c r="BE62" s="195">
        <f t="shared" si="35"/>
        <v>194.74697757669199</v>
      </c>
      <c r="BF62" s="195">
        <f t="shared" si="35"/>
        <v>199.07322741625708</v>
      </c>
      <c r="BG62" s="195">
        <f t="shared" si="35"/>
        <v>203.49558369047512</v>
      </c>
      <c r="BH62" s="195">
        <f t="shared" si="35"/>
        <v>208.01618137701138</v>
      </c>
      <c r="BI62" s="195">
        <f t="shared" si="35"/>
        <v>212.63720288146499</v>
      </c>
      <c r="BJ62" s="195">
        <f t="shared" si="35"/>
        <v>217.3608790909673</v>
      </c>
      <c r="BK62" s="195">
        <f t="shared" si="35"/>
        <v>222.18949045118578</v>
      </c>
      <c r="BL62" s="195">
        <f t="shared" si="36"/>
        <v>227.12536806725268</v>
      </c>
      <c r="BM62" s="195">
        <f t="shared" si="36"/>
        <v>232.17089482915156</v>
      </c>
      <c r="BN62" s="195">
        <f t="shared" si="36"/>
        <v>237.32850656210258</v>
      </c>
      <c r="BO62" s="195">
        <f t="shared" si="36"/>
        <v>242.60069320250469</v>
      </c>
      <c r="BP62" s="195">
        <f t="shared" si="36"/>
        <v>247.98999999999987</v>
      </c>
      <c r="BQ62" s="195">
        <f t="shared" si="36"/>
        <v>253.49902874624186</v>
      </c>
      <c r="BR62" s="195">
        <f t="shared" si="36"/>
        <v>259.13043903096093</v>
      </c>
      <c r="BS62" s="195">
        <f t="shared" si="36"/>
        <v>264.88694952593198</v>
      </c>
      <c r="BT62" s="195">
        <f t="shared" si="36"/>
        <v>270.771339297466</v>
      </c>
      <c r="BU62" s="195">
        <f t="shared" si="36"/>
        <v>276.78644914805744</v>
      </c>
      <c r="BV62" s="195">
        <f t="shared" si="37"/>
        <v>282.93518298783687</v>
      </c>
      <c r="BW62" s="195">
        <f t="shared" si="37"/>
        <v>289.22050923648902</v>
      </c>
      <c r="BX62" s="195">
        <f t="shared" si="37"/>
        <v>295.64546225631472</v>
      </c>
      <c r="BY62" s="195">
        <f t="shared" si="37"/>
        <v>302.21314381712784</v>
      </c>
      <c r="BZ62" s="195">
        <f t="shared" si="37"/>
        <v>308.9267245936943</v>
      </c>
      <c r="CA62" s="195">
        <f t="shared" si="37"/>
        <v>315.78944569643664</v>
      </c>
      <c r="CB62" s="195">
        <f t="shared" si="37"/>
        <v>322.80462023614183</v>
      </c>
      <c r="CC62" s="195">
        <f t="shared" si="37"/>
        <v>329.97563492343016</v>
      </c>
      <c r="CD62" s="195">
        <f t="shared" si="37"/>
        <v>337.30595170375449</v>
      </c>
      <c r="CE62" s="195">
        <f t="shared" si="37"/>
        <v>344.79910942872129</v>
      </c>
      <c r="CF62" s="195">
        <f t="shared" si="38"/>
        <v>352.45872556453912</v>
      </c>
      <c r="CG62" s="195">
        <f t="shared" si="38"/>
        <v>360.28849793842068</v>
      </c>
      <c r="CH62" s="195">
        <f t="shared" si="38"/>
        <v>368.29220652377938</v>
      </c>
      <c r="CI62" s="195">
        <f t="shared" si="38"/>
        <v>376.47371526508505</v>
      </c>
      <c r="CJ62" s="195">
        <f t="shared" si="38"/>
        <v>384.83697394325714</v>
      </c>
      <c r="CK62" s="195">
        <f t="shared" si="38"/>
        <v>393.38602008249734</v>
      </c>
      <c r="CL62" s="195">
        <f t="shared" si="38"/>
        <v>402.12498089948269</v>
      </c>
      <c r="CM62" s="195">
        <f t="shared" si="38"/>
        <v>411.05807529585871</v>
      </c>
      <c r="CN62" s="195">
        <f t="shared" si="38"/>
        <v>420.18961589499492</v>
      </c>
      <c r="CO62" s="195">
        <f t="shared" si="38"/>
        <v>429.52401112398769</v>
      </c>
      <c r="CP62" s="195">
        <f t="shared" si="39"/>
        <v>439.06576734191265</v>
      </c>
      <c r="CQ62" s="195">
        <f t="shared" si="39"/>
        <v>448.81949101535685</v>
      </c>
      <c r="CR62" s="195">
        <f t="shared" si="39"/>
        <v>458.78989094227848</v>
      </c>
      <c r="CS62" s="195">
        <f t="shared" si="39"/>
        <v>468.98178052527078</v>
      </c>
      <c r="CT62" s="195">
        <f t="shared" si="39"/>
        <v>479.40008009532386</v>
      </c>
      <c r="CU62" s="195">
        <f t="shared" si="39"/>
        <v>490.04981928721014</v>
      </c>
      <c r="CV62" s="195">
        <f t="shared" si="39"/>
        <v>500.93613946763656</v>
      </c>
      <c r="CW62" s="195">
        <f t="shared" si="39"/>
        <v>512.06429621733901</v>
      </c>
      <c r="CX62" s="195">
        <f t="shared" si="39"/>
        <v>523.43966186831483</v>
      </c>
      <c r="CY62" s="195">
        <f t="shared" si="39"/>
        <v>535.06772809741983</v>
      </c>
      <c r="CZ62" s="195">
        <f t="shared" si="39"/>
        <v>546.95410857758077</v>
      </c>
    </row>
    <row r="63" spans="3:104" ht="16" hidden="1" outlineLevel="2">
      <c r="C63" s="177">
        <v>33</v>
      </c>
      <c r="D63" s="179" t="str">
        <f t="shared" si="30"/>
        <v/>
      </c>
      <c r="E63" s="195" t="str">
        <f t="shared" si="30"/>
        <v/>
      </c>
      <c r="F63" s="195" t="str">
        <f t="shared" si="30"/>
        <v/>
      </c>
      <c r="G63" s="195" t="str">
        <f t="shared" si="30"/>
        <v/>
      </c>
      <c r="H63" s="195" t="str">
        <f t="shared" si="30"/>
        <v/>
      </c>
      <c r="I63" s="195" t="str">
        <f t="shared" si="30"/>
        <v/>
      </c>
      <c r="J63" s="195" t="str">
        <f t="shared" si="30"/>
        <v/>
      </c>
      <c r="K63" s="195" t="str">
        <f t="shared" si="30"/>
        <v/>
      </c>
      <c r="L63" s="195" t="str">
        <f t="shared" si="30"/>
        <v/>
      </c>
      <c r="M63" s="195" t="str">
        <f t="shared" si="30"/>
        <v/>
      </c>
      <c r="N63" s="195" t="str">
        <f t="shared" si="31"/>
        <v/>
      </c>
      <c r="O63" s="195" t="str">
        <f t="shared" si="31"/>
        <v/>
      </c>
      <c r="P63" s="195" t="str">
        <f t="shared" si="31"/>
        <v/>
      </c>
      <c r="Q63" s="195" t="str">
        <f t="shared" si="31"/>
        <v/>
      </c>
      <c r="R63" s="195" t="str">
        <f t="shared" si="31"/>
        <v/>
      </c>
      <c r="S63" s="195" t="str">
        <f t="shared" si="31"/>
        <v/>
      </c>
      <c r="T63" s="195" t="str">
        <f t="shared" si="31"/>
        <v/>
      </c>
      <c r="U63" s="195" t="str">
        <f t="shared" si="31"/>
        <v/>
      </c>
      <c r="V63" s="195" t="str">
        <f t="shared" si="31"/>
        <v/>
      </c>
      <c r="W63" s="195" t="str">
        <f t="shared" si="31"/>
        <v/>
      </c>
      <c r="X63" s="195" t="str">
        <f t="shared" si="32"/>
        <v/>
      </c>
      <c r="Y63" s="195" t="str">
        <f t="shared" si="32"/>
        <v/>
      </c>
      <c r="Z63" s="195" t="str">
        <f t="shared" si="32"/>
        <v/>
      </c>
      <c r="AA63" s="195" t="str">
        <f t="shared" si="32"/>
        <v/>
      </c>
      <c r="AB63" s="195" t="str">
        <f t="shared" si="32"/>
        <v/>
      </c>
      <c r="AC63" s="195" t="str">
        <f t="shared" si="32"/>
        <v/>
      </c>
      <c r="AD63" s="195" t="str">
        <f t="shared" si="32"/>
        <v/>
      </c>
      <c r="AE63" s="195" t="str">
        <f t="shared" si="32"/>
        <v/>
      </c>
      <c r="AF63" s="195" t="str">
        <f t="shared" si="32"/>
        <v/>
      </c>
      <c r="AG63" s="195" t="str">
        <f t="shared" si="32"/>
        <v/>
      </c>
      <c r="AH63" s="195" t="str">
        <f t="shared" si="33"/>
        <v/>
      </c>
      <c r="AI63" s="195" t="str">
        <f t="shared" si="33"/>
        <v/>
      </c>
      <c r="AJ63" s="195" t="str">
        <f t="shared" si="33"/>
        <v/>
      </c>
      <c r="AK63" s="195">
        <f t="shared" si="33"/>
        <v>120.10023068254984</v>
      </c>
      <c r="AL63" s="195">
        <f t="shared" si="33"/>
        <v>122.76822384058227</v>
      </c>
      <c r="AM63" s="195">
        <f t="shared" si="33"/>
        <v>125.49548572316962</v>
      </c>
      <c r="AN63" s="195">
        <f t="shared" si="33"/>
        <v>128.28333296851238</v>
      </c>
      <c r="AO63" s="195">
        <f t="shared" si="33"/>
        <v>131.13311146356165</v>
      </c>
      <c r="AP63" s="195">
        <f t="shared" si="33"/>
        <v>134.04619699377221</v>
      </c>
      <c r="AQ63" s="195">
        <f t="shared" si="33"/>
        <v>137.02399590728933</v>
      </c>
      <c r="AR63" s="195">
        <f t="shared" si="34"/>
        <v>140.06794579389043</v>
      </c>
      <c r="AS63" s="195">
        <f t="shared" si="34"/>
        <v>143.17951617900923</v>
      </c>
      <c r="AT63" s="195">
        <f t="shared" si="34"/>
        <v>146.36020923317747</v>
      </c>
      <c r="AU63" s="195">
        <f t="shared" si="34"/>
        <v>149.61156049722669</v>
      </c>
      <c r="AV63" s="195">
        <f t="shared" si="34"/>
        <v>152.93513962360015</v>
      </c>
      <c r="AW63" s="195">
        <f t="shared" si="34"/>
        <v>156.33255113413261</v>
      </c>
      <c r="AX63" s="195">
        <f t="shared" si="34"/>
        <v>159.80543519466443</v>
      </c>
      <c r="AY63" s="195">
        <f t="shared" si="34"/>
        <v>163.355468406863</v>
      </c>
      <c r="AZ63" s="195">
        <f t="shared" si="34"/>
        <v>166.98436461763455</v>
      </c>
      <c r="BA63" s="195">
        <f t="shared" si="34"/>
        <v>170.6938757465168</v>
      </c>
      <c r="BB63" s="195">
        <f t="shared" si="35"/>
        <v>174.48579263145174</v>
      </c>
      <c r="BC63" s="195">
        <f t="shared" si="35"/>
        <v>178.36194589334733</v>
      </c>
      <c r="BD63" s="195">
        <f t="shared" si="35"/>
        <v>182.32420681984485</v>
      </c>
      <c r="BE63" s="195">
        <f t="shared" si="35"/>
        <v>186.37448826871898</v>
      </c>
      <c r="BF63" s="195">
        <f t="shared" si="35"/>
        <v>190.51474559134698</v>
      </c>
      <c r="BG63" s="195">
        <f t="shared" si="35"/>
        <v>194.74697757669199</v>
      </c>
      <c r="BH63" s="195">
        <f t="shared" si="35"/>
        <v>199.07322741625708</v>
      </c>
      <c r="BI63" s="195">
        <f t="shared" si="35"/>
        <v>203.49558369047514</v>
      </c>
      <c r="BJ63" s="195">
        <f t="shared" si="35"/>
        <v>208.01618137701138</v>
      </c>
      <c r="BK63" s="195">
        <f t="shared" si="35"/>
        <v>212.63720288146496</v>
      </c>
      <c r="BL63" s="195">
        <f t="shared" si="36"/>
        <v>217.36087909096733</v>
      </c>
      <c r="BM63" s="195">
        <f t="shared" si="36"/>
        <v>222.18949045118572</v>
      </c>
      <c r="BN63" s="195">
        <f t="shared" si="36"/>
        <v>227.12536806725274</v>
      </c>
      <c r="BO63" s="195">
        <f t="shared" si="36"/>
        <v>232.17089482915154</v>
      </c>
      <c r="BP63" s="195">
        <f t="shared" si="36"/>
        <v>237.3285065621026</v>
      </c>
      <c r="BQ63" s="195">
        <f t="shared" si="36"/>
        <v>242.60069320250466</v>
      </c>
      <c r="BR63" s="195">
        <f t="shared" si="36"/>
        <v>247.98999999999987</v>
      </c>
      <c r="BS63" s="195">
        <f t="shared" si="36"/>
        <v>253.49902874624192</v>
      </c>
      <c r="BT63" s="195">
        <f t="shared" si="36"/>
        <v>259.13043903096093</v>
      </c>
      <c r="BU63" s="195">
        <f t="shared" si="36"/>
        <v>264.88694952593204</v>
      </c>
      <c r="BV63" s="195">
        <f t="shared" si="37"/>
        <v>270.77133929746594</v>
      </c>
      <c r="BW63" s="195">
        <f t="shared" si="37"/>
        <v>276.78644914805744</v>
      </c>
      <c r="BX63" s="195">
        <f t="shared" si="37"/>
        <v>282.93518298783692</v>
      </c>
      <c r="BY63" s="195">
        <f t="shared" si="37"/>
        <v>289.22050923648902</v>
      </c>
      <c r="BZ63" s="195">
        <f t="shared" si="37"/>
        <v>295.64546225631472</v>
      </c>
      <c r="CA63" s="195">
        <f t="shared" si="37"/>
        <v>302.21314381712779</v>
      </c>
      <c r="CB63" s="195">
        <f t="shared" si="37"/>
        <v>308.92672459369436</v>
      </c>
      <c r="CC63" s="195">
        <f t="shared" si="37"/>
        <v>315.78944569643659</v>
      </c>
      <c r="CD63" s="195">
        <f t="shared" si="37"/>
        <v>322.80462023614183</v>
      </c>
      <c r="CE63" s="195">
        <f t="shared" si="37"/>
        <v>329.97563492343016</v>
      </c>
      <c r="CF63" s="195">
        <f t="shared" si="38"/>
        <v>337.30595170375454</v>
      </c>
      <c r="CG63" s="195">
        <f t="shared" si="38"/>
        <v>344.79910942872129</v>
      </c>
      <c r="CH63" s="195">
        <f t="shared" si="38"/>
        <v>352.45872556453918</v>
      </c>
      <c r="CI63" s="195">
        <f t="shared" si="38"/>
        <v>360.28849793842062</v>
      </c>
      <c r="CJ63" s="195">
        <f t="shared" si="38"/>
        <v>368.29220652377938</v>
      </c>
      <c r="CK63" s="195">
        <f t="shared" si="38"/>
        <v>376.4737152650851</v>
      </c>
      <c r="CL63" s="195">
        <f t="shared" si="38"/>
        <v>384.83697394325708</v>
      </c>
      <c r="CM63" s="195">
        <f t="shared" si="38"/>
        <v>393.38602008249728</v>
      </c>
      <c r="CN63" s="195">
        <f t="shared" si="38"/>
        <v>402.12498089948275</v>
      </c>
      <c r="CO63" s="195">
        <f t="shared" si="38"/>
        <v>411.05807529585871</v>
      </c>
      <c r="CP63" s="195">
        <f t="shared" si="39"/>
        <v>420.18961589499492</v>
      </c>
      <c r="CQ63" s="195">
        <f t="shared" si="39"/>
        <v>429.52401112398763</v>
      </c>
      <c r="CR63" s="195">
        <f t="shared" si="39"/>
        <v>439.06576734191276</v>
      </c>
      <c r="CS63" s="195">
        <f t="shared" si="39"/>
        <v>448.81949101535679</v>
      </c>
      <c r="CT63" s="195">
        <f t="shared" si="39"/>
        <v>458.78989094227853</v>
      </c>
      <c r="CU63" s="195">
        <f t="shared" si="39"/>
        <v>468.98178052527072</v>
      </c>
      <c r="CV63" s="195">
        <f t="shared" si="39"/>
        <v>479.40008009532391</v>
      </c>
      <c r="CW63" s="195">
        <f t="shared" si="39"/>
        <v>490.0498192872102</v>
      </c>
      <c r="CX63" s="195">
        <f t="shared" si="39"/>
        <v>500.93613946763656</v>
      </c>
      <c r="CY63" s="195">
        <f t="shared" si="39"/>
        <v>512.06429621733889</v>
      </c>
      <c r="CZ63" s="195">
        <f t="shared" si="39"/>
        <v>523.43966186831483</v>
      </c>
    </row>
    <row r="64" spans="3:104" ht="16" hidden="1" outlineLevel="2">
      <c r="C64" s="177">
        <v>34</v>
      </c>
      <c r="D64" s="179" t="str">
        <f t="shared" si="30"/>
        <v/>
      </c>
      <c r="E64" s="195" t="str">
        <f t="shared" si="30"/>
        <v/>
      </c>
      <c r="F64" s="195" t="str">
        <f t="shared" si="30"/>
        <v/>
      </c>
      <c r="G64" s="195" t="str">
        <f t="shared" si="30"/>
        <v/>
      </c>
      <c r="H64" s="195" t="str">
        <f t="shared" si="30"/>
        <v/>
      </c>
      <c r="I64" s="195" t="str">
        <f t="shared" si="30"/>
        <v/>
      </c>
      <c r="J64" s="195" t="str">
        <f t="shared" si="30"/>
        <v/>
      </c>
      <c r="K64" s="195" t="str">
        <f t="shared" si="30"/>
        <v/>
      </c>
      <c r="L64" s="195" t="str">
        <f t="shared" si="30"/>
        <v/>
      </c>
      <c r="M64" s="195" t="str">
        <f t="shared" si="30"/>
        <v/>
      </c>
      <c r="N64" s="195" t="str">
        <f t="shared" si="31"/>
        <v/>
      </c>
      <c r="O64" s="195" t="str">
        <f t="shared" si="31"/>
        <v/>
      </c>
      <c r="P64" s="195" t="str">
        <f t="shared" si="31"/>
        <v/>
      </c>
      <c r="Q64" s="195" t="str">
        <f t="shared" si="31"/>
        <v/>
      </c>
      <c r="R64" s="195" t="str">
        <f t="shared" si="31"/>
        <v/>
      </c>
      <c r="S64" s="195" t="str">
        <f t="shared" si="31"/>
        <v/>
      </c>
      <c r="T64" s="195" t="str">
        <f t="shared" si="31"/>
        <v/>
      </c>
      <c r="U64" s="195" t="str">
        <f t="shared" si="31"/>
        <v/>
      </c>
      <c r="V64" s="195" t="str">
        <f t="shared" si="31"/>
        <v/>
      </c>
      <c r="W64" s="195" t="str">
        <f t="shared" si="31"/>
        <v/>
      </c>
      <c r="X64" s="195" t="str">
        <f t="shared" si="32"/>
        <v/>
      </c>
      <c r="Y64" s="195" t="str">
        <f t="shared" si="32"/>
        <v/>
      </c>
      <c r="Z64" s="195" t="str">
        <f t="shared" si="32"/>
        <v/>
      </c>
      <c r="AA64" s="195" t="str">
        <f t="shared" si="32"/>
        <v/>
      </c>
      <c r="AB64" s="195" t="str">
        <f t="shared" si="32"/>
        <v/>
      </c>
      <c r="AC64" s="195" t="str">
        <f t="shared" si="32"/>
        <v/>
      </c>
      <c r="AD64" s="195" t="str">
        <f t="shared" si="32"/>
        <v/>
      </c>
      <c r="AE64" s="195" t="str">
        <f t="shared" si="32"/>
        <v/>
      </c>
      <c r="AF64" s="195" t="str">
        <f t="shared" si="32"/>
        <v/>
      </c>
      <c r="AG64" s="195" t="str">
        <f t="shared" si="32"/>
        <v/>
      </c>
      <c r="AH64" s="195" t="str">
        <f t="shared" si="33"/>
        <v/>
      </c>
      <c r="AI64" s="195" t="str">
        <f t="shared" si="33"/>
        <v/>
      </c>
      <c r="AJ64" s="195" t="str">
        <f t="shared" si="33"/>
        <v/>
      </c>
      <c r="AK64" s="195" t="str">
        <f t="shared" si="33"/>
        <v/>
      </c>
      <c r="AL64" s="195">
        <f t="shared" si="33"/>
        <v>117.49021822399017</v>
      </c>
      <c r="AM64" s="195">
        <f t="shared" si="33"/>
        <v>120.10023068254984</v>
      </c>
      <c r="AN64" s="195">
        <f t="shared" si="33"/>
        <v>122.76822384058225</v>
      </c>
      <c r="AO64" s="195">
        <f t="shared" si="33"/>
        <v>125.49548572316964</v>
      </c>
      <c r="AP64" s="195">
        <f t="shared" si="33"/>
        <v>128.28333296851238</v>
      </c>
      <c r="AQ64" s="195">
        <f t="shared" si="33"/>
        <v>131.13311146356165</v>
      </c>
      <c r="AR64" s="195">
        <f t="shared" si="34"/>
        <v>134.04619699377221</v>
      </c>
      <c r="AS64" s="195">
        <f t="shared" si="34"/>
        <v>137.02399590728933</v>
      </c>
      <c r="AT64" s="195">
        <f t="shared" si="34"/>
        <v>140.0679457938904</v>
      </c>
      <c r="AU64" s="195">
        <f t="shared" si="34"/>
        <v>143.1795161790092</v>
      </c>
      <c r="AV64" s="195">
        <f t="shared" si="34"/>
        <v>146.36020923317744</v>
      </c>
      <c r="AW64" s="195">
        <f t="shared" si="34"/>
        <v>149.61156049722672</v>
      </c>
      <c r="AX64" s="195">
        <f t="shared" si="34"/>
        <v>152.93513962360012</v>
      </c>
      <c r="AY64" s="195">
        <f t="shared" si="34"/>
        <v>156.33255113413261</v>
      </c>
      <c r="AZ64" s="195">
        <f t="shared" si="34"/>
        <v>159.80543519466443</v>
      </c>
      <c r="BA64" s="195">
        <f t="shared" si="34"/>
        <v>163.355468406863</v>
      </c>
      <c r="BB64" s="195">
        <f t="shared" si="35"/>
        <v>166.98436461763453</v>
      </c>
      <c r="BC64" s="195">
        <f t="shared" si="35"/>
        <v>170.69387574651677</v>
      </c>
      <c r="BD64" s="195">
        <f t="shared" si="35"/>
        <v>174.48579263145172</v>
      </c>
      <c r="BE64" s="195">
        <f t="shared" si="35"/>
        <v>178.36194589334733</v>
      </c>
      <c r="BF64" s="195">
        <f t="shared" si="35"/>
        <v>182.32420681984482</v>
      </c>
      <c r="BG64" s="195">
        <f t="shared" si="35"/>
        <v>186.37448826871898</v>
      </c>
      <c r="BH64" s="195">
        <f t="shared" si="35"/>
        <v>190.51474559134695</v>
      </c>
      <c r="BI64" s="195">
        <f t="shared" si="35"/>
        <v>194.74697757669199</v>
      </c>
      <c r="BJ64" s="195">
        <f t="shared" si="35"/>
        <v>199.07322741625708</v>
      </c>
      <c r="BK64" s="195">
        <f t="shared" si="35"/>
        <v>203.49558369047512</v>
      </c>
      <c r="BL64" s="195">
        <f t="shared" si="36"/>
        <v>208.01618137701135</v>
      </c>
      <c r="BM64" s="195">
        <f t="shared" si="36"/>
        <v>212.63720288146499</v>
      </c>
      <c r="BN64" s="195">
        <f t="shared" si="36"/>
        <v>217.36087909096727</v>
      </c>
      <c r="BO64" s="195">
        <f t="shared" si="36"/>
        <v>222.18949045118578</v>
      </c>
      <c r="BP64" s="195">
        <f t="shared" si="36"/>
        <v>227.12536806725271</v>
      </c>
      <c r="BQ64" s="195">
        <f t="shared" si="36"/>
        <v>232.17089482915156</v>
      </c>
      <c r="BR64" s="195">
        <f t="shared" si="36"/>
        <v>237.32850656210258</v>
      </c>
      <c r="BS64" s="195">
        <f t="shared" si="36"/>
        <v>242.60069320250466</v>
      </c>
      <c r="BT64" s="195">
        <f t="shared" si="36"/>
        <v>247.9899999999999</v>
      </c>
      <c r="BU64" s="195">
        <f t="shared" si="36"/>
        <v>253.49902874624186</v>
      </c>
      <c r="BV64" s="195">
        <f t="shared" si="37"/>
        <v>259.13043903096093</v>
      </c>
      <c r="BW64" s="195">
        <f t="shared" si="37"/>
        <v>264.88694952593193</v>
      </c>
      <c r="BX64" s="195">
        <f t="shared" si="37"/>
        <v>270.77133929746594</v>
      </c>
      <c r="BY64" s="195">
        <f t="shared" si="37"/>
        <v>276.7864491480575</v>
      </c>
      <c r="BZ64" s="195">
        <f t="shared" si="37"/>
        <v>282.93518298783692</v>
      </c>
      <c r="CA64" s="195">
        <f t="shared" si="37"/>
        <v>289.22050923648902</v>
      </c>
      <c r="CB64" s="195">
        <f t="shared" si="37"/>
        <v>295.64546225631466</v>
      </c>
      <c r="CC64" s="195">
        <f t="shared" si="37"/>
        <v>302.21314381712784</v>
      </c>
      <c r="CD64" s="195">
        <f t="shared" si="37"/>
        <v>308.9267245936943</v>
      </c>
      <c r="CE64" s="195">
        <f t="shared" si="37"/>
        <v>315.78944569643659</v>
      </c>
      <c r="CF64" s="195">
        <f t="shared" si="38"/>
        <v>322.80462023614177</v>
      </c>
      <c r="CG64" s="195">
        <f t="shared" si="38"/>
        <v>329.97563492343022</v>
      </c>
      <c r="CH64" s="195">
        <f t="shared" si="38"/>
        <v>337.30595170375454</v>
      </c>
      <c r="CI64" s="195">
        <f t="shared" si="38"/>
        <v>344.79910942872129</v>
      </c>
      <c r="CJ64" s="195">
        <f t="shared" si="38"/>
        <v>352.45872556453912</v>
      </c>
      <c r="CK64" s="195">
        <f t="shared" si="38"/>
        <v>360.28849793842062</v>
      </c>
      <c r="CL64" s="195">
        <f t="shared" si="38"/>
        <v>368.29220652377938</v>
      </c>
      <c r="CM64" s="195">
        <f t="shared" si="38"/>
        <v>376.47371526508505</v>
      </c>
      <c r="CN64" s="195">
        <f t="shared" si="38"/>
        <v>384.83697394325702</v>
      </c>
      <c r="CO64" s="195">
        <f t="shared" si="38"/>
        <v>393.38602008249734</v>
      </c>
      <c r="CP64" s="195">
        <f t="shared" si="39"/>
        <v>402.12498089948275</v>
      </c>
      <c r="CQ64" s="195">
        <f t="shared" si="39"/>
        <v>411.05807529585866</v>
      </c>
      <c r="CR64" s="195">
        <f t="shared" si="39"/>
        <v>420.18961589499486</v>
      </c>
      <c r="CS64" s="195">
        <f t="shared" si="39"/>
        <v>429.52401112398775</v>
      </c>
      <c r="CT64" s="195">
        <f t="shared" si="39"/>
        <v>439.06576734191265</v>
      </c>
      <c r="CU64" s="195">
        <f t="shared" si="39"/>
        <v>448.81949101535679</v>
      </c>
      <c r="CV64" s="195">
        <f t="shared" si="39"/>
        <v>458.78989094227842</v>
      </c>
      <c r="CW64" s="195">
        <f t="shared" si="39"/>
        <v>468.98178052527078</v>
      </c>
      <c r="CX64" s="195">
        <f t="shared" si="39"/>
        <v>479.40008009532391</v>
      </c>
      <c r="CY64" s="195">
        <f t="shared" si="39"/>
        <v>490.04981928721014</v>
      </c>
      <c r="CZ64" s="195">
        <f t="shared" si="39"/>
        <v>500.93613946763651</v>
      </c>
    </row>
    <row r="65" spans="3:104" ht="16" hidden="1" outlineLevel="2">
      <c r="C65" s="177">
        <v>35</v>
      </c>
      <c r="D65" s="179" t="str">
        <f t="shared" si="30"/>
        <v/>
      </c>
      <c r="E65" s="195" t="str">
        <f t="shared" si="30"/>
        <v/>
      </c>
      <c r="F65" s="195" t="str">
        <f t="shared" si="30"/>
        <v/>
      </c>
      <c r="G65" s="195" t="str">
        <f t="shared" si="30"/>
        <v/>
      </c>
      <c r="H65" s="195" t="str">
        <f t="shared" si="30"/>
        <v/>
      </c>
      <c r="I65" s="195" t="str">
        <f t="shared" si="30"/>
        <v/>
      </c>
      <c r="J65" s="195" t="str">
        <f t="shared" si="30"/>
        <v/>
      </c>
      <c r="K65" s="195" t="str">
        <f t="shared" si="30"/>
        <v/>
      </c>
      <c r="L65" s="195" t="str">
        <f t="shared" si="30"/>
        <v/>
      </c>
      <c r="M65" s="195" t="str">
        <f t="shared" si="30"/>
        <v/>
      </c>
      <c r="N65" s="195" t="str">
        <f t="shared" si="31"/>
        <v/>
      </c>
      <c r="O65" s="195" t="str">
        <f t="shared" si="31"/>
        <v/>
      </c>
      <c r="P65" s="195" t="str">
        <f t="shared" si="31"/>
        <v/>
      </c>
      <c r="Q65" s="195" t="str">
        <f t="shared" si="31"/>
        <v/>
      </c>
      <c r="R65" s="195" t="str">
        <f t="shared" si="31"/>
        <v/>
      </c>
      <c r="S65" s="195" t="str">
        <f t="shared" si="31"/>
        <v/>
      </c>
      <c r="T65" s="195" t="str">
        <f t="shared" si="31"/>
        <v/>
      </c>
      <c r="U65" s="195" t="str">
        <f t="shared" si="31"/>
        <v/>
      </c>
      <c r="V65" s="195" t="str">
        <f t="shared" si="31"/>
        <v/>
      </c>
      <c r="W65" s="195" t="str">
        <f t="shared" si="31"/>
        <v/>
      </c>
      <c r="X65" s="195" t="str">
        <f t="shared" si="32"/>
        <v/>
      </c>
      <c r="Y65" s="195" t="str">
        <f t="shared" si="32"/>
        <v/>
      </c>
      <c r="Z65" s="195" t="str">
        <f t="shared" si="32"/>
        <v/>
      </c>
      <c r="AA65" s="195" t="str">
        <f t="shared" si="32"/>
        <v/>
      </c>
      <c r="AB65" s="195" t="str">
        <f t="shared" si="32"/>
        <v/>
      </c>
      <c r="AC65" s="195" t="str">
        <f t="shared" si="32"/>
        <v/>
      </c>
      <c r="AD65" s="195" t="str">
        <f t="shared" si="32"/>
        <v/>
      </c>
      <c r="AE65" s="195" t="str">
        <f t="shared" si="32"/>
        <v/>
      </c>
      <c r="AF65" s="195" t="str">
        <f t="shared" si="32"/>
        <v/>
      </c>
      <c r="AG65" s="195" t="str">
        <f t="shared" si="32"/>
        <v/>
      </c>
      <c r="AH65" s="195" t="str">
        <f t="shared" si="33"/>
        <v/>
      </c>
      <c r="AI65" s="195" t="str">
        <f t="shared" si="33"/>
        <v/>
      </c>
      <c r="AJ65" s="195" t="str">
        <f t="shared" si="33"/>
        <v/>
      </c>
      <c r="AK65" s="195" t="str">
        <f t="shared" si="33"/>
        <v/>
      </c>
      <c r="AL65" s="195" t="str">
        <f t="shared" si="33"/>
        <v/>
      </c>
      <c r="AM65" s="195">
        <f t="shared" si="33"/>
        <v>114.9369264311205</v>
      </c>
      <c r="AN65" s="195">
        <f t="shared" si="33"/>
        <v>117.49021822399015</v>
      </c>
      <c r="AO65" s="195">
        <f t="shared" si="33"/>
        <v>120.10023068254979</v>
      </c>
      <c r="AP65" s="195">
        <f t="shared" si="33"/>
        <v>122.76822384058225</v>
      </c>
      <c r="AQ65" s="195">
        <f t="shared" si="33"/>
        <v>125.49548572316962</v>
      </c>
      <c r="AR65" s="195">
        <f t="shared" si="34"/>
        <v>128.28333296851235</v>
      </c>
      <c r="AS65" s="195">
        <f t="shared" si="34"/>
        <v>131.13311146356162</v>
      </c>
      <c r="AT65" s="195">
        <f t="shared" si="34"/>
        <v>134.04619699377218</v>
      </c>
      <c r="AU65" s="195">
        <f t="shared" si="34"/>
        <v>137.0239959072893</v>
      </c>
      <c r="AV65" s="195">
        <f t="shared" si="34"/>
        <v>140.0679457938904</v>
      </c>
      <c r="AW65" s="195">
        <f t="shared" si="34"/>
        <v>143.17951617900917</v>
      </c>
      <c r="AX65" s="195">
        <f t="shared" si="34"/>
        <v>146.36020923317747</v>
      </c>
      <c r="AY65" s="195">
        <f t="shared" si="34"/>
        <v>149.61156049722666</v>
      </c>
      <c r="AZ65" s="195">
        <f t="shared" si="34"/>
        <v>152.93513962360012</v>
      </c>
      <c r="BA65" s="195">
        <f t="shared" si="34"/>
        <v>156.33255113413259</v>
      </c>
      <c r="BB65" s="195">
        <f t="shared" si="35"/>
        <v>159.80543519466443</v>
      </c>
      <c r="BC65" s="195">
        <f t="shared" si="35"/>
        <v>163.35546840686297</v>
      </c>
      <c r="BD65" s="195">
        <f t="shared" si="35"/>
        <v>166.98436461763453</v>
      </c>
      <c r="BE65" s="195">
        <f t="shared" si="35"/>
        <v>170.69387574651674</v>
      </c>
      <c r="BF65" s="195">
        <f t="shared" si="35"/>
        <v>174.48579263145172</v>
      </c>
      <c r="BG65" s="195">
        <f t="shared" si="35"/>
        <v>178.3619458933473</v>
      </c>
      <c r="BH65" s="195">
        <f t="shared" si="35"/>
        <v>182.32420681984479</v>
      </c>
      <c r="BI65" s="195">
        <f t="shared" si="35"/>
        <v>186.37448826871895</v>
      </c>
      <c r="BJ65" s="195">
        <f t="shared" si="35"/>
        <v>190.51474559134695</v>
      </c>
      <c r="BK65" s="195">
        <f t="shared" si="35"/>
        <v>194.74697757669196</v>
      </c>
      <c r="BL65" s="195">
        <f t="shared" si="36"/>
        <v>199.07322741625705</v>
      </c>
      <c r="BM65" s="195">
        <f t="shared" si="36"/>
        <v>203.49558369047509</v>
      </c>
      <c r="BN65" s="195">
        <f t="shared" si="36"/>
        <v>208.01618137701135</v>
      </c>
      <c r="BO65" s="195">
        <f t="shared" si="36"/>
        <v>212.6372028814649</v>
      </c>
      <c r="BP65" s="195">
        <f t="shared" si="36"/>
        <v>217.3608790909673</v>
      </c>
      <c r="BQ65" s="195">
        <f t="shared" si="36"/>
        <v>222.18949045118572</v>
      </c>
      <c r="BR65" s="195">
        <f t="shared" si="36"/>
        <v>227.12536806725271</v>
      </c>
      <c r="BS65" s="195">
        <f t="shared" si="36"/>
        <v>232.17089482915151</v>
      </c>
      <c r="BT65" s="195">
        <f t="shared" si="36"/>
        <v>237.32850656210255</v>
      </c>
      <c r="BU65" s="195">
        <f t="shared" si="36"/>
        <v>242.60069320250466</v>
      </c>
      <c r="BV65" s="195">
        <f t="shared" si="37"/>
        <v>247.98999999999981</v>
      </c>
      <c r="BW65" s="195">
        <f t="shared" si="37"/>
        <v>253.49902874624186</v>
      </c>
      <c r="BX65" s="195">
        <f t="shared" si="37"/>
        <v>259.13043903096082</v>
      </c>
      <c r="BY65" s="195">
        <f t="shared" si="37"/>
        <v>264.88694952593193</v>
      </c>
      <c r="BZ65" s="195">
        <f t="shared" si="37"/>
        <v>270.77133929746594</v>
      </c>
      <c r="CA65" s="195">
        <f t="shared" si="37"/>
        <v>276.78644914805744</v>
      </c>
      <c r="CB65" s="195">
        <f t="shared" si="37"/>
        <v>282.93518298783687</v>
      </c>
      <c r="CC65" s="195">
        <f t="shared" si="37"/>
        <v>289.22050923648897</v>
      </c>
      <c r="CD65" s="195">
        <f t="shared" si="37"/>
        <v>295.64546225631472</v>
      </c>
      <c r="CE65" s="195">
        <f t="shared" si="37"/>
        <v>302.21314381712779</v>
      </c>
      <c r="CF65" s="195">
        <f t="shared" si="38"/>
        <v>308.9267245936943</v>
      </c>
      <c r="CG65" s="195">
        <f t="shared" si="38"/>
        <v>315.78944569643653</v>
      </c>
      <c r="CH65" s="195">
        <f t="shared" si="38"/>
        <v>322.80462023614177</v>
      </c>
      <c r="CI65" s="195">
        <f t="shared" si="38"/>
        <v>329.97563492343011</v>
      </c>
      <c r="CJ65" s="195">
        <f t="shared" si="38"/>
        <v>337.30595170375449</v>
      </c>
      <c r="CK65" s="195">
        <f t="shared" si="38"/>
        <v>344.79910942872124</v>
      </c>
      <c r="CL65" s="195">
        <f t="shared" si="38"/>
        <v>352.45872556453907</v>
      </c>
      <c r="CM65" s="195">
        <f t="shared" si="38"/>
        <v>360.28849793842062</v>
      </c>
      <c r="CN65" s="195">
        <f t="shared" si="38"/>
        <v>368.29220652377927</v>
      </c>
      <c r="CO65" s="195">
        <f t="shared" si="38"/>
        <v>376.47371526508493</v>
      </c>
      <c r="CP65" s="195">
        <f t="shared" si="39"/>
        <v>384.83697394325702</v>
      </c>
      <c r="CQ65" s="195">
        <f t="shared" si="39"/>
        <v>393.38602008249728</v>
      </c>
      <c r="CR65" s="195">
        <f t="shared" si="39"/>
        <v>402.12498089948264</v>
      </c>
      <c r="CS65" s="195">
        <f t="shared" si="39"/>
        <v>411.05807529585854</v>
      </c>
      <c r="CT65" s="195">
        <f t="shared" si="39"/>
        <v>420.18961589499492</v>
      </c>
      <c r="CU65" s="195">
        <f t="shared" si="39"/>
        <v>429.52401112398758</v>
      </c>
      <c r="CV65" s="195">
        <f t="shared" si="39"/>
        <v>439.06576734191265</v>
      </c>
      <c r="CW65" s="195">
        <f t="shared" si="39"/>
        <v>448.81949101535668</v>
      </c>
      <c r="CX65" s="195">
        <f t="shared" si="39"/>
        <v>458.78989094227848</v>
      </c>
      <c r="CY65" s="195">
        <f t="shared" si="39"/>
        <v>468.98178052527072</v>
      </c>
      <c r="CZ65" s="195">
        <f t="shared" si="39"/>
        <v>479.40008009532386</v>
      </c>
    </row>
    <row r="66" spans="3:104" ht="16" hidden="1" outlineLevel="2">
      <c r="C66" s="177">
        <v>36</v>
      </c>
      <c r="D66" s="179" t="str">
        <f t="shared" si="30"/>
        <v/>
      </c>
      <c r="E66" s="195" t="str">
        <f t="shared" si="30"/>
        <v/>
      </c>
      <c r="F66" s="195" t="str">
        <f t="shared" si="30"/>
        <v/>
      </c>
      <c r="G66" s="195" t="str">
        <f t="shared" si="30"/>
        <v/>
      </c>
      <c r="H66" s="195" t="str">
        <f t="shared" si="30"/>
        <v/>
      </c>
      <c r="I66" s="195" t="str">
        <f t="shared" si="30"/>
        <v/>
      </c>
      <c r="J66" s="195" t="str">
        <f t="shared" si="30"/>
        <v/>
      </c>
      <c r="K66" s="195" t="str">
        <f t="shared" si="30"/>
        <v/>
      </c>
      <c r="L66" s="195" t="str">
        <f t="shared" si="30"/>
        <v/>
      </c>
      <c r="M66" s="195" t="str">
        <f t="shared" si="30"/>
        <v/>
      </c>
      <c r="N66" s="195" t="str">
        <f t="shared" si="31"/>
        <v/>
      </c>
      <c r="O66" s="195" t="str">
        <f t="shared" si="31"/>
        <v/>
      </c>
      <c r="P66" s="195" t="str">
        <f t="shared" si="31"/>
        <v/>
      </c>
      <c r="Q66" s="195" t="str">
        <f t="shared" si="31"/>
        <v/>
      </c>
      <c r="R66" s="195" t="str">
        <f t="shared" si="31"/>
        <v/>
      </c>
      <c r="S66" s="195" t="str">
        <f t="shared" si="31"/>
        <v/>
      </c>
      <c r="T66" s="195" t="str">
        <f t="shared" si="31"/>
        <v/>
      </c>
      <c r="U66" s="195" t="str">
        <f t="shared" si="31"/>
        <v/>
      </c>
      <c r="V66" s="195" t="str">
        <f t="shared" si="31"/>
        <v/>
      </c>
      <c r="W66" s="195" t="str">
        <f t="shared" si="31"/>
        <v/>
      </c>
      <c r="X66" s="195" t="str">
        <f t="shared" si="32"/>
        <v/>
      </c>
      <c r="Y66" s="195" t="str">
        <f t="shared" si="32"/>
        <v/>
      </c>
      <c r="Z66" s="195" t="str">
        <f t="shared" si="32"/>
        <v/>
      </c>
      <c r="AA66" s="195" t="str">
        <f t="shared" si="32"/>
        <v/>
      </c>
      <c r="AB66" s="195" t="str">
        <f t="shared" si="32"/>
        <v/>
      </c>
      <c r="AC66" s="195" t="str">
        <f t="shared" si="32"/>
        <v/>
      </c>
      <c r="AD66" s="195" t="str">
        <f t="shared" si="32"/>
        <v/>
      </c>
      <c r="AE66" s="195" t="str">
        <f t="shared" si="32"/>
        <v/>
      </c>
      <c r="AF66" s="195" t="str">
        <f t="shared" si="32"/>
        <v/>
      </c>
      <c r="AG66" s="195" t="str">
        <f t="shared" si="32"/>
        <v/>
      </c>
      <c r="AH66" s="195" t="str">
        <f t="shared" si="33"/>
        <v/>
      </c>
      <c r="AI66" s="195" t="str">
        <f t="shared" si="33"/>
        <v/>
      </c>
      <c r="AJ66" s="195" t="str">
        <f t="shared" si="33"/>
        <v/>
      </c>
      <c r="AK66" s="195" t="str">
        <f t="shared" si="33"/>
        <v/>
      </c>
      <c r="AL66" s="195" t="str">
        <f t="shared" si="33"/>
        <v/>
      </c>
      <c r="AM66" s="195" t="str">
        <f t="shared" si="33"/>
        <v/>
      </c>
      <c r="AN66" s="195">
        <f t="shared" si="33"/>
        <v>112.43912265315187</v>
      </c>
      <c r="AO66" s="195">
        <f t="shared" si="33"/>
        <v>114.93692643112051</v>
      </c>
      <c r="AP66" s="195">
        <f t="shared" si="33"/>
        <v>117.49021822399015</v>
      </c>
      <c r="AQ66" s="195">
        <f t="shared" si="33"/>
        <v>120.10023068254982</v>
      </c>
      <c r="AR66" s="195">
        <f t="shared" si="34"/>
        <v>122.76822384058227</v>
      </c>
      <c r="AS66" s="195">
        <f t="shared" si="34"/>
        <v>125.49548572316962</v>
      </c>
      <c r="AT66" s="195">
        <f t="shared" si="34"/>
        <v>128.28333296851235</v>
      </c>
      <c r="AU66" s="195">
        <f t="shared" si="34"/>
        <v>131.13311146356162</v>
      </c>
      <c r="AV66" s="195">
        <f t="shared" si="34"/>
        <v>134.04619699377221</v>
      </c>
      <c r="AW66" s="195">
        <f t="shared" si="34"/>
        <v>137.02399590728933</v>
      </c>
      <c r="AX66" s="195">
        <f t="shared" si="34"/>
        <v>140.0679457938904</v>
      </c>
      <c r="AY66" s="195">
        <f t="shared" si="34"/>
        <v>143.17951617900923</v>
      </c>
      <c r="AZ66" s="195">
        <f t="shared" si="34"/>
        <v>146.36020923317744</v>
      </c>
      <c r="BA66" s="195">
        <f t="shared" si="34"/>
        <v>149.61156049722669</v>
      </c>
      <c r="BB66" s="195">
        <f t="shared" si="35"/>
        <v>152.93513962360012</v>
      </c>
      <c r="BC66" s="195">
        <f t="shared" si="35"/>
        <v>156.33255113413261</v>
      </c>
      <c r="BD66" s="195">
        <f t="shared" si="35"/>
        <v>159.80543519466443</v>
      </c>
      <c r="BE66" s="195">
        <f t="shared" si="35"/>
        <v>163.355468406863</v>
      </c>
      <c r="BF66" s="195">
        <f t="shared" si="35"/>
        <v>166.98436461763453</v>
      </c>
      <c r="BG66" s="195">
        <f t="shared" si="35"/>
        <v>170.69387574651677</v>
      </c>
      <c r="BH66" s="195">
        <f t="shared" si="35"/>
        <v>174.48579263145172</v>
      </c>
      <c r="BI66" s="195">
        <f t="shared" si="35"/>
        <v>178.36194589334733</v>
      </c>
      <c r="BJ66" s="195">
        <f t="shared" si="35"/>
        <v>182.32420681984482</v>
      </c>
      <c r="BK66" s="195">
        <f t="shared" si="35"/>
        <v>186.37448826871895</v>
      </c>
      <c r="BL66" s="195">
        <f t="shared" si="36"/>
        <v>190.51474559134695</v>
      </c>
      <c r="BM66" s="195">
        <f t="shared" si="36"/>
        <v>194.74697757669199</v>
      </c>
      <c r="BN66" s="195">
        <f t="shared" si="36"/>
        <v>199.07322741625705</v>
      </c>
      <c r="BO66" s="195">
        <f t="shared" si="36"/>
        <v>203.49558369047514</v>
      </c>
      <c r="BP66" s="195">
        <f t="shared" si="36"/>
        <v>208.01618137701132</v>
      </c>
      <c r="BQ66" s="195">
        <f t="shared" si="36"/>
        <v>212.63720288146499</v>
      </c>
      <c r="BR66" s="195">
        <f t="shared" si="36"/>
        <v>217.36087909096727</v>
      </c>
      <c r="BS66" s="195">
        <f t="shared" si="36"/>
        <v>222.18949045118575</v>
      </c>
      <c r="BT66" s="195">
        <f t="shared" si="36"/>
        <v>227.12536806725271</v>
      </c>
      <c r="BU66" s="195">
        <f t="shared" si="36"/>
        <v>232.17089482915154</v>
      </c>
      <c r="BV66" s="195">
        <f t="shared" si="37"/>
        <v>237.3285065621026</v>
      </c>
      <c r="BW66" s="195">
        <f t="shared" si="37"/>
        <v>242.60069320250463</v>
      </c>
      <c r="BX66" s="195">
        <f t="shared" si="37"/>
        <v>247.98999999999987</v>
      </c>
      <c r="BY66" s="195">
        <f t="shared" si="37"/>
        <v>253.49902874624181</v>
      </c>
      <c r="BZ66" s="195">
        <f t="shared" si="37"/>
        <v>259.13043903096087</v>
      </c>
      <c r="CA66" s="195">
        <f t="shared" si="37"/>
        <v>264.88694952593198</v>
      </c>
      <c r="CB66" s="195">
        <f t="shared" si="37"/>
        <v>270.77133929746594</v>
      </c>
      <c r="CC66" s="195">
        <f t="shared" si="37"/>
        <v>276.7864491480575</v>
      </c>
      <c r="CD66" s="195">
        <f t="shared" si="37"/>
        <v>282.93518298783687</v>
      </c>
      <c r="CE66" s="195">
        <f t="shared" si="37"/>
        <v>289.22050923648902</v>
      </c>
      <c r="CF66" s="195">
        <f t="shared" si="38"/>
        <v>295.64546225631466</v>
      </c>
      <c r="CG66" s="195">
        <f t="shared" si="38"/>
        <v>302.21314381712779</v>
      </c>
      <c r="CH66" s="195">
        <f t="shared" si="38"/>
        <v>308.9267245936943</v>
      </c>
      <c r="CI66" s="195">
        <f t="shared" si="38"/>
        <v>315.78944569643659</v>
      </c>
      <c r="CJ66" s="195">
        <f t="shared" si="38"/>
        <v>322.80462023614177</v>
      </c>
      <c r="CK66" s="195">
        <f t="shared" si="38"/>
        <v>329.97563492343022</v>
      </c>
      <c r="CL66" s="195">
        <f t="shared" si="38"/>
        <v>337.30595170375449</v>
      </c>
      <c r="CM66" s="195">
        <f t="shared" si="38"/>
        <v>344.79910942872124</v>
      </c>
      <c r="CN66" s="195">
        <f t="shared" si="38"/>
        <v>352.45872556453912</v>
      </c>
      <c r="CO66" s="195">
        <f t="shared" si="38"/>
        <v>360.28849793842056</v>
      </c>
      <c r="CP66" s="195">
        <f t="shared" si="39"/>
        <v>368.29220652377927</v>
      </c>
      <c r="CQ66" s="195">
        <f t="shared" si="39"/>
        <v>376.47371526508499</v>
      </c>
      <c r="CR66" s="195">
        <f t="shared" si="39"/>
        <v>384.83697394325702</v>
      </c>
      <c r="CS66" s="195">
        <f t="shared" si="39"/>
        <v>393.38602008249728</v>
      </c>
      <c r="CT66" s="195">
        <f t="shared" si="39"/>
        <v>402.12498089948269</v>
      </c>
      <c r="CU66" s="195">
        <f t="shared" si="39"/>
        <v>411.05807529585871</v>
      </c>
      <c r="CV66" s="195">
        <f t="shared" si="39"/>
        <v>420.18961589499486</v>
      </c>
      <c r="CW66" s="195">
        <f t="shared" si="39"/>
        <v>429.52401112398769</v>
      </c>
      <c r="CX66" s="195">
        <f t="shared" si="39"/>
        <v>439.06576734191265</v>
      </c>
      <c r="CY66" s="195">
        <f t="shared" si="39"/>
        <v>448.81949101535679</v>
      </c>
      <c r="CZ66" s="195">
        <f t="shared" si="39"/>
        <v>458.78989094227853</v>
      </c>
    </row>
    <row r="67" spans="3:104" ht="16" hidden="1" outlineLevel="2">
      <c r="C67" s="177">
        <v>37</v>
      </c>
      <c r="D67" s="179" t="str">
        <f t="shared" si="30"/>
        <v/>
      </c>
      <c r="E67" s="195" t="str">
        <f t="shared" si="30"/>
        <v/>
      </c>
      <c r="F67" s="195" t="str">
        <f t="shared" si="30"/>
        <v/>
      </c>
      <c r="G67" s="195" t="str">
        <f t="shared" si="30"/>
        <v/>
      </c>
      <c r="H67" s="195" t="str">
        <f t="shared" si="30"/>
        <v/>
      </c>
      <c r="I67" s="195" t="str">
        <f t="shared" si="30"/>
        <v/>
      </c>
      <c r="J67" s="195" t="str">
        <f t="shared" si="30"/>
        <v/>
      </c>
      <c r="K67" s="195" t="str">
        <f t="shared" si="30"/>
        <v/>
      </c>
      <c r="L67" s="195" t="str">
        <f t="shared" si="30"/>
        <v/>
      </c>
      <c r="M67" s="195" t="str">
        <f t="shared" si="30"/>
        <v/>
      </c>
      <c r="N67" s="195" t="str">
        <f t="shared" si="31"/>
        <v/>
      </c>
      <c r="O67" s="195" t="str">
        <f t="shared" si="31"/>
        <v/>
      </c>
      <c r="P67" s="195" t="str">
        <f t="shared" si="31"/>
        <v/>
      </c>
      <c r="Q67" s="195" t="str">
        <f t="shared" si="31"/>
        <v/>
      </c>
      <c r="R67" s="195" t="str">
        <f t="shared" si="31"/>
        <v/>
      </c>
      <c r="S67" s="195" t="str">
        <f t="shared" si="31"/>
        <v/>
      </c>
      <c r="T67" s="195" t="str">
        <f t="shared" si="31"/>
        <v/>
      </c>
      <c r="U67" s="195" t="str">
        <f t="shared" si="31"/>
        <v/>
      </c>
      <c r="V67" s="195" t="str">
        <f t="shared" si="31"/>
        <v/>
      </c>
      <c r="W67" s="195" t="str">
        <f t="shared" si="31"/>
        <v/>
      </c>
      <c r="X67" s="195" t="str">
        <f t="shared" si="32"/>
        <v/>
      </c>
      <c r="Y67" s="195" t="str">
        <f t="shared" si="32"/>
        <v/>
      </c>
      <c r="Z67" s="195" t="str">
        <f t="shared" si="32"/>
        <v/>
      </c>
      <c r="AA67" s="195" t="str">
        <f t="shared" si="32"/>
        <v/>
      </c>
      <c r="AB67" s="195" t="str">
        <f t="shared" si="32"/>
        <v/>
      </c>
      <c r="AC67" s="195" t="str">
        <f t="shared" si="32"/>
        <v/>
      </c>
      <c r="AD67" s="195" t="str">
        <f t="shared" si="32"/>
        <v/>
      </c>
      <c r="AE67" s="195" t="str">
        <f t="shared" si="32"/>
        <v/>
      </c>
      <c r="AF67" s="195" t="str">
        <f t="shared" si="32"/>
        <v/>
      </c>
      <c r="AG67" s="195" t="str">
        <f t="shared" si="32"/>
        <v/>
      </c>
      <c r="AH67" s="195" t="str">
        <f t="shared" si="33"/>
        <v/>
      </c>
      <c r="AI67" s="195" t="str">
        <f t="shared" si="33"/>
        <v/>
      </c>
      <c r="AJ67" s="195" t="str">
        <f t="shared" si="33"/>
        <v/>
      </c>
      <c r="AK67" s="195" t="str">
        <f t="shared" si="33"/>
        <v/>
      </c>
      <c r="AL67" s="195" t="str">
        <f t="shared" si="33"/>
        <v/>
      </c>
      <c r="AM67" s="195" t="str">
        <f t="shared" si="33"/>
        <v/>
      </c>
      <c r="AN67" s="195" t="str">
        <f t="shared" si="33"/>
        <v/>
      </c>
      <c r="AO67" s="195">
        <f t="shared" si="33"/>
        <v>109.99560102720309</v>
      </c>
      <c r="AP67" s="195">
        <f t="shared" si="33"/>
        <v>112.43912265315186</v>
      </c>
      <c r="AQ67" s="195">
        <f t="shared" si="33"/>
        <v>114.93692643112048</v>
      </c>
      <c r="AR67" s="195">
        <f t="shared" si="34"/>
        <v>117.49021822399015</v>
      </c>
      <c r="AS67" s="195">
        <f t="shared" si="34"/>
        <v>120.10023068254981</v>
      </c>
      <c r="AT67" s="195">
        <f t="shared" si="34"/>
        <v>122.76822384058224</v>
      </c>
      <c r="AU67" s="195">
        <f t="shared" si="34"/>
        <v>125.49548572316961</v>
      </c>
      <c r="AV67" s="195">
        <f t="shared" si="34"/>
        <v>128.28333296851233</v>
      </c>
      <c r="AW67" s="195">
        <f t="shared" si="34"/>
        <v>131.13311146356162</v>
      </c>
      <c r="AX67" s="195">
        <f t="shared" si="34"/>
        <v>134.04619699377218</v>
      </c>
      <c r="AY67" s="195">
        <f t="shared" si="34"/>
        <v>137.02399590728928</v>
      </c>
      <c r="AZ67" s="195">
        <f t="shared" si="34"/>
        <v>140.0679457938904</v>
      </c>
      <c r="BA67" s="195">
        <f t="shared" si="34"/>
        <v>143.17951617900917</v>
      </c>
      <c r="BB67" s="195">
        <f t="shared" si="35"/>
        <v>146.36020923317744</v>
      </c>
      <c r="BC67" s="195">
        <f t="shared" si="35"/>
        <v>149.61156049722666</v>
      </c>
      <c r="BD67" s="195">
        <f t="shared" si="35"/>
        <v>152.93513962360012</v>
      </c>
      <c r="BE67" s="195">
        <f t="shared" si="35"/>
        <v>156.33255113413259</v>
      </c>
      <c r="BF67" s="195">
        <f t="shared" si="35"/>
        <v>159.8054351946644</v>
      </c>
      <c r="BG67" s="195">
        <f t="shared" si="35"/>
        <v>163.35546840686294</v>
      </c>
      <c r="BH67" s="195">
        <f t="shared" si="35"/>
        <v>166.9843646176345</v>
      </c>
      <c r="BI67" s="195">
        <f t="shared" si="35"/>
        <v>170.69387574651674</v>
      </c>
      <c r="BJ67" s="195">
        <f t="shared" si="35"/>
        <v>174.48579263145169</v>
      </c>
      <c r="BK67" s="195">
        <f t="shared" si="35"/>
        <v>178.3619458933473</v>
      </c>
      <c r="BL67" s="195">
        <f t="shared" si="36"/>
        <v>182.32420681984479</v>
      </c>
      <c r="BM67" s="195">
        <f t="shared" si="36"/>
        <v>186.37448826871892</v>
      </c>
      <c r="BN67" s="195">
        <f t="shared" si="36"/>
        <v>190.51474559134692</v>
      </c>
      <c r="BO67" s="195">
        <f t="shared" si="36"/>
        <v>194.74697757669193</v>
      </c>
      <c r="BP67" s="195">
        <f t="shared" si="36"/>
        <v>199.07322741625705</v>
      </c>
      <c r="BQ67" s="195">
        <f t="shared" si="36"/>
        <v>203.49558369047506</v>
      </c>
      <c r="BR67" s="195">
        <f t="shared" si="36"/>
        <v>208.01618137701135</v>
      </c>
      <c r="BS67" s="195">
        <f t="shared" si="36"/>
        <v>212.6372028814649</v>
      </c>
      <c r="BT67" s="195">
        <f t="shared" si="36"/>
        <v>217.36087909096727</v>
      </c>
      <c r="BU67" s="195">
        <f t="shared" si="36"/>
        <v>222.18949045118569</v>
      </c>
      <c r="BV67" s="195">
        <f t="shared" si="37"/>
        <v>227.12536806725268</v>
      </c>
      <c r="BW67" s="195">
        <f t="shared" si="37"/>
        <v>232.17089482915154</v>
      </c>
      <c r="BX67" s="195">
        <f t="shared" si="37"/>
        <v>237.32850656210252</v>
      </c>
      <c r="BY67" s="195">
        <f t="shared" si="37"/>
        <v>242.60069320250463</v>
      </c>
      <c r="BZ67" s="195">
        <f t="shared" si="37"/>
        <v>247.98999999999975</v>
      </c>
      <c r="CA67" s="195">
        <f t="shared" si="37"/>
        <v>253.49902874624178</v>
      </c>
      <c r="CB67" s="195">
        <f t="shared" si="37"/>
        <v>259.13043903096087</v>
      </c>
      <c r="CC67" s="195">
        <f t="shared" si="37"/>
        <v>264.88694952593193</v>
      </c>
      <c r="CD67" s="195">
        <f t="shared" si="37"/>
        <v>270.77133929746594</v>
      </c>
      <c r="CE67" s="195">
        <f t="shared" si="37"/>
        <v>276.78644914805739</v>
      </c>
      <c r="CF67" s="195">
        <f t="shared" si="38"/>
        <v>282.93518298783687</v>
      </c>
      <c r="CG67" s="195">
        <f t="shared" si="38"/>
        <v>289.22050923648897</v>
      </c>
      <c r="CH67" s="195">
        <f t="shared" si="38"/>
        <v>295.64546225631466</v>
      </c>
      <c r="CI67" s="195">
        <f t="shared" si="38"/>
        <v>302.21314381712773</v>
      </c>
      <c r="CJ67" s="195">
        <f t="shared" si="38"/>
        <v>308.9267245936943</v>
      </c>
      <c r="CK67" s="195">
        <f t="shared" si="38"/>
        <v>315.78944569643653</v>
      </c>
      <c r="CL67" s="195">
        <f t="shared" si="38"/>
        <v>322.80462023614177</v>
      </c>
      <c r="CM67" s="195">
        <f t="shared" si="38"/>
        <v>329.97563492343011</v>
      </c>
      <c r="CN67" s="195">
        <f t="shared" si="38"/>
        <v>337.30595170375449</v>
      </c>
      <c r="CO67" s="195">
        <f t="shared" si="38"/>
        <v>344.79910942872124</v>
      </c>
      <c r="CP67" s="195">
        <f t="shared" si="39"/>
        <v>352.45872556453907</v>
      </c>
      <c r="CQ67" s="195">
        <f t="shared" si="39"/>
        <v>360.28849793842045</v>
      </c>
      <c r="CR67" s="195">
        <f t="shared" si="39"/>
        <v>368.29220652377927</v>
      </c>
      <c r="CS67" s="195">
        <f t="shared" si="39"/>
        <v>376.47371526508493</v>
      </c>
      <c r="CT67" s="195">
        <f t="shared" si="39"/>
        <v>384.83697394325696</v>
      </c>
      <c r="CU67" s="195">
        <f t="shared" si="39"/>
        <v>393.38602008249717</v>
      </c>
      <c r="CV67" s="195">
        <f t="shared" si="39"/>
        <v>402.12498089948269</v>
      </c>
      <c r="CW67" s="195">
        <f t="shared" si="39"/>
        <v>411.05807529585854</v>
      </c>
      <c r="CX67" s="195">
        <f t="shared" si="39"/>
        <v>420.18961589499486</v>
      </c>
      <c r="CY67" s="195">
        <f t="shared" si="39"/>
        <v>429.52401112398758</v>
      </c>
      <c r="CZ67" s="195">
        <f t="shared" si="39"/>
        <v>439.06576734191265</v>
      </c>
    </row>
    <row r="68" spans="3:104" ht="16" hidden="1" outlineLevel="2">
      <c r="C68" s="177">
        <v>38</v>
      </c>
      <c r="D68" s="179" t="str">
        <f t="shared" si="30"/>
        <v/>
      </c>
      <c r="E68" s="195" t="str">
        <f t="shared" si="30"/>
        <v/>
      </c>
      <c r="F68" s="195" t="str">
        <f t="shared" si="30"/>
        <v/>
      </c>
      <c r="G68" s="195" t="str">
        <f t="shared" si="30"/>
        <v/>
      </c>
      <c r="H68" s="195" t="str">
        <f t="shared" si="30"/>
        <v/>
      </c>
      <c r="I68" s="195" t="str">
        <f t="shared" si="30"/>
        <v/>
      </c>
      <c r="J68" s="195" t="str">
        <f t="shared" si="30"/>
        <v/>
      </c>
      <c r="K68" s="195" t="str">
        <f t="shared" si="30"/>
        <v/>
      </c>
      <c r="L68" s="195" t="str">
        <f t="shared" si="30"/>
        <v/>
      </c>
      <c r="M68" s="195" t="str">
        <f t="shared" si="30"/>
        <v/>
      </c>
      <c r="N68" s="195" t="str">
        <f t="shared" si="31"/>
        <v/>
      </c>
      <c r="O68" s="195" t="str">
        <f t="shared" si="31"/>
        <v/>
      </c>
      <c r="P68" s="195" t="str">
        <f t="shared" si="31"/>
        <v/>
      </c>
      <c r="Q68" s="195" t="str">
        <f t="shared" si="31"/>
        <v/>
      </c>
      <c r="R68" s="195" t="str">
        <f t="shared" si="31"/>
        <v/>
      </c>
      <c r="S68" s="195" t="str">
        <f t="shared" si="31"/>
        <v/>
      </c>
      <c r="T68" s="195" t="str">
        <f t="shared" si="31"/>
        <v/>
      </c>
      <c r="U68" s="195" t="str">
        <f t="shared" si="31"/>
        <v/>
      </c>
      <c r="V68" s="195" t="str">
        <f t="shared" si="31"/>
        <v/>
      </c>
      <c r="W68" s="195" t="str">
        <f t="shared" si="31"/>
        <v/>
      </c>
      <c r="X68" s="195" t="str">
        <f t="shared" si="32"/>
        <v/>
      </c>
      <c r="Y68" s="195" t="str">
        <f t="shared" si="32"/>
        <v/>
      </c>
      <c r="Z68" s="195" t="str">
        <f t="shared" si="32"/>
        <v/>
      </c>
      <c r="AA68" s="195" t="str">
        <f t="shared" si="32"/>
        <v/>
      </c>
      <c r="AB68" s="195" t="str">
        <f t="shared" si="32"/>
        <v/>
      </c>
      <c r="AC68" s="195" t="str">
        <f t="shared" si="32"/>
        <v/>
      </c>
      <c r="AD68" s="195" t="str">
        <f t="shared" si="32"/>
        <v/>
      </c>
      <c r="AE68" s="195" t="str">
        <f t="shared" si="32"/>
        <v/>
      </c>
      <c r="AF68" s="195" t="str">
        <f t="shared" si="32"/>
        <v/>
      </c>
      <c r="AG68" s="195" t="str">
        <f t="shared" si="32"/>
        <v/>
      </c>
      <c r="AH68" s="195" t="str">
        <f t="shared" si="33"/>
        <v/>
      </c>
      <c r="AI68" s="195" t="str">
        <f t="shared" si="33"/>
        <v/>
      </c>
      <c r="AJ68" s="195" t="str">
        <f t="shared" si="33"/>
        <v/>
      </c>
      <c r="AK68" s="195" t="str">
        <f t="shared" si="33"/>
        <v/>
      </c>
      <c r="AL68" s="195" t="str">
        <f t="shared" si="33"/>
        <v/>
      </c>
      <c r="AM68" s="195" t="str">
        <f t="shared" si="33"/>
        <v/>
      </c>
      <c r="AN68" s="195" t="str">
        <f t="shared" si="33"/>
        <v/>
      </c>
      <c r="AO68" s="195" t="str">
        <f t="shared" si="33"/>
        <v/>
      </c>
      <c r="AP68" s="195">
        <f t="shared" si="33"/>
        <v>107.60518189614751</v>
      </c>
      <c r="AQ68" s="195">
        <f t="shared" si="33"/>
        <v>109.99560102720312</v>
      </c>
      <c r="AR68" s="195">
        <f t="shared" si="34"/>
        <v>112.43912265315184</v>
      </c>
      <c r="AS68" s="195">
        <f t="shared" si="34"/>
        <v>114.93692643112051</v>
      </c>
      <c r="AT68" s="195">
        <f t="shared" si="34"/>
        <v>117.49021822399017</v>
      </c>
      <c r="AU68" s="195">
        <f t="shared" si="34"/>
        <v>120.10023068254982</v>
      </c>
      <c r="AV68" s="195">
        <f t="shared" si="34"/>
        <v>122.76822384058225</v>
      </c>
      <c r="AW68" s="195">
        <f t="shared" si="34"/>
        <v>125.49548572316961</v>
      </c>
      <c r="AX68" s="195">
        <f t="shared" si="34"/>
        <v>128.28333296851235</v>
      </c>
      <c r="AY68" s="195">
        <f t="shared" si="34"/>
        <v>131.13311146356162</v>
      </c>
      <c r="AZ68" s="195">
        <f t="shared" si="34"/>
        <v>134.04619699377218</v>
      </c>
      <c r="BA68" s="195">
        <f t="shared" si="34"/>
        <v>137.02399590728933</v>
      </c>
      <c r="BB68" s="195">
        <f t="shared" si="35"/>
        <v>140.0679457938904</v>
      </c>
      <c r="BC68" s="195">
        <f t="shared" si="35"/>
        <v>143.1795161790092</v>
      </c>
      <c r="BD68" s="195">
        <f t="shared" si="35"/>
        <v>146.36020923317744</v>
      </c>
      <c r="BE68" s="195">
        <f t="shared" si="35"/>
        <v>149.61156049722669</v>
      </c>
      <c r="BF68" s="195">
        <f t="shared" si="35"/>
        <v>152.93513962360012</v>
      </c>
      <c r="BG68" s="195">
        <f t="shared" si="35"/>
        <v>156.33255113413259</v>
      </c>
      <c r="BH68" s="195">
        <f t="shared" si="35"/>
        <v>159.8054351946644</v>
      </c>
      <c r="BI68" s="195">
        <f t="shared" si="35"/>
        <v>163.35546840686297</v>
      </c>
      <c r="BJ68" s="195">
        <f t="shared" si="35"/>
        <v>166.98436461763453</v>
      </c>
      <c r="BK68" s="195">
        <f t="shared" si="35"/>
        <v>170.69387574651674</v>
      </c>
      <c r="BL68" s="195">
        <f t="shared" si="36"/>
        <v>174.48579263145172</v>
      </c>
      <c r="BM68" s="195">
        <f t="shared" si="36"/>
        <v>178.36194589334733</v>
      </c>
      <c r="BN68" s="195">
        <f t="shared" si="36"/>
        <v>182.32420681984482</v>
      </c>
      <c r="BO68" s="195">
        <f t="shared" si="36"/>
        <v>186.37448826871895</v>
      </c>
      <c r="BP68" s="195">
        <f t="shared" si="36"/>
        <v>190.51474559134692</v>
      </c>
      <c r="BQ68" s="195">
        <f t="shared" si="36"/>
        <v>194.74697757669199</v>
      </c>
      <c r="BR68" s="195">
        <f t="shared" si="36"/>
        <v>199.07322741625703</v>
      </c>
      <c r="BS68" s="195">
        <f t="shared" si="36"/>
        <v>203.49558369047512</v>
      </c>
      <c r="BT68" s="195">
        <f t="shared" si="36"/>
        <v>208.01618137701132</v>
      </c>
      <c r="BU68" s="195">
        <f t="shared" si="36"/>
        <v>212.63720288146496</v>
      </c>
      <c r="BV68" s="195">
        <f t="shared" si="37"/>
        <v>217.36087909096727</v>
      </c>
      <c r="BW68" s="195">
        <f t="shared" si="37"/>
        <v>222.18949045118572</v>
      </c>
      <c r="BX68" s="195">
        <f t="shared" si="37"/>
        <v>227.12536806725274</v>
      </c>
      <c r="BY68" s="195">
        <f t="shared" si="37"/>
        <v>232.17089482915151</v>
      </c>
      <c r="BZ68" s="195">
        <f t="shared" si="37"/>
        <v>237.32850656210258</v>
      </c>
      <c r="CA68" s="195">
        <f t="shared" si="37"/>
        <v>242.60069320250457</v>
      </c>
      <c r="CB68" s="195">
        <f t="shared" si="37"/>
        <v>247.98999999999981</v>
      </c>
      <c r="CC68" s="195">
        <f t="shared" si="37"/>
        <v>253.49902874624183</v>
      </c>
      <c r="CD68" s="195">
        <f t="shared" si="37"/>
        <v>259.13043903096087</v>
      </c>
      <c r="CE68" s="195">
        <f t="shared" si="37"/>
        <v>264.88694952593193</v>
      </c>
      <c r="CF68" s="195">
        <f t="shared" si="38"/>
        <v>270.77133929746589</v>
      </c>
      <c r="CG68" s="195">
        <f t="shared" si="38"/>
        <v>276.7864491480575</v>
      </c>
      <c r="CH68" s="195">
        <f t="shared" si="38"/>
        <v>282.93518298783687</v>
      </c>
      <c r="CI68" s="195">
        <f t="shared" si="38"/>
        <v>289.22050923648902</v>
      </c>
      <c r="CJ68" s="195">
        <f t="shared" si="38"/>
        <v>295.64546225631466</v>
      </c>
      <c r="CK68" s="195">
        <f t="shared" si="38"/>
        <v>302.21314381712784</v>
      </c>
      <c r="CL68" s="195">
        <f t="shared" si="38"/>
        <v>308.9267245936943</v>
      </c>
      <c r="CM68" s="195">
        <f t="shared" si="38"/>
        <v>315.78944569643659</v>
      </c>
      <c r="CN68" s="195">
        <f t="shared" si="38"/>
        <v>322.80462023614177</v>
      </c>
      <c r="CO68" s="195">
        <f t="shared" si="38"/>
        <v>329.97563492343016</v>
      </c>
      <c r="CP68" s="195">
        <f t="shared" si="39"/>
        <v>337.30595170375454</v>
      </c>
      <c r="CQ68" s="195">
        <f t="shared" si="39"/>
        <v>344.79910942872124</v>
      </c>
      <c r="CR68" s="195">
        <f t="shared" si="39"/>
        <v>352.45872556453901</v>
      </c>
      <c r="CS68" s="195">
        <f t="shared" si="39"/>
        <v>360.28849793842056</v>
      </c>
      <c r="CT68" s="195">
        <f t="shared" si="39"/>
        <v>368.29220652377927</v>
      </c>
      <c r="CU68" s="195">
        <f t="shared" si="39"/>
        <v>376.47371526508499</v>
      </c>
      <c r="CV68" s="195">
        <f t="shared" si="39"/>
        <v>384.83697394325696</v>
      </c>
      <c r="CW68" s="195">
        <f t="shared" si="39"/>
        <v>393.38602008249734</v>
      </c>
      <c r="CX68" s="195">
        <f t="shared" si="39"/>
        <v>402.12498089948264</v>
      </c>
      <c r="CY68" s="195">
        <f t="shared" si="39"/>
        <v>411.05807529585866</v>
      </c>
      <c r="CZ68" s="195">
        <f t="shared" si="39"/>
        <v>420.18961589499486</v>
      </c>
    </row>
    <row r="69" spans="3:104" ht="16" hidden="1" outlineLevel="2">
      <c r="C69" s="177">
        <v>39</v>
      </c>
      <c r="D69" s="179" t="str">
        <f t="shared" si="30"/>
        <v/>
      </c>
      <c r="E69" s="195" t="str">
        <f t="shared" si="30"/>
        <v/>
      </c>
      <c r="F69" s="195" t="str">
        <f t="shared" si="30"/>
        <v/>
      </c>
      <c r="G69" s="195" t="str">
        <f t="shared" si="30"/>
        <v/>
      </c>
      <c r="H69" s="195" t="str">
        <f t="shared" si="30"/>
        <v/>
      </c>
      <c r="I69" s="195" t="str">
        <f t="shared" si="30"/>
        <v/>
      </c>
      <c r="J69" s="195" t="str">
        <f t="shared" si="30"/>
        <v/>
      </c>
      <c r="K69" s="195" t="str">
        <f t="shared" si="30"/>
        <v/>
      </c>
      <c r="L69" s="195" t="str">
        <f t="shared" si="30"/>
        <v/>
      </c>
      <c r="M69" s="195" t="str">
        <f t="shared" si="30"/>
        <v/>
      </c>
      <c r="N69" s="195" t="str">
        <f t="shared" si="31"/>
        <v/>
      </c>
      <c r="O69" s="195" t="str">
        <f t="shared" si="31"/>
        <v/>
      </c>
      <c r="P69" s="195" t="str">
        <f t="shared" si="31"/>
        <v/>
      </c>
      <c r="Q69" s="195" t="str">
        <f t="shared" si="31"/>
        <v/>
      </c>
      <c r="R69" s="195" t="str">
        <f t="shared" si="31"/>
        <v/>
      </c>
      <c r="S69" s="195" t="str">
        <f t="shared" si="31"/>
        <v/>
      </c>
      <c r="T69" s="195" t="str">
        <f t="shared" si="31"/>
        <v/>
      </c>
      <c r="U69" s="195" t="str">
        <f t="shared" si="31"/>
        <v/>
      </c>
      <c r="V69" s="195" t="str">
        <f t="shared" si="31"/>
        <v/>
      </c>
      <c r="W69" s="195" t="str">
        <f t="shared" si="31"/>
        <v/>
      </c>
      <c r="X69" s="195" t="str">
        <f t="shared" si="32"/>
        <v/>
      </c>
      <c r="Y69" s="195" t="str">
        <f t="shared" si="32"/>
        <v/>
      </c>
      <c r="Z69" s="195" t="str">
        <f t="shared" si="32"/>
        <v/>
      </c>
      <c r="AA69" s="195" t="str">
        <f t="shared" si="32"/>
        <v/>
      </c>
      <c r="AB69" s="195" t="str">
        <f t="shared" si="32"/>
        <v/>
      </c>
      <c r="AC69" s="195" t="str">
        <f t="shared" si="32"/>
        <v/>
      </c>
      <c r="AD69" s="195" t="str">
        <f t="shared" si="32"/>
        <v/>
      </c>
      <c r="AE69" s="195" t="str">
        <f t="shared" si="32"/>
        <v/>
      </c>
      <c r="AF69" s="195" t="str">
        <f t="shared" si="32"/>
        <v/>
      </c>
      <c r="AG69" s="195" t="str">
        <f t="shared" si="32"/>
        <v/>
      </c>
      <c r="AH69" s="195" t="str">
        <f t="shared" si="33"/>
        <v/>
      </c>
      <c r="AI69" s="195" t="str">
        <f t="shared" si="33"/>
        <v/>
      </c>
      <c r="AJ69" s="195" t="str">
        <f t="shared" si="33"/>
        <v/>
      </c>
      <c r="AK69" s="195" t="str">
        <f t="shared" si="33"/>
        <v/>
      </c>
      <c r="AL69" s="195" t="str">
        <f t="shared" si="33"/>
        <v/>
      </c>
      <c r="AM69" s="195" t="str">
        <f t="shared" si="33"/>
        <v/>
      </c>
      <c r="AN69" s="195" t="str">
        <f t="shared" si="33"/>
        <v/>
      </c>
      <c r="AO69" s="195" t="str">
        <f t="shared" si="33"/>
        <v/>
      </c>
      <c r="AP69" s="195" t="str">
        <f t="shared" si="33"/>
        <v/>
      </c>
      <c r="AQ69" s="195">
        <f t="shared" si="33"/>
        <v>105.26671123911045</v>
      </c>
      <c r="AR69" s="195">
        <f t="shared" si="34"/>
        <v>107.6051818961475</v>
      </c>
      <c r="AS69" s="195">
        <f t="shared" si="34"/>
        <v>109.99560102720308</v>
      </c>
      <c r="AT69" s="195">
        <f t="shared" si="34"/>
        <v>112.43912265315184</v>
      </c>
      <c r="AU69" s="195">
        <f t="shared" si="34"/>
        <v>114.93692643112048</v>
      </c>
      <c r="AV69" s="195">
        <f t="shared" si="34"/>
        <v>117.49021822399014</v>
      </c>
      <c r="AW69" s="195">
        <f t="shared" si="34"/>
        <v>120.10023068254979</v>
      </c>
      <c r="AX69" s="195">
        <f t="shared" si="34"/>
        <v>122.76822384058221</v>
      </c>
      <c r="AY69" s="195">
        <f t="shared" si="34"/>
        <v>125.49548572316958</v>
      </c>
      <c r="AZ69" s="195">
        <f t="shared" si="34"/>
        <v>128.28333296851233</v>
      </c>
      <c r="BA69" s="195">
        <f t="shared" si="34"/>
        <v>131.13311146356159</v>
      </c>
      <c r="BB69" s="195">
        <f t="shared" si="35"/>
        <v>134.04619699377218</v>
      </c>
      <c r="BC69" s="195">
        <f t="shared" si="35"/>
        <v>137.02399590728928</v>
      </c>
      <c r="BD69" s="195">
        <f t="shared" si="35"/>
        <v>140.06794579389037</v>
      </c>
      <c r="BE69" s="195">
        <f t="shared" si="35"/>
        <v>143.17951617900917</v>
      </c>
      <c r="BF69" s="195">
        <f t="shared" si="35"/>
        <v>146.36020923317744</v>
      </c>
      <c r="BG69" s="195">
        <f t="shared" si="35"/>
        <v>149.61156049722666</v>
      </c>
      <c r="BH69" s="195">
        <f t="shared" si="35"/>
        <v>152.93513962360009</v>
      </c>
      <c r="BI69" s="195">
        <f t="shared" si="35"/>
        <v>156.33255113413256</v>
      </c>
      <c r="BJ69" s="195">
        <f t="shared" si="35"/>
        <v>159.80543519466437</v>
      </c>
      <c r="BK69" s="195">
        <f t="shared" si="35"/>
        <v>163.35546840686294</v>
      </c>
      <c r="BL69" s="195">
        <f t="shared" si="36"/>
        <v>166.98436461763447</v>
      </c>
      <c r="BM69" s="195">
        <f t="shared" si="36"/>
        <v>170.69387574651671</v>
      </c>
      <c r="BN69" s="195">
        <f t="shared" si="36"/>
        <v>174.48579263145169</v>
      </c>
      <c r="BO69" s="195">
        <f t="shared" si="36"/>
        <v>178.3619458933473</v>
      </c>
      <c r="BP69" s="195">
        <f t="shared" si="36"/>
        <v>182.32420681984476</v>
      </c>
      <c r="BQ69" s="195">
        <f t="shared" si="36"/>
        <v>186.37448826871889</v>
      </c>
      <c r="BR69" s="195">
        <f t="shared" si="36"/>
        <v>190.51474559134692</v>
      </c>
      <c r="BS69" s="195">
        <f t="shared" si="36"/>
        <v>194.7469775766919</v>
      </c>
      <c r="BT69" s="195">
        <f t="shared" si="36"/>
        <v>199.07322741625703</v>
      </c>
      <c r="BU69" s="195">
        <f t="shared" si="36"/>
        <v>203.49558369047506</v>
      </c>
      <c r="BV69" s="195">
        <f t="shared" si="37"/>
        <v>208.01618137701132</v>
      </c>
      <c r="BW69" s="195">
        <f t="shared" si="37"/>
        <v>212.6372028814649</v>
      </c>
      <c r="BX69" s="195">
        <f t="shared" si="37"/>
        <v>217.36087909096725</v>
      </c>
      <c r="BY69" s="195">
        <f t="shared" si="37"/>
        <v>222.18949045118572</v>
      </c>
      <c r="BZ69" s="195">
        <f t="shared" si="37"/>
        <v>227.12536806725262</v>
      </c>
      <c r="CA69" s="195">
        <f t="shared" si="37"/>
        <v>232.17089482915151</v>
      </c>
      <c r="CB69" s="195">
        <f t="shared" si="37"/>
        <v>237.32850656210246</v>
      </c>
      <c r="CC69" s="195">
        <f t="shared" si="37"/>
        <v>242.60069320250454</v>
      </c>
      <c r="CD69" s="195">
        <f t="shared" si="37"/>
        <v>247.98999999999978</v>
      </c>
      <c r="CE69" s="195">
        <f t="shared" si="37"/>
        <v>253.49902874624178</v>
      </c>
      <c r="CF69" s="195">
        <f t="shared" si="38"/>
        <v>259.13043903096082</v>
      </c>
      <c r="CG69" s="195">
        <f t="shared" si="38"/>
        <v>264.88694952593187</v>
      </c>
      <c r="CH69" s="195">
        <f t="shared" si="38"/>
        <v>270.77133929746589</v>
      </c>
      <c r="CI69" s="195">
        <f t="shared" si="38"/>
        <v>276.78644914805739</v>
      </c>
      <c r="CJ69" s="195">
        <f t="shared" si="38"/>
        <v>282.93518298783681</v>
      </c>
      <c r="CK69" s="195">
        <f t="shared" si="38"/>
        <v>289.22050923648891</v>
      </c>
      <c r="CL69" s="195">
        <f t="shared" si="38"/>
        <v>295.64546225631466</v>
      </c>
      <c r="CM69" s="195">
        <f t="shared" si="38"/>
        <v>302.21314381712773</v>
      </c>
      <c r="CN69" s="195">
        <f t="shared" si="38"/>
        <v>308.92672459369425</v>
      </c>
      <c r="CO69" s="195">
        <f t="shared" si="38"/>
        <v>315.78944569643647</v>
      </c>
      <c r="CP69" s="195">
        <f t="shared" si="39"/>
        <v>322.80462023614172</v>
      </c>
      <c r="CQ69" s="195">
        <f t="shared" si="39"/>
        <v>329.97563492343011</v>
      </c>
      <c r="CR69" s="195">
        <f t="shared" si="39"/>
        <v>337.30595170375443</v>
      </c>
      <c r="CS69" s="195">
        <f t="shared" si="39"/>
        <v>344.79910942872112</v>
      </c>
      <c r="CT69" s="195">
        <f t="shared" si="39"/>
        <v>352.45872556453901</v>
      </c>
      <c r="CU69" s="195">
        <f t="shared" si="39"/>
        <v>360.28849793842045</v>
      </c>
      <c r="CV69" s="195">
        <f t="shared" si="39"/>
        <v>368.29220652377921</v>
      </c>
      <c r="CW69" s="195">
        <f t="shared" si="39"/>
        <v>376.47371526508488</v>
      </c>
      <c r="CX69" s="195">
        <f t="shared" si="39"/>
        <v>384.83697394325696</v>
      </c>
      <c r="CY69" s="195">
        <f t="shared" si="39"/>
        <v>393.38602008249717</v>
      </c>
      <c r="CZ69" s="195">
        <f t="shared" si="39"/>
        <v>402.12498089948264</v>
      </c>
    </row>
    <row r="70" spans="3:104" ht="16" hidden="1" outlineLevel="2">
      <c r="C70" s="177">
        <v>40</v>
      </c>
      <c r="D70" s="179" t="str">
        <f t="shared" ref="D70:M79" si="40">IF($C70&gt;D$29, "", $G$9 * ($G$17^(D$29-$C70)) * ($G$18^$C70))</f>
        <v/>
      </c>
      <c r="E70" s="195" t="str">
        <f t="shared" si="40"/>
        <v/>
      </c>
      <c r="F70" s="195" t="str">
        <f t="shared" si="40"/>
        <v/>
      </c>
      <c r="G70" s="195" t="str">
        <f t="shared" si="40"/>
        <v/>
      </c>
      <c r="H70" s="195" t="str">
        <f t="shared" si="40"/>
        <v/>
      </c>
      <c r="I70" s="195" t="str">
        <f t="shared" si="40"/>
        <v/>
      </c>
      <c r="J70" s="195" t="str">
        <f t="shared" si="40"/>
        <v/>
      </c>
      <c r="K70" s="195" t="str">
        <f t="shared" si="40"/>
        <v/>
      </c>
      <c r="L70" s="195" t="str">
        <f t="shared" si="40"/>
        <v/>
      </c>
      <c r="M70" s="195" t="str">
        <f t="shared" si="40"/>
        <v/>
      </c>
      <c r="N70" s="195" t="str">
        <f t="shared" ref="N70:W79" si="41">IF($C70&gt;N$29, "", $G$9 * ($G$17^(N$29-$C70)) * ($G$18^$C70))</f>
        <v/>
      </c>
      <c r="O70" s="195" t="str">
        <f t="shared" si="41"/>
        <v/>
      </c>
      <c r="P70" s="195" t="str">
        <f t="shared" si="41"/>
        <v/>
      </c>
      <c r="Q70" s="195" t="str">
        <f t="shared" si="41"/>
        <v/>
      </c>
      <c r="R70" s="195" t="str">
        <f t="shared" si="41"/>
        <v/>
      </c>
      <c r="S70" s="195" t="str">
        <f t="shared" si="41"/>
        <v/>
      </c>
      <c r="T70" s="195" t="str">
        <f t="shared" si="41"/>
        <v/>
      </c>
      <c r="U70" s="195" t="str">
        <f t="shared" si="41"/>
        <v/>
      </c>
      <c r="V70" s="195" t="str">
        <f t="shared" si="41"/>
        <v/>
      </c>
      <c r="W70" s="195" t="str">
        <f t="shared" si="41"/>
        <v/>
      </c>
      <c r="X70" s="195" t="str">
        <f t="shared" ref="X70:AG79" si="42">IF($C70&gt;X$29, "", $G$9 * ($G$17^(X$29-$C70)) * ($G$18^$C70))</f>
        <v/>
      </c>
      <c r="Y70" s="195" t="str">
        <f t="shared" si="42"/>
        <v/>
      </c>
      <c r="Z70" s="195" t="str">
        <f t="shared" si="42"/>
        <v/>
      </c>
      <c r="AA70" s="195" t="str">
        <f t="shared" si="42"/>
        <v/>
      </c>
      <c r="AB70" s="195" t="str">
        <f t="shared" si="42"/>
        <v/>
      </c>
      <c r="AC70" s="195" t="str">
        <f t="shared" si="42"/>
        <v/>
      </c>
      <c r="AD70" s="195" t="str">
        <f t="shared" si="42"/>
        <v/>
      </c>
      <c r="AE70" s="195" t="str">
        <f t="shared" si="42"/>
        <v/>
      </c>
      <c r="AF70" s="195" t="str">
        <f t="shared" si="42"/>
        <v/>
      </c>
      <c r="AG70" s="195" t="str">
        <f t="shared" si="42"/>
        <v/>
      </c>
      <c r="AH70" s="195" t="str">
        <f t="shared" ref="AH70:AQ79" si="43">IF($C70&gt;AH$29, "", $G$9 * ($G$17^(AH$29-$C70)) * ($G$18^$C70))</f>
        <v/>
      </c>
      <c r="AI70" s="195" t="str">
        <f t="shared" si="43"/>
        <v/>
      </c>
      <c r="AJ70" s="195" t="str">
        <f t="shared" si="43"/>
        <v/>
      </c>
      <c r="AK70" s="195" t="str">
        <f t="shared" si="43"/>
        <v/>
      </c>
      <c r="AL70" s="195" t="str">
        <f t="shared" si="43"/>
        <v/>
      </c>
      <c r="AM70" s="195" t="str">
        <f t="shared" si="43"/>
        <v/>
      </c>
      <c r="AN70" s="195" t="str">
        <f t="shared" si="43"/>
        <v/>
      </c>
      <c r="AO70" s="195" t="str">
        <f t="shared" si="43"/>
        <v/>
      </c>
      <c r="AP70" s="195" t="str">
        <f t="shared" si="43"/>
        <v/>
      </c>
      <c r="AQ70" s="195" t="str">
        <f t="shared" si="43"/>
        <v/>
      </c>
      <c r="AR70" s="195">
        <f t="shared" ref="AR70:BA79" si="44">IF($C70&gt;AR$29, "", $G$9 * ($G$17^(AR$29-$C70)) * ($G$18^$C70))</f>
        <v>102.97906011434374</v>
      </c>
      <c r="AS70" s="195">
        <f t="shared" si="44"/>
        <v>105.26671123911048</v>
      </c>
      <c r="AT70" s="195">
        <f t="shared" si="44"/>
        <v>107.6051818961475</v>
      </c>
      <c r="AU70" s="195">
        <f t="shared" si="44"/>
        <v>109.99560102720311</v>
      </c>
      <c r="AV70" s="195">
        <f t="shared" si="44"/>
        <v>112.43912265315187</v>
      </c>
      <c r="AW70" s="195">
        <f t="shared" si="44"/>
        <v>114.93692643112051</v>
      </c>
      <c r="AX70" s="195">
        <f t="shared" si="44"/>
        <v>117.49021822399015</v>
      </c>
      <c r="AY70" s="195">
        <f t="shared" si="44"/>
        <v>120.10023068254981</v>
      </c>
      <c r="AZ70" s="195">
        <f t="shared" si="44"/>
        <v>122.76822384058224</v>
      </c>
      <c r="BA70" s="195">
        <f t="shared" si="44"/>
        <v>125.49548572316961</v>
      </c>
      <c r="BB70" s="195">
        <f t="shared" ref="BB70:BK79" si="45">IF($C70&gt;BB$29, "", $G$9 * ($G$17^(BB$29-$C70)) * ($G$18^$C70))</f>
        <v>128.28333296851233</v>
      </c>
      <c r="BC70" s="195">
        <f t="shared" si="45"/>
        <v>131.13311146356165</v>
      </c>
      <c r="BD70" s="195">
        <f t="shared" si="45"/>
        <v>134.04619699377218</v>
      </c>
      <c r="BE70" s="195">
        <f t="shared" si="45"/>
        <v>137.0239959072893</v>
      </c>
      <c r="BF70" s="195">
        <f t="shared" si="45"/>
        <v>140.0679457938904</v>
      </c>
      <c r="BG70" s="195">
        <f t="shared" si="45"/>
        <v>143.17951617900923</v>
      </c>
      <c r="BH70" s="195">
        <f t="shared" si="45"/>
        <v>146.36020923317744</v>
      </c>
      <c r="BI70" s="195">
        <f t="shared" si="45"/>
        <v>149.61156049722669</v>
      </c>
      <c r="BJ70" s="195">
        <f t="shared" si="45"/>
        <v>152.93513962360009</v>
      </c>
      <c r="BK70" s="195">
        <f t="shared" si="45"/>
        <v>156.33255113413259</v>
      </c>
      <c r="BL70" s="195">
        <f t="shared" ref="BL70:BU79" si="46">IF($C70&gt;BL$29, "", $G$9 * ($G$17^(BL$29-$C70)) * ($G$18^$C70))</f>
        <v>159.8054351946644</v>
      </c>
      <c r="BM70" s="195">
        <f t="shared" si="46"/>
        <v>163.35546840686297</v>
      </c>
      <c r="BN70" s="195">
        <f t="shared" si="46"/>
        <v>166.9843646176345</v>
      </c>
      <c r="BO70" s="195">
        <f t="shared" si="46"/>
        <v>170.69387574651674</v>
      </c>
      <c r="BP70" s="195">
        <f t="shared" si="46"/>
        <v>174.48579263145172</v>
      </c>
      <c r="BQ70" s="195">
        <f t="shared" si="46"/>
        <v>178.36194589334733</v>
      </c>
      <c r="BR70" s="195">
        <f t="shared" si="46"/>
        <v>182.32420681984479</v>
      </c>
      <c r="BS70" s="195">
        <f t="shared" si="46"/>
        <v>186.37448826871898</v>
      </c>
      <c r="BT70" s="195">
        <f t="shared" si="46"/>
        <v>190.51474559134692</v>
      </c>
      <c r="BU70" s="195">
        <f t="shared" si="46"/>
        <v>194.74697757669199</v>
      </c>
      <c r="BV70" s="195">
        <f t="shared" ref="BV70:CE79" si="47">IF($C70&gt;BV$29, "", $G$9 * ($G$17^(BV$29-$C70)) * ($G$18^$C70))</f>
        <v>199.07322741625703</v>
      </c>
      <c r="BW70" s="195">
        <f t="shared" si="47"/>
        <v>203.49558369047512</v>
      </c>
      <c r="BX70" s="195">
        <f t="shared" si="47"/>
        <v>208.01618137701135</v>
      </c>
      <c r="BY70" s="195">
        <f t="shared" si="47"/>
        <v>212.63720288146493</v>
      </c>
      <c r="BZ70" s="195">
        <f t="shared" si="47"/>
        <v>217.3608790909673</v>
      </c>
      <c r="CA70" s="195">
        <f t="shared" si="47"/>
        <v>222.18949045118572</v>
      </c>
      <c r="CB70" s="195">
        <f t="shared" si="47"/>
        <v>227.12536806725271</v>
      </c>
      <c r="CC70" s="195">
        <f t="shared" si="47"/>
        <v>232.17089482915148</v>
      </c>
      <c r="CD70" s="195">
        <f t="shared" si="47"/>
        <v>237.32850656210252</v>
      </c>
      <c r="CE70" s="195">
        <f t="shared" si="47"/>
        <v>242.60069320250463</v>
      </c>
      <c r="CF70" s="195">
        <f t="shared" ref="CF70:CO79" si="48">IF($C70&gt;CF$29, "", $G$9 * ($G$17^(CF$29-$C70)) * ($G$18^$C70))</f>
        <v>247.98999999999981</v>
      </c>
      <c r="CG70" s="195">
        <f t="shared" si="48"/>
        <v>253.49902874624183</v>
      </c>
      <c r="CH70" s="195">
        <f t="shared" si="48"/>
        <v>259.13043903096082</v>
      </c>
      <c r="CI70" s="195">
        <f t="shared" si="48"/>
        <v>264.88694952593198</v>
      </c>
      <c r="CJ70" s="195">
        <f t="shared" si="48"/>
        <v>270.77133929746594</v>
      </c>
      <c r="CK70" s="195">
        <f t="shared" si="48"/>
        <v>276.78644914805744</v>
      </c>
      <c r="CL70" s="195">
        <f t="shared" si="48"/>
        <v>282.93518298783687</v>
      </c>
      <c r="CM70" s="195">
        <f t="shared" si="48"/>
        <v>289.22050923648902</v>
      </c>
      <c r="CN70" s="195">
        <f t="shared" si="48"/>
        <v>295.64546225631466</v>
      </c>
      <c r="CO70" s="195">
        <f t="shared" si="48"/>
        <v>302.21314381712784</v>
      </c>
      <c r="CP70" s="195">
        <f t="shared" ref="CP70:CZ79" si="49">IF($C70&gt;CP$29, "", $G$9 * ($G$17^(CP$29-$C70)) * ($G$18^$C70))</f>
        <v>308.9267245936943</v>
      </c>
      <c r="CQ70" s="195">
        <f t="shared" si="49"/>
        <v>315.78944569643659</v>
      </c>
      <c r="CR70" s="195">
        <f t="shared" si="49"/>
        <v>322.80462023614183</v>
      </c>
      <c r="CS70" s="195">
        <f t="shared" si="49"/>
        <v>329.97563492343011</v>
      </c>
      <c r="CT70" s="195">
        <f t="shared" si="49"/>
        <v>337.30595170375443</v>
      </c>
      <c r="CU70" s="195">
        <f t="shared" si="49"/>
        <v>344.79910942872124</v>
      </c>
      <c r="CV70" s="195">
        <f t="shared" si="49"/>
        <v>352.45872556453907</v>
      </c>
      <c r="CW70" s="195">
        <f t="shared" si="49"/>
        <v>360.28849793842056</v>
      </c>
      <c r="CX70" s="195">
        <f t="shared" si="49"/>
        <v>368.29220652377921</v>
      </c>
      <c r="CY70" s="195">
        <f t="shared" si="49"/>
        <v>376.47371526508505</v>
      </c>
      <c r="CZ70" s="195">
        <f t="shared" si="49"/>
        <v>384.83697394325696</v>
      </c>
    </row>
    <row r="71" spans="3:104" ht="16" hidden="1" outlineLevel="2">
      <c r="C71" s="177">
        <v>41</v>
      </c>
      <c r="D71" s="179" t="str">
        <f t="shared" si="40"/>
        <v/>
      </c>
      <c r="E71" s="195" t="str">
        <f t="shared" si="40"/>
        <v/>
      </c>
      <c r="F71" s="195" t="str">
        <f t="shared" si="40"/>
        <v/>
      </c>
      <c r="G71" s="195" t="str">
        <f t="shared" si="40"/>
        <v/>
      </c>
      <c r="H71" s="195" t="str">
        <f t="shared" si="40"/>
        <v/>
      </c>
      <c r="I71" s="195" t="str">
        <f t="shared" si="40"/>
        <v/>
      </c>
      <c r="J71" s="195" t="str">
        <f t="shared" si="40"/>
        <v/>
      </c>
      <c r="K71" s="195" t="str">
        <f t="shared" si="40"/>
        <v/>
      </c>
      <c r="L71" s="195" t="str">
        <f t="shared" si="40"/>
        <v/>
      </c>
      <c r="M71" s="195" t="str">
        <f t="shared" si="40"/>
        <v/>
      </c>
      <c r="N71" s="195" t="str">
        <f t="shared" si="41"/>
        <v/>
      </c>
      <c r="O71" s="195" t="str">
        <f t="shared" si="41"/>
        <v/>
      </c>
      <c r="P71" s="195" t="str">
        <f t="shared" si="41"/>
        <v/>
      </c>
      <c r="Q71" s="195" t="str">
        <f t="shared" si="41"/>
        <v/>
      </c>
      <c r="R71" s="195" t="str">
        <f t="shared" si="41"/>
        <v/>
      </c>
      <c r="S71" s="195" t="str">
        <f t="shared" si="41"/>
        <v/>
      </c>
      <c r="T71" s="195" t="str">
        <f t="shared" si="41"/>
        <v/>
      </c>
      <c r="U71" s="195" t="str">
        <f t="shared" si="41"/>
        <v/>
      </c>
      <c r="V71" s="195" t="str">
        <f t="shared" si="41"/>
        <v/>
      </c>
      <c r="W71" s="195" t="str">
        <f t="shared" si="41"/>
        <v/>
      </c>
      <c r="X71" s="195" t="str">
        <f t="shared" si="42"/>
        <v/>
      </c>
      <c r="Y71" s="195" t="str">
        <f t="shared" si="42"/>
        <v/>
      </c>
      <c r="Z71" s="195" t="str">
        <f t="shared" si="42"/>
        <v/>
      </c>
      <c r="AA71" s="195" t="str">
        <f t="shared" si="42"/>
        <v/>
      </c>
      <c r="AB71" s="195" t="str">
        <f t="shared" si="42"/>
        <v/>
      </c>
      <c r="AC71" s="195" t="str">
        <f t="shared" si="42"/>
        <v/>
      </c>
      <c r="AD71" s="195" t="str">
        <f t="shared" si="42"/>
        <v/>
      </c>
      <c r="AE71" s="195" t="str">
        <f t="shared" si="42"/>
        <v/>
      </c>
      <c r="AF71" s="195" t="str">
        <f t="shared" si="42"/>
        <v/>
      </c>
      <c r="AG71" s="195" t="str">
        <f t="shared" si="42"/>
        <v/>
      </c>
      <c r="AH71" s="195" t="str">
        <f t="shared" si="43"/>
        <v/>
      </c>
      <c r="AI71" s="195" t="str">
        <f t="shared" si="43"/>
        <v/>
      </c>
      <c r="AJ71" s="195" t="str">
        <f t="shared" si="43"/>
        <v/>
      </c>
      <c r="AK71" s="195" t="str">
        <f t="shared" si="43"/>
        <v/>
      </c>
      <c r="AL71" s="195" t="str">
        <f t="shared" si="43"/>
        <v/>
      </c>
      <c r="AM71" s="195" t="str">
        <f t="shared" si="43"/>
        <v/>
      </c>
      <c r="AN71" s="195" t="str">
        <f t="shared" si="43"/>
        <v/>
      </c>
      <c r="AO71" s="195" t="str">
        <f t="shared" si="43"/>
        <v/>
      </c>
      <c r="AP71" s="195" t="str">
        <f t="shared" si="43"/>
        <v/>
      </c>
      <c r="AQ71" s="195" t="str">
        <f t="shared" si="43"/>
        <v/>
      </c>
      <c r="AR71" s="195" t="str">
        <f t="shared" si="44"/>
        <v/>
      </c>
      <c r="AS71" s="195">
        <f t="shared" si="44"/>
        <v>100.74112411420703</v>
      </c>
      <c r="AT71" s="195">
        <f t="shared" si="44"/>
        <v>102.97906011434372</v>
      </c>
      <c r="AU71" s="195">
        <f t="shared" si="44"/>
        <v>105.26671123911045</v>
      </c>
      <c r="AV71" s="195">
        <f t="shared" si="44"/>
        <v>107.6051818961475</v>
      </c>
      <c r="AW71" s="195">
        <f t="shared" si="44"/>
        <v>109.99560102720311</v>
      </c>
      <c r="AX71" s="195">
        <f t="shared" si="44"/>
        <v>112.43912265315184</v>
      </c>
      <c r="AY71" s="195">
        <f t="shared" si="44"/>
        <v>114.93692643112048</v>
      </c>
      <c r="AZ71" s="195">
        <f t="shared" si="44"/>
        <v>117.49021822399014</v>
      </c>
      <c r="BA71" s="195">
        <f t="shared" si="44"/>
        <v>120.10023068254979</v>
      </c>
      <c r="BB71" s="195">
        <f t="shared" si="45"/>
        <v>122.76822384058224</v>
      </c>
      <c r="BC71" s="195">
        <f t="shared" si="45"/>
        <v>125.49548572316958</v>
      </c>
      <c r="BD71" s="195">
        <f t="shared" si="45"/>
        <v>128.28333296851235</v>
      </c>
      <c r="BE71" s="195">
        <f t="shared" si="45"/>
        <v>131.13311146356162</v>
      </c>
      <c r="BF71" s="195">
        <f t="shared" si="45"/>
        <v>134.04619699377218</v>
      </c>
      <c r="BG71" s="195">
        <f t="shared" si="45"/>
        <v>137.02399590728928</v>
      </c>
      <c r="BH71" s="195">
        <f t="shared" si="45"/>
        <v>140.0679457938904</v>
      </c>
      <c r="BI71" s="195">
        <f t="shared" si="45"/>
        <v>143.1795161790092</v>
      </c>
      <c r="BJ71" s="195">
        <f t="shared" si="45"/>
        <v>146.36020923317744</v>
      </c>
      <c r="BK71" s="195">
        <f t="shared" si="45"/>
        <v>149.61156049722666</v>
      </c>
      <c r="BL71" s="195">
        <f t="shared" si="46"/>
        <v>152.93513962360009</v>
      </c>
      <c r="BM71" s="195">
        <f t="shared" si="46"/>
        <v>156.33255113413256</v>
      </c>
      <c r="BN71" s="195">
        <f t="shared" si="46"/>
        <v>159.8054351946644</v>
      </c>
      <c r="BO71" s="195">
        <f t="shared" si="46"/>
        <v>163.35546840686294</v>
      </c>
      <c r="BP71" s="195">
        <f t="shared" si="46"/>
        <v>166.9843646176345</v>
      </c>
      <c r="BQ71" s="195">
        <f t="shared" si="46"/>
        <v>170.69387574651674</v>
      </c>
      <c r="BR71" s="195">
        <f t="shared" si="46"/>
        <v>174.48579263145169</v>
      </c>
      <c r="BS71" s="195">
        <f t="shared" si="46"/>
        <v>178.36194589334727</v>
      </c>
      <c r="BT71" s="195">
        <f t="shared" si="46"/>
        <v>182.32420681984482</v>
      </c>
      <c r="BU71" s="195">
        <f t="shared" si="46"/>
        <v>186.37448826871889</v>
      </c>
      <c r="BV71" s="195">
        <f t="shared" si="47"/>
        <v>190.51474559134692</v>
      </c>
      <c r="BW71" s="195">
        <f t="shared" si="47"/>
        <v>194.74697757669193</v>
      </c>
      <c r="BX71" s="195">
        <f t="shared" si="47"/>
        <v>199.07322741625705</v>
      </c>
      <c r="BY71" s="195">
        <f t="shared" si="47"/>
        <v>203.49558369047509</v>
      </c>
      <c r="BZ71" s="195">
        <f t="shared" si="47"/>
        <v>208.01618137701132</v>
      </c>
      <c r="CA71" s="195">
        <f t="shared" si="47"/>
        <v>212.63720288146496</v>
      </c>
      <c r="CB71" s="195">
        <f t="shared" si="47"/>
        <v>217.36087909096725</v>
      </c>
      <c r="CC71" s="195">
        <f t="shared" si="47"/>
        <v>222.18949045118572</v>
      </c>
      <c r="CD71" s="195">
        <f t="shared" si="47"/>
        <v>227.12536806725262</v>
      </c>
      <c r="CE71" s="195">
        <f t="shared" si="47"/>
        <v>232.17089482915148</v>
      </c>
      <c r="CF71" s="195">
        <f t="shared" si="48"/>
        <v>237.32850656210252</v>
      </c>
      <c r="CG71" s="195">
        <f t="shared" si="48"/>
        <v>242.60069320250457</v>
      </c>
      <c r="CH71" s="195">
        <f t="shared" si="48"/>
        <v>247.98999999999981</v>
      </c>
      <c r="CI71" s="195">
        <f t="shared" si="48"/>
        <v>253.49902874624175</v>
      </c>
      <c r="CJ71" s="195">
        <f t="shared" si="48"/>
        <v>259.13043903096087</v>
      </c>
      <c r="CK71" s="195">
        <f t="shared" si="48"/>
        <v>264.88694952593193</v>
      </c>
      <c r="CL71" s="195">
        <f t="shared" si="48"/>
        <v>270.77133929746589</v>
      </c>
      <c r="CM71" s="195">
        <f t="shared" si="48"/>
        <v>276.78644914805739</v>
      </c>
      <c r="CN71" s="195">
        <f t="shared" si="48"/>
        <v>282.93518298783687</v>
      </c>
      <c r="CO71" s="195">
        <f t="shared" si="48"/>
        <v>289.22050923648897</v>
      </c>
      <c r="CP71" s="195">
        <f t="shared" si="49"/>
        <v>295.64546225631466</v>
      </c>
      <c r="CQ71" s="195">
        <f t="shared" si="49"/>
        <v>302.21314381712773</v>
      </c>
      <c r="CR71" s="195">
        <f t="shared" si="49"/>
        <v>308.92672459369425</v>
      </c>
      <c r="CS71" s="195">
        <f t="shared" si="49"/>
        <v>315.78944569643653</v>
      </c>
      <c r="CT71" s="195">
        <f t="shared" si="49"/>
        <v>322.80462023614172</v>
      </c>
      <c r="CU71" s="195">
        <f t="shared" si="49"/>
        <v>329.97563492343005</v>
      </c>
      <c r="CV71" s="195">
        <f t="shared" si="49"/>
        <v>337.30595170375443</v>
      </c>
      <c r="CW71" s="195">
        <f t="shared" si="49"/>
        <v>344.79910942872118</v>
      </c>
      <c r="CX71" s="195">
        <f t="shared" si="49"/>
        <v>352.45872556453901</v>
      </c>
      <c r="CY71" s="195">
        <f t="shared" si="49"/>
        <v>360.28849793842045</v>
      </c>
      <c r="CZ71" s="195">
        <f t="shared" si="49"/>
        <v>368.29220652377927</v>
      </c>
    </row>
    <row r="72" spans="3:104" ht="16" hidden="1" outlineLevel="2">
      <c r="C72" s="177">
        <v>42</v>
      </c>
      <c r="D72" s="179" t="str">
        <f t="shared" si="40"/>
        <v/>
      </c>
      <c r="E72" s="195" t="str">
        <f t="shared" si="40"/>
        <v/>
      </c>
      <c r="F72" s="195" t="str">
        <f t="shared" si="40"/>
        <v/>
      </c>
      <c r="G72" s="195" t="str">
        <f t="shared" si="40"/>
        <v/>
      </c>
      <c r="H72" s="195" t="str">
        <f t="shared" si="40"/>
        <v/>
      </c>
      <c r="I72" s="195" t="str">
        <f t="shared" si="40"/>
        <v/>
      </c>
      <c r="J72" s="195" t="str">
        <f t="shared" si="40"/>
        <v/>
      </c>
      <c r="K72" s="195" t="str">
        <f t="shared" si="40"/>
        <v/>
      </c>
      <c r="L72" s="195" t="str">
        <f t="shared" si="40"/>
        <v/>
      </c>
      <c r="M72" s="195" t="str">
        <f t="shared" si="40"/>
        <v/>
      </c>
      <c r="N72" s="195" t="str">
        <f t="shared" si="41"/>
        <v/>
      </c>
      <c r="O72" s="195" t="str">
        <f t="shared" si="41"/>
        <v/>
      </c>
      <c r="P72" s="195" t="str">
        <f t="shared" si="41"/>
        <v/>
      </c>
      <c r="Q72" s="195" t="str">
        <f t="shared" si="41"/>
        <v/>
      </c>
      <c r="R72" s="195" t="str">
        <f t="shared" si="41"/>
        <v/>
      </c>
      <c r="S72" s="195" t="str">
        <f t="shared" si="41"/>
        <v/>
      </c>
      <c r="T72" s="195" t="str">
        <f t="shared" si="41"/>
        <v/>
      </c>
      <c r="U72" s="195" t="str">
        <f t="shared" si="41"/>
        <v/>
      </c>
      <c r="V72" s="195" t="str">
        <f t="shared" si="41"/>
        <v/>
      </c>
      <c r="W72" s="195" t="str">
        <f t="shared" si="41"/>
        <v/>
      </c>
      <c r="X72" s="195" t="str">
        <f t="shared" si="42"/>
        <v/>
      </c>
      <c r="Y72" s="195" t="str">
        <f t="shared" si="42"/>
        <v/>
      </c>
      <c r="Z72" s="195" t="str">
        <f t="shared" si="42"/>
        <v/>
      </c>
      <c r="AA72" s="195" t="str">
        <f t="shared" si="42"/>
        <v/>
      </c>
      <c r="AB72" s="195" t="str">
        <f t="shared" si="42"/>
        <v/>
      </c>
      <c r="AC72" s="195" t="str">
        <f t="shared" si="42"/>
        <v/>
      </c>
      <c r="AD72" s="195" t="str">
        <f t="shared" si="42"/>
        <v/>
      </c>
      <c r="AE72" s="195" t="str">
        <f t="shared" si="42"/>
        <v/>
      </c>
      <c r="AF72" s="195" t="str">
        <f t="shared" si="42"/>
        <v/>
      </c>
      <c r="AG72" s="195" t="str">
        <f t="shared" si="42"/>
        <v/>
      </c>
      <c r="AH72" s="195" t="str">
        <f t="shared" si="43"/>
        <v/>
      </c>
      <c r="AI72" s="195" t="str">
        <f t="shared" si="43"/>
        <v/>
      </c>
      <c r="AJ72" s="195" t="str">
        <f t="shared" si="43"/>
        <v/>
      </c>
      <c r="AK72" s="195" t="str">
        <f t="shared" si="43"/>
        <v/>
      </c>
      <c r="AL72" s="195" t="str">
        <f t="shared" si="43"/>
        <v/>
      </c>
      <c r="AM72" s="195" t="str">
        <f t="shared" si="43"/>
        <v/>
      </c>
      <c r="AN72" s="195" t="str">
        <f t="shared" si="43"/>
        <v/>
      </c>
      <c r="AO72" s="195" t="str">
        <f t="shared" si="43"/>
        <v/>
      </c>
      <c r="AP72" s="195" t="str">
        <f t="shared" si="43"/>
        <v/>
      </c>
      <c r="AQ72" s="195" t="str">
        <f t="shared" si="43"/>
        <v/>
      </c>
      <c r="AR72" s="195" t="str">
        <f t="shared" si="44"/>
        <v/>
      </c>
      <c r="AS72" s="195" t="str">
        <f t="shared" si="44"/>
        <v/>
      </c>
      <c r="AT72" s="195">
        <f t="shared" si="44"/>
        <v>98.551822831994016</v>
      </c>
      <c r="AU72" s="195">
        <f t="shared" si="44"/>
        <v>100.74112411420703</v>
      </c>
      <c r="AV72" s="195">
        <f t="shared" si="44"/>
        <v>102.97906011434372</v>
      </c>
      <c r="AW72" s="195">
        <f t="shared" si="44"/>
        <v>105.26671123911046</v>
      </c>
      <c r="AX72" s="195">
        <f t="shared" si="44"/>
        <v>107.60518189614753</v>
      </c>
      <c r="AY72" s="195">
        <f t="shared" si="44"/>
        <v>109.99560102720311</v>
      </c>
      <c r="AZ72" s="195">
        <f t="shared" si="44"/>
        <v>112.43912265315186</v>
      </c>
      <c r="BA72" s="195">
        <f t="shared" si="44"/>
        <v>114.93692643112048</v>
      </c>
      <c r="BB72" s="195">
        <f t="shared" si="45"/>
        <v>117.49021822399015</v>
      </c>
      <c r="BC72" s="195">
        <f t="shared" si="45"/>
        <v>120.10023068254981</v>
      </c>
      <c r="BD72" s="195">
        <f t="shared" si="45"/>
        <v>122.76822384058222</v>
      </c>
      <c r="BE72" s="195">
        <f t="shared" si="45"/>
        <v>125.49548572316962</v>
      </c>
      <c r="BF72" s="195">
        <f t="shared" si="45"/>
        <v>128.28333296851233</v>
      </c>
      <c r="BG72" s="195">
        <f t="shared" si="45"/>
        <v>131.13311146356162</v>
      </c>
      <c r="BH72" s="195">
        <f t="shared" si="45"/>
        <v>134.04619699377218</v>
      </c>
      <c r="BI72" s="195">
        <f t="shared" si="45"/>
        <v>137.02399590728933</v>
      </c>
      <c r="BJ72" s="195">
        <f t="shared" si="45"/>
        <v>140.0679457938904</v>
      </c>
      <c r="BK72" s="195">
        <f t="shared" si="45"/>
        <v>143.1795161790092</v>
      </c>
      <c r="BL72" s="195">
        <f t="shared" si="46"/>
        <v>146.36020923317744</v>
      </c>
      <c r="BM72" s="195">
        <f t="shared" si="46"/>
        <v>149.61156049722666</v>
      </c>
      <c r="BN72" s="195">
        <f t="shared" si="46"/>
        <v>152.93513962360009</v>
      </c>
      <c r="BO72" s="195">
        <f t="shared" si="46"/>
        <v>156.33255113413259</v>
      </c>
      <c r="BP72" s="195">
        <f t="shared" si="46"/>
        <v>159.8054351946644</v>
      </c>
      <c r="BQ72" s="195">
        <f t="shared" si="46"/>
        <v>163.35546840686297</v>
      </c>
      <c r="BR72" s="195">
        <f t="shared" si="46"/>
        <v>166.9843646176345</v>
      </c>
      <c r="BS72" s="195">
        <f t="shared" si="46"/>
        <v>170.69387574651674</v>
      </c>
      <c r="BT72" s="195">
        <f t="shared" si="46"/>
        <v>174.48579263145169</v>
      </c>
      <c r="BU72" s="195">
        <f t="shared" si="46"/>
        <v>178.36194589334733</v>
      </c>
      <c r="BV72" s="195">
        <f t="shared" si="47"/>
        <v>182.32420681984476</v>
      </c>
      <c r="BW72" s="195">
        <f t="shared" si="47"/>
        <v>186.37448826871895</v>
      </c>
      <c r="BX72" s="195">
        <f t="shared" si="47"/>
        <v>190.51474559134692</v>
      </c>
      <c r="BY72" s="195">
        <f t="shared" si="47"/>
        <v>194.74697757669199</v>
      </c>
      <c r="BZ72" s="195">
        <f t="shared" si="47"/>
        <v>199.07322741625705</v>
      </c>
      <c r="CA72" s="195">
        <f t="shared" si="47"/>
        <v>203.49558369047509</v>
      </c>
      <c r="CB72" s="195">
        <f t="shared" si="47"/>
        <v>208.01618137701135</v>
      </c>
      <c r="CC72" s="195">
        <f t="shared" si="47"/>
        <v>212.63720288146493</v>
      </c>
      <c r="CD72" s="195">
        <f t="shared" si="47"/>
        <v>217.3608790909673</v>
      </c>
      <c r="CE72" s="195">
        <f t="shared" si="47"/>
        <v>222.18949045118566</v>
      </c>
      <c r="CF72" s="195">
        <f t="shared" si="48"/>
        <v>227.12536806725265</v>
      </c>
      <c r="CG72" s="195">
        <f t="shared" si="48"/>
        <v>232.17089482915151</v>
      </c>
      <c r="CH72" s="195">
        <f t="shared" si="48"/>
        <v>237.32850656210255</v>
      </c>
      <c r="CI72" s="195">
        <f t="shared" si="48"/>
        <v>242.6006932025046</v>
      </c>
      <c r="CJ72" s="195">
        <f t="shared" si="48"/>
        <v>247.98999999999978</v>
      </c>
      <c r="CK72" s="195">
        <f t="shared" si="48"/>
        <v>253.49902874624183</v>
      </c>
      <c r="CL72" s="195">
        <f t="shared" si="48"/>
        <v>259.13043903096087</v>
      </c>
      <c r="CM72" s="195">
        <f t="shared" si="48"/>
        <v>264.88694952593193</v>
      </c>
      <c r="CN72" s="195">
        <f t="shared" si="48"/>
        <v>270.77133929746589</v>
      </c>
      <c r="CO72" s="195">
        <f t="shared" si="48"/>
        <v>276.78644914805744</v>
      </c>
      <c r="CP72" s="195">
        <f t="shared" si="49"/>
        <v>282.93518298783687</v>
      </c>
      <c r="CQ72" s="195">
        <f t="shared" si="49"/>
        <v>289.22050923648902</v>
      </c>
      <c r="CR72" s="195">
        <f t="shared" si="49"/>
        <v>295.64546225631466</v>
      </c>
      <c r="CS72" s="195">
        <f t="shared" si="49"/>
        <v>302.21314381712779</v>
      </c>
      <c r="CT72" s="195">
        <f t="shared" si="49"/>
        <v>308.9267245936943</v>
      </c>
      <c r="CU72" s="195">
        <f t="shared" si="49"/>
        <v>315.78944569643653</v>
      </c>
      <c r="CV72" s="195">
        <f t="shared" si="49"/>
        <v>322.80462023614172</v>
      </c>
      <c r="CW72" s="195">
        <f t="shared" si="49"/>
        <v>329.97563492343011</v>
      </c>
      <c r="CX72" s="195">
        <f t="shared" si="49"/>
        <v>337.30595170375443</v>
      </c>
      <c r="CY72" s="195">
        <f t="shared" si="49"/>
        <v>344.79910942872118</v>
      </c>
      <c r="CZ72" s="195">
        <f t="shared" si="49"/>
        <v>352.45872556453901</v>
      </c>
    </row>
    <row r="73" spans="3:104" ht="16" hidden="1" outlineLevel="2">
      <c r="C73" s="177">
        <v>43</v>
      </c>
      <c r="D73" s="179" t="str">
        <f t="shared" si="40"/>
        <v/>
      </c>
      <c r="E73" s="195" t="str">
        <f t="shared" si="40"/>
        <v/>
      </c>
      <c r="F73" s="195" t="str">
        <f t="shared" si="40"/>
        <v/>
      </c>
      <c r="G73" s="195" t="str">
        <f t="shared" si="40"/>
        <v/>
      </c>
      <c r="H73" s="195" t="str">
        <f t="shared" si="40"/>
        <v/>
      </c>
      <c r="I73" s="195" t="str">
        <f t="shared" si="40"/>
        <v/>
      </c>
      <c r="J73" s="195" t="str">
        <f t="shared" si="40"/>
        <v/>
      </c>
      <c r="K73" s="195" t="str">
        <f t="shared" si="40"/>
        <v/>
      </c>
      <c r="L73" s="195" t="str">
        <f t="shared" si="40"/>
        <v/>
      </c>
      <c r="M73" s="195" t="str">
        <f t="shared" si="40"/>
        <v/>
      </c>
      <c r="N73" s="195" t="str">
        <f t="shared" si="41"/>
        <v/>
      </c>
      <c r="O73" s="195" t="str">
        <f t="shared" si="41"/>
        <v/>
      </c>
      <c r="P73" s="195" t="str">
        <f t="shared" si="41"/>
        <v/>
      </c>
      <c r="Q73" s="195" t="str">
        <f t="shared" si="41"/>
        <v/>
      </c>
      <c r="R73" s="195" t="str">
        <f t="shared" si="41"/>
        <v/>
      </c>
      <c r="S73" s="195" t="str">
        <f t="shared" si="41"/>
        <v/>
      </c>
      <c r="T73" s="195" t="str">
        <f t="shared" si="41"/>
        <v/>
      </c>
      <c r="U73" s="195" t="str">
        <f t="shared" si="41"/>
        <v/>
      </c>
      <c r="V73" s="195" t="str">
        <f t="shared" si="41"/>
        <v/>
      </c>
      <c r="W73" s="195" t="str">
        <f t="shared" si="41"/>
        <v/>
      </c>
      <c r="X73" s="195" t="str">
        <f t="shared" si="42"/>
        <v/>
      </c>
      <c r="Y73" s="195" t="str">
        <f t="shared" si="42"/>
        <v/>
      </c>
      <c r="Z73" s="195" t="str">
        <f t="shared" si="42"/>
        <v/>
      </c>
      <c r="AA73" s="195" t="str">
        <f t="shared" si="42"/>
        <v/>
      </c>
      <c r="AB73" s="195" t="str">
        <f t="shared" si="42"/>
        <v/>
      </c>
      <c r="AC73" s="195" t="str">
        <f t="shared" si="42"/>
        <v/>
      </c>
      <c r="AD73" s="195" t="str">
        <f t="shared" si="42"/>
        <v/>
      </c>
      <c r="AE73" s="195" t="str">
        <f t="shared" si="42"/>
        <v/>
      </c>
      <c r="AF73" s="195" t="str">
        <f t="shared" si="42"/>
        <v/>
      </c>
      <c r="AG73" s="195" t="str">
        <f t="shared" si="42"/>
        <v/>
      </c>
      <c r="AH73" s="195" t="str">
        <f t="shared" si="43"/>
        <v/>
      </c>
      <c r="AI73" s="195" t="str">
        <f t="shared" si="43"/>
        <v/>
      </c>
      <c r="AJ73" s="195" t="str">
        <f t="shared" si="43"/>
        <v/>
      </c>
      <c r="AK73" s="195" t="str">
        <f t="shared" si="43"/>
        <v/>
      </c>
      <c r="AL73" s="195" t="str">
        <f t="shared" si="43"/>
        <v/>
      </c>
      <c r="AM73" s="195" t="str">
        <f t="shared" si="43"/>
        <v/>
      </c>
      <c r="AN73" s="195" t="str">
        <f t="shared" si="43"/>
        <v/>
      </c>
      <c r="AO73" s="195" t="str">
        <f t="shared" si="43"/>
        <v/>
      </c>
      <c r="AP73" s="195" t="str">
        <f t="shared" si="43"/>
        <v/>
      </c>
      <c r="AQ73" s="195" t="str">
        <f t="shared" si="43"/>
        <v/>
      </c>
      <c r="AR73" s="195" t="str">
        <f t="shared" si="44"/>
        <v/>
      </c>
      <c r="AS73" s="195" t="str">
        <f t="shared" si="44"/>
        <v/>
      </c>
      <c r="AT73" s="195" t="str">
        <f t="shared" si="44"/>
        <v/>
      </c>
      <c r="AU73" s="195">
        <f t="shared" si="44"/>
        <v>96.410099340345113</v>
      </c>
      <c r="AV73" s="195">
        <f t="shared" si="44"/>
        <v>98.551822831994016</v>
      </c>
      <c r="AW73" s="195">
        <f t="shared" si="44"/>
        <v>100.74112411420701</v>
      </c>
      <c r="AX73" s="195">
        <f t="shared" si="44"/>
        <v>102.97906011434372</v>
      </c>
      <c r="AY73" s="195">
        <f t="shared" si="44"/>
        <v>105.26671123911046</v>
      </c>
      <c r="AZ73" s="195">
        <f t="shared" si="44"/>
        <v>107.60518189614751</v>
      </c>
      <c r="BA73" s="195">
        <f t="shared" si="44"/>
        <v>109.99560102720309</v>
      </c>
      <c r="BB73" s="195">
        <f t="shared" si="45"/>
        <v>112.43912265315184</v>
      </c>
      <c r="BC73" s="195">
        <f t="shared" si="45"/>
        <v>114.93692643112048</v>
      </c>
      <c r="BD73" s="195">
        <f t="shared" si="45"/>
        <v>117.49021822399014</v>
      </c>
      <c r="BE73" s="195">
        <f t="shared" si="45"/>
        <v>120.10023068254978</v>
      </c>
      <c r="BF73" s="195">
        <f t="shared" si="45"/>
        <v>122.76822384058225</v>
      </c>
      <c r="BG73" s="195">
        <f t="shared" si="45"/>
        <v>125.49548572316959</v>
      </c>
      <c r="BH73" s="195">
        <f t="shared" si="45"/>
        <v>128.28333296851235</v>
      </c>
      <c r="BI73" s="195">
        <f t="shared" si="45"/>
        <v>131.13311146356162</v>
      </c>
      <c r="BJ73" s="195">
        <f t="shared" si="45"/>
        <v>134.04619699377218</v>
      </c>
      <c r="BK73" s="195">
        <f t="shared" si="45"/>
        <v>137.0239959072893</v>
      </c>
      <c r="BL73" s="195">
        <f t="shared" si="46"/>
        <v>140.0679457938904</v>
      </c>
      <c r="BM73" s="195">
        <f t="shared" si="46"/>
        <v>143.17951617900917</v>
      </c>
      <c r="BN73" s="195">
        <f t="shared" si="46"/>
        <v>146.36020923317744</v>
      </c>
      <c r="BO73" s="195">
        <f t="shared" si="46"/>
        <v>149.61156049722666</v>
      </c>
      <c r="BP73" s="195">
        <f t="shared" si="46"/>
        <v>152.93513962360009</v>
      </c>
      <c r="BQ73" s="195">
        <f t="shared" si="46"/>
        <v>156.33255113413256</v>
      </c>
      <c r="BR73" s="195">
        <f t="shared" si="46"/>
        <v>159.8054351946644</v>
      </c>
      <c r="BS73" s="195">
        <f t="shared" si="46"/>
        <v>163.35546840686294</v>
      </c>
      <c r="BT73" s="195">
        <f t="shared" si="46"/>
        <v>166.9843646176345</v>
      </c>
      <c r="BU73" s="195">
        <f t="shared" si="46"/>
        <v>170.69387574651671</v>
      </c>
      <c r="BV73" s="195">
        <f t="shared" si="47"/>
        <v>174.48579263145172</v>
      </c>
      <c r="BW73" s="195">
        <f t="shared" si="47"/>
        <v>178.36194589334727</v>
      </c>
      <c r="BX73" s="195">
        <f t="shared" si="47"/>
        <v>182.32420681984479</v>
      </c>
      <c r="BY73" s="195">
        <f t="shared" si="47"/>
        <v>186.37448826871892</v>
      </c>
      <c r="BZ73" s="195">
        <f t="shared" si="47"/>
        <v>190.51474559134695</v>
      </c>
      <c r="CA73" s="195">
        <f t="shared" si="47"/>
        <v>194.74697757669196</v>
      </c>
      <c r="CB73" s="195">
        <f t="shared" si="47"/>
        <v>199.07322741625703</v>
      </c>
      <c r="CC73" s="195">
        <f t="shared" si="47"/>
        <v>203.49558369047512</v>
      </c>
      <c r="CD73" s="195">
        <f t="shared" si="47"/>
        <v>208.01618137701132</v>
      </c>
      <c r="CE73" s="195">
        <f t="shared" si="47"/>
        <v>212.63720288146493</v>
      </c>
      <c r="CF73" s="195">
        <f t="shared" si="48"/>
        <v>217.36087909096722</v>
      </c>
      <c r="CG73" s="195">
        <f t="shared" si="48"/>
        <v>222.18949045118566</v>
      </c>
      <c r="CH73" s="195">
        <f t="shared" si="48"/>
        <v>227.12536806725265</v>
      </c>
      <c r="CI73" s="195">
        <f t="shared" si="48"/>
        <v>232.17089482915148</v>
      </c>
      <c r="CJ73" s="195">
        <f t="shared" si="48"/>
        <v>237.32850656210252</v>
      </c>
      <c r="CK73" s="195">
        <f t="shared" si="48"/>
        <v>242.60069320250454</v>
      </c>
      <c r="CL73" s="195">
        <f t="shared" si="48"/>
        <v>247.98999999999981</v>
      </c>
      <c r="CM73" s="195">
        <f t="shared" si="48"/>
        <v>253.49902874624178</v>
      </c>
      <c r="CN73" s="195">
        <f t="shared" si="48"/>
        <v>259.13043903096087</v>
      </c>
      <c r="CO73" s="195">
        <f t="shared" si="48"/>
        <v>264.88694952593187</v>
      </c>
      <c r="CP73" s="195">
        <f t="shared" si="49"/>
        <v>270.77133929746594</v>
      </c>
      <c r="CQ73" s="195">
        <f t="shared" si="49"/>
        <v>276.78644914805744</v>
      </c>
      <c r="CR73" s="195">
        <f t="shared" si="49"/>
        <v>282.93518298783687</v>
      </c>
      <c r="CS73" s="195">
        <f t="shared" si="49"/>
        <v>289.22050923648897</v>
      </c>
      <c r="CT73" s="195">
        <f t="shared" si="49"/>
        <v>295.64546225631466</v>
      </c>
      <c r="CU73" s="195">
        <f t="shared" si="49"/>
        <v>302.21314381712779</v>
      </c>
      <c r="CV73" s="195">
        <f t="shared" si="49"/>
        <v>308.92672459369425</v>
      </c>
      <c r="CW73" s="195">
        <f t="shared" si="49"/>
        <v>315.78944569643647</v>
      </c>
      <c r="CX73" s="195">
        <f t="shared" si="49"/>
        <v>322.80462023614172</v>
      </c>
      <c r="CY73" s="195">
        <f t="shared" si="49"/>
        <v>329.97563492343011</v>
      </c>
      <c r="CZ73" s="195">
        <f t="shared" si="49"/>
        <v>337.30595170375443</v>
      </c>
    </row>
    <row r="74" spans="3:104" ht="16" hidden="1" outlineLevel="2">
      <c r="C74" s="177">
        <v>44</v>
      </c>
      <c r="D74" s="179" t="str">
        <f t="shared" si="40"/>
        <v/>
      </c>
      <c r="E74" s="195" t="str">
        <f t="shared" si="40"/>
        <v/>
      </c>
      <c r="F74" s="195" t="str">
        <f t="shared" si="40"/>
        <v/>
      </c>
      <c r="G74" s="195" t="str">
        <f t="shared" si="40"/>
        <v/>
      </c>
      <c r="H74" s="195" t="str">
        <f t="shared" si="40"/>
        <v/>
      </c>
      <c r="I74" s="195" t="str">
        <f t="shared" si="40"/>
        <v/>
      </c>
      <c r="J74" s="195" t="str">
        <f t="shared" si="40"/>
        <v/>
      </c>
      <c r="K74" s="195" t="str">
        <f t="shared" si="40"/>
        <v/>
      </c>
      <c r="L74" s="195" t="str">
        <f t="shared" si="40"/>
        <v/>
      </c>
      <c r="M74" s="195" t="str">
        <f t="shared" si="40"/>
        <v/>
      </c>
      <c r="N74" s="195" t="str">
        <f t="shared" si="41"/>
        <v/>
      </c>
      <c r="O74" s="195" t="str">
        <f t="shared" si="41"/>
        <v/>
      </c>
      <c r="P74" s="195" t="str">
        <f t="shared" si="41"/>
        <v/>
      </c>
      <c r="Q74" s="195" t="str">
        <f t="shared" si="41"/>
        <v/>
      </c>
      <c r="R74" s="195" t="str">
        <f t="shared" si="41"/>
        <v/>
      </c>
      <c r="S74" s="195" t="str">
        <f t="shared" si="41"/>
        <v/>
      </c>
      <c r="T74" s="195" t="str">
        <f t="shared" si="41"/>
        <v/>
      </c>
      <c r="U74" s="195" t="str">
        <f t="shared" si="41"/>
        <v/>
      </c>
      <c r="V74" s="195" t="str">
        <f t="shared" si="41"/>
        <v/>
      </c>
      <c r="W74" s="195" t="str">
        <f t="shared" si="41"/>
        <v/>
      </c>
      <c r="X74" s="195" t="str">
        <f t="shared" si="42"/>
        <v/>
      </c>
      <c r="Y74" s="195" t="str">
        <f t="shared" si="42"/>
        <v/>
      </c>
      <c r="Z74" s="195" t="str">
        <f t="shared" si="42"/>
        <v/>
      </c>
      <c r="AA74" s="195" t="str">
        <f t="shared" si="42"/>
        <v/>
      </c>
      <c r="AB74" s="195" t="str">
        <f t="shared" si="42"/>
        <v/>
      </c>
      <c r="AC74" s="195" t="str">
        <f t="shared" si="42"/>
        <v/>
      </c>
      <c r="AD74" s="195" t="str">
        <f t="shared" si="42"/>
        <v/>
      </c>
      <c r="AE74" s="195" t="str">
        <f t="shared" si="42"/>
        <v/>
      </c>
      <c r="AF74" s="195" t="str">
        <f t="shared" si="42"/>
        <v/>
      </c>
      <c r="AG74" s="195" t="str">
        <f t="shared" si="42"/>
        <v/>
      </c>
      <c r="AH74" s="195" t="str">
        <f t="shared" si="43"/>
        <v/>
      </c>
      <c r="AI74" s="195" t="str">
        <f t="shared" si="43"/>
        <v/>
      </c>
      <c r="AJ74" s="195" t="str">
        <f t="shared" si="43"/>
        <v/>
      </c>
      <c r="AK74" s="195" t="str">
        <f t="shared" si="43"/>
        <v/>
      </c>
      <c r="AL74" s="195" t="str">
        <f t="shared" si="43"/>
        <v/>
      </c>
      <c r="AM74" s="195" t="str">
        <f t="shared" si="43"/>
        <v/>
      </c>
      <c r="AN74" s="195" t="str">
        <f t="shared" si="43"/>
        <v/>
      </c>
      <c r="AO74" s="195" t="str">
        <f t="shared" si="43"/>
        <v/>
      </c>
      <c r="AP74" s="195" t="str">
        <f t="shared" si="43"/>
        <v/>
      </c>
      <c r="AQ74" s="195" t="str">
        <f t="shared" si="43"/>
        <v/>
      </c>
      <c r="AR74" s="195" t="str">
        <f t="shared" si="44"/>
        <v/>
      </c>
      <c r="AS74" s="195" t="str">
        <f t="shared" si="44"/>
        <v/>
      </c>
      <c r="AT74" s="195" t="str">
        <f t="shared" si="44"/>
        <v/>
      </c>
      <c r="AU74" s="195" t="str">
        <f t="shared" si="44"/>
        <v/>
      </c>
      <c r="AV74" s="195">
        <f t="shared" si="44"/>
        <v>94.314919680995516</v>
      </c>
      <c r="AW74" s="195">
        <f t="shared" si="44"/>
        <v>96.410099340345127</v>
      </c>
      <c r="AX74" s="195">
        <f t="shared" si="44"/>
        <v>98.551822831994002</v>
      </c>
      <c r="AY74" s="195">
        <f t="shared" si="44"/>
        <v>100.74112411420704</v>
      </c>
      <c r="AZ74" s="195">
        <f t="shared" si="44"/>
        <v>102.97906011434374</v>
      </c>
      <c r="BA74" s="195">
        <f t="shared" si="44"/>
        <v>105.26671123911048</v>
      </c>
      <c r="BB74" s="195">
        <f t="shared" si="45"/>
        <v>107.60518189614751</v>
      </c>
      <c r="BC74" s="195">
        <f t="shared" si="45"/>
        <v>109.99560102720311</v>
      </c>
      <c r="BD74" s="195">
        <f t="shared" si="45"/>
        <v>112.43912265315186</v>
      </c>
      <c r="BE74" s="195">
        <f t="shared" si="45"/>
        <v>114.9369264311205</v>
      </c>
      <c r="BF74" s="195">
        <f t="shared" si="45"/>
        <v>117.49021822399014</v>
      </c>
      <c r="BG74" s="195">
        <f t="shared" si="45"/>
        <v>120.10023068254982</v>
      </c>
      <c r="BH74" s="195">
        <f t="shared" si="45"/>
        <v>122.76822384058224</v>
      </c>
      <c r="BI74" s="195">
        <f t="shared" si="45"/>
        <v>125.49548572316962</v>
      </c>
      <c r="BJ74" s="195">
        <f t="shared" si="45"/>
        <v>128.28333296851235</v>
      </c>
      <c r="BK74" s="195">
        <f t="shared" si="45"/>
        <v>131.13311146356165</v>
      </c>
      <c r="BL74" s="195">
        <f t="shared" si="46"/>
        <v>134.04619699377218</v>
      </c>
      <c r="BM74" s="195">
        <f t="shared" si="46"/>
        <v>137.0239959072893</v>
      </c>
      <c r="BN74" s="195">
        <f t="shared" si="46"/>
        <v>140.0679457938904</v>
      </c>
      <c r="BO74" s="195">
        <f t="shared" si="46"/>
        <v>143.1795161790092</v>
      </c>
      <c r="BP74" s="195">
        <f t="shared" si="46"/>
        <v>146.36020923317744</v>
      </c>
      <c r="BQ74" s="195">
        <f t="shared" si="46"/>
        <v>149.61156049722669</v>
      </c>
      <c r="BR74" s="195">
        <f t="shared" si="46"/>
        <v>152.93513962360009</v>
      </c>
      <c r="BS74" s="195">
        <f t="shared" si="46"/>
        <v>156.33255113413259</v>
      </c>
      <c r="BT74" s="195">
        <f t="shared" si="46"/>
        <v>159.8054351946644</v>
      </c>
      <c r="BU74" s="195">
        <f t="shared" si="46"/>
        <v>163.35546840686297</v>
      </c>
      <c r="BV74" s="195">
        <f t="shared" si="47"/>
        <v>166.9843646176345</v>
      </c>
      <c r="BW74" s="195">
        <f t="shared" si="47"/>
        <v>170.69387574651677</v>
      </c>
      <c r="BX74" s="195">
        <f t="shared" si="47"/>
        <v>174.48579263145169</v>
      </c>
      <c r="BY74" s="195">
        <f t="shared" si="47"/>
        <v>178.36194589334733</v>
      </c>
      <c r="BZ74" s="195">
        <f t="shared" si="47"/>
        <v>182.32420681984479</v>
      </c>
      <c r="CA74" s="195">
        <f t="shared" si="47"/>
        <v>186.37448826871895</v>
      </c>
      <c r="CB74" s="195">
        <f t="shared" si="47"/>
        <v>190.51474559134695</v>
      </c>
      <c r="CC74" s="195">
        <f t="shared" si="47"/>
        <v>194.74697757669196</v>
      </c>
      <c r="CD74" s="195">
        <f t="shared" si="47"/>
        <v>199.07322741625708</v>
      </c>
      <c r="CE74" s="195">
        <f t="shared" si="47"/>
        <v>203.49558369047509</v>
      </c>
      <c r="CF74" s="195">
        <f t="shared" si="48"/>
        <v>208.01618137701135</v>
      </c>
      <c r="CG74" s="195">
        <f t="shared" si="48"/>
        <v>212.6372028814649</v>
      </c>
      <c r="CH74" s="195">
        <f t="shared" si="48"/>
        <v>217.36087909096725</v>
      </c>
      <c r="CI74" s="195">
        <f t="shared" si="48"/>
        <v>222.18949045118572</v>
      </c>
      <c r="CJ74" s="195">
        <f t="shared" si="48"/>
        <v>227.12536806725268</v>
      </c>
      <c r="CK74" s="195">
        <f t="shared" si="48"/>
        <v>232.17089482915151</v>
      </c>
      <c r="CL74" s="195">
        <f t="shared" si="48"/>
        <v>237.32850656210252</v>
      </c>
      <c r="CM74" s="195">
        <f t="shared" si="48"/>
        <v>242.60069320250463</v>
      </c>
      <c r="CN74" s="195">
        <f t="shared" si="48"/>
        <v>247.98999999999981</v>
      </c>
      <c r="CO74" s="195">
        <f t="shared" si="48"/>
        <v>253.49902874624183</v>
      </c>
      <c r="CP74" s="195">
        <f t="shared" si="49"/>
        <v>259.13043903096087</v>
      </c>
      <c r="CQ74" s="195">
        <f t="shared" si="49"/>
        <v>264.88694952593198</v>
      </c>
      <c r="CR74" s="195">
        <f t="shared" si="49"/>
        <v>270.77133929746594</v>
      </c>
      <c r="CS74" s="195">
        <f t="shared" si="49"/>
        <v>276.7864491480575</v>
      </c>
      <c r="CT74" s="195">
        <f t="shared" si="49"/>
        <v>282.93518298783687</v>
      </c>
      <c r="CU74" s="195">
        <f t="shared" si="49"/>
        <v>289.22050923648902</v>
      </c>
      <c r="CV74" s="195">
        <f t="shared" si="49"/>
        <v>295.64546225631472</v>
      </c>
      <c r="CW74" s="195">
        <f t="shared" si="49"/>
        <v>302.21314381712779</v>
      </c>
      <c r="CX74" s="195">
        <f t="shared" si="49"/>
        <v>308.92672459369425</v>
      </c>
      <c r="CY74" s="195">
        <f t="shared" si="49"/>
        <v>315.78944569643653</v>
      </c>
      <c r="CZ74" s="195">
        <f t="shared" si="49"/>
        <v>322.80462023614177</v>
      </c>
    </row>
    <row r="75" spans="3:104" ht="16" hidden="1" outlineLevel="2">
      <c r="C75" s="177">
        <v>45</v>
      </c>
      <c r="D75" s="179" t="str">
        <f t="shared" si="40"/>
        <v/>
      </c>
      <c r="E75" s="195" t="str">
        <f t="shared" si="40"/>
        <v/>
      </c>
      <c r="F75" s="195" t="str">
        <f t="shared" si="40"/>
        <v/>
      </c>
      <c r="G75" s="195" t="str">
        <f t="shared" si="40"/>
        <v/>
      </c>
      <c r="H75" s="195" t="str">
        <f t="shared" si="40"/>
        <v/>
      </c>
      <c r="I75" s="195" t="str">
        <f t="shared" si="40"/>
        <v/>
      </c>
      <c r="J75" s="195" t="str">
        <f t="shared" si="40"/>
        <v/>
      </c>
      <c r="K75" s="195" t="str">
        <f t="shared" si="40"/>
        <v/>
      </c>
      <c r="L75" s="195" t="str">
        <f t="shared" si="40"/>
        <v/>
      </c>
      <c r="M75" s="195" t="str">
        <f t="shared" si="40"/>
        <v/>
      </c>
      <c r="N75" s="195" t="str">
        <f t="shared" si="41"/>
        <v/>
      </c>
      <c r="O75" s="195" t="str">
        <f t="shared" si="41"/>
        <v/>
      </c>
      <c r="P75" s="195" t="str">
        <f t="shared" si="41"/>
        <v/>
      </c>
      <c r="Q75" s="195" t="str">
        <f t="shared" si="41"/>
        <v/>
      </c>
      <c r="R75" s="195" t="str">
        <f t="shared" si="41"/>
        <v/>
      </c>
      <c r="S75" s="195" t="str">
        <f t="shared" si="41"/>
        <v/>
      </c>
      <c r="T75" s="195" t="str">
        <f t="shared" si="41"/>
        <v/>
      </c>
      <c r="U75" s="195" t="str">
        <f t="shared" si="41"/>
        <v/>
      </c>
      <c r="V75" s="195" t="str">
        <f t="shared" si="41"/>
        <v/>
      </c>
      <c r="W75" s="195" t="str">
        <f t="shared" si="41"/>
        <v/>
      </c>
      <c r="X75" s="195" t="str">
        <f t="shared" si="42"/>
        <v/>
      </c>
      <c r="Y75" s="195" t="str">
        <f t="shared" si="42"/>
        <v/>
      </c>
      <c r="Z75" s="195" t="str">
        <f t="shared" si="42"/>
        <v/>
      </c>
      <c r="AA75" s="195" t="str">
        <f t="shared" si="42"/>
        <v/>
      </c>
      <c r="AB75" s="195" t="str">
        <f t="shared" si="42"/>
        <v/>
      </c>
      <c r="AC75" s="195" t="str">
        <f t="shared" si="42"/>
        <v/>
      </c>
      <c r="AD75" s="195" t="str">
        <f t="shared" si="42"/>
        <v/>
      </c>
      <c r="AE75" s="195" t="str">
        <f t="shared" si="42"/>
        <v/>
      </c>
      <c r="AF75" s="195" t="str">
        <f t="shared" si="42"/>
        <v/>
      </c>
      <c r="AG75" s="195" t="str">
        <f t="shared" si="42"/>
        <v/>
      </c>
      <c r="AH75" s="195" t="str">
        <f t="shared" si="43"/>
        <v/>
      </c>
      <c r="AI75" s="195" t="str">
        <f t="shared" si="43"/>
        <v/>
      </c>
      <c r="AJ75" s="195" t="str">
        <f t="shared" si="43"/>
        <v/>
      </c>
      <c r="AK75" s="195" t="str">
        <f t="shared" si="43"/>
        <v/>
      </c>
      <c r="AL75" s="195" t="str">
        <f t="shared" si="43"/>
        <v/>
      </c>
      <c r="AM75" s="195" t="str">
        <f t="shared" si="43"/>
        <v/>
      </c>
      <c r="AN75" s="195" t="str">
        <f t="shared" si="43"/>
        <v/>
      </c>
      <c r="AO75" s="195" t="str">
        <f t="shared" si="43"/>
        <v/>
      </c>
      <c r="AP75" s="195" t="str">
        <f t="shared" si="43"/>
        <v/>
      </c>
      <c r="AQ75" s="195" t="str">
        <f t="shared" si="43"/>
        <v/>
      </c>
      <c r="AR75" s="195" t="str">
        <f t="shared" si="44"/>
        <v/>
      </c>
      <c r="AS75" s="195" t="str">
        <f t="shared" si="44"/>
        <v/>
      </c>
      <c r="AT75" s="195" t="str">
        <f t="shared" si="44"/>
        <v/>
      </c>
      <c r="AU75" s="195" t="str">
        <f t="shared" si="44"/>
        <v/>
      </c>
      <c r="AV75" s="195" t="str">
        <f t="shared" si="44"/>
        <v/>
      </c>
      <c r="AW75" s="195">
        <f t="shared" si="44"/>
        <v>92.265272365611793</v>
      </c>
      <c r="AX75" s="195">
        <f t="shared" si="44"/>
        <v>94.314919680995501</v>
      </c>
      <c r="AY75" s="195">
        <f t="shared" si="44"/>
        <v>96.410099340345099</v>
      </c>
      <c r="AZ75" s="195">
        <f t="shared" si="44"/>
        <v>98.551822831994002</v>
      </c>
      <c r="BA75" s="195">
        <f t="shared" si="44"/>
        <v>100.74112411420703</v>
      </c>
      <c r="BB75" s="195">
        <f t="shared" si="45"/>
        <v>102.97906011434371</v>
      </c>
      <c r="BC75" s="195">
        <f t="shared" si="45"/>
        <v>105.26671123911045</v>
      </c>
      <c r="BD75" s="195">
        <f t="shared" si="45"/>
        <v>107.60518189614749</v>
      </c>
      <c r="BE75" s="195">
        <f t="shared" si="45"/>
        <v>109.99560102720308</v>
      </c>
      <c r="BF75" s="195">
        <f t="shared" si="45"/>
        <v>112.43912265315183</v>
      </c>
      <c r="BG75" s="195">
        <f t="shared" si="45"/>
        <v>114.93692643112045</v>
      </c>
      <c r="BH75" s="195">
        <f t="shared" si="45"/>
        <v>117.49021822399014</v>
      </c>
      <c r="BI75" s="195">
        <f t="shared" si="45"/>
        <v>120.10023068254978</v>
      </c>
      <c r="BJ75" s="195">
        <f t="shared" si="45"/>
        <v>122.76822384058222</v>
      </c>
      <c r="BK75" s="195">
        <f t="shared" si="45"/>
        <v>125.49548572316958</v>
      </c>
      <c r="BL75" s="195">
        <f t="shared" si="46"/>
        <v>128.28333296851235</v>
      </c>
      <c r="BM75" s="195">
        <f t="shared" si="46"/>
        <v>131.13311146356159</v>
      </c>
      <c r="BN75" s="195">
        <f t="shared" si="46"/>
        <v>134.04619699377218</v>
      </c>
      <c r="BO75" s="195">
        <f t="shared" si="46"/>
        <v>137.02399590728928</v>
      </c>
      <c r="BP75" s="195">
        <f t="shared" si="46"/>
        <v>140.06794579389037</v>
      </c>
      <c r="BQ75" s="195">
        <f t="shared" si="46"/>
        <v>143.17951617900917</v>
      </c>
      <c r="BR75" s="195">
        <f t="shared" si="46"/>
        <v>146.36020923317741</v>
      </c>
      <c r="BS75" s="195">
        <f t="shared" si="46"/>
        <v>149.61156049722663</v>
      </c>
      <c r="BT75" s="195">
        <f t="shared" si="46"/>
        <v>152.93513962360009</v>
      </c>
      <c r="BU75" s="195">
        <f t="shared" si="46"/>
        <v>156.33255113413256</v>
      </c>
      <c r="BV75" s="195">
        <f t="shared" si="47"/>
        <v>159.80543519466437</v>
      </c>
      <c r="BW75" s="195">
        <f t="shared" si="47"/>
        <v>163.35546840686291</v>
      </c>
      <c r="BX75" s="195">
        <f t="shared" si="47"/>
        <v>166.9843646176345</v>
      </c>
      <c r="BY75" s="195">
        <f t="shared" si="47"/>
        <v>170.69387574651668</v>
      </c>
      <c r="BZ75" s="195">
        <f t="shared" si="47"/>
        <v>174.48579263145169</v>
      </c>
      <c r="CA75" s="195">
        <f t="shared" si="47"/>
        <v>178.36194589334727</v>
      </c>
      <c r="CB75" s="195">
        <f t="shared" si="47"/>
        <v>182.32420681984479</v>
      </c>
      <c r="CC75" s="195">
        <f t="shared" si="47"/>
        <v>186.37448826871892</v>
      </c>
      <c r="CD75" s="195">
        <f t="shared" si="47"/>
        <v>190.51474559134689</v>
      </c>
      <c r="CE75" s="195">
        <f t="shared" si="47"/>
        <v>194.74697757669196</v>
      </c>
      <c r="CF75" s="195">
        <f t="shared" si="48"/>
        <v>199.073227416257</v>
      </c>
      <c r="CG75" s="195">
        <f t="shared" si="48"/>
        <v>203.49558369047509</v>
      </c>
      <c r="CH75" s="195">
        <f t="shared" si="48"/>
        <v>208.01618137701126</v>
      </c>
      <c r="CI75" s="195">
        <f t="shared" si="48"/>
        <v>212.63720288146487</v>
      </c>
      <c r="CJ75" s="195">
        <f t="shared" si="48"/>
        <v>217.36087909096725</v>
      </c>
      <c r="CK75" s="195">
        <f t="shared" si="48"/>
        <v>222.18949045118566</v>
      </c>
      <c r="CL75" s="195">
        <f t="shared" si="48"/>
        <v>227.12536806725265</v>
      </c>
      <c r="CM75" s="195">
        <f t="shared" si="48"/>
        <v>232.17089482915145</v>
      </c>
      <c r="CN75" s="195">
        <f t="shared" si="48"/>
        <v>237.32850656210252</v>
      </c>
      <c r="CO75" s="195">
        <f t="shared" si="48"/>
        <v>242.60069320250454</v>
      </c>
      <c r="CP75" s="195">
        <f t="shared" si="49"/>
        <v>247.98999999999978</v>
      </c>
      <c r="CQ75" s="195">
        <f t="shared" si="49"/>
        <v>253.49902874624175</v>
      </c>
      <c r="CR75" s="195">
        <f t="shared" si="49"/>
        <v>259.13043903096087</v>
      </c>
      <c r="CS75" s="195">
        <f t="shared" si="49"/>
        <v>264.88694952593193</v>
      </c>
      <c r="CT75" s="195">
        <f t="shared" si="49"/>
        <v>270.77133929746594</v>
      </c>
      <c r="CU75" s="195">
        <f t="shared" si="49"/>
        <v>276.78644914805739</v>
      </c>
      <c r="CV75" s="195">
        <f t="shared" si="49"/>
        <v>282.93518298783687</v>
      </c>
      <c r="CW75" s="195">
        <f t="shared" si="49"/>
        <v>289.22050923648897</v>
      </c>
      <c r="CX75" s="195">
        <f t="shared" si="49"/>
        <v>295.6454622563146</v>
      </c>
      <c r="CY75" s="195">
        <f t="shared" si="49"/>
        <v>302.21314381712767</v>
      </c>
      <c r="CZ75" s="195">
        <f t="shared" si="49"/>
        <v>308.92672459369425</v>
      </c>
    </row>
    <row r="76" spans="3:104" ht="16" hidden="1" outlineLevel="2">
      <c r="C76" s="177">
        <v>46</v>
      </c>
      <c r="D76" s="179" t="str">
        <f t="shared" si="40"/>
        <v/>
      </c>
      <c r="E76" s="195" t="str">
        <f t="shared" si="40"/>
        <v/>
      </c>
      <c r="F76" s="195" t="str">
        <f t="shared" si="40"/>
        <v/>
      </c>
      <c r="G76" s="195" t="str">
        <f t="shared" si="40"/>
        <v/>
      </c>
      <c r="H76" s="195" t="str">
        <f t="shared" si="40"/>
        <v/>
      </c>
      <c r="I76" s="195" t="str">
        <f t="shared" si="40"/>
        <v/>
      </c>
      <c r="J76" s="195" t="str">
        <f t="shared" si="40"/>
        <v/>
      </c>
      <c r="K76" s="195" t="str">
        <f t="shared" si="40"/>
        <v/>
      </c>
      <c r="L76" s="195" t="str">
        <f t="shared" si="40"/>
        <v/>
      </c>
      <c r="M76" s="195" t="str">
        <f t="shared" si="40"/>
        <v/>
      </c>
      <c r="N76" s="195" t="str">
        <f t="shared" si="41"/>
        <v/>
      </c>
      <c r="O76" s="195" t="str">
        <f t="shared" si="41"/>
        <v/>
      </c>
      <c r="P76" s="195" t="str">
        <f t="shared" si="41"/>
        <v/>
      </c>
      <c r="Q76" s="195" t="str">
        <f t="shared" si="41"/>
        <v/>
      </c>
      <c r="R76" s="195" t="str">
        <f t="shared" si="41"/>
        <v/>
      </c>
      <c r="S76" s="195" t="str">
        <f t="shared" si="41"/>
        <v/>
      </c>
      <c r="T76" s="195" t="str">
        <f t="shared" si="41"/>
        <v/>
      </c>
      <c r="U76" s="195" t="str">
        <f t="shared" si="41"/>
        <v/>
      </c>
      <c r="V76" s="195" t="str">
        <f t="shared" si="41"/>
        <v/>
      </c>
      <c r="W76" s="195" t="str">
        <f t="shared" si="41"/>
        <v/>
      </c>
      <c r="X76" s="195" t="str">
        <f t="shared" si="42"/>
        <v/>
      </c>
      <c r="Y76" s="195" t="str">
        <f t="shared" si="42"/>
        <v/>
      </c>
      <c r="Z76" s="195" t="str">
        <f t="shared" si="42"/>
        <v/>
      </c>
      <c r="AA76" s="195" t="str">
        <f t="shared" si="42"/>
        <v/>
      </c>
      <c r="AB76" s="195" t="str">
        <f t="shared" si="42"/>
        <v/>
      </c>
      <c r="AC76" s="195" t="str">
        <f t="shared" si="42"/>
        <v/>
      </c>
      <c r="AD76" s="195" t="str">
        <f t="shared" si="42"/>
        <v/>
      </c>
      <c r="AE76" s="195" t="str">
        <f t="shared" si="42"/>
        <v/>
      </c>
      <c r="AF76" s="195" t="str">
        <f t="shared" si="42"/>
        <v/>
      </c>
      <c r="AG76" s="195" t="str">
        <f t="shared" si="42"/>
        <v/>
      </c>
      <c r="AH76" s="195" t="str">
        <f t="shared" si="43"/>
        <v/>
      </c>
      <c r="AI76" s="195" t="str">
        <f t="shared" si="43"/>
        <v/>
      </c>
      <c r="AJ76" s="195" t="str">
        <f t="shared" si="43"/>
        <v/>
      </c>
      <c r="AK76" s="195" t="str">
        <f t="shared" si="43"/>
        <v/>
      </c>
      <c r="AL76" s="195" t="str">
        <f t="shared" si="43"/>
        <v/>
      </c>
      <c r="AM76" s="195" t="str">
        <f t="shared" si="43"/>
        <v/>
      </c>
      <c r="AN76" s="195" t="str">
        <f t="shared" si="43"/>
        <v/>
      </c>
      <c r="AO76" s="195" t="str">
        <f t="shared" si="43"/>
        <v/>
      </c>
      <c r="AP76" s="195" t="str">
        <f t="shared" si="43"/>
        <v/>
      </c>
      <c r="AQ76" s="195" t="str">
        <f t="shared" si="43"/>
        <v/>
      </c>
      <c r="AR76" s="195" t="str">
        <f t="shared" si="44"/>
        <v/>
      </c>
      <c r="AS76" s="195" t="str">
        <f t="shared" si="44"/>
        <v/>
      </c>
      <c r="AT76" s="195" t="str">
        <f t="shared" si="44"/>
        <v/>
      </c>
      <c r="AU76" s="195" t="str">
        <f t="shared" si="44"/>
        <v/>
      </c>
      <c r="AV76" s="195" t="str">
        <f t="shared" si="44"/>
        <v/>
      </c>
      <c r="AW76" s="195" t="str">
        <f t="shared" si="44"/>
        <v/>
      </c>
      <c r="AX76" s="195">
        <f t="shared" si="44"/>
        <v>90.260167887476626</v>
      </c>
      <c r="AY76" s="195">
        <f t="shared" si="44"/>
        <v>92.265272365611793</v>
      </c>
      <c r="AZ76" s="195">
        <f t="shared" si="44"/>
        <v>94.314919680995487</v>
      </c>
      <c r="BA76" s="195">
        <f t="shared" si="44"/>
        <v>96.410099340345113</v>
      </c>
      <c r="BB76" s="195">
        <f t="shared" si="45"/>
        <v>98.551822831994016</v>
      </c>
      <c r="BC76" s="195">
        <f t="shared" si="45"/>
        <v>100.74112411420701</v>
      </c>
      <c r="BD76" s="195">
        <f t="shared" si="45"/>
        <v>102.97906011434371</v>
      </c>
      <c r="BE76" s="195">
        <f t="shared" si="45"/>
        <v>105.26671123911045</v>
      </c>
      <c r="BF76" s="195">
        <f t="shared" si="45"/>
        <v>107.6051818961475</v>
      </c>
      <c r="BG76" s="195">
        <f t="shared" si="45"/>
        <v>109.99560102720309</v>
      </c>
      <c r="BH76" s="195">
        <f t="shared" si="45"/>
        <v>112.43912265315181</v>
      </c>
      <c r="BI76" s="195">
        <f t="shared" si="45"/>
        <v>114.9369264311205</v>
      </c>
      <c r="BJ76" s="195">
        <f t="shared" si="45"/>
        <v>117.49021822399013</v>
      </c>
      <c r="BK76" s="195">
        <f t="shared" si="45"/>
        <v>120.10023068254979</v>
      </c>
      <c r="BL76" s="195">
        <f t="shared" si="46"/>
        <v>122.76822384058222</v>
      </c>
      <c r="BM76" s="195">
        <f t="shared" si="46"/>
        <v>125.49548572316961</v>
      </c>
      <c r="BN76" s="195">
        <f t="shared" si="46"/>
        <v>128.28333296851233</v>
      </c>
      <c r="BO76" s="195">
        <f t="shared" si="46"/>
        <v>131.13311146356162</v>
      </c>
      <c r="BP76" s="195">
        <f t="shared" si="46"/>
        <v>134.04619699377216</v>
      </c>
      <c r="BQ76" s="195">
        <f t="shared" si="46"/>
        <v>137.02399590728928</v>
      </c>
      <c r="BR76" s="195">
        <f t="shared" si="46"/>
        <v>140.06794579389037</v>
      </c>
      <c r="BS76" s="195">
        <f t="shared" si="46"/>
        <v>143.17951617900917</v>
      </c>
      <c r="BT76" s="195">
        <f t="shared" si="46"/>
        <v>146.36020923317741</v>
      </c>
      <c r="BU76" s="195">
        <f t="shared" si="46"/>
        <v>149.61156049722666</v>
      </c>
      <c r="BV76" s="195">
        <f t="shared" si="47"/>
        <v>152.93513962360009</v>
      </c>
      <c r="BW76" s="195">
        <f t="shared" si="47"/>
        <v>156.33255113413256</v>
      </c>
      <c r="BX76" s="195">
        <f t="shared" si="47"/>
        <v>159.80543519466437</v>
      </c>
      <c r="BY76" s="195">
        <f t="shared" si="47"/>
        <v>163.35546840686294</v>
      </c>
      <c r="BZ76" s="195">
        <f t="shared" si="47"/>
        <v>166.98436461763447</v>
      </c>
      <c r="CA76" s="195">
        <f t="shared" si="47"/>
        <v>170.69387574651674</v>
      </c>
      <c r="CB76" s="195">
        <f t="shared" si="47"/>
        <v>174.48579263145166</v>
      </c>
      <c r="CC76" s="195">
        <f t="shared" si="47"/>
        <v>178.3619458933473</v>
      </c>
      <c r="CD76" s="195">
        <f t="shared" si="47"/>
        <v>182.32420681984476</v>
      </c>
      <c r="CE76" s="195">
        <f t="shared" si="47"/>
        <v>186.37448826871892</v>
      </c>
      <c r="CF76" s="195">
        <f t="shared" si="48"/>
        <v>190.51474559134692</v>
      </c>
      <c r="CG76" s="195">
        <f t="shared" si="48"/>
        <v>194.74697757669193</v>
      </c>
      <c r="CH76" s="195">
        <f t="shared" si="48"/>
        <v>199.07322741625703</v>
      </c>
      <c r="CI76" s="195">
        <f t="shared" si="48"/>
        <v>203.49558369047503</v>
      </c>
      <c r="CJ76" s="195">
        <f t="shared" si="48"/>
        <v>208.01618137701129</v>
      </c>
      <c r="CK76" s="195">
        <f t="shared" si="48"/>
        <v>212.6372028814649</v>
      </c>
      <c r="CL76" s="195">
        <f t="shared" si="48"/>
        <v>217.36087909096722</v>
      </c>
      <c r="CM76" s="195">
        <f t="shared" si="48"/>
        <v>222.18949045118569</v>
      </c>
      <c r="CN76" s="195">
        <f t="shared" si="48"/>
        <v>227.12536806725259</v>
      </c>
      <c r="CO76" s="195">
        <f t="shared" si="48"/>
        <v>232.17089482915151</v>
      </c>
      <c r="CP76" s="195">
        <f t="shared" si="49"/>
        <v>237.32850656210249</v>
      </c>
      <c r="CQ76" s="195">
        <f t="shared" si="49"/>
        <v>242.60069320250457</v>
      </c>
      <c r="CR76" s="195">
        <f t="shared" si="49"/>
        <v>247.98999999999975</v>
      </c>
      <c r="CS76" s="195">
        <f t="shared" si="49"/>
        <v>253.49902874624181</v>
      </c>
      <c r="CT76" s="195">
        <f t="shared" si="49"/>
        <v>259.13043903096082</v>
      </c>
      <c r="CU76" s="195">
        <f t="shared" si="49"/>
        <v>264.88694952593193</v>
      </c>
      <c r="CV76" s="195">
        <f t="shared" si="49"/>
        <v>270.77133929746589</v>
      </c>
      <c r="CW76" s="195">
        <f t="shared" si="49"/>
        <v>276.78644914805744</v>
      </c>
      <c r="CX76" s="195">
        <f t="shared" si="49"/>
        <v>282.93518298783687</v>
      </c>
      <c r="CY76" s="195">
        <f t="shared" si="49"/>
        <v>289.22050923648897</v>
      </c>
      <c r="CZ76" s="195">
        <f t="shared" si="49"/>
        <v>295.6454622563146</v>
      </c>
    </row>
    <row r="77" spans="3:104" ht="16" hidden="1" outlineLevel="2">
      <c r="C77" s="177">
        <v>47</v>
      </c>
      <c r="D77" s="179" t="str">
        <f t="shared" si="40"/>
        <v/>
      </c>
      <c r="E77" s="195" t="str">
        <f t="shared" si="40"/>
        <v/>
      </c>
      <c r="F77" s="195" t="str">
        <f t="shared" si="40"/>
        <v/>
      </c>
      <c r="G77" s="195" t="str">
        <f t="shared" si="40"/>
        <v/>
      </c>
      <c r="H77" s="195" t="str">
        <f t="shared" si="40"/>
        <v/>
      </c>
      <c r="I77" s="195" t="str">
        <f t="shared" si="40"/>
        <v/>
      </c>
      <c r="J77" s="195" t="str">
        <f t="shared" si="40"/>
        <v/>
      </c>
      <c r="K77" s="195" t="str">
        <f t="shared" si="40"/>
        <v/>
      </c>
      <c r="L77" s="195" t="str">
        <f t="shared" si="40"/>
        <v/>
      </c>
      <c r="M77" s="195" t="str">
        <f t="shared" si="40"/>
        <v/>
      </c>
      <c r="N77" s="195" t="str">
        <f t="shared" si="41"/>
        <v/>
      </c>
      <c r="O77" s="195" t="str">
        <f t="shared" si="41"/>
        <v/>
      </c>
      <c r="P77" s="195" t="str">
        <f t="shared" si="41"/>
        <v/>
      </c>
      <c r="Q77" s="195" t="str">
        <f t="shared" si="41"/>
        <v/>
      </c>
      <c r="R77" s="195" t="str">
        <f t="shared" si="41"/>
        <v/>
      </c>
      <c r="S77" s="195" t="str">
        <f t="shared" si="41"/>
        <v/>
      </c>
      <c r="T77" s="195" t="str">
        <f t="shared" si="41"/>
        <v/>
      </c>
      <c r="U77" s="195" t="str">
        <f t="shared" si="41"/>
        <v/>
      </c>
      <c r="V77" s="195" t="str">
        <f t="shared" si="41"/>
        <v/>
      </c>
      <c r="W77" s="195" t="str">
        <f t="shared" si="41"/>
        <v/>
      </c>
      <c r="X77" s="195" t="str">
        <f t="shared" si="42"/>
        <v/>
      </c>
      <c r="Y77" s="195" t="str">
        <f t="shared" si="42"/>
        <v/>
      </c>
      <c r="Z77" s="195" t="str">
        <f t="shared" si="42"/>
        <v/>
      </c>
      <c r="AA77" s="195" t="str">
        <f t="shared" si="42"/>
        <v/>
      </c>
      <c r="AB77" s="195" t="str">
        <f t="shared" si="42"/>
        <v/>
      </c>
      <c r="AC77" s="195" t="str">
        <f t="shared" si="42"/>
        <v/>
      </c>
      <c r="AD77" s="195" t="str">
        <f t="shared" si="42"/>
        <v/>
      </c>
      <c r="AE77" s="195" t="str">
        <f t="shared" si="42"/>
        <v/>
      </c>
      <c r="AF77" s="195" t="str">
        <f t="shared" si="42"/>
        <v/>
      </c>
      <c r="AG77" s="195" t="str">
        <f t="shared" si="42"/>
        <v/>
      </c>
      <c r="AH77" s="195" t="str">
        <f t="shared" si="43"/>
        <v/>
      </c>
      <c r="AI77" s="195" t="str">
        <f t="shared" si="43"/>
        <v/>
      </c>
      <c r="AJ77" s="195" t="str">
        <f t="shared" si="43"/>
        <v/>
      </c>
      <c r="AK77" s="195" t="str">
        <f t="shared" si="43"/>
        <v/>
      </c>
      <c r="AL77" s="195" t="str">
        <f t="shared" si="43"/>
        <v/>
      </c>
      <c r="AM77" s="195" t="str">
        <f t="shared" si="43"/>
        <v/>
      </c>
      <c r="AN77" s="195" t="str">
        <f t="shared" si="43"/>
        <v/>
      </c>
      <c r="AO77" s="195" t="str">
        <f t="shared" si="43"/>
        <v/>
      </c>
      <c r="AP77" s="195" t="str">
        <f t="shared" si="43"/>
        <v/>
      </c>
      <c r="AQ77" s="195" t="str">
        <f t="shared" si="43"/>
        <v/>
      </c>
      <c r="AR77" s="195" t="str">
        <f t="shared" si="44"/>
        <v/>
      </c>
      <c r="AS77" s="195" t="str">
        <f t="shared" si="44"/>
        <v/>
      </c>
      <c r="AT77" s="195" t="str">
        <f t="shared" si="44"/>
        <v/>
      </c>
      <c r="AU77" s="195" t="str">
        <f t="shared" si="44"/>
        <v/>
      </c>
      <c r="AV77" s="195" t="str">
        <f t="shared" si="44"/>
        <v/>
      </c>
      <c r="AW77" s="195" t="str">
        <f t="shared" si="44"/>
        <v/>
      </c>
      <c r="AX77" s="195" t="str">
        <f t="shared" si="44"/>
        <v/>
      </c>
      <c r="AY77" s="195">
        <f t="shared" si="44"/>
        <v>88.298638243785192</v>
      </c>
      <c r="AZ77" s="195">
        <f t="shared" si="44"/>
        <v>90.260167887476626</v>
      </c>
      <c r="BA77" s="195">
        <f t="shared" si="44"/>
        <v>92.265272365611764</v>
      </c>
      <c r="BB77" s="195">
        <f t="shared" si="45"/>
        <v>94.314919680995487</v>
      </c>
      <c r="BC77" s="195">
        <f t="shared" si="45"/>
        <v>96.410099340345099</v>
      </c>
      <c r="BD77" s="195">
        <f t="shared" si="45"/>
        <v>98.551822831993988</v>
      </c>
      <c r="BE77" s="195">
        <f t="shared" si="45"/>
        <v>100.741124114207</v>
      </c>
      <c r="BF77" s="195">
        <f t="shared" si="45"/>
        <v>102.9790601143437</v>
      </c>
      <c r="BG77" s="195">
        <f t="shared" si="45"/>
        <v>105.26671123911044</v>
      </c>
      <c r="BH77" s="195">
        <f t="shared" si="45"/>
        <v>107.60518189614747</v>
      </c>
      <c r="BI77" s="195">
        <f t="shared" si="45"/>
        <v>109.99560102720305</v>
      </c>
      <c r="BJ77" s="195">
        <f t="shared" si="45"/>
        <v>112.43912265315183</v>
      </c>
      <c r="BK77" s="195">
        <f t="shared" si="45"/>
        <v>114.93692643112045</v>
      </c>
      <c r="BL77" s="195">
        <f t="shared" si="46"/>
        <v>117.49021822399013</v>
      </c>
      <c r="BM77" s="195">
        <f t="shared" si="46"/>
        <v>120.10023068254976</v>
      </c>
      <c r="BN77" s="195">
        <f t="shared" si="46"/>
        <v>122.76822384058222</v>
      </c>
      <c r="BO77" s="195">
        <f t="shared" si="46"/>
        <v>125.49548572316958</v>
      </c>
      <c r="BP77" s="195">
        <f t="shared" si="46"/>
        <v>128.2833329685123</v>
      </c>
      <c r="BQ77" s="195">
        <f t="shared" si="46"/>
        <v>131.13311146356156</v>
      </c>
      <c r="BR77" s="195">
        <f t="shared" si="46"/>
        <v>134.04619699377216</v>
      </c>
      <c r="BS77" s="195">
        <f t="shared" si="46"/>
        <v>137.02399590728925</v>
      </c>
      <c r="BT77" s="195">
        <f t="shared" si="46"/>
        <v>140.06794579389035</v>
      </c>
      <c r="BU77" s="195">
        <f t="shared" si="46"/>
        <v>143.17951617900914</v>
      </c>
      <c r="BV77" s="195">
        <f t="shared" si="47"/>
        <v>146.36020923317739</v>
      </c>
      <c r="BW77" s="195">
        <f t="shared" si="47"/>
        <v>149.61156049722663</v>
      </c>
      <c r="BX77" s="195">
        <f t="shared" si="47"/>
        <v>152.93513962360007</v>
      </c>
      <c r="BY77" s="195">
        <f t="shared" si="47"/>
        <v>156.33255113413253</v>
      </c>
      <c r="BZ77" s="195">
        <f t="shared" si="47"/>
        <v>159.80543519466437</v>
      </c>
      <c r="CA77" s="195">
        <f t="shared" si="47"/>
        <v>163.35546840686288</v>
      </c>
      <c r="CB77" s="195">
        <f t="shared" si="47"/>
        <v>166.98436461763447</v>
      </c>
      <c r="CC77" s="195">
        <f t="shared" si="47"/>
        <v>170.69387574651668</v>
      </c>
      <c r="CD77" s="195">
        <f t="shared" si="47"/>
        <v>174.48579263145166</v>
      </c>
      <c r="CE77" s="195">
        <f t="shared" si="47"/>
        <v>178.36194589334724</v>
      </c>
      <c r="CF77" s="195">
        <f t="shared" si="48"/>
        <v>182.32420681984473</v>
      </c>
      <c r="CG77" s="195">
        <f t="shared" si="48"/>
        <v>186.37448826871889</v>
      </c>
      <c r="CH77" s="195">
        <f t="shared" si="48"/>
        <v>190.51474559134687</v>
      </c>
      <c r="CI77" s="195">
        <f t="shared" si="48"/>
        <v>194.74697757669193</v>
      </c>
      <c r="CJ77" s="195">
        <f t="shared" si="48"/>
        <v>199.07322741625694</v>
      </c>
      <c r="CK77" s="195">
        <f t="shared" si="48"/>
        <v>203.495583690475</v>
      </c>
      <c r="CL77" s="195">
        <f t="shared" si="48"/>
        <v>208.01618137701126</v>
      </c>
      <c r="CM77" s="195">
        <f t="shared" si="48"/>
        <v>212.63720288146484</v>
      </c>
      <c r="CN77" s="195">
        <f t="shared" si="48"/>
        <v>217.36087909096719</v>
      </c>
      <c r="CO77" s="195">
        <f t="shared" si="48"/>
        <v>222.18949045118561</v>
      </c>
      <c r="CP77" s="195">
        <f t="shared" si="49"/>
        <v>227.12536806725262</v>
      </c>
      <c r="CQ77" s="195">
        <f t="shared" si="49"/>
        <v>232.17089482915142</v>
      </c>
      <c r="CR77" s="195">
        <f t="shared" si="49"/>
        <v>237.32850656210246</v>
      </c>
      <c r="CS77" s="195">
        <f t="shared" si="49"/>
        <v>242.60069320250452</v>
      </c>
      <c r="CT77" s="195">
        <f t="shared" si="49"/>
        <v>247.98999999999975</v>
      </c>
      <c r="CU77" s="195">
        <f t="shared" si="49"/>
        <v>253.49902874624175</v>
      </c>
      <c r="CV77" s="195">
        <f t="shared" si="49"/>
        <v>259.13043903096082</v>
      </c>
      <c r="CW77" s="195">
        <f t="shared" si="49"/>
        <v>264.88694952593187</v>
      </c>
      <c r="CX77" s="195">
        <f t="shared" si="49"/>
        <v>270.77133929746589</v>
      </c>
      <c r="CY77" s="195">
        <f t="shared" si="49"/>
        <v>276.78644914805739</v>
      </c>
      <c r="CZ77" s="195">
        <f t="shared" si="49"/>
        <v>282.93518298783675</v>
      </c>
    </row>
    <row r="78" spans="3:104" ht="16" hidden="1" outlineLevel="2">
      <c r="C78" s="177">
        <v>48</v>
      </c>
      <c r="D78" s="179" t="str">
        <f t="shared" si="40"/>
        <v/>
      </c>
      <c r="E78" s="195" t="str">
        <f t="shared" si="40"/>
        <v/>
      </c>
      <c r="F78" s="195" t="str">
        <f t="shared" si="40"/>
        <v/>
      </c>
      <c r="G78" s="195" t="str">
        <f t="shared" si="40"/>
        <v/>
      </c>
      <c r="H78" s="195" t="str">
        <f t="shared" si="40"/>
        <v/>
      </c>
      <c r="I78" s="195" t="str">
        <f t="shared" si="40"/>
        <v/>
      </c>
      <c r="J78" s="195" t="str">
        <f t="shared" si="40"/>
        <v/>
      </c>
      <c r="K78" s="195" t="str">
        <f t="shared" si="40"/>
        <v/>
      </c>
      <c r="L78" s="195" t="str">
        <f t="shared" si="40"/>
        <v/>
      </c>
      <c r="M78" s="195" t="str">
        <f t="shared" si="40"/>
        <v/>
      </c>
      <c r="N78" s="195" t="str">
        <f t="shared" si="41"/>
        <v/>
      </c>
      <c r="O78" s="195" t="str">
        <f t="shared" si="41"/>
        <v/>
      </c>
      <c r="P78" s="195" t="str">
        <f t="shared" si="41"/>
        <v/>
      </c>
      <c r="Q78" s="195" t="str">
        <f t="shared" si="41"/>
        <v/>
      </c>
      <c r="R78" s="195" t="str">
        <f t="shared" si="41"/>
        <v/>
      </c>
      <c r="S78" s="195" t="str">
        <f t="shared" si="41"/>
        <v/>
      </c>
      <c r="T78" s="195" t="str">
        <f t="shared" si="41"/>
        <v/>
      </c>
      <c r="U78" s="195" t="str">
        <f t="shared" si="41"/>
        <v/>
      </c>
      <c r="V78" s="195" t="str">
        <f t="shared" si="41"/>
        <v/>
      </c>
      <c r="W78" s="195" t="str">
        <f t="shared" si="41"/>
        <v/>
      </c>
      <c r="X78" s="195" t="str">
        <f t="shared" si="42"/>
        <v/>
      </c>
      <c r="Y78" s="195" t="str">
        <f t="shared" si="42"/>
        <v/>
      </c>
      <c r="Z78" s="195" t="str">
        <f t="shared" si="42"/>
        <v/>
      </c>
      <c r="AA78" s="195" t="str">
        <f t="shared" si="42"/>
        <v/>
      </c>
      <c r="AB78" s="195" t="str">
        <f t="shared" si="42"/>
        <v/>
      </c>
      <c r="AC78" s="195" t="str">
        <f t="shared" si="42"/>
        <v/>
      </c>
      <c r="AD78" s="195" t="str">
        <f t="shared" si="42"/>
        <v/>
      </c>
      <c r="AE78" s="195" t="str">
        <f t="shared" si="42"/>
        <v/>
      </c>
      <c r="AF78" s="195" t="str">
        <f t="shared" si="42"/>
        <v/>
      </c>
      <c r="AG78" s="195" t="str">
        <f t="shared" si="42"/>
        <v/>
      </c>
      <c r="AH78" s="195" t="str">
        <f t="shared" si="43"/>
        <v/>
      </c>
      <c r="AI78" s="195" t="str">
        <f t="shared" si="43"/>
        <v/>
      </c>
      <c r="AJ78" s="195" t="str">
        <f t="shared" si="43"/>
        <v/>
      </c>
      <c r="AK78" s="195" t="str">
        <f t="shared" si="43"/>
        <v/>
      </c>
      <c r="AL78" s="195" t="str">
        <f t="shared" si="43"/>
        <v/>
      </c>
      <c r="AM78" s="195" t="str">
        <f t="shared" si="43"/>
        <v/>
      </c>
      <c r="AN78" s="195" t="str">
        <f t="shared" si="43"/>
        <v/>
      </c>
      <c r="AO78" s="195" t="str">
        <f t="shared" si="43"/>
        <v/>
      </c>
      <c r="AP78" s="195" t="str">
        <f t="shared" si="43"/>
        <v/>
      </c>
      <c r="AQ78" s="195" t="str">
        <f t="shared" si="43"/>
        <v/>
      </c>
      <c r="AR78" s="195" t="str">
        <f t="shared" si="44"/>
        <v/>
      </c>
      <c r="AS78" s="195" t="str">
        <f t="shared" si="44"/>
        <v/>
      </c>
      <c r="AT78" s="195" t="str">
        <f t="shared" si="44"/>
        <v/>
      </c>
      <c r="AU78" s="195" t="str">
        <f t="shared" si="44"/>
        <v/>
      </c>
      <c r="AV78" s="195" t="str">
        <f t="shared" si="44"/>
        <v/>
      </c>
      <c r="AW78" s="195" t="str">
        <f t="shared" si="44"/>
        <v/>
      </c>
      <c r="AX78" s="195" t="str">
        <f t="shared" si="44"/>
        <v/>
      </c>
      <c r="AY78" s="195" t="str">
        <f t="shared" si="44"/>
        <v/>
      </c>
      <c r="AZ78" s="195">
        <f t="shared" si="44"/>
        <v>86.379736468323287</v>
      </c>
      <c r="BA78" s="195">
        <f t="shared" si="44"/>
        <v>88.298638243785206</v>
      </c>
      <c r="BB78" s="195">
        <f t="shared" si="45"/>
        <v>90.260167887476626</v>
      </c>
      <c r="BC78" s="195">
        <f t="shared" si="45"/>
        <v>92.265272365611793</v>
      </c>
      <c r="BD78" s="195">
        <f t="shared" si="45"/>
        <v>94.314919680995501</v>
      </c>
      <c r="BE78" s="195">
        <f t="shared" si="45"/>
        <v>96.410099340345113</v>
      </c>
      <c r="BF78" s="195">
        <f t="shared" si="45"/>
        <v>98.551822831994002</v>
      </c>
      <c r="BG78" s="195">
        <f t="shared" si="45"/>
        <v>100.74112411420701</v>
      </c>
      <c r="BH78" s="195">
        <f t="shared" si="45"/>
        <v>102.97906011434371</v>
      </c>
      <c r="BI78" s="195">
        <f t="shared" si="45"/>
        <v>105.26671123911045</v>
      </c>
      <c r="BJ78" s="195">
        <f t="shared" si="45"/>
        <v>107.60518189614747</v>
      </c>
      <c r="BK78" s="195">
        <f t="shared" si="45"/>
        <v>109.99560102720311</v>
      </c>
      <c r="BL78" s="195">
        <f t="shared" si="46"/>
        <v>112.43912265315183</v>
      </c>
      <c r="BM78" s="195">
        <f t="shared" si="46"/>
        <v>114.93692643112048</v>
      </c>
      <c r="BN78" s="195">
        <f t="shared" si="46"/>
        <v>117.49021822399013</v>
      </c>
      <c r="BO78" s="195">
        <f t="shared" si="46"/>
        <v>120.10023068254981</v>
      </c>
      <c r="BP78" s="195">
        <f t="shared" si="46"/>
        <v>122.76822384058222</v>
      </c>
      <c r="BQ78" s="195">
        <f t="shared" si="46"/>
        <v>125.49548572316959</v>
      </c>
      <c r="BR78" s="195">
        <f t="shared" si="46"/>
        <v>128.28333296851233</v>
      </c>
      <c r="BS78" s="195">
        <f t="shared" si="46"/>
        <v>131.13311146356159</v>
      </c>
      <c r="BT78" s="195">
        <f t="shared" si="46"/>
        <v>134.04619699377216</v>
      </c>
      <c r="BU78" s="195">
        <f t="shared" si="46"/>
        <v>137.02399590728928</v>
      </c>
      <c r="BV78" s="195">
        <f t="shared" si="47"/>
        <v>140.06794579389037</v>
      </c>
      <c r="BW78" s="195">
        <f t="shared" si="47"/>
        <v>143.17951617900917</v>
      </c>
      <c r="BX78" s="195">
        <f t="shared" si="47"/>
        <v>146.36020923317741</v>
      </c>
      <c r="BY78" s="195">
        <f t="shared" si="47"/>
        <v>149.61156049722666</v>
      </c>
      <c r="BZ78" s="195">
        <f t="shared" si="47"/>
        <v>152.93513962360007</v>
      </c>
      <c r="CA78" s="195">
        <f t="shared" si="47"/>
        <v>156.33255113413259</v>
      </c>
      <c r="CB78" s="195">
        <f t="shared" si="47"/>
        <v>159.80543519466434</v>
      </c>
      <c r="CC78" s="195">
        <f t="shared" si="47"/>
        <v>163.35546840686294</v>
      </c>
      <c r="CD78" s="195">
        <f t="shared" si="47"/>
        <v>166.98436461763447</v>
      </c>
      <c r="CE78" s="195">
        <f t="shared" si="47"/>
        <v>170.69387574651674</v>
      </c>
      <c r="CF78" s="195">
        <f t="shared" si="48"/>
        <v>174.48579263145169</v>
      </c>
      <c r="CG78" s="195">
        <f t="shared" si="48"/>
        <v>178.36194589334727</v>
      </c>
      <c r="CH78" s="195">
        <f t="shared" si="48"/>
        <v>182.32420681984479</v>
      </c>
      <c r="CI78" s="195">
        <f t="shared" si="48"/>
        <v>186.37448826871889</v>
      </c>
      <c r="CJ78" s="195">
        <f t="shared" si="48"/>
        <v>190.51474559134692</v>
      </c>
      <c r="CK78" s="195">
        <f t="shared" si="48"/>
        <v>194.7469775766919</v>
      </c>
      <c r="CL78" s="195">
        <f t="shared" si="48"/>
        <v>199.073227416257</v>
      </c>
      <c r="CM78" s="195">
        <f t="shared" si="48"/>
        <v>203.49558369047506</v>
      </c>
      <c r="CN78" s="195">
        <f t="shared" si="48"/>
        <v>208.01618137701129</v>
      </c>
      <c r="CO78" s="195">
        <f t="shared" si="48"/>
        <v>212.6372028814649</v>
      </c>
      <c r="CP78" s="195">
        <f t="shared" si="49"/>
        <v>217.36087909096719</v>
      </c>
      <c r="CQ78" s="195">
        <f t="shared" si="49"/>
        <v>222.18949045118569</v>
      </c>
      <c r="CR78" s="195">
        <f t="shared" si="49"/>
        <v>227.12536806725262</v>
      </c>
      <c r="CS78" s="195">
        <f t="shared" si="49"/>
        <v>232.17089482915148</v>
      </c>
      <c r="CT78" s="195">
        <f t="shared" si="49"/>
        <v>237.32850656210249</v>
      </c>
      <c r="CU78" s="195">
        <f t="shared" si="49"/>
        <v>242.6006932025046</v>
      </c>
      <c r="CV78" s="195">
        <f t="shared" si="49"/>
        <v>247.98999999999978</v>
      </c>
      <c r="CW78" s="195">
        <f t="shared" si="49"/>
        <v>253.49902874624181</v>
      </c>
      <c r="CX78" s="195">
        <f t="shared" si="49"/>
        <v>259.13043903096082</v>
      </c>
      <c r="CY78" s="195">
        <f t="shared" si="49"/>
        <v>264.88694952593193</v>
      </c>
      <c r="CZ78" s="195">
        <f t="shared" si="49"/>
        <v>270.77133929746594</v>
      </c>
    </row>
    <row r="79" spans="3:104" ht="16" hidden="1" outlineLevel="2">
      <c r="C79" s="177">
        <v>49</v>
      </c>
      <c r="D79" s="179" t="str">
        <f t="shared" si="40"/>
        <v/>
      </c>
      <c r="E79" s="195" t="str">
        <f t="shared" si="40"/>
        <v/>
      </c>
      <c r="F79" s="195" t="str">
        <f t="shared" si="40"/>
        <v/>
      </c>
      <c r="G79" s="195" t="str">
        <f t="shared" si="40"/>
        <v/>
      </c>
      <c r="H79" s="195" t="str">
        <f t="shared" si="40"/>
        <v/>
      </c>
      <c r="I79" s="195" t="str">
        <f t="shared" si="40"/>
        <v/>
      </c>
      <c r="J79" s="195" t="str">
        <f t="shared" si="40"/>
        <v/>
      </c>
      <c r="K79" s="195" t="str">
        <f t="shared" si="40"/>
        <v/>
      </c>
      <c r="L79" s="195" t="str">
        <f t="shared" si="40"/>
        <v/>
      </c>
      <c r="M79" s="195" t="str">
        <f t="shared" si="40"/>
        <v/>
      </c>
      <c r="N79" s="195" t="str">
        <f t="shared" si="41"/>
        <v/>
      </c>
      <c r="O79" s="195" t="str">
        <f t="shared" si="41"/>
        <v/>
      </c>
      <c r="P79" s="195" t="str">
        <f t="shared" si="41"/>
        <v/>
      </c>
      <c r="Q79" s="195" t="str">
        <f t="shared" si="41"/>
        <v/>
      </c>
      <c r="R79" s="195" t="str">
        <f t="shared" si="41"/>
        <v/>
      </c>
      <c r="S79" s="195" t="str">
        <f t="shared" si="41"/>
        <v/>
      </c>
      <c r="T79" s="195" t="str">
        <f t="shared" si="41"/>
        <v/>
      </c>
      <c r="U79" s="195" t="str">
        <f t="shared" si="41"/>
        <v/>
      </c>
      <c r="V79" s="195" t="str">
        <f t="shared" si="41"/>
        <v/>
      </c>
      <c r="W79" s="195" t="str">
        <f t="shared" si="41"/>
        <v/>
      </c>
      <c r="X79" s="195" t="str">
        <f t="shared" si="42"/>
        <v/>
      </c>
      <c r="Y79" s="195" t="str">
        <f t="shared" si="42"/>
        <v/>
      </c>
      <c r="Z79" s="195" t="str">
        <f t="shared" si="42"/>
        <v/>
      </c>
      <c r="AA79" s="195" t="str">
        <f t="shared" si="42"/>
        <v/>
      </c>
      <c r="AB79" s="195" t="str">
        <f t="shared" si="42"/>
        <v/>
      </c>
      <c r="AC79" s="195" t="str">
        <f t="shared" si="42"/>
        <v/>
      </c>
      <c r="AD79" s="195" t="str">
        <f t="shared" si="42"/>
        <v/>
      </c>
      <c r="AE79" s="195" t="str">
        <f t="shared" si="42"/>
        <v/>
      </c>
      <c r="AF79" s="195" t="str">
        <f t="shared" si="42"/>
        <v/>
      </c>
      <c r="AG79" s="195" t="str">
        <f t="shared" si="42"/>
        <v/>
      </c>
      <c r="AH79" s="195" t="str">
        <f t="shared" si="43"/>
        <v/>
      </c>
      <c r="AI79" s="195" t="str">
        <f t="shared" si="43"/>
        <v/>
      </c>
      <c r="AJ79" s="195" t="str">
        <f t="shared" si="43"/>
        <v/>
      </c>
      <c r="AK79" s="195" t="str">
        <f t="shared" si="43"/>
        <v/>
      </c>
      <c r="AL79" s="195" t="str">
        <f t="shared" si="43"/>
        <v/>
      </c>
      <c r="AM79" s="195" t="str">
        <f t="shared" si="43"/>
        <v/>
      </c>
      <c r="AN79" s="195" t="str">
        <f t="shared" si="43"/>
        <v/>
      </c>
      <c r="AO79" s="195" t="str">
        <f t="shared" si="43"/>
        <v/>
      </c>
      <c r="AP79" s="195" t="str">
        <f t="shared" si="43"/>
        <v/>
      </c>
      <c r="AQ79" s="195" t="str">
        <f t="shared" si="43"/>
        <v/>
      </c>
      <c r="AR79" s="195" t="str">
        <f t="shared" si="44"/>
        <v/>
      </c>
      <c r="AS79" s="195" t="str">
        <f t="shared" si="44"/>
        <v/>
      </c>
      <c r="AT79" s="195" t="str">
        <f t="shared" si="44"/>
        <v/>
      </c>
      <c r="AU79" s="195" t="str">
        <f t="shared" si="44"/>
        <v/>
      </c>
      <c r="AV79" s="195" t="str">
        <f t="shared" si="44"/>
        <v/>
      </c>
      <c r="AW79" s="195" t="str">
        <f t="shared" si="44"/>
        <v/>
      </c>
      <c r="AX79" s="195" t="str">
        <f t="shared" si="44"/>
        <v/>
      </c>
      <c r="AY79" s="195" t="str">
        <f t="shared" si="44"/>
        <v/>
      </c>
      <c r="AZ79" s="195" t="str">
        <f t="shared" si="44"/>
        <v/>
      </c>
      <c r="BA79" s="195">
        <f t="shared" si="44"/>
        <v>84.502536174301028</v>
      </c>
      <c r="BB79" s="195">
        <f t="shared" si="45"/>
        <v>86.379736468323287</v>
      </c>
      <c r="BC79" s="195">
        <f t="shared" si="45"/>
        <v>88.298638243785206</v>
      </c>
      <c r="BD79" s="195">
        <f t="shared" si="45"/>
        <v>90.260167887476641</v>
      </c>
      <c r="BE79" s="195">
        <f t="shared" si="45"/>
        <v>92.265272365611807</v>
      </c>
      <c r="BF79" s="195">
        <f t="shared" si="45"/>
        <v>94.314919680995501</v>
      </c>
      <c r="BG79" s="195">
        <f t="shared" si="45"/>
        <v>96.410099340345113</v>
      </c>
      <c r="BH79" s="195">
        <f t="shared" si="45"/>
        <v>98.551822831994002</v>
      </c>
      <c r="BI79" s="195">
        <f t="shared" si="45"/>
        <v>100.74112411420701</v>
      </c>
      <c r="BJ79" s="195">
        <f t="shared" si="45"/>
        <v>102.97906011434372</v>
      </c>
      <c r="BK79" s="195">
        <f t="shared" si="45"/>
        <v>105.26671123911044</v>
      </c>
      <c r="BL79" s="195">
        <f t="shared" si="46"/>
        <v>107.60518189614751</v>
      </c>
      <c r="BM79" s="195">
        <f t="shared" si="46"/>
        <v>109.99560102720309</v>
      </c>
      <c r="BN79" s="195">
        <f t="shared" si="46"/>
        <v>112.43912265315184</v>
      </c>
      <c r="BO79" s="195">
        <f t="shared" si="46"/>
        <v>114.93692643112048</v>
      </c>
      <c r="BP79" s="195">
        <f t="shared" si="46"/>
        <v>117.49021822399015</v>
      </c>
      <c r="BQ79" s="195">
        <f t="shared" si="46"/>
        <v>120.10023068254979</v>
      </c>
      <c r="BR79" s="195">
        <f t="shared" si="46"/>
        <v>122.76822384058224</v>
      </c>
      <c r="BS79" s="195">
        <f t="shared" si="46"/>
        <v>125.49548572316959</v>
      </c>
      <c r="BT79" s="195">
        <f t="shared" si="46"/>
        <v>128.28333296851233</v>
      </c>
      <c r="BU79" s="195">
        <f t="shared" si="46"/>
        <v>131.13311146356159</v>
      </c>
      <c r="BV79" s="195">
        <f t="shared" si="47"/>
        <v>134.04619699377218</v>
      </c>
      <c r="BW79" s="195">
        <f t="shared" si="47"/>
        <v>137.02399590728928</v>
      </c>
      <c r="BX79" s="195">
        <f t="shared" si="47"/>
        <v>140.06794579389037</v>
      </c>
      <c r="BY79" s="195">
        <f t="shared" si="47"/>
        <v>143.17951617900917</v>
      </c>
      <c r="BZ79" s="195">
        <f t="shared" si="47"/>
        <v>146.36020923317744</v>
      </c>
      <c r="CA79" s="195">
        <f t="shared" si="47"/>
        <v>149.61156049722663</v>
      </c>
      <c r="CB79" s="195">
        <f t="shared" si="47"/>
        <v>152.93513962360009</v>
      </c>
      <c r="CC79" s="195">
        <f t="shared" si="47"/>
        <v>156.33255113413253</v>
      </c>
      <c r="CD79" s="195">
        <f t="shared" si="47"/>
        <v>159.8054351946644</v>
      </c>
      <c r="CE79" s="195">
        <f t="shared" si="47"/>
        <v>163.35546840686294</v>
      </c>
      <c r="CF79" s="195">
        <f t="shared" si="48"/>
        <v>166.9843646176345</v>
      </c>
      <c r="CG79" s="195">
        <f t="shared" si="48"/>
        <v>170.69387574651674</v>
      </c>
      <c r="CH79" s="195">
        <f t="shared" si="48"/>
        <v>174.48579263145169</v>
      </c>
      <c r="CI79" s="195">
        <f t="shared" si="48"/>
        <v>178.36194589334733</v>
      </c>
      <c r="CJ79" s="195">
        <f t="shared" si="48"/>
        <v>182.32420681984476</v>
      </c>
      <c r="CK79" s="195">
        <f t="shared" si="48"/>
        <v>186.37448826871895</v>
      </c>
      <c r="CL79" s="195">
        <f t="shared" si="48"/>
        <v>190.51474559134687</v>
      </c>
      <c r="CM79" s="195">
        <f t="shared" si="48"/>
        <v>194.74697757669193</v>
      </c>
      <c r="CN79" s="195">
        <f t="shared" si="48"/>
        <v>199.07322741625703</v>
      </c>
      <c r="CO79" s="195">
        <f t="shared" si="48"/>
        <v>203.49558369047506</v>
      </c>
      <c r="CP79" s="195">
        <f t="shared" si="49"/>
        <v>208.01618137701132</v>
      </c>
      <c r="CQ79" s="195">
        <f t="shared" si="49"/>
        <v>212.63720288146487</v>
      </c>
      <c r="CR79" s="195">
        <f t="shared" si="49"/>
        <v>217.36087909096727</v>
      </c>
      <c r="CS79" s="195">
        <f t="shared" si="49"/>
        <v>222.18949045118569</v>
      </c>
      <c r="CT79" s="195">
        <f t="shared" si="49"/>
        <v>227.12536806725265</v>
      </c>
      <c r="CU79" s="195">
        <f t="shared" si="49"/>
        <v>232.17089482915148</v>
      </c>
      <c r="CV79" s="195">
        <f t="shared" si="49"/>
        <v>237.32850656210255</v>
      </c>
      <c r="CW79" s="195">
        <f t="shared" si="49"/>
        <v>242.6006932025046</v>
      </c>
      <c r="CX79" s="195">
        <f t="shared" si="49"/>
        <v>247.98999999999981</v>
      </c>
      <c r="CY79" s="195">
        <f t="shared" si="49"/>
        <v>253.49902874624181</v>
      </c>
      <c r="CZ79" s="195">
        <f t="shared" si="49"/>
        <v>259.13043903096087</v>
      </c>
    </row>
    <row r="80" spans="3:104" ht="16" hidden="1" outlineLevel="2">
      <c r="C80" s="177">
        <v>50</v>
      </c>
      <c r="D80" s="179" t="str">
        <f t="shared" ref="D80:M89" si="50">IF($C80&gt;D$29, "", $G$9 * ($G$17^(D$29-$C80)) * ($G$18^$C80))</f>
        <v/>
      </c>
      <c r="E80" s="195" t="str">
        <f t="shared" si="50"/>
        <v/>
      </c>
      <c r="F80" s="195" t="str">
        <f t="shared" si="50"/>
        <v/>
      </c>
      <c r="G80" s="195" t="str">
        <f t="shared" si="50"/>
        <v/>
      </c>
      <c r="H80" s="195" t="str">
        <f t="shared" si="50"/>
        <v/>
      </c>
      <c r="I80" s="195" t="str">
        <f t="shared" si="50"/>
        <v/>
      </c>
      <c r="J80" s="195" t="str">
        <f t="shared" si="50"/>
        <v/>
      </c>
      <c r="K80" s="195" t="str">
        <f t="shared" si="50"/>
        <v/>
      </c>
      <c r="L80" s="195" t="str">
        <f t="shared" si="50"/>
        <v/>
      </c>
      <c r="M80" s="195" t="str">
        <f t="shared" si="50"/>
        <v/>
      </c>
      <c r="N80" s="195" t="str">
        <f t="shared" ref="N80:W89" si="51">IF($C80&gt;N$29, "", $G$9 * ($G$17^(N$29-$C80)) * ($G$18^$C80))</f>
        <v/>
      </c>
      <c r="O80" s="195" t="str">
        <f t="shared" si="51"/>
        <v/>
      </c>
      <c r="P80" s="195" t="str">
        <f t="shared" si="51"/>
        <v/>
      </c>
      <c r="Q80" s="195" t="str">
        <f t="shared" si="51"/>
        <v/>
      </c>
      <c r="R80" s="195" t="str">
        <f t="shared" si="51"/>
        <v/>
      </c>
      <c r="S80" s="195" t="str">
        <f t="shared" si="51"/>
        <v/>
      </c>
      <c r="T80" s="195" t="str">
        <f t="shared" si="51"/>
        <v/>
      </c>
      <c r="U80" s="195" t="str">
        <f t="shared" si="51"/>
        <v/>
      </c>
      <c r="V80" s="195" t="str">
        <f t="shared" si="51"/>
        <v/>
      </c>
      <c r="W80" s="195" t="str">
        <f t="shared" si="51"/>
        <v/>
      </c>
      <c r="X80" s="195" t="str">
        <f t="shared" ref="X80:AG89" si="52">IF($C80&gt;X$29, "", $G$9 * ($G$17^(X$29-$C80)) * ($G$18^$C80))</f>
        <v/>
      </c>
      <c r="Y80" s="195" t="str">
        <f t="shared" si="52"/>
        <v/>
      </c>
      <c r="Z80" s="195" t="str">
        <f t="shared" si="52"/>
        <v/>
      </c>
      <c r="AA80" s="195" t="str">
        <f t="shared" si="52"/>
        <v/>
      </c>
      <c r="AB80" s="195" t="str">
        <f t="shared" si="52"/>
        <v/>
      </c>
      <c r="AC80" s="195" t="str">
        <f t="shared" si="52"/>
        <v/>
      </c>
      <c r="AD80" s="195" t="str">
        <f t="shared" si="52"/>
        <v/>
      </c>
      <c r="AE80" s="195" t="str">
        <f t="shared" si="52"/>
        <v/>
      </c>
      <c r="AF80" s="195" t="str">
        <f t="shared" si="52"/>
        <v/>
      </c>
      <c r="AG80" s="195" t="str">
        <f t="shared" si="52"/>
        <v/>
      </c>
      <c r="AH80" s="195" t="str">
        <f t="shared" ref="AH80:AQ89" si="53">IF($C80&gt;AH$29, "", $G$9 * ($G$17^(AH$29-$C80)) * ($G$18^$C80))</f>
        <v/>
      </c>
      <c r="AI80" s="195" t="str">
        <f t="shared" si="53"/>
        <v/>
      </c>
      <c r="AJ80" s="195" t="str">
        <f t="shared" si="53"/>
        <v/>
      </c>
      <c r="AK80" s="195" t="str">
        <f t="shared" si="53"/>
        <v/>
      </c>
      <c r="AL80" s="195" t="str">
        <f t="shared" si="53"/>
        <v/>
      </c>
      <c r="AM80" s="195" t="str">
        <f t="shared" si="53"/>
        <v/>
      </c>
      <c r="AN80" s="195" t="str">
        <f t="shared" si="53"/>
        <v/>
      </c>
      <c r="AO80" s="195" t="str">
        <f t="shared" si="53"/>
        <v/>
      </c>
      <c r="AP80" s="195" t="str">
        <f t="shared" si="53"/>
        <v/>
      </c>
      <c r="AQ80" s="195" t="str">
        <f t="shared" si="53"/>
        <v/>
      </c>
      <c r="AR80" s="195" t="str">
        <f t="shared" ref="AR80:BA89" si="54">IF($C80&gt;AR$29, "", $G$9 * ($G$17^(AR$29-$C80)) * ($G$18^$C80))</f>
        <v/>
      </c>
      <c r="AS80" s="195" t="str">
        <f t="shared" si="54"/>
        <v/>
      </c>
      <c r="AT80" s="195" t="str">
        <f t="shared" si="54"/>
        <v/>
      </c>
      <c r="AU80" s="195" t="str">
        <f t="shared" si="54"/>
        <v/>
      </c>
      <c r="AV80" s="195" t="str">
        <f t="shared" si="54"/>
        <v/>
      </c>
      <c r="AW80" s="195" t="str">
        <f t="shared" si="54"/>
        <v/>
      </c>
      <c r="AX80" s="195" t="str">
        <f t="shared" si="54"/>
        <v/>
      </c>
      <c r="AY80" s="195" t="str">
        <f t="shared" si="54"/>
        <v/>
      </c>
      <c r="AZ80" s="195" t="str">
        <f t="shared" si="54"/>
        <v/>
      </c>
      <c r="BA80" s="195" t="str">
        <f t="shared" si="54"/>
        <v/>
      </c>
      <c r="BB80" s="195">
        <f t="shared" ref="BB80:BK89" si="55">IF($C80&gt;BB$29, "", $G$9 * ($G$17^(BB$29-$C80)) * ($G$18^$C80))</f>
        <v>82.666131107121927</v>
      </c>
      <c r="BC80" s="195">
        <f t="shared" si="55"/>
        <v>84.502536174301042</v>
      </c>
      <c r="BD80" s="195">
        <f t="shared" si="55"/>
        <v>86.379736468323287</v>
      </c>
      <c r="BE80" s="195">
        <f t="shared" si="55"/>
        <v>88.29863824378522</v>
      </c>
      <c r="BF80" s="195">
        <f t="shared" si="55"/>
        <v>90.260167887476655</v>
      </c>
      <c r="BG80" s="195">
        <f t="shared" si="55"/>
        <v>92.265272365611807</v>
      </c>
      <c r="BH80" s="195">
        <f t="shared" si="55"/>
        <v>94.314919680995501</v>
      </c>
      <c r="BI80" s="195">
        <f t="shared" si="55"/>
        <v>96.410099340345113</v>
      </c>
      <c r="BJ80" s="195">
        <f t="shared" si="55"/>
        <v>98.551822831994002</v>
      </c>
      <c r="BK80" s="195">
        <f t="shared" si="55"/>
        <v>100.74112411420703</v>
      </c>
      <c r="BL80" s="195">
        <f t="shared" ref="BL80:BU89" si="56">IF($C80&gt;BL$29, "", $G$9 * ($G$17^(BL$29-$C80)) * ($G$18^$C80))</f>
        <v>102.97906011434371</v>
      </c>
      <c r="BM80" s="195">
        <f t="shared" si="56"/>
        <v>105.26671123911048</v>
      </c>
      <c r="BN80" s="195">
        <f t="shared" si="56"/>
        <v>107.6051818961475</v>
      </c>
      <c r="BO80" s="195">
        <f t="shared" si="56"/>
        <v>109.99560102720311</v>
      </c>
      <c r="BP80" s="195">
        <f t="shared" si="56"/>
        <v>112.43912265315184</v>
      </c>
      <c r="BQ80" s="195">
        <f t="shared" si="56"/>
        <v>114.93692643112051</v>
      </c>
      <c r="BR80" s="195">
        <f t="shared" si="56"/>
        <v>117.49021822399015</v>
      </c>
      <c r="BS80" s="195">
        <f t="shared" si="56"/>
        <v>120.10023068254981</v>
      </c>
      <c r="BT80" s="195">
        <f t="shared" si="56"/>
        <v>122.76822384058222</v>
      </c>
      <c r="BU80" s="195">
        <f t="shared" si="56"/>
        <v>125.49548572316961</v>
      </c>
      <c r="BV80" s="195">
        <f t="shared" ref="BV80:CE89" si="57">IF($C80&gt;BV$29, "", $G$9 * ($G$17^(BV$29-$C80)) * ($G$18^$C80))</f>
        <v>128.28333296851233</v>
      </c>
      <c r="BW80" s="195">
        <f t="shared" si="57"/>
        <v>131.13311146356162</v>
      </c>
      <c r="BX80" s="195">
        <f t="shared" si="57"/>
        <v>134.04619699377218</v>
      </c>
      <c r="BY80" s="195">
        <f t="shared" si="57"/>
        <v>137.0239959072893</v>
      </c>
      <c r="BZ80" s="195">
        <f t="shared" si="57"/>
        <v>140.06794579389037</v>
      </c>
      <c r="CA80" s="195">
        <f t="shared" si="57"/>
        <v>143.17951617900917</v>
      </c>
      <c r="CB80" s="195">
        <f t="shared" si="57"/>
        <v>146.36020923317741</v>
      </c>
      <c r="CC80" s="195">
        <f t="shared" si="57"/>
        <v>149.61156049722669</v>
      </c>
      <c r="CD80" s="195">
        <f t="shared" si="57"/>
        <v>152.93513962360007</v>
      </c>
      <c r="CE80" s="195">
        <f t="shared" si="57"/>
        <v>156.33255113413259</v>
      </c>
      <c r="CF80" s="195">
        <f t="shared" ref="CF80:CO89" si="58">IF($C80&gt;CF$29, "", $G$9 * ($G$17^(CF$29-$C80)) * ($G$18^$C80))</f>
        <v>159.80543519466437</v>
      </c>
      <c r="CG80" s="195">
        <f t="shared" si="58"/>
        <v>163.35546840686297</v>
      </c>
      <c r="CH80" s="195">
        <f t="shared" si="58"/>
        <v>166.9843646176345</v>
      </c>
      <c r="CI80" s="195">
        <f t="shared" si="58"/>
        <v>170.69387574651674</v>
      </c>
      <c r="CJ80" s="195">
        <f t="shared" si="58"/>
        <v>174.48579263145172</v>
      </c>
      <c r="CK80" s="195">
        <f t="shared" si="58"/>
        <v>178.3619458933473</v>
      </c>
      <c r="CL80" s="195">
        <f t="shared" si="58"/>
        <v>182.32420681984482</v>
      </c>
      <c r="CM80" s="195">
        <f t="shared" si="58"/>
        <v>186.37448826871889</v>
      </c>
      <c r="CN80" s="195">
        <f t="shared" si="58"/>
        <v>190.51474559134689</v>
      </c>
      <c r="CO80" s="195">
        <f t="shared" si="58"/>
        <v>194.74697757669196</v>
      </c>
      <c r="CP80" s="195">
        <f t="shared" ref="CP80:CZ89" si="59">IF($C80&gt;CP$29, "", $G$9 * ($G$17^(CP$29-$C80)) * ($G$18^$C80))</f>
        <v>199.07322741625703</v>
      </c>
      <c r="CQ80" s="195">
        <f t="shared" si="59"/>
        <v>203.49558369047509</v>
      </c>
      <c r="CR80" s="195">
        <f t="shared" si="59"/>
        <v>208.01618137701129</v>
      </c>
      <c r="CS80" s="195">
        <f t="shared" si="59"/>
        <v>212.63720288146493</v>
      </c>
      <c r="CT80" s="195">
        <f t="shared" si="59"/>
        <v>217.36087909096725</v>
      </c>
      <c r="CU80" s="195">
        <f t="shared" si="59"/>
        <v>222.18949045118569</v>
      </c>
      <c r="CV80" s="195">
        <f t="shared" si="59"/>
        <v>227.12536806725265</v>
      </c>
      <c r="CW80" s="195">
        <f t="shared" si="59"/>
        <v>232.17089482915151</v>
      </c>
      <c r="CX80" s="195">
        <f t="shared" si="59"/>
        <v>237.32850656210252</v>
      </c>
      <c r="CY80" s="195">
        <f t="shared" si="59"/>
        <v>242.60069320250463</v>
      </c>
      <c r="CZ80" s="195">
        <f t="shared" si="59"/>
        <v>247.98999999999981</v>
      </c>
    </row>
    <row r="81" spans="3:104" ht="16" hidden="1" outlineLevel="2">
      <c r="C81" s="177">
        <v>51</v>
      </c>
      <c r="D81" s="179" t="str">
        <f t="shared" si="50"/>
        <v/>
      </c>
      <c r="E81" s="195" t="str">
        <f t="shared" si="50"/>
        <v/>
      </c>
      <c r="F81" s="195" t="str">
        <f t="shared" si="50"/>
        <v/>
      </c>
      <c r="G81" s="195" t="str">
        <f t="shared" si="50"/>
        <v/>
      </c>
      <c r="H81" s="195" t="str">
        <f t="shared" si="50"/>
        <v/>
      </c>
      <c r="I81" s="195" t="str">
        <f t="shared" si="50"/>
        <v/>
      </c>
      <c r="J81" s="195" t="str">
        <f t="shared" si="50"/>
        <v/>
      </c>
      <c r="K81" s="195" t="str">
        <f t="shared" si="50"/>
        <v/>
      </c>
      <c r="L81" s="195" t="str">
        <f t="shared" si="50"/>
        <v/>
      </c>
      <c r="M81" s="195" t="str">
        <f t="shared" si="50"/>
        <v/>
      </c>
      <c r="N81" s="195" t="str">
        <f t="shared" si="51"/>
        <v/>
      </c>
      <c r="O81" s="195" t="str">
        <f t="shared" si="51"/>
        <v/>
      </c>
      <c r="P81" s="195" t="str">
        <f t="shared" si="51"/>
        <v/>
      </c>
      <c r="Q81" s="195" t="str">
        <f t="shared" si="51"/>
        <v/>
      </c>
      <c r="R81" s="195" t="str">
        <f t="shared" si="51"/>
        <v/>
      </c>
      <c r="S81" s="195" t="str">
        <f t="shared" si="51"/>
        <v/>
      </c>
      <c r="T81" s="195" t="str">
        <f t="shared" si="51"/>
        <v/>
      </c>
      <c r="U81" s="195" t="str">
        <f t="shared" si="51"/>
        <v/>
      </c>
      <c r="V81" s="195" t="str">
        <f t="shared" si="51"/>
        <v/>
      </c>
      <c r="W81" s="195" t="str">
        <f t="shared" si="51"/>
        <v/>
      </c>
      <c r="X81" s="195" t="str">
        <f t="shared" si="52"/>
        <v/>
      </c>
      <c r="Y81" s="195" t="str">
        <f t="shared" si="52"/>
        <v/>
      </c>
      <c r="Z81" s="195" t="str">
        <f t="shared" si="52"/>
        <v/>
      </c>
      <c r="AA81" s="195" t="str">
        <f t="shared" si="52"/>
        <v/>
      </c>
      <c r="AB81" s="195" t="str">
        <f t="shared" si="52"/>
        <v/>
      </c>
      <c r="AC81" s="195" t="str">
        <f t="shared" si="52"/>
        <v/>
      </c>
      <c r="AD81" s="195" t="str">
        <f t="shared" si="52"/>
        <v/>
      </c>
      <c r="AE81" s="195" t="str">
        <f t="shared" si="52"/>
        <v/>
      </c>
      <c r="AF81" s="195" t="str">
        <f t="shared" si="52"/>
        <v/>
      </c>
      <c r="AG81" s="195" t="str">
        <f t="shared" si="52"/>
        <v/>
      </c>
      <c r="AH81" s="195" t="str">
        <f t="shared" si="53"/>
        <v/>
      </c>
      <c r="AI81" s="195" t="str">
        <f t="shared" si="53"/>
        <v/>
      </c>
      <c r="AJ81" s="195" t="str">
        <f t="shared" si="53"/>
        <v/>
      </c>
      <c r="AK81" s="195" t="str">
        <f t="shared" si="53"/>
        <v/>
      </c>
      <c r="AL81" s="195" t="str">
        <f t="shared" si="53"/>
        <v/>
      </c>
      <c r="AM81" s="195" t="str">
        <f t="shared" si="53"/>
        <v/>
      </c>
      <c r="AN81" s="195" t="str">
        <f t="shared" si="53"/>
        <v/>
      </c>
      <c r="AO81" s="195" t="str">
        <f t="shared" si="53"/>
        <v/>
      </c>
      <c r="AP81" s="195" t="str">
        <f t="shared" si="53"/>
        <v/>
      </c>
      <c r="AQ81" s="195" t="str">
        <f t="shared" si="53"/>
        <v/>
      </c>
      <c r="AR81" s="195" t="str">
        <f t="shared" si="54"/>
        <v/>
      </c>
      <c r="AS81" s="195" t="str">
        <f t="shared" si="54"/>
        <v/>
      </c>
      <c r="AT81" s="195" t="str">
        <f t="shared" si="54"/>
        <v/>
      </c>
      <c r="AU81" s="195" t="str">
        <f t="shared" si="54"/>
        <v/>
      </c>
      <c r="AV81" s="195" t="str">
        <f t="shared" si="54"/>
        <v/>
      </c>
      <c r="AW81" s="195" t="str">
        <f t="shared" si="54"/>
        <v/>
      </c>
      <c r="AX81" s="195" t="str">
        <f t="shared" si="54"/>
        <v/>
      </c>
      <c r="AY81" s="195" t="str">
        <f t="shared" si="54"/>
        <v/>
      </c>
      <c r="AZ81" s="195" t="str">
        <f t="shared" si="54"/>
        <v/>
      </c>
      <c r="BA81" s="195" t="str">
        <f t="shared" si="54"/>
        <v/>
      </c>
      <c r="BB81" s="195" t="str">
        <f t="shared" si="55"/>
        <v/>
      </c>
      <c r="BC81" s="195">
        <f t="shared" si="55"/>
        <v>80.869634706870926</v>
      </c>
      <c r="BD81" s="195">
        <f t="shared" si="55"/>
        <v>82.666131107121927</v>
      </c>
      <c r="BE81" s="195">
        <f t="shared" si="55"/>
        <v>84.502536174301014</v>
      </c>
      <c r="BF81" s="195">
        <f t="shared" si="55"/>
        <v>86.379736468323287</v>
      </c>
      <c r="BG81" s="195">
        <f t="shared" si="55"/>
        <v>88.298638243785206</v>
      </c>
      <c r="BH81" s="195">
        <f t="shared" si="55"/>
        <v>90.260167887476626</v>
      </c>
      <c r="BI81" s="195">
        <f t="shared" si="55"/>
        <v>92.265272365611793</v>
      </c>
      <c r="BJ81" s="195">
        <f t="shared" si="55"/>
        <v>94.314919680995487</v>
      </c>
      <c r="BK81" s="195">
        <f t="shared" si="55"/>
        <v>96.410099340345099</v>
      </c>
      <c r="BL81" s="195">
        <f t="shared" si="56"/>
        <v>98.551822831993988</v>
      </c>
      <c r="BM81" s="195">
        <f t="shared" si="56"/>
        <v>100.74112411420698</v>
      </c>
      <c r="BN81" s="195">
        <f t="shared" si="56"/>
        <v>102.97906011434372</v>
      </c>
      <c r="BO81" s="195">
        <f t="shared" si="56"/>
        <v>105.26671123911044</v>
      </c>
      <c r="BP81" s="195">
        <f t="shared" si="56"/>
        <v>107.6051818961475</v>
      </c>
      <c r="BQ81" s="195">
        <f t="shared" si="56"/>
        <v>109.99560102720308</v>
      </c>
      <c r="BR81" s="195">
        <f t="shared" si="56"/>
        <v>112.43912265315184</v>
      </c>
      <c r="BS81" s="195">
        <f t="shared" si="56"/>
        <v>114.93692643112047</v>
      </c>
      <c r="BT81" s="195">
        <f t="shared" si="56"/>
        <v>117.49021822399013</v>
      </c>
      <c r="BU81" s="195">
        <f t="shared" si="56"/>
        <v>120.10023068254978</v>
      </c>
      <c r="BV81" s="195">
        <f t="shared" si="57"/>
        <v>122.76822384058221</v>
      </c>
      <c r="BW81" s="195">
        <f t="shared" si="57"/>
        <v>125.49548572316958</v>
      </c>
      <c r="BX81" s="195">
        <f t="shared" si="57"/>
        <v>128.28333296851233</v>
      </c>
      <c r="BY81" s="195">
        <f t="shared" si="57"/>
        <v>131.13311146356159</v>
      </c>
      <c r="BZ81" s="195">
        <f t="shared" si="57"/>
        <v>134.04619699377216</v>
      </c>
      <c r="CA81" s="195">
        <f t="shared" si="57"/>
        <v>137.02399590728928</v>
      </c>
      <c r="CB81" s="195">
        <f t="shared" si="57"/>
        <v>140.06794579389037</v>
      </c>
      <c r="CC81" s="195">
        <f t="shared" si="57"/>
        <v>143.17951617900914</v>
      </c>
      <c r="CD81" s="195">
        <f t="shared" si="57"/>
        <v>146.36020923317741</v>
      </c>
      <c r="CE81" s="195">
        <f t="shared" si="57"/>
        <v>149.61156049722663</v>
      </c>
      <c r="CF81" s="195">
        <f t="shared" si="58"/>
        <v>152.93513962360009</v>
      </c>
      <c r="CG81" s="195">
        <f t="shared" si="58"/>
        <v>156.33255113413253</v>
      </c>
      <c r="CH81" s="195">
        <f t="shared" si="58"/>
        <v>159.80543519466437</v>
      </c>
      <c r="CI81" s="195">
        <f t="shared" si="58"/>
        <v>163.35546840686291</v>
      </c>
      <c r="CJ81" s="195">
        <f t="shared" si="58"/>
        <v>166.98436461763447</v>
      </c>
      <c r="CK81" s="195">
        <f t="shared" si="58"/>
        <v>170.69387574651674</v>
      </c>
      <c r="CL81" s="195">
        <f t="shared" si="58"/>
        <v>174.48579263145166</v>
      </c>
      <c r="CM81" s="195">
        <f t="shared" si="58"/>
        <v>178.3619458933473</v>
      </c>
      <c r="CN81" s="195">
        <f t="shared" si="58"/>
        <v>182.3242068198447</v>
      </c>
      <c r="CO81" s="195">
        <f t="shared" si="58"/>
        <v>186.37448826871886</v>
      </c>
      <c r="CP81" s="195">
        <f t="shared" si="59"/>
        <v>190.51474559134689</v>
      </c>
      <c r="CQ81" s="195">
        <f t="shared" si="59"/>
        <v>194.7469775766919</v>
      </c>
      <c r="CR81" s="195">
        <f t="shared" si="59"/>
        <v>199.073227416257</v>
      </c>
      <c r="CS81" s="195">
        <f t="shared" si="59"/>
        <v>203.495583690475</v>
      </c>
      <c r="CT81" s="195">
        <f t="shared" si="59"/>
        <v>208.01618137701129</v>
      </c>
      <c r="CU81" s="195">
        <f t="shared" si="59"/>
        <v>212.63720288146487</v>
      </c>
      <c r="CV81" s="195">
        <f t="shared" si="59"/>
        <v>217.36087909096722</v>
      </c>
      <c r="CW81" s="195">
        <f t="shared" si="59"/>
        <v>222.18949045118563</v>
      </c>
      <c r="CX81" s="195">
        <f t="shared" si="59"/>
        <v>227.12536806725265</v>
      </c>
      <c r="CY81" s="195">
        <f t="shared" si="59"/>
        <v>232.17089482915145</v>
      </c>
      <c r="CZ81" s="195">
        <f t="shared" si="59"/>
        <v>237.32850656210252</v>
      </c>
    </row>
    <row r="82" spans="3:104" ht="16" hidden="1" outlineLevel="2">
      <c r="C82" s="177">
        <v>52</v>
      </c>
      <c r="D82" s="179" t="str">
        <f t="shared" si="50"/>
        <v/>
      </c>
      <c r="E82" s="195" t="str">
        <f t="shared" si="50"/>
        <v/>
      </c>
      <c r="F82" s="195" t="str">
        <f t="shared" si="50"/>
        <v/>
      </c>
      <c r="G82" s="195" t="str">
        <f t="shared" si="50"/>
        <v/>
      </c>
      <c r="H82" s="195" t="str">
        <f t="shared" si="50"/>
        <v/>
      </c>
      <c r="I82" s="195" t="str">
        <f t="shared" si="50"/>
        <v/>
      </c>
      <c r="J82" s="195" t="str">
        <f t="shared" si="50"/>
        <v/>
      </c>
      <c r="K82" s="195" t="str">
        <f t="shared" si="50"/>
        <v/>
      </c>
      <c r="L82" s="195" t="str">
        <f t="shared" si="50"/>
        <v/>
      </c>
      <c r="M82" s="195" t="str">
        <f t="shared" si="50"/>
        <v/>
      </c>
      <c r="N82" s="195" t="str">
        <f t="shared" si="51"/>
        <v/>
      </c>
      <c r="O82" s="195" t="str">
        <f t="shared" si="51"/>
        <v/>
      </c>
      <c r="P82" s="195" t="str">
        <f t="shared" si="51"/>
        <v/>
      </c>
      <c r="Q82" s="195" t="str">
        <f t="shared" si="51"/>
        <v/>
      </c>
      <c r="R82" s="195" t="str">
        <f t="shared" si="51"/>
        <v/>
      </c>
      <c r="S82" s="195" t="str">
        <f t="shared" si="51"/>
        <v/>
      </c>
      <c r="T82" s="195" t="str">
        <f t="shared" si="51"/>
        <v/>
      </c>
      <c r="U82" s="195" t="str">
        <f t="shared" si="51"/>
        <v/>
      </c>
      <c r="V82" s="195" t="str">
        <f t="shared" si="51"/>
        <v/>
      </c>
      <c r="W82" s="195" t="str">
        <f t="shared" si="51"/>
        <v/>
      </c>
      <c r="X82" s="195" t="str">
        <f t="shared" si="52"/>
        <v/>
      </c>
      <c r="Y82" s="195" t="str">
        <f t="shared" si="52"/>
        <v/>
      </c>
      <c r="Z82" s="195" t="str">
        <f t="shared" si="52"/>
        <v/>
      </c>
      <c r="AA82" s="195" t="str">
        <f t="shared" si="52"/>
        <v/>
      </c>
      <c r="AB82" s="195" t="str">
        <f t="shared" si="52"/>
        <v/>
      </c>
      <c r="AC82" s="195" t="str">
        <f t="shared" si="52"/>
        <v/>
      </c>
      <c r="AD82" s="195" t="str">
        <f t="shared" si="52"/>
        <v/>
      </c>
      <c r="AE82" s="195" t="str">
        <f t="shared" si="52"/>
        <v/>
      </c>
      <c r="AF82" s="195" t="str">
        <f t="shared" si="52"/>
        <v/>
      </c>
      <c r="AG82" s="195" t="str">
        <f t="shared" si="52"/>
        <v/>
      </c>
      <c r="AH82" s="195" t="str">
        <f t="shared" si="53"/>
        <v/>
      </c>
      <c r="AI82" s="195" t="str">
        <f t="shared" si="53"/>
        <v/>
      </c>
      <c r="AJ82" s="195" t="str">
        <f t="shared" si="53"/>
        <v/>
      </c>
      <c r="AK82" s="195" t="str">
        <f t="shared" si="53"/>
        <v/>
      </c>
      <c r="AL82" s="195" t="str">
        <f t="shared" si="53"/>
        <v/>
      </c>
      <c r="AM82" s="195" t="str">
        <f t="shared" si="53"/>
        <v/>
      </c>
      <c r="AN82" s="195" t="str">
        <f t="shared" si="53"/>
        <v/>
      </c>
      <c r="AO82" s="195" t="str">
        <f t="shared" si="53"/>
        <v/>
      </c>
      <c r="AP82" s="195" t="str">
        <f t="shared" si="53"/>
        <v/>
      </c>
      <c r="AQ82" s="195" t="str">
        <f t="shared" si="53"/>
        <v/>
      </c>
      <c r="AR82" s="195" t="str">
        <f t="shared" si="54"/>
        <v/>
      </c>
      <c r="AS82" s="195" t="str">
        <f t="shared" si="54"/>
        <v/>
      </c>
      <c r="AT82" s="195" t="str">
        <f t="shared" si="54"/>
        <v/>
      </c>
      <c r="AU82" s="195" t="str">
        <f t="shared" si="54"/>
        <v/>
      </c>
      <c r="AV82" s="195" t="str">
        <f t="shared" si="54"/>
        <v/>
      </c>
      <c r="AW82" s="195" t="str">
        <f t="shared" si="54"/>
        <v/>
      </c>
      <c r="AX82" s="195" t="str">
        <f t="shared" si="54"/>
        <v/>
      </c>
      <c r="AY82" s="195" t="str">
        <f t="shared" si="54"/>
        <v/>
      </c>
      <c r="AZ82" s="195" t="str">
        <f t="shared" si="54"/>
        <v/>
      </c>
      <c r="BA82" s="195" t="str">
        <f t="shared" si="54"/>
        <v/>
      </c>
      <c r="BB82" s="195" t="str">
        <f t="shared" si="55"/>
        <v/>
      </c>
      <c r="BC82" s="195" t="str">
        <f t="shared" si="55"/>
        <v/>
      </c>
      <c r="BD82" s="195">
        <f t="shared" si="55"/>
        <v>79.112179680310618</v>
      </c>
      <c r="BE82" s="195">
        <f t="shared" si="55"/>
        <v>80.86963470687094</v>
      </c>
      <c r="BF82" s="195">
        <f t="shared" si="55"/>
        <v>82.666131107121913</v>
      </c>
      <c r="BG82" s="195">
        <f t="shared" si="55"/>
        <v>84.502536174301028</v>
      </c>
      <c r="BH82" s="195">
        <f t="shared" si="55"/>
        <v>86.379736468323287</v>
      </c>
      <c r="BI82" s="195">
        <f t="shared" si="55"/>
        <v>88.298638243785206</v>
      </c>
      <c r="BJ82" s="195">
        <f t="shared" si="55"/>
        <v>90.260167887476641</v>
      </c>
      <c r="BK82" s="195">
        <f t="shared" si="55"/>
        <v>92.265272365611793</v>
      </c>
      <c r="BL82" s="195">
        <f t="shared" si="56"/>
        <v>94.314919680995487</v>
      </c>
      <c r="BM82" s="195">
        <f t="shared" si="56"/>
        <v>96.410099340345113</v>
      </c>
      <c r="BN82" s="195">
        <f t="shared" si="56"/>
        <v>98.551822831993988</v>
      </c>
      <c r="BO82" s="195">
        <f t="shared" si="56"/>
        <v>100.74112411420703</v>
      </c>
      <c r="BP82" s="195">
        <f t="shared" si="56"/>
        <v>102.97906011434371</v>
      </c>
      <c r="BQ82" s="195">
        <f t="shared" si="56"/>
        <v>105.26671123911046</v>
      </c>
      <c r="BR82" s="195">
        <f t="shared" si="56"/>
        <v>107.60518189614749</v>
      </c>
      <c r="BS82" s="195">
        <f t="shared" si="56"/>
        <v>109.99560102720311</v>
      </c>
      <c r="BT82" s="195">
        <f t="shared" si="56"/>
        <v>112.43912265315184</v>
      </c>
      <c r="BU82" s="195">
        <f t="shared" si="56"/>
        <v>114.93692643112048</v>
      </c>
      <c r="BV82" s="195">
        <f t="shared" si="57"/>
        <v>117.49021822399013</v>
      </c>
      <c r="BW82" s="195">
        <f t="shared" si="57"/>
        <v>120.10023068254979</v>
      </c>
      <c r="BX82" s="195">
        <f t="shared" si="57"/>
        <v>122.76822384058222</v>
      </c>
      <c r="BY82" s="195">
        <f t="shared" si="57"/>
        <v>125.49548572316959</v>
      </c>
      <c r="BZ82" s="195">
        <f t="shared" si="57"/>
        <v>128.28333296851233</v>
      </c>
      <c r="CA82" s="195">
        <f t="shared" si="57"/>
        <v>131.13311146356159</v>
      </c>
      <c r="CB82" s="195">
        <f t="shared" si="57"/>
        <v>134.04619699377216</v>
      </c>
      <c r="CC82" s="195">
        <f t="shared" si="57"/>
        <v>137.02399590728928</v>
      </c>
      <c r="CD82" s="195">
        <f t="shared" si="57"/>
        <v>140.06794579389037</v>
      </c>
      <c r="CE82" s="195">
        <f t="shared" si="57"/>
        <v>143.17951617900917</v>
      </c>
      <c r="CF82" s="195">
        <f t="shared" si="58"/>
        <v>146.36020923317739</v>
      </c>
      <c r="CG82" s="195">
        <f t="shared" si="58"/>
        <v>149.61156049722666</v>
      </c>
      <c r="CH82" s="195">
        <f t="shared" si="58"/>
        <v>152.93513962360007</v>
      </c>
      <c r="CI82" s="195">
        <f t="shared" si="58"/>
        <v>156.33255113413256</v>
      </c>
      <c r="CJ82" s="195">
        <f t="shared" si="58"/>
        <v>159.80543519466437</v>
      </c>
      <c r="CK82" s="195">
        <f t="shared" si="58"/>
        <v>163.35546840686294</v>
      </c>
      <c r="CL82" s="195">
        <f t="shared" si="58"/>
        <v>166.9843646176345</v>
      </c>
      <c r="CM82" s="195">
        <f t="shared" si="58"/>
        <v>170.69387574651671</v>
      </c>
      <c r="CN82" s="195">
        <f t="shared" si="58"/>
        <v>174.48579263145169</v>
      </c>
      <c r="CO82" s="195">
        <f t="shared" si="58"/>
        <v>178.36194589334724</v>
      </c>
      <c r="CP82" s="195">
        <f t="shared" si="59"/>
        <v>182.32420681984476</v>
      </c>
      <c r="CQ82" s="195">
        <f t="shared" si="59"/>
        <v>186.37448826871892</v>
      </c>
      <c r="CR82" s="195">
        <f t="shared" si="59"/>
        <v>190.51474559134689</v>
      </c>
      <c r="CS82" s="195">
        <f t="shared" si="59"/>
        <v>194.74697757669193</v>
      </c>
      <c r="CT82" s="195">
        <f t="shared" si="59"/>
        <v>199.07322741625697</v>
      </c>
      <c r="CU82" s="195">
        <f t="shared" si="59"/>
        <v>203.49558369047509</v>
      </c>
      <c r="CV82" s="195">
        <f t="shared" si="59"/>
        <v>208.01618137701129</v>
      </c>
      <c r="CW82" s="195">
        <f t="shared" si="59"/>
        <v>212.6372028814649</v>
      </c>
      <c r="CX82" s="195">
        <f t="shared" si="59"/>
        <v>217.36087909096722</v>
      </c>
      <c r="CY82" s="195">
        <f t="shared" si="59"/>
        <v>222.18949045118569</v>
      </c>
      <c r="CZ82" s="195">
        <f t="shared" si="59"/>
        <v>227.12536806725265</v>
      </c>
    </row>
    <row r="83" spans="3:104" ht="16" hidden="1" outlineLevel="2">
      <c r="C83" s="177">
        <v>53</v>
      </c>
      <c r="D83" s="179" t="str">
        <f t="shared" si="50"/>
        <v/>
      </c>
      <c r="E83" s="195" t="str">
        <f t="shared" si="50"/>
        <v/>
      </c>
      <c r="F83" s="195" t="str">
        <f t="shared" si="50"/>
        <v/>
      </c>
      <c r="G83" s="195" t="str">
        <f t="shared" si="50"/>
        <v/>
      </c>
      <c r="H83" s="195" t="str">
        <f t="shared" si="50"/>
        <v/>
      </c>
      <c r="I83" s="195" t="str">
        <f t="shared" si="50"/>
        <v/>
      </c>
      <c r="J83" s="195" t="str">
        <f t="shared" si="50"/>
        <v/>
      </c>
      <c r="K83" s="195" t="str">
        <f t="shared" si="50"/>
        <v/>
      </c>
      <c r="L83" s="195" t="str">
        <f t="shared" si="50"/>
        <v/>
      </c>
      <c r="M83" s="195" t="str">
        <f t="shared" si="50"/>
        <v/>
      </c>
      <c r="N83" s="195" t="str">
        <f t="shared" si="51"/>
        <v/>
      </c>
      <c r="O83" s="195" t="str">
        <f t="shared" si="51"/>
        <v/>
      </c>
      <c r="P83" s="195" t="str">
        <f t="shared" si="51"/>
        <v/>
      </c>
      <c r="Q83" s="195" t="str">
        <f t="shared" si="51"/>
        <v/>
      </c>
      <c r="R83" s="195" t="str">
        <f t="shared" si="51"/>
        <v/>
      </c>
      <c r="S83" s="195" t="str">
        <f t="shared" si="51"/>
        <v/>
      </c>
      <c r="T83" s="195" t="str">
        <f t="shared" si="51"/>
        <v/>
      </c>
      <c r="U83" s="195" t="str">
        <f t="shared" si="51"/>
        <v/>
      </c>
      <c r="V83" s="195" t="str">
        <f t="shared" si="51"/>
        <v/>
      </c>
      <c r="W83" s="195" t="str">
        <f t="shared" si="51"/>
        <v/>
      </c>
      <c r="X83" s="195" t="str">
        <f t="shared" si="52"/>
        <v/>
      </c>
      <c r="Y83" s="195" t="str">
        <f t="shared" si="52"/>
        <v/>
      </c>
      <c r="Z83" s="195" t="str">
        <f t="shared" si="52"/>
        <v/>
      </c>
      <c r="AA83" s="195" t="str">
        <f t="shared" si="52"/>
        <v/>
      </c>
      <c r="AB83" s="195" t="str">
        <f t="shared" si="52"/>
        <v/>
      </c>
      <c r="AC83" s="195" t="str">
        <f t="shared" si="52"/>
        <v/>
      </c>
      <c r="AD83" s="195" t="str">
        <f t="shared" si="52"/>
        <v/>
      </c>
      <c r="AE83" s="195" t="str">
        <f t="shared" si="52"/>
        <v/>
      </c>
      <c r="AF83" s="195" t="str">
        <f t="shared" si="52"/>
        <v/>
      </c>
      <c r="AG83" s="195" t="str">
        <f t="shared" si="52"/>
        <v/>
      </c>
      <c r="AH83" s="195" t="str">
        <f t="shared" si="53"/>
        <v/>
      </c>
      <c r="AI83" s="195" t="str">
        <f t="shared" si="53"/>
        <v/>
      </c>
      <c r="AJ83" s="195" t="str">
        <f t="shared" si="53"/>
        <v/>
      </c>
      <c r="AK83" s="195" t="str">
        <f t="shared" si="53"/>
        <v/>
      </c>
      <c r="AL83" s="195" t="str">
        <f t="shared" si="53"/>
        <v/>
      </c>
      <c r="AM83" s="195" t="str">
        <f t="shared" si="53"/>
        <v/>
      </c>
      <c r="AN83" s="195" t="str">
        <f t="shared" si="53"/>
        <v/>
      </c>
      <c r="AO83" s="195" t="str">
        <f t="shared" si="53"/>
        <v/>
      </c>
      <c r="AP83" s="195" t="str">
        <f t="shared" si="53"/>
        <v/>
      </c>
      <c r="AQ83" s="195" t="str">
        <f t="shared" si="53"/>
        <v/>
      </c>
      <c r="AR83" s="195" t="str">
        <f t="shared" si="54"/>
        <v/>
      </c>
      <c r="AS83" s="195" t="str">
        <f t="shared" si="54"/>
        <v/>
      </c>
      <c r="AT83" s="195" t="str">
        <f t="shared" si="54"/>
        <v/>
      </c>
      <c r="AU83" s="195" t="str">
        <f t="shared" si="54"/>
        <v/>
      </c>
      <c r="AV83" s="195" t="str">
        <f t="shared" si="54"/>
        <v/>
      </c>
      <c r="AW83" s="195" t="str">
        <f t="shared" si="54"/>
        <v/>
      </c>
      <c r="AX83" s="195" t="str">
        <f t="shared" si="54"/>
        <v/>
      </c>
      <c r="AY83" s="195" t="str">
        <f t="shared" si="54"/>
        <v/>
      </c>
      <c r="AZ83" s="195" t="str">
        <f t="shared" si="54"/>
        <v/>
      </c>
      <c r="BA83" s="195" t="str">
        <f t="shared" si="54"/>
        <v/>
      </c>
      <c r="BB83" s="195" t="str">
        <f t="shared" si="55"/>
        <v/>
      </c>
      <c r="BC83" s="195" t="str">
        <f t="shared" si="55"/>
        <v/>
      </c>
      <c r="BD83" s="195" t="str">
        <f t="shared" si="55"/>
        <v/>
      </c>
      <c r="BE83" s="195">
        <f t="shared" si="55"/>
        <v>77.392917582178569</v>
      </c>
      <c r="BF83" s="195">
        <f t="shared" si="55"/>
        <v>79.112179680310589</v>
      </c>
      <c r="BG83" s="195">
        <f t="shared" si="55"/>
        <v>80.869634706870897</v>
      </c>
      <c r="BH83" s="195">
        <f t="shared" si="55"/>
        <v>82.666131107121899</v>
      </c>
      <c r="BI83" s="195">
        <f t="shared" si="55"/>
        <v>84.502536174301014</v>
      </c>
      <c r="BJ83" s="195">
        <f t="shared" si="55"/>
        <v>86.379736468323259</v>
      </c>
      <c r="BK83" s="195">
        <f t="shared" si="55"/>
        <v>88.298638243785177</v>
      </c>
      <c r="BL83" s="195">
        <f t="shared" si="56"/>
        <v>90.260167887476598</v>
      </c>
      <c r="BM83" s="195">
        <f t="shared" si="56"/>
        <v>92.265272365611764</v>
      </c>
      <c r="BN83" s="195">
        <f t="shared" si="56"/>
        <v>94.314919680995473</v>
      </c>
      <c r="BO83" s="195">
        <f t="shared" si="56"/>
        <v>96.410099340345056</v>
      </c>
      <c r="BP83" s="195">
        <f t="shared" si="56"/>
        <v>98.551822831993988</v>
      </c>
      <c r="BQ83" s="195">
        <f t="shared" si="56"/>
        <v>100.74112411420698</v>
      </c>
      <c r="BR83" s="195">
        <f t="shared" si="56"/>
        <v>102.97906011434368</v>
      </c>
      <c r="BS83" s="195">
        <f t="shared" si="56"/>
        <v>105.26671123911042</v>
      </c>
      <c r="BT83" s="195">
        <f t="shared" si="56"/>
        <v>107.60518189614747</v>
      </c>
      <c r="BU83" s="195">
        <f t="shared" si="56"/>
        <v>109.99560102720307</v>
      </c>
      <c r="BV83" s="195">
        <f t="shared" si="57"/>
        <v>112.4391226531518</v>
      </c>
      <c r="BW83" s="195">
        <f t="shared" si="57"/>
        <v>114.93692643112044</v>
      </c>
      <c r="BX83" s="195">
        <f t="shared" si="57"/>
        <v>117.4902182239901</v>
      </c>
      <c r="BY83" s="195">
        <f t="shared" si="57"/>
        <v>120.10023068254975</v>
      </c>
      <c r="BZ83" s="195">
        <f t="shared" si="57"/>
        <v>122.76822384058218</v>
      </c>
      <c r="CA83" s="195">
        <f t="shared" si="57"/>
        <v>125.49548572316955</v>
      </c>
      <c r="CB83" s="195">
        <f t="shared" si="57"/>
        <v>128.2833329685123</v>
      </c>
      <c r="CC83" s="195">
        <f t="shared" si="57"/>
        <v>131.13311146356156</v>
      </c>
      <c r="CD83" s="195">
        <f t="shared" si="57"/>
        <v>134.04619699377213</v>
      </c>
      <c r="CE83" s="195">
        <f t="shared" si="57"/>
        <v>137.02399590728922</v>
      </c>
      <c r="CF83" s="195">
        <f t="shared" si="58"/>
        <v>140.06794579389035</v>
      </c>
      <c r="CG83" s="195">
        <f t="shared" si="58"/>
        <v>143.17951617900911</v>
      </c>
      <c r="CH83" s="195">
        <f t="shared" si="58"/>
        <v>146.36020923317739</v>
      </c>
      <c r="CI83" s="195">
        <f t="shared" si="58"/>
        <v>149.61156049722661</v>
      </c>
      <c r="CJ83" s="195">
        <f t="shared" si="58"/>
        <v>152.93513962360004</v>
      </c>
      <c r="CK83" s="195">
        <f t="shared" si="58"/>
        <v>156.3325511341325</v>
      </c>
      <c r="CL83" s="195">
        <f t="shared" si="58"/>
        <v>159.80543519466431</v>
      </c>
      <c r="CM83" s="195">
        <f t="shared" si="58"/>
        <v>163.35546840686291</v>
      </c>
      <c r="CN83" s="195">
        <f t="shared" si="58"/>
        <v>166.98436461763441</v>
      </c>
      <c r="CO83" s="195">
        <f t="shared" si="58"/>
        <v>170.69387574651668</v>
      </c>
      <c r="CP83" s="195">
        <f t="shared" si="59"/>
        <v>174.4857926314516</v>
      </c>
      <c r="CQ83" s="195">
        <f t="shared" si="59"/>
        <v>178.36194589334721</v>
      </c>
      <c r="CR83" s="195">
        <f t="shared" si="59"/>
        <v>182.3242068198447</v>
      </c>
      <c r="CS83" s="195">
        <f t="shared" si="59"/>
        <v>186.37448826871884</v>
      </c>
      <c r="CT83" s="195">
        <f t="shared" si="59"/>
        <v>190.51474559134684</v>
      </c>
      <c r="CU83" s="195">
        <f t="shared" si="59"/>
        <v>194.74697757669185</v>
      </c>
      <c r="CV83" s="195">
        <f t="shared" si="59"/>
        <v>199.07322741625697</v>
      </c>
      <c r="CW83" s="195">
        <f t="shared" si="59"/>
        <v>203.49558369047497</v>
      </c>
      <c r="CX83" s="195">
        <f t="shared" si="59"/>
        <v>208.01618137701124</v>
      </c>
      <c r="CY83" s="195">
        <f t="shared" si="59"/>
        <v>212.63720288146482</v>
      </c>
      <c r="CZ83" s="195">
        <f t="shared" si="59"/>
        <v>217.36087909096719</v>
      </c>
    </row>
    <row r="84" spans="3:104" ht="16" hidden="1" outlineLevel="2">
      <c r="C84" s="177">
        <v>54</v>
      </c>
      <c r="D84" s="179" t="str">
        <f t="shared" si="50"/>
        <v/>
      </c>
      <c r="E84" s="195" t="str">
        <f t="shared" si="50"/>
        <v/>
      </c>
      <c r="F84" s="195" t="str">
        <f t="shared" si="50"/>
        <v/>
      </c>
      <c r="G84" s="195" t="str">
        <f t="shared" si="50"/>
        <v/>
      </c>
      <c r="H84" s="195" t="str">
        <f t="shared" si="50"/>
        <v/>
      </c>
      <c r="I84" s="195" t="str">
        <f t="shared" si="50"/>
        <v/>
      </c>
      <c r="J84" s="195" t="str">
        <f t="shared" si="50"/>
        <v/>
      </c>
      <c r="K84" s="195" t="str">
        <f t="shared" si="50"/>
        <v/>
      </c>
      <c r="L84" s="195" t="str">
        <f t="shared" si="50"/>
        <v/>
      </c>
      <c r="M84" s="195" t="str">
        <f t="shared" si="50"/>
        <v/>
      </c>
      <c r="N84" s="195" t="str">
        <f t="shared" si="51"/>
        <v/>
      </c>
      <c r="O84" s="195" t="str">
        <f t="shared" si="51"/>
        <v/>
      </c>
      <c r="P84" s="195" t="str">
        <f t="shared" si="51"/>
        <v/>
      </c>
      <c r="Q84" s="195" t="str">
        <f t="shared" si="51"/>
        <v/>
      </c>
      <c r="R84" s="195" t="str">
        <f t="shared" si="51"/>
        <v/>
      </c>
      <c r="S84" s="195" t="str">
        <f t="shared" si="51"/>
        <v/>
      </c>
      <c r="T84" s="195" t="str">
        <f t="shared" si="51"/>
        <v/>
      </c>
      <c r="U84" s="195" t="str">
        <f t="shared" si="51"/>
        <v/>
      </c>
      <c r="V84" s="195" t="str">
        <f t="shared" si="51"/>
        <v/>
      </c>
      <c r="W84" s="195" t="str">
        <f t="shared" si="51"/>
        <v/>
      </c>
      <c r="X84" s="195" t="str">
        <f t="shared" si="52"/>
        <v/>
      </c>
      <c r="Y84" s="195" t="str">
        <f t="shared" si="52"/>
        <v/>
      </c>
      <c r="Z84" s="195" t="str">
        <f t="shared" si="52"/>
        <v/>
      </c>
      <c r="AA84" s="195" t="str">
        <f t="shared" si="52"/>
        <v/>
      </c>
      <c r="AB84" s="195" t="str">
        <f t="shared" si="52"/>
        <v/>
      </c>
      <c r="AC84" s="195" t="str">
        <f t="shared" si="52"/>
        <v/>
      </c>
      <c r="AD84" s="195" t="str">
        <f t="shared" si="52"/>
        <v/>
      </c>
      <c r="AE84" s="195" t="str">
        <f t="shared" si="52"/>
        <v/>
      </c>
      <c r="AF84" s="195" t="str">
        <f t="shared" si="52"/>
        <v/>
      </c>
      <c r="AG84" s="195" t="str">
        <f t="shared" si="52"/>
        <v/>
      </c>
      <c r="AH84" s="195" t="str">
        <f t="shared" si="53"/>
        <v/>
      </c>
      <c r="AI84" s="195" t="str">
        <f t="shared" si="53"/>
        <v/>
      </c>
      <c r="AJ84" s="195" t="str">
        <f t="shared" si="53"/>
        <v/>
      </c>
      <c r="AK84" s="195" t="str">
        <f t="shared" si="53"/>
        <v/>
      </c>
      <c r="AL84" s="195" t="str">
        <f t="shared" si="53"/>
        <v/>
      </c>
      <c r="AM84" s="195" t="str">
        <f t="shared" si="53"/>
        <v/>
      </c>
      <c r="AN84" s="195" t="str">
        <f t="shared" si="53"/>
        <v/>
      </c>
      <c r="AO84" s="195" t="str">
        <f t="shared" si="53"/>
        <v/>
      </c>
      <c r="AP84" s="195" t="str">
        <f t="shared" si="53"/>
        <v/>
      </c>
      <c r="AQ84" s="195" t="str">
        <f t="shared" si="53"/>
        <v/>
      </c>
      <c r="AR84" s="195" t="str">
        <f t="shared" si="54"/>
        <v/>
      </c>
      <c r="AS84" s="195" t="str">
        <f t="shared" si="54"/>
        <v/>
      </c>
      <c r="AT84" s="195" t="str">
        <f t="shared" si="54"/>
        <v/>
      </c>
      <c r="AU84" s="195" t="str">
        <f t="shared" si="54"/>
        <v/>
      </c>
      <c r="AV84" s="195" t="str">
        <f t="shared" si="54"/>
        <v/>
      </c>
      <c r="AW84" s="195" t="str">
        <f t="shared" si="54"/>
        <v/>
      </c>
      <c r="AX84" s="195" t="str">
        <f t="shared" si="54"/>
        <v/>
      </c>
      <c r="AY84" s="195" t="str">
        <f t="shared" si="54"/>
        <v/>
      </c>
      <c r="AZ84" s="195" t="str">
        <f t="shared" si="54"/>
        <v/>
      </c>
      <c r="BA84" s="195" t="str">
        <f t="shared" si="54"/>
        <v/>
      </c>
      <c r="BB84" s="195" t="str">
        <f t="shared" si="55"/>
        <v/>
      </c>
      <c r="BC84" s="195" t="str">
        <f t="shared" si="55"/>
        <v/>
      </c>
      <c r="BD84" s="195" t="str">
        <f t="shared" si="55"/>
        <v/>
      </c>
      <c r="BE84" s="195" t="str">
        <f t="shared" si="55"/>
        <v/>
      </c>
      <c r="BF84" s="195">
        <f t="shared" si="55"/>
        <v>75.711018405584284</v>
      </c>
      <c r="BG84" s="195">
        <f t="shared" si="55"/>
        <v>77.392917582178583</v>
      </c>
      <c r="BH84" s="195">
        <f t="shared" si="55"/>
        <v>79.112179680310604</v>
      </c>
      <c r="BI84" s="195">
        <f t="shared" si="55"/>
        <v>80.869634706870926</v>
      </c>
      <c r="BJ84" s="195">
        <f t="shared" si="55"/>
        <v>82.666131107121927</v>
      </c>
      <c r="BK84" s="195">
        <f t="shared" si="55"/>
        <v>84.502536174301028</v>
      </c>
      <c r="BL84" s="195">
        <f t="shared" si="56"/>
        <v>86.379736468323273</v>
      </c>
      <c r="BM84" s="195">
        <f t="shared" si="56"/>
        <v>88.298638243785192</v>
      </c>
      <c r="BN84" s="195">
        <f t="shared" si="56"/>
        <v>90.260167887476626</v>
      </c>
      <c r="BO84" s="195">
        <f t="shared" si="56"/>
        <v>92.265272365611793</v>
      </c>
      <c r="BP84" s="195">
        <f t="shared" si="56"/>
        <v>94.314919680995473</v>
      </c>
      <c r="BQ84" s="195">
        <f t="shared" si="56"/>
        <v>96.410099340345113</v>
      </c>
      <c r="BR84" s="195">
        <f t="shared" si="56"/>
        <v>98.551822831993988</v>
      </c>
      <c r="BS84" s="195">
        <f t="shared" si="56"/>
        <v>100.74112411420701</v>
      </c>
      <c r="BT84" s="195">
        <f t="shared" si="56"/>
        <v>102.9790601143437</v>
      </c>
      <c r="BU84" s="195">
        <f t="shared" si="56"/>
        <v>105.26671123911046</v>
      </c>
      <c r="BV84" s="195">
        <f t="shared" si="57"/>
        <v>107.60518189614749</v>
      </c>
      <c r="BW84" s="195">
        <f t="shared" si="57"/>
        <v>109.99560102720309</v>
      </c>
      <c r="BX84" s="195">
        <f t="shared" si="57"/>
        <v>112.43912265315181</v>
      </c>
      <c r="BY84" s="195">
        <f t="shared" si="57"/>
        <v>114.93692643112047</v>
      </c>
      <c r="BZ84" s="195">
        <f t="shared" si="57"/>
        <v>117.49021822399013</v>
      </c>
      <c r="CA84" s="195">
        <f t="shared" si="57"/>
        <v>120.10023068254978</v>
      </c>
      <c r="CB84" s="195">
        <f t="shared" si="57"/>
        <v>122.76822384058221</v>
      </c>
      <c r="CC84" s="195">
        <f t="shared" si="57"/>
        <v>125.49548572316958</v>
      </c>
      <c r="CD84" s="195">
        <f t="shared" si="57"/>
        <v>128.28333296851233</v>
      </c>
      <c r="CE84" s="195">
        <f t="shared" si="57"/>
        <v>131.13311146356159</v>
      </c>
      <c r="CF84" s="195">
        <f t="shared" si="58"/>
        <v>134.04619699377216</v>
      </c>
      <c r="CG84" s="195">
        <f t="shared" si="58"/>
        <v>137.02399590728928</v>
      </c>
      <c r="CH84" s="195">
        <f t="shared" si="58"/>
        <v>140.06794579389035</v>
      </c>
      <c r="CI84" s="195">
        <f t="shared" si="58"/>
        <v>143.17951617900917</v>
      </c>
      <c r="CJ84" s="195">
        <f t="shared" si="58"/>
        <v>146.36020923317739</v>
      </c>
      <c r="CK84" s="195">
        <f t="shared" si="58"/>
        <v>149.61156049722666</v>
      </c>
      <c r="CL84" s="195">
        <f t="shared" si="58"/>
        <v>152.93513962360007</v>
      </c>
      <c r="CM84" s="195">
        <f t="shared" si="58"/>
        <v>156.33255113413256</v>
      </c>
      <c r="CN84" s="195">
        <f t="shared" si="58"/>
        <v>159.80543519466437</v>
      </c>
      <c r="CO84" s="195">
        <f t="shared" si="58"/>
        <v>163.35546840686291</v>
      </c>
      <c r="CP84" s="195">
        <f t="shared" si="59"/>
        <v>166.9843646176345</v>
      </c>
      <c r="CQ84" s="195">
        <f t="shared" si="59"/>
        <v>170.69387574651665</v>
      </c>
      <c r="CR84" s="195">
        <f t="shared" si="59"/>
        <v>174.48579263145166</v>
      </c>
      <c r="CS84" s="195">
        <f t="shared" si="59"/>
        <v>178.36194589334727</v>
      </c>
      <c r="CT84" s="195">
        <f t="shared" si="59"/>
        <v>182.32420681984476</v>
      </c>
      <c r="CU84" s="195">
        <f t="shared" si="59"/>
        <v>186.37448826871889</v>
      </c>
      <c r="CV84" s="195">
        <f t="shared" si="59"/>
        <v>190.51474559134687</v>
      </c>
      <c r="CW84" s="195">
        <f t="shared" si="59"/>
        <v>194.74697757669193</v>
      </c>
      <c r="CX84" s="195">
        <f t="shared" si="59"/>
        <v>199.073227416257</v>
      </c>
      <c r="CY84" s="195">
        <f t="shared" si="59"/>
        <v>203.49558369047503</v>
      </c>
      <c r="CZ84" s="195">
        <f t="shared" si="59"/>
        <v>208.01618137701126</v>
      </c>
    </row>
    <row r="85" spans="3:104" ht="16" hidden="1" outlineLevel="2">
      <c r="C85" s="177">
        <v>55</v>
      </c>
      <c r="D85" s="179" t="str">
        <f t="shared" si="50"/>
        <v/>
      </c>
      <c r="E85" s="195" t="str">
        <f t="shared" si="50"/>
        <v/>
      </c>
      <c r="F85" s="195" t="str">
        <f t="shared" si="50"/>
        <v/>
      </c>
      <c r="G85" s="195" t="str">
        <f t="shared" si="50"/>
        <v/>
      </c>
      <c r="H85" s="195" t="str">
        <f t="shared" si="50"/>
        <v/>
      </c>
      <c r="I85" s="195" t="str">
        <f t="shared" si="50"/>
        <v/>
      </c>
      <c r="J85" s="195" t="str">
        <f t="shared" si="50"/>
        <v/>
      </c>
      <c r="K85" s="195" t="str">
        <f t="shared" si="50"/>
        <v/>
      </c>
      <c r="L85" s="195" t="str">
        <f t="shared" si="50"/>
        <v/>
      </c>
      <c r="M85" s="195" t="str">
        <f t="shared" si="50"/>
        <v/>
      </c>
      <c r="N85" s="195" t="str">
        <f t="shared" si="51"/>
        <v/>
      </c>
      <c r="O85" s="195" t="str">
        <f t="shared" si="51"/>
        <v/>
      </c>
      <c r="P85" s="195" t="str">
        <f t="shared" si="51"/>
        <v/>
      </c>
      <c r="Q85" s="195" t="str">
        <f t="shared" si="51"/>
        <v/>
      </c>
      <c r="R85" s="195" t="str">
        <f t="shared" si="51"/>
        <v/>
      </c>
      <c r="S85" s="195" t="str">
        <f t="shared" si="51"/>
        <v/>
      </c>
      <c r="T85" s="195" t="str">
        <f t="shared" si="51"/>
        <v/>
      </c>
      <c r="U85" s="195" t="str">
        <f t="shared" si="51"/>
        <v/>
      </c>
      <c r="V85" s="195" t="str">
        <f t="shared" si="51"/>
        <v/>
      </c>
      <c r="W85" s="195" t="str">
        <f t="shared" si="51"/>
        <v/>
      </c>
      <c r="X85" s="195" t="str">
        <f t="shared" si="52"/>
        <v/>
      </c>
      <c r="Y85" s="195" t="str">
        <f t="shared" si="52"/>
        <v/>
      </c>
      <c r="Z85" s="195" t="str">
        <f t="shared" si="52"/>
        <v/>
      </c>
      <c r="AA85" s="195" t="str">
        <f t="shared" si="52"/>
        <v/>
      </c>
      <c r="AB85" s="195" t="str">
        <f t="shared" si="52"/>
        <v/>
      </c>
      <c r="AC85" s="195" t="str">
        <f t="shared" si="52"/>
        <v/>
      </c>
      <c r="AD85" s="195" t="str">
        <f t="shared" si="52"/>
        <v/>
      </c>
      <c r="AE85" s="195" t="str">
        <f t="shared" si="52"/>
        <v/>
      </c>
      <c r="AF85" s="195" t="str">
        <f t="shared" si="52"/>
        <v/>
      </c>
      <c r="AG85" s="195" t="str">
        <f t="shared" si="52"/>
        <v/>
      </c>
      <c r="AH85" s="195" t="str">
        <f t="shared" si="53"/>
        <v/>
      </c>
      <c r="AI85" s="195" t="str">
        <f t="shared" si="53"/>
        <v/>
      </c>
      <c r="AJ85" s="195" t="str">
        <f t="shared" si="53"/>
        <v/>
      </c>
      <c r="AK85" s="195" t="str">
        <f t="shared" si="53"/>
        <v/>
      </c>
      <c r="AL85" s="195" t="str">
        <f t="shared" si="53"/>
        <v/>
      </c>
      <c r="AM85" s="195" t="str">
        <f t="shared" si="53"/>
        <v/>
      </c>
      <c r="AN85" s="195" t="str">
        <f t="shared" si="53"/>
        <v/>
      </c>
      <c r="AO85" s="195" t="str">
        <f t="shared" si="53"/>
        <v/>
      </c>
      <c r="AP85" s="195" t="str">
        <f t="shared" si="53"/>
        <v/>
      </c>
      <c r="AQ85" s="195" t="str">
        <f t="shared" si="53"/>
        <v/>
      </c>
      <c r="AR85" s="195" t="str">
        <f t="shared" si="54"/>
        <v/>
      </c>
      <c r="AS85" s="195" t="str">
        <f t="shared" si="54"/>
        <v/>
      </c>
      <c r="AT85" s="195" t="str">
        <f t="shared" si="54"/>
        <v/>
      </c>
      <c r="AU85" s="195" t="str">
        <f t="shared" si="54"/>
        <v/>
      </c>
      <c r="AV85" s="195" t="str">
        <f t="shared" si="54"/>
        <v/>
      </c>
      <c r="AW85" s="195" t="str">
        <f t="shared" si="54"/>
        <v/>
      </c>
      <c r="AX85" s="195" t="str">
        <f t="shared" si="54"/>
        <v/>
      </c>
      <c r="AY85" s="195" t="str">
        <f t="shared" si="54"/>
        <v/>
      </c>
      <c r="AZ85" s="195" t="str">
        <f t="shared" si="54"/>
        <v/>
      </c>
      <c r="BA85" s="195" t="str">
        <f t="shared" si="54"/>
        <v/>
      </c>
      <c r="BB85" s="195" t="str">
        <f t="shared" si="55"/>
        <v/>
      </c>
      <c r="BC85" s="195" t="str">
        <f t="shared" si="55"/>
        <v/>
      </c>
      <c r="BD85" s="195" t="str">
        <f t="shared" si="55"/>
        <v/>
      </c>
      <c r="BE85" s="195" t="str">
        <f t="shared" si="55"/>
        <v/>
      </c>
      <c r="BF85" s="195" t="str">
        <f t="shared" si="55"/>
        <v/>
      </c>
      <c r="BG85" s="195">
        <f t="shared" si="55"/>
        <v>74.065670181307084</v>
      </c>
      <c r="BH85" s="195">
        <f t="shared" si="55"/>
        <v>75.711018405584269</v>
      </c>
      <c r="BI85" s="195">
        <f t="shared" si="55"/>
        <v>77.392917582178569</v>
      </c>
      <c r="BJ85" s="195">
        <f t="shared" si="55"/>
        <v>79.112179680310604</v>
      </c>
      <c r="BK85" s="195">
        <f t="shared" si="55"/>
        <v>80.869634706870926</v>
      </c>
      <c r="BL85" s="195">
        <f t="shared" si="56"/>
        <v>82.666131107121913</v>
      </c>
      <c r="BM85" s="195">
        <f t="shared" si="56"/>
        <v>84.502536174301014</v>
      </c>
      <c r="BN85" s="195">
        <f t="shared" si="56"/>
        <v>86.379736468323259</v>
      </c>
      <c r="BO85" s="195">
        <f t="shared" si="56"/>
        <v>88.298638243785192</v>
      </c>
      <c r="BP85" s="195">
        <f t="shared" si="56"/>
        <v>90.260167887476612</v>
      </c>
      <c r="BQ85" s="195">
        <f t="shared" si="56"/>
        <v>92.265272365611764</v>
      </c>
      <c r="BR85" s="195">
        <f t="shared" si="56"/>
        <v>94.314919680995487</v>
      </c>
      <c r="BS85" s="195">
        <f t="shared" si="56"/>
        <v>96.410099340345084</v>
      </c>
      <c r="BT85" s="195">
        <f t="shared" si="56"/>
        <v>98.551822831993988</v>
      </c>
      <c r="BU85" s="195">
        <f t="shared" si="56"/>
        <v>100.74112411420698</v>
      </c>
      <c r="BV85" s="195">
        <f t="shared" si="57"/>
        <v>102.97906011434371</v>
      </c>
      <c r="BW85" s="195">
        <f t="shared" si="57"/>
        <v>105.26671123911044</v>
      </c>
      <c r="BX85" s="195">
        <f t="shared" si="57"/>
        <v>107.60518189614747</v>
      </c>
      <c r="BY85" s="195">
        <f t="shared" si="57"/>
        <v>109.99560102720307</v>
      </c>
      <c r="BZ85" s="195">
        <f t="shared" si="57"/>
        <v>112.43912265315181</v>
      </c>
      <c r="CA85" s="195">
        <f t="shared" si="57"/>
        <v>114.93692643112045</v>
      </c>
      <c r="CB85" s="195">
        <f t="shared" si="57"/>
        <v>117.49021822399011</v>
      </c>
      <c r="CC85" s="195">
        <f t="shared" si="57"/>
        <v>120.10023068254975</v>
      </c>
      <c r="CD85" s="195">
        <f t="shared" si="57"/>
        <v>122.76822384058219</v>
      </c>
      <c r="CE85" s="195">
        <f t="shared" si="57"/>
        <v>125.49548572316957</v>
      </c>
      <c r="CF85" s="195">
        <f t="shared" si="58"/>
        <v>128.2833329685123</v>
      </c>
      <c r="CG85" s="195">
        <f t="shared" si="58"/>
        <v>131.13311146356156</v>
      </c>
      <c r="CH85" s="195">
        <f t="shared" si="58"/>
        <v>134.04619699377216</v>
      </c>
      <c r="CI85" s="195">
        <f t="shared" si="58"/>
        <v>137.02399590728922</v>
      </c>
      <c r="CJ85" s="195">
        <f t="shared" si="58"/>
        <v>140.06794579389035</v>
      </c>
      <c r="CK85" s="195">
        <f t="shared" si="58"/>
        <v>143.17951617900911</v>
      </c>
      <c r="CL85" s="195">
        <f t="shared" si="58"/>
        <v>146.36020923317739</v>
      </c>
      <c r="CM85" s="195">
        <f t="shared" si="58"/>
        <v>149.61156049722661</v>
      </c>
      <c r="CN85" s="195">
        <f t="shared" si="58"/>
        <v>152.93513962360004</v>
      </c>
      <c r="CO85" s="195">
        <f t="shared" si="58"/>
        <v>156.33255113413253</v>
      </c>
      <c r="CP85" s="195">
        <f t="shared" si="59"/>
        <v>159.80543519466434</v>
      </c>
      <c r="CQ85" s="195">
        <f t="shared" si="59"/>
        <v>163.35546840686291</v>
      </c>
      <c r="CR85" s="195">
        <f t="shared" si="59"/>
        <v>166.98436461763441</v>
      </c>
      <c r="CS85" s="195">
        <f t="shared" si="59"/>
        <v>170.69387574651665</v>
      </c>
      <c r="CT85" s="195">
        <f t="shared" si="59"/>
        <v>174.48579263145163</v>
      </c>
      <c r="CU85" s="195">
        <f t="shared" si="59"/>
        <v>178.36194589334724</v>
      </c>
      <c r="CV85" s="195">
        <f t="shared" si="59"/>
        <v>182.32420681984473</v>
      </c>
      <c r="CW85" s="195">
        <f t="shared" si="59"/>
        <v>186.37448826871884</v>
      </c>
      <c r="CX85" s="195">
        <f t="shared" si="59"/>
        <v>190.51474559134687</v>
      </c>
      <c r="CY85" s="195">
        <f t="shared" si="59"/>
        <v>194.74697757669188</v>
      </c>
      <c r="CZ85" s="195">
        <f t="shared" si="59"/>
        <v>199.07322741625697</v>
      </c>
    </row>
    <row r="86" spans="3:104" ht="16" hidden="1" outlineLevel="2">
      <c r="C86" s="177">
        <v>56</v>
      </c>
      <c r="D86" s="179" t="str">
        <f t="shared" si="50"/>
        <v/>
      </c>
      <c r="E86" s="195" t="str">
        <f t="shared" si="50"/>
        <v/>
      </c>
      <c r="F86" s="195" t="str">
        <f t="shared" si="50"/>
        <v/>
      </c>
      <c r="G86" s="195" t="str">
        <f t="shared" si="50"/>
        <v/>
      </c>
      <c r="H86" s="195" t="str">
        <f t="shared" si="50"/>
        <v/>
      </c>
      <c r="I86" s="195" t="str">
        <f t="shared" si="50"/>
        <v/>
      </c>
      <c r="J86" s="195" t="str">
        <f t="shared" si="50"/>
        <v/>
      </c>
      <c r="K86" s="195" t="str">
        <f t="shared" si="50"/>
        <v/>
      </c>
      <c r="L86" s="195" t="str">
        <f t="shared" si="50"/>
        <v/>
      </c>
      <c r="M86" s="195" t="str">
        <f t="shared" si="50"/>
        <v/>
      </c>
      <c r="N86" s="195" t="str">
        <f t="shared" si="51"/>
        <v/>
      </c>
      <c r="O86" s="195" t="str">
        <f t="shared" si="51"/>
        <v/>
      </c>
      <c r="P86" s="195" t="str">
        <f t="shared" si="51"/>
        <v/>
      </c>
      <c r="Q86" s="195" t="str">
        <f t="shared" si="51"/>
        <v/>
      </c>
      <c r="R86" s="195" t="str">
        <f t="shared" si="51"/>
        <v/>
      </c>
      <c r="S86" s="195" t="str">
        <f t="shared" si="51"/>
        <v/>
      </c>
      <c r="T86" s="195" t="str">
        <f t="shared" si="51"/>
        <v/>
      </c>
      <c r="U86" s="195" t="str">
        <f t="shared" si="51"/>
        <v/>
      </c>
      <c r="V86" s="195" t="str">
        <f t="shared" si="51"/>
        <v/>
      </c>
      <c r="W86" s="195" t="str">
        <f t="shared" si="51"/>
        <v/>
      </c>
      <c r="X86" s="195" t="str">
        <f t="shared" si="52"/>
        <v/>
      </c>
      <c r="Y86" s="195" t="str">
        <f t="shared" si="52"/>
        <v/>
      </c>
      <c r="Z86" s="195" t="str">
        <f t="shared" si="52"/>
        <v/>
      </c>
      <c r="AA86" s="195" t="str">
        <f t="shared" si="52"/>
        <v/>
      </c>
      <c r="AB86" s="195" t="str">
        <f t="shared" si="52"/>
        <v/>
      </c>
      <c r="AC86" s="195" t="str">
        <f t="shared" si="52"/>
        <v/>
      </c>
      <c r="AD86" s="195" t="str">
        <f t="shared" si="52"/>
        <v/>
      </c>
      <c r="AE86" s="195" t="str">
        <f t="shared" si="52"/>
        <v/>
      </c>
      <c r="AF86" s="195" t="str">
        <f t="shared" si="52"/>
        <v/>
      </c>
      <c r="AG86" s="195" t="str">
        <f t="shared" si="52"/>
        <v/>
      </c>
      <c r="AH86" s="195" t="str">
        <f t="shared" si="53"/>
        <v/>
      </c>
      <c r="AI86" s="195" t="str">
        <f t="shared" si="53"/>
        <v/>
      </c>
      <c r="AJ86" s="195" t="str">
        <f t="shared" si="53"/>
        <v/>
      </c>
      <c r="AK86" s="195" t="str">
        <f t="shared" si="53"/>
        <v/>
      </c>
      <c r="AL86" s="195" t="str">
        <f t="shared" si="53"/>
        <v/>
      </c>
      <c r="AM86" s="195" t="str">
        <f t="shared" si="53"/>
        <v/>
      </c>
      <c r="AN86" s="195" t="str">
        <f t="shared" si="53"/>
        <v/>
      </c>
      <c r="AO86" s="195" t="str">
        <f t="shared" si="53"/>
        <v/>
      </c>
      <c r="AP86" s="195" t="str">
        <f t="shared" si="53"/>
        <v/>
      </c>
      <c r="AQ86" s="195" t="str">
        <f t="shared" si="53"/>
        <v/>
      </c>
      <c r="AR86" s="195" t="str">
        <f t="shared" si="54"/>
        <v/>
      </c>
      <c r="AS86" s="195" t="str">
        <f t="shared" si="54"/>
        <v/>
      </c>
      <c r="AT86" s="195" t="str">
        <f t="shared" si="54"/>
        <v/>
      </c>
      <c r="AU86" s="195" t="str">
        <f t="shared" si="54"/>
        <v/>
      </c>
      <c r="AV86" s="195" t="str">
        <f t="shared" si="54"/>
        <v/>
      </c>
      <c r="AW86" s="195" t="str">
        <f t="shared" si="54"/>
        <v/>
      </c>
      <c r="AX86" s="195" t="str">
        <f t="shared" si="54"/>
        <v/>
      </c>
      <c r="AY86" s="195" t="str">
        <f t="shared" si="54"/>
        <v/>
      </c>
      <c r="AZ86" s="195" t="str">
        <f t="shared" si="54"/>
        <v/>
      </c>
      <c r="BA86" s="195" t="str">
        <f t="shared" si="54"/>
        <v/>
      </c>
      <c r="BB86" s="195" t="str">
        <f t="shared" si="55"/>
        <v/>
      </c>
      <c r="BC86" s="195" t="str">
        <f t="shared" si="55"/>
        <v/>
      </c>
      <c r="BD86" s="195" t="str">
        <f t="shared" si="55"/>
        <v/>
      </c>
      <c r="BE86" s="195" t="str">
        <f t="shared" si="55"/>
        <v/>
      </c>
      <c r="BF86" s="195" t="str">
        <f t="shared" si="55"/>
        <v/>
      </c>
      <c r="BG86" s="195" t="str">
        <f t="shared" si="55"/>
        <v/>
      </c>
      <c r="BH86" s="195">
        <f t="shared" si="55"/>
        <v>72.456078585802601</v>
      </c>
      <c r="BI86" s="195">
        <f t="shared" si="55"/>
        <v>74.065670181307098</v>
      </c>
      <c r="BJ86" s="195">
        <f t="shared" si="55"/>
        <v>75.711018405584269</v>
      </c>
      <c r="BK86" s="195">
        <f t="shared" si="55"/>
        <v>77.392917582178583</v>
      </c>
      <c r="BL86" s="195">
        <f t="shared" si="56"/>
        <v>79.112179680310618</v>
      </c>
      <c r="BM86" s="195">
        <f t="shared" si="56"/>
        <v>80.86963470687094</v>
      </c>
      <c r="BN86" s="195">
        <f t="shared" si="56"/>
        <v>82.666131107121913</v>
      </c>
      <c r="BO86" s="195">
        <f t="shared" si="56"/>
        <v>84.502536174301014</v>
      </c>
      <c r="BP86" s="195">
        <f t="shared" si="56"/>
        <v>86.379736468323273</v>
      </c>
      <c r="BQ86" s="195">
        <f t="shared" si="56"/>
        <v>88.298638243785206</v>
      </c>
      <c r="BR86" s="195">
        <f t="shared" si="56"/>
        <v>90.260167887476612</v>
      </c>
      <c r="BS86" s="195">
        <f t="shared" si="56"/>
        <v>92.265272365611793</v>
      </c>
      <c r="BT86" s="195">
        <f t="shared" si="56"/>
        <v>94.314919680995487</v>
      </c>
      <c r="BU86" s="195">
        <f t="shared" si="56"/>
        <v>96.410099340345113</v>
      </c>
      <c r="BV86" s="195">
        <f t="shared" si="57"/>
        <v>98.551822831993988</v>
      </c>
      <c r="BW86" s="195">
        <f t="shared" si="57"/>
        <v>100.74112411420701</v>
      </c>
      <c r="BX86" s="195">
        <f t="shared" si="57"/>
        <v>102.97906011434371</v>
      </c>
      <c r="BY86" s="195">
        <f t="shared" si="57"/>
        <v>105.26671123911045</v>
      </c>
      <c r="BZ86" s="195">
        <f t="shared" si="57"/>
        <v>107.60518189614749</v>
      </c>
      <c r="CA86" s="195">
        <f t="shared" si="57"/>
        <v>109.99560102720308</v>
      </c>
      <c r="CB86" s="195">
        <f t="shared" si="57"/>
        <v>112.43912265315183</v>
      </c>
      <c r="CC86" s="195">
        <f t="shared" si="57"/>
        <v>114.93692643112047</v>
      </c>
      <c r="CD86" s="195">
        <f t="shared" si="57"/>
        <v>117.49021822399013</v>
      </c>
      <c r="CE86" s="195">
        <f t="shared" si="57"/>
        <v>120.10023068254978</v>
      </c>
      <c r="CF86" s="195">
        <f t="shared" si="58"/>
        <v>122.76822384058221</v>
      </c>
      <c r="CG86" s="195">
        <f t="shared" si="58"/>
        <v>125.49548572316958</v>
      </c>
      <c r="CH86" s="195">
        <f t="shared" si="58"/>
        <v>128.2833329685123</v>
      </c>
      <c r="CI86" s="195">
        <f t="shared" si="58"/>
        <v>131.13311146356159</v>
      </c>
      <c r="CJ86" s="195">
        <f t="shared" si="58"/>
        <v>134.04619699377213</v>
      </c>
      <c r="CK86" s="195">
        <f t="shared" si="58"/>
        <v>137.02399590728928</v>
      </c>
      <c r="CL86" s="195">
        <f t="shared" si="58"/>
        <v>140.06794579389035</v>
      </c>
      <c r="CM86" s="195">
        <f t="shared" si="58"/>
        <v>143.17951617900917</v>
      </c>
      <c r="CN86" s="195">
        <f t="shared" si="58"/>
        <v>146.36020923317741</v>
      </c>
      <c r="CO86" s="195">
        <f t="shared" si="58"/>
        <v>149.61156049722663</v>
      </c>
      <c r="CP86" s="195">
        <f t="shared" si="59"/>
        <v>152.93513962360009</v>
      </c>
      <c r="CQ86" s="195">
        <f t="shared" si="59"/>
        <v>156.33255113413253</v>
      </c>
      <c r="CR86" s="195">
        <f t="shared" si="59"/>
        <v>159.80543519466437</v>
      </c>
      <c r="CS86" s="195">
        <f t="shared" si="59"/>
        <v>163.35546840686288</v>
      </c>
      <c r="CT86" s="195">
        <f t="shared" si="59"/>
        <v>166.98436461763444</v>
      </c>
      <c r="CU86" s="195">
        <f t="shared" si="59"/>
        <v>170.69387574651671</v>
      </c>
      <c r="CV86" s="195">
        <f t="shared" si="59"/>
        <v>174.48579263145166</v>
      </c>
      <c r="CW86" s="195">
        <f t="shared" si="59"/>
        <v>178.36194589334727</v>
      </c>
      <c r="CX86" s="195">
        <f t="shared" si="59"/>
        <v>182.32420681984473</v>
      </c>
      <c r="CY86" s="195">
        <f t="shared" si="59"/>
        <v>186.37448826871892</v>
      </c>
      <c r="CZ86" s="195">
        <f t="shared" si="59"/>
        <v>190.51474559134689</v>
      </c>
    </row>
    <row r="87" spans="3:104" ht="16" hidden="1" outlineLevel="2">
      <c r="C87" s="177">
        <v>57</v>
      </c>
      <c r="D87" s="179" t="str">
        <f t="shared" si="50"/>
        <v/>
      </c>
      <c r="E87" s="195" t="str">
        <f t="shared" si="50"/>
        <v/>
      </c>
      <c r="F87" s="195" t="str">
        <f t="shared" si="50"/>
        <v/>
      </c>
      <c r="G87" s="195" t="str">
        <f t="shared" si="50"/>
        <v/>
      </c>
      <c r="H87" s="195" t="str">
        <f t="shared" si="50"/>
        <v/>
      </c>
      <c r="I87" s="195" t="str">
        <f t="shared" si="50"/>
        <v/>
      </c>
      <c r="J87" s="195" t="str">
        <f t="shared" si="50"/>
        <v/>
      </c>
      <c r="K87" s="195" t="str">
        <f t="shared" si="50"/>
        <v/>
      </c>
      <c r="L87" s="195" t="str">
        <f t="shared" si="50"/>
        <v/>
      </c>
      <c r="M87" s="195" t="str">
        <f t="shared" si="50"/>
        <v/>
      </c>
      <c r="N87" s="195" t="str">
        <f t="shared" si="51"/>
        <v/>
      </c>
      <c r="O87" s="195" t="str">
        <f t="shared" si="51"/>
        <v/>
      </c>
      <c r="P87" s="195" t="str">
        <f t="shared" si="51"/>
        <v/>
      </c>
      <c r="Q87" s="195" t="str">
        <f t="shared" si="51"/>
        <v/>
      </c>
      <c r="R87" s="195" t="str">
        <f t="shared" si="51"/>
        <v/>
      </c>
      <c r="S87" s="195" t="str">
        <f t="shared" si="51"/>
        <v/>
      </c>
      <c r="T87" s="195" t="str">
        <f t="shared" si="51"/>
        <v/>
      </c>
      <c r="U87" s="195" t="str">
        <f t="shared" si="51"/>
        <v/>
      </c>
      <c r="V87" s="195" t="str">
        <f t="shared" si="51"/>
        <v/>
      </c>
      <c r="W87" s="195" t="str">
        <f t="shared" si="51"/>
        <v/>
      </c>
      <c r="X87" s="195" t="str">
        <f t="shared" si="52"/>
        <v/>
      </c>
      <c r="Y87" s="195" t="str">
        <f t="shared" si="52"/>
        <v/>
      </c>
      <c r="Z87" s="195" t="str">
        <f t="shared" si="52"/>
        <v/>
      </c>
      <c r="AA87" s="195" t="str">
        <f t="shared" si="52"/>
        <v/>
      </c>
      <c r="AB87" s="195" t="str">
        <f t="shared" si="52"/>
        <v/>
      </c>
      <c r="AC87" s="195" t="str">
        <f t="shared" si="52"/>
        <v/>
      </c>
      <c r="AD87" s="195" t="str">
        <f t="shared" si="52"/>
        <v/>
      </c>
      <c r="AE87" s="195" t="str">
        <f t="shared" si="52"/>
        <v/>
      </c>
      <c r="AF87" s="195" t="str">
        <f t="shared" si="52"/>
        <v/>
      </c>
      <c r="AG87" s="195" t="str">
        <f t="shared" si="52"/>
        <v/>
      </c>
      <c r="AH87" s="195" t="str">
        <f t="shared" si="53"/>
        <v/>
      </c>
      <c r="AI87" s="195" t="str">
        <f t="shared" si="53"/>
        <v/>
      </c>
      <c r="AJ87" s="195" t="str">
        <f t="shared" si="53"/>
        <v/>
      </c>
      <c r="AK87" s="195" t="str">
        <f t="shared" si="53"/>
        <v/>
      </c>
      <c r="AL87" s="195" t="str">
        <f t="shared" si="53"/>
        <v/>
      </c>
      <c r="AM87" s="195" t="str">
        <f t="shared" si="53"/>
        <v/>
      </c>
      <c r="AN87" s="195" t="str">
        <f t="shared" si="53"/>
        <v/>
      </c>
      <c r="AO87" s="195" t="str">
        <f t="shared" si="53"/>
        <v/>
      </c>
      <c r="AP87" s="195" t="str">
        <f t="shared" si="53"/>
        <v/>
      </c>
      <c r="AQ87" s="195" t="str">
        <f t="shared" si="53"/>
        <v/>
      </c>
      <c r="AR87" s="195" t="str">
        <f t="shared" si="54"/>
        <v/>
      </c>
      <c r="AS87" s="195" t="str">
        <f t="shared" si="54"/>
        <v/>
      </c>
      <c r="AT87" s="195" t="str">
        <f t="shared" si="54"/>
        <v/>
      </c>
      <c r="AU87" s="195" t="str">
        <f t="shared" si="54"/>
        <v/>
      </c>
      <c r="AV87" s="195" t="str">
        <f t="shared" si="54"/>
        <v/>
      </c>
      <c r="AW87" s="195" t="str">
        <f t="shared" si="54"/>
        <v/>
      </c>
      <c r="AX87" s="195" t="str">
        <f t="shared" si="54"/>
        <v/>
      </c>
      <c r="AY87" s="195" t="str">
        <f t="shared" si="54"/>
        <v/>
      </c>
      <c r="AZ87" s="195" t="str">
        <f t="shared" si="54"/>
        <v/>
      </c>
      <c r="BA87" s="195" t="str">
        <f t="shared" si="54"/>
        <v/>
      </c>
      <c r="BB87" s="195" t="str">
        <f t="shared" si="55"/>
        <v/>
      </c>
      <c r="BC87" s="195" t="str">
        <f t="shared" si="55"/>
        <v/>
      </c>
      <c r="BD87" s="195" t="str">
        <f t="shared" si="55"/>
        <v/>
      </c>
      <c r="BE87" s="195" t="str">
        <f t="shared" si="55"/>
        <v/>
      </c>
      <c r="BF87" s="195" t="str">
        <f t="shared" si="55"/>
        <v/>
      </c>
      <c r="BG87" s="195" t="str">
        <f t="shared" si="55"/>
        <v/>
      </c>
      <c r="BH87" s="195" t="str">
        <f t="shared" si="55"/>
        <v/>
      </c>
      <c r="BI87" s="195">
        <f t="shared" si="55"/>
        <v>70.88146655772762</v>
      </c>
      <c r="BJ87" s="195">
        <f t="shared" si="55"/>
        <v>72.456078585802601</v>
      </c>
      <c r="BK87" s="195">
        <f t="shared" si="55"/>
        <v>74.06567018130707</v>
      </c>
      <c r="BL87" s="195">
        <f t="shared" si="56"/>
        <v>75.711018405584269</v>
      </c>
      <c r="BM87" s="195">
        <f t="shared" si="56"/>
        <v>77.392917582178583</v>
      </c>
      <c r="BN87" s="195">
        <f t="shared" si="56"/>
        <v>79.112179680310604</v>
      </c>
      <c r="BO87" s="195">
        <f t="shared" si="56"/>
        <v>80.869634706870926</v>
      </c>
      <c r="BP87" s="195">
        <f t="shared" si="56"/>
        <v>82.666131107121899</v>
      </c>
      <c r="BQ87" s="195">
        <f t="shared" si="56"/>
        <v>84.502536174301014</v>
      </c>
      <c r="BR87" s="195">
        <f t="shared" si="56"/>
        <v>86.379736468323273</v>
      </c>
      <c r="BS87" s="195">
        <f t="shared" si="56"/>
        <v>88.298638243785177</v>
      </c>
      <c r="BT87" s="195">
        <f t="shared" si="56"/>
        <v>90.260167887476626</v>
      </c>
      <c r="BU87" s="195">
        <f t="shared" si="56"/>
        <v>92.265272365611779</v>
      </c>
      <c r="BV87" s="195">
        <f t="shared" si="57"/>
        <v>94.314919680995487</v>
      </c>
      <c r="BW87" s="195">
        <f t="shared" si="57"/>
        <v>96.410099340345084</v>
      </c>
      <c r="BX87" s="195">
        <f t="shared" si="57"/>
        <v>98.551822831993988</v>
      </c>
      <c r="BY87" s="195">
        <f t="shared" si="57"/>
        <v>100.741124114207</v>
      </c>
      <c r="BZ87" s="195">
        <f t="shared" si="57"/>
        <v>102.9790601143437</v>
      </c>
      <c r="CA87" s="195">
        <f t="shared" si="57"/>
        <v>105.26671123911042</v>
      </c>
      <c r="CB87" s="195">
        <f t="shared" si="57"/>
        <v>107.60518189614747</v>
      </c>
      <c r="CC87" s="195">
        <f t="shared" si="57"/>
        <v>109.99560102720307</v>
      </c>
      <c r="CD87" s="195">
        <f t="shared" si="57"/>
        <v>112.43912265315181</v>
      </c>
      <c r="CE87" s="195">
        <f t="shared" si="57"/>
        <v>114.93692643112045</v>
      </c>
      <c r="CF87" s="195">
        <f t="shared" si="58"/>
        <v>117.49021822399011</v>
      </c>
      <c r="CG87" s="195">
        <f t="shared" si="58"/>
        <v>120.10023068254976</v>
      </c>
      <c r="CH87" s="195">
        <f t="shared" si="58"/>
        <v>122.76822384058219</v>
      </c>
      <c r="CI87" s="195">
        <f t="shared" si="58"/>
        <v>125.49548572316955</v>
      </c>
      <c r="CJ87" s="195">
        <f t="shared" si="58"/>
        <v>128.28333296851233</v>
      </c>
      <c r="CK87" s="195">
        <f t="shared" si="58"/>
        <v>131.13311146356156</v>
      </c>
      <c r="CL87" s="195">
        <f t="shared" si="58"/>
        <v>134.04619699377216</v>
      </c>
      <c r="CM87" s="195">
        <f t="shared" si="58"/>
        <v>137.02399590728925</v>
      </c>
      <c r="CN87" s="195">
        <f t="shared" si="58"/>
        <v>140.06794579389035</v>
      </c>
      <c r="CO87" s="195">
        <f t="shared" si="58"/>
        <v>143.17951617900914</v>
      </c>
      <c r="CP87" s="195">
        <f t="shared" si="59"/>
        <v>146.36020923317739</v>
      </c>
      <c r="CQ87" s="195">
        <f t="shared" si="59"/>
        <v>149.61156049722663</v>
      </c>
      <c r="CR87" s="195">
        <f t="shared" si="59"/>
        <v>152.93513962360004</v>
      </c>
      <c r="CS87" s="195">
        <f t="shared" si="59"/>
        <v>156.33255113413253</v>
      </c>
      <c r="CT87" s="195">
        <f t="shared" si="59"/>
        <v>159.80543519466431</v>
      </c>
      <c r="CU87" s="195">
        <f t="shared" si="59"/>
        <v>163.35546840686288</v>
      </c>
      <c r="CV87" s="195">
        <f t="shared" si="59"/>
        <v>166.98436461763444</v>
      </c>
      <c r="CW87" s="195">
        <f t="shared" si="59"/>
        <v>170.69387574651668</v>
      </c>
      <c r="CX87" s="195">
        <f t="shared" si="59"/>
        <v>174.48579263145166</v>
      </c>
      <c r="CY87" s="195">
        <f t="shared" si="59"/>
        <v>178.36194589334721</v>
      </c>
      <c r="CZ87" s="195">
        <f t="shared" si="59"/>
        <v>182.32420681984476</v>
      </c>
    </row>
    <row r="88" spans="3:104" ht="16" hidden="1" outlineLevel="2">
      <c r="C88" s="177">
        <v>58</v>
      </c>
      <c r="D88" s="179" t="str">
        <f t="shared" si="50"/>
        <v/>
      </c>
      <c r="E88" s="195" t="str">
        <f t="shared" si="50"/>
        <v/>
      </c>
      <c r="F88" s="195" t="str">
        <f t="shared" si="50"/>
        <v/>
      </c>
      <c r="G88" s="195" t="str">
        <f t="shared" si="50"/>
        <v/>
      </c>
      <c r="H88" s="195" t="str">
        <f t="shared" si="50"/>
        <v/>
      </c>
      <c r="I88" s="195" t="str">
        <f t="shared" si="50"/>
        <v/>
      </c>
      <c r="J88" s="195" t="str">
        <f t="shared" si="50"/>
        <v/>
      </c>
      <c r="K88" s="195" t="str">
        <f t="shared" si="50"/>
        <v/>
      </c>
      <c r="L88" s="195" t="str">
        <f t="shared" si="50"/>
        <v/>
      </c>
      <c r="M88" s="195" t="str">
        <f t="shared" si="50"/>
        <v/>
      </c>
      <c r="N88" s="195" t="str">
        <f t="shared" si="51"/>
        <v/>
      </c>
      <c r="O88" s="195" t="str">
        <f t="shared" si="51"/>
        <v/>
      </c>
      <c r="P88" s="195" t="str">
        <f t="shared" si="51"/>
        <v/>
      </c>
      <c r="Q88" s="195" t="str">
        <f t="shared" si="51"/>
        <v/>
      </c>
      <c r="R88" s="195" t="str">
        <f t="shared" si="51"/>
        <v/>
      </c>
      <c r="S88" s="195" t="str">
        <f t="shared" si="51"/>
        <v/>
      </c>
      <c r="T88" s="195" t="str">
        <f t="shared" si="51"/>
        <v/>
      </c>
      <c r="U88" s="195" t="str">
        <f t="shared" si="51"/>
        <v/>
      </c>
      <c r="V88" s="195" t="str">
        <f t="shared" si="51"/>
        <v/>
      </c>
      <c r="W88" s="195" t="str">
        <f t="shared" si="51"/>
        <v/>
      </c>
      <c r="X88" s="195" t="str">
        <f t="shared" si="52"/>
        <v/>
      </c>
      <c r="Y88" s="195" t="str">
        <f t="shared" si="52"/>
        <v/>
      </c>
      <c r="Z88" s="195" t="str">
        <f t="shared" si="52"/>
        <v/>
      </c>
      <c r="AA88" s="195" t="str">
        <f t="shared" si="52"/>
        <v/>
      </c>
      <c r="AB88" s="195" t="str">
        <f t="shared" si="52"/>
        <v/>
      </c>
      <c r="AC88" s="195" t="str">
        <f t="shared" si="52"/>
        <v/>
      </c>
      <c r="AD88" s="195" t="str">
        <f t="shared" si="52"/>
        <v/>
      </c>
      <c r="AE88" s="195" t="str">
        <f t="shared" si="52"/>
        <v/>
      </c>
      <c r="AF88" s="195" t="str">
        <f t="shared" si="52"/>
        <v/>
      </c>
      <c r="AG88" s="195" t="str">
        <f t="shared" si="52"/>
        <v/>
      </c>
      <c r="AH88" s="195" t="str">
        <f t="shared" si="53"/>
        <v/>
      </c>
      <c r="AI88" s="195" t="str">
        <f t="shared" si="53"/>
        <v/>
      </c>
      <c r="AJ88" s="195" t="str">
        <f t="shared" si="53"/>
        <v/>
      </c>
      <c r="AK88" s="195" t="str">
        <f t="shared" si="53"/>
        <v/>
      </c>
      <c r="AL88" s="195" t="str">
        <f t="shared" si="53"/>
        <v/>
      </c>
      <c r="AM88" s="195" t="str">
        <f t="shared" si="53"/>
        <v/>
      </c>
      <c r="AN88" s="195" t="str">
        <f t="shared" si="53"/>
        <v/>
      </c>
      <c r="AO88" s="195" t="str">
        <f t="shared" si="53"/>
        <v/>
      </c>
      <c r="AP88" s="195" t="str">
        <f t="shared" si="53"/>
        <v/>
      </c>
      <c r="AQ88" s="195" t="str">
        <f t="shared" si="53"/>
        <v/>
      </c>
      <c r="AR88" s="195" t="str">
        <f t="shared" si="54"/>
        <v/>
      </c>
      <c r="AS88" s="195" t="str">
        <f t="shared" si="54"/>
        <v/>
      </c>
      <c r="AT88" s="195" t="str">
        <f t="shared" si="54"/>
        <v/>
      </c>
      <c r="AU88" s="195" t="str">
        <f t="shared" si="54"/>
        <v/>
      </c>
      <c r="AV88" s="195" t="str">
        <f t="shared" si="54"/>
        <v/>
      </c>
      <c r="AW88" s="195" t="str">
        <f t="shared" si="54"/>
        <v/>
      </c>
      <c r="AX88" s="195" t="str">
        <f t="shared" si="54"/>
        <v/>
      </c>
      <c r="AY88" s="195" t="str">
        <f t="shared" si="54"/>
        <v/>
      </c>
      <c r="AZ88" s="195" t="str">
        <f t="shared" si="54"/>
        <v/>
      </c>
      <c r="BA88" s="195" t="str">
        <f t="shared" si="54"/>
        <v/>
      </c>
      <c r="BB88" s="195" t="str">
        <f t="shared" si="55"/>
        <v/>
      </c>
      <c r="BC88" s="195" t="str">
        <f t="shared" si="55"/>
        <v/>
      </c>
      <c r="BD88" s="195" t="str">
        <f t="shared" si="55"/>
        <v/>
      </c>
      <c r="BE88" s="195" t="str">
        <f t="shared" si="55"/>
        <v/>
      </c>
      <c r="BF88" s="195" t="str">
        <f t="shared" si="55"/>
        <v/>
      </c>
      <c r="BG88" s="195" t="str">
        <f t="shared" si="55"/>
        <v/>
      </c>
      <c r="BH88" s="195" t="str">
        <f t="shared" si="55"/>
        <v/>
      </c>
      <c r="BI88" s="195" t="str">
        <f t="shared" si="55"/>
        <v/>
      </c>
      <c r="BJ88" s="195">
        <f t="shared" si="55"/>
        <v>69.341073922798842</v>
      </c>
      <c r="BK88" s="195">
        <f t="shared" si="55"/>
        <v>70.881466557727634</v>
      </c>
      <c r="BL88" s="195">
        <f t="shared" si="56"/>
        <v>72.456078585802601</v>
      </c>
      <c r="BM88" s="195">
        <f t="shared" si="56"/>
        <v>74.065670181307098</v>
      </c>
      <c r="BN88" s="195">
        <f t="shared" si="56"/>
        <v>75.711018405584284</v>
      </c>
      <c r="BO88" s="195">
        <f t="shared" si="56"/>
        <v>77.392917582178598</v>
      </c>
      <c r="BP88" s="195">
        <f t="shared" si="56"/>
        <v>79.112179680310618</v>
      </c>
      <c r="BQ88" s="195">
        <f t="shared" si="56"/>
        <v>80.869634706870926</v>
      </c>
      <c r="BR88" s="195">
        <f t="shared" si="56"/>
        <v>82.666131107121913</v>
      </c>
      <c r="BS88" s="195">
        <f t="shared" si="56"/>
        <v>84.502536174301028</v>
      </c>
      <c r="BT88" s="195">
        <f t="shared" si="56"/>
        <v>86.379736468323259</v>
      </c>
      <c r="BU88" s="195">
        <f t="shared" si="56"/>
        <v>88.298638243785206</v>
      </c>
      <c r="BV88" s="195">
        <f t="shared" si="57"/>
        <v>90.260167887476626</v>
      </c>
      <c r="BW88" s="195">
        <f t="shared" si="57"/>
        <v>92.265272365611793</v>
      </c>
      <c r="BX88" s="195">
        <f t="shared" si="57"/>
        <v>94.314919680995487</v>
      </c>
      <c r="BY88" s="195">
        <f t="shared" si="57"/>
        <v>96.410099340345113</v>
      </c>
      <c r="BZ88" s="195">
        <f t="shared" si="57"/>
        <v>98.551822831994002</v>
      </c>
      <c r="CA88" s="195">
        <f t="shared" si="57"/>
        <v>100.74112411420701</v>
      </c>
      <c r="CB88" s="195">
        <f t="shared" si="57"/>
        <v>102.97906011434371</v>
      </c>
      <c r="CC88" s="195">
        <f t="shared" si="57"/>
        <v>105.26671123911045</v>
      </c>
      <c r="CD88" s="195">
        <f t="shared" si="57"/>
        <v>107.60518189614749</v>
      </c>
      <c r="CE88" s="195">
        <f t="shared" si="57"/>
        <v>109.99560102720308</v>
      </c>
      <c r="CF88" s="195">
        <f t="shared" si="58"/>
        <v>112.43912265315183</v>
      </c>
      <c r="CG88" s="195">
        <f t="shared" si="58"/>
        <v>114.93692643112047</v>
      </c>
      <c r="CH88" s="195">
        <f t="shared" si="58"/>
        <v>117.49021822399013</v>
      </c>
      <c r="CI88" s="195">
        <f t="shared" si="58"/>
        <v>120.10023068254978</v>
      </c>
      <c r="CJ88" s="195">
        <f t="shared" si="58"/>
        <v>122.76822384058221</v>
      </c>
      <c r="CK88" s="195">
        <f t="shared" si="58"/>
        <v>125.49548572316959</v>
      </c>
      <c r="CL88" s="195">
        <f t="shared" si="58"/>
        <v>128.2833329685123</v>
      </c>
      <c r="CM88" s="195">
        <f t="shared" si="58"/>
        <v>131.13311146356159</v>
      </c>
      <c r="CN88" s="195">
        <f t="shared" si="58"/>
        <v>134.04619699377216</v>
      </c>
      <c r="CO88" s="195">
        <f t="shared" si="58"/>
        <v>137.02399590728928</v>
      </c>
      <c r="CP88" s="195">
        <f t="shared" si="59"/>
        <v>140.06794579389037</v>
      </c>
      <c r="CQ88" s="195">
        <f t="shared" si="59"/>
        <v>143.17951617900917</v>
      </c>
      <c r="CR88" s="195">
        <f t="shared" si="59"/>
        <v>146.36020923317744</v>
      </c>
      <c r="CS88" s="195">
        <f t="shared" si="59"/>
        <v>149.61156049722663</v>
      </c>
      <c r="CT88" s="195">
        <f t="shared" si="59"/>
        <v>152.93513962360009</v>
      </c>
      <c r="CU88" s="195">
        <f t="shared" si="59"/>
        <v>156.33255113413253</v>
      </c>
      <c r="CV88" s="195">
        <f t="shared" si="59"/>
        <v>159.80543519466434</v>
      </c>
      <c r="CW88" s="195">
        <f t="shared" si="59"/>
        <v>163.35546840686291</v>
      </c>
      <c r="CX88" s="195">
        <f t="shared" si="59"/>
        <v>166.98436461763447</v>
      </c>
      <c r="CY88" s="195">
        <f t="shared" si="59"/>
        <v>170.69387574651671</v>
      </c>
      <c r="CZ88" s="195">
        <f t="shared" si="59"/>
        <v>174.48579263145163</v>
      </c>
    </row>
    <row r="89" spans="3:104" ht="16" hidden="1" outlineLevel="2">
      <c r="C89" s="177">
        <v>59</v>
      </c>
      <c r="D89" s="179" t="str">
        <f t="shared" si="50"/>
        <v/>
      </c>
      <c r="E89" s="195" t="str">
        <f t="shared" si="50"/>
        <v/>
      </c>
      <c r="F89" s="195" t="str">
        <f t="shared" si="50"/>
        <v/>
      </c>
      <c r="G89" s="195" t="str">
        <f t="shared" si="50"/>
        <v/>
      </c>
      <c r="H89" s="195" t="str">
        <f t="shared" si="50"/>
        <v/>
      </c>
      <c r="I89" s="195" t="str">
        <f t="shared" si="50"/>
        <v/>
      </c>
      <c r="J89" s="195" t="str">
        <f t="shared" si="50"/>
        <v/>
      </c>
      <c r="K89" s="195" t="str">
        <f t="shared" si="50"/>
        <v/>
      </c>
      <c r="L89" s="195" t="str">
        <f t="shared" si="50"/>
        <v/>
      </c>
      <c r="M89" s="195" t="str">
        <f t="shared" si="50"/>
        <v/>
      </c>
      <c r="N89" s="195" t="str">
        <f t="shared" si="51"/>
        <v/>
      </c>
      <c r="O89" s="195" t="str">
        <f t="shared" si="51"/>
        <v/>
      </c>
      <c r="P89" s="195" t="str">
        <f t="shared" si="51"/>
        <v/>
      </c>
      <c r="Q89" s="195" t="str">
        <f t="shared" si="51"/>
        <v/>
      </c>
      <c r="R89" s="195" t="str">
        <f t="shared" si="51"/>
        <v/>
      </c>
      <c r="S89" s="195" t="str">
        <f t="shared" si="51"/>
        <v/>
      </c>
      <c r="T89" s="195" t="str">
        <f t="shared" si="51"/>
        <v/>
      </c>
      <c r="U89" s="195" t="str">
        <f t="shared" si="51"/>
        <v/>
      </c>
      <c r="V89" s="195" t="str">
        <f t="shared" si="51"/>
        <v/>
      </c>
      <c r="W89" s="195" t="str">
        <f t="shared" si="51"/>
        <v/>
      </c>
      <c r="X89" s="195" t="str">
        <f t="shared" si="52"/>
        <v/>
      </c>
      <c r="Y89" s="195" t="str">
        <f t="shared" si="52"/>
        <v/>
      </c>
      <c r="Z89" s="195" t="str">
        <f t="shared" si="52"/>
        <v/>
      </c>
      <c r="AA89" s="195" t="str">
        <f t="shared" si="52"/>
        <v/>
      </c>
      <c r="AB89" s="195" t="str">
        <f t="shared" si="52"/>
        <v/>
      </c>
      <c r="AC89" s="195" t="str">
        <f t="shared" si="52"/>
        <v/>
      </c>
      <c r="AD89" s="195" t="str">
        <f t="shared" si="52"/>
        <v/>
      </c>
      <c r="AE89" s="195" t="str">
        <f t="shared" si="52"/>
        <v/>
      </c>
      <c r="AF89" s="195" t="str">
        <f t="shared" si="52"/>
        <v/>
      </c>
      <c r="AG89" s="195" t="str">
        <f t="shared" si="52"/>
        <v/>
      </c>
      <c r="AH89" s="195" t="str">
        <f t="shared" si="53"/>
        <v/>
      </c>
      <c r="AI89" s="195" t="str">
        <f t="shared" si="53"/>
        <v/>
      </c>
      <c r="AJ89" s="195" t="str">
        <f t="shared" si="53"/>
        <v/>
      </c>
      <c r="AK89" s="195" t="str">
        <f t="shared" si="53"/>
        <v/>
      </c>
      <c r="AL89" s="195" t="str">
        <f t="shared" si="53"/>
        <v/>
      </c>
      <c r="AM89" s="195" t="str">
        <f t="shared" si="53"/>
        <v/>
      </c>
      <c r="AN89" s="195" t="str">
        <f t="shared" si="53"/>
        <v/>
      </c>
      <c r="AO89" s="195" t="str">
        <f t="shared" si="53"/>
        <v/>
      </c>
      <c r="AP89" s="195" t="str">
        <f t="shared" si="53"/>
        <v/>
      </c>
      <c r="AQ89" s="195" t="str">
        <f t="shared" si="53"/>
        <v/>
      </c>
      <c r="AR89" s="195" t="str">
        <f t="shared" si="54"/>
        <v/>
      </c>
      <c r="AS89" s="195" t="str">
        <f t="shared" si="54"/>
        <v/>
      </c>
      <c r="AT89" s="195" t="str">
        <f t="shared" si="54"/>
        <v/>
      </c>
      <c r="AU89" s="195" t="str">
        <f t="shared" si="54"/>
        <v/>
      </c>
      <c r="AV89" s="195" t="str">
        <f t="shared" si="54"/>
        <v/>
      </c>
      <c r="AW89" s="195" t="str">
        <f t="shared" si="54"/>
        <v/>
      </c>
      <c r="AX89" s="195" t="str">
        <f t="shared" si="54"/>
        <v/>
      </c>
      <c r="AY89" s="195" t="str">
        <f t="shared" si="54"/>
        <v/>
      </c>
      <c r="AZ89" s="195" t="str">
        <f t="shared" si="54"/>
        <v/>
      </c>
      <c r="BA89" s="195" t="str">
        <f t="shared" si="54"/>
        <v/>
      </c>
      <c r="BB89" s="195" t="str">
        <f t="shared" si="55"/>
        <v/>
      </c>
      <c r="BC89" s="195" t="str">
        <f t="shared" si="55"/>
        <v/>
      </c>
      <c r="BD89" s="195" t="str">
        <f t="shared" si="55"/>
        <v/>
      </c>
      <c r="BE89" s="195" t="str">
        <f t="shared" si="55"/>
        <v/>
      </c>
      <c r="BF89" s="195" t="str">
        <f t="shared" si="55"/>
        <v/>
      </c>
      <c r="BG89" s="195" t="str">
        <f t="shared" si="55"/>
        <v/>
      </c>
      <c r="BH89" s="195" t="str">
        <f t="shared" si="55"/>
        <v/>
      </c>
      <c r="BI89" s="195" t="str">
        <f t="shared" si="55"/>
        <v/>
      </c>
      <c r="BJ89" s="195" t="str">
        <f t="shared" si="55"/>
        <v/>
      </c>
      <c r="BK89" s="195">
        <f t="shared" si="55"/>
        <v>67.834157026803993</v>
      </c>
      <c r="BL89" s="195">
        <f t="shared" si="56"/>
        <v>69.341073922798827</v>
      </c>
      <c r="BM89" s="195">
        <f t="shared" si="56"/>
        <v>70.881466557727606</v>
      </c>
      <c r="BN89" s="195">
        <f t="shared" si="56"/>
        <v>72.456078585802587</v>
      </c>
      <c r="BO89" s="195">
        <f t="shared" si="56"/>
        <v>74.065670181307084</v>
      </c>
      <c r="BP89" s="195">
        <f t="shared" si="56"/>
        <v>75.711018405584269</v>
      </c>
      <c r="BQ89" s="195">
        <f t="shared" si="56"/>
        <v>77.392917582178569</v>
      </c>
      <c r="BR89" s="195">
        <f t="shared" si="56"/>
        <v>79.112179680310589</v>
      </c>
      <c r="BS89" s="195">
        <f t="shared" si="56"/>
        <v>80.869634706870912</v>
      </c>
      <c r="BT89" s="195">
        <f t="shared" si="56"/>
        <v>82.666131107121899</v>
      </c>
      <c r="BU89" s="195">
        <f t="shared" si="56"/>
        <v>84.502536174300985</v>
      </c>
      <c r="BV89" s="195">
        <f t="shared" si="57"/>
        <v>86.379736468323273</v>
      </c>
      <c r="BW89" s="195">
        <f t="shared" si="57"/>
        <v>88.298638243785177</v>
      </c>
      <c r="BX89" s="195">
        <f t="shared" si="57"/>
        <v>90.260167887476612</v>
      </c>
      <c r="BY89" s="195">
        <f t="shared" si="57"/>
        <v>92.265272365611764</v>
      </c>
      <c r="BZ89" s="195">
        <f t="shared" si="57"/>
        <v>94.314919680995473</v>
      </c>
      <c r="CA89" s="195">
        <f t="shared" si="57"/>
        <v>96.410099340345084</v>
      </c>
      <c r="CB89" s="195">
        <f t="shared" si="57"/>
        <v>98.551822831993974</v>
      </c>
      <c r="CC89" s="195">
        <f t="shared" si="57"/>
        <v>100.74112411420698</v>
      </c>
      <c r="CD89" s="195">
        <f t="shared" si="57"/>
        <v>102.97906011434368</v>
      </c>
      <c r="CE89" s="195">
        <f t="shared" si="57"/>
        <v>105.26671123911042</v>
      </c>
      <c r="CF89" s="195">
        <f t="shared" si="58"/>
        <v>107.60518189614746</v>
      </c>
      <c r="CG89" s="195">
        <f t="shared" si="58"/>
        <v>109.99560102720305</v>
      </c>
      <c r="CH89" s="195">
        <f t="shared" si="58"/>
        <v>112.4391226531518</v>
      </c>
      <c r="CI89" s="195">
        <f t="shared" si="58"/>
        <v>114.93692643112044</v>
      </c>
      <c r="CJ89" s="195">
        <f t="shared" si="58"/>
        <v>117.4902182239901</v>
      </c>
      <c r="CK89" s="195">
        <f t="shared" si="58"/>
        <v>120.10023068254974</v>
      </c>
      <c r="CL89" s="195">
        <f t="shared" si="58"/>
        <v>122.76822384058219</v>
      </c>
      <c r="CM89" s="195">
        <f t="shared" si="58"/>
        <v>125.49548572316954</v>
      </c>
      <c r="CN89" s="195">
        <f t="shared" si="58"/>
        <v>128.2833329685123</v>
      </c>
      <c r="CO89" s="195">
        <f t="shared" si="58"/>
        <v>131.13311146356156</v>
      </c>
      <c r="CP89" s="195">
        <f t="shared" si="59"/>
        <v>134.04619699377213</v>
      </c>
      <c r="CQ89" s="195">
        <f t="shared" si="59"/>
        <v>137.02399590728925</v>
      </c>
      <c r="CR89" s="195">
        <f t="shared" si="59"/>
        <v>140.06794579389035</v>
      </c>
      <c r="CS89" s="195">
        <f t="shared" si="59"/>
        <v>143.17951617900914</v>
      </c>
      <c r="CT89" s="195">
        <f t="shared" si="59"/>
        <v>146.36020923317736</v>
      </c>
      <c r="CU89" s="195">
        <f t="shared" si="59"/>
        <v>149.61156049722663</v>
      </c>
      <c r="CV89" s="195">
        <f t="shared" si="59"/>
        <v>152.93513962360001</v>
      </c>
      <c r="CW89" s="195">
        <f t="shared" si="59"/>
        <v>156.3325511341325</v>
      </c>
      <c r="CX89" s="195">
        <f t="shared" si="59"/>
        <v>159.80543519466431</v>
      </c>
      <c r="CY89" s="195">
        <f t="shared" si="59"/>
        <v>163.35546840686288</v>
      </c>
      <c r="CZ89" s="195">
        <f t="shared" si="59"/>
        <v>166.98436461763444</v>
      </c>
    </row>
    <row r="90" spans="3:104" ht="16" hidden="1" outlineLevel="2">
      <c r="C90" s="177">
        <v>60</v>
      </c>
      <c r="D90" s="179" t="str">
        <f t="shared" ref="D90:M99" si="60">IF($C90&gt;D$29, "", $G$9 * ($G$17^(D$29-$C90)) * ($G$18^$C90))</f>
        <v/>
      </c>
      <c r="E90" s="195" t="str">
        <f t="shared" si="60"/>
        <v/>
      </c>
      <c r="F90" s="195" t="str">
        <f t="shared" si="60"/>
        <v/>
      </c>
      <c r="G90" s="195" t="str">
        <f t="shared" si="60"/>
        <v/>
      </c>
      <c r="H90" s="195" t="str">
        <f t="shared" si="60"/>
        <v/>
      </c>
      <c r="I90" s="195" t="str">
        <f t="shared" si="60"/>
        <v/>
      </c>
      <c r="J90" s="195" t="str">
        <f t="shared" si="60"/>
        <v/>
      </c>
      <c r="K90" s="195" t="str">
        <f t="shared" si="60"/>
        <v/>
      </c>
      <c r="L90" s="195" t="str">
        <f t="shared" si="60"/>
        <v/>
      </c>
      <c r="M90" s="195" t="str">
        <f t="shared" si="60"/>
        <v/>
      </c>
      <c r="N90" s="195" t="str">
        <f t="shared" ref="N90:W99" si="61">IF($C90&gt;N$29, "", $G$9 * ($G$17^(N$29-$C90)) * ($G$18^$C90))</f>
        <v/>
      </c>
      <c r="O90" s="195" t="str">
        <f t="shared" si="61"/>
        <v/>
      </c>
      <c r="P90" s="195" t="str">
        <f t="shared" si="61"/>
        <v/>
      </c>
      <c r="Q90" s="195" t="str">
        <f t="shared" si="61"/>
        <v/>
      </c>
      <c r="R90" s="195" t="str">
        <f t="shared" si="61"/>
        <v/>
      </c>
      <c r="S90" s="195" t="str">
        <f t="shared" si="61"/>
        <v/>
      </c>
      <c r="T90" s="195" t="str">
        <f t="shared" si="61"/>
        <v/>
      </c>
      <c r="U90" s="195" t="str">
        <f t="shared" si="61"/>
        <v/>
      </c>
      <c r="V90" s="195" t="str">
        <f t="shared" si="61"/>
        <v/>
      </c>
      <c r="W90" s="195" t="str">
        <f t="shared" si="61"/>
        <v/>
      </c>
      <c r="X90" s="195" t="str">
        <f t="shared" ref="X90:AG99" si="62">IF($C90&gt;X$29, "", $G$9 * ($G$17^(X$29-$C90)) * ($G$18^$C90))</f>
        <v/>
      </c>
      <c r="Y90" s="195" t="str">
        <f t="shared" si="62"/>
        <v/>
      </c>
      <c r="Z90" s="195" t="str">
        <f t="shared" si="62"/>
        <v/>
      </c>
      <c r="AA90" s="195" t="str">
        <f t="shared" si="62"/>
        <v/>
      </c>
      <c r="AB90" s="195" t="str">
        <f t="shared" si="62"/>
        <v/>
      </c>
      <c r="AC90" s="195" t="str">
        <f t="shared" si="62"/>
        <v/>
      </c>
      <c r="AD90" s="195" t="str">
        <f t="shared" si="62"/>
        <v/>
      </c>
      <c r="AE90" s="195" t="str">
        <f t="shared" si="62"/>
        <v/>
      </c>
      <c r="AF90" s="195" t="str">
        <f t="shared" si="62"/>
        <v/>
      </c>
      <c r="AG90" s="195" t="str">
        <f t="shared" si="62"/>
        <v/>
      </c>
      <c r="AH90" s="195" t="str">
        <f t="shared" ref="AH90:AQ99" si="63">IF($C90&gt;AH$29, "", $G$9 * ($G$17^(AH$29-$C90)) * ($G$18^$C90))</f>
        <v/>
      </c>
      <c r="AI90" s="195" t="str">
        <f t="shared" si="63"/>
        <v/>
      </c>
      <c r="AJ90" s="195" t="str">
        <f t="shared" si="63"/>
        <v/>
      </c>
      <c r="AK90" s="195" t="str">
        <f t="shared" si="63"/>
        <v/>
      </c>
      <c r="AL90" s="195" t="str">
        <f t="shared" si="63"/>
        <v/>
      </c>
      <c r="AM90" s="195" t="str">
        <f t="shared" si="63"/>
        <v/>
      </c>
      <c r="AN90" s="195" t="str">
        <f t="shared" si="63"/>
        <v/>
      </c>
      <c r="AO90" s="195" t="str">
        <f t="shared" si="63"/>
        <v/>
      </c>
      <c r="AP90" s="195" t="str">
        <f t="shared" si="63"/>
        <v/>
      </c>
      <c r="AQ90" s="195" t="str">
        <f t="shared" si="63"/>
        <v/>
      </c>
      <c r="AR90" s="195" t="str">
        <f t="shared" ref="AR90:BA99" si="64">IF($C90&gt;AR$29, "", $G$9 * ($G$17^(AR$29-$C90)) * ($G$18^$C90))</f>
        <v/>
      </c>
      <c r="AS90" s="195" t="str">
        <f t="shared" si="64"/>
        <v/>
      </c>
      <c r="AT90" s="195" t="str">
        <f t="shared" si="64"/>
        <v/>
      </c>
      <c r="AU90" s="195" t="str">
        <f t="shared" si="64"/>
        <v/>
      </c>
      <c r="AV90" s="195" t="str">
        <f t="shared" si="64"/>
        <v/>
      </c>
      <c r="AW90" s="195" t="str">
        <f t="shared" si="64"/>
        <v/>
      </c>
      <c r="AX90" s="195" t="str">
        <f t="shared" si="64"/>
        <v/>
      </c>
      <c r="AY90" s="195" t="str">
        <f t="shared" si="64"/>
        <v/>
      </c>
      <c r="AZ90" s="195" t="str">
        <f t="shared" si="64"/>
        <v/>
      </c>
      <c r="BA90" s="195" t="str">
        <f t="shared" si="64"/>
        <v/>
      </c>
      <c r="BB90" s="195" t="str">
        <f t="shared" ref="BB90:BK99" si="65">IF($C90&gt;BB$29, "", $G$9 * ($G$17^(BB$29-$C90)) * ($G$18^$C90))</f>
        <v/>
      </c>
      <c r="BC90" s="195" t="str">
        <f t="shared" si="65"/>
        <v/>
      </c>
      <c r="BD90" s="195" t="str">
        <f t="shared" si="65"/>
        <v/>
      </c>
      <c r="BE90" s="195" t="str">
        <f t="shared" si="65"/>
        <v/>
      </c>
      <c r="BF90" s="195" t="str">
        <f t="shared" si="65"/>
        <v/>
      </c>
      <c r="BG90" s="195" t="str">
        <f t="shared" si="65"/>
        <v/>
      </c>
      <c r="BH90" s="195" t="str">
        <f t="shared" si="65"/>
        <v/>
      </c>
      <c r="BI90" s="195" t="str">
        <f t="shared" si="65"/>
        <v/>
      </c>
      <c r="BJ90" s="195" t="str">
        <f t="shared" si="65"/>
        <v/>
      </c>
      <c r="BK90" s="195" t="str">
        <f t="shared" si="65"/>
        <v/>
      </c>
      <c r="BL90" s="195">
        <f t="shared" ref="BL90:BU99" si="66">IF($C90&gt;BL$29, "", $G$9 * ($G$17^(BL$29-$C90)) * ($G$18^$C90))</f>
        <v>66.359988376588618</v>
      </c>
      <c r="BM90" s="195">
        <f t="shared" si="66"/>
        <v>67.834157026804007</v>
      </c>
      <c r="BN90" s="195">
        <f t="shared" si="66"/>
        <v>69.341073922798827</v>
      </c>
      <c r="BO90" s="195">
        <f t="shared" si="66"/>
        <v>70.88146655772762</v>
      </c>
      <c r="BP90" s="195">
        <f t="shared" si="66"/>
        <v>72.456078585802601</v>
      </c>
      <c r="BQ90" s="195">
        <f t="shared" si="66"/>
        <v>74.065670181307084</v>
      </c>
      <c r="BR90" s="195">
        <f t="shared" si="66"/>
        <v>75.711018405584269</v>
      </c>
      <c r="BS90" s="195">
        <f t="shared" si="66"/>
        <v>77.392917582178569</v>
      </c>
      <c r="BT90" s="195">
        <f t="shared" si="66"/>
        <v>79.112179680310589</v>
      </c>
      <c r="BU90" s="195">
        <f t="shared" si="66"/>
        <v>80.869634706870912</v>
      </c>
      <c r="BV90" s="195">
        <f t="shared" ref="BV90:CE99" si="67">IF($C90&gt;BV$29, "", $G$9 * ($G$17^(BV$29-$C90)) * ($G$18^$C90))</f>
        <v>82.666131107121885</v>
      </c>
      <c r="BW90" s="195">
        <f t="shared" si="67"/>
        <v>84.502536174301014</v>
      </c>
      <c r="BX90" s="195">
        <f t="shared" si="67"/>
        <v>86.379736468323259</v>
      </c>
      <c r="BY90" s="195">
        <f t="shared" si="67"/>
        <v>88.298638243785192</v>
      </c>
      <c r="BZ90" s="195">
        <f t="shared" si="67"/>
        <v>90.260167887476612</v>
      </c>
      <c r="CA90" s="195">
        <f t="shared" si="67"/>
        <v>92.265272365611779</v>
      </c>
      <c r="CB90" s="195">
        <f t="shared" si="67"/>
        <v>94.314919680995473</v>
      </c>
      <c r="CC90" s="195">
        <f t="shared" si="67"/>
        <v>96.410099340345084</v>
      </c>
      <c r="CD90" s="195">
        <f t="shared" si="67"/>
        <v>98.551822831993974</v>
      </c>
      <c r="CE90" s="195">
        <f t="shared" si="67"/>
        <v>100.74112411420698</v>
      </c>
      <c r="CF90" s="195">
        <f t="shared" ref="CF90:CO99" si="68">IF($C90&gt;CF$29, "", $G$9 * ($G$17^(CF$29-$C90)) * ($G$18^$C90))</f>
        <v>102.97906011434368</v>
      </c>
      <c r="CG90" s="195">
        <f t="shared" si="68"/>
        <v>105.26671123911042</v>
      </c>
      <c r="CH90" s="195">
        <f t="shared" si="68"/>
        <v>107.60518189614746</v>
      </c>
      <c r="CI90" s="195">
        <f t="shared" si="68"/>
        <v>109.99560102720307</v>
      </c>
      <c r="CJ90" s="195">
        <f t="shared" si="68"/>
        <v>112.4391226531518</v>
      </c>
      <c r="CK90" s="195">
        <f t="shared" si="68"/>
        <v>114.93692643112045</v>
      </c>
      <c r="CL90" s="195">
        <f t="shared" si="68"/>
        <v>117.4902182239901</v>
      </c>
      <c r="CM90" s="195">
        <f t="shared" si="68"/>
        <v>120.10023068254976</v>
      </c>
      <c r="CN90" s="195">
        <f t="shared" si="68"/>
        <v>122.76822384058217</v>
      </c>
      <c r="CO90" s="195">
        <f t="shared" si="68"/>
        <v>125.49548572316957</v>
      </c>
      <c r="CP90" s="195">
        <f t="shared" ref="CP90:CZ99" si="69">IF($C90&gt;CP$29, "", $G$9 * ($G$17^(CP$29-$C90)) * ($G$18^$C90))</f>
        <v>128.2833329685123</v>
      </c>
      <c r="CQ90" s="195">
        <f t="shared" si="69"/>
        <v>131.13311146356156</v>
      </c>
      <c r="CR90" s="195">
        <f t="shared" si="69"/>
        <v>134.04619699377213</v>
      </c>
      <c r="CS90" s="195">
        <f t="shared" si="69"/>
        <v>137.02399590728925</v>
      </c>
      <c r="CT90" s="195">
        <f t="shared" si="69"/>
        <v>140.06794579389035</v>
      </c>
      <c r="CU90" s="195">
        <f t="shared" si="69"/>
        <v>143.17951617900911</v>
      </c>
      <c r="CV90" s="195">
        <f t="shared" si="69"/>
        <v>146.36020923317739</v>
      </c>
      <c r="CW90" s="195">
        <f t="shared" si="69"/>
        <v>149.61156049722658</v>
      </c>
      <c r="CX90" s="195">
        <f t="shared" si="69"/>
        <v>152.93513962360004</v>
      </c>
      <c r="CY90" s="195">
        <f t="shared" si="69"/>
        <v>156.33255113413253</v>
      </c>
      <c r="CZ90" s="195">
        <f t="shared" si="69"/>
        <v>159.80543519466434</v>
      </c>
    </row>
    <row r="91" spans="3:104" ht="16" hidden="1" outlineLevel="2">
      <c r="C91" s="177">
        <v>61</v>
      </c>
      <c r="D91" s="179" t="str">
        <f t="shared" si="60"/>
        <v/>
      </c>
      <c r="E91" s="195" t="str">
        <f t="shared" si="60"/>
        <v/>
      </c>
      <c r="F91" s="195" t="str">
        <f t="shared" si="60"/>
        <v/>
      </c>
      <c r="G91" s="195" t="str">
        <f t="shared" si="60"/>
        <v/>
      </c>
      <c r="H91" s="195" t="str">
        <f t="shared" si="60"/>
        <v/>
      </c>
      <c r="I91" s="195" t="str">
        <f t="shared" si="60"/>
        <v/>
      </c>
      <c r="J91" s="195" t="str">
        <f t="shared" si="60"/>
        <v/>
      </c>
      <c r="K91" s="195" t="str">
        <f t="shared" si="60"/>
        <v/>
      </c>
      <c r="L91" s="195" t="str">
        <f t="shared" si="60"/>
        <v/>
      </c>
      <c r="M91" s="195" t="str">
        <f t="shared" si="60"/>
        <v/>
      </c>
      <c r="N91" s="195" t="str">
        <f t="shared" si="61"/>
        <v/>
      </c>
      <c r="O91" s="195" t="str">
        <f t="shared" si="61"/>
        <v/>
      </c>
      <c r="P91" s="195" t="str">
        <f t="shared" si="61"/>
        <v/>
      </c>
      <c r="Q91" s="195" t="str">
        <f t="shared" si="61"/>
        <v/>
      </c>
      <c r="R91" s="195" t="str">
        <f t="shared" si="61"/>
        <v/>
      </c>
      <c r="S91" s="195" t="str">
        <f t="shared" si="61"/>
        <v/>
      </c>
      <c r="T91" s="195" t="str">
        <f t="shared" si="61"/>
        <v/>
      </c>
      <c r="U91" s="195" t="str">
        <f t="shared" si="61"/>
        <v/>
      </c>
      <c r="V91" s="195" t="str">
        <f t="shared" si="61"/>
        <v/>
      </c>
      <c r="W91" s="195" t="str">
        <f t="shared" si="61"/>
        <v/>
      </c>
      <c r="X91" s="195" t="str">
        <f t="shared" si="62"/>
        <v/>
      </c>
      <c r="Y91" s="195" t="str">
        <f t="shared" si="62"/>
        <v/>
      </c>
      <c r="Z91" s="195" t="str">
        <f t="shared" si="62"/>
        <v/>
      </c>
      <c r="AA91" s="195" t="str">
        <f t="shared" si="62"/>
        <v/>
      </c>
      <c r="AB91" s="195" t="str">
        <f t="shared" si="62"/>
        <v/>
      </c>
      <c r="AC91" s="195" t="str">
        <f t="shared" si="62"/>
        <v/>
      </c>
      <c r="AD91" s="195" t="str">
        <f t="shared" si="62"/>
        <v/>
      </c>
      <c r="AE91" s="195" t="str">
        <f t="shared" si="62"/>
        <v/>
      </c>
      <c r="AF91" s="195" t="str">
        <f t="shared" si="62"/>
        <v/>
      </c>
      <c r="AG91" s="195" t="str">
        <f t="shared" si="62"/>
        <v/>
      </c>
      <c r="AH91" s="195" t="str">
        <f t="shared" si="63"/>
        <v/>
      </c>
      <c r="AI91" s="195" t="str">
        <f t="shared" si="63"/>
        <v/>
      </c>
      <c r="AJ91" s="195" t="str">
        <f t="shared" si="63"/>
        <v/>
      </c>
      <c r="AK91" s="195" t="str">
        <f t="shared" si="63"/>
        <v/>
      </c>
      <c r="AL91" s="195" t="str">
        <f t="shared" si="63"/>
        <v/>
      </c>
      <c r="AM91" s="195" t="str">
        <f t="shared" si="63"/>
        <v/>
      </c>
      <c r="AN91" s="195" t="str">
        <f t="shared" si="63"/>
        <v/>
      </c>
      <c r="AO91" s="195" t="str">
        <f t="shared" si="63"/>
        <v/>
      </c>
      <c r="AP91" s="195" t="str">
        <f t="shared" si="63"/>
        <v/>
      </c>
      <c r="AQ91" s="195" t="str">
        <f t="shared" si="63"/>
        <v/>
      </c>
      <c r="AR91" s="195" t="str">
        <f t="shared" si="64"/>
        <v/>
      </c>
      <c r="AS91" s="195" t="str">
        <f t="shared" si="64"/>
        <v/>
      </c>
      <c r="AT91" s="195" t="str">
        <f t="shared" si="64"/>
        <v/>
      </c>
      <c r="AU91" s="195" t="str">
        <f t="shared" si="64"/>
        <v/>
      </c>
      <c r="AV91" s="195" t="str">
        <f t="shared" si="64"/>
        <v/>
      </c>
      <c r="AW91" s="195" t="str">
        <f t="shared" si="64"/>
        <v/>
      </c>
      <c r="AX91" s="195" t="str">
        <f t="shared" si="64"/>
        <v/>
      </c>
      <c r="AY91" s="195" t="str">
        <f t="shared" si="64"/>
        <v/>
      </c>
      <c r="AZ91" s="195" t="str">
        <f t="shared" si="64"/>
        <v/>
      </c>
      <c r="BA91" s="195" t="str">
        <f t="shared" si="64"/>
        <v/>
      </c>
      <c r="BB91" s="195" t="str">
        <f t="shared" si="65"/>
        <v/>
      </c>
      <c r="BC91" s="195" t="str">
        <f t="shared" si="65"/>
        <v/>
      </c>
      <c r="BD91" s="195" t="str">
        <f t="shared" si="65"/>
        <v/>
      </c>
      <c r="BE91" s="195" t="str">
        <f t="shared" si="65"/>
        <v/>
      </c>
      <c r="BF91" s="195" t="str">
        <f t="shared" si="65"/>
        <v/>
      </c>
      <c r="BG91" s="195" t="str">
        <f t="shared" si="65"/>
        <v/>
      </c>
      <c r="BH91" s="195" t="str">
        <f t="shared" si="65"/>
        <v/>
      </c>
      <c r="BI91" s="195" t="str">
        <f t="shared" si="65"/>
        <v/>
      </c>
      <c r="BJ91" s="195" t="str">
        <f t="shared" si="65"/>
        <v/>
      </c>
      <c r="BK91" s="195" t="str">
        <f t="shared" si="65"/>
        <v/>
      </c>
      <c r="BL91" s="195" t="str">
        <f t="shared" si="66"/>
        <v/>
      </c>
      <c r="BM91" s="195">
        <f t="shared" si="66"/>
        <v>64.917856288844547</v>
      </c>
      <c r="BN91" s="195">
        <f t="shared" si="66"/>
        <v>66.359988376588618</v>
      </c>
      <c r="BO91" s="195">
        <f t="shared" si="66"/>
        <v>67.834157026803993</v>
      </c>
      <c r="BP91" s="195">
        <f t="shared" si="66"/>
        <v>69.341073922798827</v>
      </c>
      <c r="BQ91" s="195">
        <f t="shared" si="66"/>
        <v>70.88146655772762</v>
      </c>
      <c r="BR91" s="195">
        <f t="shared" si="66"/>
        <v>72.456078585802601</v>
      </c>
      <c r="BS91" s="195">
        <f t="shared" si="66"/>
        <v>74.06567018130707</v>
      </c>
      <c r="BT91" s="195">
        <f t="shared" si="66"/>
        <v>75.711018405584255</v>
      </c>
      <c r="BU91" s="195">
        <f t="shared" si="66"/>
        <v>77.392917582178569</v>
      </c>
      <c r="BV91" s="195">
        <f t="shared" si="67"/>
        <v>79.112179680310589</v>
      </c>
      <c r="BW91" s="195">
        <f t="shared" si="67"/>
        <v>80.869634706870897</v>
      </c>
      <c r="BX91" s="195">
        <f t="shared" si="67"/>
        <v>82.666131107121913</v>
      </c>
      <c r="BY91" s="195">
        <f t="shared" si="67"/>
        <v>84.502536174301</v>
      </c>
      <c r="BZ91" s="195">
        <f t="shared" si="67"/>
        <v>86.379736468323259</v>
      </c>
      <c r="CA91" s="195">
        <f t="shared" si="67"/>
        <v>88.298638243785177</v>
      </c>
      <c r="CB91" s="195">
        <f t="shared" si="67"/>
        <v>90.260167887476612</v>
      </c>
      <c r="CC91" s="195">
        <f t="shared" si="67"/>
        <v>92.265272365611779</v>
      </c>
      <c r="CD91" s="195">
        <f t="shared" si="67"/>
        <v>94.314919680995473</v>
      </c>
      <c r="CE91" s="195">
        <f t="shared" si="67"/>
        <v>96.41009934034507</v>
      </c>
      <c r="CF91" s="195">
        <f t="shared" si="68"/>
        <v>98.551822831993974</v>
      </c>
      <c r="CG91" s="195">
        <f t="shared" si="68"/>
        <v>100.74112411420698</v>
      </c>
      <c r="CH91" s="195">
        <f t="shared" si="68"/>
        <v>102.97906011434368</v>
      </c>
      <c r="CI91" s="195">
        <f t="shared" si="68"/>
        <v>105.26671123911042</v>
      </c>
      <c r="CJ91" s="195">
        <f t="shared" si="68"/>
        <v>107.60518189614746</v>
      </c>
      <c r="CK91" s="195">
        <f t="shared" si="68"/>
        <v>109.99560102720307</v>
      </c>
      <c r="CL91" s="195">
        <f t="shared" si="68"/>
        <v>112.4391226531518</v>
      </c>
      <c r="CM91" s="195">
        <f t="shared" si="68"/>
        <v>114.93692643112044</v>
      </c>
      <c r="CN91" s="195">
        <f t="shared" si="68"/>
        <v>117.49021822399011</v>
      </c>
      <c r="CO91" s="195">
        <f t="shared" si="68"/>
        <v>120.10023068254974</v>
      </c>
      <c r="CP91" s="195">
        <f t="shared" si="69"/>
        <v>122.76822384058219</v>
      </c>
      <c r="CQ91" s="195">
        <f t="shared" si="69"/>
        <v>125.49548572316955</v>
      </c>
      <c r="CR91" s="195">
        <f t="shared" si="69"/>
        <v>128.2833329685123</v>
      </c>
      <c r="CS91" s="195">
        <f t="shared" si="69"/>
        <v>131.13311146356156</v>
      </c>
      <c r="CT91" s="195">
        <f t="shared" si="69"/>
        <v>134.04619699377213</v>
      </c>
      <c r="CU91" s="195">
        <f t="shared" si="69"/>
        <v>137.02399590728928</v>
      </c>
      <c r="CV91" s="195">
        <f t="shared" si="69"/>
        <v>140.06794579389032</v>
      </c>
      <c r="CW91" s="195">
        <f t="shared" si="69"/>
        <v>143.17951617900914</v>
      </c>
      <c r="CX91" s="195">
        <f t="shared" si="69"/>
        <v>146.36020923317736</v>
      </c>
      <c r="CY91" s="195">
        <f t="shared" si="69"/>
        <v>149.61156049722658</v>
      </c>
      <c r="CZ91" s="195">
        <f t="shared" si="69"/>
        <v>152.93513962360004</v>
      </c>
    </row>
    <row r="92" spans="3:104" ht="16" hidden="1" outlineLevel="2">
      <c r="C92" s="177">
        <v>62</v>
      </c>
      <c r="D92" s="179" t="str">
        <f t="shared" si="60"/>
        <v/>
      </c>
      <c r="E92" s="195" t="str">
        <f t="shared" si="60"/>
        <v/>
      </c>
      <c r="F92" s="195" t="str">
        <f t="shared" si="60"/>
        <v/>
      </c>
      <c r="G92" s="195" t="str">
        <f t="shared" si="60"/>
        <v/>
      </c>
      <c r="H92" s="195" t="str">
        <f t="shared" si="60"/>
        <v/>
      </c>
      <c r="I92" s="195" t="str">
        <f t="shared" si="60"/>
        <v/>
      </c>
      <c r="J92" s="195" t="str">
        <f t="shared" si="60"/>
        <v/>
      </c>
      <c r="K92" s="195" t="str">
        <f t="shared" si="60"/>
        <v/>
      </c>
      <c r="L92" s="195" t="str">
        <f t="shared" si="60"/>
        <v/>
      </c>
      <c r="M92" s="195" t="str">
        <f t="shared" si="60"/>
        <v/>
      </c>
      <c r="N92" s="195" t="str">
        <f t="shared" si="61"/>
        <v/>
      </c>
      <c r="O92" s="195" t="str">
        <f t="shared" si="61"/>
        <v/>
      </c>
      <c r="P92" s="195" t="str">
        <f t="shared" si="61"/>
        <v/>
      </c>
      <c r="Q92" s="195" t="str">
        <f t="shared" si="61"/>
        <v/>
      </c>
      <c r="R92" s="195" t="str">
        <f t="shared" si="61"/>
        <v/>
      </c>
      <c r="S92" s="195" t="str">
        <f t="shared" si="61"/>
        <v/>
      </c>
      <c r="T92" s="195" t="str">
        <f t="shared" si="61"/>
        <v/>
      </c>
      <c r="U92" s="195" t="str">
        <f t="shared" si="61"/>
        <v/>
      </c>
      <c r="V92" s="195" t="str">
        <f t="shared" si="61"/>
        <v/>
      </c>
      <c r="W92" s="195" t="str">
        <f t="shared" si="61"/>
        <v/>
      </c>
      <c r="X92" s="195" t="str">
        <f t="shared" si="62"/>
        <v/>
      </c>
      <c r="Y92" s="195" t="str">
        <f t="shared" si="62"/>
        <v/>
      </c>
      <c r="Z92" s="195" t="str">
        <f t="shared" si="62"/>
        <v/>
      </c>
      <c r="AA92" s="195" t="str">
        <f t="shared" si="62"/>
        <v/>
      </c>
      <c r="AB92" s="195" t="str">
        <f t="shared" si="62"/>
        <v/>
      </c>
      <c r="AC92" s="195" t="str">
        <f t="shared" si="62"/>
        <v/>
      </c>
      <c r="AD92" s="195" t="str">
        <f t="shared" si="62"/>
        <v/>
      </c>
      <c r="AE92" s="195" t="str">
        <f t="shared" si="62"/>
        <v/>
      </c>
      <c r="AF92" s="195" t="str">
        <f t="shared" si="62"/>
        <v/>
      </c>
      <c r="AG92" s="195" t="str">
        <f t="shared" si="62"/>
        <v/>
      </c>
      <c r="AH92" s="195" t="str">
        <f t="shared" si="63"/>
        <v/>
      </c>
      <c r="AI92" s="195" t="str">
        <f t="shared" si="63"/>
        <v/>
      </c>
      <c r="AJ92" s="195" t="str">
        <f t="shared" si="63"/>
        <v/>
      </c>
      <c r="AK92" s="195" t="str">
        <f t="shared" si="63"/>
        <v/>
      </c>
      <c r="AL92" s="195" t="str">
        <f t="shared" si="63"/>
        <v/>
      </c>
      <c r="AM92" s="195" t="str">
        <f t="shared" si="63"/>
        <v/>
      </c>
      <c r="AN92" s="195" t="str">
        <f t="shared" si="63"/>
        <v/>
      </c>
      <c r="AO92" s="195" t="str">
        <f t="shared" si="63"/>
        <v/>
      </c>
      <c r="AP92" s="195" t="str">
        <f t="shared" si="63"/>
        <v/>
      </c>
      <c r="AQ92" s="195" t="str">
        <f t="shared" si="63"/>
        <v/>
      </c>
      <c r="AR92" s="195" t="str">
        <f t="shared" si="64"/>
        <v/>
      </c>
      <c r="AS92" s="195" t="str">
        <f t="shared" si="64"/>
        <v/>
      </c>
      <c r="AT92" s="195" t="str">
        <f t="shared" si="64"/>
        <v/>
      </c>
      <c r="AU92" s="195" t="str">
        <f t="shared" si="64"/>
        <v/>
      </c>
      <c r="AV92" s="195" t="str">
        <f t="shared" si="64"/>
        <v/>
      </c>
      <c r="AW92" s="195" t="str">
        <f t="shared" si="64"/>
        <v/>
      </c>
      <c r="AX92" s="195" t="str">
        <f t="shared" si="64"/>
        <v/>
      </c>
      <c r="AY92" s="195" t="str">
        <f t="shared" si="64"/>
        <v/>
      </c>
      <c r="AZ92" s="195" t="str">
        <f t="shared" si="64"/>
        <v/>
      </c>
      <c r="BA92" s="195" t="str">
        <f t="shared" si="64"/>
        <v/>
      </c>
      <c r="BB92" s="195" t="str">
        <f t="shared" si="65"/>
        <v/>
      </c>
      <c r="BC92" s="195" t="str">
        <f t="shared" si="65"/>
        <v/>
      </c>
      <c r="BD92" s="195" t="str">
        <f t="shared" si="65"/>
        <v/>
      </c>
      <c r="BE92" s="195" t="str">
        <f t="shared" si="65"/>
        <v/>
      </c>
      <c r="BF92" s="195" t="str">
        <f t="shared" si="65"/>
        <v/>
      </c>
      <c r="BG92" s="195" t="str">
        <f t="shared" si="65"/>
        <v/>
      </c>
      <c r="BH92" s="195" t="str">
        <f t="shared" si="65"/>
        <v/>
      </c>
      <c r="BI92" s="195" t="str">
        <f t="shared" si="65"/>
        <v/>
      </c>
      <c r="BJ92" s="195" t="str">
        <f t="shared" si="65"/>
        <v/>
      </c>
      <c r="BK92" s="195" t="str">
        <f t="shared" si="65"/>
        <v/>
      </c>
      <c r="BL92" s="195" t="str">
        <f t="shared" si="66"/>
        <v/>
      </c>
      <c r="BM92" s="195" t="str">
        <f t="shared" si="66"/>
        <v/>
      </c>
      <c r="BN92" s="195">
        <f t="shared" si="66"/>
        <v>63.507064546531204</v>
      </c>
      <c r="BO92" s="195">
        <f t="shared" si="66"/>
        <v>64.917856288844561</v>
      </c>
      <c r="BP92" s="195">
        <f t="shared" si="66"/>
        <v>66.359988376588618</v>
      </c>
      <c r="BQ92" s="195">
        <f t="shared" si="66"/>
        <v>67.834157026804007</v>
      </c>
      <c r="BR92" s="195">
        <f t="shared" si="66"/>
        <v>69.341073922798842</v>
      </c>
      <c r="BS92" s="195">
        <f t="shared" si="66"/>
        <v>70.881466557727634</v>
      </c>
      <c r="BT92" s="195">
        <f t="shared" si="66"/>
        <v>72.456078585802601</v>
      </c>
      <c r="BU92" s="195">
        <f t="shared" si="66"/>
        <v>74.065670181307084</v>
      </c>
      <c r="BV92" s="195">
        <f t="shared" si="67"/>
        <v>75.711018405584269</v>
      </c>
      <c r="BW92" s="195">
        <f t="shared" si="67"/>
        <v>77.392917582178583</v>
      </c>
      <c r="BX92" s="195">
        <f t="shared" si="67"/>
        <v>79.112179680310589</v>
      </c>
      <c r="BY92" s="195">
        <f t="shared" si="67"/>
        <v>80.86963470687094</v>
      </c>
      <c r="BZ92" s="195">
        <f t="shared" si="67"/>
        <v>82.666131107121913</v>
      </c>
      <c r="CA92" s="195">
        <f t="shared" si="67"/>
        <v>84.502536174301014</v>
      </c>
      <c r="CB92" s="195">
        <f t="shared" si="67"/>
        <v>86.379736468323273</v>
      </c>
      <c r="CC92" s="195">
        <f t="shared" si="67"/>
        <v>88.298638243785206</v>
      </c>
      <c r="CD92" s="195">
        <f t="shared" si="67"/>
        <v>90.260167887476626</v>
      </c>
      <c r="CE92" s="195">
        <f t="shared" si="67"/>
        <v>92.265272365611793</v>
      </c>
      <c r="CF92" s="195">
        <f t="shared" si="68"/>
        <v>94.314919680995473</v>
      </c>
      <c r="CG92" s="195">
        <f t="shared" si="68"/>
        <v>96.410099340345099</v>
      </c>
      <c r="CH92" s="195">
        <f t="shared" si="68"/>
        <v>98.551822831993988</v>
      </c>
      <c r="CI92" s="195">
        <f t="shared" si="68"/>
        <v>100.741124114207</v>
      </c>
      <c r="CJ92" s="195">
        <f t="shared" si="68"/>
        <v>102.9790601143437</v>
      </c>
      <c r="CK92" s="195">
        <f t="shared" si="68"/>
        <v>105.26671123911044</v>
      </c>
      <c r="CL92" s="195">
        <f t="shared" si="68"/>
        <v>107.60518189614749</v>
      </c>
      <c r="CM92" s="195">
        <f t="shared" si="68"/>
        <v>109.99560102720308</v>
      </c>
      <c r="CN92" s="195">
        <f t="shared" si="68"/>
        <v>112.4391226531518</v>
      </c>
      <c r="CO92" s="195">
        <f t="shared" si="68"/>
        <v>114.93692643112047</v>
      </c>
      <c r="CP92" s="195">
        <f t="shared" si="69"/>
        <v>117.4902182239901</v>
      </c>
      <c r="CQ92" s="195">
        <f t="shared" si="69"/>
        <v>120.10023068254978</v>
      </c>
      <c r="CR92" s="195">
        <f t="shared" si="69"/>
        <v>122.76822384058219</v>
      </c>
      <c r="CS92" s="195">
        <f t="shared" si="69"/>
        <v>125.49548572316958</v>
      </c>
      <c r="CT92" s="195">
        <f t="shared" si="69"/>
        <v>128.2833329685123</v>
      </c>
      <c r="CU92" s="195">
        <f t="shared" si="69"/>
        <v>131.13311146356159</v>
      </c>
      <c r="CV92" s="195">
        <f t="shared" si="69"/>
        <v>134.04619699377216</v>
      </c>
      <c r="CW92" s="195">
        <f t="shared" si="69"/>
        <v>137.02399590728925</v>
      </c>
      <c r="CX92" s="195">
        <f t="shared" si="69"/>
        <v>140.06794579389037</v>
      </c>
      <c r="CY92" s="195">
        <f t="shared" si="69"/>
        <v>143.17951617900911</v>
      </c>
      <c r="CZ92" s="195">
        <f t="shared" si="69"/>
        <v>146.36020923317739</v>
      </c>
    </row>
    <row r="93" spans="3:104" ht="16" hidden="1" outlineLevel="2">
      <c r="C93" s="177">
        <v>63</v>
      </c>
      <c r="D93" s="179" t="str">
        <f t="shared" si="60"/>
        <v/>
      </c>
      <c r="E93" s="195" t="str">
        <f t="shared" si="60"/>
        <v/>
      </c>
      <c r="F93" s="195" t="str">
        <f t="shared" si="60"/>
        <v/>
      </c>
      <c r="G93" s="195" t="str">
        <f t="shared" si="60"/>
        <v/>
      </c>
      <c r="H93" s="195" t="str">
        <f t="shared" si="60"/>
        <v/>
      </c>
      <c r="I93" s="195" t="str">
        <f t="shared" si="60"/>
        <v/>
      </c>
      <c r="J93" s="195" t="str">
        <f t="shared" si="60"/>
        <v/>
      </c>
      <c r="K93" s="195" t="str">
        <f t="shared" si="60"/>
        <v/>
      </c>
      <c r="L93" s="195" t="str">
        <f t="shared" si="60"/>
        <v/>
      </c>
      <c r="M93" s="195" t="str">
        <f t="shared" si="60"/>
        <v/>
      </c>
      <c r="N93" s="195" t="str">
        <f t="shared" si="61"/>
        <v/>
      </c>
      <c r="O93" s="195" t="str">
        <f t="shared" si="61"/>
        <v/>
      </c>
      <c r="P93" s="195" t="str">
        <f t="shared" si="61"/>
        <v/>
      </c>
      <c r="Q93" s="195" t="str">
        <f t="shared" si="61"/>
        <v/>
      </c>
      <c r="R93" s="195" t="str">
        <f t="shared" si="61"/>
        <v/>
      </c>
      <c r="S93" s="195" t="str">
        <f t="shared" si="61"/>
        <v/>
      </c>
      <c r="T93" s="195" t="str">
        <f t="shared" si="61"/>
        <v/>
      </c>
      <c r="U93" s="195" t="str">
        <f t="shared" si="61"/>
        <v/>
      </c>
      <c r="V93" s="195" t="str">
        <f t="shared" si="61"/>
        <v/>
      </c>
      <c r="W93" s="195" t="str">
        <f t="shared" si="61"/>
        <v/>
      </c>
      <c r="X93" s="195" t="str">
        <f t="shared" si="62"/>
        <v/>
      </c>
      <c r="Y93" s="195" t="str">
        <f t="shared" si="62"/>
        <v/>
      </c>
      <c r="Z93" s="195" t="str">
        <f t="shared" si="62"/>
        <v/>
      </c>
      <c r="AA93" s="195" t="str">
        <f t="shared" si="62"/>
        <v/>
      </c>
      <c r="AB93" s="195" t="str">
        <f t="shared" si="62"/>
        <v/>
      </c>
      <c r="AC93" s="195" t="str">
        <f t="shared" si="62"/>
        <v/>
      </c>
      <c r="AD93" s="195" t="str">
        <f t="shared" si="62"/>
        <v/>
      </c>
      <c r="AE93" s="195" t="str">
        <f t="shared" si="62"/>
        <v/>
      </c>
      <c r="AF93" s="195" t="str">
        <f t="shared" si="62"/>
        <v/>
      </c>
      <c r="AG93" s="195" t="str">
        <f t="shared" si="62"/>
        <v/>
      </c>
      <c r="AH93" s="195" t="str">
        <f t="shared" si="63"/>
        <v/>
      </c>
      <c r="AI93" s="195" t="str">
        <f t="shared" si="63"/>
        <v/>
      </c>
      <c r="AJ93" s="195" t="str">
        <f t="shared" si="63"/>
        <v/>
      </c>
      <c r="AK93" s="195" t="str">
        <f t="shared" si="63"/>
        <v/>
      </c>
      <c r="AL93" s="195" t="str">
        <f t="shared" si="63"/>
        <v/>
      </c>
      <c r="AM93" s="195" t="str">
        <f t="shared" si="63"/>
        <v/>
      </c>
      <c r="AN93" s="195" t="str">
        <f t="shared" si="63"/>
        <v/>
      </c>
      <c r="AO93" s="195" t="str">
        <f t="shared" si="63"/>
        <v/>
      </c>
      <c r="AP93" s="195" t="str">
        <f t="shared" si="63"/>
        <v/>
      </c>
      <c r="AQ93" s="195" t="str">
        <f t="shared" si="63"/>
        <v/>
      </c>
      <c r="AR93" s="195" t="str">
        <f t="shared" si="64"/>
        <v/>
      </c>
      <c r="AS93" s="195" t="str">
        <f t="shared" si="64"/>
        <v/>
      </c>
      <c r="AT93" s="195" t="str">
        <f t="shared" si="64"/>
        <v/>
      </c>
      <c r="AU93" s="195" t="str">
        <f t="shared" si="64"/>
        <v/>
      </c>
      <c r="AV93" s="195" t="str">
        <f t="shared" si="64"/>
        <v/>
      </c>
      <c r="AW93" s="195" t="str">
        <f t="shared" si="64"/>
        <v/>
      </c>
      <c r="AX93" s="195" t="str">
        <f t="shared" si="64"/>
        <v/>
      </c>
      <c r="AY93" s="195" t="str">
        <f t="shared" si="64"/>
        <v/>
      </c>
      <c r="AZ93" s="195" t="str">
        <f t="shared" si="64"/>
        <v/>
      </c>
      <c r="BA93" s="195" t="str">
        <f t="shared" si="64"/>
        <v/>
      </c>
      <c r="BB93" s="195" t="str">
        <f t="shared" si="65"/>
        <v/>
      </c>
      <c r="BC93" s="195" t="str">
        <f t="shared" si="65"/>
        <v/>
      </c>
      <c r="BD93" s="195" t="str">
        <f t="shared" si="65"/>
        <v/>
      </c>
      <c r="BE93" s="195" t="str">
        <f t="shared" si="65"/>
        <v/>
      </c>
      <c r="BF93" s="195" t="str">
        <f t="shared" si="65"/>
        <v/>
      </c>
      <c r="BG93" s="195" t="str">
        <f t="shared" si="65"/>
        <v/>
      </c>
      <c r="BH93" s="195" t="str">
        <f t="shared" si="65"/>
        <v/>
      </c>
      <c r="BI93" s="195" t="str">
        <f t="shared" si="65"/>
        <v/>
      </c>
      <c r="BJ93" s="195" t="str">
        <f t="shared" si="65"/>
        <v/>
      </c>
      <c r="BK93" s="195" t="str">
        <f t="shared" si="65"/>
        <v/>
      </c>
      <c r="BL93" s="195" t="str">
        <f t="shared" si="66"/>
        <v/>
      </c>
      <c r="BM93" s="195" t="str">
        <f t="shared" si="66"/>
        <v/>
      </c>
      <c r="BN93" s="195" t="str">
        <f t="shared" si="66"/>
        <v/>
      </c>
      <c r="BO93" s="195">
        <f t="shared" si="66"/>
        <v>62.126932062763345</v>
      </c>
      <c r="BP93" s="195">
        <f t="shared" si="66"/>
        <v>63.50706454653119</v>
      </c>
      <c r="BQ93" s="195">
        <f t="shared" si="66"/>
        <v>64.917856288844533</v>
      </c>
      <c r="BR93" s="195">
        <f t="shared" si="66"/>
        <v>66.359988376588618</v>
      </c>
      <c r="BS93" s="195">
        <f t="shared" si="66"/>
        <v>67.834157026803993</v>
      </c>
      <c r="BT93" s="195">
        <f t="shared" si="66"/>
        <v>69.341073922798827</v>
      </c>
      <c r="BU93" s="195">
        <f t="shared" si="66"/>
        <v>70.881466557727606</v>
      </c>
      <c r="BV93" s="195">
        <f t="shared" si="67"/>
        <v>72.456078585802587</v>
      </c>
      <c r="BW93" s="195">
        <f t="shared" si="67"/>
        <v>74.06567018130707</v>
      </c>
      <c r="BX93" s="195">
        <f t="shared" si="67"/>
        <v>75.711018405584255</v>
      </c>
      <c r="BY93" s="195">
        <f t="shared" si="67"/>
        <v>77.392917582178555</v>
      </c>
      <c r="BZ93" s="195">
        <f t="shared" si="67"/>
        <v>79.112179680310589</v>
      </c>
      <c r="CA93" s="195">
        <f t="shared" si="67"/>
        <v>80.869634706870897</v>
      </c>
      <c r="CB93" s="195">
        <f t="shared" si="67"/>
        <v>82.666131107121899</v>
      </c>
      <c r="CC93" s="195">
        <f t="shared" si="67"/>
        <v>84.502536174300985</v>
      </c>
      <c r="CD93" s="195">
        <f t="shared" si="67"/>
        <v>86.379736468323259</v>
      </c>
      <c r="CE93" s="195">
        <f t="shared" si="67"/>
        <v>88.298638243785177</v>
      </c>
      <c r="CF93" s="195">
        <f t="shared" si="68"/>
        <v>90.260167887476598</v>
      </c>
      <c r="CG93" s="195">
        <f t="shared" si="68"/>
        <v>92.26527236561175</v>
      </c>
      <c r="CH93" s="195">
        <f t="shared" si="68"/>
        <v>94.314919680995459</v>
      </c>
      <c r="CI93" s="195">
        <f t="shared" si="68"/>
        <v>96.41009934034507</v>
      </c>
      <c r="CJ93" s="195">
        <f t="shared" si="68"/>
        <v>98.55182283199396</v>
      </c>
      <c r="CK93" s="195">
        <f t="shared" si="68"/>
        <v>100.74112411420697</v>
      </c>
      <c r="CL93" s="195">
        <f t="shared" si="68"/>
        <v>102.97906011434367</v>
      </c>
      <c r="CM93" s="195">
        <f t="shared" si="68"/>
        <v>105.26671123911041</v>
      </c>
      <c r="CN93" s="195">
        <f t="shared" si="68"/>
        <v>107.60518189614746</v>
      </c>
      <c r="CO93" s="195">
        <f t="shared" si="68"/>
        <v>109.99560102720304</v>
      </c>
      <c r="CP93" s="195">
        <f t="shared" si="69"/>
        <v>112.4391226531518</v>
      </c>
      <c r="CQ93" s="195">
        <f t="shared" si="69"/>
        <v>114.93692643112041</v>
      </c>
      <c r="CR93" s="195">
        <f t="shared" si="69"/>
        <v>117.4902182239901</v>
      </c>
      <c r="CS93" s="195">
        <f t="shared" si="69"/>
        <v>120.10023068254974</v>
      </c>
      <c r="CT93" s="195">
        <f t="shared" si="69"/>
        <v>122.76822384058218</v>
      </c>
      <c r="CU93" s="195">
        <f t="shared" si="69"/>
        <v>125.49548572316954</v>
      </c>
      <c r="CV93" s="195">
        <f t="shared" si="69"/>
        <v>128.28333296851227</v>
      </c>
      <c r="CW93" s="195">
        <f t="shared" si="69"/>
        <v>131.13311146356156</v>
      </c>
      <c r="CX93" s="195">
        <f t="shared" si="69"/>
        <v>134.0461969937721</v>
      </c>
      <c r="CY93" s="195">
        <f t="shared" si="69"/>
        <v>137.02399590728925</v>
      </c>
      <c r="CZ93" s="195">
        <f t="shared" si="69"/>
        <v>140.06794579389029</v>
      </c>
    </row>
    <row r="94" spans="3:104" ht="16" hidden="1" outlineLevel="2">
      <c r="C94" s="177">
        <v>64</v>
      </c>
      <c r="D94" s="179" t="str">
        <f t="shared" si="60"/>
        <v/>
      </c>
      <c r="E94" s="195" t="str">
        <f t="shared" si="60"/>
        <v/>
      </c>
      <c r="F94" s="195" t="str">
        <f t="shared" si="60"/>
        <v/>
      </c>
      <c r="G94" s="195" t="str">
        <f t="shared" si="60"/>
        <v/>
      </c>
      <c r="H94" s="195" t="str">
        <f t="shared" si="60"/>
        <v/>
      </c>
      <c r="I94" s="195" t="str">
        <f t="shared" si="60"/>
        <v/>
      </c>
      <c r="J94" s="195" t="str">
        <f t="shared" si="60"/>
        <v/>
      </c>
      <c r="K94" s="195" t="str">
        <f t="shared" si="60"/>
        <v/>
      </c>
      <c r="L94" s="195" t="str">
        <f t="shared" si="60"/>
        <v/>
      </c>
      <c r="M94" s="195" t="str">
        <f t="shared" si="60"/>
        <v/>
      </c>
      <c r="N94" s="195" t="str">
        <f t="shared" si="61"/>
        <v/>
      </c>
      <c r="O94" s="195" t="str">
        <f t="shared" si="61"/>
        <v/>
      </c>
      <c r="P94" s="195" t="str">
        <f t="shared" si="61"/>
        <v/>
      </c>
      <c r="Q94" s="195" t="str">
        <f t="shared" si="61"/>
        <v/>
      </c>
      <c r="R94" s="195" t="str">
        <f t="shared" si="61"/>
        <v/>
      </c>
      <c r="S94" s="195" t="str">
        <f t="shared" si="61"/>
        <v/>
      </c>
      <c r="T94" s="195" t="str">
        <f t="shared" si="61"/>
        <v/>
      </c>
      <c r="U94" s="195" t="str">
        <f t="shared" si="61"/>
        <v/>
      </c>
      <c r="V94" s="195" t="str">
        <f t="shared" si="61"/>
        <v/>
      </c>
      <c r="W94" s="195" t="str">
        <f t="shared" si="61"/>
        <v/>
      </c>
      <c r="X94" s="195" t="str">
        <f t="shared" si="62"/>
        <v/>
      </c>
      <c r="Y94" s="195" t="str">
        <f t="shared" si="62"/>
        <v/>
      </c>
      <c r="Z94" s="195" t="str">
        <f t="shared" si="62"/>
        <v/>
      </c>
      <c r="AA94" s="195" t="str">
        <f t="shared" si="62"/>
        <v/>
      </c>
      <c r="AB94" s="195" t="str">
        <f t="shared" si="62"/>
        <v/>
      </c>
      <c r="AC94" s="195" t="str">
        <f t="shared" si="62"/>
        <v/>
      </c>
      <c r="AD94" s="195" t="str">
        <f t="shared" si="62"/>
        <v/>
      </c>
      <c r="AE94" s="195" t="str">
        <f t="shared" si="62"/>
        <v/>
      </c>
      <c r="AF94" s="195" t="str">
        <f t="shared" si="62"/>
        <v/>
      </c>
      <c r="AG94" s="195" t="str">
        <f t="shared" si="62"/>
        <v/>
      </c>
      <c r="AH94" s="195" t="str">
        <f t="shared" si="63"/>
        <v/>
      </c>
      <c r="AI94" s="195" t="str">
        <f t="shared" si="63"/>
        <v/>
      </c>
      <c r="AJ94" s="195" t="str">
        <f t="shared" si="63"/>
        <v/>
      </c>
      <c r="AK94" s="195" t="str">
        <f t="shared" si="63"/>
        <v/>
      </c>
      <c r="AL94" s="195" t="str">
        <f t="shared" si="63"/>
        <v/>
      </c>
      <c r="AM94" s="195" t="str">
        <f t="shared" si="63"/>
        <v/>
      </c>
      <c r="AN94" s="195" t="str">
        <f t="shared" si="63"/>
        <v/>
      </c>
      <c r="AO94" s="195" t="str">
        <f t="shared" si="63"/>
        <v/>
      </c>
      <c r="AP94" s="195" t="str">
        <f t="shared" si="63"/>
        <v/>
      </c>
      <c r="AQ94" s="195" t="str">
        <f t="shared" si="63"/>
        <v/>
      </c>
      <c r="AR94" s="195" t="str">
        <f t="shared" si="64"/>
        <v/>
      </c>
      <c r="AS94" s="195" t="str">
        <f t="shared" si="64"/>
        <v/>
      </c>
      <c r="AT94" s="195" t="str">
        <f t="shared" si="64"/>
        <v/>
      </c>
      <c r="AU94" s="195" t="str">
        <f t="shared" si="64"/>
        <v/>
      </c>
      <c r="AV94" s="195" t="str">
        <f t="shared" si="64"/>
        <v/>
      </c>
      <c r="AW94" s="195" t="str">
        <f t="shared" si="64"/>
        <v/>
      </c>
      <c r="AX94" s="195" t="str">
        <f t="shared" si="64"/>
        <v/>
      </c>
      <c r="AY94" s="195" t="str">
        <f t="shared" si="64"/>
        <v/>
      </c>
      <c r="AZ94" s="195" t="str">
        <f t="shared" si="64"/>
        <v/>
      </c>
      <c r="BA94" s="195" t="str">
        <f t="shared" si="64"/>
        <v/>
      </c>
      <c r="BB94" s="195" t="str">
        <f t="shared" si="65"/>
        <v/>
      </c>
      <c r="BC94" s="195" t="str">
        <f t="shared" si="65"/>
        <v/>
      </c>
      <c r="BD94" s="195" t="str">
        <f t="shared" si="65"/>
        <v/>
      </c>
      <c r="BE94" s="195" t="str">
        <f t="shared" si="65"/>
        <v/>
      </c>
      <c r="BF94" s="195" t="str">
        <f t="shared" si="65"/>
        <v/>
      </c>
      <c r="BG94" s="195" t="str">
        <f t="shared" si="65"/>
        <v/>
      </c>
      <c r="BH94" s="195" t="str">
        <f t="shared" si="65"/>
        <v/>
      </c>
      <c r="BI94" s="195" t="str">
        <f t="shared" si="65"/>
        <v/>
      </c>
      <c r="BJ94" s="195" t="str">
        <f t="shared" si="65"/>
        <v/>
      </c>
      <c r="BK94" s="195" t="str">
        <f t="shared" si="65"/>
        <v/>
      </c>
      <c r="BL94" s="195" t="str">
        <f t="shared" si="66"/>
        <v/>
      </c>
      <c r="BM94" s="195" t="str">
        <f t="shared" si="66"/>
        <v/>
      </c>
      <c r="BN94" s="195" t="str">
        <f t="shared" si="66"/>
        <v/>
      </c>
      <c r="BO94" s="195" t="str">
        <f t="shared" si="66"/>
        <v/>
      </c>
      <c r="BP94" s="195">
        <f t="shared" si="66"/>
        <v>60.77679255200335</v>
      </c>
      <c r="BQ94" s="195">
        <f t="shared" si="66"/>
        <v>62.126932062763359</v>
      </c>
      <c r="BR94" s="195">
        <f t="shared" si="66"/>
        <v>63.50706454653119</v>
      </c>
      <c r="BS94" s="195">
        <f t="shared" si="66"/>
        <v>64.917856288844547</v>
      </c>
      <c r="BT94" s="195">
        <f t="shared" si="66"/>
        <v>66.359988376588618</v>
      </c>
      <c r="BU94" s="195">
        <f t="shared" si="66"/>
        <v>67.834157026804007</v>
      </c>
      <c r="BV94" s="195">
        <f t="shared" si="67"/>
        <v>69.341073922798827</v>
      </c>
      <c r="BW94" s="195">
        <f t="shared" si="67"/>
        <v>70.88146655772762</v>
      </c>
      <c r="BX94" s="195">
        <f t="shared" si="67"/>
        <v>72.456078585802587</v>
      </c>
      <c r="BY94" s="195">
        <f t="shared" si="67"/>
        <v>74.06567018130707</v>
      </c>
      <c r="BZ94" s="195">
        <f t="shared" si="67"/>
        <v>75.711018405584255</v>
      </c>
      <c r="CA94" s="195">
        <f t="shared" si="67"/>
        <v>77.392917582178583</v>
      </c>
      <c r="CB94" s="195">
        <f t="shared" si="67"/>
        <v>79.112179680310589</v>
      </c>
      <c r="CC94" s="195">
        <f t="shared" si="67"/>
        <v>80.869634706870926</v>
      </c>
      <c r="CD94" s="195">
        <f t="shared" si="67"/>
        <v>82.666131107121899</v>
      </c>
      <c r="CE94" s="195">
        <f t="shared" si="67"/>
        <v>84.502536174301014</v>
      </c>
      <c r="CF94" s="195">
        <f t="shared" si="68"/>
        <v>86.379736468323259</v>
      </c>
      <c r="CG94" s="195">
        <f t="shared" si="68"/>
        <v>88.298638243785192</v>
      </c>
      <c r="CH94" s="195">
        <f t="shared" si="68"/>
        <v>90.260167887476612</v>
      </c>
      <c r="CI94" s="195">
        <f t="shared" si="68"/>
        <v>92.265272365611764</v>
      </c>
      <c r="CJ94" s="195">
        <f t="shared" si="68"/>
        <v>94.314919680995473</v>
      </c>
      <c r="CK94" s="195">
        <f t="shared" si="68"/>
        <v>96.410099340345084</v>
      </c>
      <c r="CL94" s="195">
        <f t="shared" si="68"/>
        <v>98.551822831993974</v>
      </c>
      <c r="CM94" s="195">
        <f t="shared" si="68"/>
        <v>100.74112411420698</v>
      </c>
      <c r="CN94" s="195">
        <f t="shared" si="68"/>
        <v>102.97906011434368</v>
      </c>
      <c r="CO94" s="195">
        <f t="shared" si="68"/>
        <v>105.26671123911042</v>
      </c>
      <c r="CP94" s="195">
        <f t="shared" si="69"/>
        <v>107.60518189614746</v>
      </c>
      <c r="CQ94" s="195">
        <f t="shared" si="69"/>
        <v>109.99560102720307</v>
      </c>
      <c r="CR94" s="195">
        <f t="shared" si="69"/>
        <v>112.43912265315178</v>
      </c>
      <c r="CS94" s="195">
        <f t="shared" si="69"/>
        <v>114.93692643112045</v>
      </c>
      <c r="CT94" s="195">
        <f t="shared" si="69"/>
        <v>117.4902182239901</v>
      </c>
      <c r="CU94" s="195">
        <f t="shared" si="69"/>
        <v>120.10023068254976</v>
      </c>
      <c r="CV94" s="195">
        <f t="shared" si="69"/>
        <v>122.76822384058219</v>
      </c>
      <c r="CW94" s="195">
        <f t="shared" si="69"/>
        <v>125.49548572316955</v>
      </c>
      <c r="CX94" s="195">
        <f t="shared" si="69"/>
        <v>128.2833329685123</v>
      </c>
      <c r="CY94" s="195">
        <f t="shared" si="69"/>
        <v>131.13311146356156</v>
      </c>
      <c r="CZ94" s="195">
        <f t="shared" si="69"/>
        <v>134.04619699377216</v>
      </c>
    </row>
    <row r="95" spans="3:104" ht="16" hidden="1" outlineLevel="2">
      <c r="C95" s="177">
        <v>65</v>
      </c>
      <c r="D95" s="179" t="str">
        <f t="shared" si="60"/>
        <v/>
      </c>
      <c r="E95" s="195" t="str">
        <f t="shared" si="60"/>
        <v/>
      </c>
      <c r="F95" s="195" t="str">
        <f t="shared" si="60"/>
        <v/>
      </c>
      <c r="G95" s="195" t="str">
        <f t="shared" si="60"/>
        <v/>
      </c>
      <c r="H95" s="195" t="str">
        <f t="shared" si="60"/>
        <v/>
      </c>
      <c r="I95" s="195" t="str">
        <f t="shared" si="60"/>
        <v/>
      </c>
      <c r="J95" s="195" t="str">
        <f t="shared" si="60"/>
        <v/>
      </c>
      <c r="K95" s="195" t="str">
        <f t="shared" si="60"/>
        <v/>
      </c>
      <c r="L95" s="195" t="str">
        <f t="shared" si="60"/>
        <v/>
      </c>
      <c r="M95" s="195" t="str">
        <f t="shared" si="60"/>
        <v/>
      </c>
      <c r="N95" s="195" t="str">
        <f t="shared" si="61"/>
        <v/>
      </c>
      <c r="O95" s="195" t="str">
        <f t="shared" si="61"/>
        <v/>
      </c>
      <c r="P95" s="195" t="str">
        <f t="shared" si="61"/>
        <v/>
      </c>
      <c r="Q95" s="195" t="str">
        <f t="shared" si="61"/>
        <v/>
      </c>
      <c r="R95" s="195" t="str">
        <f t="shared" si="61"/>
        <v/>
      </c>
      <c r="S95" s="195" t="str">
        <f t="shared" si="61"/>
        <v/>
      </c>
      <c r="T95" s="195" t="str">
        <f t="shared" si="61"/>
        <v/>
      </c>
      <c r="U95" s="195" t="str">
        <f t="shared" si="61"/>
        <v/>
      </c>
      <c r="V95" s="195" t="str">
        <f t="shared" si="61"/>
        <v/>
      </c>
      <c r="W95" s="195" t="str">
        <f t="shared" si="61"/>
        <v/>
      </c>
      <c r="X95" s="195" t="str">
        <f t="shared" si="62"/>
        <v/>
      </c>
      <c r="Y95" s="195" t="str">
        <f t="shared" si="62"/>
        <v/>
      </c>
      <c r="Z95" s="195" t="str">
        <f t="shared" si="62"/>
        <v/>
      </c>
      <c r="AA95" s="195" t="str">
        <f t="shared" si="62"/>
        <v/>
      </c>
      <c r="AB95" s="195" t="str">
        <f t="shared" si="62"/>
        <v/>
      </c>
      <c r="AC95" s="195" t="str">
        <f t="shared" si="62"/>
        <v/>
      </c>
      <c r="AD95" s="195" t="str">
        <f t="shared" si="62"/>
        <v/>
      </c>
      <c r="AE95" s="195" t="str">
        <f t="shared" si="62"/>
        <v/>
      </c>
      <c r="AF95" s="195" t="str">
        <f t="shared" si="62"/>
        <v/>
      </c>
      <c r="AG95" s="195" t="str">
        <f t="shared" si="62"/>
        <v/>
      </c>
      <c r="AH95" s="195" t="str">
        <f t="shared" si="63"/>
        <v/>
      </c>
      <c r="AI95" s="195" t="str">
        <f t="shared" si="63"/>
        <v/>
      </c>
      <c r="AJ95" s="195" t="str">
        <f t="shared" si="63"/>
        <v/>
      </c>
      <c r="AK95" s="195" t="str">
        <f t="shared" si="63"/>
        <v/>
      </c>
      <c r="AL95" s="195" t="str">
        <f t="shared" si="63"/>
        <v/>
      </c>
      <c r="AM95" s="195" t="str">
        <f t="shared" si="63"/>
        <v/>
      </c>
      <c r="AN95" s="195" t="str">
        <f t="shared" si="63"/>
        <v/>
      </c>
      <c r="AO95" s="195" t="str">
        <f t="shared" si="63"/>
        <v/>
      </c>
      <c r="AP95" s="195" t="str">
        <f t="shared" si="63"/>
        <v/>
      </c>
      <c r="AQ95" s="195" t="str">
        <f t="shared" si="63"/>
        <v/>
      </c>
      <c r="AR95" s="195" t="str">
        <f t="shared" si="64"/>
        <v/>
      </c>
      <c r="AS95" s="195" t="str">
        <f t="shared" si="64"/>
        <v/>
      </c>
      <c r="AT95" s="195" t="str">
        <f t="shared" si="64"/>
        <v/>
      </c>
      <c r="AU95" s="195" t="str">
        <f t="shared" si="64"/>
        <v/>
      </c>
      <c r="AV95" s="195" t="str">
        <f t="shared" si="64"/>
        <v/>
      </c>
      <c r="AW95" s="195" t="str">
        <f t="shared" si="64"/>
        <v/>
      </c>
      <c r="AX95" s="195" t="str">
        <f t="shared" si="64"/>
        <v/>
      </c>
      <c r="AY95" s="195" t="str">
        <f t="shared" si="64"/>
        <v/>
      </c>
      <c r="AZ95" s="195" t="str">
        <f t="shared" si="64"/>
        <v/>
      </c>
      <c r="BA95" s="195" t="str">
        <f t="shared" si="64"/>
        <v/>
      </c>
      <c r="BB95" s="195" t="str">
        <f t="shared" si="65"/>
        <v/>
      </c>
      <c r="BC95" s="195" t="str">
        <f t="shared" si="65"/>
        <v/>
      </c>
      <c r="BD95" s="195" t="str">
        <f t="shared" si="65"/>
        <v/>
      </c>
      <c r="BE95" s="195" t="str">
        <f t="shared" si="65"/>
        <v/>
      </c>
      <c r="BF95" s="195" t="str">
        <f t="shared" si="65"/>
        <v/>
      </c>
      <c r="BG95" s="195" t="str">
        <f t="shared" si="65"/>
        <v/>
      </c>
      <c r="BH95" s="195" t="str">
        <f t="shared" si="65"/>
        <v/>
      </c>
      <c r="BI95" s="195" t="str">
        <f t="shared" si="65"/>
        <v/>
      </c>
      <c r="BJ95" s="195" t="str">
        <f t="shared" si="65"/>
        <v/>
      </c>
      <c r="BK95" s="195" t="str">
        <f t="shared" si="65"/>
        <v/>
      </c>
      <c r="BL95" s="195" t="str">
        <f t="shared" si="66"/>
        <v/>
      </c>
      <c r="BM95" s="195" t="str">
        <f t="shared" si="66"/>
        <v/>
      </c>
      <c r="BN95" s="195" t="str">
        <f t="shared" si="66"/>
        <v/>
      </c>
      <c r="BO95" s="195" t="str">
        <f t="shared" si="66"/>
        <v/>
      </c>
      <c r="BP95" s="195" t="str">
        <f t="shared" si="66"/>
        <v/>
      </c>
      <c r="BQ95" s="195">
        <f t="shared" si="66"/>
        <v>59.455994208398891</v>
      </c>
      <c r="BR95" s="195">
        <f t="shared" si="66"/>
        <v>60.77679255200335</v>
      </c>
      <c r="BS95" s="195">
        <f t="shared" si="66"/>
        <v>62.126932062763345</v>
      </c>
      <c r="BT95" s="195">
        <f t="shared" si="66"/>
        <v>63.507064546531197</v>
      </c>
      <c r="BU95" s="195">
        <f t="shared" si="66"/>
        <v>64.917856288844547</v>
      </c>
      <c r="BV95" s="195">
        <f t="shared" si="67"/>
        <v>66.359988376588618</v>
      </c>
      <c r="BW95" s="195">
        <f t="shared" si="67"/>
        <v>67.834157026803993</v>
      </c>
      <c r="BX95" s="195">
        <f t="shared" si="67"/>
        <v>69.341073922798813</v>
      </c>
      <c r="BY95" s="195">
        <f t="shared" si="67"/>
        <v>70.881466557727606</v>
      </c>
      <c r="BZ95" s="195">
        <f t="shared" si="67"/>
        <v>72.456078585802587</v>
      </c>
      <c r="CA95" s="195">
        <f t="shared" si="67"/>
        <v>74.065670181307055</v>
      </c>
      <c r="CB95" s="195">
        <f t="shared" si="67"/>
        <v>75.711018405584269</v>
      </c>
      <c r="CC95" s="195">
        <f t="shared" si="67"/>
        <v>77.392917582178569</v>
      </c>
      <c r="CD95" s="195">
        <f t="shared" si="67"/>
        <v>79.112179680310589</v>
      </c>
      <c r="CE95" s="195">
        <f t="shared" si="67"/>
        <v>80.869634706870912</v>
      </c>
      <c r="CF95" s="195">
        <f t="shared" si="68"/>
        <v>82.666131107121913</v>
      </c>
      <c r="CG95" s="195">
        <f t="shared" si="68"/>
        <v>84.502536174301</v>
      </c>
      <c r="CH95" s="195">
        <f t="shared" si="68"/>
        <v>86.379736468323259</v>
      </c>
      <c r="CI95" s="195">
        <f t="shared" si="68"/>
        <v>88.298638243785177</v>
      </c>
      <c r="CJ95" s="195">
        <f t="shared" si="68"/>
        <v>90.260167887476598</v>
      </c>
      <c r="CK95" s="195">
        <f t="shared" si="68"/>
        <v>92.265272365611764</v>
      </c>
      <c r="CL95" s="195">
        <f t="shared" si="68"/>
        <v>94.314919680995459</v>
      </c>
      <c r="CM95" s="195">
        <f t="shared" si="68"/>
        <v>96.41009934034507</v>
      </c>
      <c r="CN95" s="195">
        <f t="shared" si="68"/>
        <v>98.551822831993974</v>
      </c>
      <c r="CO95" s="195">
        <f t="shared" si="68"/>
        <v>100.74112411420698</v>
      </c>
      <c r="CP95" s="195">
        <f t="shared" si="69"/>
        <v>102.97906011434368</v>
      </c>
      <c r="CQ95" s="195">
        <f t="shared" si="69"/>
        <v>105.26671123911041</v>
      </c>
      <c r="CR95" s="195">
        <f t="shared" si="69"/>
        <v>107.60518189614747</v>
      </c>
      <c r="CS95" s="195">
        <f t="shared" si="69"/>
        <v>109.99560102720304</v>
      </c>
      <c r="CT95" s="195">
        <f t="shared" si="69"/>
        <v>112.4391226531518</v>
      </c>
      <c r="CU95" s="195">
        <f t="shared" si="69"/>
        <v>114.93692643112044</v>
      </c>
      <c r="CV95" s="195">
        <f t="shared" si="69"/>
        <v>117.4902182239901</v>
      </c>
      <c r="CW95" s="195">
        <f t="shared" si="69"/>
        <v>120.10023068254975</v>
      </c>
      <c r="CX95" s="195">
        <f t="shared" si="69"/>
        <v>122.76822384058218</v>
      </c>
      <c r="CY95" s="195">
        <f t="shared" si="69"/>
        <v>125.49548572316957</v>
      </c>
      <c r="CZ95" s="195">
        <f t="shared" si="69"/>
        <v>128.28333296851227</v>
      </c>
    </row>
    <row r="96" spans="3:104" ht="16" hidden="1" outlineLevel="2">
      <c r="C96" s="177">
        <v>66</v>
      </c>
      <c r="D96" s="179" t="str">
        <f t="shared" si="60"/>
        <v/>
      </c>
      <c r="E96" s="195" t="str">
        <f t="shared" si="60"/>
        <v/>
      </c>
      <c r="F96" s="195" t="str">
        <f t="shared" si="60"/>
        <v/>
      </c>
      <c r="G96" s="195" t="str">
        <f t="shared" si="60"/>
        <v/>
      </c>
      <c r="H96" s="195" t="str">
        <f t="shared" si="60"/>
        <v/>
      </c>
      <c r="I96" s="195" t="str">
        <f t="shared" si="60"/>
        <v/>
      </c>
      <c r="J96" s="195" t="str">
        <f t="shared" si="60"/>
        <v/>
      </c>
      <c r="K96" s="195" t="str">
        <f t="shared" si="60"/>
        <v/>
      </c>
      <c r="L96" s="195" t="str">
        <f t="shared" si="60"/>
        <v/>
      </c>
      <c r="M96" s="195" t="str">
        <f t="shared" si="60"/>
        <v/>
      </c>
      <c r="N96" s="195" t="str">
        <f t="shared" si="61"/>
        <v/>
      </c>
      <c r="O96" s="195" t="str">
        <f t="shared" si="61"/>
        <v/>
      </c>
      <c r="P96" s="195" t="str">
        <f t="shared" si="61"/>
        <v/>
      </c>
      <c r="Q96" s="195" t="str">
        <f t="shared" si="61"/>
        <v/>
      </c>
      <c r="R96" s="195" t="str">
        <f t="shared" si="61"/>
        <v/>
      </c>
      <c r="S96" s="195" t="str">
        <f t="shared" si="61"/>
        <v/>
      </c>
      <c r="T96" s="195" t="str">
        <f t="shared" si="61"/>
        <v/>
      </c>
      <c r="U96" s="195" t="str">
        <f t="shared" si="61"/>
        <v/>
      </c>
      <c r="V96" s="195" t="str">
        <f t="shared" si="61"/>
        <v/>
      </c>
      <c r="W96" s="195" t="str">
        <f t="shared" si="61"/>
        <v/>
      </c>
      <c r="X96" s="195" t="str">
        <f t="shared" si="62"/>
        <v/>
      </c>
      <c r="Y96" s="195" t="str">
        <f t="shared" si="62"/>
        <v/>
      </c>
      <c r="Z96" s="195" t="str">
        <f t="shared" si="62"/>
        <v/>
      </c>
      <c r="AA96" s="195" t="str">
        <f t="shared" si="62"/>
        <v/>
      </c>
      <c r="AB96" s="195" t="str">
        <f t="shared" si="62"/>
        <v/>
      </c>
      <c r="AC96" s="195" t="str">
        <f t="shared" si="62"/>
        <v/>
      </c>
      <c r="AD96" s="195" t="str">
        <f t="shared" si="62"/>
        <v/>
      </c>
      <c r="AE96" s="195" t="str">
        <f t="shared" si="62"/>
        <v/>
      </c>
      <c r="AF96" s="195" t="str">
        <f t="shared" si="62"/>
        <v/>
      </c>
      <c r="AG96" s="195" t="str">
        <f t="shared" si="62"/>
        <v/>
      </c>
      <c r="AH96" s="195" t="str">
        <f t="shared" si="63"/>
        <v/>
      </c>
      <c r="AI96" s="195" t="str">
        <f t="shared" si="63"/>
        <v/>
      </c>
      <c r="AJ96" s="195" t="str">
        <f t="shared" si="63"/>
        <v/>
      </c>
      <c r="AK96" s="195" t="str">
        <f t="shared" si="63"/>
        <v/>
      </c>
      <c r="AL96" s="195" t="str">
        <f t="shared" si="63"/>
        <v/>
      </c>
      <c r="AM96" s="195" t="str">
        <f t="shared" si="63"/>
        <v/>
      </c>
      <c r="AN96" s="195" t="str">
        <f t="shared" si="63"/>
        <v/>
      </c>
      <c r="AO96" s="195" t="str">
        <f t="shared" si="63"/>
        <v/>
      </c>
      <c r="AP96" s="195" t="str">
        <f t="shared" si="63"/>
        <v/>
      </c>
      <c r="AQ96" s="195" t="str">
        <f t="shared" si="63"/>
        <v/>
      </c>
      <c r="AR96" s="195" t="str">
        <f t="shared" si="64"/>
        <v/>
      </c>
      <c r="AS96" s="195" t="str">
        <f t="shared" si="64"/>
        <v/>
      </c>
      <c r="AT96" s="195" t="str">
        <f t="shared" si="64"/>
        <v/>
      </c>
      <c r="AU96" s="195" t="str">
        <f t="shared" si="64"/>
        <v/>
      </c>
      <c r="AV96" s="195" t="str">
        <f t="shared" si="64"/>
        <v/>
      </c>
      <c r="AW96" s="195" t="str">
        <f t="shared" si="64"/>
        <v/>
      </c>
      <c r="AX96" s="195" t="str">
        <f t="shared" si="64"/>
        <v/>
      </c>
      <c r="AY96" s="195" t="str">
        <f t="shared" si="64"/>
        <v/>
      </c>
      <c r="AZ96" s="195" t="str">
        <f t="shared" si="64"/>
        <v/>
      </c>
      <c r="BA96" s="195" t="str">
        <f t="shared" si="64"/>
        <v/>
      </c>
      <c r="BB96" s="195" t="str">
        <f t="shared" si="65"/>
        <v/>
      </c>
      <c r="BC96" s="195" t="str">
        <f t="shared" si="65"/>
        <v/>
      </c>
      <c r="BD96" s="195" t="str">
        <f t="shared" si="65"/>
        <v/>
      </c>
      <c r="BE96" s="195" t="str">
        <f t="shared" si="65"/>
        <v/>
      </c>
      <c r="BF96" s="195" t="str">
        <f t="shared" si="65"/>
        <v/>
      </c>
      <c r="BG96" s="195" t="str">
        <f t="shared" si="65"/>
        <v/>
      </c>
      <c r="BH96" s="195" t="str">
        <f t="shared" si="65"/>
        <v/>
      </c>
      <c r="BI96" s="195" t="str">
        <f t="shared" si="65"/>
        <v/>
      </c>
      <c r="BJ96" s="195" t="str">
        <f t="shared" si="65"/>
        <v/>
      </c>
      <c r="BK96" s="195" t="str">
        <f t="shared" si="65"/>
        <v/>
      </c>
      <c r="BL96" s="195" t="str">
        <f t="shared" si="66"/>
        <v/>
      </c>
      <c r="BM96" s="195" t="str">
        <f t="shared" si="66"/>
        <v/>
      </c>
      <c r="BN96" s="195" t="str">
        <f t="shared" si="66"/>
        <v/>
      </c>
      <c r="BO96" s="195" t="str">
        <f t="shared" si="66"/>
        <v/>
      </c>
      <c r="BP96" s="195" t="str">
        <f t="shared" si="66"/>
        <v/>
      </c>
      <c r="BQ96" s="195" t="str">
        <f t="shared" si="66"/>
        <v/>
      </c>
      <c r="BR96" s="195">
        <f t="shared" si="66"/>
        <v>58.163899391111258</v>
      </c>
      <c r="BS96" s="195">
        <f t="shared" si="66"/>
        <v>59.455994208398899</v>
      </c>
      <c r="BT96" s="195">
        <f t="shared" si="66"/>
        <v>60.776792552003336</v>
      </c>
      <c r="BU96" s="195">
        <f t="shared" si="66"/>
        <v>62.126932062763352</v>
      </c>
      <c r="BV96" s="195">
        <f t="shared" si="67"/>
        <v>63.507064546531204</v>
      </c>
      <c r="BW96" s="195">
        <f t="shared" si="67"/>
        <v>64.917856288844547</v>
      </c>
      <c r="BX96" s="195">
        <f t="shared" si="67"/>
        <v>66.359988376588618</v>
      </c>
      <c r="BY96" s="195">
        <f t="shared" si="67"/>
        <v>67.834157026803993</v>
      </c>
      <c r="BZ96" s="195">
        <f t="shared" si="67"/>
        <v>69.341073922798827</v>
      </c>
      <c r="CA96" s="195">
        <f t="shared" si="67"/>
        <v>70.88146655772762</v>
      </c>
      <c r="CB96" s="195">
        <f t="shared" si="67"/>
        <v>72.456078585802572</v>
      </c>
      <c r="CC96" s="195">
        <f t="shared" si="67"/>
        <v>74.065670181307084</v>
      </c>
      <c r="CD96" s="195">
        <f t="shared" si="67"/>
        <v>75.711018405584255</v>
      </c>
      <c r="CE96" s="195">
        <f t="shared" si="67"/>
        <v>77.392917582178569</v>
      </c>
      <c r="CF96" s="195">
        <f t="shared" si="68"/>
        <v>79.112179680310589</v>
      </c>
      <c r="CG96" s="195">
        <f t="shared" si="68"/>
        <v>80.869634706870926</v>
      </c>
      <c r="CH96" s="195">
        <f t="shared" si="68"/>
        <v>82.666131107121899</v>
      </c>
      <c r="CI96" s="195">
        <f t="shared" si="68"/>
        <v>84.502536174301</v>
      </c>
      <c r="CJ96" s="195">
        <f t="shared" si="68"/>
        <v>86.379736468323259</v>
      </c>
      <c r="CK96" s="195">
        <f t="shared" si="68"/>
        <v>88.298638243785177</v>
      </c>
      <c r="CL96" s="195">
        <f t="shared" si="68"/>
        <v>90.260167887476598</v>
      </c>
      <c r="CM96" s="195">
        <f t="shared" si="68"/>
        <v>92.265272365611764</v>
      </c>
      <c r="CN96" s="195">
        <f t="shared" si="68"/>
        <v>94.314919680995459</v>
      </c>
      <c r="CO96" s="195">
        <f t="shared" si="68"/>
        <v>96.41009934034507</v>
      </c>
      <c r="CP96" s="195">
        <f t="shared" si="69"/>
        <v>98.551822831993974</v>
      </c>
      <c r="CQ96" s="195">
        <f t="shared" si="69"/>
        <v>100.74112411420698</v>
      </c>
      <c r="CR96" s="195">
        <f t="shared" si="69"/>
        <v>102.97906011434367</v>
      </c>
      <c r="CS96" s="195">
        <f t="shared" si="69"/>
        <v>105.26671123911044</v>
      </c>
      <c r="CT96" s="195">
        <f t="shared" si="69"/>
        <v>107.60518189614744</v>
      </c>
      <c r="CU96" s="195">
        <f t="shared" si="69"/>
        <v>109.99560102720307</v>
      </c>
      <c r="CV96" s="195">
        <f t="shared" si="69"/>
        <v>112.43912265315178</v>
      </c>
      <c r="CW96" s="195">
        <f t="shared" si="69"/>
        <v>114.93692643112045</v>
      </c>
      <c r="CX96" s="195">
        <f t="shared" si="69"/>
        <v>117.4902182239901</v>
      </c>
      <c r="CY96" s="195">
        <f t="shared" si="69"/>
        <v>120.10023068254975</v>
      </c>
      <c r="CZ96" s="195">
        <f t="shared" si="69"/>
        <v>122.76822384058219</v>
      </c>
    </row>
    <row r="97" spans="3:104" ht="16" hidden="1" outlineLevel="2">
      <c r="C97" s="177">
        <v>67</v>
      </c>
      <c r="D97" s="179" t="str">
        <f t="shared" si="60"/>
        <v/>
      </c>
      <c r="E97" s="195" t="str">
        <f t="shared" si="60"/>
        <v/>
      </c>
      <c r="F97" s="195" t="str">
        <f t="shared" si="60"/>
        <v/>
      </c>
      <c r="G97" s="195" t="str">
        <f t="shared" si="60"/>
        <v/>
      </c>
      <c r="H97" s="195" t="str">
        <f t="shared" si="60"/>
        <v/>
      </c>
      <c r="I97" s="195" t="str">
        <f t="shared" si="60"/>
        <v/>
      </c>
      <c r="J97" s="195" t="str">
        <f t="shared" si="60"/>
        <v/>
      </c>
      <c r="K97" s="195" t="str">
        <f t="shared" si="60"/>
        <v/>
      </c>
      <c r="L97" s="195" t="str">
        <f t="shared" si="60"/>
        <v/>
      </c>
      <c r="M97" s="195" t="str">
        <f t="shared" si="60"/>
        <v/>
      </c>
      <c r="N97" s="195" t="str">
        <f t="shared" si="61"/>
        <v/>
      </c>
      <c r="O97" s="195" t="str">
        <f t="shared" si="61"/>
        <v/>
      </c>
      <c r="P97" s="195" t="str">
        <f t="shared" si="61"/>
        <v/>
      </c>
      <c r="Q97" s="195" t="str">
        <f t="shared" si="61"/>
        <v/>
      </c>
      <c r="R97" s="195" t="str">
        <f t="shared" si="61"/>
        <v/>
      </c>
      <c r="S97" s="195" t="str">
        <f t="shared" si="61"/>
        <v/>
      </c>
      <c r="T97" s="195" t="str">
        <f t="shared" si="61"/>
        <v/>
      </c>
      <c r="U97" s="195" t="str">
        <f t="shared" si="61"/>
        <v/>
      </c>
      <c r="V97" s="195" t="str">
        <f t="shared" si="61"/>
        <v/>
      </c>
      <c r="W97" s="195" t="str">
        <f t="shared" si="61"/>
        <v/>
      </c>
      <c r="X97" s="195" t="str">
        <f t="shared" si="62"/>
        <v/>
      </c>
      <c r="Y97" s="195" t="str">
        <f t="shared" si="62"/>
        <v/>
      </c>
      <c r="Z97" s="195" t="str">
        <f t="shared" si="62"/>
        <v/>
      </c>
      <c r="AA97" s="195" t="str">
        <f t="shared" si="62"/>
        <v/>
      </c>
      <c r="AB97" s="195" t="str">
        <f t="shared" si="62"/>
        <v/>
      </c>
      <c r="AC97" s="195" t="str">
        <f t="shared" si="62"/>
        <v/>
      </c>
      <c r="AD97" s="195" t="str">
        <f t="shared" si="62"/>
        <v/>
      </c>
      <c r="AE97" s="195" t="str">
        <f t="shared" si="62"/>
        <v/>
      </c>
      <c r="AF97" s="195" t="str">
        <f t="shared" si="62"/>
        <v/>
      </c>
      <c r="AG97" s="195" t="str">
        <f t="shared" si="62"/>
        <v/>
      </c>
      <c r="AH97" s="195" t="str">
        <f t="shared" si="63"/>
        <v/>
      </c>
      <c r="AI97" s="195" t="str">
        <f t="shared" si="63"/>
        <v/>
      </c>
      <c r="AJ97" s="195" t="str">
        <f t="shared" si="63"/>
        <v/>
      </c>
      <c r="AK97" s="195" t="str">
        <f t="shared" si="63"/>
        <v/>
      </c>
      <c r="AL97" s="195" t="str">
        <f t="shared" si="63"/>
        <v/>
      </c>
      <c r="AM97" s="195" t="str">
        <f t="shared" si="63"/>
        <v/>
      </c>
      <c r="AN97" s="195" t="str">
        <f t="shared" si="63"/>
        <v/>
      </c>
      <c r="AO97" s="195" t="str">
        <f t="shared" si="63"/>
        <v/>
      </c>
      <c r="AP97" s="195" t="str">
        <f t="shared" si="63"/>
        <v/>
      </c>
      <c r="AQ97" s="195" t="str">
        <f t="shared" si="63"/>
        <v/>
      </c>
      <c r="AR97" s="195" t="str">
        <f t="shared" si="64"/>
        <v/>
      </c>
      <c r="AS97" s="195" t="str">
        <f t="shared" si="64"/>
        <v/>
      </c>
      <c r="AT97" s="195" t="str">
        <f t="shared" si="64"/>
        <v/>
      </c>
      <c r="AU97" s="195" t="str">
        <f t="shared" si="64"/>
        <v/>
      </c>
      <c r="AV97" s="195" t="str">
        <f t="shared" si="64"/>
        <v/>
      </c>
      <c r="AW97" s="195" t="str">
        <f t="shared" si="64"/>
        <v/>
      </c>
      <c r="AX97" s="195" t="str">
        <f t="shared" si="64"/>
        <v/>
      </c>
      <c r="AY97" s="195" t="str">
        <f t="shared" si="64"/>
        <v/>
      </c>
      <c r="AZ97" s="195" t="str">
        <f t="shared" si="64"/>
        <v/>
      </c>
      <c r="BA97" s="195" t="str">
        <f t="shared" si="64"/>
        <v/>
      </c>
      <c r="BB97" s="195" t="str">
        <f t="shared" si="65"/>
        <v/>
      </c>
      <c r="BC97" s="195" t="str">
        <f t="shared" si="65"/>
        <v/>
      </c>
      <c r="BD97" s="195" t="str">
        <f t="shared" si="65"/>
        <v/>
      </c>
      <c r="BE97" s="195" t="str">
        <f t="shared" si="65"/>
        <v/>
      </c>
      <c r="BF97" s="195" t="str">
        <f t="shared" si="65"/>
        <v/>
      </c>
      <c r="BG97" s="195" t="str">
        <f t="shared" si="65"/>
        <v/>
      </c>
      <c r="BH97" s="195" t="str">
        <f t="shared" si="65"/>
        <v/>
      </c>
      <c r="BI97" s="195" t="str">
        <f t="shared" si="65"/>
        <v/>
      </c>
      <c r="BJ97" s="195" t="str">
        <f t="shared" si="65"/>
        <v/>
      </c>
      <c r="BK97" s="195" t="str">
        <f t="shared" si="65"/>
        <v/>
      </c>
      <c r="BL97" s="195" t="str">
        <f t="shared" si="66"/>
        <v/>
      </c>
      <c r="BM97" s="195" t="str">
        <f t="shared" si="66"/>
        <v/>
      </c>
      <c r="BN97" s="195" t="str">
        <f t="shared" si="66"/>
        <v/>
      </c>
      <c r="BO97" s="195" t="str">
        <f t="shared" si="66"/>
        <v/>
      </c>
      <c r="BP97" s="195" t="str">
        <f t="shared" si="66"/>
        <v/>
      </c>
      <c r="BQ97" s="195" t="str">
        <f t="shared" si="66"/>
        <v/>
      </c>
      <c r="BR97" s="195" t="str">
        <f t="shared" si="66"/>
        <v/>
      </c>
      <c r="BS97" s="195">
        <f t="shared" si="66"/>
        <v>56.89988431648186</v>
      </c>
      <c r="BT97" s="195">
        <f t="shared" si="66"/>
        <v>58.163899391111258</v>
      </c>
      <c r="BU97" s="195">
        <f t="shared" si="66"/>
        <v>59.455994208398877</v>
      </c>
      <c r="BV97" s="195">
        <f t="shared" si="67"/>
        <v>60.776792552003336</v>
      </c>
      <c r="BW97" s="195">
        <f t="shared" si="67"/>
        <v>62.126932062763345</v>
      </c>
      <c r="BX97" s="195">
        <f t="shared" si="67"/>
        <v>63.50706454653119</v>
      </c>
      <c r="BY97" s="195">
        <f t="shared" si="67"/>
        <v>64.917856288844533</v>
      </c>
      <c r="BZ97" s="195">
        <f t="shared" si="67"/>
        <v>66.359988376588603</v>
      </c>
      <c r="CA97" s="195">
        <f t="shared" si="67"/>
        <v>67.834157026803979</v>
      </c>
      <c r="CB97" s="195">
        <f t="shared" si="67"/>
        <v>69.341073922798813</v>
      </c>
      <c r="CC97" s="195">
        <f t="shared" si="67"/>
        <v>70.881466557727592</v>
      </c>
      <c r="CD97" s="195">
        <f t="shared" si="67"/>
        <v>72.456078585802587</v>
      </c>
      <c r="CE97" s="195">
        <f t="shared" si="67"/>
        <v>74.065670181307055</v>
      </c>
      <c r="CF97" s="195">
        <f t="shared" si="68"/>
        <v>75.711018405584255</v>
      </c>
      <c r="CG97" s="195">
        <f t="shared" si="68"/>
        <v>77.392917582178555</v>
      </c>
      <c r="CH97" s="195">
        <f t="shared" si="68"/>
        <v>79.112179680310589</v>
      </c>
      <c r="CI97" s="195">
        <f t="shared" si="68"/>
        <v>80.869634706870897</v>
      </c>
      <c r="CJ97" s="195">
        <f t="shared" si="68"/>
        <v>82.666131107121885</v>
      </c>
      <c r="CK97" s="195">
        <f t="shared" si="68"/>
        <v>84.502536174300985</v>
      </c>
      <c r="CL97" s="195">
        <f t="shared" si="68"/>
        <v>86.379736468323244</v>
      </c>
      <c r="CM97" s="195">
        <f t="shared" si="68"/>
        <v>88.298638243785163</v>
      </c>
      <c r="CN97" s="195">
        <f t="shared" si="68"/>
        <v>90.260167887476584</v>
      </c>
      <c r="CO97" s="195">
        <f t="shared" si="68"/>
        <v>92.26527236561175</v>
      </c>
      <c r="CP97" s="195">
        <f t="shared" si="69"/>
        <v>94.314919680995445</v>
      </c>
      <c r="CQ97" s="195">
        <f t="shared" si="69"/>
        <v>96.41009934034507</v>
      </c>
      <c r="CR97" s="195">
        <f t="shared" si="69"/>
        <v>98.55182283199396</v>
      </c>
      <c r="CS97" s="195">
        <f t="shared" si="69"/>
        <v>100.74112411420695</v>
      </c>
      <c r="CT97" s="195">
        <f t="shared" si="69"/>
        <v>102.97906011434368</v>
      </c>
      <c r="CU97" s="195">
        <f t="shared" si="69"/>
        <v>105.26671123911039</v>
      </c>
      <c r="CV97" s="195">
        <f t="shared" si="69"/>
        <v>107.60518189614746</v>
      </c>
      <c r="CW97" s="195">
        <f t="shared" si="69"/>
        <v>109.99560102720304</v>
      </c>
      <c r="CX97" s="195">
        <f t="shared" si="69"/>
        <v>112.43912265315178</v>
      </c>
      <c r="CY97" s="195">
        <f t="shared" si="69"/>
        <v>114.93692643112043</v>
      </c>
      <c r="CZ97" s="195">
        <f t="shared" si="69"/>
        <v>117.49021822399008</v>
      </c>
    </row>
    <row r="98" spans="3:104" ht="16" hidden="1" outlineLevel="2">
      <c r="C98" s="177">
        <v>68</v>
      </c>
      <c r="D98" s="179" t="str">
        <f t="shared" si="60"/>
        <v/>
      </c>
      <c r="E98" s="195" t="str">
        <f t="shared" si="60"/>
        <v/>
      </c>
      <c r="F98" s="195" t="str">
        <f t="shared" si="60"/>
        <v/>
      </c>
      <c r="G98" s="195" t="str">
        <f t="shared" si="60"/>
        <v/>
      </c>
      <c r="H98" s="195" t="str">
        <f t="shared" si="60"/>
        <v/>
      </c>
      <c r="I98" s="195" t="str">
        <f t="shared" si="60"/>
        <v/>
      </c>
      <c r="J98" s="195" t="str">
        <f t="shared" si="60"/>
        <v/>
      </c>
      <c r="K98" s="195" t="str">
        <f t="shared" si="60"/>
        <v/>
      </c>
      <c r="L98" s="195" t="str">
        <f t="shared" si="60"/>
        <v/>
      </c>
      <c r="M98" s="195" t="str">
        <f t="shared" si="60"/>
        <v/>
      </c>
      <c r="N98" s="195" t="str">
        <f t="shared" si="61"/>
        <v/>
      </c>
      <c r="O98" s="195" t="str">
        <f t="shared" si="61"/>
        <v/>
      </c>
      <c r="P98" s="195" t="str">
        <f t="shared" si="61"/>
        <v/>
      </c>
      <c r="Q98" s="195" t="str">
        <f t="shared" si="61"/>
        <v/>
      </c>
      <c r="R98" s="195" t="str">
        <f t="shared" si="61"/>
        <v/>
      </c>
      <c r="S98" s="195" t="str">
        <f t="shared" si="61"/>
        <v/>
      </c>
      <c r="T98" s="195" t="str">
        <f t="shared" si="61"/>
        <v/>
      </c>
      <c r="U98" s="195" t="str">
        <f t="shared" si="61"/>
        <v/>
      </c>
      <c r="V98" s="195" t="str">
        <f t="shared" si="61"/>
        <v/>
      </c>
      <c r="W98" s="195" t="str">
        <f t="shared" si="61"/>
        <v/>
      </c>
      <c r="X98" s="195" t="str">
        <f t="shared" si="62"/>
        <v/>
      </c>
      <c r="Y98" s="195" t="str">
        <f t="shared" si="62"/>
        <v/>
      </c>
      <c r="Z98" s="195" t="str">
        <f t="shared" si="62"/>
        <v/>
      </c>
      <c r="AA98" s="195" t="str">
        <f t="shared" si="62"/>
        <v/>
      </c>
      <c r="AB98" s="195" t="str">
        <f t="shared" si="62"/>
        <v/>
      </c>
      <c r="AC98" s="195" t="str">
        <f t="shared" si="62"/>
        <v/>
      </c>
      <c r="AD98" s="195" t="str">
        <f t="shared" si="62"/>
        <v/>
      </c>
      <c r="AE98" s="195" t="str">
        <f t="shared" si="62"/>
        <v/>
      </c>
      <c r="AF98" s="195" t="str">
        <f t="shared" si="62"/>
        <v/>
      </c>
      <c r="AG98" s="195" t="str">
        <f t="shared" si="62"/>
        <v/>
      </c>
      <c r="AH98" s="195" t="str">
        <f t="shared" si="63"/>
        <v/>
      </c>
      <c r="AI98" s="195" t="str">
        <f t="shared" si="63"/>
        <v/>
      </c>
      <c r="AJ98" s="195" t="str">
        <f t="shared" si="63"/>
        <v/>
      </c>
      <c r="AK98" s="195" t="str">
        <f t="shared" si="63"/>
        <v/>
      </c>
      <c r="AL98" s="195" t="str">
        <f t="shared" si="63"/>
        <v/>
      </c>
      <c r="AM98" s="195" t="str">
        <f t="shared" si="63"/>
        <v/>
      </c>
      <c r="AN98" s="195" t="str">
        <f t="shared" si="63"/>
        <v/>
      </c>
      <c r="AO98" s="195" t="str">
        <f t="shared" si="63"/>
        <v/>
      </c>
      <c r="AP98" s="195" t="str">
        <f t="shared" si="63"/>
        <v/>
      </c>
      <c r="AQ98" s="195" t="str">
        <f t="shared" si="63"/>
        <v/>
      </c>
      <c r="AR98" s="195" t="str">
        <f t="shared" si="64"/>
        <v/>
      </c>
      <c r="AS98" s="195" t="str">
        <f t="shared" si="64"/>
        <v/>
      </c>
      <c r="AT98" s="195" t="str">
        <f t="shared" si="64"/>
        <v/>
      </c>
      <c r="AU98" s="195" t="str">
        <f t="shared" si="64"/>
        <v/>
      </c>
      <c r="AV98" s="195" t="str">
        <f t="shared" si="64"/>
        <v/>
      </c>
      <c r="AW98" s="195" t="str">
        <f t="shared" si="64"/>
        <v/>
      </c>
      <c r="AX98" s="195" t="str">
        <f t="shared" si="64"/>
        <v/>
      </c>
      <c r="AY98" s="195" t="str">
        <f t="shared" si="64"/>
        <v/>
      </c>
      <c r="AZ98" s="195" t="str">
        <f t="shared" si="64"/>
        <v/>
      </c>
      <c r="BA98" s="195" t="str">
        <f t="shared" si="64"/>
        <v/>
      </c>
      <c r="BB98" s="195" t="str">
        <f t="shared" si="65"/>
        <v/>
      </c>
      <c r="BC98" s="195" t="str">
        <f t="shared" si="65"/>
        <v/>
      </c>
      <c r="BD98" s="195" t="str">
        <f t="shared" si="65"/>
        <v/>
      </c>
      <c r="BE98" s="195" t="str">
        <f t="shared" si="65"/>
        <v/>
      </c>
      <c r="BF98" s="195" t="str">
        <f t="shared" si="65"/>
        <v/>
      </c>
      <c r="BG98" s="195" t="str">
        <f t="shared" si="65"/>
        <v/>
      </c>
      <c r="BH98" s="195" t="str">
        <f t="shared" si="65"/>
        <v/>
      </c>
      <c r="BI98" s="195" t="str">
        <f t="shared" si="65"/>
        <v/>
      </c>
      <c r="BJ98" s="195" t="str">
        <f t="shared" si="65"/>
        <v/>
      </c>
      <c r="BK98" s="195" t="str">
        <f t="shared" si="65"/>
        <v/>
      </c>
      <c r="BL98" s="195" t="str">
        <f t="shared" si="66"/>
        <v/>
      </c>
      <c r="BM98" s="195" t="str">
        <f t="shared" si="66"/>
        <v/>
      </c>
      <c r="BN98" s="195" t="str">
        <f t="shared" si="66"/>
        <v/>
      </c>
      <c r="BO98" s="195" t="str">
        <f t="shared" si="66"/>
        <v/>
      </c>
      <c r="BP98" s="195" t="str">
        <f t="shared" si="66"/>
        <v/>
      </c>
      <c r="BQ98" s="195" t="str">
        <f t="shared" si="66"/>
        <v/>
      </c>
      <c r="BR98" s="195" t="str">
        <f t="shared" si="66"/>
        <v/>
      </c>
      <c r="BS98" s="195" t="str">
        <f t="shared" si="66"/>
        <v/>
      </c>
      <c r="BT98" s="195">
        <f t="shared" si="66"/>
        <v>55.663338756888706</v>
      </c>
      <c r="BU98" s="195">
        <f t="shared" si="66"/>
        <v>56.899884316481867</v>
      </c>
      <c r="BV98" s="195">
        <f t="shared" si="67"/>
        <v>58.163899391111251</v>
      </c>
      <c r="BW98" s="195">
        <f t="shared" si="67"/>
        <v>59.455994208398891</v>
      </c>
      <c r="BX98" s="195">
        <f t="shared" si="67"/>
        <v>60.77679255200335</v>
      </c>
      <c r="BY98" s="195">
        <f t="shared" si="67"/>
        <v>62.126932062763352</v>
      </c>
      <c r="BZ98" s="195">
        <f t="shared" si="67"/>
        <v>63.50706454653119</v>
      </c>
      <c r="CA98" s="195">
        <f t="shared" si="67"/>
        <v>64.917856288844533</v>
      </c>
      <c r="CB98" s="195">
        <f t="shared" si="67"/>
        <v>66.359988376588603</v>
      </c>
      <c r="CC98" s="195">
        <f t="shared" si="67"/>
        <v>67.834157026803993</v>
      </c>
      <c r="CD98" s="195">
        <f t="shared" si="67"/>
        <v>69.341073922798813</v>
      </c>
      <c r="CE98" s="195">
        <f t="shared" si="67"/>
        <v>70.88146655772762</v>
      </c>
      <c r="CF98" s="195">
        <f t="shared" si="68"/>
        <v>72.456078585802587</v>
      </c>
      <c r="CG98" s="195">
        <f t="shared" si="68"/>
        <v>74.06567018130707</v>
      </c>
      <c r="CH98" s="195">
        <f t="shared" si="68"/>
        <v>75.711018405584255</v>
      </c>
      <c r="CI98" s="195">
        <f t="shared" si="68"/>
        <v>77.392917582178569</v>
      </c>
      <c r="CJ98" s="195">
        <f t="shared" si="68"/>
        <v>79.112179680310589</v>
      </c>
      <c r="CK98" s="195">
        <f t="shared" si="68"/>
        <v>80.869634706870912</v>
      </c>
      <c r="CL98" s="195">
        <f t="shared" si="68"/>
        <v>82.666131107121885</v>
      </c>
      <c r="CM98" s="195">
        <f t="shared" si="68"/>
        <v>84.502536174301</v>
      </c>
      <c r="CN98" s="195">
        <f t="shared" si="68"/>
        <v>86.379736468323244</v>
      </c>
      <c r="CO98" s="195">
        <f t="shared" si="68"/>
        <v>88.298638243785177</v>
      </c>
      <c r="CP98" s="195">
        <f t="shared" si="69"/>
        <v>90.260167887476598</v>
      </c>
      <c r="CQ98" s="195">
        <f t="shared" si="69"/>
        <v>92.265272365611764</v>
      </c>
      <c r="CR98" s="195">
        <f t="shared" si="69"/>
        <v>94.314919680995459</v>
      </c>
      <c r="CS98" s="195">
        <f t="shared" si="69"/>
        <v>96.41009934034507</v>
      </c>
      <c r="CT98" s="195">
        <f t="shared" si="69"/>
        <v>98.55182283199396</v>
      </c>
      <c r="CU98" s="195">
        <f t="shared" si="69"/>
        <v>100.74112411420698</v>
      </c>
      <c r="CV98" s="195">
        <f t="shared" si="69"/>
        <v>102.97906011434367</v>
      </c>
      <c r="CW98" s="195">
        <f t="shared" si="69"/>
        <v>105.26671123911042</v>
      </c>
      <c r="CX98" s="195">
        <f t="shared" si="69"/>
        <v>107.60518189614744</v>
      </c>
      <c r="CY98" s="195">
        <f t="shared" si="69"/>
        <v>109.99560102720305</v>
      </c>
      <c r="CZ98" s="195">
        <f t="shared" si="69"/>
        <v>112.43912265315178</v>
      </c>
    </row>
    <row r="99" spans="3:104" ht="16" hidden="1" outlineLevel="2">
      <c r="C99" s="177">
        <v>69</v>
      </c>
      <c r="D99" s="179" t="str">
        <f t="shared" si="60"/>
        <v/>
      </c>
      <c r="E99" s="195" t="str">
        <f t="shared" si="60"/>
        <v/>
      </c>
      <c r="F99" s="195" t="str">
        <f t="shared" si="60"/>
        <v/>
      </c>
      <c r="G99" s="195" t="str">
        <f t="shared" si="60"/>
        <v/>
      </c>
      <c r="H99" s="195" t="str">
        <f t="shared" si="60"/>
        <v/>
      </c>
      <c r="I99" s="195" t="str">
        <f t="shared" si="60"/>
        <v/>
      </c>
      <c r="J99" s="195" t="str">
        <f t="shared" si="60"/>
        <v/>
      </c>
      <c r="K99" s="195" t="str">
        <f t="shared" si="60"/>
        <v/>
      </c>
      <c r="L99" s="195" t="str">
        <f t="shared" si="60"/>
        <v/>
      </c>
      <c r="M99" s="195" t="str">
        <f t="shared" si="60"/>
        <v/>
      </c>
      <c r="N99" s="195" t="str">
        <f t="shared" si="61"/>
        <v/>
      </c>
      <c r="O99" s="195" t="str">
        <f t="shared" si="61"/>
        <v/>
      </c>
      <c r="P99" s="195" t="str">
        <f t="shared" si="61"/>
        <v/>
      </c>
      <c r="Q99" s="195" t="str">
        <f t="shared" si="61"/>
        <v/>
      </c>
      <c r="R99" s="195" t="str">
        <f t="shared" si="61"/>
        <v/>
      </c>
      <c r="S99" s="195" t="str">
        <f t="shared" si="61"/>
        <v/>
      </c>
      <c r="T99" s="195" t="str">
        <f t="shared" si="61"/>
        <v/>
      </c>
      <c r="U99" s="195" t="str">
        <f t="shared" si="61"/>
        <v/>
      </c>
      <c r="V99" s="195" t="str">
        <f t="shared" si="61"/>
        <v/>
      </c>
      <c r="W99" s="195" t="str">
        <f t="shared" si="61"/>
        <v/>
      </c>
      <c r="X99" s="195" t="str">
        <f t="shared" si="62"/>
        <v/>
      </c>
      <c r="Y99" s="195" t="str">
        <f t="shared" si="62"/>
        <v/>
      </c>
      <c r="Z99" s="195" t="str">
        <f t="shared" si="62"/>
        <v/>
      </c>
      <c r="AA99" s="195" t="str">
        <f t="shared" si="62"/>
        <v/>
      </c>
      <c r="AB99" s="195" t="str">
        <f t="shared" si="62"/>
        <v/>
      </c>
      <c r="AC99" s="195" t="str">
        <f t="shared" si="62"/>
        <v/>
      </c>
      <c r="AD99" s="195" t="str">
        <f t="shared" si="62"/>
        <v/>
      </c>
      <c r="AE99" s="195" t="str">
        <f t="shared" si="62"/>
        <v/>
      </c>
      <c r="AF99" s="195" t="str">
        <f t="shared" si="62"/>
        <v/>
      </c>
      <c r="AG99" s="195" t="str">
        <f t="shared" si="62"/>
        <v/>
      </c>
      <c r="AH99" s="195" t="str">
        <f t="shared" si="63"/>
        <v/>
      </c>
      <c r="AI99" s="195" t="str">
        <f t="shared" si="63"/>
        <v/>
      </c>
      <c r="AJ99" s="195" t="str">
        <f t="shared" si="63"/>
        <v/>
      </c>
      <c r="AK99" s="195" t="str">
        <f t="shared" si="63"/>
        <v/>
      </c>
      <c r="AL99" s="195" t="str">
        <f t="shared" si="63"/>
        <v/>
      </c>
      <c r="AM99" s="195" t="str">
        <f t="shared" si="63"/>
        <v/>
      </c>
      <c r="AN99" s="195" t="str">
        <f t="shared" si="63"/>
        <v/>
      </c>
      <c r="AO99" s="195" t="str">
        <f t="shared" si="63"/>
        <v/>
      </c>
      <c r="AP99" s="195" t="str">
        <f t="shared" si="63"/>
        <v/>
      </c>
      <c r="AQ99" s="195" t="str">
        <f t="shared" si="63"/>
        <v/>
      </c>
      <c r="AR99" s="195" t="str">
        <f t="shared" si="64"/>
        <v/>
      </c>
      <c r="AS99" s="195" t="str">
        <f t="shared" si="64"/>
        <v/>
      </c>
      <c r="AT99" s="195" t="str">
        <f t="shared" si="64"/>
        <v/>
      </c>
      <c r="AU99" s="195" t="str">
        <f t="shared" si="64"/>
        <v/>
      </c>
      <c r="AV99" s="195" t="str">
        <f t="shared" si="64"/>
        <v/>
      </c>
      <c r="AW99" s="195" t="str">
        <f t="shared" si="64"/>
        <v/>
      </c>
      <c r="AX99" s="195" t="str">
        <f t="shared" si="64"/>
        <v/>
      </c>
      <c r="AY99" s="195" t="str">
        <f t="shared" si="64"/>
        <v/>
      </c>
      <c r="AZ99" s="195" t="str">
        <f t="shared" si="64"/>
        <v/>
      </c>
      <c r="BA99" s="195" t="str">
        <f t="shared" si="64"/>
        <v/>
      </c>
      <c r="BB99" s="195" t="str">
        <f t="shared" si="65"/>
        <v/>
      </c>
      <c r="BC99" s="195" t="str">
        <f t="shared" si="65"/>
        <v/>
      </c>
      <c r="BD99" s="195" t="str">
        <f t="shared" si="65"/>
        <v/>
      </c>
      <c r="BE99" s="195" t="str">
        <f t="shared" si="65"/>
        <v/>
      </c>
      <c r="BF99" s="195" t="str">
        <f t="shared" si="65"/>
        <v/>
      </c>
      <c r="BG99" s="195" t="str">
        <f t="shared" si="65"/>
        <v/>
      </c>
      <c r="BH99" s="195" t="str">
        <f t="shared" si="65"/>
        <v/>
      </c>
      <c r="BI99" s="195" t="str">
        <f t="shared" si="65"/>
        <v/>
      </c>
      <c r="BJ99" s="195" t="str">
        <f t="shared" si="65"/>
        <v/>
      </c>
      <c r="BK99" s="195" t="str">
        <f t="shared" si="65"/>
        <v/>
      </c>
      <c r="BL99" s="195" t="str">
        <f t="shared" si="66"/>
        <v/>
      </c>
      <c r="BM99" s="195" t="str">
        <f t="shared" si="66"/>
        <v/>
      </c>
      <c r="BN99" s="195" t="str">
        <f t="shared" si="66"/>
        <v/>
      </c>
      <c r="BO99" s="195" t="str">
        <f t="shared" si="66"/>
        <v/>
      </c>
      <c r="BP99" s="195" t="str">
        <f t="shared" si="66"/>
        <v/>
      </c>
      <c r="BQ99" s="195" t="str">
        <f t="shared" si="66"/>
        <v/>
      </c>
      <c r="BR99" s="195" t="str">
        <f t="shared" si="66"/>
        <v/>
      </c>
      <c r="BS99" s="195" t="str">
        <f t="shared" si="66"/>
        <v/>
      </c>
      <c r="BT99" s="195" t="str">
        <f t="shared" si="66"/>
        <v/>
      </c>
      <c r="BU99" s="195">
        <f t="shared" si="66"/>
        <v>54.453665746147223</v>
      </c>
      <c r="BV99" s="195">
        <f t="shared" si="67"/>
        <v>55.663338756888706</v>
      </c>
      <c r="BW99" s="195">
        <f t="shared" si="67"/>
        <v>56.899884316481852</v>
      </c>
      <c r="BX99" s="195">
        <f t="shared" si="67"/>
        <v>58.163899391111251</v>
      </c>
      <c r="BY99" s="195">
        <f t="shared" si="67"/>
        <v>59.455994208398891</v>
      </c>
      <c r="BZ99" s="195">
        <f t="shared" si="67"/>
        <v>60.776792552003336</v>
      </c>
      <c r="CA99" s="195">
        <f t="shared" si="67"/>
        <v>62.126932062763338</v>
      </c>
      <c r="CB99" s="195">
        <f t="shared" si="67"/>
        <v>63.507064546531183</v>
      </c>
      <c r="CC99" s="195">
        <f t="shared" si="67"/>
        <v>64.917856288844533</v>
      </c>
      <c r="CD99" s="195">
        <f t="shared" si="67"/>
        <v>66.359988376588603</v>
      </c>
      <c r="CE99" s="195">
        <f t="shared" si="67"/>
        <v>67.834157026803979</v>
      </c>
      <c r="CF99" s="195">
        <f t="shared" si="68"/>
        <v>69.341073922798813</v>
      </c>
      <c r="CG99" s="195">
        <f t="shared" si="68"/>
        <v>70.881466557727606</v>
      </c>
      <c r="CH99" s="195">
        <f t="shared" si="68"/>
        <v>72.456078585802587</v>
      </c>
      <c r="CI99" s="195">
        <f t="shared" si="68"/>
        <v>74.065670181307055</v>
      </c>
      <c r="CJ99" s="195">
        <f t="shared" si="68"/>
        <v>75.711018405584255</v>
      </c>
      <c r="CK99" s="195">
        <f t="shared" si="68"/>
        <v>77.392917582178555</v>
      </c>
      <c r="CL99" s="195">
        <f t="shared" si="68"/>
        <v>79.112179680310575</v>
      </c>
      <c r="CM99" s="195">
        <f t="shared" si="68"/>
        <v>80.869634706870897</v>
      </c>
      <c r="CN99" s="195">
        <f t="shared" si="68"/>
        <v>82.666131107121885</v>
      </c>
      <c r="CO99" s="195">
        <f t="shared" si="68"/>
        <v>84.502536174300985</v>
      </c>
      <c r="CP99" s="195">
        <f t="shared" si="69"/>
        <v>86.379736468323244</v>
      </c>
      <c r="CQ99" s="195">
        <f t="shared" si="69"/>
        <v>88.298638243785163</v>
      </c>
      <c r="CR99" s="195">
        <f t="shared" si="69"/>
        <v>90.260167887476584</v>
      </c>
      <c r="CS99" s="195">
        <f t="shared" si="69"/>
        <v>92.26527236561175</v>
      </c>
      <c r="CT99" s="195">
        <f t="shared" si="69"/>
        <v>94.314919680995445</v>
      </c>
      <c r="CU99" s="195">
        <f t="shared" si="69"/>
        <v>96.410099340345056</v>
      </c>
      <c r="CV99" s="195">
        <f t="shared" si="69"/>
        <v>98.55182283199396</v>
      </c>
      <c r="CW99" s="195">
        <f t="shared" si="69"/>
        <v>100.74112411420695</v>
      </c>
      <c r="CX99" s="195">
        <f t="shared" si="69"/>
        <v>102.97906011434367</v>
      </c>
      <c r="CY99" s="195">
        <f t="shared" si="69"/>
        <v>105.26671123911039</v>
      </c>
      <c r="CZ99" s="195">
        <f t="shared" si="69"/>
        <v>107.60518189614746</v>
      </c>
    </row>
    <row r="100" spans="3:104" ht="16" hidden="1" outlineLevel="2">
      <c r="C100" s="177">
        <v>70</v>
      </c>
      <c r="D100" s="179" t="str">
        <f t="shared" ref="D100:M109" si="70">IF($C100&gt;D$29, "", $G$9 * ($G$17^(D$29-$C100)) * ($G$18^$C100))</f>
        <v/>
      </c>
      <c r="E100" s="195" t="str">
        <f t="shared" si="70"/>
        <v/>
      </c>
      <c r="F100" s="195" t="str">
        <f t="shared" si="70"/>
        <v/>
      </c>
      <c r="G100" s="195" t="str">
        <f t="shared" si="70"/>
        <v/>
      </c>
      <c r="H100" s="195" t="str">
        <f t="shared" si="70"/>
        <v/>
      </c>
      <c r="I100" s="195" t="str">
        <f t="shared" si="70"/>
        <v/>
      </c>
      <c r="J100" s="195" t="str">
        <f t="shared" si="70"/>
        <v/>
      </c>
      <c r="K100" s="195" t="str">
        <f t="shared" si="70"/>
        <v/>
      </c>
      <c r="L100" s="195" t="str">
        <f t="shared" si="70"/>
        <v/>
      </c>
      <c r="M100" s="195" t="str">
        <f t="shared" si="70"/>
        <v/>
      </c>
      <c r="N100" s="195" t="str">
        <f t="shared" ref="N100:W109" si="71">IF($C100&gt;N$29, "", $G$9 * ($G$17^(N$29-$C100)) * ($G$18^$C100))</f>
        <v/>
      </c>
      <c r="O100" s="195" t="str">
        <f t="shared" si="71"/>
        <v/>
      </c>
      <c r="P100" s="195" t="str">
        <f t="shared" si="71"/>
        <v/>
      </c>
      <c r="Q100" s="195" t="str">
        <f t="shared" si="71"/>
        <v/>
      </c>
      <c r="R100" s="195" t="str">
        <f t="shared" si="71"/>
        <v/>
      </c>
      <c r="S100" s="195" t="str">
        <f t="shared" si="71"/>
        <v/>
      </c>
      <c r="T100" s="195" t="str">
        <f t="shared" si="71"/>
        <v/>
      </c>
      <c r="U100" s="195" t="str">
        <f t="shared" si="71"/>
        <v/>
      </c>
      <c r="V100" s="195" t="str">
        <f t="shared" si="71"/>
        <v/>
      </c>
      <c r="W100" s="195" t="str">
        <f t="shared" si="71"/>
        <v/>
      </c>
      <c r="X100" s="195" t="str">
        <f t="shared" ref="X100:AG109" si="72">IF($C100&gt;X$29, "", $G$9 * ($G$17^(X$29-$C100)) * ($G$18^$C100))</f>
        <v/>
      </c>
      <c r="Y100" s="195" t="str">
        <f t="shared" si="72"/>
        <v/>
      </c>
      <c r="Z100" s="195" t="str">
        <f t="shared" si="72"/>
        <v/>
      </c>
      <c r="AA100" s="195" t="str">
        <f t="shared" si="72"/>
        <v/>
      </c>
      <c r="AB100" s="195" t="str">
        <f t="shared" si="72"/>
        <v/>
      </c>
      <c r="AC100" s="195" t="str">
        <f t="shared" si="72"/>
        <v/>
      </c>
      <c r="AD100" s="195" t="str">
        <f t="shared" si="72"/>
        <v/>
      </c>
      <c r="AE100" s="195" t="str">
        <f t="shared" si="72"/>
        <v/>
      </c>
      <c r="AF100" s="195" t="str">
        <f t="shared" si="72"/>
        <v/>
      </c>
      <c r="AG100" s="195" t="str">
        <f t="shared" si="72"/>
        <v/>
      </c>
      <c r="AH100" s="195" t="str">
        <f t="shared" ref="AH100:AQ109" si="73">IF($C100&gt;AH$29, "", $G$9 * ($G$17^(AH$29-$C100)) * ($G$18^$C100))</f>
        <v/>
      </c>
      <c r="AI100" s="195" t="str">
        <f t="shared" si="73"/>
        <v/>
      </c>
      <c r="AJ100" s="195" t="str">
        <f t="shared" si="73"/>
        <v/>
      </c>
      <c r="AK100" s="195" t="str">
        <f t="shared" si="73"/>
        <v/>
      </c>
      <c r="AL100" s="195" t="str">
        <f t="shared" si="73"/>
        <v/>
      </c>
      <c r="AM100" s="195" t="str">
        <f t="shared" si="73"/>
        <v/>
      </c>
      <c r="AN100" s="195" t="str">
        <f t="shared" si="73"/>
        <v/>
      </c>
      <c r="AO100" s="195" t="str">
        <f t="shared" si="73"/>
        <v/>
      </c>
      <c r="AP100" s="195" t="str">
        <f t="shared" si="73"/>
        <v/>
      </c>
      <c r="AQ100" s="195" t="str">
        <f t="shared" si="73"/>
        <v/>
      </c>
      <c r="AR100" s="195" t="str">
        <f t="shared" ref="AR100:BA109" si="74">IF($C100&gt;AR$29, "", $G$9 * ($G$17^(AR$29-$C100)) * ($G$18^$C100))</f>
        <v/>
      </c>
      <c r="AS100" s="195" t="str">
        <f t="shared" si="74"/>
        <v/>
      </c>
      <c r="AT100" s="195" t="str">
        <f t="shared" si="74"/>
        <v/>
      </c>
      <c r="AU100" s="195" t="str">
        <f t="shared" si="74"/>
        <v/>
      </c>
      <c r="AV100" s="195" t="str">
        <f t="shared" si="74"/>
        <v/>
      </c>
      <c r="AW100" s="195" t="str">
        <f t="shared" si="74"/>
        <v/>
      </c>
      <c r="AX100" s="195" t="str">
        <f t="shared" si="74"/>
        <v/>
      </c>
      <c r="AY100" s="195" t="str">
        <f t="shared" si="74"/>
        <v/>
      </c>
      <c r="AZ100" s="195" t="str">
        <f t="shared" si="74"/>
        <v/>
      </c>
      <c r="BA100" s="195" t="str">
        <f t="shared" si="74"/>
        <v/>
      </c>
      <c r="BB100" s="195" t="str">
        <f t="shared" ref="BB100:BK109" si="75">IF($C100&gt;BB$29, "", $G$9 * ($G$17^(BB$29-$C100)) * ($G$18^$C100))</f>
        <v/>
      </c>
      <c r="BC100" s="195" t="str">
        <f t="shared" si="75"/>
        <v/>
      </c>
      <c r="BD100" s="195" t="str">
        <f t="shared" si="75"/>
        <v/>
      </c>
      <c r="BE100" s="195" t="str">
        <f t="shared" si="75"/>
        <v/>
      </c>
      <c r="BF100" s="195" t="str">
        <f t="shared" si="75"/>
        <v/>
      </c>
      <c r="BG100" s="195" t="str">
        <f t="shared" si="75"/>
        <v/>
      </c>
      <c r="BH100" s="195" t="str">
        <f t="shared" si="75"/>
        <v/>
      </c>
      <c r="BI100" s="195" t="str">
        <f t="shared" si="75"/>
        <v/>
      </c>
      <c r="BJ100" s="195" t="str">
        <f t="shared" si="75"/>
        <v/>
      </c>
      <c r="BK100" s="195" t="str">
        <f t="shared" si="75"/>
        <v/>
      </c>
      <c r="BL100" s="195" t="str">
        <f t="shared" ref="BL100:BU109" si="76">IF($C100&gt;BL$29, "", $G$9 * ($G$17^(BL$29-$C100)) * ($G$18^$C100))</f>
        <v/>
      </c>
      <c r="BM100" s="195" t="str">
        <f t="shared" si="76"/>
        <v/>
      </c>
      <c r="BN100" s="195" t="str">
        <f t="shared" si="76"/>
        <v/>
      </c>
      <c r="BO100" s="195" t="str">
        <f t="shared" si="76"/>
        <v/>
      </c>
      <c r="BP100" s="195" t="str">
        <f t="shared" si="76"/>
        <v/>
      </c>
      <c r="BQ100" s="195" t="str">
        <f t="shared" si="76"/>
        <v/>
      </c>
      <c r="BR100" s="195" t="str">
        <f t="shared" si="76"/>
        <v/>
      </c>
      <c r="BS100" s="195" t="str">
        <f t="shared" si="76"/>
        <v/>
      </c>
      <c r="BT100" s="195" t="str">
        <f t="shared" si="76"/>
        <v/>
      </c>
      <c r="BU100" s="195" t="str">
        <f t="shared" si="76"/>
        <v/>
      </c>
      <c r="BV100" s="195">
        <f t="shared" ref="BV100:CE109" si="77">IF($C100&gt;BV$29, "", $G$9 * ($G$17^(BV$29-$C100)) * ($G$18^$C100))</f>
        <v>53.270281291313388</v>
      </c>
      <c r="BW100" s="195">
        <f t="shared" si="77"/>
        <v>54.45366574614723</v>
      </c>
      <c r="BX100" s="195">
        <f t="shared" si="77"/>
        <v>55.663338756888699</v>
      </c>
      <c r="BY100" s="195">
        <f t="shared" si="77"/>
        <v>56.89988431648186</v>
      </c>
      <c r="BZ100" s="195">
        <f t="shared" si="77"/>
        <v>58.163899391111258</v>
      </c>
      <c r="CA100" s="195">
        <f t="shared" si="77"/>
        <v>59.455994208398884</v>
      </c>
      <c r="CB100" s="195">
        <f t="shared" si="77"/>
        <v>60.776792552003336</v>
      </c>
      <c r="CC100" s="195">
        <f t="shared" si="77"/>
        <v>62.126932062763338</v>
      </c>
      <c r="CD100" s="195">
        <f t="shared" si="77"/>
        <v>63.507064546531183</v>
      </c>
      <c r="CE100" s="195">
        <f t="shared" si="77"/>
        <v>64.917856288844533</v>
      </c>
      <c r="CF100" s="195">
        <f t="shared" ref="CF100:CO109" si="78">IF($C100&gt;CF$29, "", $G$9 * ($G$17^(CF$29-$C100)) * ($G$18^$C100))</f>
        <v>66.359988376588589</v>
      </c>
      <c r="CG100" s="195">
        <f t="shared" si="78"/>
        <v>67.834157026803993</v>
      </c>
      <c r="CH100" s="195">
        <f t="shared" si="78"/>
        <v>69.341073922798813</v>
      </c>
      <c r="CI100" s="195">
        <f t="shared" si="78"/>
        <v>70.881466557727606</v>
      </c>
      <c r="CJ100" s="195">
        <f t="shared" si="78"/>
        <v>72.456078585802572</v>
      </c>
      <c r="CK100" s="195">
        <f t="shared" si="78"/>
        <v>74.06567018130707</v>
      </c>
      <c r="CL100" s="195">
        <f t="shared" si="78"/>
        <v>75.711018405584255</v>
      </c>
      <c r="CM100" s="195">
        <f t="shared" si="78"/>
        <v>77.392917582178555</v>
      </c>
      <c r="CN100" s="195">
        <f t="shared" si="78"/>
        <v>79.112179680310575</v>
      </c>
      <c r="CO100" s="195">
        <f t="shared" si="78"/>
        <v>80.869634706870897</v>
      </c>
      <c r="CP100" s="195">
        <f t="shared" ref="CP100:CZ109" si="79">IF($C100&gt;CP$29, "", $G$9 * ($G$17^(CP$29-$C100)) * ($G$18^$C100))</f>
        <v>82.666131107121885</v>
      </c>
      <c r="CQ100" s="195">
        <f t="shared" si="79"/>
        <v>84.502536174300985</v>
      </c>
      <c r="CR100" s="195">
        <f t="shared" si="79"/>
        <v>86.379736468323244</v>
      </c>
      <c r="CS100" s="195">
        <f t="shared" si="79"/>
        <v>88.298638243785163</v>
      </c>
      <c r="CT100" s="195">
        <f t="shared" si="79"/>
        <v>90.260167887476598</v>
      </c>
      <c r="CU100" s="195">
        <f t="shared" si="79"/>
        <v>92.26527236561175</v>
      </c>
      <c r="CV100" s="195">
        <f t="shared" si="79"/>
        <v>94.314919680995445</v>
      </c>
      <c r="CW100" s="195">
        <f t="shared" si="79"/>
        <v>96.41009934034507</v>
      </c>
      <c r="CX100" s="195">
        <f t="shared" si="79"/>
        <v>98.551822831993945</v>
      </c>
      <c r="CY100" s="195">
        <f t="shared" si="79"/>
        <v>100.74112411420697</v>
      </c>
      <c r="CZ100" s="195">
        <f t="shared" si="79"/>
        <v>102.97906011434365</v>
      </c>
    </row>
    <row r="101" spans="3:104" ht="16" hidden="1" outlineLevel="2">
      <c r="C101" s="177">
        <v>71</v>
      </c>
      <c r="D101" s="179" t="str">
        <f t="shared" si="70"/>
        <v/>
      </c>
      <c r="E101" s="195" t="str">
        <f t="shared" si="70"/>
        <v/>
      </c>
      <c r="F101" s="195" t="str">
        <f t="shared" si="70"/>
        <v/>
      </c>
      <c r="G101" s="195" t="str">
        <f t="shared" si="70"/>
        <v/>
      </c>
      <c r="H101" s="195" t="str">
        <f t="shared" si="70"/>
        <v/>
      </c>
      <c r="I101" s="195" t="str">
        <f t="shared" si="70"/>
        <v/>
      </c>
      <c r="J101" s="195" t="str">
        <f t="shared" si="70"/>
        <v/>
      </c>
      <c r="K101" s="195" t="str">
        <f t="shared" si="70"/>
        <v/>
      </c>
      <c r="L101" s="195" t="str">
        <f t="shared" si="70"/>
        <v/>
      </c>
      <c r="M101" s="195" t="str">
        <f t="shared" si="70"/>
        <v/>
      </c>
      <c r="N101" s="195" t="str">
        <f t="shared" si="71"/>
        <v/>
      </c>
      <c r="O101" s="195" t="str">
        <f t="shared" si="71"/>
        <v/>
      </c>
      <c r="P101" s="195" t="str">
        <f t="shared" si="71"/>
        <v/>
      </c>
      <c r="Q101" s="195" t="str">
        <f t="shared" si="71"/>
        <v/>
      </c>
      <c r="R101" s="195" t="str">
        <f t="shared" si="71"/>
        <v/>
      </c>
      <c r="S101" s="195" t="str">
        <f t="shared" si="71"/>
        <v/>
      </c>
      <c r="T101" s="195" t="str">
        <f t="shared" si="71"/>
        <v/>
      </c>
      <c r="U101" s="195" t="str">
        <f t="shared" si="71"/>
        <v/>
      </c>
      <c r="V101" s="195" t="str">
        <f t="shared" si="71"/>
        <v/>
      </c>
      <c r="W101" s="195" t="str">
        <f t="shared" si="71"/>
        <v/>
      </c>
      <c r="X101" s="195" t="str">
        <f t="shared" si="72"/>
        <v/>
      </c>
      <c r="Y101" s="195" t="str">
        <f t="shared" si="72"/>
        <v/>
      </c>
      <c r="Z101" s="195" t="str">
        <f t="shared" si="72"/>
        <v/>
      </c>
      <c r="AA101" s="195" t="str">
        <f t="shared" si="72"/>
        <v/>
      </c>
      <c r="AB101" s="195" t="str">
        <f t="shared" si="72"/>
        <v/>
      </c>
      <c r="AC101" s="195" t="str">
        <f t="shared" si="72"/>
        <v/>
      </c>
      <c r="AD101" s="195" t="str">
        <f t="shared" si="72"/>
        <v/>
      </c>
      <c r="AE101" s="195" t="str">
        <f t="shared" si="72"/>
        <v/>
      </c>
      <c r="AF101" s="195" t="str">
        <f t="shared" si="72"/>
        <v/>
      </c>
      <c r="AG101" s="195" t="str">
        <f t="shared" si="72"/>
        <v/>
      </c>
      <c r="AH101" s="195" t="str">
        <f t="shared" si="73"/>
        <v/>
      </c>
      <c r="AI101" s="195" t="str">
        <f t="shared" si="73"/>
        <v/>
      </c>
      <c r="AJ101" s="195" t="str">
        <f t="shared" si="73"/>
        <v/>
      </c>
      <c r="AK101" s="195" t="str">
        <f t="shared" si="73"/>
        <v/>
      </c>
      <c r="AL101" s="195" t="str">
        <f t="shared" si="73"/>
        <v/>
      </c>
      <c r="AM101" s="195" t="str">
        <f t="shared" si="73"/>
        <v/>
      </c>
      <c r="AN101" s="195" t="str">
        <f t="shared" si="73"/>
        <v/>
      </c>
      <c r="AO101" s="195" t="str">
        <f t="shared" si="73"/>
        <v/>
      </c>
      <c r="AP101" s="195" t="str">
        <f t="shared" si="73"/>
        <v/>
      </c>
      <c r="AQ101" s="195" t="str">
        <f t="shared" si="73"/>
        <v/>
      </c>
      <c r="AR101" s="195" t="str">
        <f t="shared" si="74"/>
        <v/>
      </c>
      <c r="AS101" s="195" t="str">
        <f t="shared" si="74"/>
        <v/>
      </c>
      <c r="AT101" s="195" t="str">
        <f t="shared" si="74"/>
        <v/>
      </c>
      <c r="AU101" s="195" t="str">
        <f t="shared" si="74"/>
        <v/>
      </c>
      <c r="AV101" s="195" t="str">
        <f t="shared" si="74"/>
        <v/>
      </c>
      <c r="AW101" s="195" t="str">
        <f t="shared" si="74"/>
        <v/>
      </c>
      <c r="AX101" s="195" t="str">
        <f t="shared" si="74"/>
        <v/>
      </c>
      <c r="AY101" s="195" t="str">
        <f t="shared" si="74"/>
        <v/>
      </c>
      <c r="AZ101" s="195" t="str">
        <f t="shared" si="74"/>
        <v/>
      </c>
      <c r="BA101" s="195" t="str">
        <f t="shared" si="74"/>
        <v/>
      </c>
      <c r="BB101" s="195" t="str">
        <f t="shared" si="75"/>
        <v/>
      </c>
      <c r="BC101" s="195" t="str">
        <f t="shared" si="75"/>
        <v/>
      </c>
      <c r="BD101" s="195" t="str">
        <f t="shared" si="75"/>
        <v/>
      </c>
      <c r="BE101" s="195" t="str">
        <f t="shared" si="75"/>
        <v/>
      </c>
      <c r="BF101" s="195" t="str">
        <f t="shared" si="75"/>
        <v/>
      </c>
      <c r="BG101" s="195" t="str">
        <f t="shared" si="75"/>
        <v/>
      </c>
      <c r="BH101" s="195" t="str">
        <f t="shared" si="75"/>
        <v/>
      </c>
      <c r="BI101" s="195" t="str">
        <f t="shared" si="75"/>
        <v/>
      </c>
      <c r="BJ101" s="195" t="str">
        <f t="shared" si="75"/>
        <v/>
      </c>
      <c r="BK101" s="195" t="str">
        <f t="shared" si="75"/>
        <v/>
      </c>
      <c r="BL101" s="195" t="str">
        <f t="shared" si="76"/>
        <v/>
      </c>
      <c r="BM101" s="195" t="str">
        <f t="shared" si="76"/>
        <v/>
      </c>
      <c r="BN101" s="195" t="str">
        <f t="shared" si="76"/>
        <v/>
      </c>
      <c r="BO101" s="195" t="str">
        <f t="shared" si="76"/>
        <v/>
      </c>
      <c r="BP101" s="195" t="str">
        <f t="shared" si="76"/>
        <v/>
      </c>
      <c r="BQ101" s="195" t="str">
        <f t="shared" si="76"/>
        <v/>
      </c>
      <c r="BR101" s="195" t="str">
        <f t="shared" si="76"/>
        <v/>
      </c>
      <c r="BS101" s="195" t="str">
        <f t="shared" si="76"/>
        <v/>
      </c>
      <c r="BT101" s="195" t="str">
        <f t="shared" si="76"/>
        <v/>
      </c>
      <c r="BU101" s="195" t="str">
        <f t="shared" si="76"/>
        <v/>
      </c>
      <c r="BV101" s="195" t="str">
        <f t="shared" si="77"/>
        <v/>
      </c>
      <c r="BW101" s="195">
        <f t="shared" si="77"/>
        <v>52.112614090749823</v>
      </c>
      <c r="BX101" s="195">
        <f t="shared" si="77"/>
        <v>53.270281291313381</v>
      </c>
      <c r="BY101" s="195">
        <f t="shared" si="77"/>
        <v>54.453665746147216</v>
      </c>
      <c r="BZ101" s="195">
        <f t="shared" si="77"/>
        <v>55.663338756888699</v>
      </c>
      <c r="CA101" s="195">
        <f t="shared" si="77"/>
        <v>56.89988431648186</v>
      </c>
      <c r="CB101" s="195">
        <f t="shared" si="77"/>
        <v>58.163899391111251</v>
      </c>
      <c r="CC101" s="195">
        <f t="shared" si="77"/>
        <v>59.455994208398877</v>
      </c>
      <c r="CD101" s="195">
        <f t="shared" si="77"/>
        <v>60.776792552003329</v>
      </c>
      <c r="CE101" s="195">
        <f t="shared" si="77"/>
        <v>62.126932062763331</v>
      </c>
      <c r="CF101" s="195">
        <f t="shared" si="78"/>
        <v>63.507064546531183</v>
      </c>
      <c r="CG101" s="195">
        <f t="shared" si="78"/>
        <v>64.917856288844519</v>
      </c>
      <c r="CH101" s="195">
        <f t="shared" si="78"/>
        <v>66.359988376588603</v>
      </c>
      <c r="CI101" s="195">
        <f t="shared" si="78"/>
        <v>67.834157026803979</v>
      </c>
      <c r="CJ101" s="195">
        <f t="shared" si="78"/>
        <v>69.341073922798813</v>
      </c>
      <c r="CK101" s="195">
        <f t="shared" si="78"/>
        <v>70.881466557727592</v>
      </c>
      <c r="CL101" s="195">
        <f t="shared" si="78"/>
        <v>72.456078585802587</v>
      </c>
      <c r="CM101" s="195">
        <f t="shared" si="78"/>
        <v>74.065670181307055</v>
      </c>
      <c r="CN101" s="195">
        <f t="shared" si="78"/>
        <v>75.711018405584255</v>
      </c>
      <c r="CO101" s="195">
        <f t="shared" si="78"/>
        <v>77.392917582178541</v>
      </c>
      <c r="CP101" s="195">
        <f t="shared" si="79"/>
        <v>79.112179680310575</v>
      </c>
      <c r="CQ101" s="195">
        <f t="shared" si="79"/>
        <v>80.869634706870883</v>
      </c>
      <c r="CR101" s="195">
        <f t="shared" si="79"/>
        <v>82.666131107121871</v>
      </c>
      <c r="CS101" s="195">
        <f t="shared" si="79"/>
        <v>84.502536174300971</v>
      </c>
      <c r="CT101" s="195">
        <f t="shared" si="79"/>
        <v>86.37973646832323</v>
      </c>
      <c r="CU101" s="195">
        <f t="shared" si="79"/>
        <v>88.298638243785163</v>
      </c>
      <c r="CV101" s="195">
        <f t="shared" si="79"/>
        <v>90.260167887476584</v>
      </c>
      <c r="CW101" s="195">
        <f t="shared" si="79"/>
        <v>92.265272365611736</v>
      </c>
      <c r="CX101" s="195">
        <f t="shared" si="79"/>
        <v>94.314919680995459</v>
      </c>
      <c r="CY101" s="195">
        <f t="shared" si="79"/>
        <v>96.410099340345042</v>
      </c>
      <c r="CZ101" s="195">
        <f t="shared" si="79"/>
        <v>98.55182283199396</v>
      </c>
    </row>
    <row r="102" spans="3:104" ht="16" hidden="1" outlineLevel="2">
      <c r="C102" s="177">
        <v>72</v>
      </c>
      <c r="D102" s="179" t="str">
        <f t="shared" si="70"/>
        <v/>
      </c>
      <c r="E102" s="195" t="str">
        <f t="shared" si="70"/>
        <v/>
      </c>
      <c r="F102" s="195" t="str">
        <f t="shared" si="70"/>
        <v/>
      </c>
      <c r="G102" s="195" t="str">
        <f t="shared" si="70"/>
        <v/>
      </c>
      <c r="H102" s="195" t="str">
        <f t="shared" si="70"/>
        <v/>
      </c>
      <c r="I102" s="195" t="str">
        <f t="shared" si="70"/>
        <v/>
      </c>
      <c r="J102" s="195" t="str">
        <f t="shared" si="70"/>
        <v/>
      </c>
      <c r="K102" s="195" t="str">
        <f t="shared" si="70"/>
        <v/>
      </c>
      <c r="L102" s="195" t="str">
        <f t="shared" si="70"/>
        <v/>
      </c>
      <c r="M102" s="195" t="str">
        <f t="shared" si="70"/>
        <v/>
      </c>
      <c r="N102" s="195" t="str">
        <f t="shared" si="71"/>
        <v/>
      </c>
      <c r="O102" s="195" t="str">
        <f t="shared" si="71"/>
        <v/>
      </c>
      <c r="P102" s="195" t="str">
        <f t="shared" si="71"/>
        <v/>
      </c>
      <c r="Q102" s="195" t="str">
        <f t="shared" si="71"/>
        <v/>
      </c>
      <c r="R102" s="195" t="str">
        <f t="shared" si="71"/>
        <v/>
      </c>
      <c r="S102" s="195" t="str">
        <f t="shared" si="71"/>
        <v/>
      </c>
      <c r="T102" s="195" t="str">
        <f t="shared" si="71"/>
        <v/>
      </c>
      <c r="U102" s="195" t="str">
        <f t="shared" si="71"/>
        <v/>
      </c>
      <c r="V102" s="195" t="str">
        <f t="shared" si="71"/>
        <v/>
      </c>
      <c r="W102" s="195" t="str">
        <f t="shared" si="71"/>
        <v/>
      </c>
      <c r="X102" s="195" t="str">
        <f t="shared" si="72"/>
        <v/>
      </c>
      <c r="Y102" s="195" t="str">
        <f t="shared" si="72"/>
        <v/>
      </c>
      <c r="Z102" s="195" t="str">
        <f t="shared" si="72"/>
        <v/>
      </c>
      <c r="AA102" s="195" t="str">
        <f t="shared" si="72"/>
        <v/>
      </c>
      <c r="AB102" s="195" t="str">
        <f t="shared" si="72"/>
        <v/>
      </c>
      <c r="AC102" s="195" t="str">
        <f t="shared" si="72"/>
        <v/>
      </c>
      <c r="AD102" s="195" t="str">
        <f t="shared" si="72"/>
        <v/>
      </c>
      <c r="AE102" s="195" t="str">
        <f t="shared" si="72"/>
        <v/>
      </c>
      <c r="AF102" s="195" t="str">
        <f t="shared" si="72"/>
        <v/>
      </c>
      <c r="AG102" s="195" t="str">
        <f t="shared" si="72"/>
        <v/>
      </c>
      <c r="AH102" s="195" t="str">
        <f t="shared" si="73"/>
        <v/>
      </c>
      <c r="AI102" s="195" t="str">
        <f t="shared" si="73"/>
        <v/>
      </c>
      <c r="AJ102" s="195" t="str">
        <f t="shared" si="73"/>
        <v/>
      </c>
      <c r="AK102" s="195" t="str">
        <f t="shared" si="73"/>
        <v/>
      </c>
      <c r="AL102" s="195" t="str">
        <f t="shared" si="73"/>
        <v/>
      </c>
      <c r="AM102" s="195" t="str">
        <f t="shared" si="73"/>
        <v/>
      </c>
      <c r="AN102" s="195" t="str">
        <f t="shared" si="73"/>
        <v/>
      </c>
      <c r="AO102" s="195" t="str">
        <f t="shared" si="73"/>
        <v/>
      </c>
      <c r="AP102" s="195" t="str">
        <f t="shared" si="73"/>
        <v/>
      </c>
      <c r="AQ102" s="195" t="str">
        <f t="shared" si="73"/>
        <v/>
      </c>
      <c r="AR102" s="195" t="str">
        <f t="shared" si="74"/>
        <v/>
      </c>
      <c r="AS102" s="195" t="str">
        <f t="shared" si="74"/>
        <v/>
      </c>
      <c r="AT102" s="195" t="str">
        <f t="shared" si="74"/>
        <v/>
      </c>
      <c r="AU102" s="195" t="str">
        <f t="shared" si="74"/>
        <v/>
      </c>
      <c r="AV102" s="195" t="str">
        <f t="shared" si="74"/>
        <v/>
      </c>
      <c r="AW102" s="195" t="str">
        <f t="shared" si="74"/>
        <v/>
      </c>
      <c r="AX102" s="195" t="str">
        <f t="shared" si="74"/>
        <v/>
      </c>
      <c r="AY102" s="195" t="str">
        <f t="shared" si="74"/>
        <v/>
      </c>
      <c r="AZ102" s="195" t="str">
        <f t="shared" si="74"/>
        <v/>
      </c>
      <c r="BA102" s="195" t="str">
        <f t="shared" si="74"/>
        <v/>
      </c>
      <c r="BB102" s="195" t="str">
        <f t="shared" si="75"/>
        <v/>
      </c>
      <c r="BC102" s="195" t="str">
        <f t="shared" si="75"/>
        <v/>
      </c>
      <c r="BD102" s="195" t="str">
        <f t="shared" si="75"/>
        <v/>
      </c>
      <c r="BE102" s="195" t="str">
        <f t="shared" si="75"/>
        <v/>
      </c>
      <c r="BF102" s="195" t="str">
        <f t="shared" si="75"/>
        <v/>
      </c>
      <c r="BG102" s="195" t="str">
        <f t="shared" si="75"/>
        <v/>
      </c>
      <c r="BH102" s="195" t="str">
        <f t="shared" si="75"/>
        <v/>
      </c>
      <c r="BI102" s="195" t="str">
        <f t="shared" si="75"/>
        <v/>
      </c>
      <c r="BJ102" s="195" t="str">
        <f t="shared" si="75"/>
        <v/>
      </c>
      <c r="BK102" s="195" t="str">
        <f t="shared" si="75"/>
        <v/>
      </c>
      <c r="BL102" s="195" t="str">
        <f t="shared" si="76"/>
        <v/>
      </c>
      <c r="BM102" s="195" t="str">
        <f t="shared" si="76"/>
        <v/>
      </c>
      <c r="BN102" s="195" t="str">
        <f t="shared" si="76"/>
        <v/>
      </c>
      <c r="BO102" s="195" t="str">
        <f t="shared" si="76"/>
        <v/>
      </c>
      <c r="BP102" s="195" t="str">
        <f t="shared" si="76"/>
        <v/>
      </c>
      <c r="BQ102" s="195" t="str">
        <f t="shared" si="76"/>
        <v/>
      </c>
      <c r="BR102" s="195" t="str">
        <f t="shared" si="76"/>
        <v/>
      </c>
      <c r="BS102" s="195" t="str">
        <f t="shared" si="76"/>
        <v/>
      </c>
      <c r="BT102" s="195" t="str">
        <f t="shared" si="76"/>
        <v/>
      </c>
      <c r="BU102" s="195" t="str">
        <f t="shared" si="76"/>
        <v/>
      </c>
      <c r="BV102" s="195" t="str">
        <f t="shared" si="77"/>
        <v/>
      </c>
      <c r="BW102" s="195" t="str">
        <f t="shared" si="77"/>
        <v/>
      </c>
      <c r="BX102" s="195">
        <f t="shared" si="77"/>
        <v>50.980105258318993</v>
      </c>
      <c r="BY102" s="195">
        <f t="shared" si="77"/>
        <v>52.11261409074983</v>
      </c>
      <c r="BZ102" s="195">
        <f t="shared" si="77"/>
        <v>53.270281291313381</v>
      </c>
      <c r="CA102" s="195">
        <f t="shared" si="77"/>
        <v>54.45366574614723</v>
      </c>
      <c r="CB102" s="195">
        <f t="shared" si="77"/>
        <v>55.663338756888706</v>
      </c>
      <c r="CC102" s="195">
        <f t="shared" si="77"/>
        <v>56.89988431648186</v>
      </c>
      <c r="CD102" s="195">
        <f t="shared" si="77"/>
        <v>58.163899391111258</v>
      </c>
      <c r="CE102" s="195">
        <f t="shared" si="77"/>
        <v>59.455994208398884</v>
      </c>
      <c r="CF102" s="195">
        <f t="shared" si="78"/>
        <v>60.776792552003336</v>
      </c>
      <c r="CG102" s="195">
        <f t="shared" si="78"/>
        <v>62.126932062763345</v>
      </c>
      <c r="CH102" s="195">
        <f t="shared" si="78"/>
        <v>63.507064546531176</v>
      </c>
      <c r="CI102" s="195">
        <f t="shared" si="78"/>
        <v>64.917856288844547</v>
      </c>
      <c r="CJ102" s="195">
        <f t="shared" si="78"/>
        <v>66.359988376588603</v>
      </c>
      <c r="CK102" s="195">
        <f t="shared" si="78"/>
        <v>67.834157026803993</v>
      </c>
      <c r="CL102" s="195">
        <f t="shared" si="78"/>
        <v>69.341073922798813</v>
      </c>
      <c r="CM102" s="195">
        <f t="shared" si="78"/>
        <v>70.88146655772762</v>
      </c>
      <c r="CN102" s="195">
        <f t="shared" si="78"/>
        <v>72.456078585802587</v>
      </c>
      <c r="CO102" s="195">
        <f t="shared" si="78"/>
        <v>74.06567018130707</v>
      </c>
      <c r="CP102" s="195">
        <f t="shared" si="79"/>
        <v>75.711018405584255</v>
      </c>
      <c r="CQ102" s="195">
        <f t="shared" si="79"/>
        <v>77.392917582178555</v>
      </c>
      <c r="CR102" s="195">
        <f t="shared" si="79"/>
        <v>79.112179680310575</v>
      </c>
      <c r="CS102" s="195">
        <f t="shared" si="79"/>
        <v>80.869634706870897</v>
      </c>
      <c r="CT102" s="195">
        <f t="shared" si="79"/>
        <v>82.666131107121885</v>
      </c>
      <c r="CU102" s="195">
        <f t="shared" si="79"/>
        <v>84.502536174300985</v>
      </c>
      <c r="CV102" s="195">
        <f t="shared" si="79"/>
        <v>86.379736468323244</v>
      </c>
      <c r="CW102" s="195">
        <f t="shared" si="79"/>
        <v>88.298638243785177</v>
      </c>
      <c r="CX102" s="195">
        <f t="shared" si="79"/>
        <v>90.260167887476584</v>
      </c>
      <c r="CY102" s="195">
        <f t="shared" si="79"/>
        <v>92.265272365611764</v>
      </c>
      <c r="CZ102" s="195">
        <f t="shared" si="79"/>
        <v>94.314919680995445</v>
      </c>
    </row>
    <row r="103" spans="3:104" ht="16" hidden="1" outlineLevel="2">
      <c r="C103" s="177">
        <v>73</v>
      </c>
      <c r="D103" s="179" t="str">
        <f t="shared" si="70"/>
        <v/>
      </c>
      <c r="E103" s="195" t="str">
        <f t="shared" si="70"/>
        <v/>
      </c>
      <c r="F103" s="195" t="str">
        <f t="shared" si="70"/>
        <v/>
      </c>
      <c r="G103" s="195" t="str">
        <f t="shared" si="70"/>
        <v/>
      </c>
      <c r="H103" s="195" t="str">
        <f t="shared" si="70"/>
        <v/>
      </c>
      <c r="I103" s="195" t="str">
        <f t="shared" si="70"/>
        <v/>
      </c>
      <c r="J103" s="195" t="str">
        <f t="shared" si="70"/>
        <v/>
      </c>
      <c r="K103" s="195" t="str">
        <f t="shared" si="70"/>
        <v/>
      </c>
      <c r="L103" s="195" t="str">
        <f t="shared" si="70"/>
        <v/>
      </c>
      <c r="M103" s="195" t="str">
        <f t="shared" si="70"/>
        <v/>
      </c>
      <c r="N103" s="195" t="str">
        <f t="shared" si="71"/>
        <v/>
      </c>
      <c r="O103" s="195" t="str">
        <f t="shared" si="71"/>
        <v/>
      </c>
      <c r="P103" s="195" t="str">
        <f t="shared" si="71"/>
        <v/>
      </c>
      <c r="Q103" s="195" t="str">
        <f t="shared" si="71"/>
        <v/>
      </c>
      <c r="R103" s="195" t="str">
        <f t="shared" si="71"/>
        <v/>
      </c>
      <c r="S103" s="195" t="str">
        <f t="shared" si="71"/>
        <v/>
      </c>
      <c r="T103" s="195" t="str">
        <f t="shared" si="71"/>
        <v/>
      </c>
      <c r="U103" s="195" t="str">
        <f t="shared" si="71"/>
        <v/>
      </c>
      <c r="V103" s="195" t="str">
        <f t="shared" si="71"/>
        <v/>
      </c>
      <c r="W103" s="195" t="str">
        <f t="shared" si="71"/>
        <v/>
      </c>
      <c r="X103" s="195" t="str">
        <f t="shared" si="72"/>
        <v/>
      </c>
      <c r="Y103" s="195" t="str">
        <f t="shared" si="72"/>
        <v/>
      </c>
      <c r="Z103" s="195" t="str">
        <f t="shared" si="72"/>
        <v/>
      </c>
      <c r="AA103" s="195" t="str">
        <f t="shared" si="72"/>
        <v/>
      </c>
      <c r="AB103" s="195" t="str">
        <f t="shared" si="72"/>
        <v/>
      </c>
      <c r="AC103" s="195" t="str">
        <f t="shared" si="72"/>
        <v/>
      </c>
      <c r="AD103" s="195" t="str">
        <f t="shared" si="72"/>
        <v/>
      </c>
      <c r="AE103" s="195" t="str">
        <f t="shared" si="72"/>
        <v/>
      </c>
      <c r="AF103" s="195" t="str">
        <f t="shared" si="72"/>
        <v/>
      </c>
      <c r="AG103" s="195" t="str">
        <f t="shared" si="72"/>
        <v/>
      </c>
      <c r="AH103" s="195" t="str">
        <f t="shared" si="73"/>
        <v/>
      </c>
      <c r="AI103" s="195" t="str">
        <f t="shared" si="73"/>
        <v/>
      </c>
      <c r="AJ103" s="195" t="str">
        <f t="shared" si="73"/>
        <v/>
      </c>
      <c r="AK103" s="195" t="str">
        <f t="shared" si="73"/>
        <v/>
      </c>
      <c r="AL103" s="195" t="str">
        <f t="shared" si="73"/>
        <v/>
      </c>
      <c r="AM103" s="195" t="str">
        <f t="shared" si="73"/>
        <v/>
      </c>
      <c r="AN103" s="195" t="str">
        <f t="shared" si="73"/>
        <v/>
      </c>
      <c r="AO103" s="195" t="str">
        <f t="shared" si="73"/>
        <v/>
      </c>
      <c r="AP103" s="195" t="str">
        <f t="shared" si="73"/>
        <v/>
      </c>
      <c r="AQ103" s="195" t="str">
        <f t="shared" si="73"/>
        <v/>
      </c>
      <c r="AR103" s="195" t="str">
        <f t="shared" si="74"/>
        <v/>
      </c>
      <c r="AS103" s="195" t="str">
        <f t="shared" si="74"/>
        <v/>
      </c>
      <c r="AT103" s="195" t="str">
        <f t="shared" si="74"/>
        <v/>
      </c>
      <c r="AU103" s="195" t="str">
        <f t="shared" si="74"/>
        <v/>
      </c>
      <c r="AV103" s="195" t="str">
        <f t="shared" si="74"/>
        <v/>
      </c>
      <c r="AW103" s="195" t="str">
        <f t="shared" si="74"/>
        <v/>
      </c>
      <c r="AX103" s="195" t="str">
        <f t="shared" si="74"/>
        <v/>
      </c>
      <c r="AY103" s="195" t="str">
        <f t="shared" si="74"/>
        <v/>
      </c>
      <c r="AZ103" s="195" t="str">
        <f t="shared" si="74"/>
        <v/>
      </c>
      <c r="BA103" s="195" t="str">
        <f t="shared" si="74"/>
        <v/>
      </c>
      <c r="BB103" s="195" t="str">
        <f t="shared" si="75"/>
        <v/>
      </c>
      <c r="BC103" s="195" t="str">
        <f t="shared" si="75"/>
        <v/>
      </c>
      <c r="BD103" s="195" t="str">
        <f t="shared" si="75"/>
        <v/>
      </c>
      <c r="BE103" s="195" t="str">
        <f t="shared" si="75"/>
        <v/>
      </c>
      <c r="BF103" s="195" t="str">
        <f t="shared" si="75"/>
        <v/>
      </c>
      <c r="BG103" s="195" t="str">
        <f t="shared" si="75"/>
        <v/>
      </c>
      <c r="BH103" s="195" t="str">
        <f t="shared" si="75"/>
        <v/>
      </c>
      <c r="BI103" s="195" t="str">
        <f t="shared" si="75"/>
        <v/>
      </c>
      <c r="BJ103" s="195" t="str">
        <f t="shared" si="75"/>
        <v/>
      </c>
      <c r="BK103" s="195" t="str">
        <f t="shared" si="75"/>
        <v/>
      </c>
      <c r="BL103" s="195" t="str">
        <f t="shared" si="76"/>
        <v/>
      </c>
      <c r="BM103" s="195" t="str">
        <f t="shared" si="76"/>
        <v/>
      </c>
      <c r="BN103" s="195" t="str">
        <f t="shared" si="76"/>
        <v/>
      </c>
      <c r="BO103" s="195" t="str">
        <f t="shared" si="76"/>
        <v/>
      </c>
      <c r="BP103" s="195" t="str">
        <f t="shared" si="76"/>
        <v/>
      </c>
      <c r="BQ103" s="195" t="str">
        <f t="shared" si="76"/>
        <v/>
      </c>
      <c r="BR103" s="195" t="str">
        <f t="shared" si="76"/>
        <v/>
      </c>
      <c r="BS103" s="195" t="str">
        <f t="shared" si="76"/>
        <v/>
      </c>
      <c r="BT103" s="195" t="str">
        <f t="shared" si="76"/>
        <v/>
      </c>
      <c r="BU103" s="195" t="str">
        <f t="shared" si="76"/>
        <v/>
      </c>
      <c r="BV103" s="195" t="str">
        <f t="shared" si="77"/>
        <v/>
      </c>
      <c r="BW103" s="195" t="str">
        <f t="shared" si="77"/>
        <v/>
      </c>
      <c r="BX103" s="195" t="str">
        <f t="shared" si="77"/>
        <v/>
      </c>
      <c r="BY103" s="195">
        <f t="shared" si="77"/>
        <v>49.872208053570084</v>
      </c>
      <c r="BZ103" s="195">
        <f t="shared" si="77"/>
        <v>50.980105258318993</v>
      </c>
      <c r="CA103" s="195">
        <f t="shared" si="77"/>
        <v>52.112614090749815</v>
      </c>
      <c r="CB103" s="195">
        <f t="shared" si="77"/>
        <v>53.270281291313381</v>
      </c>
      <c r="CC103" s="195">
        <f t="shared" si="77"/>
        <v>54.453665746147223</v>
      </c>
      <c r="CD103" s="195">
        <f t="shared" si="77"/>
        <v>55.663338756888699</v>
      </c>
      <c r="CE103" s="195">
        <f t="shared" si="77"/>
        <v>56.899884316481852</v>
      </c>
      <c r="CF103" s="195">
        <f t="shared" si="78"/>
        <v>58.163899391111244</v>
      </c>
      <c r="CG103" s="195">
        <f t="shared" si="78"/>
        <v>59.455994208398877</v>
      </c>
      <c r="CH103" s="195">
        <f t="shared" si="78"/>
        <v>60.776792552003329</v>
      </c>
      <c r="CI103" s="195">
        <f t="shared" si="78"/>
        <v>62.126932062763323</v>
      </c>
      <c r="CJ103" s="195">
        <f t="shared" si="78"/>
        <v>63.50706454653119</v>
      </c>
      <c r="CK103" s="195">
        <f t="shared" si="78"/>
        <v>64.917856288844533</v>
      </c>
      <c r="CL103" s="195">
        <f t="shared" si="78"/>
        <v>66.359988376588603</v>
      </c>
      <c r="CM103" s="195">
        <f t="shared" si="78"/>
        <v>67.834157026803979</v>
      </c>
      <c r="CN103" s="195">
        <f t="shared" si="78"/>
        <v>69.341073922798813</v>
      </c>
      <c r="CO103" s="195">
        <f t="shared" si="78"/>
        <v>70.881466557727606</v>
      </c>
      <c r="CP103" s="195">
        <f t="shared" si="79"/>
        <v>72.456078585802572</v>
      </c>
      <c r="CQ103" s="195">
        <f t="shared" si="79"/>
        <v>74.065670181307055</v>
      </c>
      <c r="CR103" s="195">
        <f t="shared" si="79"/>
        <v>75.711018405584241</v>
      </c>
      <c r="CS103" s="195">
        <f t="shared" si="79"/>
        <v>77.392917582178555</v>
      </c>
      <c r="CT103" s="195">
        <f t="shared" si="79"/>
        <v>79.112179680310575</v>
      </c>
      <c r="CU103" s="195">
        <f t="shared" si="79"/>
        <v>80.869634706870883</v>
      </c>
      <c r="CV103" s="195">
        <f t="shared" si="79"/>
        <v>82.666131107121885</v>
      </c>
      <c r="CW103" s="195">
        <f t="shared" si="79"/>
        <v>84.502536174300985</v>
      </c>
      <c r="CX103" s="195">
        <f t="shared" si="79"/>
        <v>86.379736468323244</v>
      </c>
      <c r="CY103" s="195">
        <f t="shared" si="79"/>
        <v>88.298638243785149</v>
      </c>
      <c r="CZ103" s="195">
        <f t="shared" si="79"/>
        <v>90.260167887476598</v>
      </c>
    </row>
    <row r="104" spans="3:104" ht="16" hidden="1" outlineLevel="2">
      <c r="C104" s="177">
        <v>74</v>
      </c>
      <c r="D104" s="179" t="str">
        <f t="shared" si="70"/>
        <v/>
      </c>
      <c r="E104" s="195" t="str">
        <f t="shared" si="70"/>
        <v/>
      </c>
      <c r="F104" s="195" t="str">
        <f t="shared" si="70"/>
        <v/>
      </c>
      <c r="G104" s="195" t="str">
        <f t="shared" si="70"/>
        <v/>
      </c>
      <c r="H104" s="195" t="str">
        <f t="shared" si="70"/>
        <v/>
      </c>
      <c r="I104" s="195" t="str">
        <f t="shared" si="70"/>
        <v/>
      </c>
      <c r="J104" s="195" t="str">
        <f t="shared" si="70"/>
        <v/>
      </c>
      <c r="K104" s="195" t="str">
        <f t="shared" si="70"/>
        <v/>
      </c>
      <c r="L104" s="195" t="str">
        <f t="shared" si="70"/>
        <v/>
      </c>
      <c r="M104" s="195" t="str">
        <f t="shared" si="70"/>
        <v/>
      </c>
      <c r="N104" s="195" t="str">
        <f t="shared" si="71"/>
        <v/>
      </c>
      <c r="O104" s="195" t="str">
        <f t="shared" si="71"/>
        <v/>
      </c>
      <c r="P104" s="195" t="str">
        <f t="shared" si="71"/>
        <v/>
      </c>
      <c r="Q104" s="195" t="str">
        <f t="shared" si="71"/>
        <v/>
      </c>
      <c r="R104" s="195" t="str">
        <f t="shared" si="71"/>
        <v/>
      </c>
      <c r="S104" s="195" t="str">
        <f t="shared" si="71"/>
        <v/>
      </c>
      <c r="T104" s="195" t="str">
        <f t="shared" si="71"/>
        <v/>
      </c>
      <c r="U104" s="195" t="str">
        <f t="shared" si="71"/>
        <v/>
      </c>
      <c r="V104" s="195" t="str">
        <f t="shared" si="71"/>
        <v/>
      </c>
      <c r="W104" s="195" t="str">
        <f t="shared" si="71"/>
        <v/>
      </c>
      <c r="X104" s="195" t="str">
        <f t="shared" si="72"/>
        <v/>
      </c>
      <c r="Y104" s="195" t="str">
        <f t="shared" si="72"/>
        <v/>
      </c>
      <c r="Z104" s="195" t="str">
        <f t="shared" si="72"/>
        <v/>
      </c>
      <c r="AA104" s="195" t="str">
        <f t="shared" si="72"/>
        <v/>
      </c>
      <c r="AB104" s="195" t="str">
        <f t="shared" si="72"/>
        <v/>
      </c>
      <c r="AC104" s="195" t="str">
        <f t="shared" si="72"/>
        <v/>
      </c>
      <c r="AD104" s="195" t="str">
        <f t="shared" si="72"/>
        <v/>
      </c>
      <c r="AE104" s="195" t="str">
        <f t="shared" si="72"/>
        <v/>
      </c>
      <c r="AF104" s="195" t="str">
        <f t="shared" si="72"/>
        <v/>
      </c>
      <c r="AG104" s="195" t="str">
        <f t="shared" si="72"/>
        <v/>
      </c>
      <c r="AH104" s="195" t="str">
        <f t="shared" si="73"/>
        <v/>
      </c>
      <c r="AI104" s="195" t="str">
        <f t="shared" si="73"/>
        <v/>
      </c>
      <c r="AJ104" s="195" t="str">
        <f t="shared" si="73"/>
        <v/>
      </c>
      <c r="AK104" s="195" t="str">
        <f t="shared" si="73"/>
        <v/>
      </c>
      <c r="AL104" s="195" t="str">
        <f t="shared" si="73"/>
        <v/>
      </c>
      <c r="AM104" s="195" t="str">
        <f t="shared" si="73"/>
        <v/>
      </c>
      <c r="AN104" s="195" t="str">
        <f t="shared" si="73"/>
        <v/>
      </c>
      <c r="AO104" s="195" t="str">
        <f t="shared" si="73"/>
        <v/>
      </c>
      <c r="AP104" s="195" t="str">
        <f t="shared" si="73"/>
        <v/>
      </c>
      <c r="AQ104" s="195" t="str">
        <f t="shared" si="73"/>
        <v/>
      </c>
      <c r="AR104" s="195" t="str">
        <f t="shared" si="74"/>
        <v/>
      </c>
      <c r="AS104" s="195" t="str">
        <f t="shared" si="74"/>
        <v/>
      </c>
      <c r="AT104" s="195" t="str">
        <f t="shared" si="74"/>
        <v/>
      </c>
      <c r="AU104" s="195" t="str">
        <f t="shared" si="74"/>
        <v/>
      </c>
      <c r="AV104" s="195" t="str">
        <f t="shared" si="74"/>
        <v/>
      </c>
      <c r="AW104" s="195" t="str">
        <f t="shared" si="74"/>
        <v/>
      </c>
      <c r="AX104" s="195" t="str">
        <f t="shared" si="74"/>
        <v/>
      </c>
      <c r="AY104" s="195" t="str">
        <f t="shared" si="74"/>
        <v/>
      </c>
      <c r="AZ104" s="195" t="str">
        <f t="shared" si="74"/>
        <v/>
      </c>
      <c r="BA104" s="195" t="str">
        <f t="shared" si="74"/>
        <v/>
      </c>
      <c r="BB104" s="195" t="str">
        <f t="shared" si="75"/>
        <v/>
      </c>
      <c r="BC104" s="195" t="str">
        <f t="shared" si="75"/>
        <v/>
      </c>
      <c r="BD104" s="195" t="str">
        <f t="shared" si="75"/>
        <v/>
      </c>
      <c r="BE104" s="195" t="str">
        <f t="shared" si="75"/>
        <v/>
      </c>
      <c r="BF104" s="195" t="str">
        <f t="shared" si="75"/>
        <v/>
      </c>
      <c r="BG104" s="195" t="str">
        <f t="shared" si="75"/>
        <v/>
      </c>
      <c r="BH104" s="195" t="str">
        <f t="shared" si="75"/>
        <v/>
      </c>
      <c r="BI104" s="195" t="str">
        <f t="shared" si="75"/>
        <v/>
      </c>
      <c r="BJ104" s="195" t="str">
        <f t="shared" si="75"/>
        <v/>
      </c>
      <c r="BK104" s="195" t="str">
        <f t="shared" si="75"/>
        <v/>
      </c>
      <c r="BL104" s="195" t="str">
        <f t="shared" si="76"/>
        <v/>
      </c>
      <c r="BM104" s="195" t="str">
        <f t="shared" si="76"/>
        <v/>
      </c>
      <c r="BN104" s="195" t="str">
        <f t="shared" si="76"/>
        <v/>
      </c>
      <c r="BO104" s="195" t="str">
        <f t="shared" si="76"/>
        <v/>
      </c>
      <c r="BP104" s="195" t="str">
        <f t="shared" si="76"/>
        <v/>
      </c>
      <c r="BQ104" s="195" t="str">
        <f t="shared" si="76"/>
        <v/>
      </c>
      <c r="BR104" s="195" t="str">
        <f t="shared" si="76"/>
        <v/>
      </c>
      <c r="BS104" s="195" t="str">
        <f t="shared" si="76"/>
        <v/>
      </c>
      <c r="BT104" s="195" t="str">
        <f t="shared" si="76"/>
        <v/>
      </c>
      <c r="BU104" s="195" t="str">
        <f t="shared" si="76"/>
        <v/>
      </c>
      <c r="BV104" s="195" t="str">
        <f t="shared" si="77"/>
        <v/>
      </c>
      <c r="BW104" s="195" t="str">
        <f t="shared" si="77"/>
        <v/>
      </c>
      <c r="BX104" s="195" t="str">
        <f t="shared" si="77"/>
        <v/>
      </c>
      <c r="BY104" s="195" t="str">
        <f t="shared" si="77"/>
        <v/>
      </c>
      <c r="BZ104" s="195">
        <f t="shared" si="77"/>
        <v>48.788387617789617</v>
      </c>
      <c r="CA104" s="195">
        <f t="shared" si="77"/>
        <v>49.872208053570098</v>
      </c>
      <c r="CB104" s="195">
        <f t="shared" si="77"/>
        <v>50.980105258318993</v>
      </c>
      <c r="CC104" s="195">
        <f t="shared" si="77"/>
        <v>52.11261409074983</v>
      </c>
      <c r="CD104" s="195">
        <f t="shared" si="77"/>
        <v>53.270281291313395</v>
      </c>
      <c r="CE104" s="195">
        <f t="shared" si="77"/>
        <v>54.45366574614723</v>
      </c>
      <c r="CF104" s="195">
        <f t="shared" si="78"/>
        <v>55.663338756888706</v>
      </c>
      <c r="CG104" s="195">
        <f t="shared" si="78"/>
        <v>56.89988431648186</v>
      </c>
      <c r="CH104" s="195">
        <f t="shared" si="78"/>
        <v>58.163899391111251</v>
      </c>
      <c r="CI104" s="195">
        <f t="shared" si="78"/>
        <v>59.455994208398891</v>
      </c>
      <c r="CJ104" s="195">
        <f t="shared" si="78"/>
        <v>60.776792552003329</v>
      </c>
      <c r="CK104" s="195">
        <f t="shared" si="78"/>
        <v>62.126932062763352</v>
      </c>
      <c r="CL104" s="195">
        <f t="shared" si="78"/>
        <v>63.50706454653119</v>
      </c>
      <c r="CM104" s="195">
        <f t="shared" si="78"/>
        <v>64.917856288844547</v>
      </c>
      <c r="CN104" s="195">
        <f t="shared" si="78"/>
        <v>66.359988376588603</v>
      </c>
      <c r="CO104" s="195">
        <f t="shared" si="78"/>
        <v>67.834157026803993</v>
      </c>
      <c r="CP104" s="195">
        <f t="shared" si="79"/>
        <v>69.341073922798813</v>
      </c>
      <c r="CQ104" s="195">
        <f t="shared" si="79"/>
        <v>70.881466557727606</v>
      </c>
      <c r="CR104" s="195">
        <f t="shared" si="79"/>
        <v>72.456078585802587</v>
      </c>
      <c r="CS104" s="195">
        <f t="shared" si="79"/>
        <v>74.06567018130707</v>
      </c>
      <c r="CT104" s="195">
        <f t="shared" si="79"/>
        <v>75.711018405584255</v>
      </c>
      <c r="CU104" s="195">
        <f t="shared" si="79"/>
        <v>77.392917582178555</v>
      </c>
      <c r="CV104" s="195">
        <f t="shared" si="79"/>
        <v>79.112179680310575</v>
      </c>
      <c r="CW104" s="195">
        <f t="shared" si="79"/>
        <v>80.869634706870897</v>
      </c>
      <c r="CX104" s="195">
        <f t="shared" si="79"/>
        <v>82.666131107121885</v>
      </c>
      <c r="CY104" s="195">
        <f t="shared" si="79"/>
        <v>84.502536174301</v>
      </c>
      <c r="CZ104" s="195">
        <f t="shared" si="79"/>
        <v>86.379736468323244</v>
      </c>
    </row>
    <row r="105" spans="3:104" ht="16" hidden="1" outlineLevel="2">
      <c r="C105" s="177">
        <v>75</v>
      </c>
      <c r="D105" s="179" t="str">
        <f t="shared" si="70"/>
        <v/>
      </c>
      <c r="E105" s="195" t="str">
        <f t="shared" si="70"/>
        <v/>
      </c>
      <c r="F105" s="195" t="str">
        <f t="shared" si="70"/>
        <v/>
      </c>
      <c r="G105" s="195" t="str">
        <f t="shared" si="70"/>
        <v/>
      </c>
      <c r="H105" s="195" t="str">
        <f t="shared" si="70"/>
        <v/>
      </c>
      <c r="I105" s="195" t="str">
        <f t="shared" si="70"/>
        <v/>
      </c>
      <c r="J105" s="195" t="str">
        <f t="shared" si="70"/>
        <v/>
      </c>
      <c r="K105" s="195" t="str">
        <f t="shared" si="70"/>
        <v/>
      </c>
      <c r="L105" s="195" t="str">
        <f t="shared" si="70"/>
        <v/>
      </c>
      <c r="M105" s="195" t="str">
        <f t="shared" si="70"/>
        <v/>
      </c>
      <c r="N105" s="195" t="str">
        <f t="shared" si="71"/>
        <v/>
      </c>
      <c r="O105" s="195" t="str">
        <f t="shared" si="71"/>
        <v/>
      </c>
      <c r="P105" s="195" t="str">
        <f t="shared" si="71"/>
        <v/>
      </c>
      <c r="Q105" s="195" t="str">
        <f t="shared" si="71"/>
        <v/>
      </c>
      <c r="R105" s="195" t="str">
        <f t="shared" si="71"/>
        <v/>
      </c>
      <c r="S105" s="195" t="str">
        <f t="shared" si="71"/>
        <v/>
      </c>
      <c r="T105" s="195" t="str">
        <f t="shared" si="71"/>
        <v/>
      </c>
      <c r="U105" s="195" t="str">
        <f t="shared" si="71"/>
        <v/>
      </c>
      <c r="V105" s="195" t="str">
        <f t="shared" si="71"/>
        <v/>
      </c>
      <c r="W105" s="195" t="str">
        <f t="shared" si="71"/>
        <v/>
      </c>
      <c r="X105" s="195" t="str">
        <f t="shared" si="72"/>
        <v/>
      </c>
      <c r="Y105" s="195" t="str">
        <f t="shared" si="72"/>
        <v/>
      </c>
      <c r="Z105" s="195" t="str">
        <f t="shared" si="72"/>
        <v/>
      </c>
      <c r="AA105" s="195" t="str">
        <f t="shared" si="72"/>
        <v/>
      </c>
      <c r="AB105" s="195" t="str">
        <f t="shared" si="72"/>
        <v/>
      </c>
      <c r="AC105" s="195" t="str">
        <f t="shared" si="72"/>
        <v/>
      </c>
      <c r="AD105" s="195" t="str">
        <f t="shared" si="72"/>
        <v/>
      </c>
      <c r="AE105" s="195" t="str">
        <f t="shared" si="72"/>
        <v/>
      </c>
      <c r="AF105" s="195" t="str">
        <f t="shared" si="72"/>
        <v/>
      </c>
      <c r="AG105" s="195" t="str">
        <f t="shared" si="72"/>
        <v/>
      </c>
      <c r="AH105" s="195" t="str">
        <f t="shared" si="73"/>
        <v/>
      </c>
      <c r="AI105" s="195" t="str">
        <f t="shared" si="73"/>
        <v/>
      </c>
      <c r="AJ105" s="195" t="str">
        <f t="shared" si="73"/>
        <v/>
      </c>
      <c r="AK105" s="195" t="str">
        <f t="shared" si="73"/>
        <v/>
      </c>
      <c r="AL105" s="195" t="str">
        <f t="shared" si="73"/>
        <v/>
      </c>
      <c r="AM105" s="195" t="str">
        <f t="shared" si="73"/>
        <v/>
      </c>
      <c r="AN105" s="195" t="str">
        <f t="shared" si="73"/>
        <v/>
      </c>
      <c r="AO105" s="195" t="str">
        <f t="shared" si="73"/>
        <v/>
      </c>
      <c r="AP105" s="195" t="str">
        <f t="shared" si="73"/>
        <v/>
      </c>
      <c r="AQ105" s="195" t="str">
        <f t="shared" si="73"/>
        <v/>
      </c>
      <c r="AR105" s="195" t="str">
        <f t="shared" si="74"/>
        <v/>
      </c>
      <c r="AS105" s="195" t="str">
        <f t="shared" si="74"/>
        <v/>
      </c>
      <c r="AT105" s="195" t="str">
        <f t="shared" si="74"/>
        <v/>
      </c>
      <c r="AU105" s="195" t="str">
        <f t="shared" si="74"/>
        <v/>
      </c>
      <c r="AV105" s="195" t="str">
        <f t="shared" si="74"/>
        <v/>
      </c>
      <c r="AW105" s="195" t="str">
        <f t="shared" si="74"/>
        <v/>
      </c>
      <c r="AX105" s="195" t="str">
        <f t="shared" si="74"/>
        <v/>
      </c>
      <c r="AY105" s="195" t="str">
        <f t="shared" si="74"/>
        <v/>
      </c>
      <c r="AZ105" s="195" t="str">
        <f t="shared" si="74"/>
        <v/>
      </c>
      <c r="BA105" s="195" t="str">
        <f t="shared" si="74"/>
        <v/>
      </c>
      <c r="BB105" s="195" t="str">
        <f t="shared" si="75"/>
        <v/>
      </c>
      <c r="BC105" s="195" t="str">
        <f t="shared" si="75"/>
        <v/>
      </c>
      <c r="BD105" s="195" t="str">
        <f t="shared" si="75"/>
        <v/>
      </c>
      <c r="BE105" s="195" t="str">
        <f t="shared" si="75"/>
        <v/>
      </c>
      <c r="BF105" s="195" t="str">
        <f t="shared" si="75"/>
        <v/>
      </c>
      <c r="BG105" s="195" t="str">
        <f t="shared" si="75"/>
        <v/>
      </c>
      <c r="BH105" s="195" t="str">
        <f t="shared" si="75"/>
        <v/>
      </c>
      <c r="BI105" s="195" t="str">
        <f t="shared" si="75"/>
        <v/>
      </c>
      <c r="BJ105" s="195" t="str">
        <f t="shared" si="75"/>
        <v/>
      </c>
      <c r="BK105" s="195" t="str">
        <f t="shared" si="75"/>
        <v/>
      </c>
      <c r="BL105" s="195" t="str">
        <f t="shared" si="76"/>
        <v/>
      </c>
      <c r="BM105" s="195" t="str">
        <f t="shared" si="76"/>
        <v/>
      </c>
      <c r="BN105" s="195" t="str">
        <f t="shared" si="76"/>
        <v/>
      </c>
      <c r="BO105" s="195" t="str">
        <f t="shared" si="76"/>
        <v/>
      </c>
      <c r="BP105" s="195" t="str">
        <f t="shared" si="76"/>
        <v/>
      </c>
      <c r="BQ105" s="195" t="str">
        <f t="shared" si="76"/>
        <v/>
      </c>
      <c r="BR105" s="195" t="str">
        <f t="shared" si="76"/>
        <v/>
      </c>
      <c r="BS105" s="195" t="str">
        <f t="shared" si="76"/>
        <v/>
      </c>
      <c r="BT105" s="195" t="str">
        <f t="shared" si="76"/>
        <v/>
      </c>
      <c r="BU105" s="195" t="str">
        <f t="shared" si="76"/>
        <v/>
      </c>
      <c r="BV105" s="195" t="str">
        <f t="shared" si="77"/>
        <v/>
      </c>
      <c r="BW105" s="195" t="str">
        <f t="shared" si="77"/>
        <v/>
      </c>
      <c r="BX105" s="195" t="str">
        <f t="shared" si="77"/>
        <v/>
      </c>
      <c r="BY105" s="195" t="str">
        <f t="shared" si="77"/>
        <v/>
      </c>
      <c r="BZ105" s="195" t="str">
        <f t="shared" si="77"/>
        <v/>
      </c>
      <c r="CA105" s="195">
        <f t="shared" si="77"/>
        <v>47.728120715787981</v>
      </c>
      <c r="CB105" s="195">
        <f t="shared" si="77"/>
        <v>48.78838761778961</v>
      </c>
      <c r="CC105" s="195">
        <f t="shared" si="77"/>
        <v>49.872208053570084</v>
      </c>
      <c r="CD105" s="195">
        <f t="shared" si="77"/>
        <v>50.980105258318993</v>
      </c>
      <c r="CE105" s="195">
        <f t="shared" si="77"/>
        <v>52.11261409074983</v>
      </c>
      <c r="CF105" s="195">
        <f t="shared" si="78"/>
        <v>53.270281291313388</v>
      </c>
      <c r="CG105" s="195">
        <f t="shared" si="78"/>
        <v>54.453665746147223</v>
      </c>
      <c r="CH105" s="195">
        <f t="shared" si="78"/>
        <v>55.663338756888692</v>
      </c>
      <c r="CI105" s="195">
        <f t="shared" si="78"/>
        <v>56.899884316481852</v>
      </c>
      <c r="CJ105" s="195">
        <f t="shared" si="78"/>
        <v>58.163899391111251</v>
      </c>
      <c r="CK105" s="195">
        <f t="shared" si="78"/>
        <v>59.45599420839887</v>
      </c>
      <c r="CL105" s="195">
        <f t="shared" si="78"/>
        <v>60.776792552003336</v>
      </c>
      <c r="CM105" s="195">
        <f t="shared" si="78"/>
        <v>62.126932062763338</v>
      </c>
      <c r="CN105" s="195">
        <f t="shared" si="78"/>
        <v>63.507064546531183</v>
      </c>
      <c r="CO105" s="195">
        <f t="shared" si="78"/>
        <v>64.917856288844519</v>
      </c>
      <c r="CP105" s="195">
        <f t="shared" si="79"/>
        <v>66.359988376588603</v>
      </c>
      <c r="CQ105" s="195">
        <f t="shared" si="79"/>
        <v>67.834157026803979</v>
      </c>
      <c r="CR105" s="195">
        <f t="shared" si="79"/>
        <v>69.341073922798813</v>
      </c>
      <c r="CS105" s="195">
        <f t="shared" si="79"/>
        <v>70.881466557727592</v>
      </c>
      <c r="CT105" s="195">
        <f t="shared" si="79"/>
        <v>72.456078585802572</v>
      </c>
      <c r="CU105" s="195">
        <f t="shared" si="79"/>
        <v>74.065670181307055</v>
      </c>
      <c r="CV105" s="195">
        <f t="shared" si="79"/>
        <v>75.711018405584241</v>
      </c>
      <c r="CW105" s="195">
        <f t="shared" si="79"/>
        <v>77.392917582178541</v>
      </c>
      <c r="CX105" s="195">
        <f t="shared" si="79"/>
        <v>79.112179680310575</v>
      </c>
      <c r="CY105" s="195">
        <f t="shared" si="79"/>
        <v>80.869634706870897</v>
      </c>
      <c r="CZ105" s="195">
        <f t="shared" si="79"/>
        <v>82.666131107121885</v>
      </c>
    </row>
    <row r="106" spans="3:104" ht="16" hidden="1" outlineLevel="2">
      <c r="C106" s="177">
        <v>76</v>
      </c>
      <c r="D106" s="179" t="str">
        <f t="shared" si="70"/>
        <v/>
      </c>
      <c r="E106" s="195" t="str">
        <f t="shared" si="70"/>
        <v/>
      </c>
      <c r="F106" s="195" t="str">
        <f t="shared" si="70"/>
        <v/>
      </c>
      <c r="G106" s="195" t="str">
        <f t="shared" si="70"/>
        <v/>
      </c>
      <c r="H106" s="195" t="str">
        <f t="shared" si="70"/>
        <v/>
      </c>
      <c r="I106" s="195" t="str">
        <f t="shared" si="70"/>
        <v/>
      </c>
      <c r="J106" s="195" t="str">
        <f t="shared" si="70"/>
        <v/>
      </c>
      <c r="K106" s="195" t="str">
        <f t="shared" si="70"/>
        <v/>
      </c>
      <c r="L106" s="195" t="str">
        <f t="shared" si="70"/>
        <v/>
      </c>
      <c r="M106" s="195" t="str">
        <f t="shared" si="70"/>
        <v/>
      </c>
      <c r="N106" s="195" t="str">
        <f t="shared" si="71"/>
        <v/>
      </c>
      <c r="O106" s="195" t="str">
        <f t="shared" si="71"/>
        <v/>
      </c>
      <c r="P106" s="195" t="str">
        <f t="shared" si="71"/>
        <v/>
      </c>
      <c r="Q106" s="195" t="str">
        <f t="shared" si="71"/>
        <v/>
      </c>
      <c r="R106" s="195" t="str">
        <f t="shared" si="71"/>
        <v/>
      </c>
      <c r="S106" s="195" t="str">
        <f t="shared" si="71"/>
        <v/>
      </c>
      <c r="T106" s="195" t="str">
        <f t="shared" si="71"/>
        <v/>
      </c>
      <c r="U106" s="195" t="str">
        <f t="shared" si="71"/>
        <v/>
      </c>
      <c r="V106" s="195" t="str">
        <f t="shared" si="71"/>
        <v/>
      </c>
      <c r="W106" s="195" t="str">
        <f t="shared" si="71"/>
        <v/>
      </c>
      <c r="X106" s="195" t="str">
        <f t="shared" si="72"/>
        <v/>
      </c>
      <c r="Y106" s="195" t="str">
        <f t="shared" si="72"/>
        <v/>
      </c>
      <c r="Z106" s="195" t="str">
        <f t="shared" si="72"/>
        <v/>
      </c>
      <c r="AA106" s="195" t="str">
        <f t="shared" si="72"/>
        <v/>
      </c>
      <c r="AB106" s="195" t="str">
        <f t="shared" si="72"/>
        <v/>
      </c>
      <c r="AC106" s="195" t="str">
        <f t="shared" si="72"/>
        <v/>
      </c>
      <c r="AD106" s="195" t="str">
        <f t="shared" si="72"/>
        <v/>
      </c>
      <c r="AE106" s="195" t="str">
        <f t="shared" si="72"/>
        <v/>
      </c>
      <c r="AF106" s="195" t="str">
        <f t="shared" si="72"/>
        <v/>
      </c>
      <c r="AG106" s="195" t="str">
        <f t="shared" si="72"/>
        <v/>
      </c>
      <c r="AH106" s="195" t="str">
        <f t="shared" si="73"/>
        <v/>
      </c>
      <c r="AI106" s="195" t="str">
        <f t="shared" si="73"/>
        <v/>
      </c>
      <c r="AJ106" s="195" t="str">
        <f t="shared" si="73"/>
        <v/>
      </c>
      <c r="AK106" s="195" t="str">
        <f t="shared" si="73"/>
        <v/>
      </c>
      <c r="AL106" s="195" t="str">
        <f t="shared" si="73"/>
        <v/>
      </c>
      <c r="AM106" s="195" t="str">
        <f t="shared" si="73"/>
        <v/>
      </c>
      <c r="AN106" s="195" t="str">
        <f t="shared" si="73"/>
        <v/>
      </c>
      <c r="AO106" s="195" t="str">
        <f t="shared" si="73"/>
        <v/>
      </c>
      <c r="AP106" s="195" t="str">
        <f t="shared" si="73"/>
        <v/>
      </c>
      <c r="AQ106" s="195" t="str">
        <f t="shared" si="73"/>
        <v/>
      </c>
      <c r="AR106" s="195" t="str">
        <f t="shared" si="74"/>
        <v/>
      </c>
      <c r="AS106" s="195" t="str">
        <f t="shared" si="74"/>
        <v/>
      </c>
      <c r="AT106" s="195" t="str">
        <f t="shared" si="74"/>
        <v/>
      </c>
      <c r="AU106" s="195" t="str">
        <f t="shared" si="74"/>
        <v/>
      </c>
      <c r="AV106" s="195" t="str">
        <f t="shared" si="74"/>
        <v/>
      </c>
      <c r="AW106" s="195" t="str">
        <f t="shared" si="74"/>
        <v/>
      </c>
      <c r="AX106" s="195" t="str">
        <f t="shared" si="74"/>
        <v/>
      </c>
      <c r="AY106" s="195" t="str">
        <f t="shared" si="74"/>
        <v/>
      </c>
      <c r="AZ106" s="195" t="str">
        <f t="shared" si="74"/>
        <v/>
      </c>
      <c r="BA106" s="195" t="str">
        <f t="shared" si="74"/>
        <v/>
      </c>
      <c r="BB106" s="195" t="str">
        <f t="shared" si="75"/>
        <v/>
      </c>
      <c r="BC106" s="195" t="str">
        <f t="shared" si="75"/>
        <v/>
      </c>
      <c r="BD106" s="195" t="str">
        <f t="shared" si="75"/>
        <v/>
      </c>
      <c r="BE106" s="195" t="str">
        <f t="shared" si="75"/>
        <v/>
      </c>
      <c r="BF106" s="195" t="str">
        <f t="shared" si="75"/>
        <v/>
      </c>
      <c r="BG106" s="195" t="str">
        <f t="shared" si="75"/>
        <v/>
      </c>
      <c r="BH106" s="195" t="str">
        <f t="shared" si="75"/>
        <v/>
      </c>
      <c r="BI106" s="195" t="str">
        <f t="shared" si="75"/>
        <v/>
      </c>
      <c r="BJ106" s="195" t="str">
        <f t="shared" si="75"/>
        <v/>
      </c>
      <c r="BK106" s="195" t="str">
        <f t="shared" si="75"/>
        <v/>
      </c>
      <c r="BL106" s="195" t="str">
        <f t="shared" si="76"/>
        <v/>
      </c>
      <c r="BM106" s="195" t="str">
        <f t="shared" si="76"/>
        <v/>
      </c>
      <c r="BN106" s="195" t="str">
        <f t="shared" si="76"/>
        <v/>
      </c>
      <c r="BO106" s="195" t="str">
        <f t="shared" si="76"/>
        <v/>
      </c>
      <c r="BP106" s="195" t="str">
        <f t="shared" si="76"/>
        <v/>
      </c>
      <c r="BQ106" s="195" t="str">
        <f t="shared" si="76"/>
        <v/>
      </c>
      <c r="BR106" s="195" t="str">
        <f t="shared" si="76"/>
        <v/>
      </c>
      <c r="BS106" s="195" t="str">
        <f t="shared" si="76"/>
        <v/>
      </c>
      <c r="BT106" s="195" t="str">
        <f t="shared" si="76"/>
        <v/>
      </c>
      <c r="BU106" s="195" t="str">
        <f t="shared" si="76"/>
        <v/>
      </c>
      <c r="BV106" s="195" t="str">
        <f t="shared" si="77"/>
        <v/>
      </c>
      <c r="BW106" s="195" t="str">
        <f t="shared" si="77"/>
        <v/>
      </c>
      <c r="BX106" s="195" t="str">
        <f t="shared" si="77"/>
        <v/>
      </c>
      <c r="BY106" s="195" t="str">
        <f t="shared" si="77"/>
        <v/>
      </c>
      <c r="BZ106" s="195" t="str">
        <f t="shared" si="77"/>
        <v/>
      </c>
      <c r="CA106" s="195" t="str">
        <f t="shared" si="77"/>
        <v/>
      </c>
      <c r="CB106" s="195">
        <f t="shared" si="77"/>
        <v>46.690895483297687</v>
      </c>
      <c r="CC106" s="195">
        <f t="shared" si="77"/>
        <v>47.728120715787981</v>
      </c>
      <c r="CD106" s="195">
        <f t="shared" si="77"/>
        <v>48.788387617789603</v>
      </c>
      <c r="CE106" s="195">
        <f t="shared" si="77"/>
        <v>49.872208053570091</v>
      </c>
      <c r="CF106" s="195">
        <f t="shared" si="78"/>
        <v>50.980105258318993</v>
      </c>
      <c r="CG106" s="195">
        <f t="shared" si="78"/>
        <v>52.11261409074983</v>
      </c>
      <c r="CH106" s="195">
        <f t="shared" si="78"/>
        <v>53.270281291313388</v>
      </c>
      <c r="CI106" s="195">
        <f t="shared" si="78"/>
        <v>54.453665746147216</v>
      </c>
      <c r="CJ106" s="195">
        <f t="shared" si="78"/>
        <v>55.663338756888699</v>
      </c>
      <c r="CK106" s="195">
        <f t="shared" si="78"/>
        <v>56.899884316481852</v>
      </c>
      <c r="CL106" s="195">
        <f t="shared" si="78"/>
        <v>58.163899391111237</v>
      </c>
      <c r="CM106" s="195">
        <f t="shared" si="78"/>
        <v>59.455994208398891</v>
      </c>
      <c r="CN106" s="195">
        <f t="shared" si="78"/>
        <v>60.776792552003329</v>
      </c>
      <c r="CO106" s="195">
        <f t="shared" si="78"/>
        <v>62.126932062763345</v>
      </c>
      <c r="CP106" s="195">
        <f t="shared" si="79"/>
        <v>63.507064546531183</v>
      </c>
      <c r="CQ106" s="195">
        <f t="shared" si="79"/>
        <v>64.917856288844533</v>
      </c>
      <c r="CR106" s="195">
        <f t="shared" si="79"/>
        <v>66.359988376588603</v>
      </c>
      <c r="CS106" s="195">
        <f t="shared" si="79"/>
        <v>67.834157026803979</v>
      </c>
      <c r="CT106" s="195">
        <f t="shared" si="79"/>
        <v>69.341073922798813</v>
      </c>
      <c r="CU106" s="195">
        <f t="shared" si="79"/>
        <v>70.881466557727606</v>
      </c>
      <c r="CV106" s="195">
        <f t="shared" si="79"/>
        <v>72.456078585802572</v>
      </c>
      <c r="CW106" s="195">
        <f t="shared" si="79"/>
        <v>74.065670181307055</v>
      </c>
      <c r="CX106" s="195">
        <f t="shared" si="79"/>
        <v>75.711018405584241</v>
      </c>
      <c r="CY106" s="195">
        <f t="shared" si="79"/>
        <v>77.392917582178555</v>
      </c>
      <c r="CZ106" s="195">
        <f t="shared" si="79"/>
        <v>79.112179680310575</v>
      </c>
    </row>
    <row r="107" spans="3:104" ht="16" hidden="1" outlineLevel="2">
      <c r="C107" s="177">
        <v>77</v>
      </c>
      <c r="D107" s="179" t="str">
        <f t="shared" si="70"/>
        <v/>
      </c>
      <c r="E107" s="195" t="str">
        <f t="shared" si="70"/>
        <v/>
      </c>
      <c r="F107" s="195" t="str">
        <f t="shared" si="70"/>
        <v/>
      </c>
      <c r="G107" s="195" t="str">
        <f t="shared" si="70"/>
        <v/>
      </c>
      <c r="H107" s="195" t="str">
        <f t="shared" si="70"/>
        <v/>
      </c>
      <c r="I107" s="195" t="str">
        <f t="shared" si="70"/>
        <v/>
      </c>
      <c r="J107" s="195" t="str">
        <f t="shared" si="70"/>
        <v/>
      </c>
      <c r="K107" s="195" t="str">
        <f t="shared" si="70"/>
        <v/>
      </c>
      <c r="L107" s="195" t="str">
        <f t="shared" si="70"/>
        <v/>
      </c>
      <c r="M107" s="195" t="str">
        <f t="shared" si="70"/>
        <v/>
      </c>
      <c r="N107" s="195" t="str">
        <f t="shared" si="71"/>
        <v/>
      </c>
      <c r="O107" s="195" t="str">
        <f t="shared" si="71"/>
        <v/>
      </c>
      <c r="P107" s="195" t="str">
        <f t="shared" si="71"/>
        <v/>
      </c>
      <c r="Q107" s="195" t="str">
        <f t="shared" si="71"/>
        <v/>
      </c>
      <c r="R107" s="195" t="str">
        <f t="shared" si="71"/>
        <v/>
      </c>
      <c r="S107" s="195" t="str">
        <f t="shared" si="71"/>
        <v/>
      </c>
      <c r="T107" s="195" t="str">
        <f t="shared" si="71"/>
        <v/>
      </c>
      <c r="U107" s="195" t="str">
        <f t="shared" si="71"/>
        <v/>
      </c>
      <c r="V107" s="195" t="str">
        <f t="shared" si="71"/>
        <v/>
      </c>
      <c r="W107" s="195" t="str">
        <f t="shared" si="71"/>
        <v/>
      </c>
      <c r="X107" s="195" t="str">
        <f t="shared" si="72"/>
        <v/>
      </c>
      <c r="Y107" s="195" t="str">
        <f t="shared" si="72"/>
        <v/>
      </c>
      <c r="Z107" s="195" t="str">
        <f t="shared" si="72"/>
        <v/>
      </c>
      <c r="AA107" s="195" t="str">
        <f t="shared" si="72"/>
        <v/>
      </c>
      <c r="AB107" s="195" t="str">
        <f t="shared" si="72"/>
        <v/>
      </c>
      <c r="AC107" s="195" t="str">
        <f t="shared" si="72"/>
        <v/>
      </c>
      <c r="AD107" s="195" t="str">
        <f t="shared" si="72"/>
        <v/>
      </c>
      <c r="AE107" s="195" t="str">
        <f t="shared" si="72"/>
        <v/>
      </c>
      <c r="AF107" s="195" t="str">
        <f t="shared" si="72"/>
        <v/>
      </c>
      <c r="AG107" s="195" t="str">
        <f t="shared" si="72"/>
        <v/>
      </c>
      <c r="AH107" s="195" t="str">
        <f t="shared" si="73"/>
        <v/>
      </c>
      <c r="AI107" s="195" t="str">
        <f t="shared" si="73"/>
        <v/>
      </c>
      <c r="AJ107" s="195" t="str">
        <f t="shared" si="73"/>
        <v/>
      </c>
      <c r="AK107" s="195" t="str">
        <f t="shared" si="73"/>
        <v/>
      </c>
      <c r="AL107" s="195" t="str">
        <f t="shared" si="73"/>
        <v/>
      </c>
      <c r="AM107" s="195" t="str">
        <f t="shared" si="73"/>
        <v/>
      </c>
      <c r="AN107" s="195" t="str">
        <f t="shared" si="73"/>
        <v/>
      </c>
      <c r="AO107" s="195" t="str">
        <f t="shared" si="73"/>
        <v/>
      </c>
      <c r="AP107" s="195" t="str">
        <f t="shared" si="73"/>
        <v/>
      </c>
      <c r="AQ107" s="195" t="str">
        <f t="shared" si="73"/>
        <v/>
      </c>
      <c r="AR107" s="195" t="str">
        <f t="shared" si="74"/>
        <v/>
      </c>
      <c r="AS107" s="195" t="str">
        <f t="shared" si="74"/>
        <v/>
      </c>
      <c r="AT107" s="195" t="str">
        <f t="shared" si="74"/>
        <v/>
      </c>
      <c r="AU107" s="195" t="str">
        <f t="shared" si="74"/>
        <v/>
      </c>
      <c r="AV107" s="195" t="str">
        <f t="shared" si="74"/>
        <v/>
      </c>
      <c r="AW107" s="195" t="str">
        <f t="shared" si="74"/>
        <v/>
      </c>
      <c r="AX107" s="195" t="str">
        <f t="shared" si="74"/>
        <v/>
      </c>
      <c r="AY107" s="195" t="str">
        <f t="shared" si="74"/>
        <v/>
      </c>
      <c r="AZ107" s="195" t="str">
        <f t="shared" si="74"/>
        <v/>
      </c>
      <c r="BA107" s="195" t="str">
        <f t="shared" si="74"/>
        <v/>
      </c>
      <c r="BB107" s="195" t="str">
        <f t="shared" si="75"/>
        <v/>
      </c>
      <c r="BC107" s="195" t="str">
        <f t="shared" si="75"/>
        <v/>
      </c>
      <c r="BD107" s="195" t="str">
        <f t="shared" si="75"/>
        <v/>
      </c>
      <c r="BE107" s="195" t="str">
        <f t="shared" si="75"/>
        <v/>
      </c>
      <c r="BF107" s="195" t="str">
        <f t="shared" si="75"/>
        <v/>
      </c>
      <c r="BG107" s="195" t="str">
        <f t="shared" si="75"/>
        <v/>
      </c>
      <c r="BH107" s="195" t="str">
        <f t="shared" si="75"/>
        <v/>
      </c>
      <c r="BI107" s="195" t="str">
        <f t="shared" si="75"/>
        <v/>
      </c>
      <c r="BJ107" s="195" t="str">
        <f t="shared" si="75"/>
        <v/>
      </c>
      <c r="BK107" s="195" t="str">
        <f t="shared" si="75"/>
        <v/>
      </c>
      <c r="BL107" s="195" t="str">
        <f t="shared" si="76"/>
        <v/>
      </c>
      <c r="BM107" s="195" t="str">
        <f t="shared" si="76"/>
        <v/>
      </c>
      <c r="BN107" s="195" t="str">
        <f t="shared" si="76"/>
        <v/>
      </c>
      <c r="BO107" s="195" t="str">
        <f t="shared" si="76"/>
        <v/>
      </c>
      <c r="BP107" s="195" t="str">
        <f t="shared" si="76"/>
        <v/>
      </c>
      <c r="BQ107" s="195" t="str">
        <f t="shared" si="76"/>
        <v/>
      </c>
      <c r="BR107" s="195" t="str">
        <f t="shared" si="76"/>
        <v/>
      </c>
      <c r="BS107" s="195" t="str">
        <f t="shared" si="76"/>
        <v/>
      </c>
      <c r="BT107" s="195" t="str">
        <f t="shared" si="76"/>
        <v/>
      </c>
      <c r="BU107" s="195" t="str">
        <f t="shared" si="76"/>
        <v/>
      </c>
      <c r="BV107" s="195" t="str">
        <f t="shared" si="77"/>
        <v/>
      </c>
      <c r="BW107" s="195" t="str">
        <f t="shared" si="77"/>
        <v/>
      </c>
      <c r="BX107" s="195" t="str">
        <f t="shared" si="77"/>
        <v/>
      </c>
      <c r="BY107" s="195" t="str">
        <f t="shared" si="77"/>
        <v/>
      </c>
      <c r="BZ107" s="195" t="str">
        <f t="shared" si="77"/>
        <v/>
      </c>
      <c r="CA107" s="195" t="str">
        <f t="shared" si="77"/>
        <v/>
      </c>
      <c r="CB107" s="195" t="str">
        <f t="shared" si="77"/>
        <v/>
      </c>
      <c r="CC107" s="195">
        <f t="shared" si="77"/>
        <v>45.67621117986095</v>
      </c>
      <c r="CD107" s="195">
        <f t="shared" si="77"/>
        <v>46.69089548329768</v>
      </c>
      <c r="CE107" s="195">
        <f t="shared" si="77"/>
        <v>47.728120715787966</v>
      </c>
      <c r="CF107" s="195">
        <f t="shared" si="78"/>
        <v>48.788387617789603</v>
      </c>
      <c r="CG107" s="195">
        <f t="shared" si="78"/>
        <v>49.872208053570084</v>
      </c>
      <c r="CH107" s="195">
        <f t="shared" si="78"/>
        <v>50.980105258318986</v>
      </c>
      <c r="CI107" s="195">
        <f t="shared" si="78"/>
        <v>52.112614090749815</v>
      </c>
      <c r="CJ107" s="195">
        <f t="shared" si="78"/>
        <v>53.270281291313374</v>
      </c>
      <c r="CK107" s="195">
        <f t="shared" si="78"/>
        <v>54.453665746147216</v>
      </c>
      <c r="CL107" s="195">
        <f t="shared" si="78"/>
        <v>55.663338756888692</v>
      </c>
      <c r="CM107" s="195">
        <f t="shared" si="78"/>
        <v>56.899884316481838</v>
      </c>
      <c r="CN107" s="195">
        <f t="shared" si="78"/>
        <v>58.163899391111251</v>
      </c>
      <c r="CO107" s="195">
        <f t="shared" si="78"/>
        <v>59.45599420839887</v>
      </c>
      <c r="CP107" s="195">
        <f t="shared" si="79"/>
        <v>60.776792552003329</v>
      </c>
      <c r="CQ107" s="195">
        <f t="shared" si="79"/>
        <v>62.126932062763323</v>
      </c>
      <c r="CR107" s="195">
        <f t="shared" si="79"/>
        <v>63.507064546531183</v>
      </c>
      <c r="CS107" s="195">
        <f t="shared" si="79"/>
        <v>64.917856288844519</v>
      </c>
      <c r="CT107" s="195">
        <f t="shared" si="79"/>
        <v>66.359988376588589</v>
      </c>
      <c r="CU107" s="195">
        <f t="shared" si="79"/>
        <v>67.834157026803965</v>
      </c>
      <c r="CV107" s="195">
        <f t="shared" si="79"/>
        <v>69.341073922798799</v>
      </c>
      <c r="CW107" s="195">
        <f t="shared" si="79"/>
        <v>70.881466557727592</v>
      </c>
      <c r="CX107" s="195">
        <f t="shared" si="79"/>
        <v>72.456078585802558</v>
      </c>
      <c r="CY107" s="195">
        <f t="shared" si="79"/>
        <v>74.065670181307041</v>
      </c>
      <c r="CZ107" s="195">
        <f t="shared" si="79"/>
        <v>75.711018405584241</v>
      </c>
    </row>
    <row r="108" spans="3:104" ht="16" hidden="1" outlineLevel="2">
      <c r="C108" s="177">
        <v>78</v>
      </c>
      <c r="D108" s="179" t="str">
        <f t="shared" si="70"/>
        <v/>
      </c>
      <c r="E108" s="195" t="str">
        <f t="shared" si="70"/>
        <v/>
      </c>
      <c r="F108" s="195" t="str">
        <f t="shared" si="70"/>
        <v/>
      </c>
      <c r="G108" s="195" t="str">
        <f t="shared" si="70"/>
        <v/>
      </c>
      <c r="H108" s="195" t="str">
        <f t="shared" si="70"/>
        <v/>
      </c>
      <c r="I108" s="195" t="str">
        <f t="shared" si="70"/>
        <v/>
      </c>
      <c r="J108" s="195" t="str">
        <f t="shared" si="70"/>
        <v/>
      </c>
      <c r="K108" s="195" t="str">
        <f t="shared" si="70"/>
        <v/>
      </c>
      <c r="L108" s="195" t="str">
        <f t="shared" si="70"/>
        <v/>
      </c>
      <c r="M108" s="195" t="str">
        <f t="shared" si="70"/>
        <v/>
      </c>
      <c r="N108" s="195" t="str">
        <f t="shared" si="71"/>
        <v/>
      </c>
      <c r="O108" s="195" t="str">
        <f t="shared" si="71"/>
        <v/>
      </c>
      <c r="P108" s="195" t="str">
        <f t="shared" si="71"/>
        <v/>
      </c>
      <c r="Q108" s="195" t="str">
        <f t="shared" si="71"/>
        <v/>
      </c>
      <c r="R108" s="195" t="str">
        <f t="shared" si="71"/>
        <v/>
      </c>
      <c r="S108" s="195" t="str">
        <f t="shared" si="71"/>
        <v/>
      </c>
      <c r="T108" s="195" t="str">
        <f t="shared" si="71"/>
        <v/>
      </c>
      <c r="U108" s="195" t="str">
        <f t="shared" si="71"/>
        <v/>
      </c>
      <c r="V108" s="195" t="str">
        <f t="shared" si="71"/>
        <v/>
      </c>
      <c r="W108" s="195" t="str">
        <f t="shared" si="71"/>
        <v/>
      </c>
      <c r="X108" s="195" t="str">
        <f t="shared" si="72"/>
        <v/>
      </c>
      <c r="Y108" s="195" t="str">
        <f t="shared" si="72"/>
        <v/>
      </c>
      <c r="Z108" s="195" t="str">
        <f t="shared" si="72"/>
        <v/>
      </c>
      <c r="AA108" s="195" t="str">
        <f t="shared" si="72"/>
        <v/>
      </c>
      <c r="AB108" s="195" t="str">
        <f t="shared" si="72"/>
        <v/>
      </c>
      <c r="AC108" s="195" t="str">
        <f t="shared" si="72"/>
        <v/>
      </c>
      <c r="AD108" s="195" t="str">
        <f t="shared" si="72"/>
        <v/>
      </c>
      <c r="AE108" s="195" t="str">
        <f t="shared" si="72"/>
        <v/>
      </c>
      <c r="AF108" s="195" t="str">
        <f t="shared" si="72"/>
        <v/>
      </c>
      <c r="AG108" s="195" t="str">
        <f t="shared" si="72"/>
        <v/>
      </c>
      <c r="AH108" s="195" t="str">
        <f t="shared" si="73"/>
        <v/>
      </c>
      <c r="AI108" s="195" t="str">
        <f t="shared" si="73"/>
        <v/>
      </c>
      <c r="AJ108" s="195" t="str">
        <f t="shared" si="73"/>
        <v/>
      </c>
      <c r="AK108" s="195" t="str">
        <f t="shared" si="73"/>
        <v/>
      </c>
      <c r="AL108" s="195" t="str">
        <f t="shared" si="73"/>
        <v/>
      </c>
      <c r="AM108" s="195" t="str">
        <f t="shared" si="73"/>
        <v/>
      </c>
      <c r="AN108" s="195" t="str">
        <f t="shared" si="73"/>
        <v/>
      </c>
      <c r="AO108" s="195" t="str">
        <f t="shared" si="73"/>
        <v/>
      </c>
      <c r="AP108" s="195" t="str">
        <f t="shared" si="73"/>
        <v/>
      </c>
      <c r="AQ108" s="195" t="str">
        <f t="shared" si="73"/>
        <v/>
      </c>
      <c r="AR108" s="195" t="str">
        <f t="shared" si="74"/>
        <v/>
      </c>
      <c r="AS108" s="195" t="str">
        <f t="shared" si="74"/>
        <v/>
      </c>
      <c r="AT108" s="195" t="str">
        <f t="shared" si="74"/>
        <v/>
      </c>
      <c r="AU108" s="195" t="str">
        <f t="shared" si="74"/>
        <v/>
      </c>
      <c r="AV108" s="195" t="str">
        <f t="shared" si="74"/>
        <v/>
      </c>
      <c r="AW108" s="195" t="str">
        <f t="shared" si="74"/>
        <v/>
      </c>
      <c r="AX108" s="195" t="str">
        <f t="shared" si="74"/>
        <v/>
      </c>
      <c r="AY108" s="195" t="str">
        <f t="shared" si="74"/>
        <v/>
      </c>
      <c r="AZ108" s="195" t="str">
        <f t="shared" si="74"/>
        <v/>
      </c>
      <c r="BA108" s="195" t="str">
        <f t="shared" si="74"/>
        <v/>
      </c>
      <c r="BB108" s="195" t="str">
        <f t="shared" si="75"/>
        <v/>
      </c>
      <c r="BC108" s="195" t="str">
        <f t="shared" si="75"/>
        <v/>
      </c>
      <c r="BD108" s="195" t="str">
        <f t="shared" si="75"/>
        <v/>
      </c>
      <c r="BE108" s="195" t="str">
        <f t="shared" si="75"/>
        <v/>
      </c>
      <c r="BF108" s="195" t="str">
        <f t="shared" si="75"/>
        <v/>
      </c>
      <c r="BG108" s="195" t="str">
        <f t="shared" si="75"/>
        <v/>
      </c>
      <c r="BH108" s="195" t="str">
        <f t="shared" si="75"/>
        <v/>
      </c>
      <c r="BI108" s="195" t="str">
        <f t="shared" si="75"/>
        <v/>
      </c>
      <c r="BJ108" s="195" t="str">
        <f t="shared" si="75"/>
        <v/>
      </c>
      <c r="BK108" s="195" t="str">
        <f t="shared" si="75"/>
        <v/>
      </c>
      <c r="BL108" s="195" t="str">
        <f t="shared" si="76"/>
        <v/>
      </c>
      <c r="BM108" s="195" t="str">
        <f t="shared" si="76"/>
        <v/>
      </c>
      <c r="BN108" s="195" t="str">
        <f t="shared" si="76"/>
        <v/>
      </c>
      <c r="BO108" s="195" t="str">
        <f t="shared" si="76"/>
        <v/>
      </c>
      <c r="BP108" s="195" t="str">
        <f t="shared" si="76"/>
        <v/>
      </c>
      <c r="BQ108" s="195" t="str">
        <f t="shared" si="76"/>
        <v/>
      </c>
      <c r="BR108" s="195" t="str">
        <f t="shared" si="76"/>
        <v/>
      </c>
      <c r="BS108" s="195" t="str">
        <f t="shared" si="76"/>
        <v/>
      </c>
      <c r="BT108" s="195" t="str">
        <f t="shared" si="76"/>
        <v/>
      </c>
      <c r="BU108" s="195" t="str">
        <f t="shared" si="76"/>
        <v/>
      </c>
      <c r="BV108" s="195" t="str">
        <f t="shared" si="77"/>
        <v/>
      </c>
      <c r="BW108" s="195" t="str">
        <f t="shared" si="77"/>
        <v/>
      </c>
      <c r="BX108" s="195" t="str">
        <f t="shared" si="77"/>
        <v/>
      </c>
      <c r="BY108" s="195" t="str">
        <f t="shared" si="77"/>
        <v/>
      </c>
      <c r="BZ108" s="195" t="str">
        <f t="shared" si="77"/>
        <v/>
      </c>
      <c r="CA108" s="195" t="str">
        <f t="shared" si="77"/>
        <v/>
      </c>
      <c r="CB108" s="195" t="str">
        <f t="shared" si="77"/>
        <v/>
      </c>
      <c r="CC108" s="195" t="str">
        <f t="shared" si="77"/>
        <v/>
      </c>
      <c r="CD108" s="195">
        <f t="shared" si="77"/>
        <v>44.683577947087649</v>
      </c>
      <c r="CE108" s="195">
        <f t="shared" si="77"/>
        <v>45.676211179860957</v>
      </c>
      <c r="CF108" s="195">
        <f t="shared" si="78"/>
        <v>46.69089548329768</v>
      </c>
      <c r="CG108" s="195">
        <f t="shared" si="78"/>
        <v>47.728120715787981</v>
      </c>
      <c r="CH108" s="195">
        <f t="shared" si="78"/>
        <v>48.78838761778961</v>
      </c>
      <c r="CI108" s="195">
        <f t="shared" si="78"/>
        <v>49.872208053570091</v>
      </c>
      <c r="CJ108" s="195">
        <f t="shared" si="78"/>
        <v>50.980105258318986</v>
      </c>
      <c r="CK108" s="195">
        <f t="shared" si="78"/>
        <v>52.112614090749823</v>
      </c>
      <c r="CL108" s="195">
        <f t="shared" si="78"/>
        <v>53.270281291313381</v>
      </c>
      <c r="CM108" s="195">
        <f t="shared" si="78"/>
        <v>54.453665746147216</v>
      </c>
      <c r="CN108" s="195">
        <f t="shared" si="78"/>
        <v>55.663338756888685</v>
      </c>
      <c r="CO108" s="195">
        <f t="shared" si="78"/>
        <v>56.89988431648186</v>
      </c>
      <c r="CP108" s="195">
        <f t="shared" si="79"/>
        <v>58.163899391111244</v>
      </c>
      <c r="CQ108" s="195">
        <f t="shared" si="79"/>
        <v>59.455994208398884</v>
      </c>
      <c r="CR108" s="195">
        <f t="shared" si="79"/>
        <v>60.776792552003329</v>
      </c>
      <c r="CS108" s="195">
        <f t="shared" si="79"/>
        <v>62.126932062763345</v>
      </c>
      <c r="CT108" s="195">
        <f t="shared" si="79"/>
        <v>63.507064546531183</v>
      </c>
      <c r="CU108" s="195">
        <f t="shared" si="79"/>
        <v>64.917856288844533</v>
      </c>
      <c r="CV108" s="195">
        <f t="shared" si="79"/>
        <v>66.359988376588589</v>
      </c>
      <c r="CW108" s="195">
        <f t="shared" si="79"/>
        <v>67.834157026803979</v>
      </c>
      <c r="CX108" s="195">
        <f t="shared" si="79"/>
        <v>69.341073922798799</v>
      </c>
      <c r="CY108" s="195">
        <f t="shared" si="79"/>
        <v>70.881466557727592</v>
      </c>
      <c r="CZ108" s="195">
        <f t="shared" si="79"/>
        <v>72.456078585802572</v>
      </c>
    </row>
    <row r="109" spans="3:104" ht="16" hidden="1" outlineLevel="2">
      <c r="C109" s="177">
        <v>79</v>
      </c>
      <c r="D109" s="179" t="str">
        <f t="shared" si="70"/>
        <v/>
      </c>
      <c r="E109" s="195" t="str">
        <f t="shared" si="70"/>
        <v/>
      </c>
      <c r="F109" s="195" t="str">
        <f t="shared" si="70"/>
        <v/>
      </c>
      <c r="G109" s="195" t="str">
        <f t="shared" si="70"/>
        <v/>
      </c>
      <c r="H109" s="195" t="str">
        <f t="shared" si="70"/>
        <v/>
      </c>
      <c r="I109" s="195" t="str">
        <f t="shared" si="70"/>
        <v/>
      </c>
      <c r="J109" s="195" t="str">
        <f t="shared" si="70"/>
        <v/>
      </c>
      <c r="K109" s="195" t="str">
        <f t="shared" si="70"/>
        <v/>
      </c>
      <c r="L109" s="195" t="str">
        <f t="shared" si="70"/>
        <v/>
      </c>
      <c r="M109" s="195" t="str">
        <f t="shared" si="70"/>
        <v/>
      </c>
      <c r="N109" s="195" t="str">
        <f t="shared" si="71"/>
        <v/>
      </c>
      <c r="O109" s="195" t="str">
        <f t="shared" si="71"/>
        <v/>
      </c>
      <c r="P109" s="195" t="str">
        <f t="shared" si="71"/>
        <v/>
      </c>
      <c r="Q109" s="195" t="str">
        <f t="shared" si="71"/>
        <v/>
      </c>
      <c r="R109" s="195" t="str">
        <f t="shared" si="71"/>
        <v/>
      </c>
      <c r="S109" s="195" t="str">
        <f t="shared" si="71"/>
        <v/>
      </c>
      <c r="T109" s="195" t="str">
        <f t="shared" si="71"/>
        <v/>
      </c>
      <c r="U109" s="195" t="str">
        <f t="shared" si="71"/>
        <v/>
      </c>
      <c r="V109" s="195" t="str">
        <f t="shared" si="71"/>
        <v/>
      </c>
      <c r="W109" s="195" t="str">
        <f t="shared" si="71"/>
        <v/>
      </c>
      <c r="X109" s="195" t="str">
        <f t="shared" si="72"/>
        <v/>
      </c>
      <c r="Y109" s="195" t="str">
        <f t="shared" si="72"/>
        <v/>
      </c>
      <c r="Z109" s="195" t="str">
        <f t="shared" si="72"/>
        <v/>
      </c>
      <c r="AA109" s="195" t="str">
        <f t="shared" si="72"/>
        <v/>
      </c>
      <c r="AB109" s="195" t="str">
        <f t="shared" si="72"/>
        <v/>
      </c>
      <c r="AC109" s="195" t="str">
        <f t="shared" si="72"/>
        <v/>
      </c>
      <c r="AD109" s="195" t="str">
        <f t="shared" si="72"/>
        <v/>
      </c>
      <c r="AE109" s="195" t="str">
        <f t="shared" si="72"/>
        <v/>
      </c>
      <c r="AF109" s="195" t="str">
        <f t="shared" si="72"/>
        <v/>
      </c>
      <c r="AG109" s="195" t="str">
        <f t="shared" si="72"/>
        <v/>
      </c>
      <c r="AH109" s="195" t="str">
        <f t="shared" si="73"/>
        <v/>
      </c>
      <c r="AI109" s="195" t="str">
        <f t="shared" si="73"/>
        <v/>
      </c>
      <c r="AJ109" s="195" t="str">
        <f t="shared" si="73"/>
        <v/>
      </c>
      <c r="AK109" s="195" t="str">
        <f t="shared" si="73"/>
        <v/>
      </c>
      <c r="AL109" s="195" t="str">
        <f t="shared" si="73"/>
        <v/>
      </c>
      <c r="AM109" s="195" t="str">
        <f t="shared" si="73"/>
        <v/>
      </c>
      <c r="AN109" s="195" t="str">
        <f t="shared" si="73"/>
        <v/>
      </c>
      <c r="AO109" s="195" t="str">
        <f t="shared" si="73"/>
        <v/>
      </c>
      <c r="AP109" s="195" t="str">
        <f t="shared" si="73"/>
        <v/>
      </c>
      <c r="AQ109" s="195" t="str">
        <f t="shared" si="73"/>
        <v/>
      </c>
      <c r="AR109" s="195" t="str">
        <f t="shared" si="74"/>
        <v/>
      </c>
      <c r="AS109" s="195" t="str">
        <f t="shared" si="74"/>
        <v/>
      </c>
      <c r="AT109" s="195" t="str">
        <f t="shared" si="74"/>
        <v/>
      </c>
      <c r="AU109" s="195" t="str">
        <f t="shared" si="74"/>
        <v/>
      </c>
      <c r="AV109" s="195" t="str">
        <f t="shared" si="74"/>
        <v/>
      </c>
      <c r="AW109" s="195" t="str">
        <f t="shared" si="74"/>
        <v/>
      </c>
      <c r="AX109" s="195" t="str">
        <f t="shared" si="74"/>
        <v/>
      </c>
      <c r="AY109" s="195" t="str">
        <f t="shared" si="74"/>
        <v/>
      </c>
      <c r="AZ109" s="195" t="str">
        <f t="shared" si="74"/>
        <v/>
      </c>
      <c r="BA109" s="195" t="str">
        <f t="shared" si="74"/>
        <v/>
      </c>
      <c r="BB109" s="195" t="str">
        <f t="shared" si="75"/>
        <v/>
      </c>
      <c r="BC109" s="195" t="str">
        <f t="shared" si="75"/>
        <v/>
      </c>
      <c r="BD109" s="195" t="str">
        <f t="shared" si="75"/>
        <v/>
      </c>
      <c r="BE109" s="195" t="str">
        <f t="shared" si="75"/>
        <v/>
      </c>
      <c r="BF109" s="195" t="str">
        <f t="shared" si="75"/>
        <v/>
      </c>
      <c r="BG109" s="195" t="str">
        <f t="shared" si="75"/>
        <v/>
      </c>
      <c r="BH109" s="195" t="str">
        <f t="shared" si="75"/>
        <v/>
      </c>
      <c r="BI109" s="195" t="str">
        <f t="shared" si="75"/>
        <v/>
      </c>
      <c r="BJ109" s="195" t="str">
        <f t="shared" si="75"/>
        <v/>
      </c>
      <c r="BK109" s="195" t="str">
        <f t="shared" si="75"/>
        <v/>
      </c>
      <c r="BL109" s="195" t="str">
        <f t="shared" si="76"/>
        <v/>
      </c>
      <c r="BM109" s="195" t="str">
        <f t="shared" si="76"/>
        <v/>
      </c>
      <c r="BN109" s="195" t="str">
        <f t="shared" si="76"/>
        <v/>
      </c>
      <c r="BO109" s="195" t="str">
        <f t="shared" si="76"/>
        <v/>
      </c>
      <c r="BP109" s="195" t="str">
        <f t="shared" si="76"/>
        <v/>
      </c>
      <c r="BQ109" s="195" t="str">
        <f t="shared" si="76"/>
        <v/>
      </c>
      <c r="BR109" s="195" t="str">
        <f t="shared" si="76"/>
        <v/>
      </c>
      <c r="BS109" s="195" t="str">
        <f t="shared" si="76"/>
        <v/>
      </c>
      <c r="BT109" s="195" t="str">
        <f t="shared" si="76"/>
        <v/>
      </c>
      <c r="BU109" s="195" t="str">
        <f t="shared" si="76"/>
        <v/>
      </c>
      <c r="BV109" s="195" t="str">
        <f t="shared" si="77"/>
        <v/>
      </c>
      <c r="BW109" s="195" t="str">
        <f t="shared" si="77"/>
        <v/>
      </c>
      <c r="BX109" s="195" t="str">
        <f t="shared" si="77"/>
        <v/>
      </c>
      <c r="BY109" s="195" t="str">
        <f t="shared" si="77"/>
        <v/>
      </c>
      <c r="BZ109" s="195" t="str">
        <f t="shared" si="77"/>
        <v/>
      </c>
      <c r="CA109" s="195" t="str">
        <f t="shared" si="77"/>
        <v/>
      </c>
      <c r="CB109" s="195" t="str">
        <f t="shared" si="77"/>
        <v/>
      </c>
      <c r="CC109" s="195" t="str">
        <f t="shared" si="77"/>
        <v/>
      </c>
      <c r="CD109" s="195" t="str">
        <f t="shared" si="77"/>
        <v/>
      </c>
      <c r="CE109" s="195">
        <f t="shared" si="77"/>
        <v>43.712516572166692</v>
      </c>
      <c r="CF109" s="195">
        <f t="shared" si="78"/>
        <v>44.683577947087649</v>
      </c>
      <c r="CG109" s="195">
        <f t="shared" si="78"/>
        <v>45.676211179860942</v>
      </c>
      <c r="CH109" s="195">
        <f t="shared" si="78"/>
        <v>46.69089548329768</v>
      </c>
      <c r="CI109" s="195">
        <f t="shared" si="78"/>
        <v>47.728120715787973</v>
      </c>
      <c r="CJ109" s="195">
        <f t="shared" si="78"/>
        <v>48.788387617789603</v>
      </c>
      <c r="CK109" s="195">
        <f t="shared" si="78"/>
        <v>49.872208053570084</v>
      </c>
      <c r="CL109" s="195">
        <f t="shared" si="78"/>
        <v>50.980105258318979</v>
      </c>
      <c r="CM109" s="195">
        <f t="shared" si="78"/>
        <v>52.112614090749815</v>
      </c>
      <c r="CN109" s="195">
        <f t="shared" si="78"/>
        <v>53.270281291313374</v>
      </c>
      <c r="CO109" s="195">
        <f t="shared" si="78"/>
        <v>54.453665746147202</v>
      </c>
      <c r="CP109" s="195">
        <f t="shared" si="79"/>
        <v>55.663338756888699</v>
      </c>
      <c r="CQ109" s="195">
        <f t="shared" si="79"/>
        <v>56.899884316481845</v>
      </c>
      <c r="CR109" s="195">
        <f t="shared" si="79"/>
        <v>58.163899391111244</v>
      </c>
      <c r="CS109" s="195">
        <f t="shared" si="79"/>
        <v>59.45599420839887</v>
      </c>
      <c r="CT109" s="195">
        <f t="shared" si="79"/>
        <v>60.776792552003329</v>
      </c>
      <c r="CU109" s="195">
        <f t="shared" si="79"/>
        <v>62.126932062763331</v>
      </c>
      <c r="CV109" s="195">
        <f t="shared" si="79"/>
        <v>63.507064546531176</v>
      </c>
      <c r="CW109" s="195">
        <f t="shared" si="79"/>
        <v>64.917856288844519</v>
      </c>
      <c r="CX109" s="195">
        <f t="shared" si="79"/>
        <v>66.359988376588589</v>
      </c>
      <c r="CY109" s="195">
        <f t="shared" si="79"/>
        <v>67.834157026803965</v>
      </c>
      <c r="CZ109" s="195">
        <f t="shared" si="79"/>
        <v>69.341073922798799</v>
      </c>
    </row>
    <row r="110" spans="3:104" ht="16" hidden="1" outlineLevel="2">
      <c r="C110" s="177">
        <v>80</v>
      </c>
      <c r="D110" s="179" t="str">
        <f t="shared" ref="D110:M119" si="80">IF($C110&gt;D$29, "", $G$9 * ($G$17^(D$29-$C110)) * ($G$18^$C110))</f>
        <v/>
      </c>
      <c r="E110" s="195" t="str">
        <f t="shared" si="80"/>
        <v/>
      </c>
      <c r="F110" s="195" t="str">
        <f t="shared" si="80"/>
        <v/>
      </c>
      <c r="G110" s="195" t="str">
        <f t="shared" si="80"/>
        <v/>
      </c>
      <c r="H110" s="195" t="str">
        <f t="shared" si="80"/>
        <v/>
      </c>
      <c r="I110" s="195" t="str">
        <f t="shared" si="80"/>
        <v/>
      </c>
      <c r="J110" s="195" t="str">
        <f t="shared" si="80"/>
        <v/>
      </c>
      <c r="K110" s="195" t="str">
        <f t="shared" si="80"/>
        <v/>
      </c>
      <c r="L110" s="195" t="str">
        <f t="shared" si="80"/>
        <v/>
      </c>
      <c r="M110" s="195" t="str">
        <f t="shared" si="80"/>
        <v/>
      </c>
      <c r="N110" s="195" t="str">
        <f t="shared" ref="N110:W119" si="81">IF($C110&gt;N$29, "", $G$9 * ($G$17^(N$29-$C110)) * ($G$18^$C110))</f>
        <v/>
      </c>
      <c r="O110" s="195" t="str">
        <f t="shared" si="81"/>
        <v/>
      </c>
      <c r="P110" s="195" t="str">
        <f t="shared" si="81"/>
        <v/>
      </c>
      <c r="Q110" s="195" t="str">
        <f t="shared" si="81"/>
        <v/>
      </c>
      <c r="R110" s="195" t="str">
        <f t="shared" si="81"/>
        <v/>
      </c>
      <c r="S110" s="195" t="str">
        <f t="shared" si="81"/>
        <v/>
      </c>
      <c r="T110" s="195" t="str">
        <f t="shared" si="81"/>
        <v/>
      </c>
      <c r="U110" s="195" t="str">
        <f t="shared" si="81"/>
        <v/>
      </c>
      <c r="V110" s="195" t="str">
        <f t="shared" si="81"/>
        <v/>
      </c>
      <c r="W110" s="195" t="str">
        <f t="shared" si="81"/>
        <v/>
      </c>
      <c r="X110" s="195" t="str">
        <f t="shared" ref="X110:AG119" si="82">IF($C110&gt;X$29, "", $G$9 * ($G$17^(X$29-$C110)) * ($G$18^$C110))</f>
        <v/>
      </c>
      <c r="Y110" s="195" t="str">
        <f t="shared" si="82"/>
        <v/>
      </c>
      <c r="Z110" s="195" t="str">
        <f t="shared" si="82"/>
        <v/>
      </c>
      <c r="AA110" s="195" t="str">
        <f t="shared" si="82"/>
        <v/>
      </c>
      <c r="AB110" s="195" t="str">
        <f t="shared" si="82"/>
        <v/>
      </c>
      <c r="AC110" s="195" t="str">
        <f t="shared" si="82"/>
        <v/>
      </c>
      <c r="AD110" s="195" t="str">
        <f t="shared" si="82"/>
        <v/>
      </c>
      <c r="AE110" s="195" t="str">
        <f t="shared" si="82"/>
        <v/>
      </c>
      <c r="AF110" s="195" t="str">
        <f t="shared" si="82"/>
        <v/>
      </c>
      <c r="AG110" s="195" t="str">
        <f t="shared" si="82"/>
        <v/>
      </c>
      <c r="AH110" s="195" t="str">
        <f t="shared" ref="AH110:AQ119" si="83">IF($C110&gt;AH$29, "", $G$9 * ($G$17^(AH$29-$C110)) * ($G$18^$C110))</f>
        <v/>
      </c>
      <c r="AI110" s="195" t="str">
        <f t="shared" si="83"/>
        <v/>
      </c>
      <c r="AJ110" s="195" t="str">
        <f t="shared" si="83"/>
        <v/>
      </c>
      <c r="AK110" s="195" t="str">
        <f t="shared" si="83"/>
        <v/>
      </c>
      <c r="AL110" s="195" t="str">
        <f t="shared" si="83"/>
        <v/>
      </c>
      <c r="AM110" s="195" t="str">
        <f t="shared" si="83"/>
        <v/>
      </c>
      <c r="AN110" s="195" t="str">
        <f t="shared" si="83"/>
        <v/>
      </c>
      <c r="AO110" s="195" t="str">
        <f t="shared" si="83"/>
        <v/>
      </c>
      <c r="AP110" s="195" t="str">
        <f t="shared" si="83"/>
        <v/>
      </c>
      <c r="AQ110" s="195" t="str">
        <f t="shared" si="83"/>
        <v/>
      </c>
      <c r="AR110" s="195" t="str">
        <f t="shared" ref="AR110:BA119" si="84">IF($C110&gt;AR$29, "", $G$9 * ($G$17^(AR$29-$C110)) * ($G$18^$C110))</f>
        <v/>
      </c>
      <c r="AS110" s="195" t="str">
        <f t="shared" si="84"/>
        <v/>
      </c>
      <c r="AT110" s="195" t="str">
        <f t="shared" si="84"/>
        <v/>
      </c>
      <c r="AU110" s="195" t="str">
        <f t="shared" si="84"/>
        <v/>
      </c>
      <c r="AV110" s="195" t="str">
        <f t="shared" si="84"/>
        <v/>
      </c>
      <c r="AW110" s="195" t="str">
        <f t="shared" si="84"/>
        <v/>
      </c>
      <c r="AX110" s="195" t="str">
        <f t="shared" si="84"/>
        <v/>
      </c>
      <c r="AY110" s="195" t="str">
        <f t="shared" si="84"/>
        <v/>
      </c>
      <c r="AZ110" s="195" t="str">
        <f t="shared" si="84"/>
        <v/>
      </c>
      <c r="BA110" s="195" t="str">
        <f t="shared" si="84"/>
        <v/>
      </c>
      <c r="BB110" s="195" t="str">
        <f t="shared" ref="BB110:BK119" si="85">IF($C110&gt;BB$29, "", $G$9 * ($G$17^(BB$29-$C110)) * ($G$18^$C110))</f>
        <v/>
      </c>
      <c r="BC110" s="195" t="str">
        <f t="shared" si="85"/>
        <v/>
      </c>
      <c r="BD110" s="195" t="str">
        <f t="shared" si="85"/>
        <v/>
      </c>
      <c r="BE110" s="195" t="str">
        <f t="shared" si="85"/>
        <v/>
      </c>
      <c r="BF110" s="195" t="str">
        <f t="shared" si="85"/>
        <v/>
      </c>
      <c r="BG110" s="195" t="str">
        <f t="shared" si="85"/>
        <v/>
      </c>
      <c r="BH110" s="195" t="str">
        <f t="shared" si="85"/>
        <v/>
      </c>
      <c r="BI110" s="195" t="str">
        <f t="shared" si="85"/>
        <v/>
      </c>
      <c r="BJ110" s="195" t="str">
        <f t="shared" si="85"/>
        <v/>
      </c>
      <c r="BK110" s="195" t="str">
        <f t="shared" si="85"/>
        <v/>
      </c>
      <c r="BL110" s="195" t="str">
        <f t="shared" ref="BL110:BU119" si="86">IF($C110&gt;BL$29, "", $G$9 * ($G$17^(BL$29-$C110)) * ($G$18^$C110))</f>
        <v/>
      </c>
      <c r="BM110" s="195" t="str">
        <f t="shared" si="86"/>
        <v/>
      </c>
      <c r="BN110" s="195" t="str">
        <f t="shared" si="86"/>
        <v/>
      </c>
      <c r="BO110" s="195" t="str">
        <f t="shared" si="86"/>
        <v/>
      </c>
      <c r="BP110" s="195" t="str">
        <f t="shared" si="86"/>
        <v/>
      </c>
      <c r="BQ110" s="195" t="str">
        <f t="shared" si="86"/>
        <v/>
      </c>
      <c r="BR110" s="195" t="str">
        <f t="shared" si="86"/>
        <v/>
      </c>
      <c r="BS110" s="195" t="str">
        <f t="shared" si="86"/>
        <v/>
      </c>
      <c r="BT110" s="195" t="str">
        <f t="shared" si="86"/>
        <v/>
      </c>
      <c r="BU110" s="195" t="str">
        <f t="shared" si="86"/>
        <v/>
      </c>
      <c r="BV110" s="195" t="str">
        <f t="shared" ref="BV110:CE119" si="87">IF($C110&gt;BV$29, "", $G$9 * ($G$17^(BV$29-$C110)) * ($G$18^$C110))</f>
        <v/>
      </c>
      <c r="BW110" s="195" t="str">
        <f t="shared" si="87"/>
        <v/>
      </c>
      <c r="BX110" s="195" t="str">
        <f t="shared" si="87"/>
        <v/>
      </c>
      <c r="BY110" s="195" t="str">
        <f t="shared" si="87"/>
        <v/>
      </c>
      <c r="BZ110" s="195" t="str">
        <f t="shared" si="87"/>
        <v/>
      </c>
      <c r="CA110" s="195" t="str">
        <f t="shared" si="87"/>
        <v/>
      </c>
      <c r="CB110" s="195" t="str">
        <f t="shared" si="87"/>
        <v/>
      </c>
      <c r="CC110" s="195" t="str">
        <f t="shared" si="87"/>
        <v/>
      </c>
      <c r="CD110" s="195" t="str">
        <f t="shared" si="87"/>
        <v/>
      </c>
      <c r="CE110" s="195" t="str">
        <f t="shared" si="87"/>
        <v/>
      </c>
      <c r="CF110" s="195">
        <f t="shared" ref="CF110:CO119" si="88">IF($C110&gt;CF$29, "", $G$9 * ($G$17^(CF$29-$C110)) * ($G$18^$C110))</f>
        <v>42.762558256516876</v>
      </c>
      <c r="CG110" s="195">
        <f t="shared" si="88"/>
        <v>43.712516572166699</v>
      </c>
      <c r="CH110" s="195">
        <f t="shared" si="88"/>
        <v>44.683577947087642</v>
      </c>
      <c r="CI110" s="195">
        <f t="shared" si="88"/>
        <v>45.676211179860957</v>
      </c>
      <c r="CJ110" s="195">
        <f t="shared" si="88"/>
        <v>46.690895483297687</v>
      </c>
      <c r="CK110" s="195">
        <f t="shared" si="88"/>
        <v>47.728120715787981</v>
      </c>
      <c r="CL110" s="195">
        <f t="shared" si="88"/>
        <v>48.78838761778961</v>
      </c>
      <c r="CM110" s="195">
        <f t="shared" si="88"/>
        <v>49.872208053570084</v>
      </c>
      <c r="CN110" s="195">
        <f t="shared" si="88"/>
        <v>50.980105258318986</v>
      </c>
      <c r="CO110" s="195">
        <f t="shared" si="88"/>
        <v>52.112614090749823</v>
      </c>
      <c r="CP110" s="195">
        <f t="shared" ref="CP110:CZ119" si="89">IF($C110&gt;CP$29, "", $G$9 * ($G$17^(CP$29-$C110)) * ($G$18^$C110))</f>
        <v>53.270281291313374</v>
      </c>
      <c r="CQ110" s="195">
        <f t="shared" si="89"/>
        <v>54.453665746147223</v>
      </c>
      <c r="CR110" s="195">
        <f t="shared" si="89"/>
        <v>55.663338756888699</v>
      </c>
      <c r="CS110" s="195">
        <f t="shared" si="89"/>
        <v>56.89988431648186</v>
      </c>
      <c r="CT110" s="195">
        <f t="shared" si="89"/>
        <v>58.163899391111244</v>
      </c>
      <c r="CU110" s="195">
        <f t="shared" si="89"/>
        <v>59.455994208398884</v>
      </c>
      <c r="CV110" s="195">
        <f t="shared" si="89"/>
        <v>60.776792552003336</v>
      </c>
      <c r="CW110" s="195">
        <f t="shared" si="89"/>
        <v>62.126932062763338</v>
      </c>
      <c r="CX110" s="195">
        <f t="shared" si="89"/>
        <v>63.507064546531176</v>
      </c>
      <c r="CY110" s="195">
        <f t="shared" si="89"/>
        <v>64.917856288844533</v>
      </c>
      <c r="CZ110" s="195">
        <f t="shared" si="89"/>
        <v>66.359988376588603</v>
      </c>
    </row>
    <row r="111" spans="3:104" ht="16" hidden="1" outlineLevel="2">
      <c r="C111" s="177">
        <v>81</v>
      </c>
      <c r="D111" s="179" t="str">
        <f t="shared" si="80"/>
        <v/>
      </c>
      <c r="E111" s="195" t="str">
        <f t="shared" si="80"/>
        <v/>
      </c>
      <c r="F111" s="195" t="str">
        <f t="shared" si="80"/>
        <v/>
      </c>
      <c r="G111" s="195" t="str">
        <f t="shared" si="80"/>
        <v/>
      </c>
      <c r="H111" s="195" t="str">
        <f t="shared" si="80"/>
        <v/>
      </c>
      <c r="I111" s="195" t="str">
        <f t="shared" si="80"/>
        <v/>
      </c>
      <c r="J111" s="195" t="str">
        <f t="shared" si="80"/>
        <v/>
      </c>
      <c r="K111" s="195" t="str">
        <f t="shared" si="80"/>
        <v/>
      </c>
      <c r="L111" s="195" t="str">
        <f t="shared" si="80"/>
        <v/>
      </c>
      <c r="M111" s="195" t="str">
        <f t="shared" si="80"/>
        <v/>
      </c>
      <c r="N111" s="195" t="str">
        <f t="shared" si="81"/>
        <v/>
      </c>
      <c r="O111" s="195" t="str">
        <f t="shared" si="81"/>
        <v/>
      </c>
      <c r="P111" s="195" t="str">
        <f t="shared" si="81"/>
        <v/>
      </c>
      <c r="Q111" s="195" t="str">
        <f t="shared" si="81"/>
        <v/>
      </c>
      <c r="R111" s="195" t="str">
        <f t="shared" si="81"/>
        <v/>
      </c>
      <c r="S111" s="195" t="str">
        <f t="shared" si="81"/>
        <v/>
      </c>
      <c r="T111" s="195" t="str">
        <f t="shared" si="81"/>
        <v/>
      </c>
      <c r="U111" s="195" t="str">
        <f t="shared" si="81"/>
        <v/>
      </c>
      <c r="V111" s="195" t="str">
        <f t="shared" si="81"/>
        <v/>
      </c>
      <c r="W111" s="195" t="str">
        <f t="shared" si="81"/>
        <v/>
      </c>
      <c r="X111" s="195" t="str">
        <f t="shared" si="82"/>
        <v/>
      </c>
      <c r="Y111" s="195" t="str">
        <f t="shared" si="82"/>
        <v/>
      </c>
      <c r="Z111" s="195" t="str">
        <f t="shared" si="82"/>
        <v/>
      </c>
      <c r="AA111" s="195" t="str">
        <f t="shared" si="82"/>
        <v/>
      </c>
      <c r="AB111" s="195" t="str">
        <f t="shared" si="82"/>
        <v/>
      </c>
      <c r="AC111" s="195" t="str">
        <f t="shared" si="82"/>
        <v/>
      </c>
      <c r="AD111" s="195" t="str">
        <f t="shared" si="82"/>
        <v/>
      </c>
      <c r="AE111" s="195" t="str">
        <f t="shared" si="82"/>
        <v/>
      </c>
      <c r="AF111" s="195" t="str">
        <f t="shared" si="82"/>
        <v/>
      </c>
      <c r="AG111" s="195" t="str">
        <f t="shared" si="82"/>
        <v/>
      </c>
      <c r="AH111" s="195" t="str">
        <f t="shared" si="83"/>
        <v/>
      </c>
      <c r="AI111" s="195" t="str">
        <f t="shared" si="83"/>
        <v/>
      </c>
      <c r="AJ111" s="195" t="str">
        <f t="shared" si="83"/>
        <v/>
      </c>
      <c r="AK111" s="195" t="str">
        <f t="shared" si="83"/>
        <v/>
      </c>
      <c r="AL111" s="195" t="str">
        <f t="shared" si="83"/>
        <v/>
      </c>
      <c r="AM111" s="195" t="str">
        <f t="shared" si="83"/>
        <v/>
      </c>
      <c r="AN111" s="195" t="str">
        <f t="shared" si="83"/>
        <v/>
      </c>
      <c r="AO111" s="195" t="str">
        <f t="shared" si="83"/>
        <v/>
      </c>
      <c r="AP111" s="195" t="str">
        <f t="shared" si="83"/>
        <v/>
      </c>
      <c r="AQ111" s="195" t="str">
        <f t="shared" si="83"/>
        <v/>
      </c>
      <c r="AR111" s="195" t="str">
        <f t="shared" si="84"/>
        <v/>
      </c>
      <c r="AS111" s="195" t="str">
        <f t="shared" si="84"/>
        <v/>
      </c>
      <c r="AT111" s="195" t="str">
        <f t="shared" si="84"/>
        <v/>
      </c>
      <c r="AU111" s="195" t="str">
        <f t="shared" si="84"/>
        <v/>
      </c>
      <c r="AV111" s="195" t="str">
        <f t="shared" si="84"/>
        <v/>
      </c>
      <c r="AW111" s="195" t="str">
        <f t="shared" si="84"/>
        <v/>
      </c>
      <c r="AX111" s="195" t="str">
        <f t="shared" si="84"/>
        <v/>
      </c>
      <c r="AY111" s="195" t="str">
        <f t="shared" si="84"/>
        <v/>
      </c>
      <c r="AZ111" s="195" t="str">
        <f t="shared" si="84"/>
        <v/>
      </c>
      <c r="BA111" s="195" t="str">
        <f t="shared" si="84"/>
        <v/>
      </c>
      <c r="BB111" s="195" t="str">
        <f t="shared" si="85"/>
        <v/>
      </c>
      <c r="BC111" s="195" t="str">
        <f t="shared" si="85"/>
        <v/>
      </c>
      <c r="BD111" s="195" t="str">
        <f t="shared" si="85"/>
        <v/>
      </c>
      <c r="BE111" s="195" t="str">
        <f t="shared" si="85"/>
        <v/>
      </c>
      <c r="BF111" s="195" t="str">
        <f t="shared" si="85"/>
        <v/>
      </c>
      <c r="BG111" s="195" t="str">
        <f t="shared" si="85"/>
        <v/>
      </c>
      <c r="BH111" s="195" t="str">
        <f t="shared" si="85"/>
        <v/>
      </c>
      <c r="BI111" s="195" t="str">
        <f t="shared" si="85"/>
        <v/>
      </c>
      <c r="BJ111" s="195" t="str">
        <f t="shared" si="85"/>
        <v/>
      </c>
      <c r="BK111" s="195" t="str">
        <f t="shared" si="85"/>
        <v/>
      </c>
      <c r="BL111" s="195" t="str">
        <f t="shared" si="86"/>
        <v/>
      </c>
      <c r="BM111" s="195" t="str">
        <f t="shared" si="86"/>
        <v/>
      </c>
      <c r="BN111" s="195" t="str">
        <f t="shared" si="86"/>
        <v/>
      </c>
      <c r="BO111" s="195" t="str">
        <f t="shared" si="86"/>
        <v/>
      </c>
      <c r="BP111" s="195" t="str">
        <f t="shared" si="86"/>
        <v/>
      </c>
      <c r="BQ111" s="195" t="str">
        <f t="shared" si="86"/>
        <v/>
      </c>
      <c r="BR111" s="195" t="str">
        <f t="shared" si="86"/>
        <v/>
      </c>
      <c r="BS111" s="195" t="str">
        <f t="shared" si="86"/>
        <v/>
      </c>
      <c r="BT111" s="195" t="str">
        <f t="shared" si="86"/>
        <v/>
      </c>
      <c r="BU111" s="195" t="str">
        <f t="shared" si="86"/>
        <v/>
      </c>
      <c r="BV111" s="195" t="str">
        <f t="shared" si="87"/>
        <v/>
      </c>
      <c r="BW111" s="195" t="str">
        <f t="shared" si="87"/>
        <v/>
      </c>
      <c r="BX111" s="195" t="str">
        <f t="shared" si="87"/>
        <v/>
      </c>
      <c r="BY111" s="195" t="str">
        <f t="shared" si="87"/>
        <v/>
      </c>
      <c r="BZ111" s="195" t="str">
        <f t="shared" si="87"/>
        <v/>
      </c>
      <c r="CA111" s="195" t="str">
        <f t="shared" si="87"/>
        <v/>
      </c>
      <c r="CB111" s="195" t="str">
        <f t="shared" si="87"/>
        <v/>
      </c>
      <c r="CC111" s="195" t="str">
        <f t="shared" si="87"/>
        <v/>
      </c>
      <c r="CD111" s="195" t="str">
        <f t="shared" si="87"/>
        <v/>
      </c>
      <c r="CE111" s="195" t="str">
        <f t="shared" si="87"/>
        <v/>
      </c>
      <c r="CF111" s="195" t="str">
        <f t="shared" si="88"/>
        <v/>
      </c>
      <c r="CG111" s="195">
        <f t="shared" si="88"/>
        <v>41.83324438946525</v>
      </c>
      <c r="CH111" s="195">
        <f t="shared" si="88"/>
        <v>42.762558256516876</v>
      </c>
      <c r="CI111" s="195">
        <f t="shared" si="88"/>
        <v>43.712516572166692</v>
      </c>
      <c r="CJ111" s="195">
        <f t="shared" si="88"/>
        <v>44.683577947087649</v>
      </c>
      <c r="CK111" s="195">
        <f t="shared" si="88"/>
        <v>45.676211179860957</v>
      </c>
      <c r="CL111" s="195">
        <f t="shared" si="88"/>
        <v>46.69089548329768</v>
      </c>
      <c r="CM111" s="195">
        <f t="shared" si="88"/>
        <v>47.728120715787973</v>
      </c>
      <c r="CN111" s="195">
        <f t="shared" si="88"/>
        <v>48.788387617789603</v>
      </c>
      <c r="CO111" s="195">
        <f t="shared" si="88"/>
        <v>49.872208053570084</v>
      </c>
      <c r="CP111" s="195">
        <f t="shared" si="89"/>
        <v>50.980105258318986</v>
      </c>
      <c r="CQ111" s="195">
        <f t="shared" si="89"/>
        <v>52.112614090749808</v>
      </c>
      <c r="CR111" s="195">
        <f t="shared" si="89"/>
        <v>53.270281291313381</v>
      </c>
      <c r="CS111" s="195">
        <f t="shared" si="89"/>
        <v>54.453665746147216</v>
      </c>
      <c r="CT111" s="195">
        <f t="shared" si="89"/>
        <v>55.663338756888692</v>
      </c>
      <c r="CU111" s="195">
        <f t="shared" si="89"/>
        <v>56.899884316481845</v>
      </c>
      <c r="CV111" s="195">
        <f t="shared" si="89"/>
        <v>58.163899391111251</v>
      </c>
      <c r="CW111" s="195">
        <f t="shared" si="89"/>
        <v>59.455994208398877</v>
      </c>
      <c r="CX111" s="195">
        <f t="shared" si="89"/>
        <v>60.776792552003329</v>
      </c>
      <c r="CY111" s="195">
        <f t="shared" si="89"/>
        <v>62.126932062763331</v>
      </c>
      <c r="CZ111" s="195">
        <f t="shared" si="89"/>
        <v>63.507064546531176</v>
      </c>
    </row>
    <row r="112" spans="3:104" ht="16" hidden="1" outlineLevel="2">
      <c r="C112" s="177">
        <v>82</v>
      </c>
      <c r="D112" s="179" t="str">
        <f t="shared" si="80"/>
        <v/>
      </c>
      <c r="E112" s="195" t="str">
        <f t="shared" si="80"/>
        <v/>
      </c>
      <c r="F112" s="195" t="str">
        <f t="shared" si="80"/>
        <v/>
      </c>
      <c r="G112" s="195" t="str">
        <f t="shared" si="80"/>
        <v/>
      </c>
      <c r="H112" s="195" t="str">
        <f t="shared" si="80"/>
        <v/>
      </c>
      <c r="I112" s="195" t="str">
        <f t="shared" si="80"/>
        <v/>
      </c>
      <c r="J112" s="195" t="str">
        <f t="shared" si="80"/>
        <v/>
      </c>
      <c r="K112" s="195" t="str">
        <f t="shared" si="80"/>
        <v/>
      </c>
      <c r="L112" s="195" t="str">
        <f t="shared" si="80"/>
        <v/>
      </c>
      <c r="M112" s="195" t="str">
        <f t="shared" si="80"/>
        <v/>
      </c>
      <c r="N112" s="195" t="str">
        <f t="shared" si="81"/>
        <v/>
      </c>
      <c r="O112" s="195" t="str">
        <f t="shared" si="81"/>
        <v/>
      </c>
      <c r="P112" s="195" t="str">
        <f t="shared" si="81"/>
        <v/>
      </c>
      <c r="Q112" s="195" t="str">
        <f t="shared" si="81"/>
        <v/>
      </c>
      <c r="R112" s="195" t="str">
        <f t="shared" si="81"/>
        <v/>
      </c>
      <c r="S112" s="195" t="str">
        <f t="shared" si="81"/>
        <v/>
      </c>
      <c r="T112" s="195" t="str">
        <f t="shared" si="81"/>
        <v/>
      </c>
      <c r="U112" s="195" t="str">
        <f t="shared" si="81"/>
        <v/>
      </c>
      <c r="V112" s="195" t="str">
        <f t="shared" si="81"/>
        <v/>
      </c>
      <c r="W112" s="195" t="str">
        <f t="shared" si="81"/>
        <v/>
      </c>
      <c r="X112" s="195" t="str">
        <f t="shared" si="82"/>
        <v/>
      </c>
      <c r="Y112" s="195" t="str">
        <f t="shared" si="82"/>
        <v/>
      </c>
      <c r="Z112" s="195" t="str">
        <f t="shared" si="82"/>
        <v/>
      </c>
      <c r="AA112" s="195" t="str">
        <f t="shared" si="82"/>
        <v/>
      </c>
      <c r="AB112" s="195" t="str">
        <f t="shared" si="82"/>
        <v/>
      </c>
      <c r="AC112" s="195" t="str">
        <f t="shared" si="82"/>
        <v/>
      </c>
      <c r="AD112" s="195" t="str">
        <f t="shared" si="82"/>
        <v/>
      </c>
      <c r="AE112" s="195" t="str">
        <f t="shared" si="82"/>
        <v/>
      </c>
      <c r="AF112" s="195" t="str">
        <f t="shared" si="82"/>
        <v/>
      </c>
      <c r="AG112" s="195" t="str">
        <f t="shared" si="82"/>
        <v/>
      </c>
      <c r="AH112" s="195" t="str">
        <f t="shared" si="83"/>
        <v/>
      </c>
      <c r="AI112" s="195" t="str">
        <f t="shared" si="83"/>
        <v/>
      </c>
      <c r="AJ112" s="195" t="str">
        <f t="shared" si="83"/>
        <v/>
      </c>
      <c r="AK112" s="195" t="str">
        <f t="shared" si="83"/>
        <v/>
      </c>
      <c r="AL112" s="195" t="str">
        <f t="shared" si="83"/>
        <v/>
      </c>
      <c r="AM112" s="195" t="str">
        <f t="shared" si="83"/>
        <v/>
      </c>
      <c r="AN112" s="195" t="str">
        <f t="shared" si="83"/>
        <v/>
      </c>
      <c r="AO112" s="195" t="str">
        <f t="shared" si="83"/>
        <v/>
      </c>
      <c r="AP112" s="195" t="str">
        <f t="shared" si="83"/>
        <v/>
      </c>
      <c r="AQ112" s="195" t="str">
        <f t="shared" si="83"/>
        <v/>
      </c>
      <c r="AR112" s="195" t="str">
        <f t="shared" si="84"/>
        <v/>
      </c>
      <c r="AS112" s="195" t="str">
        <f t="shared" si="84"/>
        <v/>
      </c>
      <c r="AT112" s="195" t="str">
        <f t="shared" si="84"/>
        <v/>
      </c>
      <c r="AU112" s="195" t="str">
        <f t="shared" si="84"/>
        <v/>
      </c>
      <c r="AV112" s="195" t="str">
        <f t="shared" si="84"/>
        <v/>
      </c>
      <c r="AW112" s="195" t="str">
        <f t="shared" si="84"/>
        <v/>
      </c>
      <c r="AX112" s="195" t="str">
        <f t="shared" si="84"/>
        <v/>
      </c>
      <c r="AY112" s="195" t="str">
        <f t="shared" si="84"/>
        <v/>
      </c>
      <c r="AZ112" s="195" t="str">
        <f t="shared" si="84"/>
        <v/>
      </c>
      <c r="BA112" s="195" t="str">
        <f t="shared" si="84"/>
        <v/>
      </c>
      <c r="BB112" s="195" t="str">
        <f t="shared" si="85"/>
        <v/>
      </c>
      <c r="BC112" s="195" t="str">
        <f t="shared" si="85"/>
        <v/>
      </c>
      <c r="BD112" s="195" t="str">
        <f t="shared" si="85"/>
        <v/>
      </c>
      <c r="BE112" s="195" t="str">
        <f t="shared" si="85"/>
        <v/>
      </c>
      <c r="BF112" s="195" t="str">
        <f t="shared" si="85"/>
        <v/>
      </c>
      <c r="BG112" s="195" t="str">
        <f t="shared" si="85"/>
        <v/>
      </c>
      <c r="BH112" s="195" t="str">
        <f t="shared" si="85"/>
        <v/>
      </c>
      <c r="BI112" s="195" t="str">
        <f t="shared" si="85"/>
        <v/>
      </c>
      <c r="BJ112" s="195" t="str">
        <f t="shared" si="85"/>
        <v/>
      </c>
      <c r="BK112" s="195" t="str">
        <f t="shared" si="85"/>
        <v/>
      </c>
      <c r="BL112" s="195" t="str">
        <f t="shared" si="86"/>
        <v/>
      </c>
      <c r="BM112" s="195" t="str">
        <f t="shared" si="86"/>
        <v/>
      </c>
      <c r="BN112" s="195" t="str">
        <f t="shared" si="86"/>
        <v/>
      </c>
      <c r="BO112" s="195" t="str">
        <f t="shared" si="86"/>
        <v/>
      </c>
      <c r="BP112" s="195" t="str">
        <f t="shared" si="86"/>
        <v/>
      </c>
      <c r="BQ112" s="195" t="str">
        <f t="shared" si="86"/>
        <v/>
      </c>
      <c r="BR112" s="195" t="str">
        <f t="shared" si="86"/>
        <v/>
      </c>
      <c r="BS112" s="195" t="str">
        <f t="shared" si="86"/>
        <v/>
      </c>
      <c r="BT112" s="195" t="str">
        <f t="shared" si="86"/>
        <v/>
      </c>
      <c r="BU112" s="195" t="str">
        <f t="shared" si="86"/>
        <v/>
      </c>
      <c r="BV112" s="195" t="str">
        <f t="shared" si="87"/>
        <v/>
      </c>
      <c r="BW112" s="195" t="str">
        <f t="shared" si="87"/>
        <v/>
      </c>
      <c r="BX112" s="195" t="str">
        <f t="shared" si="87"/>
        <v/>
      </c>
      <c r="BY112" s="195" t="str">
        <f t="shared" si="87"/>
        <v/>
      </c>
      <c r="BZ112" s="195" t="str">
        <f t="shared" si="87"/>
        <v/>
      </c>
      <c r="CA112" s="195" t="str">
        <f t="shared" si="87"/>
        <v/>
      </c>
      <c r="CB112" s="195" t="str">
        <f t="shared" si="87"/>
        <v/>
      </c>
      <c r="CC112" s="195" t="str">
        <f t="shared" si="87"/>
        <v/>
      </c>
      <c r="CD112" s="195" t="str">
        <f t="shared" si="87"/>
        <v/>
      </c>
      <c r="CE112" s="195" t="str">
        <f t="shared" si="87"/>
        <v/>
      </c>
      <c r="CF112" s="195" t="str">
        <f t="shared" si="88"/>
        <v/>
      </c>
      <c r="CG112" s="195" t="str">
        <f t="shared" si="88"/>
        <v/>
      </c>
      <c r="CH112" s="195">
        <f t="shared" si="88"/>
        <v>40.924126326844089</v>
      </c>
      <c r="CI112" s="195">
        <f t="shared" si="88"/>
        <v>41.833244389465257</v>
      </c>
      <c r="CJ112" s="195">
        <f t="shared" si="88"/>
        <v>42.762558256516868</v>
      </c>
      <c r="CK112" s="195">
        <f t="shared" si="88"/>
        <v>43.712516572166699</v>
      </c>
      <c r="CL112" s="195">
        <f t="shared" si="88"/>
        <v>44.683577947087656</v>
      </c>
      <c r="CM112" s="195">
        <f t="shared" si="88"/>
        <v>45.676211179860957</v>
      </c>
      <c r="CN112" s="195">
        <f t="shared" si="88"/>
        <v>46.69089548329768</v>
      </c>
      <c r="CO112" s="195">
        <f t="shared" si="88"/>
        <v>47.728120715787973</v>
      </c>
      <c r="CP112" s="195">
        <f t="shared" si="89"/>
        <v>48.78838761778961</v>
      </c>
      <c r="CQ112" s="195">
        <f t="shared" si="89"/>
        <v>49.872208053570084</v>
      </c>
      <c r="CR112" s="195">
        <f t="shared" si="89"/>
        <v>50.980105258318979</v>
      </c>
      <c r="CS112" s="195">
        <f t="shared" si="89"/>
        <v>52.11261409074983</v>
      </c>
      <c r="CT112" s="195">
        <f t="shared" si="89"/>
        <v>53.270281291313381</v>
      </c>
      <c r="CU112" s="195">
        <f t="shared" si="89"/>
        <v>54.453665746147223</v>
      </c>
      <c r="CV112" s="195">
        <f t="shared" si="89"/>
        <v>55.663338756888692</v>
      </c>
      <c r="CW112" s="195">
        <f t="shared" si="89"/>
        <v>56.89988431648186</v>
      </c>
      <c r="CX112" s="195">
        <f t="shared" si="89"/>
        <v>58.163899391111251</v>
      </c>
      <c r="CY112" s="195">
        <f t="shared" si="89"/>
        <v>59.455994208398884</v>
      </c>
      <c r="CZ112" s="195">
        <f t="shared" si="89"/>
        <v>60.776792552003329</v>
      </c>
    </row>
    <row r="113" spans="3:104" ht="16" hidden="1" outlineLevel="2">
      <c r="C113" s="177">
        <v>83</v>
      </c>
      <c r="D113" s="179" t="str">
        <f t="shared" si="80"/>
        <v/>
      </c>
      <c r="E113" s="195" t="str">
        <f t="shared" si="80"/>
        <v/>
      </c>
      <c r="F113" s="195" t="str">
        <f t="shared" si="80"/>
        <v/>
      </c>
      <c r="G113" s="195" t="str">
        <f t="shared" si="80"/>
        <v/>
      </c>
      <c r="H113" s="195" t="str">
        <f t="shared" si="80"/>
        <v/>
      </c>
      <c r="I113" s="195" t="str">
        <f t="shared" si="80"/>
        <v/>
      </c>
      <c r="J113" s="195" t="str">
        <f t="shared" si="80"/>
        <v/>
      </c>
      <c r="K113" s="195" t="str">
        <f t="shared" si="80"/>
        <v/>
      </c>
      <c r="L113" s="195" t="str">
        <f t="shared" si="80"/>
        <v/>
      </c>
      <c r="M113" s="195" t="str">
        <f t="shared" si="80"/>
        <v/>
      </c>
      <c r="N113" s="195" t="str">
        <f t="shared" si="81"/>
        <v/>
      </c>
      <c r="O113" s="195" t="str">
        <f t="shared" si="81"/>
        <v/>
      </c>
      <c r="P113" s="195" t="str">
        <f t="shared" si="81"/>
        <v/>
      </c>
      <c r="Q113" s="195" t="str">
        <f t="shared" si="81"/>
        <v/>
      </c>
      <c r="R113" s="195" t="str">
        <f t="shared" si="81"/>
        <v/>
      </c>
      <c r="S113" s="195" t="str">
        <f t="shared" si="81"/>
        <v/>
      </c>
      <c r="T113" s="195" t="str">
        <f t="shared" si="81"/>
        <v/>
      </c>
      <c r="U113" s="195" t="str">
        <f t="shared" si="81"/>
        <v/>
      </c>
      <c r="V113" s="195" t="str">
        <f t="shared" si="81"/>
        <v/>
      </c>
      <c r="W113" s="195" t="str">
        <f t="shared" si="81"/>
        <v/>
      </c>
      <c r="X113" s="195" t="str">
        <f t="shared" si="82"/>
        <v/>
      </c>
      <c r="Y113" s="195" t="str">
        <f t="shared" si="82"/>
        <v/>
      </c>
      <c r="Z113" s="195" t="str">
        <f t="shared" si="82"/>
        <v/>
      </c>
      <c r="AA113" s="195" t="str">
        <f t="shared" si="82"/>
        <v/>
      </c>
      <c r="AB113" s="195" t="str">
        <f t="shared" si="82"/>
        <v/>
      </c>
      <c r="AC113" s="195" t="str">
        <f t="shared" si="82"/>
        <v/>
      </c>
      <c r="AD113" s="195" t="str">
        <f t="shared" si="82"/>
        <v/>
      </c>
      <c r="AE113" s="195" t="str">
        <f t="shared" si="82"/>
        <v/>
      </c>
      <c r="AF113" s="195" t="str">
        <f t="shared" si="82"/>
        <v/>
      </c>
      <c r="AG113" s="195" t="str">
        <f t="shared" si="82"/>
        <v/>
      </c>
      <c r="AH113" s="195" t="str">
        <f t="shared" si="83"/>
        <v/>
      </c>
      <c r="AI113" s="195" t="str">
        <f t="shared" si="83"/>
        <v/>
      </c>
      <c r="AJ113" s="195" t="str">
        <f t="shared" si="83"/>
        <v/>
      </c>
      <c r="AK113" s="195" t="str">
        <f t="shared" si="83"/>
        <v/>
      </c>
      <c r="AL113" s="195" t="str">
        <f t="shared" si="83"/>
        <v/>
      </c>
      <c r="AM113" s="195" t="str">
        <f t="shared" si="83"/>
        <v/>
      </c>
      <c r="AN113" s="195" t="str">
        <f t="shared" si="83"/>
        <v/>
      </c>
      <c r="AO113" s="195" t="str">
        <f t="shared" si="83"/>
        <v/>
      </c>
      <c r="AP113" s="195" t="str">
        <f t="shared" si="83"/>
        <v/>
      </c>
      <c r="AQ113" s="195" t="str">
        <f t="shared" si="83"/>
        <v/>
      </c>
      <c r="AR113" s="195" t="str">
        <f t="shared" si="84"/>
        <v/>
      </c>
      <c r="AS113" s="195" t="str">
        <f t="shared" si="84"/>
        <v/>
      </c>
      <c r="AT113" s="195" t="str">
        <f t="shared" si="84"/>
        <v/>
      </c>
      <c r="AU113" s="195" t="str">
        <f t="shared" si="84"/>
        <v/>
      </c>
      <c r="AV113" s="195" t="str">
        <f t="shared" si="84"/>
        <v/>
      </c>
      <c r="AW113" s="195" t="str">
        <f t="shared" si="84"/>
        <v/>
      </c>
      <c r="AX113" s="195" t="str">
        <f t="shared" si="84"/>
        <v/>
      </c>
      <c r="AY113" s="195" t="str">
        <f t="shared" si="84"/>
        <v/>
      </c>
      <c r="AZ113" s="195" t="str">
        <f t="shared" si="84"/>
        <v/>
      </c>
      <c r="BA113" s="195" t="str">
        <f t="shared" si="84"/>
        <v/>
      </c>
      <c r="BB113" s="195" t="str">
        <f t="shared" si="85"/>
        <v/>
      </c>
      <c r="BC113" s="195" t="str">
        <f t="shared" si="85"/>
        <v/>
      </c>
      <c r="BD113" s="195" t="str">
        <f t="shared" si="85"/>
        <v/>
      </c>
      <c r="BE113" s="195" t="str">
        <f t="shared" si="85"/>
        <v/>
      </c>
      <c r="BF113" s="195" t="str">
        <f t="shared" si="85"/>
        <v/>
      </c>
      <c r="BG113" s="195" t="str">
        <f t="shared" si="85"/>
        <v/>
      </c>
      <c r="BH113" s="195" t="str">
        <f t="shared" si="85"/>
        <v/>
      </c>
      <c r="BI113" s="195" t="str">
        <f t="shared" si="85"/>
        <v/>
      </c>
      <c r="BJ113" s="195" t="str">
        <f t="shared" si="85"/>
        <v/>
      </c>
      <c r="BK113" s="195" t="str">
        <f t="shared" si="85"/>
        <v/>
      </c>
      <c r="BL113" s="195" t="str">
        <f t="shared" si="86"/>
        <v/>
      </c>
      <c r="BM113" s="195" t="str">
        <f t="shared" si="86"/>
        <v/>
      </c>
      <c r="BN113" s="195" t="str">
        <f t="shared" si="86"/>
        <v/>
      </c>
      <c r="BO113" s="195" t="str">
        <f t="shared" si="86"/>
        <v/>
      </c>
      <c r="BP113" s="195" t="str">
        <f t="shared" si="86"/>
        <v/>
      </c>
      <c r="BQ113" s="195" t="str">
        <f t="shared" si="86"/>
        <v/>
      </c>
      <c r="BR113" s="195" t="str">
        <f t="shared" si="86"/>
        <v/>
      </c>
      <c r="BS113" s="195" t="str">
        <f t="shared" si="86"/>
        <v/>
      </c>
      <c r="BT113" s="195" t="str">
        <f t="shared" si="86"/>
        <v/>
      </c>
      <c r="BU113" s="195" t="str">
        <f t="shared" si="86"/>
        <v/>
      </c>
      <c r="BV113" s="195" t="str">
        <f t="shared" si="87"/>
        <v/>
      </c>
      <c r="BW113" s="195" t="str">
        <f t="shared" si="87"/>
        <v/>
      </c>
      <c r="BX113" s="195" t="str">
        <f t="shared" si="87"/>
        <v/>
      </c>
      <c r="BY113" s="195" t="str">
        <f t="shared" si="87"/>
        <v/>
      </c>
      <c r="BZ113" s="195" t="str">
        <f t="shared" si="87"/>
        <v/>
      </c>
      <c r="CA113" s="195" t="str">
        <f t="shared" si="87"/>
        <v/>
      </c>
      <c r="CB113" s="195" t="str">
        <f t="shared" si="87"/>
        <v/>
      </c>
      <c r="CC113" s="195" t="str">
        <f t="shared" si="87"/>
        <v/>
      </c>
      <c r="CD113" s="195" t="str">
        <f t="shared" si="87"/>
        <v/>
      </c>
      <c r="CE113" s="195" t="str">
        <f t="shared" si="87"/>
        <v/>
      </c>
      <c r="CF113" s="195" t="str">
        <f t="shared" si="88"/>
        <v/>
      </c>
      <c r="CG113" s="195" t="str">
        <f t="shared" si="88"/>
        <v/>
      </c>
      <c r="CH113" s="195" t="str">
        <f t="shared" si="88"/>
        <v/>
      </c>
      <c r="CI113" s="195">
        <f t="shared" si="88"/>
        <v>40.034765174399169</v>
      </c>
      <c r="CJ113" s="195">
        <f t="shared" si="88"/>
        <v>40.924126326844089</v>
      </c>
      <c r="CK113" s="195">
        <f t="shared" si="88"/>
        <v>41.83324438946525</v>
      </c>
      <c r="CL113" s="195">
        <f t="shared" si="88"/>
        <v>42.762558256516876</v>
      </c>
      <c r="CM113" s="195">
        <f t="shared" si="88"/>
        <v>43.712516572166699</v>
      </c>
      <c r="CN113" s="195">
        <f t="shared" si="88"/>
        <v>44.683577947087649</v>
      </c>
      <c r="CO113" s="195">
        <f t="shared" si="88"/>
        <v>45.67621117986095</v>
      </c>
      <c r="CP113" s="195">
        <f t="shared" si="89"/>
        <v>46.69089548329768</v>
      </c>
      <c r="CQ113" s="195">
        <f t="shared" si="89"/>
        <v>47.728120715787973</v>
      </c>
      <c r="CR113" s="195">
        <f t="shared" si="89"/>
        <v>48.78838761778961</v>
      </c>
      <c r="CS113" s="195">
        <f t="shared" si="89"/>
        <v>49.872208053570077</v>
      </c>
      <c r="CT113" s="195">
        <f t="shared" si="89"/>
        <v>50.980105258318993</v>
      </c>
      <c r="CU113" s="195">
        <f t="shared" si="89"/>
        <v>52.112614090749823</v>
      </c>
      <c r="CV113" s="195">
        <f t="shared" si="89"/>
        <v>53.270281291313381</v>
      </c>
      <c r="CW113" s="195">
        <f t="shared" si="89"/>
        <v>54.453665746147216</v>
      </c>
      <c r="CX113" s="195">
        <f t="shared" si="89"/>
        <v>55.663338756888699</v>
      </c>
      <c r="CY113" s="195">
        <f t="shared" si="89"/>
        <v>56.899884316481852</v>
      </c>
      <c r="CZ113" s="195">
        <f t="shared" si="89"/>
        <v>58.163899391111251</v>
      </c>
    </row>
    <row r="114" spans="3:104" ht="16" hidden="1" outlineLevel="2">
      <c r="C114" s="177">
        <v>84</v>
      </c>
      <c r="D114" s="179" t="str">
        <f t="shared" si="80"/>
        <v/>
      </c>
      <c r="E114" s="195" t="str">
        <f t="shared" si="80"/>
        <v/>
      </c>
      <c r="F114" s="195" t="str">
        <f t="shared" si="80"/>
        <v/>
      </c>
      <c r="G114" s="195" t="str">
        <f t="shared" si="80"/>
        <v/>
      </c>
      <c r="H114" s="195" t="str">
        <f t="shared" si="80"/>
        <v/>
      </c>
      <c r="I114" s="195" t="str">
        <f t="shared" si="80"/>
        <v/>
      </c>
      <c r="J114" s="195" t="str">
        <f t="shared" si="80"/>
        <v/>
      </c>
      <c r="K114" s="195" t="str">
        <f t="shared" si="80"/>
        <v/>
      </c>
      <c r="L114" s="195" t="str">
        <f t="shared" si="80"/>
        <v/>
      </c>
      <c r="M114" s="195" t="str">
        <f t="shared" si="80"/>
        <v/>
      </c>
      <c r="N114" s="195" t="str">
        <f t="shared" si="81"/>
        <v/>
      </c>
      <c r="O114" s="195" t="str">
        <f t="shared" si="81"/>
        <v/>
      </c>
      <c r="P114" s="195" t="str">
        <f t="shared" si="81"/>
        <v/>
      </c>
      <c r="Q114" s="195" t="str">
        <f t="shared" si="81"/>
        <v/>
      </c>
      <c r="R114" s="195" t="str">
        <f t="shared" si="81"/>
        <v/>
      </c>
      <c r="S114" s="195" t="str">
        <f t="shared" si="81"/>
        <v/>
      </c>
      <c r="T114" s="195" t="str">
        <f t="shared" si="81"/>
        <v/>
      </c>
      <c r="U114" s="195" t="str">
        <f t="shared" si="81"/>
        <v/>
      </c>
      <c r="V114" s="195" t="str">
        <f t="shared" si="81"/>
        <v/>
      </c>
      <c r="W114" s="195" t="str">
        <f t="shared" si="81"/>
        <v/>
      </c>
      <c r="X114" s="195" t="str">
        <f t="shared" si="82"/>
        <v/>
      </c>
      <c r="Y114" s="195" t="str">
        <f t="shared" si="82"/>
        <v/>
      </c>
      <c r="Z114" s="195" t="str">
        <f t="shared" si="82"/>
        <v/>
      </c>
      <c r="AA114" s="195" t="str">
        <f t="shared" si="82"/>
        <v/>
      </c>
      <c r="AB114" s="195" t="str">
        <f t="shared" si="82"/>
        <v/>
      </c>
      <c r="AC114" s="195" t="str">
        <f t="shared" si="82"/>
        <v/>
      </c>
      <c r="AD114" s="195" t="str">
        <f t="shared" si="82"/>
        <v/>
      </c>
      <c r="AE114" s="195" t="str">
        <f t="shared" si="82"/>
        <v/>
      </c>
      <c r="AF114" s="195" t="str">
        <f t="shared" si="82"/>
        <v/>
      </c>
      <c r="AG114" s="195" t="str">
        <f t="shared" si="82"/>
        <v/>
      </c>
      <c r="AH114" s="195" t="str">
        <f t="shared" si="83"/>
        <v/>
      </c>
      <c r="AI114" s="195" t="str">
        <f t="shared" si="83"/>
        <v/>
      </c>
      <c r="AJ114" s="195" t="str">
        <f t="shared" si="83"/>
        <v/>
      </c>
      <c r="AK114" s="195" t="str">
        <f t="shared" si="83"/>
        <v/>
      </c>
      <c r="AL114" s="195" t="str">
        <f t="shared" si="83"/>
        <v/>
      </c>
      <c r="AM114" s="195" t="str">
        <f t="shared" si="83"/>
        <v/>
      </c>
      <c r="AN114" s="195" t="str">
        <f t="shared" si="83"/>
        <v/>
      </c>
      <c r="AO114" s="195" t="str">
        <f t="shared" si="83"/>
        <v/>
      </c>
      <c r="AP114" s="195" t="str">
        <f t="shared" si="83"/>
        <v/>
      </c>
      <c r="AQ114" s="195" t="str">
        <f t="shared" si="83"/>
        <v/>
      </c>
      <c r="AR114" s="195" t="str">
        <f t="shared" si="84"/>
        <v/>
      </c>
      <c r="AS114" s="195" t="str">
        <f t="shared" si="84"/>
        <v/>
      </c>
      <c r="AT114" s="195" t="str">
        <f t="shared" si="84"/>
        <v/>
      </c>
      <c r="AU114" s="195" t="str">
        <f t="shared" si="84"/>
        <v/>
      </c>
      <c r="AV114" s="195" t="str">
        <f t="shared" si="84"/>
        <v/>
      </c>
      <c r="AW114" s="195" t="str">
        <f t="shared" si="84"/>
        <v/>
      </c>
      <c r="AX114" s="195" t="str">
        <f t="shared" si="84"/>
        <v/>
      </c>
      <c r="AY114" s="195" t="str">
        <f t="shared" si="84"/>
        <v/>
      </c>
      <c r="AZ114" s="195" t="str">
        <f t="shared" si="84"/>
        <v/>
      </c>
      <c r="BA114" s="195" t="str">
        <f t="shared" si="84"/>
        <v/>
      </c>
      <c r="BB114" s="195" t="str">
        <f t="shared" si="85"/>
        <v/>
      </c>
      <c r="BC114" s="195" t="str">
        <f t="shared" si="85"/>
        <v/>
      </c>
      <c r="BD114" s="195" t="str">
        <f t="shared" si="85"/>
        <v/>
      </c>
      <c r="BE114" s="195" t="str">
        <f t="shared" si="85"/>
        <v/>
      </c>
      <c r="BF114" s="195" t="str">
        <f t="shared" si="85"/>
        <v/>
      </c>
      <c r="BG114" s="195" t="str">
        <f t="shared" si="85"/>
        <v/>
      </c>
      <c r="BH114" s="195" t="str">
        <f t="shared" si="85"/>
        <v/>
      </c>
      <c r="BI114" s="195" t="str">
        <f t="shared" si="85"/>
        <v/>
      </c>
      <c r="BJ114" s="195" t="str">
        <f t="shared" si="85"/>
        <v/>
      </c>
      <c r="BK114" s="195" t="str">
        <f t="shared" si="85"/>
        <v/>
      </c>
      <c r="BL114" s="195" t="str">
        <f t="shared" si="86"/>
        <v/>
      </c>
      <c r="BM114" s="195" t="str">
        <f t="shared" si="86"/>
        <v/>
      </c>
      <c r="BN114" s="195" t="str">
        <f t="shared" si="86"/>
        <v/>
      </c>
      <c r="BO114" s="195" t="str">
        <f t="shared" si="86"/>
        <v/>
      </c>
      <c r="BP114" s="195" t="str">
        <f t="shared" si="86"/>
        <v/>
      </c>
      <c r="BQ114" s="195" t="str">
        <f t="shared" si="86"/>
        <v/>
      </c>
      <c r="BR114" s="195" t="str">
        <f t="shared" si="86"/>
        <v/>
      </c>
      <c r="BS114" s="195" t="str">
        <f t="shared" si="86"/>
        <v/>
      </c>
      <c r="BT114" s="195" t="str">
        <f t="shared" si="86"/>
        <v/>
      </c>
      <c r="BU114" s="195" t="str">
        <f t="shared" si="86"/>
        <v/>
      </c>
      <c r="BV114" s="195" t="str">
        <f t="shared" si="87"/>
        <v/>
      </c>
      <c r="BW114" s="195" t="str">
        <f t="shared" si="87"/>
        <v/>
      </c>
      <c r="BX114" s="195" t="str">
        <f t="shared" si="87"/>
        <v/>
      </c>
      <c r="BY114" s="195" t="str">
        <f t="shared" si="87"/>
        <v/>
      </c>
      <c r="BZ114" s="195" t="str">
        <f t="shared" si="87"/>
        <v/>
      </c>
      <c r="CA114" s="195" t="str">
        <f t="shared" si="87"/>
        <v/>
      </c>
      <c r="CB114" s="195" t="str">
        <f t="shared" si="87"/>
        <v/>
      </c>
      <c r="CC114" s="195" t="str">
        <f t="shared" si="87"/>
        <v/>
      </c>
      <c r="CD114" s="195" t="str">
        <f t="shared" si="87"/>
        <v/>
      </c>
      <c r="CE114" s="195" t="str">
        <f t="shared" si="87"/>
        <v/>
      </c>
      <c r="CF114" s="195" t="str">
        <f t="shared" si="88"/>
        <v/>
      </c>
      <c r="CG114" s="195" t="str">
        <f t="shared" si="88"/>
        <v/>
      </c>
      <c r="CH114" s="195" t="str">
        <f t="shared" si="88"/>
        <v/>
      </c>
      <c r="CI114" s="195" t="str">
        <f t="shared" si="88"/>
        <v/>
      </c>
      <c r="CJ114" s="195">
        <f t="shared" si="88"/>
        <v>39.164731575905222</v>
      </c>
      <c r="CK114" s="195">
        <f t="shared" si="88"/>
        <v>40.034765174399169</v>
      </c>
      <c r="CL114" s="195">
        <f t="shared" si="88"/>
        <v>40.924126326844075</v>
      </c>
      <c r="CM114" s="195">
        <f t="shared" si="88"/>
        <v>41.83324438946525</v>
      </c>
      <c r="CN114" s="195">
        <f t="shared" si="88"/>
        <v>42.762558256516876</v>
      </c>
      <c r="CO114" s="195">
        <f t="shared" si="88"/>
        <v>43.712516572166692</v>
      </c>
      <c r="CP114" s="195">
        <f t="shared" si="89"/>
        <v>44.683577947087642</v>
      </c>
      <c r="CQ114" s="195">
        <f t="shared" si="89"/>
        <v>45.676211179860942</v>
      </c>
      <c r="CR114" s="195">
        <f t="shared" si="89"/>
        <v>46.690895483297673</v>
      </c>
      <c r="CS114" s="195">
        <f t="shared" si="89"/>
        <v>47.728120715787973</v>
      </c>
      <c r="CT114" s="195">
        <f t="shared" si="89"/>
        <v>48.788387617789596</v>
      </c>
      <c r="CU114" s="195">
        <f t="shared" si="89"/>
        <v>49.872208053570084</v>
      </c>
      <c r="CV114" s="195">
        <f t="shared" si="89"/>
        <v>50.980105258318979</v>
      </c>
      <c r="CW114" s="195">
        <f t="shared" si="89"/>
        <v>52.112614090749815</v>
      </c>
      <c r="CX114" s="195">
        <f t="shared" si="89"/>
        <v>53.270281291313374</v>
      </c>
      <c r="CY114" s="195">
        <f t="shared" si="89"/>
        <v>54.453665746147223</v>
      </c>
      <c r="CZ114" s="195">
        <f t="shared" si="89"/>
        <v>55.663338756888692</v>
      </c>
    </row>
    <row r="115" spans="3:104" ht="16" hidden="1" outlineLevel="2">
      <c r="C115" s="177">
        <v>85</v>
      </c>
      <c r="D115" s="179" t="str">
        <f t="shared" si="80"/>
        <v/>
      </c>
      <c r="E115" s="195" t="str">
        <f t="shared" si="80"/>
        <v/>
      </c>
      <c r="F115" s="195" t="str">
        <f t="shared" si="80"/>
        <v/>
      </c>
      <c r="G115" s="195" t="str">
        <f t="shared" si="80"/>
        <v/>
      </c>
      <c r="H115" s="195" t="str">
        <f t="shared" si="80"/>
        <v/>
      </c>
      <c r="I115" s="195" t="str">
        <f t="shared" si="80"/>
        <v/>
      </c>
      <c r="J115" s="195" t="str">
        <f t="shared" si="80"/>
        <v/>
      </c>
      <c r="K115" s="195" t="str">
        <f t="shared" si="80"/>
        <v/>
      </c>
      <c r="L115" s="195" t="str">
        <f t="shared" si="80"/>
        <v/>
      </c>
      <c r="M115" s="195" t="str">
        <f t="shared" si="80"/>
        <v/>
      </c>
      <c r="N115" s="195" t="str">
        <f t="shared" si="81"/>
        <v/>
      </c>
      <c r="O115" s="195" t="str">
        <f t="shared" si="81"/>
        <v/>
      </c>
      <c r="P115" s="195" t="str">
        <f t="shared" si="81"/>
        <v/>
      </c>
      <c r="Q115" s="195" t="str">
        <f t="shared" si="81"/>
        <v/>
      </c>
      <c r="R115" s="195" t="str">
        <f t="shared" si="81"/>
        <v/>
      </c>
      <c r="S115" s="195" t="str">
        <f t="shared" si="81"/>
        <v/>
      </c>
      <c r="T115" s="195" t="str">
        <f t="shared" si="81"/>
        <v/>
      </c>
      <c r="U115" s="195" t="str">
        <f t="shared" si="81"/>
        <v/>
      </c>
      <c r="V115" s="195" t="str">
        <f t="shared" si="81"/>
        <v/>
      </c>
      <c r="W115" s="195" t="str">
        <f t="shared" si="81"/>
        <v/>
      </c>
      <c r="X115" s="195" t="str">
        <f t="shared" si="82"/>
        <v/>
      </c>
      <c r="Y115" s="195" t="str">
        <f t="shared" si="82"/>
        <v/>
      </c>
      <c r="Z115" s="195" t="str">
        <f t="shared" si="82"/>
        <v/>
      </c>
      <c r="AA115" s="195" t="str">
        <f t="shared" si="82"/>
        <v/>
      </c>
      <c r="AB115" s="195" t="str">
        <f t="shared" si="82"/>
        <v/>
      </c>
      <c r="AC115" s="195" t="str">
        <f t="shared" si="82"/>
        <v/>
      </c>
      <c r="AD115" s="195" t="str">
        <f t="shared" si="82"/>
        <v/>
      </c>
      <c r="AE115" s="195" t="str">
        <f t="shared" si="82"/>
        <v/>
      </c>
      <c r="AF115" s="195" t="str">
        <f t="shared" si="82"/>
        <v/>
      </c>
      <c r="AG115" s="195" t="str">
        <f t="shared" si="82"/>
        <v/>
      </c>
      <c r="AH115" s="195" t="str">
        <f t="shared" si="83"/>
        <v/>
      </c>
      <c r="AI115" s="195" t="str">
        <f t="shared" si="83"/>
        <v/>
      </c>
      <c r="AJ115" s="195" t="str">
        <f t="shared" si="83"/>
        <v/>
      </c>
      <c r="AK115" s="195" t="str">
        <f t="shared" si="83"/>
        <v/>
      </c>
      <c r="AL115" s="195" t="str">
        <f t="shared" si="83"/>
        <v/>
      </c>
      <c r="AM115" s="195" t="str">
        <f t="shared" si="83"/>
        <v/>
      </c>
      <c r="AN115" s="195" t="str">
        <f t="shared" si="83"/>
        <v/>
      </c>
      <c r="AO115" s="195" t="str">
        <f t="shared" si="83"/>
        <v/>
      </c>
      <c r="AP115" s="195" t="str">
        <f t="shared" si="83"/>
        <v/>
      </c>
      <c r="AQ115" s="195" t="str">
        <f t="shared" si="83"/>
        <v/>
      </c>
      <c r="AR115" s="195" t="str">
        <f t="shared" si="84"/>
        <v/>
      </c>
      <c r="AS115" s="195" t="str">
        <f t="shared" si="84"/>
        <v/>
      </c>
      <c r="AT115" s="195" t="str">
        <f t="shared" si="84"/>
        <v/>
      </c>
      <c r="AU115" s="195" t="str">
        <f t="shared" si="84"/>
        <v/>
      </c>
      <c r="AV115" s="195" t="str">
        <f t="shared" si="84"/>
        <v/>
      </c>
      <c r="AW115" s="195" t="str">
        <f t="shared" si="84"/>
        <v/>
      </c>
      <c r="AX115" s="195" t="str">
        <f t="shared" si="84"/>
        <v/>
      </c>
      <c r="AY115" s="195" t="str">
        <f t="shared" si="84"/>
        <v/>
      </c>
      <c r="AZ115" s="195" t="str">
        <f t="shared" si="84"/>
        <v/>
      </c>
      <c r="BA115" s="195" t="str">
        <f t="shared" si="84"/>
        <v/>
      </c>
      <c r="BB115" s="195" t="str">
        <f t="shared" si="85"/>
        <v/>
      </c>
      <c r="BC115" s="195" t="str">
        <f t="shared" si="85"/>
        <v/>
      </c>
      <c r="BD115" s="195" t="str">
        <f t="shared" si="85"/>
        <v/>
      </c>
      <c r="BE115" s="195" t="str">
        <f t="shared" si="85"/>
        <v/>
      </c>
      <c r="BF115" s="195" t="str">
        <f t="shared" si="85"/>
        <v/>
      </c>
      <c r="BG115" s="195" t="str">
        <f t="shared" si="85"/>
        <v/>
      </c>
      <c r="BH115" s="195" t="str">
        <f t="shared" si="85"/>
        <v/>
      </c>
      <c r="BI115" s="195" t="str">
        <f t="shared" si="85"/>
        <v/>
      </c>
      <c r="BJ115" s="195" t="str">
        <f t="shared" si="85"/>
        <v/>
      </c>
      <c r="BK115" s="195" t="str">
        <f t="shared" si="85"/>
        <v/>
      </c>
      <c r="BL115" s="195" t="str">
        <f t="shared" si="86"/>
        <v/>
      </c>
      <c r="BM115" s="195" t="str">
        <f t="shared" si="86"/>
        <v/>
      </c>
      <c r="BN115" s="195" t="str">
        <f t="shared" si="86"/>
        <v/>
      </c>
      <c r="BO115" s="195" t="str">
        <f t="shared" si="86"/>
        <v/>
      </c>
      <c r="BP115" s="195" t="str">
        <f t="shared" si="86"/>
        <v/>
      </c>
      <c r="BQ115" s="195" t="str">
        <f t="shared" si="86"/>
        <v/>
      </c>
      <c r="BR115" s="195" t="str">
        <f t="shared" si="86"/>
        <v/>
      </c>
      <c r="BS115" s="195" t="str">
        <f t="shared" si="86"/>
        <v/>
      </c>
      <c r="BT115" s="195" t="str">
        <f t="shared" si="86"/>
        <v/>
      </c>
      <c r="BU115" s="195" t="str">
        <f t="shared" si="86"/>
        <v/>
      </c>
      <c r="BV115" s="195" t="str">
        <f t="shared" si="87"/>
        <v/>
      </c>
      <c r="BW115" s="195" t="str">
        <f t="shared" si="87"/>
        <v/>
      </c>
      <c r="BX115" s="195" t="str">
        <f t="shared" si="87"/>
        <v/>
      </c>
      <c r="BY115" s="195" t="str">
        <f t="shared" si="87"/>
        <v/>
      </c>
      <c r="BZ115" s="195" t="str">
        <f t="shared" si="87"/>
        <v/>
      </c>
      <c r="CA115" s="195" t="str">
        <f t="shared" si="87"/>
        <v/>
      </c>
      <c r="CB115" s="195" t="str">
        <f t="shared" si="87"/>
        <v/>
      </c>
      <c r="CC115" s="195" t="str">
        <f t="shared" si="87"/>
        <v/>
      </c>
      <c r="CD115" s="195" t="str">
        <f t="shared" si="87"/>
        <v/>
      </c>
      <c r="CE115" s="195" t="str">
        <f t="shared" si="87"/>
        <v/>
      </c>
      <c r="CF115" s="195" t="str">
        <f t="shared" si="88"/>
        <v/>
      </c>
      <c r="CG115" s="195" t="str">
        <f t="shared" si="88"/>
        <v/>
      </c>
      <c r="CH115" s="195" t="str">
        <f t="shared" si="88"/>
        <v/>
      </c>
      <c r="CI115" s="195" t="str">
        <f t="shared" si="88"/>
        <v/>
      </c>
      <c r="CJ115" s="195" t="str">
        <f t="shared" si="88"/>
        <v/>
      </c>
      <c r="CK115" s="195">
        <f t="shared" si="88"/>
        <v>38.31360550588586</v>
      </c>
      <c r="CL115" s="195">
        <f t="shared" si="88"/>
        <v>39.164731575905222</v>
      </c>
      <c r="CM115" s="195">
        <f t="shared" si="88"/>
        <v>40.034765174399162</v>
      </c>
      <c r="CN115" s="195">
        <f t="shared" si="88"/>
        <v>40.924126326844075</v>
      </c>
      <c r="CO115" s="195">
        <f t="shared" si="88"/>
        <v>41.83324438946525</v>
      </c>
      <c r="CP115" s="195">
        <f t="shared" si="89"/>
        <v>42.762558256516868</v>
      </c>
      <c r="CQ115" s="195">
        <f t="shared" si="89"/>
        <v>43.712516572166692</v>
      </c>
      <c r="CR115" s="195">
        <f t="shared" si="89"/>
        <v>44.683577947087635</v>
      </c>
      <c r="CS115" s="195">
        <f t="shared" si="89"/>
        <v>45.676211179860942</v>
      </c>
      <c r="CT115" s="195">
        <f t="shared" si="89"/>
        <v>46.690895483297673</v>
      </c>
      <c r="CU115" s="195">
        <f t="shared" si="89"/>
        <v>47.728120715787959</v>
      </c>
      <c r="CV115" s="195">
        <f t="shared" si="89"/>
        <v>48.788387617789603</v>
      </c>
      <c r="CW115" s="195">
        <f t="shared" si="89"/>
        <v>49.872208053570077</v>
      </c>
      <c r="CX115" s="195">
        <f t="shared" si="89"/>
        <v>50.980105258318979</v>
      </c>
      <c r="CY115" s="195">
        <f t="shared" si="89"/>
        <v>52.112614090749808</v>
      </c>
      <c r="CZ115" s="195">
        <f t="shared" si="89"/>
        <v>53.270281291313374</v>
      </c>
    </row>
    <row r="116" spans="3:104" ht="16" hidden="1" outlineLevel="2">
      <c r="C116" s="177">
        <v>86</v>
      </c>
      <c r="D116" s="179" t="str">
        <f t="shared" si="80"/>
        <v/>
      </c>
      <c r="E116" s="195" t="str">
        <f t="shared" si="80"/>
        <v/>
      </c>
      <c r="F116" s="195" t="str">
        <f t="shared" si="80"/>
        <v/>
      </c>
      <c r="G116" s="195" t="str">
        <f t="shared" si="80"/>
        <v/>
      </c>
      <c r="H116" s="195" t="str">
        <f t="shared" si="80"/>
        <v/>
      </c>
      <c r="I116" s="195" t="str">
        <f t="shared" si="80"/>
        <v/>
      </c>
      <c r="J116" s="195" t="str">
        <f t="shared" si="80"/>
        <v/>
      </c>
      <c r="K116" s="195" t="str">
        <f t="shared" si="80"/>
        <v/>
      </c>
      <c r="L116" s="195" t="str">
        <f t="shared" si="80"/>
        <v/>
      </c>
      <c r="M116" s="195" t="str">
        <f t="shared" si="80"/>
        <v/>
      </c>
      <c r="N116" s="195" t="str">
        <f t="shared" si="81"/>
        <v/>
      </c>
      <c r="O116" s="195" t="str">
        <f t="shared" si="81"/>
        <v/>
      </c>
      <c r="P116" s="195" t="str">
        <f t="shared" si="81"/>
        <v/>
      </c>
      <c r="Q116" s="195" t="str">
        <f t="shared" si="81"/>
        <v/>
      </c>
      <c r="R116" s="195" t="str">
        <f t="shared" si="81"/>
        <v/>
      </c>
      <c r="S116" s="195" t="str">
        <f t="shared" si="81"/>
        <v/>
      </c>
      <c r="T116" s="195" t="str">
        <f t="shared" si="81"/>
        <v/>
      </c>
      <c r="U116" s="195" t="str">
        <f t="shared" si="81"/>
        <v/>
      </c>
      <c r="V116" s="195" t="str">
        <f t="shared" si="81"/>
        <v/>
      </c>
      <c r="W116" s="195" t="str">
        <f t="shared" si="81"/>
        <v/>
      </c>
      <c r="X116" s="195" t="str">
        <f t="shared" si="82"/>
        <v/>
      </c>
      <c r="Y116" s="195" t="str">
        <f t="shared" si="82"/>
        <v/>
      </c>
      <c r="Z116" s="195" t="str">
        <f t="shared" si="82"/>
        <v/>
      </c>
      <c r="AA116" s="195" t="str">
        <f t="shared" si="82"/>
        <v/>
      </c>
      <c r="AB116" s="195" t="str">
        <f t="shared" si="82"/>
        <v/>
      </c>
      <c r="AC116" s="195" t="str">
        <f t="shared" si="82"/>
        <v/>
      </c>
      <c r="AD116" s="195" t="str">
        <f t="shared" si="82"/>
        <v/>
      </c>
      <c r="AE116" s="195" t="str">
        <f t="shared" si="82"/>
        <v/>
      </c>
      <c r="AF116" s="195" t="str">
        <f t="shared" si="82"/>
        <v/>
      </c>
      <c r="AG116" s="195" t="str">
        <f t="shared" si="82"/>
        <v/>
      </c>
      <c r="AH116" s="195" t="str">
        <f t="shared" si="83"/>
        <v/>
      </c>
      <c r="AI116" s="195" t="str">
        <f t="shared" si="83"/>
        <v/>
      </c>
      <c r="AJ116" s="195" t="str">
        <f t="shared" si="83"/>
        <v/>
      </c>
      <c r="AK116" s="195" t="str">
        <f t="shared" si="83"/>
        <v/>
      </c>
      <c r="AL116" s="195" t="str">
        <f t="shared" si="83"/>
        <v/>
      </c>
      <c r="AM116" s="195" t="str">
        <f t="shared" si="83"/>
        <v/>
      </c>
      <c r="AN116" s="195" t="str">
        <f t="shared" si="83"/>
        <v/>
      </c>
      <c r="AO116" s="195" t="str">
        <f t="shared" si="83"/>
        <v/>
      </c>
      <c r="AP116" s="195" t="str">
        <f t="shared" si="83"/>
        <v/>
      </c>
      <c r="AQ116" s="195" t="str">
        <f t="shared" si="83"/>
        <v/>
      </c>
      <c r="AR116" s="195" t="str">
        <f t="shared" si="84"/>
        <v/>
      </c>
      <c r="AS116" s="195" t="str">
        <f t="shared" si="84"/>
        <v/>
      </c>
      <c r="AT116" s="195" t="str">
        <f t="shared" si="84"/>
        <v/>
      </c>
      <c r="AU116" s="195" t="str">
        <f t="shared" si="84"/>
        <v/>
      </c>
      <c r="AV116" s="195" t="str">
        <f t="shared" si="84"/>
        <v/>
      </c>
      <c r="AW116" s="195" t="str">
        <f t="shared" si="84"/>
        <v/>
      </c>
      <c r="AX116" s="195" t="str">
        <f t="shared" si="84"/>
        <v/>
      </c>
      <c r="AY116" s="195" t="str">
        <f t="shared" si="84"/>
        <v/>
      </c>
      <c r="AZ116" s="195" t="str">
        <f t="shared" si="84"/>
        <v/>
      </c>
      <c r="BA116" s="195" t="str">
        <f t="shared" si="84"/>
        <v/>
      </c>
      <c r="BB116" s="195" t="str">
        <f t="shared" si="85"/>
        <v/>
      </c>
      <c r="BC116" s="195" t="str">
        <f t="shared" si="85"/>
        <v/>
      </c>
      <c r="BD116" s="195" t="str">
        <f t="shared" si="85"/>
        <v/>
      </c>
      <c r="BE116" s="195" t="str">
        <f t="shared" si="85"/>
        <v/>
      </c>
      <c r="BF116" s="195" t="str">
        <f t="shared" si="85"/>
        <v/>
      </c>
      <c r="BG116" s="195" t="str">
        <f t="shared" si="85"/>
        <v/>
      </c>
      <c r="BH116" s="195" t="str">
        <f t="shared" si="85"/>
        <v/>
      </c>
      <c r="BI116" s="195" t="str">
        <f t="shared" si="85"/>
        <v/>
      </c>
      <c r="BJ116" s="195" t="str">
        <f t="shared" si="85"/>
        <v/>
      </c>
      <c r="BK116" s="195" t="str">
        <f t="shared" si="85"/>
        <v/>
      </c>
      <c r="BL116" s="195" t="str">
        <f t="shared" si="86"/>
        <v/>
      </c>
      <c r="BM116" s="195" t="str">
        <f t="shared" si="86"/>
        <v/>
      </c>
      <c r="BN116" s="195" t="str">
        <f t="shared" si="86"/>
        <v/>
      </c>
      <c r="BO116" s="195" t="str">
        <f t="shared" si="86"/>
        <v/>
      </c>
      <c r="BP116" s="195" t="str">
        <f t="shared" si="86"/>
        <v/>
      </c>
      <c r="BQ116" s="195" t="str">
        <f t="shared" si="86"/>
        <v/>
      </c>
      <c r="BR116" s="195" t="str">
        <f t="shared" si="86"/>
        <v/>
      </c>
      <c r="BS116" s="195" t="str">
        <f t="shared" si="86"/>
        <v/>
      </c>
      <c r="BT116" s="195" t="str">
        <f t="shared" si="86"/>
        <v/>
      </c>
      <c r="BU116" s="195" t="str">
        <f t="shared" si="86"/>
        <v/>
      </c>
      <c r="BV116" s="195" t="str">
        <f t="shared" si="87"/>
        <v/>
      </c>
      <c r="BW116" s="195" t="str">
        <f t="shared" si="87"/>
        <v/>
      </c>
      <c r="BX116" s="195" t="str">
        <f t="shared" si="87"/>
        <v/>
      </c>
      <c r="BY116" s="195" t="str">
        <f t="shared" si="87"/>
        <v/>
      </c>
      <c r="BZ116" s="195" t="str">
        <f t="shared" si="87"/>
        <v/>
      </c>
      <c r="CA116" s="195" t="str">
        <f t="shared" si="87"/>
        <v/>
      </c>
      <c r="CB116" s="195" t="str">
        <f t="shared" si="87"/>
        <v/>
      </c>
      <c r="CC116" s="195" t="str">
        <f t="shared" si="87"/>
        <v/>
      </c>
      <c r="CD116" s="195" t="str">
        <f t="shared" si="87"/>
        <v/>
      </c>
      <c r="CE116" s="195" t="str">
        <f t="shared" si="87"/>
        <v/>
      </c>
      <c r="CF116" s="195" t="str">
        <f t="shared" si="88"/>
        <v/>
      </c>
      <c r="CG116" s="195" t="str">
        <f t="shared" si="88"/>
        <v/>
      </c>
      <c r="CH116" s="195" t="str">
        <f t="shared" si="88"/>
        <v/>
      </c>
      <c r="CI116" s="195" t="str">
        <f t="shared" si="88"/>
        <v/>
      </c>
      <c r="CJ116" s="195" t="str">
        <f t="shared" si="88"/>
        <v/>
      </c>
      <c r="CK116" s="195" t="str">
        <f t="shared" si="88"/>
        <v/>
      </c>
      <c r="CL116" s="195">
        <f t="shared" si="88"/>
        <v>37.480976066838238</v>
      </c>
      <c r="CM116" s="195">
        <f t="shared" si="88"/>
        <v>38.313605505885867</v>
      </c>
      <c r="CN116" s="195">
        <f t="shared" si="88"/>
        <v>39.164731575905222</v>
      </c>
      <c r="CO116" s="195">
        <f t="shared" si="88"/>
        <v>40.034765174399176</v>
      </c>
      <c r="CP116" s="195">
        <f t="shared" si="89"/>
        <v>40.924126326844089</v>
      </c>
      <c r="CQ116" s="195">
        <f t="shared" si="89"/>
        <v>41.833244389465257</v>
      </c>
      <c r="CR116" s="195">
        <f t="shared" si="89"/>
        <v>42.762558256516876</v>
      </c>
      <c r="CS116" s="195">
        <f t="shared" si="89"/>
        <v>43.712516572166692</v>
      </c>
      <c r="CT116" s="195">
        <f t="shared" si="89"/>
        <v>44.683577947087649</v>
      </c>
      <c r="CU116" s="195">
        <f t="shared" si="89"/>
        <v>45.67621117986095</v>
      </c>
      <c r="CV116" s="195">
        <f t="shared" si="89"/>
        <v>46.690895483297673</v>
      </c>
      <c r="CW116" s="195">
        <f t="shared" si="89"/>
        <v>47.728120715787981</v>
      </c>
      <c r="CX116" s="195">
        <f t="shared" si="89"/>
        <v>48.788387617789603</v>
      </c>
      <c r="CY116" s="195">
        <f t="shared" si="89"/>
        <v>49.872208053570084</v>
      </c>
      <c r="CZ116" s="195">
        <f t="shared" si="89"/>
        <v>50.980105258318986</v>
      </c>
    </row>
    <row r="117" spans="3:104" ht="16" hidden="1" outlineLevel="2">
      <c r="C117" s="177">
        <v>87</v>
      </c>
      <c r="D117" s="179" t="str">
        <f t="shared" si="80"/>
        <v/>
      </c>
      <c r="E117" s="195" t="str">
        <f t="shared" si="80"/>
        <v/>
      </c>
      <c r="F117" s="195" t="str">
        <f t="shared" si="80"/>
        <v/>
      </c>
      <c r="G117" s="195" t="str">
        <f t="shared" si="80"/>
        <v/>
      </c>
      <c r="H117" s="195" t="str">
        <f t="shared" si="80"/>
        <v/>
      </c>
      <c r="I117" s="195" t="str">
        <f t="shared" si="80"/>
        <v/>
      </c>
      <c r="J117" s="195" t="str">
        <f t="shared" si="80"/>
        <v/>
      </c>
      <c r="K117" s="195" t="str">
        <f t="shared" si="80"/>
        <v/>
      </c>
      <c r="L117" s="195" t="str">
        <f t="shared" si="80"/>
        <v/>
      </c>
      <c r="M117" s="195" t="str">
        <f t="shared" si="80"/>
        <v/>
      </c>
      <c r="N117" s="195" t="str">
        <f t="shared" si="81"/>
        <v/>
      </c>
      <c r="O117" s="195" t="str">
        <f t="shared" si="81"/>
        <v/>
      </c>
      <c r="P117" s="195" t="str">
        <f t="shared" si="81"/>
        <v/>
      </c>
      <c r="Q117" s="195" t="str">
        <f t="shared" si="81"/>
        <v/>
      </c>
      <c r="R117" s="195" t="str">
        <f t="shared" si="81"/>
        <v/>
      </c>
      <c r="S117" s="195" t="str">
        <f t="shared" si="81"/>
        <v/>
      </c>
      <c r="T117" s="195" t="str">
        <f t="shared" si="81"/>
        <v/>
      </c>
      <c r="U117" s="195" t="str">
        <f t="shared" si="81"/>
        <v/>
      </c>
      <c r="V117" s="195" t="str">
        <f t="shared" si="81"/>
        <v/>
      </c>
      <c r="W117" s="195" t="str">
        <f t="shared" si="81"/>
        <v/>
      </c>
      <c r="X117" s="195" t="str">
        <f t="shared" si="82"/>
        <v/>
      </c>
      <c r="Y117" s="195" t="str">
        <f t="shared" si="82"/>
        <v/>
      </c>
      <c r="Z117" s="195" t="str">
        <f t="shared" si="82"/>
        <v/>
      </c>
      <c r="AA117" s="195" t="str">
        <f t="shared" si="82"/>
        <v/>
      </c>
      <c r="AB117" s="195" t="str">
        <f t="shared" si="82"/>
        <v/>
      </c>
      <c r="AC117" s="195" t="str">
        <f t="shared" si="82"/>
        <v/>
      </c>
      <c r="AD117" s="195" t="str">
        <f t="shared" si="82"/>
        <v/>
      </c>
      <c r="AE117" s="195" t="str">
        <f t="shared" si="82"/>
        <v/>
      </c>
      <c r="AF117" s="195" t="str">
        <f t="shared" si="82"/>
        <v/>
      </c>
      <c r="AG117" s="195" t="str">
        <f t="shared" si="82"/>
        <v/>
      </c>
      <c r="AH117" s="195" t="str">
        <f t="shared" si="83"/>
        <v/>
      </c>
      <c r="AI117" s="195" t="str">
        <f t="shared" si="83"/>
        <v/>
      </c>
      <c r="AJ117" s="195" t="str">
        <f t="shared" si="83"/>
        <v/>
      </c>
      <c r="AK117" s="195" t="str">
        <f t="shared" si="83"/>
        <v/>
      </c>
      <c r="AL117" s="195" t="str">
        <f t="shared" si="83"/>
        <v/>
      </c>
      <c r="AM117" s="195" t="str">
        <f t="shared" si="83"/>
        <v/>
      </c>
      <c r="AN117" s="195" t="str">
        <f t="shared" si="83"/>
        <v/>
      </c>
      <c r="AO117" s="195" t="str">
        <f t="shared" si="83"/>
        <v/>
      </c>
      <c r="AP117" s="195" t="str">
        <f t="shared" si="83"/>
        <v/>
      </c>
      <c r="AQ117" s="195" t="str">
        <f t="shared" si="83"/>
        <v/>
      </c>
      <c r="AR117" s="195" t="str">
        <f t="shared" si="84"/>
        <v/>
      </c>
      <c r="AS117" s="195" t="str">
        <f t="shared" si="84"/>
        <v/>
      </c>
      <c r="AT117" s="195" t="str">
        <f t="shared" si="84"/>
        <v/>
      </c>
      <c r="AU117" s="195" t="str">
        <f t="shared" si="84"/>
        <v/>
      </c>
      <c r="AV117" s="195" t="str">
        <f t="shared" si="84"/>
        <v/>
      </c>
      <c r="AW117" s="195" t="str">
        <f t="shared" si="84"/>
        <v/>
      </c>
      <c r="AX117" s="195" t="str">
        <f t="shared" si="84"/>
        <v/>
      </c>
      <c r="AY117" s="195" t="str">
        <f t="shared" si="84"/>
        <v/>
      </c>
      <c r="AZ117" s="195" t="str">
        <f t="shared" si="84"/>
        <v/>
      </c>
      <c r="BA117" s="195" t="str">
        <f t="shared" si="84"/>
        <v/>
      </c>
      <c r="BB117" s="195" t="str">
        <f t="shared" si="85"/>
        <v/>
      </c>
      <c r="BC117" s="195" t="str">
        <f t="shared" si="85"/>
        <v/>
      </c>
      <c r="BD117" s="195" t="str">
        <f t="shared" si="85"/>
        <v/>
      </c>
      <c r="BE117" s="195" t="str">
        <f t="shared" si="85"/>
        <v/>
      </c>
      <c r="BF117" s="195" t="str">
        <f t="shared" si="85"/>
        <v/>
      </c>
      <c r="BG117" s="195" t="str">
        <f t="shared" si="85"/>
        <v/>
      </c>
      <c r="BH117" s="195" t="str">
        <f t="shared" si="85"/>
        <v/>
      </c>
      <c r="BI117" s="195" t="str">
        <f t="shared" si="85"/>
        <v/>
      </c>
      <c r="BJ117" s="195" t="str">
        <f t="shared" si="85"/>
        <v/>
      </c>
      <c r="BK117" s="195" t="str">
        <f t="shared" si="85"/>
        <v/>
      </c>
      <c r="BL117" s="195" t="str">
        <f t="shared" si="86"/>
        <v/>
      </c>
      <c r="BM117" s="195" t="str">
        <f t="shared" si="86"/>
        <v/>
      </c>
      <c r="BN117" s="195" t="str">
        <f t="shared" si="86"/>
        <v/>
      </c>
      <c r="BO117" s="195" t="str">
        <f t="shared" si="86"/>
        <v/>
      </c>
      <c r="BP117" s="195" t="str">
        <f t="shared" si="86"/>
        <v/>
      </c>
      <c r="BQ117" s="195" t="str">
        <f t="shared" si="86"/>
        <v/>
      </c>
      <c r="BR117" s="195" t="str">
        <f t="shared" si="86"/>
        <v/>
      </c>
      <c r="BS117" s="195" t="str">
        <f t="shared" si="86"/>
        <v/>
      </c>
      <c r="BT117" s="195" t="str">
        <f t="shared" si="86"/>
        <v/>
      </c>
      <c r="BU117" s="195" t="str">
        <f t="shared" si="86"/>
        <v/>
      </c>
      <c r="BV117" s="195" t="str">
        <f t="shared" si="87"/>
        <v/>
      </c>
      <c r="BW117" s="195" t="str">
        <f t="shared" si="87"/>
        <v/>
      </c>
      <c r="BX117" s="195" t="str">
        <f t="shared" si="87"/>
        <v/>
      </c>
      <c r="BY117" s="195" t="str">
        <f t="shared" si="87"/>
        <v/>
      </c>
      <c r="BZ117" s="195" t="str">
        <f t="shared" si="87"/>
        <v/>
      </c>
      <c r="CA117" s="195" t="str">
        <f t="shared" si="87"/>
        <v/>
      </c>
      <c r="CB117" s="195" t="str">
        <f t="shared" si="87"/>
        <v/>
      </c>
      <c r="CC117" s="195" t="str">
        <f t="shared" si="87"/>
        <v/>
      </c>
      <c r="CD117" s="195" t="str">
        <f t="shared" si="87"/>
        <v/>
      </c>
      <c r="CE117" s="195" t="str">
        <f t="shared" si="87"/>
        <v/>
      </c>
      <c r="CF117" s="195" t="str">
        <f t="shared" si="88"/>
        <v/>
      </c>
      <c r="CG117" s="195" t="str">
        <f t="shared" si="88"/>
        <v/>
      </c>
      <c r="CH117" s="195" t="str">
        <f t="shared" si="88"/>
        <v/>
      </c>
      <c r="CI117" s="195" t="str">
        <f t="shared" si="88"/>
        <v/>
      </c>
      <c r="CJ117" s="195" t="str">
        <f t="shared" si="88"/>
        <v/>
      </c>
      <c r="CK117" s="195" t="str">
        <f t="shared" si="88"/>
        <v/>
      </c>
      <c r="CL117" s="195" t="str">
        <f t="shared" si="88"/>
        <v/>
      </c>
      <c r="CM117" s="195">
        <f t="shared" si="88"/>
        <v>36.666441290864334</v>
      </c>
      <c r="CN117" s="195">
        <f t="shared" si="88"/>
        <v>37.480976066838231</v>
      </c>
      <c r="CO117" s="195">
        <f t="shared" si="88"/>
        <v>38.313605505885846</v>
      </c>
      <c r="CP117" s="195">
        <f t="shared" si="89"/>
        <v>39.164731575905215</v>
      </c>
      <c r="CQ117" s="195">
        <f t="shared" si="89"/>
        <v>40.034765174399162</v>
      </c>
      <c r="CR117" s="195">
        <f t="shared" si="89"/>
        <v>40.924126326844075</v>
      </c>
      <c r="CS117" s="195">
        <f t="shared" si="89"/>
        <v>41.833244389465243</v>
      </c>
      <c r="CT117" s="195">
        <f t="shared" si="89"/>
        <v>42.762558256516861</v>
      </c>
      <c r="CU117" s="195">
        <f t="shared" si="89"/>
        <v>43.712516572166685</v>
      </c>
      <c r="CV117" s="195">
        <f t="shared" si="89"/>
        <v>44.683577947087635</v>
      </c>
      <c r="CW117" s="195">
        <f t="shared" si="89"/>
        <v>45.676211179860928</v>
      </c>
      <c r="CX117" s="195">
        <f t="shared" si="89"/>
        <v>46.690895483297673</v>
      </c>
      <c r="CY117" s="195">
        <f t="shared" si="89"/>
        <v>47.728120715787959</v>
      </c>
      <c r="CZ117" s="195">
        <f t="shared" si="89"/>
        <v>48.788387617789596</v>
      </c>
    </row>
    <row r="118" spans="3:104" ht="16" hidden="1" outlineLevel="2">
      <c r="C118" s="177">
        <v>88</v>
      </c>
      <c r="D118" s="179" t="str">
        <f t="shared" si="80"/>
        <v/>
      </c>
      <c r="E118" s="195" t="str">
        <f t="shared" si="80"/>
        <v/>
      </c>
      <c r="F118" s="195" t="str">
        <f t="shared" si="80"/>
        <v/>
      </c>
      <c r="G118" s="195" t="str">
        <f t="shared" si="80"/>
        <v/>
      </c>
      <c r="H118" s="195" t="str">
        <f t="shared" si="80"/>
        <v/>
      </c>
      <c r="I118" s="195" t="str">
        <f t="shared" si="80"/>
        <v/>
      </c>
      <c r="J118" s="195" t="str">
        <f t="shared" si="80"/>
        <v/>
      </c>
      <c r="K118" s="195" t="str">
        <f t="shared" si="80"/>
        <v/>
      </c>
      <c r="L118" s="195" t="str">
        <f t="shared" si="80"/>
        <v/>
      </c>
      <c r="M118" s="195" t="str">
        <f t="shared" si="80"/>
        <v/>
      </c>
      <c r="N118" s="195" t="str">
        <f t="shared" si="81"/>
        <v/>
      </c>
      <c r="O118" s="195" t="str">
        <f t="shared" si="81"/>
        <v/>
      </c>
      <c r="P118" s="195" t="str">
        <f t="shared" si="81"/>
        <v/>
      </c>
      <c r="Q118" s="195" t="str">
        <f t="shared" si="81"/>
        <v/>
      </c>
      <c r="R118" s="195" t="str">
        <f t="shared" si="81"/>
        <v/>
      </c>
      <c r="S118" s="195" t="str">
        <f t="shared" si="81"/>
        <v/>
      </c>
      <c r="T118" s="195" t="str">
        <f t="shared" si="81"/>
        <v/>
      </c>
      <c r="U118" s="195" t="str">
        <f t="shared" si="81"/>
        <v/>
      </c>
      <c r="V118" s="195" t="str">
        <f t="shared" si="81"/>
        <v/>
      </c>
      <c r="W118" s="195" t="str">
        <f t="shared" si="81"/>
        <v/>
      </c>
      <c r="X118" s="195" t="str">
        <f t="shared" si="82"/>
        <v/>
      </c>
      <c r="Y118" s="195" t="str">
        <f t="shared" si="82"/>
        <v/>
      </c>
      <c r="Z118" s="195" t="str">
        <f t="shared" si="82"/>
        <v/>
      </c>
      <c r="AA118" s="195" t="str">
        <f t="shared" si="82"/>
        <v/>
      </c>
      <c r="AB118" s="195" t="str">
        <f t="shared" si="82"/>
        <v/>
      </c>
      <c r="AC118" s="195" t="str">
        <f t="shared" si="82"/>
        <v/>
      </c>
      <c r="AD118" s="195" t="str">
        <f t="shared" si="82"/>
        <v/>
      </c>
      <c r="AE118" s="195" t="str">
        <f t="shared" si="82"/>
        <v/>
      </c>
      <c r="AF118" s="195" t="str">
        <f t="shared" si="82"/>
        <v/>
      </c>
      <c r="AG118" s="195" t="str">
        <f t="shared" si="82"/>
        <v/>
      </c>
      <c r="AH118" s="195" t="str">
        <f t="shared" si="83"/>
        <v/>
      </c>
      <c r="AI118" s="195" t="str">
        <f t="shared" si="83"/>
        <v/>
      </c>
      <c r="AJ118" s="195" t="str">
        <f t="shared" si="83"/>
        <v/>
      </c>
      <c r="AK118" s="195" t="str">
        <f t="shared" si="83"/>
        <v/>
      </c>
      <c r="AL118" s="195" t="str">
        <f t="shared" si="83"/>
        <v/>
      </c>
      <c r="AM118" s="195" t="str">
        <f t="shared" si="83"/>
        <v/>
      </c>
      <c r="AN118" s="195" t="str">
        <f t="shared" si="83"/>
        <v/>
      </c>
      <c r="AO118" s="195" t="str">
        <f t="shared" si="83"/>
        <v/>
      </c>
      <c r="AP118" s="195" t="str">
        <f t="shared" si="83"/>
        <v/>
      </c>
      <c r="AQ118" s="195" t="str">
        <f t="shared" si="83"/>
        <v/>
      </c>
      <c r="AR118" s="195" t="str">
        <f t="shared" si="84"/>
        <v/>
      </c>
      <c r="AS118" s="195" t="str">
        <f t="shared" si="84"/>
        <v/>
      </c>
      <c r="AT118" s="195" t="str">
        <f t="shared" si="84"/>
        <v/>
      </c>
      <c r="AU118" s="195" t="str">
        <f t="shared" si="84"/>
        <v/>
      </c>
      <c r="AV118" s="195" t="str">
        <f t="shared" si="84"/>
        <v/>
      </c>
      <c r="AW118" s="195" t="str">
        <f t="shared" si="84"/>
        <v/>
      </c>
      <c r="AX118" s="195" t="str">
        <f t="shared" si="84"/>
        <v/>
      </c>
      <c r="AY118" s="195" t="str">
        <f t="shared" si="84"/>
        <v/>
      </c>
      <c r="AZ118" s="195" t="str">
        <f t="shared" si="84"/>
        <v/>
      </c>
      <c r="BA118" s="195" t="str">
        <f t="shared" si="84"/>
        <v/>
      </c>
      <c r="BB118" s="195" t="str">
        <f t="shared" si="85"/>
        <v/>
      </c>
      <c r="BC118" s="195" t="str">
        <f t="shared" si="85"/>
        <v/>
      </c>
      <c r="BD118" s="195" t="str">
        <f t="shared" si="85"/>
        <v/>
      </c>
      <c r="BE118" s="195" t="str">
        <f t="shared" si="85"/>
        <v/>
      </c>
      <c r="BF118" s="195" t="str">
        <f t="shared" si="85"/>
        <v/>
      </c>
      <c r="BG118" s="195" t="str">
        <f t="shared" si="85"/>
        <v/>
      </c>
      <c r="BH118" s="195" t="str">
        <f t="shared" si="85"/>
        <v/>
      </c>
      <c r="BI118" s="195" t="str">
        <f t="shared" si="85"/>
        <v/>
      </c>
      <c r="BJ118" s="195" t="str">
        <f t="shared" si="85"/>
        <v/>
      </c>
      <c r="BK118" s="195" t="str">
        <f t="shared" si="85"/>
        <v/>
      </c>
      <c r="BL118" s="195" t="str">
        <f t="shared" si="86"/>
        <v/>
      </c>
      <c r="BM118" s="195" t="str">
        <f t="shared" si="86"/>
        <v/>
      </c>
      <c r="BN118" s="195" t="str">
        <f t="shared" si="86"/>
        <v/>
      </c>
      <c r="BO118" s="195" t="str">
        <f t="shared" si="86"/>
        <v/>
      </c>
      <c r="BP118" s="195" t="str">
        <f t="shared" si="86"/>
        <v/>
      </c>
      <c r="BQ118" s="195" t="str">
        <f t="shared" si="86"/>
        <v/>
      </c>
      <c r="BR118" s="195" t="str">
        <f t="shared" si="86"/>
        <v/>
      </c>
      <c r="BS118" s="195" t="str">
        <f t="shared" si="86"/>
        <v/>
      </c>
      <c r="BT118" s="195" t="str">
        <f t="shared" si="86"/>
        <v/>
      </c>
      <c r="BU118" s="195" t="str">
        <f t="shared" si="86"/>
        <v/>
      </c>
      <c r="BV118" s="195" t="str">
        <f t="shared" si="87"/>
        <v/>
      </c>
      <c r="BW118" s="195" t="str">
        <f t="shared" si="87"/>
        <v/>
      </c>
      <c r="BX118" s="195" t="str">
        <f t="shared" si="87"/>
        <v/>
      </c>
      <c r="BY118" s="195" t="str">
        <f t="shared" si="87"/>
        <v/>
      </c>
      <c r="BZ118" s="195" t="str">
        <f t="shared" si="87"/>
        <v/>
      </c>
      <c r="CA118" s="195" t="str">
        <f t="shared" si="87"/>
        <v/>
      </c>
      <c r="CB118" s="195" t="str">
        <f t="shared" si="87"/>
        <v/>
      </c>
      <c r="CC118" s="195" t="str">
        <f t="shared" si="87"/>
        <v/>
      </c>
      <c r="CD118" s="195" t="str">
        <f t="shared" si="87"/>
        <v/>
      </c>
      <c r="CE118" s="195" t="str">
        <f t="shared" si="87"/>
        <v/>
      </c>
      <c r="CF118" s="195" t="str">
        <f t="shared" si="88"/>
        <v/>
      </c>
      <c r="CG118" s="195" t="str">
        <f t="shared" si="88"/>
        <v/>
      </c>
      <c r="CH118" s="195" t="str">
        <f t="shared" si="88"/>
        <v/>
      </c>
      <c r="CI118" s="195" t="str">
        <f t="shared" si="88"/>
        <v/>
      </c>
      <c r="CJ118" s="195" t="str">
        <f t="shared" si="88"/>
        <v/>
      </c>
      <c r="CK118" s="195" t="str">
        <f t="shared" si="88"/>
        <v/>
      </c>
      <c r="CL118" s="195" t="str">
        <f t="shared" si="88"/>
        <v/>
      </c>
      <c r="CM118" s="195" t="str">
        <f t="shared" si="88"/>
        <v/>
      </c>
      <c r="CN118" s="195">
        <f t="shared" si="88"/>
        <v>35.869607945613261</v>
      </c>
      <c r="CO118" s="195">
        <f t="shared" si="88"/>
        <v>36.666441290864341</v>
      </c>
      <c r="CP118" s="195">
        <f t="shared" si="89"/>
        <v>37.480976066838231</v>
      </c>
      <c r="CQ118" s="195">
        <f t="shared" si="89"/>
        <v>38.31360550588586</v>
      </c>
      <c r="CR118" s="195">
        <f t="shared" si="89"/>
        <v>39.164731575905229</v>
      </c>
      <c r="CS118" s="195">
        <f t="shared" si="89"/>
        <v>40.034765174399169</v>
      </c>
      <c r="CT118" s="195">
        <f t="shared" si="89"/>
        <v>40.924126326844082</v>
      </c>
      <c r="CU118" s="195">
        <f t="shared" si="89"/>
        <v>41.83324438946525</v>
      </c>
      <c r="CV118" s="195">
        <f t="shared" si="89"/>
        <v>42.762558256516868</v>
      </c>
      <c r="CW118" s="195">
        <f t="shared" si="89"/>
        <v>43.712516572166692</v>
      </c>
      <c r="CX118" s="195">
        <f t="shared" si="89"/>
        <v>44.683577947087635</v>
      </c>
      <c r="CY118" s="195">
        <f t="shared" si="89"/>
        <v>45.676211179860957</v>
      </c>
      <c r="CZ118" s="195">
        <f t="shared" si="89"/>
        <v>46.69089548329768</v>
      </c>
    </row>
    <row r="119" spans="3:104" ht="16" hidden="1" outlineLevel="2">
      <c r="C119" s="177">
        <v>89</v>
      </c>
      <c r="D119" s="179" t="str">
        <f t="shared" si="80"/>
        <v/>
      </c>
      <c r="E119" s="195" t="str">
        <f t="shared" si="80"/>
        <v/>
      </c>
      <c r="F119" s="195" t="str">
        <f t="shared" si="80"/>
        <v/>
      </c>
      <c r="G119" s="195" t="str">
        <f t="shared" si="80"/>
        <v/>
      </c>
      <c r="H119" s="195" t="str">
        <f t="shared" si="80"/>
        <v/>
      </c>
      <c r="I119" s="195" t="str">
        <f t="shared" si="80"/>
        <v/>
      </c>
      <c r="J119" s="195" t="str">
        <f t="shared" si="80"/>
        <v/>
      </c>
      <c r="K119" s="195" t="str">
        <f t="shared" si="80"/>
        <v/>
      </c>
      <c r="L119" s="195" t="str">
        <f t="shared" si="80"/>
        <v/>
      </c>
      <c r="M119" s="195" t="str">
        <f t="shared" si="80"/>
        <v/>
      </c>
      <c r="N119" s="195" t="str">
        <f t="shared" si="81"/>
        <v/>
      </c>
      <c r="O119" s="195" t="str">
        <f t="shared" si="81"/>
        <v/>
      </c>
      <c r="P119" s="195" t="str">
        <f t="shared" si="81"/>
        <v/>
      </c>
      <c r="Q119" s="195" t="str">
        <f t="shared" si="81"/>
        <v/>
      </c>
      <c r="R119" s="195" t="str">
        <f t="shared" si="81"/>
        <v/>
      </c>
      <c r="S119" s="195" t="str">
        <f t="shared" si="81"/>
        <v/>
      </c>
      <c r="T119" s="195" t="str">
        <f t="shared" si="81"/>
        <v/>
      </c>
      <c r="U119" s="195" t="str">
        <f t="shared" si="81"/>
        <v/>
      </c>
      <c r="V119" s="195" t="str">
        <f t="shared" si="81"/>
        <v/>
      </c>
      <c r="W119" s="195" t="str">
        <f t="shared" si="81"/>
        <v/>
      </c>
      <c r="X119" s="195" t="str">
        <f t="shared" si="82"/>
        <v/>
      </c>
      <c r="Y119" s="195" t="str">
        <f t="shared" si="82"/>
        <v/>
      </c>
      <c r="Z119" s="195" t="str">
        <f t="shared" si="82"/>
        <v/>
      </c>
      <c r="AA119" s="195" t="str">
        <f t="shared" si="82"/>
        <v/>
      </c>
      <c r="AB119" s="195" t="str">
        <f t="shared" si="82"/>
        <v/>
      </c>
      <c r="AC119" s="195" t="str">
        <f t="shared" si="82"/>
        <v/>
      </c>
      <c r="AD119" s="195" t="str">
        <f t="shared" si="82"/>
        <v/>
      </c>
      <c r="AE119" s="195" t="str">
        <f t="shared" si="82"/>
        <v/>
      </c>
      <c r="AF119" s="195" t="str">
        <f t="shared" si="82"/>
        <v/>
      </c>
      <c r="AG119" s="195" t="str">
        <f t="shared" si="82"/>
        <v/>
      </c>
      <c r="AH119" s="195" t="str">
        <f t="shared" si="83"/>
        <v/>
      </c>
      <c r="AI119" s="195" t="str">
        <f t="shared" si="83"/>
        <v/>
      </c>
      <c r="AJ119" s="195" t="str">
        <f t="shared" si="83"/>
        <v/>
      </c>
      <c r="AK119" s="195" t="str">
        <f t="shared" si="83"/>
        <v/>
      </c>
      <c r="AL119" s="195" t="str">
        <f t="shared" si="83"/>
        <v/>
      </c>
      <c r="AM119" s="195" t="str">
        <f t="shared" si="83"/>
        <v/>
      </c>
      <c r="AN119" s="195" t="str">
        <f t="shared" si="83"/>
        <v/>
      </c>
      <c r="AO119" s="195" t="str">
        <f t="shared" si="83"/>
        <v/>
      </c>
      <c r="AP119" s="195" t="str">
        <f t="shared" si="83"/>
        <v/>
      </c>
      <c r="AQ119" s="195" t="str">
        <f t="shared" si="83"/>
        <v/>
      </c>
      <c r="AR119" s="195" t="str">
        <f t="shared" si="84"/>
        <v/>
      </c>
      <c r="AS119" s="195" t="str">
        <f t="shared" si="84"/>
        <v/>
      </c>
      <c r="AT119" s="195" t="str">
        <f t="shared" si="84"/>
        <v/>
      </c>
      <c r="AU119" s="195" t="str">
        <f t="shared" si="84"/>
        <v/>
      </c>
      <c r="AV119" s="195" t="str">
        <f t="shared" si="84"/>
        <v/>
      </c>
      <c r="AW119" s="195" t="str">
        <f t="shared" si="84"/>
        <v/>
      </c>
      <c r="AX119" s="195" t="str">
        <f t="shared" si="84"/>
        <v/>
      </c>
      <c r="AY119" s="195" t="str">
        <f t="shared" si="84"/>
        <v/>
      </c>
      <c r="AZ119" s="195" t="str">
        <f t="shared" si="84"/>
        <v/>
      </c>
      <c r="BA119" s="195" t="str">
        <f t="shared" si="84"/>
        <v/>
      </c>
      <c r="BB119" s="195" t="str">
        <f t="shared" si="85"/>
        <v/>
      </c>
      <c r="BC119" s="195" t="str">
        <f t="shared" si="85"/>
        <v/>
      </c>
      <c r="BD119" s="195" t="str">
        <f t="shared" si="85"/>
        <v/>
      </c>
      <c r="BE119" s="195" t="str">
        <f t="shared" si="85"/>
        <v/>
      </c>
      <c r="BF119" s="195" t="str">
        <f t="shared" si="85"/>
        <v/>
      </c>
      <c r="BG119" s="195" t="str">
        <f t="shared" si="85"/>
        <v/>
      </c>
      <c r="BH119" s="195" t="str">
        <f t="shared" si="85"/>
        <v/>
      </c>
      <c r="BI119" s="195" t="str">
        <f t="shared" si="85"/>
        <v/>
      </c>
      <c r="BJ119" s="195" t="str">
        <f t="shared" si="85"/>
        <v/>
      </c>
      <c r="BK119" s="195" t="str">
        <f t="shared" si="85"/>
        <v/>
      </c>
      <c r="BL119" s="195" t="str">
        <f t="shared" si="86"/>
        <v/>
      </c>
      <c r="BM119" s="195" t="str">
        <f t="shared" si="86"/>
        <v/>
      </c>
      <c r="BN119" s="195" t="str">
        <f t="shared" si="86"/>
        <v/>
      </c>
      <c r="BO119" s="195" t="str">
        <f t="shared" si="86"/>
        <v/>
      </c>
      <c r="BP119" s="195" t="str">
        <f t="shared" si="86"/>
        <v/>
      </c>
      <c r="BQ119" s="195" t="str">
        <f t="shared" si="86"/>
        <v/>
      </c>
      <c r="BR119" s="195" t="str">
        <f t="shared" si="86"/>
        <v/>
      </c>
      <c r="BS119" s="195" t="str">
        <f t="shared" si="86"/>
        <v/>
      </c>
      <c r="BT119" s="195" t="str">
        <f t="shared" si="86"/>
        <v/>
      </c>
      <c r="BU119" s="195" t="str">
        <f t="shared" si="86"/>
        <v/>
      </c>
      <c r="BV119" s="195" t="str">
        <f t="shared" si="87"/>
        <v/>
      </c>
      <c r="BW119" s="195" t="str">
        <f t="shared" si="87"/>
        <v/>
      </c>
      <c r="BX119" s="195" t="str">
        <f t="shared" si="87"/>
        <v/>
      </c>
      <c r="BY119" s="195" t="str">
        <f t="shared" si="87"/>
        <v/>
      </c>
      <c r="BZ119" s="195" t="str">
        <f t="shared" si="87"/>
        <v/>
      </c>
      <c r="CA119" s="195" t="str">
        <f t="shared" si="87"/>
        <v/>
      </c>
      <c r="CB119" s="195" t="str">
        <f t="shared" si="87"/>
        <v/>
      </c>
      <c r="CC119" s="195" t="str">
        <f t="shared" si="87"/>
        <v/>
      </c>
      <c r="CD119" s="195" t="str">
        <f t="shared" si="87"/>
        <v/>
      </c>
      <c r="CE119" s="195" t="str">
        <f t="shared" si="87"/>
        <v/>
      </c>
      <c r="CF119" s="195" t="str">
        <f t="shared" si="88"/>
        <v/>
      </c>
      <c r="CG119" s="195" t="str">
        <f t="shared" si="88"/>
        <v/>
      </c>
      <c r="CH119" s="195" t="str">
        <f t="shared" si="88"/>
        <v/>
      </c>
      <c r="CI119" s="195" t="str">
        <f t="shared" si="88"/>
        <v/>
      </c>
      <c r="CJ119" s="195" t="str">
        <f t="shared" si="88"/>
        <v/>
      </c>
      <c r="CK119" s="195" t="str">
        <f t="shared" si="88"/>
        <v/>
      </c>
      <c r="CL119" s="195" t="str">
        <f t="shared" si="88"/>
        <v/>
      </c>
      <c r="CM119" s="195" t="str">
        <f t="shared" si="88"/>
        <v/>
      </c>
      <c r="CN119" s="195" t="str">
        <f t="shared" si="88"/>
        <v/>
      </c>
      <c r="CO119" s="195">
        <f t="shared" si="88"/>
        <v>35.090091344440701</v>
      </c>
      <c r="CP119" s="195">
        <f t="shared" si="89"/>
        <v>35.869607945613261</v>
      </c>
      <c r="CQ119" s="195">
        <f t="shared" si="89"/>
        <v>36.666441290864327</v>
      </c>
      <c r="CR119" s="195">
        <f t="shared" si="89"/>
        <v>37.480976066838231</v>
      </c>
      <c r="CS119" s="195">
        <f t="shared" si="89"/>
        <v>38.31360550588586</v>
      </c>
      <c r="CT119" s="195">
        <f t="shared" si="89"/>
        <v>39.164731575905215</v>
      </c>
      <c r="CU119" s="195">
        <f t="shared" si="89"/>
        <v>40.034765174399162</v>
      </c>
      <c r="CV119" s="195">
        <f t="shared" si="89"/>
        <v>40.924126326844068</v>
      </c>
      <c r="CW119" s="195">
        <f t="shared" si="89"/>
        <v>41.833244389465243</v>
      </c>
      <c r="CX119" s="195">
        <f t="shared" si="89"/>
        <v>42.762558256516861</v>
      </c>
      <c r="CY119" s="195">
        <f t="shared" si="89"/>
        <v>43.712516572166678</v>
      </c>
      <c r="CZ119" s="195">
        <f t="shared" si="89"/>
        <v>44.683577947087642</v>
      </c>
    </row>
    <row r="120" spans="3:104" ht="16" hidden="1" outlineLevel="2">
      <c r="C120" s="177">
        <v>90</v>
      </c>
      <c r="D120" s="179" t="str">
        <f t="shared" ref="D120:M130" si="90">IF($C120&gt;D$29, "", $G$9 * ($G$17^(D$29-$C120)) * ($G$18^$C120))</f>
        <v/>
      </c>
      <c r="E120" s="195" t="str">
        <f t="shared" si="90"/>
        <v/>
      </c>
      <c r="F120" s="195" t="str">
        <f t="shared" si="90"/>
        <v/>
      </c>
      <c r="G120" s="195" t="str">
        <f t="shared" si="90"/>
        <v/>
      </c>
      <c r="H120" s="195" t="str">
        <f t="shared" si="90"/>
        <v/>
      </c>
      <c r="I120" s="195" t="str">
        <f t="shared" si="90"/>
        <v/>
      </c>
      <c r="J120" s="195" t="str">
        <f t="shared" si="90"/>
        <v/>
      </c>
      <c r="K120" s="195" t="str">
        <f t="shared" si="90"/>
        <v/>
      </c>
      <c r="L120" s="195" t="str">
        <f t="shared" si="90"/>
        <v/>
      </c>
      <c r="M120" s="195" t="str">
        <f t="shared" si="90"/>
        <v/>
      </c>
      <c r="N120" s="195" t="str">
        <f t="shared" ref="N120:W130" si="91">IF($C120&gt;N$29, "", $G$9 * ($G$17^(N$29-$C120)) * ($G$18^$C120))</f>
        <v/>
      </c>
      <c r="O120" s="195" t="str">
        <f t="shared" si="91"/>
        <v/>
      </c>
      <c r="P120" s="195" t="str">
        <f t="shared" si="91"/>
        <v/>
      </c>
      <c r="Q120" s="195" t="str">
        <f t="shared" si="91"/>
        <v/>
      </c>
      <c r="R120" s="195" t="str">
        <f t="shared" si="91"/>
        <v/>
      </c>
      <c r="S120" s="195" t="str">
        <f t="shared" si="91"/>
        <v/>
      </c>
      <c r="T120" s="195" t="str">
        <f t="shared" si="91"/>
        <v/>
      </c>
      <c r="U120" s="195" t="str">
        <f t="shared" si="91"/>
        <v/>
      </c>
      <c r="V120" s="195" t="str">
        <f t="shared" si="91"/>
        <v/>
      </c>
      <c r="W120" s="195" t="str">
        <f t="shared" si="91"/>
        <v/>
      </c>
      <c r="X120" s="195" t="str">
        <f t="shared" ref="X120:AG130" si="92">IF($C120&gt;X$29, "", $G$9 * ($G$17^(X$29-$C120)) * ($G$18^$C120))</f>
        <v/>
      </c>
      <c r="Y120" s="195" t="str">
        <f t="shared" si="92"/>
        <v/>
      </c>
      <c r="Z120" s="195" t="str">
        <f t="shared" si="92"/>
        <v/>
      </c>
      <c r="AA120" s="195" t="str">
        <f t="shared" si="92"/>
        <v/>
      </c>
      <c r="AB120" s="195" t="str">
        <f t="shared" si="92"/>
        <v/>
      </c>
      <c r="AC120" s="195" t="str">
        <f t="shared" si="92"/>
        <v/>
      </c>
      <c r="AD120" s="195" t="str">
        <f t="shared" si="92"/>
        <v/>
      </c>
      <c r="AE120" s="195" t="str">
        <f t="shared" si="92"/>
        <v/>
      </c>
      <c r="AF120" s="195" t="str">
        <f t="shared" si="92"/>
        <v/>
      </c>
      <c r="AG120" s="195" t="str">
        <f t="shared" si="92"/>
        <v/>
      </c>
      <c r="AH120" s="195" t="str">
        <f t="shared" ref="AH120:AQ130" si="93">IF($C120&gt;AH$29, "", $G$9 * ($G$17^(AH$29-$C120)) * ($G$18^$C120))</f>
        <v/>
      </c>
      <c r="AI120" s="195" t="str">
        <f t="shared" si="93"/>
        <v/>
      </c>
      <c r="AJ120" s="195" t="str">
        <f t="shared" si="93"/>
        <v/>
      </c>
      <c r="AK120" s="195" t="str">
        <f t="shared" si="93"/>
        <v/>
      </c>
      <c r="AL120" s="195" t="str">
        <f t="shared" si="93"/>
        <v/>
      </c>
      <c r="AM120" s="195" t="str">
        <f t="shared" si="93"/>
        <v/>
      </c>
      <c r="AN120" s="195" t="str">
        <f t="shared" si="93"/>
        <v/>
      </c>
      <c r="AO120" s="195" t="str">
        <f t="shared" si="93"/>
        <v/>
      </c>
      <c r="AP120" s="195" t="str">
        <f t="shared" si="93"/>
        <v/>
      </c>
      <c r="AQ120" s="195" t="str">
        <f t="shared" si="93"/>
        <v/>
      </c>
      <c r="AR120" s="195" t="str">
        <f t="shared" ref="AR120:BA130" si="94">IF($C120&gt;AR$29, "", $G$9 * ($G$17^(AR$29-$C120)) * ($G$18^$C120))</f>
        <v/>
      </c>
      <c r="AS120" s="195" t="str">
        <f t="shared" si="94"/>
        <v/>
      </c>
      <c r="AT120" s="195" t="str">
        <f t="shared" si="94"/>
        <v/>
      </c>
      <c r="AU120" s="195" t="str">
        <f t="shared" si="94"/>
        <v/>
      </c>
      <c r="AV120" s="195" t="str">
        <f t="shared" si="94"/>
        <v/>
      </c>
      <c r="AW120" s="195" t="str">
        <f t="shared" si="94"/>
        <v/>
      </c>
      <c r="AX120" s="195" t="str">
        <f t="shared" si="94"/>
        <v/>
      </c>
      <c r="AY120" s="195" t="str">
        <f t="shared" si="94"/>
        <v/>
      </c>
      <c r="AZ120" s="195" t="str">
        <f t="shared" si="94"/>
        <v/>
      </c>
      <c r="BA120" s="195" t="str">
        <f t="shared" si="94"/>
        <v/>
      </c>
      <c r="BB120" s="195" t="str">
        <f t="shared" ref="BB120:BK130" si="95">IF($C120&gt;BB$29, "", $G$9 * ($G$17^(BB$29-$C120)) * ($G$18^$C120))</f>
        <v/>
      </c>
      <c r="BC120" s="195" t="str">
        <f t="shared" si="95"/>
        <v/>
      </c>
      <c r="BD120" s="195" t="str">
        <f t="shared" si="95"/>
        <v/>
      </c>
      <c r="BE120" s="195" t="str">
        <f t="shared" si="95"/>
        <v/>
      </c>
      <c r="BF120" s="195" t="str">
        <f t="shared" si="95"/>
        <v/>
      </c>
      <c r="BG120" s="195" t="str">
        <f t="shared" si="95"/>
        <v/>
      </c>
      <c r="BH120" s="195" t="str">
        <f t="shared" si="95"/>
        <v/>
      </c>
      <c r="BI120" s="195" t="str">
        <f t="shared" si="95"/>
        <v/>
      </c>
      <c r="BJ120" s="195" t="str">
        <f t="shared" si="95"/>
        <v/>
      </c>
      <c r="BK120" s="195" t="str">
        <f t="shared" si="95"/>
        <v/>
      </c>
      <c r="BL120" s="195" t="str">
        <f t="shared" ref="BL120:BU130" si="96">IF($C120&gt;BL$29, "", $G$9 * ($G$17^(BL$29-$C120)) * ($G$18^$C120))</f>
        <v/>
      </c>
      <c r="BM120" s="195" t="str">
        <f t="shared" si="96"/>
        <v/>
      </c>
      <c r="BN120" s="195" t="str">
        <f t="shared" si="96"/>
        <v/>
      </c>
      <c r="BO120" s="195" t="str">
        <f t="shared" si="96"/>
        <v/>
      </c>
      <c r="BP120" s="195" t="str">
        <f t="shared" si="96"/>
        <v/>
      </c>
      <c r="BQ120" s="195" t="str">
        <f t="shared" si="96"/>
        <v/>
      </c>
      <c r="BR120" s="195" t="str">
        <f t="shared" si="96"/>
        <v/>
      </c>
      <c r="BS120" s="195" t="str">
        <f t="shared" si="96"/>
        <v/>
      </c>
      <c r="BT120" s="195" t="str">
        <f t="shared" si="96"/>
        <v/>
      </c>
      <c r="BU120" s="195" t="str">
        <f t="shared" si="96"/>
        <v/>
      </c>
      <c r="BV120" s="195" t="str">
        <f t="shared" ref="BV120:CE130" si="97">IF($C120&gt;BV$29, "", $G$9 * ($G$17^(BV$29-$C120)) * ($G$18^$C120))</f>
        <v/>
      </c>
      <c r="BW120" s="195" t="str">
        <f t="shared" si="97"/>
        <v/>
      </c>
      <c r="BX120" s="195" t="str">
        <f t="shared" si="97"/>
        <v/>
      </c>
      <c r="BY120" s="195" t="str">
        <f t="shared" si="97"/>
        <v/>
      </c>
      <c r="BZ120" s="195" t="str">
        <f t="shared" si="97"/>
        <v/>
      </c>
      <c r="CA120" s="195" t="str">
        <f t="shared" si="97"/>
        <v/>
      </c>
      <c r="CB120" s="195" t="str">
        <f t="shared" si="97"/>
        <v/>
      </c>
      <c r="CC120" s="195" t="str">
        <f t="shared" si="97"/>
        <v/>
      </c>
      <c r="CD120" s="195" t="str">
        <f t="shared" si="97"/>
        <v/>
      </c>
      <c r="CE120" s="195" t="str">
        <f t="shared" si="97"/>
        <v/>
      </c>
      <c r="CF120" s="195" t="str">
        <f t="shared" ref="CF120:CO130" si="98">IF($C120&gt;CF$29, "", $G$9 * ($G$17^(CF$29-$C120)) * ($G$18^$C120))</f>
        <v/>
      </c>
      <c r="CG120" s="195" t="str">
        <f t="shared" si="98"/>
        <v/>
      </c>
      <c r="CH120" s="195" t="str">
        <f t="shared" si="98"/>
        <v/>
      </c>
      <c r="CI120" s="195" t="str">
        <f t="shared" si="98"/>
        <v/>
      </c>
      <c r="CJ120" s="195" t="str">
        <f t="shared" si="98"/>
        <v/>
      </c>
      <c r="CK120" s="195" t="str">
        <f t="shared" si="98"/>
        <v/>
      </c>
      <c r="CL120" s="195" t="str">
        <f t="shared" si="98"/>
        <v/>
      </c>
      <c r="CM120" s="195" t="str">
        <f t="shared" si="98"/>
        <v/>
      </c>
      <c r="CN120" s="195" t="str">
        <f t="shared" si="98"/>
        <v/>
      </c>
      <c r="CO120" s="195" t="str">
        <f t="shared" si="98"/>
        <v/>
      </c>
      <c r="CP120" s="195">
        <f t="shared" ref="CP120:CZ130" si="99">IF($C120&gt;CP$29, "", $G$9 * ($G$17^(CP$29-$C120)) * ($G$18^$C120))</f>
        <v>34.327515160694098</v>
      </c>
      <c r="CQ120" s="195">
        <f t="shared" si="99"/>
        <v>35.090091344440715</v>
      </c>
      <c r="CR120" s="195">
        <f t="shared" si="99"/>
        <v>35.869607945613261</v>
      </c>
      <c r="CS120" s="195">
        <f t="shared" si="99"/>
        <v>36.666441290864341</v>
      </c>
      <c r="CT120" s="195">
        <f t="shared" si="99"/>
        <v>37.480976066838238</v>
      </c>
      <c r="CU120" s="195">
        <f t="shared" si="99"/>
        <v>38.313605505885867</v>
      </c>
      <c r="CV120" s="195">
        <f t="shared" si="99"/>
        <v>39.164731575905222</v>
      </c>
      <c r="CW120" s="195">
        <f t="shared" si="99"/>
        <v>40.034765174399169</v>
      </c>
      <c r="CX120" s="195">
        <f t="shared" si="99"/>
        <v>40.924126326844082</v>
      </c>
      <c r="CY120" s="195">
        <f t="shared" si="99"/>
        <v>41.83324438946525</v>
      </c>
      <c r="CZ120" s="195">
        <f t="shared" si="99"/>
        <v>42.762558256516861</v>
      </c>
    </row>
    <row r="121" spans="3:104" ht="16" hidden="1" outlineLevel="2">
      <c r="C121" s="177">
        <v>91</v>
      </c>
      <c r="D121" s="179" t="str">
        <f t="shared" si="90"/>
        <v/>
      </c>
      <c r="E121" s="195" t="str">
        <f t="shared" si="90"/>
        <v/>
      </c>
      <c r="F121" s="195" t="str">
        <f t="shared" si="90"/>
        <v/>
      </c>
      <c r="G121" s="195" t="str">
        <f t="shared" si="90"/>
        <v/>
      </c>
      <c r="H121" s="195" t="str">
        <f t="shared" si="90"/>
        <v/>
      </c>
      <c r="I121" s="195" t="str">
        <f t="shared" si="90"/>
        <v/>
      </c>
      <c r="J121" s="195" t="str">
        <f t="shared" si="90"/>
        <v/>
      </c>
      <c r="K121" s="195" t="str">
        <f t="shared" si="90"/>
        <v/>
      </c>
      <c r="L121" s="195" t="str">
        <f t="shared" si="90"/>
        <v/>
      </c>
      <c r="M121" s="195" t="str">
        <f t="shared" si="90"/>
        <v/>
      </c>
      <c r="N121" s="195" t="str">
        <f t="shared" si="91"/>
        <v/>
      </c>
      <c r="O121" s="195" t="str">
        <f t="shared" si="91"/>
        <v/>
      </c>
      <c r="P121" s="195" t="str">
        <f t="shared" si="91"/>
        <v/>
      </c>
      <c r="Q121" s="195" t="str">
        <f t="shared" si="91"/>
        <v/>
      </c>
      <c r="R121" s="195" t="str">
        <f t="shared" si="91"/>
        <v/>
      </c>
      <c r="S121" s="195" t="str">
        <f t="shared" si="91"/>
        <v/>
      </c>
      <c r="T121" s="195" t="str">
        <f t="shared" si="91"/>
        <v/>
      </c>
      <c r="U121" s="195" t="str">
        <f t="shared" si="91"/>
        <v/>
      </c>
      <c r="V121" s="195" t="str">
        <f t="shared" si="91"/>
        <v/>
      </c>
      <c r="W121" s="195" t="str">
        <f t="shared" si="91"/>
        <v/>
      </c>
      <c r="X121" s="195" t="str">
        <f t="shared" si="92"/>
        <v/>
      </c>
      <c r="Y121" s="195" t="str">
        <f t="shared" si="92"/>
        <v/>
      </c>
      <c r="Z121" s="195" t="str">
        <f t="shared" si="92"/>
        <v/>
      </c>
      <c r="AA121" s="195" t="str">
        <f t="shared" si="92"/>
        <v/>
      </c>
      <c r="AB121" s="195" t="str">
        <f t="shared" si="92"/>
        <v/>
      </c>
      <c r="AC121" s="195" t="str">
        <f t="shared" si="92"/>
        <v/>
      </c>
      <c r="AD121" s="195" t="str">
        <f t="shared" si="92"/>
        <v/>
      </c>
      <c r="AE121" s="195" t="str">
        <f t="shared" si="92"/>
        <v/>
      </c>
      <c r="AF121" s="195" t="str">
        <f t="shared" si="92"/>
        <v/>
      </c>
      <c r="AG121" s="195" t="str">
        <f t="shared" si="92"/>
        <v/>
      </c>
      <c r="AH121" s="195" t="str">
        <f t="shared" si="93"/>
        <v/>
      </c>
      <c r="AI121" s="195" t="str">
        <f t="shared" si="93"/>
        <v/>
      </c>
      <c r="AJ121" s="195" t="str">
        <f t="shared" si="93"/>
        <v/>
      </c>
      <c r="AK121" s="195" t="str">
        <f t="shared" si="93"/>
        <v/>
      </c>
      <c r="AL121" s="195" t="str">
        <f t="shared" si="93"/>
        <v/>
      </c>
      <c r="AM121" s="195" t="str">
        <f t="shared" si="93"/>
        <v/>
      </c>
      <c r="AN121" s="195" t="str">
        <f t="shared" si="93"/>
        <v/>
      </c>
      <c r="AO121" s="195" t="str">
        <f t="shared" si="93"/>
        <v/>
      </c>
      <c r="AP121" s="195" t="str">
        <f t="shared" si="93"/>
        <v/>
      </c>
      <c r="AQ121" s="195" t="str">
        <f t="shared" si="93"/>
        <v/>
      </c>
      <c r="AR121" s="195" t="str">
        <f t="shared" si="94"/>
        <v/>
      </c>
      <c r="AS121" s="195" t="str">
        <f t="shared" si="94"/>
        <v/>
      </c>
      <c r="AT121" s="195" t="str">
        <f t="shared" si="94"/>
        <v/>
      </c>
      <c r="AU121" s="195" t="str">
        <f t="shared" si="94"/>
        <v/>
      </c>
      <c r="AV121" s="195" t="str">
        <f t="shared" si="94"/>
        <v/>
      </c>
      <c r="AW121" s="195" t="str">
        <f t="shared" si="94"/>
        <v/>
      </c>
      <c r="AX121" s="195" t="str">
        <f t="shared" si="94"/>
        <v/>
      </c>
      <c r="AY121" s="195" t="str">
        <f t="shared" si="94"/>
        <v/>
      </c>
      <c r="AZ121" s="195" t="str">
        <f t="shared" si="94"/>
        <v/>
      </c>
      <c r="BA121" s="195" t="str">
        <f t="shared" si="94"/>
        <v/>
      </c>
      <c r="BB121" s="195" t="str">
        <f t="shared" si="95"/>
        <v/>
      </c>
      <c r="BC121" s="195" t="str">
        <f t="shared" si="95"/>
        <v/>
      </c>
      <c r="BD121" s="195" t="str">
        <f t="shared" si="95"/>
        <v/>
      </c>
      <c r="BE121" s="195" t="str">
        <f t="shared" si="95"/>
        <v/>
      </c>
      <c r="BF121" s="195" t="str">
        <f t="shared" si="95"/>
        <v/>
      </c>
      <c r="BG121" s="195" t="str">
        <f t="shared" si="95"/>
        <v/>
      </c>
      <c r="BH121" s="195" t="str">
        <f t="shared" si="95"/>
        <v/>
      </c>
      <c r="BI121" s="195" t="str">
        <f t="shared" si="95"/>
        <v/>
      </c>
      <c r="BJ121" s="195" t="str">
        <f t="shared" si="95"/>
        <v/>
      </c>
      <c r="BK121" s="195" t="str">
        <f t="shared" si="95"/>
        <v/>
      </c>
      <c r="BL121" s="195" t="str">
        <f t="shared" si="96"/>
        <v/>
      </c>
      <c r="BM121" s="195" t="str">
        <f t="shared" si="96"/>
        <v/>
      </c>
      <c r="BN121" s="195" t="str">
        <f t="shared" si="96"/>
        <v/>
      </c>
      <c r="BO121" s="195" t="str">
        <f t="shared" si="96"/>
        <v/>
      </c>
      <c r="BP121" s="195" t="str">
        <f t="shared" si="96"/>
        <v/>
      </c>
      <c r="BQ121" s="195" t="str">
        <f t="shared" si="96"/>
        <v/>
      </c>
      <c r="BR121" s="195" t="str">
        <f t="shared" si="96"/>
        <v/>
      </c>
      <c r="BS121" s="195" t="str">
        <f t="shared" si="96"/>
        <v/>
      </c>
      <c r="BT121" s="195" t="str">
        <f t="shared" si="96"/>
        <v/>
      </c>
      <c r="BU121" s="195" t="str">
        <f t="shared" si="96"/>
        <v/>
      </c>
      <c r="BV121" s="195" t="str">
        <f t="shared" si="97"/>
        <v/>
      </c>
      <c r="BW121" s="195" t="str">
        <f t="shared" si="97"/>
        <v/>
      </c>
      <c r="BX121" s="195" t="str">
        <f t="shared" si="97"/>
        <v/>
      </c>
      <c r="BY121" s="195" t="str">
        <f t="shared" si="97"/>
        <v/>
      </c>
      <c r="BZ121" s="195" t="str">
        <f t="shared" si="97"/>
        <v/>
      </c>
      <c r="CA121" s="195" t="str">
        <f t="shared" si="97"/>
        <v/>
      </c>
      <c r="CB121" s="195" t="str">
        <f t="shared" si="97"/>
        <v/>
      </c>
      <c r="CC121" s="195" t="str">
        <f t="shared" si="97"/>
        <v/>
      </c>
      <c r="CD121" s="195" t="str">
        <f t="shared" si="97"/>
        <v/>
      </c>
      <c r="CE121" s="195" t="str">
        <f t="shared" si="97"/>
        <v/>
      </c>
      <c r="CF121" s="195" t="str">
        <f t="shared" si="98"/>
        <v/>
      </c>
      <c r="CG121" s="195" t="str">
        <f t="shared" si="98"/>
        <v/>
      </c>
      <c r="CH121" s="195" t="str">
        <f t="shared" si="98"/>
        <v/>
      </c>
      <c r="CI121" s="195" t="str">
        <f t="shared" si="98"/>
        <v/>
      </c>
      <c r="CJ121" s="195" t="str">
        <f t="shared" si="98"/>
        <v/>
      </c>
      <c r="CK121" s="195" t="str">
        <f t="shared" si="98"/>
        <v/>
      </c>
      <c r="CL121" s="195" t="str">
        <f t="shared" si="98"/>
        <v/>
      </c>
      <c r="CM121" s="195" t="str">
        <f t="shared" si="98"/>
        <v/>
      </c>
      <c r="CN121" s="195" t="str">
        <f t="shared" si="98"/>
        <v/>
      </c>
      <c r="CO121" s="195" t="str">
        <f t="shared" si="98"/>
        <v/>
      </c>
      <c r="CP121" s="195" t="str">
        <f t="shared" si="99"/>
        <v/>
      </c>
      <c r="CQ121" s="195">
        <f t="shared" si="99"/>
        <v>33.581511246033628</v>
      </c>
      <c r="CR121" s="195">
        <f t="shared" si="99"/>
        <v>34.327515160694091</v>
      </c>
      <c r="CS121" s="195">
        <f t="shared" si="99"/>
        <v>35.090091344440701</v>
      </c>
      <c r="CT121" s="195">
        <f t="shared" si="99"/>
        <v>35.869607945613261</v>
      </c>
      <c r="CU121" s="195">
        <f t="shared" si="99"/>
        <v>36.666441290864334</v>
      </c>
      <c r="CV121" s="195">
        <f t="shared" si="99"/>
        <v>37.480976066838231</v>
      </c>
      <c r="CW121" s="195">
        <f t="shared" si="99"/>
        <v>38.313605505885853</v>
      </c>
      <c r="CX121" s="195">
        <f t="shared" si="99"/>
        <v>39.164731575905215</v>
      </c>
      <c r="CY121" s="195">
        <f t="shared" si="99"/>
        <v>40.034765174399162</v>
      </c>
      <c r="CZ121" s="195">
        <f t="shared" si="99"/>
        <v>40.924126326844075</v>
      </c>
    </row>
    <row r="122" spans="3:104" ht="16" hidden="1" outlineLevel="2">
      <c r="C122" s="177">
        <v>92</v>
      </c>
      <c r="D122" s="179" t="str">
        <f t="shared" si="90"/>
        <v/>
      </c>
      <c r="E122" s="195" t="str">
        <f t="shared" si="90"/>
        <v/>
      </c>
      <c r="F122" s="195" t="str">
        <f t="shared" si="90"/>
        <v/>
      </c>
      <c r="G122" s="195" t="str">
        <f t="shared" si="90"/>
        <v/>
      </c>
      <c r="H122" s="195" t="str">
        <f t="shared" si="90"/>
        <v/>
      </c>
      <c r="I122" s="195" t="str">
        <f t="shared" si="90"/>
        <v/>
      </c>
      <c r="J122" s="195" t="str">
        <f t="shared" si="90"/>
        <v/>
      </c>
      <c r="K122" s="195" t="str">
        <f t="shared" si="90"/>
        <v/>
      </c>
      <c r="L122" s="195" t="str">
        <f t="shared" si="90"/>
        <v/>
      </c>
      <c r="M122" s="195" t="str">
        <f t="shared" si="90"/>
        <v/>
      </c>
      <c r="N122" s="195" t="str">
        <f t="shared" si="91"/>
        <v/>
      </c>
      <c r="O122" s="195" t="str">
        <f t="shared" si="91"/>
        <v/>
      </c>
      <c r="P122" s="195" t="str">
        <f t="shared" si="91"/>
        <v/>
      </c>
      <c r="Q122" s="195" t="str">
        <f t="shared" si="91"/>
        <v/>
      </c>
      <c r="R122" s="195" t="str">
        <f t="shared" si="91"/>
        <v/>
      </c>
      <c r="S122" s="195" t="str">
        <f t="shared" si="91"/>
        <v/>
      </c>
      <c r="T122" s="195" t="str">
        <f t="shared" si="91"/>
        <v/>
      </c>
      <c r="U122" s="195" t="str">
        <f t="shared" si="91"/>
        <v/>
      </c>
      <c r="V122" s="195" t="str">
        <f t="shared" si="91"/>
        <v/>
      </c>
      <c r="W122" s="195" t="str">
        <f t="shared" si="91"/>
        <v/>
      </c>
      <c r="X122" s="195" t="str">
        <f t="shared" si="92"/>
        <v/>
      </c>
      <c r="Y122" s="195" t="str">
        <f t="shared" si="92"/>
        <v/>
      </c>
      <c r="Z122" s="195" t="str">
        <f t="shared" si="92"/>
        <v/>
      </c>
      <c r="AA122" s="195" t="str">
        <f t="shared" si="92"/>
        <v/>
      </c>
      <c r="AB122" s="195" t="str">
        <f t="shared" si="92"/>
        <v/>
      </c>
      <c r="AC122" s="195" t="str">
        <f t="shared" si="92"/>
        <v/>
      </c>
      <c r="AD122" s="195" t="str">
        <f t="shared" si="92"/>
        <v/>
      </c>
      <c r="AE122" s="195" t="str">
        <f t="shared" si="92"/>
        <v/>
      </c>
      <c r="AF122" s="195" t="str">
        <f t="shared" si="92"/>
        <v/>
      </c>
      <c r="AG122" s="195" t="str">
        <f t="shared" si="92"/>
        <v/>
      </c>
      <c r="AH122" s="195" t="str">
        <f t="shared" si="93"/>
        <v/>
      </c>
      <c r="AI122" s="195" t="str">
        <f t="shared" si="93"/>
        <v/>
      </c>
      <c r="AJ122" s="195" t="str">
        <f t="shared" si="93"/>
        <v/>
      </c>
      <c r="AK122" s="195" t="str">
        <f t="shared" si="93"/>
        <v/>
      </c>
      <c r="AL122" s="195" t="str">
        <f t="shared" si="93"/>
        <v/>
      </c>
      <c r="AM122" s="195" t="str">
        <f t="shared" si="93"/>
        <v/>
      </c>
      <c r="AN122" s="195" t="str">
        <f t="shared" si="93"/>
        <v/>
      </c>
      <c r="AO122" s="195" t="str">
        <f t="shared" si="93"/>
        <v/>
      </c>
      <c r="AP122" s="195" t="str">
        <f t="shared" si="93"/>
        <v/>
      </c>
      <c r="AQ122" s="195" t="str">
        <f t="shared" si="93"/>
        <v/>
      </c>
      <c r="AR122" s="195" t="str">
        <f t="shared" si="94"/>
        <v/>
      </c>
      <c r="AS122" s="195" t="str">
        <f t="shared" si="94"/>
        <v/>
      </c>
      <c r="AT122" s="195" t="str">
        <f t="shared" si="94"/>
        <v/>
      </c>
      <c r="AU122" s="195" t="str">
        <f t="shared" si="94"/>
        <v/>
      </c>
      <c r="AV122" s="195" t="str">
        <f t="shared" si="94"/>
        <v/>
      </c>
      <c r="AW122" s="195" t="str">
        <f t="shared" si="94"/>
        <v/>
      </c>
      <c r="AX122" s="195" t="str">
        <f t="shared" si="94"/>
        <v/>
      </c>
      <c r="AY122" s="195" t="str">
        <f t="shared" si="94"/>
        <v/>
      </c>
      <c r="AZ122" s="195" t="str">
        <f t="shared" si="94"/>
        <v/>
      </c>
      <c r="BA122" s="195" t="str">
        <f t="shared" si="94"/>
        <v/>
      </c>
      <c r="BB122" s="195" t="str">
        <f t="shared" si="95"/>
        <v/>
      </c>
      <c r="BC122" s="195" t="str">
        <f t="shared" si="95"/>
        <v/>
      </c>
      <c r="BD122" s="195" t="str">
        <f t="shared" si="95"/>
        <v/>
      </c>
      <c r="BE122" s="195" t="str">
        <f t="shared" si="95"/>
        <v/>
      </c>
      <c r="BF122" s="195" t="str">
        <f t="shared" si="95"/>
        <v/>
      </c>
      <c r="BG122" s="195" t="str">
        <f t="shared" si="95"/>
        <v/>
      </c>
      <c r="BH122" s="195" t="str">
        <f t="shared" si="95"/>
        <v/>
      </c>
      <c r="BI122" s="195" t="str">
        <f t="shared" si="95"/>
        <v/>
      </c>
      <c r="BJ122" s="195" t="str">
        <f t="shared" si="95"/>
        <v/>
      </c>
      <c r="BK122" s="195" t="str">
        <f t="shared" si="95"/>
        <v/>
      </c>
      <c r="BL122" s="195" t="str">
        <f t="shared" si="96"/>
        <v/>
      </c>
      <c r="BM122" s="195" t="str">
        <f t="shared" si="96"/>
        <v/>
      </c>
      <c r="BN122" s="195" t="str">
        <f t="shared" si="96"/>
        <v/>
      </c>
      <c r="BO122" s="195" t="str">
        <f t="shared" si="96"/>
        <v/>
      </c>
      <c r="BP122" s="195" t="str">
        <f t="shared" si="96"/>
        <v/>
      </c>
      <c r="BQ122" s="195" t="str">
        <f t="shared" si="96"/>
        <v/>
      </c>
      <c r="BR122" s="195" t="str">
        <f t="shared" si="96"/>
        <v/>
      </c>
      <c r="BS122" s="195" t="str">
        <f t="shared" si="96"/>
        <v/>
      </c>
      <c r="BT122" s="195" t="str">
        <f t="shared" si="96"/>
        <v/>
      </c>
      <c r="BU122" s="195" t="str">
        <f t="shared" si="96"/>
        <v/>
      </c>
      <c r="BV122" s="195" t="str">
        <f t="shared" si="97"/>
        <v/>
      </c>
      <c r="BW122" s="195" t="str">
        <f t="shared" si="97"/>
        <v/>
      </c>
      <c r="BX122" s="195" t="str">
        <f t="shared" si="97"/>
        <v/>
      </c>
      <c r="BY122" s="195" t="str">
        <f t="shared" si="97"/>
        <v/>
      </c>
      <c r="BZ122" s="195" t="str">
        <f t="shared" si="97"/>
        <v/>
      </c>
      <c r="CA122" s="195" t="str">
        <f t="shared" si="97"/>
        <v/>
      </c>
      <c r="CB122" s="195" t="str">
        <f t="shared" si="97"/>
        <v/>
      </c>
      <c r="CC122" s="195" t="str">
        <f t="shared" si="97"/>
        <v/>
      </c>
      <c r="CD122" s="195" t="str">
        <f t="shared" si="97"/>
        <v/>
      </c>
      <c r="CE122" s="195" t="str">
        <f t="shared" si="97"/>
        <v/>
      </c>
      <c r="CF122" s="195" t="str">
        <f t="shared" si="98"/>
        <v/>
      </c>
      <c r="CG122" s="195" t="str">
        <f t="shared" si="98"/>
        <v/>
      </c>
      <c r="CH122" s="195" t="str">
        <f t="shared" si="98"/>
        <v/>
      </c>
      <c r="CI122" s="195" t="str">
        <f t="shared" si="98"/>
        <v/>
      </c>
      <c r="CJ122" s="195" t="str">
        <f t="shared" si="98"/>
        <v/>
      </c>
      <c r="CK122" s="195" t="str">
        <f t="shared" si="98"/>
        <v/>
      </c>
      <c r="CL122" s="195" t="str">
        <f t="shared" si="98"/>
        <v/>
      </c>
      <c r="CM122" s="195" t="str">
        <f t="shared" si="98"/>
        <v/>
      </c>
      <c r="CN122" s="195" t="str">
        <f t="shared" si="98"/>
        <v/>
      </c>
      <c r="CO122" s="195" t="str">
        <f t="shared" si="98"/>
        <v/>
      </c>
      <c r="CP122" s="195" t="str">
        <f t="shared" si="99"/>
        <v/>
      </c>
      <c r="CQ122" s="195" t="str">
        <f t="shared" si="99"/>
        <v/>
      </c>
      <c r="CR122" s="195">
        <f t="shared" si="99"/>
        <v>32.851719452701595</v>
      </c>
      <c r="CS122" s="195">
        <f t="shared" si="99"/>
        <v>33.581511246033628</v>
      </c>
      <c r="CT122" s="195">
        <f t="shared" si="99"/>
        <v>34.327515160694091</v>
      </c>
      <c r="CU122" s="195">
        <f t="shared" si="99"/>
        <v>35.090091344440708</v>
      </c>
      <c r="CV122" s="195">
        <f t="shared" si="99"/>
        <v>35.869607945613261</v>
      </c>
      <c r="CW122" s="195">
        <f t="shared" si="99"/>
        <v>36.666441290864334</v>
      </c>
      <c r="CX122" s="195">
        <f t="shared" si="99"/>
        <v>37.480976066838231</v>
      </c>
      <c r="CY122" s="195">
        <f t="shared" si="99"/>
        <v>38.313605505885853</v>
      </c>
      <c r="CZ122" s="195">
        <f t="shared" si="99"/>
        <v>39.164731575905215</v>
      </c>
    </row>
    <row r="123" spans="3:104" ht="16" hidden="1" outlineLevel="2">
      <c r="C123" s="177">
        <v>93</v>
      </c>
      <c r="D123" s="179" t="str">
        <f t="shared" si="90"/>
        <v/>
      </c>
      <c r="E123" s="195" t="str">
        <f t="shared" si="90"/>
        <v/>
      </c>
      <c r="F123" s="195" t="str">
        <f t="shared" si="90"/>
        <v/>
      </c>
      <c r="G123" s="195" t="str">
        <f t="shared" si="90"/>
        <v/>
      </c>
      <c r="H123" s="195" t="str">
        <f t="shared" si="90"/>
        <v/>
      </c>
      <c r="I123" s="195" t="str">
        <f t="shared" si="90"/>
        <v/>
      </c>
      <c r="J123" s="195" t="str">
        <f t="shared" si="90"/>
        <v/>
      </c>
      <c r="K123" s="195" t="str">
        <f t="shared" si="90"/>
        <v/>
      </c>
      <c r="L123" s="195" t="str">
        <f t="shared" si="90"/>
        <v/>
      </c>
      <c r="M123" s="195" t="str">
        <f t="shared" si="90"/>
        <v/>
      </c>
      <c r="N123" s="195" t="str">
        <f t="shared" si="91"/>
        <v/>
      </c>
      <c r="O123" s="195" t="str">
        <f t="shared" si="91"/>
        <v/>
      </c>
      <c r="P123" s="195" t="str">
        <f t="shared" si="91"/>
        <v/>
      </c>
      <c r="Q123" s="195" t="str">
        <f t="shared" si="91"/>
        <v/>
      </c>
      <c r="R123" s="195" t="str">
        <f t="shared" si="91"/>
        <v/>
      </c>
      <c r="S123" s="195" t="str">
        <f t="shared" si="91"/>
        <v/>
      </c>
      <c r="T123" s="195" t="str">
        <f t="shared" si="91"/>
        <v/>
      </c>
      <c r="U123" s="195" t="str">
        <f t="shared" si="91"/>
        <v/>
      </c>
      <c r="V123" s="195" t="str">
        <f t="shared" si="91"/>
        <v/>
      </c>
      <c r="W123" s="195" t="str">
        <f t="shared" si="91"/>
        <v/>
      </c>
      <c r="X123" s="195" t="str">
        <f t="shared" si="92"/>
        <v/>
      </c>
      <c r="Y123" s="195" t="str">
        <f t="shared" si="92"/>
        <v/>
      </c>
      <c r="Z123" s="195" t="str">
        <f t="shared" si="92"/>
        <v/>
      </c>
      <c r="AA123" s="195" t="str">
        <f t="shared" si="92"/>
        <v/>
      </c>
      <c r="AB123" s="195" t="str">
        <f t="shared" si="92"/>
        <v/>
      </c>
      <c r="AC123" s="195" t="str">
        <f t="shared" si="92"/>
        <v/>
      </c>
      <c r="AD123" s="195" t="str">
        <f t="shared" si="92"/>
        <v/>
      </c>
      <c r="AE123" s="195" t="str">
        <f t="shared" si="92"/>
        <v/>
      </c>
      <c r="AF123" s="195" t="str">
        <f t="shared" si="92"/>
        <v/>
      </c>
      <c r="AG123" s="195" t="str">
        <f t="shared" si="92"/>
        <v/>
      </c>
      <c r="AH123" s="195" t="str">
        <f t="shared" si="93"/>
        <v/>
      </c>
      <c r="AI123" s="195" t="str">
        <f t="shared" si="93"/>
        <v/>
      </c>
      <c r="AJ123" s="195" t="str">
        <f t="shared" si="93"/>
        <v/>
      </c>
      <c r="AK123" s="195" t="str">
        <f t="shared" si="93"/>
        <v/>
      </c>
      <c r="AL123" s="195" t="str">
        <f t="shared" si="93"/>
        <v/>
      </c>
      <c r="AM123" s="195" t="str">
        <f t="shared" si="93"/>
        <v/>
      </c>
      <c r="AN123" s="195" t="str">
        <f t="shared" si="93"/>
        <v/>
      </c>
      <c r="AO123" s="195" t="str">
        <f t="shared" si="93"/>
        <v/>
      </c>
      <c r="AP123" s="195" t="str">
        <f t="shared" si="93"/>
        <v/>
      </c>
      <c r="AQ123" s="195" t="str">
        <f t="shared" si="93"/>
        <v/>
      </c>
      <c r="AR123" s="195" t="str">
        <f t="shared" si="94"/>
        <v/>
      </c>
      <c r="AS123" s="195" t="str">
        <f t="shared" si="94"/>
        <v/>
      </c>
      <c r="AT123" s="195" t="str">
        <f t="shared" si="94"/>
        <v/>
      </c>
      <c r="AU123" s="195" t="str">
        <f t="shared" si="94"/>
        <v/>
      </c>
      <c r="AV123" s="195" t="str">
        <f t="shared" si="94"/>
        <v/>
      </c>
      <c r="AW123" s="195" t="str">
        <f t="shared" si="94"/>
        <v/>
      </c>
      <c r="AX123" s="195" t="str">
        <f t="shared" si="94"/>
        <v/>
      </c>
      <c r="AY123" s="195" t="str">
        <f t="shared" si="94"/>
        <v/>
      </c>
      <c r="AZ123" s="195" t="str">
        <f t="shared" si="94"/>
        <v/>
      </c>
      <c r="BA123" s="195" t="str">
        <f t="shared" si="94"/>
        <v/>
      </c>
      <c r="BB123" s="195" t="str">
        <f t="shared" si="95"/>
        <v/>
      </c>
      <c r="BC123" s="195" t="str">
        <f t="shared" si="95"/>
        <v/>
      </c>
      <c r="BD123" s="195" t="str">
        <f t="shared" si="95"/>
        <v/>
      </c>
      <c r="BE123" s="195" t="str">
        <f t="shared" si="95"/>
        <v/>
      </c>
      <c r="BF123" s="195" t="str">
        <f t="shared" si="95"/>
        <v/>
      </c>
      <c r="BG123" s="195" t="str">
        <f t="shared" si="95"/>
        <v/>
      </c>
      <c r="BH123" s="195" t="str">
        <f t="shared" si="95"/>
        <v/>
      </c>
      <c r="BI123" s="195" t="str">
        <f t="shared" si="95"/>
        <v/>
      </c>
      <c r="BJ123" s="195" t="str">
        <f t="shared" si="95"/>
        <v/>
      </c>
      <c r="BK123" s="195" t="str">
        <f t="shared" si="95"/>
        <v/>
      </c>
      <c r="BL123" s="195" t="str">
        <f t="shared" si="96"/>
        <v/>
      </c>
      <c r="BM123" s="195" t="str">
        <f t="shared" si="96"/>
        <v/>
      </c>
      <c r="BN123" s="195" t="str">
        <f t="shared" si="96"/>
        <v/>
      </c>
      <c r="BO123" s="195" t="str">
        <f t="shared" si="96"/>
        <v/>
      </c>
      <c r="BP123" s="195" t="str">
        <f t="shared" si="96"/>
        <v/>
      </c>
      <c r="BQ123" s="195" t="str">
        <f t="shared" si="96"/>
        <v/>
      </c>
      <c r="BR123" s="195" t="str">
        <f t="shared" si="96"/>
        <v/>
      </c>
      <c r="BS123" s="195" t="str">
        <f t="shared" si="96"/>
        <v/>
      </c>
      <c r="BT123" s="195" t="str">
        <f t="shared" si="96"/>
        <v/>
      </c>
      <c r="BU123" s="195" t="str">
        <f t="shared" si="96"/>
        <v/>
      </c>
      <c r="BV123" s="195" t="str">
        <f t="shared" si="97"/>
        <v/>
      </c>
      <c r="BW123" s="195" t="str">
        <f t="shared" si="97"/>
        <v/>
      </c>
      <c r="BX123" s="195" t="str">
        <f t="shared" si="97"/>
        <v/>
      </c>
      <c r="BY123" s="195" t="str">
        <f t="shared" si="97"/>
        <v/>
      </c>
      <c r="BZ123" s="195" t="str">
        <f t="shared" si="97"/>
        <v/>
      </c>
      <c r="CA123" s="195" t="str">
        <f t="shared" si="97"/>
        <v/>
      </c>
      <c r="CB123" s="195" t="str">
        <f t="shared" si="97"/>
        <v/>
      </c>
      <c r="CC123" s="195" t="str">
        <f t="shared" si="97"/>
        <v/>
      </c>
      <c r="CD123" s="195" t="str">
        <f t="shared" si="97"/>
        <v/>
      </c>
      <c r="CE123" s="195" t="str">
        <f t="shared" si="97"/>
        <v/>
      </c>
      <c r="CF123" s="195" t="str">
        <f t="shared" si="98"/>
        <v/>
      </c>
      <c r="CG123" s="195" t="str">
        <f t="shared" si="98"/>
        <v/>
      </c>
      <c r="CH123" s="195" t="str">
        <f t="shared" si="98"/>
        <v/>
      </c>
      <c r="CI123" s="195" t="str">
        <f t="shared" si="98"/>
        <v/>
      </c>
      <c r="CJ123" s="195" t="str">
        <f t="shared" si="98"/>
        <v/>
      </c>
      <c r="CK123" s="195" t="str">
        <f t="shared" si="98"/>
        <v/>
      </c>
      <c r="CL123" s="195" t="str">
        <f t="shared" si="98"/>
        <v/>
      </c>
      <c r="CM123" s="195" t="str">
        <f t="shared" si="98"/>
        <v/>
      </c>
      <c r="CN123" s="195" t="str">
        <f t="shared" si="98"/>
        <v/>
      </c>
      <c r="CO123" s="195" t="str">
        <f t="shared" si="98"/>
        <v/>
      </c>
      <c r="CP123" s="195" t="str">
        <f t="shared" si="99"/>
        <v/>
      </c>
      <c r="CQ123" s="195" t="str">
        <f t="shared" si="99"/>
        <v/>
      </c>
      <c r="CR123" s="195" t="str">
        <f t="shared" si="99"/>
        <v/>
      </c>
      <c r="CS123" s="195">
        <f t="shared" si="99"/>
        <v>32.137787459654085</v>
      </c>
      <c r="CT123" s="195">
        <f t="shared" si="99"/>
        <v>32.851719452701587</v>
      </c>
      <c r="CU123" s="195">
        <f t="shared" si="99"/>
        <v>33.581511246033614</v>
      </c>
      <c r="CV123" s="195">
        <f t="shared" si="99"/>
        <v>34.327515160694084</v>
      </c>
      <c r="CW123" s="195">
        <f t="shared" si="99"/>
        <v>35.090091344440701</v>
      </c>
      <c r="CX123" s="195">
        <f t="shared" si="99"/>
        <v>35.869607945613254</v>
      </c>
      <c r="CY123" s="195">
        <f t="shared" si="99"/>
        <v>36.666441290864327</v>
      </c>
      <c r="CZ123" s="195">
        <f t="shared" si="99"/>
        <v>37.480976066838217</v>
      </c>
    </row>
    <row r="124" spans="3:104" ht="16" hidden="1" outlineLevel="2">
      <c r="C124" s="177">
        <v>94</v>
      </c>
      <c r="D124" s="179" t="str">
        <f t="shared" si="90"/>
        <v/>
      </c>
      <c r="E124" s="195" t="str">
        <f t="shared" si="90"/>
        <v/>
      </c>
      <c r="F124" s="195" t="str">
        <f t="shared" si="90"/>
        <v/>
      </c>
      <c r="G124" s="195" t="str">
        <f t="shared" si="90"/>
        <v/>
      </c>
      <c r="H124" s="195" t="str">
        <f t="shared" si="90"/>
        <v/>
      </c>
      <c r="I124" s="195" t="str">
        <f t="shared" si="90"/>
        <v/>
      </c>
      <c r="J124" s="195" t="str">
        <f t="shared" si="90"/>
        <v/>
      </c>
      <c r="K124" s="195" t="str">
        <f t="shared" si="90"/>
        <v/>
      </c>
      <c r="L124" s="195" t="str">
        <f t="shared" si="90"/>
        <v/>
      </c>
      <c r="M124" s="195" t="str">
        <f t="shared" si="90"/>
        <v/>
      </c>
      <c r="N124" s="195" t="str">
        <f t="shared" si="91"/>
        <v/>
      </c>
      <c r="O124" s="195" t="str">
        <f t="shared" si="91"/>
        <v/>
      </c>
      <c r="P124" s="195" t="str">
        <f t="shared" si="91"/>
        <v/>
      </c>
      <c r="Q124" s="195" t="str">
        <f t="shared" si="91"/>
        <v/>
      </c>
      <c r="R124" s="195" t="str">
        <f t="shared" si="91"/>
        <v/>
      </c>
      <c r="S124" s="195" t="str">
        <f t="shared" si="91"/>
        <v/>
      </c>
      <c r="T124" s="195" t="str">
        <f t="shared" si="91"/>
        <v/>
      </c>
      <c r="U124" s="195" t="str">
        <f t="shared" si="91"/>
        <v/>
      </c>
      <c r="V124" s="195" t="str">
        <f t="shared" si="91"/>
        <v/>
      </c>
      <c r="W124" s="195" t="str">
        <f t="shared" si="91"/>
        <v/>
      </c>
      <c r="X124" s="195" t="str">
        <f t="shared" si="92"/>
        <v/>
      </c>
      <c r="Y124" s="195" t="str">
        <f t="shared" si="92"/>
        <v/>
      </c>
      <c r="Z124" s="195" t="str">
        <f t="shared" si="92"/>
        <v/>
      </c>
      <c r="AA124" s="195" t="str">
        <f t="shared" si="92"/>
        <v/>
      </c>
      <c r="AB124" s="195" t="str">
        <f t="shared" si="92"/>
        <v/>
      </c>
      <c r="AC124" s="195" t="str">
        <f t="shared" si="92"/>
        <v/>
      </c>
      <c r="AD124" s="195" t="str">
        <f t="shared" si="92"/>
        <v/>
      </c>
      <c r="AE124" s="195" t="str">
        <f t="shared" si="92"/>
        <v/>
      </c>
      <c r="AF124" s="195" t="str">
        <f t="shared" si="92"/>
        <v/>
      </c>
      <c r="AG124" s="195" t="str">
        <f t="shared" si="92"/>
        <v/>
      </c>
      <c r="AH124" s="195" t="str">
        <f t="shared" si="93"/>
        <v/>
      </c>
      <c r="AI124" s="195" t="str">
        <f t="shared" si="93"/>
        <v/>
      </c>
      <c r="AJ124" s="195" t="str">
        <f t="shared" si="93"/>
        <v/>
      </c>
      <c r="AK124" s="195" t="str">
        <f t="shared" si="93"/>
        <v/>
      </c>
      <c r="AL124" s="195" t="str">
        <f t="shared" si="93"/>
        <v/>
      </c>
      <c r="AM124" s="195" t="str">
        <f t="shared" si="93"/>
        <v/>
      </c>
      <c r="AN124" s="195" t="str">
        <f t="shared" si="93"/>
        <v/>
      </c>
      <c r="AO124" s="195" t="str">
        <f t="shared" si="93"/>
        <v/>
      </c>
      <c r="AP124" s="195" t="str">
        <f t="shared" si="93"/>
        <v/>
      </c>
      <c r="AQ124" s="195" t="str">
        <f t="shared" si="93"/>
        <v/>
      </c>
      <c r="AR124" s="195" t="str">
        <f t="shared" si="94"/>
        <v/>
      </c>
      <c r="AS124" s="195" t="str">
        <f t="shared" si="94"/>
        <v/>
      </c>
      <c r="AT124" s="195" t="str">
        <f t="shared" si="94"/>
        <v/>
      </c>
      <c r="AU124" s="195" t="str">
        <f t="shared" si="94"/>
        <v/>
      </c>
      <c r="AV124" s="195" t="str">
        <f t="shared" si="94"/>
        <v/>
      </c>
      <c r="AW124" s="195" t="str">
        <f t="shared" si="94"/>
        <v/>
      </c>
      <c r="AX124" s="195" t="str">
        <f t="shared" si="94"/>
        <v/>
      </c>
      <c r="AY124" s="195" t="str">
        <f t="shared" si="94"/>
        <v/>
      </c>
      <c r="AZ124" s="195" t="str">
        <f t="shared" si="94"/>
        <v/>
      </c>
      <c r="BA124" s="195" t="str">
        <f t="shared" si="94"/>
        <v/>
      </c>
      <c r="BB124" s="195" t="str">
        <f t="shared" si="95"/>
        <v/>
      </c>
      <c r="BC124" s="195" t="str">
        <f t="shared" si="95"/>
        <v/>
      </c>
      <c r="BD124" s="195" t="str">
        <f t="shared" si="95"/>
        <v/>
      </c>
      <c r="BE124" s="195" t="str">
        <f t="shared" si="95"/>
        <v/>
      </c>
      <c r="BF124" s="195" t="str">
        <f t="shared" si="95"/>
        <v/>
      </c>
      <c r="BG124" s="195" t="str">
        <f t="shared" si="95"/>
        <v/>
      </c>
      <c r="BH124" s="195" t="str">
        <f t="shared" si="95"/>
        <v/>
      </c>
      <c r="BI124" s="195" t="str">
        <f t="shared" si="95"/>
        <v/>
      </c>
      <c r="BJ124" s="195" t="str">
        <f t="shared" si="95"/>
        <v/>
      </c>
      <c r="BK124" s="195" t="str">
        <f t="shared" si="95"/>
        <v/>
      </c>
      <c r="BL124" s="195" t="str">
        <f t="shared" si="96"/>
        <v/>
      </c>
      <c r="BM124" s="195" t="str">
        <f t="shared" si="96"/>
        <v/>
      </c>
      <c r="BN124" s="195" t="str">
        <f t="shared" si="96"/>
        <v/>
      </c>
      <c r="BO124" s="195" t="str">
        <f t="shared" si="96"/>
        <v/>
      </c>
      <c r="BP124" s="195" t="str">
        <f t="shared" si="96"/>
        <v/>
      </c>
      <c r="BQ124" s="195" t="str">
        <f t="shared" si="96"/>
        <v/>
      </c>
      <c r="BR124" s="195" t="str">
        <f t="shared" si="96"/>
        <v/>
      </c>
      <c r="BS124" s="195" t="str">
        <f t="shared" si="96"/>
        <v/>
      </c>
      <c r="BT124" s="195" t="str">
        <f t="shared" si="96"/>
        <v/>
      </c>
      <c r="BU124" s="195" t="str">
        <f t="shared" si="96"/>
        <v/>
      </c>
      <c r="BV124" s="195" t="str">
        <f t="shared" si="97"/>
        <v/>
      </c>
      <c r="BW124" s="195" t="str">
        <f t="shared" si="97"/>
        <v/>
      </c>
      <c r="BX124" s="195" t="str">
        <f t="shared" si="97"/>
        <v/>
      </c>
      <c r="BY124" s="195" t="str">
        <f t="shared" si="97"/>
        <v/>
      </c>
      <c r="BZ124" s="195" t="str">
        <f t="shared" si="97"/>
        <v/>
      </c>
      <c r="CA124" s="195" t="str">
        <f t="shared" si="97"/>
        <v/>
      </c>
      <c r="CB124" s="195" t="str">
        <f t="shared" si="97"/>
        <v/>
      </c>
      <c r="CC124" s="195" t="str">
        <f t="shared" si="97"/>
        <v/>
      </c>
      <c r="CD124" s="195" t="str">
        <f t="shared" si="97"/>
        <v/>
      </c>
      <c r="CE124" s="195" t="str">
        <f t="shared" si="97"/>
        <v/>
      </c>
      <c r="CF124" s="195" t="str">
        <f t="shared" si="98"/>
        <v/>
      </c>
      <c r="CG124" s="195" t="str">
        <f t="shared" si="98"/>
        <v/>
      </c>
      <c r="CH124" s="195" t="str">
        <f t="shared" si="98"/>
        <v/>
      </c>
      <c r="CI124" s="195" t="str">
        <f t="shared" si="98"/>
        <v/>
      </c>
      <c r="CJ124" s="195" t="str">
        <f t="shared" si="98"/>
        <v/>
      </c>
      <c r="CK124" s="195" t="str">
        <f t="shared" si="98"/>
        <v/>
      </c>
      <c r="CL124" s="195" t="str">
        <f t="shared" si="98"/>
        <v/>
      </c>
      <c r="CM124" s="195" t="str">
        <f t="shared" si="98"/>
        <v/>
      </c>
      <c r="CN124" s="195" t="str">
        <f t="shared" si="98"/>
        <v/>
      </c>
      <c r="CO124" s="195" t="str">
        <f t="shared" si="98"/>
        <v/>
      </c>
      <c r="CP124" s="195" t="str">
        <f t="shared" si="99"/>
        <v/>
      </c>
      <c r="CQ124" s="195" t="str">
        <f t="shared" si="99"/>
        <v/>
      </c>
      <c r="CR124" s="195" t="str">
        <f t="shared" si="99"/>
        <v/>
      </c>
      <c r="CS124" s="195" t="str">
        <f t="shared" si="99"/>
        <v/>
      </c>
      <c r="CT124" s="195">
        <f t="shared" si="99"/>
        <v>31.439370602471261</v>
      </c>
      <c r="CU124" s="195">
        <f t="shared" si="99"/>
        <v>32.137787459654092</v>
      </c>
      <c r="CV124" s="195">
        <f t="shared" si="99"/>
        <v>32.851719452701587</v>
      </c>
      <c r="CW124" s="195">
        <f t="shared" si="99"/>
        <v>33.581511246033628</v>
      </c>
      <c r="CX124" s="195">
        <f t="shared" si="99"/>
        <v>34.327515160694098</v>
      </c>
      <c r="CY124" s="195">
        <f t="shared" si="99"/>
        <v>35.090091344440708</v>
      </c>
      <c r="CZ124" s="195">
        <f t="shared" si="99"/>
        <v>35.869607945613261</v>
      </c>
    </row>
    <row r="125" spans="3:104" ht="16" hidden="1" outlineLevel="2">
      <c r="C125" s="177">
        <v>95</v>
      </c>
      <c r="D125" s="179" t="str">
        <f t="shared" si="90"/>
        <v/>
      </c>
      <c r="E125" s="195" t="str">
        <f t="shared" si="90"/>
        <v/>
      </c>
      <c r="F125" s="195" t="str">
        <f t="shared" si="90"/>
        <v/>
      </c>
      <c r="G125" s="195" t="str">
        <f t="shared" si="90"/>
        <v/>
      </c>
      <c r="H125" s="195" t="str">
        <f t="shared" si="90"/>
        <v/>
      </c>
      <c r="I125" s="195" t="str">
        <f t="shared" si="90"/>
        <v/>
      </c>
      <c r="J125" s="195" t="str">
        <f t="shared" si="90"/>
        <v/>
      </c>
      <c r="K125" s="195" t="str">
        <f t="shared" si="90"/>
        <v/>
      </c>
      <c r="L125" s="195" t="str">
        <f t="shared" si="90"/>
        <v/>
      </c>
      <c r="M125" s="195" t="str">
        <f t="shared" si="90"/>
        <v/>
      </c>
      <c r="N125" s="195" t="str">
        <f t="shared" si="91"/>
        <v/>
      </c>
      <c r="O125" s="195" t="str">
        <f t="shared" si="91"/>
        <v/>
      </c>
      <c r="P125" s="195" t="str">
        <f t="shared" si="91"/>
        <v/>
      </c>
      <c r="Q125" s="195" t="str">
        <f t="shared" si="91"/>
        <v/>
      </c>
      <c r="R125" s="195" t="str">
        <f t="shared" si="91"/>
        <v/>
      </c>
      <c r="S125" s="195" t="str">
        <f t="shared" si="91"/>
        <v/>
      </c>
      <c r="T125" s="195" t="str">
        <f t="shared" si="91"/>
        <v/>
      </c>
      <c r="U125" s="195" t="str">
        <f t="shared" si="91"/>
        <v/>
      </c>
      <c r="V125" s="195" t="str">
        <f t="shared" si="91"/>
        <v/>
      </c>
      <c r="W125" s="195" t="str">
        <f t="shared" si="91"/>
        <v/>
      </c>
      <c r="X125" s="195" t="str">
        <f t="shared" si="92"/>
        <v/>
      </c>
      <c r="Y125" s="195" t="str">
        <f t="shared" si="92"/>
        <v/>
      </c>
      <c r="Z125" s="195" t="str">
        <f t="shared" si="92"/>
        <v/>
      </c>
      <c r="AA125" s="195" t="str">
        <f t="shared" si="92"/>
        <v/>
      </c>
      <c r="AB125" s="195" t="str">
        <f t="shared" si="92"/>
        <v/>
      </c>
      <c r="AC125" s="195" t="str">
        <f t="shared" si="92"/>
        <v/>
      </c>
      <c r="AD125" s="195" t="str">
        <f t="shared" si="92"/>
        <v/>
      </c>
      <c r="AE125" s="195" t="str">
        <f t="shared" si="92"/>
        <v/>
      </c>
      <c r="AF125" s="195" t="str">
        <f t="shared" si="92"/>
        <v/>
      </c>
      <c r="AG125" s="195" t="str">
        <f t="shared" si="92"/>
        <v/>
      </c>
      <c r="AH125" s="195" t="str">
        <f t="shared" si="93"/>
        <v/>
      </c>
      <c r="AI125" s="195" t="str">
        <f t="shared" si="93"/>
        <v/>
      </c>
      <c r="AJ125" s="195" t="str">
        <f t="shared" si="93"/>
        <v/>
      </c>
      <c r="AK125" s="195" t="str">
        <f t="shared" si="93"/>
        <v/>
      </c>
      <c r="AL125" s="195" t="str">
        <f t="shared" si="93"/>
        <v/>
      </c>
      <c r="AM125" s="195" t="str">
        <f t="shared" si="93"/>
        <v/>
      </c>
      <c r="AN125" s="195" t="str">
        <f t="shared" si="93"/>
        <v/>
      </c>
      <c r="AO125" s="195" t="str">
        <f t="shared" si="93"/>
        <v/>
      </c>
      <c r="AP125" s="195" t="str">
        <f t="shared" si="93"/>
        <v/>
      </c>
      <c r="AQ125" s="195" t="str">
        <f t="shared" si="93"/>
        <v/>
      </c>
      <c r="AR125" s="195" t="str">
        <f t="shared" si="94"/>
        <v/>
      </c>
      <c r="AS125" s="195" t="str">
        <f t="shared" si="94"/>
        <v/>
      </c>
      <c r="AT125" s="195" t="str">
        <f t="shared" si="94"/>
        <v/>
      </c>
      <c r="AU125" s="195" t="str">
        <f t="shared" si="94"/>
        <v/>
      </c>
      <c r="AV125" s="195" t="str">
        <f t="shared" si="94"/>
        <v/>
      </c>
      <c r="AW125" s="195" t="str">
        <f t="shared" si="94"/>
        <v/>
      </c>
      <c r="AX125" s="195" t="str">
        <f t="shared" si="94"/>
        <v/>
      </c>
      <c r="AY125" s="195" t="str">
        <f t="shared" si="94"/>
        <v/>
      </c>
      <c r="AZ125" s="195" t="str">
        <f t="shared" si="94"/>
        <v/>
      </c>
      <c r="BA125" s="195" t="str">
        <f t="shared" si="94"/>
        <v/>
      </c>
      <c r="BB125" s="195" t="str">
        <f t="shared" si="95"/>
        <v/>
      </c>
      <c r="BC125" s="195" t="str">
        <f t="shared" si="95"/>
        <v/>
      </c>
      <c r="BD125" s="195" t="str">
        <f t="shared" si="95"/>
        <v/>
      </c>
      <c r="BE125" s="195" t="str">
        <f t="shared" si="95"/>
        <v/>
      </c>
      <c r="BF125" s="195" t="str">
        <f t="shared" si="95"/>
        <v/>
      </c>
      <c r="BG125" s="195" t="str">
        <f t="shared" si="95"/>
        <v/>
      </c>
      <c r="BH125" s="195" t="str">
        <f t="shared" si="95"/>
        <v/>
      </c>
      <c r="BI125" s="195" t="str">
        <f t="shared" si="95"/>
        <v/>
      </c>
      <c r="BJ125" s="195" t="str">
        <f t="shared" si="95"/>
        <v/>
      </c>
      <c r="BK125" s="195" t="str">
        <f t="shared" si="95"/>
        <v/>
      </c>
      <c r="BL125" s="195" t="str">
        <f t="shared" si="96"/>
        <v/>
      </c>
      <c r="BM125" s="195" t="str">
        <f t="shared" si="96"/>
        <v/>
      </c>
      <c r="BN125" s="195" t="str">
        <f t="shared" si="96"/>
        <v/>
      </c>
      <c r="BO125" s="195" t="str">
        <f t="shared" si="96"/>
        <v/>
      </c>
      <c r="BP125" s="195" t="str">
        <f t="shared" si="96"/>
        <v/>
      </c>
      <c r="BQ125" s="195" t="str">
        <f t="shared" si="96"/>
        <v/>
      </c>
      <c r="BR125" s="195" t="str">
        <f t="shared" si="96"/>
        <v/>
      </c>
      <c r="BS125" s="195" t="str">
        <f t="shared" si="96"/>
        <v/>
      </c>
      <c r="BT125" s="195" t="str">
        <f t="shared" si="96"/>
        <v/>
      </c>
      <c r="BU125" s="195" t="str">
        <f t="shared" si="96"/>
        <v/>
      </c>
      <c r="BV125" s="195" t="str">
        <f t="shared" si="97"/>
        <v/>
      </c>
      <c r="BW125" s="195" t="str">
        <f t="shared" si="97"/>
        <v/>
      </c>
      <c r="BX125" s="195" t="str">
        <f t="shared" si="97"/>
        <v/>
      </c>
      <c r="BY125" s="195" t="str">
        <f t="shared" si="97"/>
        <v/>
      </c>
      <c r="BZ125" s="195" t="str">
        <f t="shared" si="97"/>
        <v/>
      </c>
      <c r="CA125" s="195" t="str">
        <f t="shared" si="97"/>
        <v/>
      </c>
      <c r="CB125" s="195" t="str">
        <f t="shared" si="97"/>
        <v/>
      </c>
      <c r="CC125" s="195" t="str">
        <f t="shared" si="97"/>
        <v/>
      </c>
      <c r="CD125" s="195" t="str">
        <f t="shared" si="97"/>
        <v/>
      </c>
      <c r="CE125" s="195" t="str">
        <f t="shared" si="97"/>
        <v/>
      </c>
      <c r="CF125" s="195" t="str">
        <f t="shared" si="98"/>
        <v/>
      </c>
      <c r="CG125" s="195" t="str">
        <f t="shared" si="98"/>
        <v/>
      </c>
      <c r="CH125" s="195" t="str">
        <f t="shared" si="98"/>
        <v/>
      </c>
      <c r="CI125" s="195" t="str">
        <f t="shared" si="98"/>
        <v/>
      </c>
      <c r="CJ125" s="195" t="str">
        <f t="shared" si="98"/>
        <v/>
      </c>
      <c r="CK125" s="195" t="str">
        <f t="shared" si="98"/>
        <v/>
      </c>
      <c r="CL125" s="195" t="str">
        <f t="shared" si="98"/>
        <v/>
      </c>
      <c r="CM125" s="195" t="str">
        <f t="shared" si="98"/>
        <v/>
      </c>
      <c r="CN125" s="195" t="str">
        <f t="shared" si="98"/>
        <v/>
      </c>
      <c r="CO125" s="195" t="str">
        <f t="shared" si="98"/>
        <v/>
      </c>
      <c r="CP125" s="195" t="str">
        <f t="shared" si="99"/>
        <v/>
      </c>
      <c r="CQ125" s="195" t="str">
        <f t="shared" si="99"/>
        <v/>
      </c>
      <c r="CR125" s="195" t="str">
        <f t="shared" si="99"/>
        <v/>
      </c>
      <c r="CS125" s="195" t="str">
        <f t="shared" si="99"/>
        <v/>
      </c>
      <c r="CT125" s="195" t="str">
        <f t="shared" si="99"/>
        <v/>
      </c>
      <c r="CU125" s="195">
        <f t="shared" si="99"/>
        <v>30.756131706963899</v>
      </c>
      <c r="CV125" s="195">
        <f t="shared" si="99"/>
        <v>31.439370602471257</v>
      </c>
      <c r="CW125" s="195">
        <f t="shared" si="99"/>
        <v>32.137787459654085</v>
      </c>
      <c r="CX125" s="195">
        <f t="shared" si="99"/>
        <v>32.851719452701587</v>
      </c>
      <c r="CY125" s="195">
        <f t="shared" si="99"/>
        <v>33.581511246033621</v>
      </c>
      <c r="CZ125" s="195">
        <f t="shared" si="99"/>
        <v>34.327515160694084</v>
      </c>
    </row>
    <row r="126" spans="3:104" ht="16" hidden="1" outlineLevel="2">
      <c r="C126" s="177">
        <v>96</v>
      </c>
      <c r="D126" s="179" t="str">
        <f t="shared" si="90"/>
        <v/>
      </c>
      <c r="E126" s="195" t="str">
        <f t="shared" si="90"/>
        <v/>
      </c>
      <c r="F126" s="195" t="str">
        <f t="shared" si="90"/>
        <v/>
      </c>
      <c r="G126" s="195" t="str">
        <f t="shared" si="90"/>
        <v/>
      </c>
      <c r="H126" s="195" t="str">
        <f t="shared" si="90"/>
        <v/>
      </c>
      <c r="I126" s="195" t="str">
        <f t="shared" si="90"/>
        <v/>
      </c>
      <c r="J126" s="195" t="str">
        <f t="shared" si="90"/>
        <v/>
      </c>
      <c r="K126" s="195" t="str">
        <f t="shared" si="90"/>
        <v/>
      </c>
      <c r="L126" s="195" t="str">
        <f t="shared" si="90"/>
        <v/>
      </c>
      <c r="M126" s="195" t="str">
        <f t="shared" si="90"/>
        <v/>
      </c>
      <c r="N126" s="195" t="str">
        <f t="shared" si="91"/>
        <v/>
      </c>
      <c r="O126" s="195" t="str">
        <f t="shared" si="91"/>
        <v/>
      </c>
      <c r="P126" s="195" t="str">
        <f t="shared" si="91"/>
        <v/>
      </c>
      <c r="Q126" s="195" t="str">
        <f t="shared" si="91"/>
        <v/>
      </c>
      <c r="R126" s="195" t="str">
        <f t="shared" si="91"/>
        <v/>
      </c>
      <c r="S126" s="195" t="str">
        <f t="shared" si="91"/>
        <v/>
      </c>
      <c r="T126" s="195" t="str">
        <f t="shared" si="91"/>
        <v/>
      </c>
      <c r="U126" s="195" t="str">
        <f t="shared" si="91"/>
        <v/>
      </c>
      <c r="V126" s="195" t="str">
        <f t="shared" si="91"/>
        <v/>
      </c>
      <c r="W126" s="195" t="str">
        <f t="shared" si="91"/>
        <v/>
      </c>
      <c r="X126" s="195" t="str">
        <f t="shared" si="92"/>
        <v/>
      </c>
      <c r="Y126" s="195" t="str">
        <f t="shared" si="92"/>
        <v/>
      </c>
      <c r="Z126" s="195" t="str">
        <f t="shared" si="92"/>
        <v/>
      </c>
      <c r="AA126" s="195" t="str">
        <f t="shared" si="92"/>
        <v/>
      </c>
      <c r="AB126" s="195" t="str">
        <f t="shared" si="92"/>
        <v/>
      </c>
      <c r="AC126" s="195" t="str">
        <f t="shared" si="92"/>
        <v/>
      </c>
      <c r="AD126" s="195" t="str">
        <f t="shared" si="92"/>
        <v/>
      </c>
      <c r="AE126" s="195" t="str">
        <f t="shared" si="92"/>
        <v/>
      </c>
      <c r="AF126" s="195" t="str">
        <f t="shared" si="92"/>
        <v/>
      </c>
      <c r="AG126" s="195" t="str">
        <f t="shared" si="92"/>
        <v/>
      </c>
      <c r="AH126" s="195" t="str">
        <f t="shared" si="93"/>
        <v/>
      </c>
      <c r="AI126" s="195" t="str">
        <f t="shared" si="93"/>
        <v/>
      </c>
      <c r="AJ126" s="195" t="str">
        <f t="shared" si="93"/>
        <v/>
      </c>
      <c r="AK126" s="195" t="str">
        <f t="shared" si="93"/>
        <v/>
      </c>
      <c r="AL126" s="195" t="str">
        <f t="shared" si="93"/>
        <v/>
      </c>
      <c r="AM126" s="195" t="str">
        <f t="shared" si="93"/>
        <v/>
      </c>
      <c r="AN126" s="195" t="str">
        <f t="shared" si="93"/>
        <v/>
      </c>
      <c r="AO126" s="195" t="str">
        <f t="shared" si="93"/>
        <v/>
      </c>
      <c r="AP126" s="195" t="str">
        <f t="shared" si="93"/>
        <v/>
      </c>
      <c r="AQ126" s="195" t="str">
        <f t="shared" si="93"/>
        <v/>
      </c>
      <c r="AR126" s="195" t="str">
        <f t="shared" si="94"/>
        <v/>
      </c>
      <c r="AS126" s="195" t="str">
        <f t="shared" si="94"/>
        <v/>
      </c>
      <c r="AT126" s="195" t="str">
        <f t="shared" si="94"/>
        <v/>
      </c>
      <c r="AU126" s="195" t="str">
        <f t="shared" si="94"/>
        <v/>
      </c>
      <c r="AV126" s="195" t="str">
        <f t="shared" si="94"/>
        <v/>
      </c>
      <c r="AW126" s="195" t="str">
        <f t="shared" si="94"/>
        <v/>
      </c>
      <c r="AX126" s="195" t="str">
        <f t="shared" si="94"/>
        <v/>
      </c>
      <c r="AY126" s="195" t="str">
        <f t="shared" si="94"/>
        <v/>
      </c>
      <c r="AZ126" s="195" t="str">
        <f t="shared" si="94"/>
        <v/>
      </c>
      <c r="BA126" s="195" t="str">
        <f t="shared" si="94"/>
        <v/>
      </c>
      <c r="BB126" s="195" t="str">
        <f t="shared" si="95"/>
        <v/>
      </c>
      <c r="BC126" s="195" t="str">
        <f t="shared" si="95"/>
        <v/>
      </c>
      <c r="BD126" s="195" t="str">
        <f t="shared" si="95"/>
        <v/>
      </c>
      <c r="BE126" s="195" t="str">
        <f t="shared" si="95"/>
        <v/>
      </c>
      <c r="BF126" s="195" t="str">
        <f t="shared" si="95"/>
        <v/>
      </c>
      <c r="BG126" s="195" t="str">
        <f t="shared" si="95"/>
        <v/>
      </c>
      <c r="BH126" s="195" t="str">
        <f t="shared" si="95"/>
        <v/>
      </c>
      <c r="BI126" s="195" t="str">
        <f t="shared" si="95"/>
        <v/>
      </c>
      <c r="BJ126" s="195" t="str">
        <f t="shared" si="95"/>
        <v/>
      </c>
      <c r="BK126" s="195" t="str">
        <f t="shared" si="95"/>
        <v/>
      </c>
      <c r="BL126" s="195" t="str">
        <f t="shared" si="96"/>
        <v/>
      </c>
      <c r="BM126" s="195" t="str">
        <f t="shared" si="96"/>
        <v/>
      </c>
      <c r="BN126" s="195" t="str">
        <f t="shared" si="96"/>
        <v/>
      </c>
      <c r="BO126" s="195" t="str">
        <f t="shared" si="96"/>
        <v/>
      </c>
      <c r="BP126" s="195" t="str">
        <f t="shared" si="96"/>
        <v/>
      </c>
      <c r="BQ126" s="195" t="str">
        <f t="shared" si="96"/>
        <v/>
      </c>
      <c r="BR126" s="195" t="str">
        <f t="shared" si="96"/>
        <v/>
      </c>
      <c r="BS126" s="195" t="str">
        <f t="shared" si="96"/>
        <v/>
      </c>
      <c r="BT126" s="195" t="str">
        <f t="shared" si="96"/>
        <v/>
      </c>
      <c r="BU126" s="195" t="str">
        <f t="shared" si="96"/>
        <v/>
      </c>
      <c r="BV126" s="195" t="str">
        <f t="shared" si="97"/>
        <v/>
      </c>
      <c r="BW126" s="195" t="str">
        <f t="shared" si="97"/>
        <v/>
      </c>
      <c r="BX126" s="195" t="str">
        <f t="shared" si="97"/>
        <v/>
      </c>
      <c r="BY126" s="195" t="str">
        <f t="shared" si="97"/>
        <v/>
      </c>
      <c r="BZ126" s="195" t="str">
        <f t="shared" si="97"/>
        <v/>
      </c>
      <c r="CA126" s="195" t="str">
        <f t="shared" si="97"/>
        <v/>
      </c>
      <c r="CB126" s="195" t="str">
        <f t="shared" si="97"/>
        <v/>
      </c>
      <c r="CC126" s="195" t="str">
        <f t="shared" si="97"/>
        <v/>
      </c>
      <c r="CD126" s="195" t="str">
        <f t="shared" si="97"/>
        <v/>
      </c>
      <c r="CE126" s="195" t="str">
        <f t="shared" si="97"/>
        <v/>
      </c>
      <c r="CF126" s="195" t="str">
        <f t="shared" si="98"/>
        <v/>
      </c>
      <c r="CG126" s="195" t="str">
        <f t="shared" si="98"/>
        <v/>
      </c>
      <c r="CH126" s="195" t="str">
        <f t="shared" si="98"/>
        <v/>
      </c>
      <c r="CI126" s="195" t="str">
        <f t="shared" si="98"/>
        <v/>
      </c>
      <c r="CJ126" s="195" t="str">
        <f t="shared" si="98"/>
        <v/>
      </c>
      <c r="CK126" s="195" t="str">
        <f t="shared" si="98"/>
        <v/>
      </c>
      <c r="CL126" s="195" t="str">
        <f t="shared" si="98"/>
        <v/>
      </c>
      <c r="CM126" s="195" t="str">
        <f t="shared" si="98"/>
        <v/>
      </c>
      <c r="CN126" s="195" t="str">
        <f t="shared" si="98"/>
        <v/>
      </c>
      <c r="CO126" s="195" t="str">
        <f t="shared" si="98"/>
        <v/>
      </c>
      <c r="CP126" s="195" t="str">
        <f t="shared" si="99"/>
        <v/>
      </c>
      <c r="CQ126" s="195" t="str">
        <f t="shared" si="99"/>
        <v/>
      </c>
      <c r="CR126" s="195" t="str">
        <f t="shared" si="99"/>
        <v/>
      </c>
      <c r="CS126" s="195" t="str">
        <f t="shared" si="99"/>
        <v/>
      </c>
      <c r="CT126" s="195" t="str">
        <f t="shared" si="99"/>
        <v/>
      </c>
      <c r="CU126" s="195" t="str">
        <f t="shared" si="99"/>
        <v/>
      </c>
      <c r="CV126" s="195">
        <f t="shared" si="99"/>
        <v>30.087740926396144</v>
      </c>
      <c r="CW126" s="195">
        <f t="shared" si="99"/>
        <v>30.756131706963906</v>
      </c>
      <c r="CX126" s="195">
        <f t="shared" si="99"/>
        <v>31.439370602471257</v>
      </c>
      <c r="CY126" s="195">
        <f t="shared" si="99"/>
        <v>32.137787459654092</v>
      </c>
      <c r="CZ126" s="195">
        <f t="shared" si="99"/>
        <v>32.851719452701595</v>
      </c>
    </row>
    <row r="127" spans="3:104" ht="16" outlineLevel="1" collapsed="1">
      <c r="C127" s="177">
        <v>97</v>
      </c>
      <c r="D127" s="179" t="str">
        <f t="shared" si="90"/>
        <v/>
      </c>
      <c r="E127" s="195" t="str">
        <f t="shared" si="90"/>
        <v/>
      </c>
      <c r="F127" s="195" t="str">
        <f t="shared" si="90"/>
        <v/>
      </c>
      <c r="G127" s="195" t="str">
        <f t="shared" si="90"/>
        <v/>
      </c>
      <c r="H127" s="195" t="str">
        <f t="shared" si="90"/>
        <v/>
      </c>
      <c r="I127" s="195" t="str">
        <f t="shared" si="90"/>
        <v/>
      </c>
      <c r="J127" s="195" t="str">
        <f t="shared" si="90"/>
        <v/>
      </c>
      <c r="K127" s="195" t="str">
        <f t="shared" si="90"/>
        <v/>
      </c>
      <c r="L127" s="195" t="str">
        <f t="shared" si="90"/>
        <v/>
      </c>
      <c r="M127" s="195" t="str">
        <f t="shared" si="90"/>
        <v/>
      </c>
      <c r="N127" s="195" t="str">
        <f t="shared" si="91"/>
        <v/>
      </c>
      <c r="O127" s="195" t="str">
        <f t="shared" si="91"/>
        <v/>
      </c>
      <c r="P127" s="195" t="str">
        <f t="shared" si="91"/>
        <v/>
      </c>
      <c r="Q127" s="195" t="str">
        <f t="shared" si="91"/>
        <v/>
      </c>
      <c r="R127" s="195" t="str">
        <f t="shared" si="91"/>
        <v/>
      </c>
      <c r="S127" s="195" t="str">
        <f t="shared" si="91"/>
        <v/>
      </c>
      <c r="T127" s="195" t="str">
        <f t="shared" si="91"/>
        <v/>
      </c>
      <c r="U127" s="195" t="str">
        <f t="shared" si="91"/>
        <v/>
      </c>
      <c r="V127" s="195" t="str">
        <f t="shared" si="91"/>
        <v/>
      </c>
      <c r="W127" s="195" t="str">
        <f t="shared" si="91"/>
        <v/>
      </c>
      <c r="X127" s="195" t="str">
        <f t="shared" si="92"/>
        <v/>
      </c>
      <c r="Y127" s="195" t="str">
        <f t="shared" si="92"/>
        <v/>
      </c>
      <c r="Z127" s="195" t="str">
        <f t="shared" si="92"/>
        <v/>
      </c>
      <c r="AA127" s="195" t="str">
        <f t="shared" si="92"/>
        <v/>
      </c>
      <c r="AB127" s="195" t="str">
        <f t="shared" si="92"/>
        <v/>
      </c>
      <c r="AC127" s="195" t="str">
        <f t="shared" si="92"/>
        <v/>
      </c>
      <c r="AD127" s="195" t="str">
        <f t="shared" si="92"/>
        <v/>
      </c>
      <c r="AE127" s="195" t="str">
        <f t="shared" si="92"/>
        <v/>
      </c>
      <c r="AF127" s="195" t="str">
        <f t="shared" si="92"/>
        <v/>
      </c>
      <c r="AG127" s="195" t="str">
        <f t="shared" si="92"/>
        <v/>
      </c>
      <c r="AH127" s="195" t="str">
        <f t="shared" si="93"/>
        <v/>
      </c>
      <c r="AI127" s="195" t="str">
        <f t="shared" si="93"/>
        <v/>
      </c>
      <c r="AJ127" s="195" t="str">
        <f t="shared" si="93"/>
        <v/>
      </c>
      <c r="AK127" s="195" t="str">
        <f t="shared" si="93"/>
        <v/>
      </c>
      <c r="AL127" s="195" t="str">
        <f t="shared" si="93"/>
        <v/>
      </c>
      <c r="AM127" s="195" t="str">
        <f t="shared" si="93"/>
        <v/>
      </c>
      <c r="AN127" s="195" t="str">
        <f t="shared" si="93"/>
        <v/>
      </c>
      <c r="AO127" s="195" t="str">
        <f t="shared" si="93"/>
        <v/>
      </c>
      <c r="AP127" s="195" t="str">
        <f t="shared" si="93"/>
        <v/>
      </c>
      <c r="AQ127" s="195" t="str">
        <f t="shared" si="93"/>
        <v/>
      </c>
      <c r="AR127" s="195" t="str">
        <f t="shared" si="94"/>
        <v/>
      </c>
      <c r="AS127" s="195" t="str">
        <f t="shared" si="94"/>
        <v/>
      </c>
      <c r="AT127" s="195" t="str">
        <f t="shared" si="94"/>
        <v/>
      </c>
      <c r="AU127" s="195" t="str">
        <f t="shared" si="94"/>
        <v/>
      </c>
      <c r="AV127" s="195" t="str">
        <f t="shared" si="94"/>
        <v/>
      </c>
      <c r="AW127" s="195" t="str">
        <f t="shared" si="94"/>
        <v/>
      </c>
      <c r="AX127" s="195" t="str">
        <f t="shared" si="94"/>
        <v/>
      </c>
      <c r="AY127" s="195" t="str">
        <f t="shared" si="94"/>
        <v/>
      </c>
      <c r="AZ127" s="195" t="str">
        <f t="shared" si="94"/>
        <v/>
      </c>
      <c r="BA127" s="195" t="str">
        <f t="shared" si="94"/>
        <v/>
      </c>
      <c r="BB127" s="195" t="str">
        <f t="shared" si="95"/>
        <v/>
      </c>
      <c r="BC127" s="195" t="str">
        <f t="shared" si="95"/>
        <v/>
      </c>
      <c r="BD127" s="195" t="str">
        <f t="shared" si="95"/>
        <v/>
      </c>
      <c r="BE127" s="195" t="str">
        <f t="shared" si="95"/>
        <v/>
      </c>
      <c r="BF127" s="195" t="str">
        <f t="shared" si="95"/>
        <v/>
      </c>
      <c r="BG127" s="195" t="str">
        <f t="shared" si="95"/>
        <v/>
      </c>
      <c r="BH127" s="195" t="str">
        <f t="shared" si="95"/>
        <v/>
      </c>
      <c r="BI127" s="195" t="str">
        <f t="shared" si="95"/>
        <v/>
      </c>
      <c r="BJ127" s="195" t="str">
        <f t="shared" si="95"/>
        <v/>
      </c>
      <c r="BK127" s="195" t="str">
        <f t="shared" si="95"/>
        <v/>
      </c>
      <c r="BL127" s="195" t="str">
        <f t="shared" si="96"/>
        <v/>
      </c>
      <c r="BM127" s="195" t="str">
        <f t="shared" si="96"/>
        <v/>
      </c>
      <c r="BN127" s="195" t="str">
        <f t="shared" si="96"/>
        <v/>
      </c>
      <c r="BO127" s="195" t="str">
        <f t="shared" si="96"/>
        <v/>
      </c>
      <c r="BP127" s="195" t="str">
        <f t="shared" si="96"/>
        <v/>
      </c>
      <c r="BQ127" s="195" t="str">
        <f t="shared" si="96"/>
        <v/>
      </c>
      <c r="BR127" s="195" t="str">
        <f t="shared" si="96"/>
        <v/>
      </c>
      <c r="BS127" s="195" t="str">
        <f t="shared" si="96"/>
        <v/>
      </c>
      <c r="BT127" s="195" t="str">
        <f t="shared" si="96"/>
        <v/>
      </c>
      <c r="BU127" s="195" t="str">
        <f t="shared" si="96"/>
        <v/>
      </c>
      <c r="BV127" s="195" t="str">
        <f t="shared" si="97"/>
        <v/>
      </c>
      <c r="BW127" s="195" t="str">
        <f t="shared" si="97"/>
        <v/>
      </c>
      <c r="BX127" s="195" t="str">
        <f t="shared" si="97"/>
        <v/>
      </c>
      <c r="BY127" s="195" t="str">
        <f t="shared" si="97"/>
        <v/>
      </c>
      <c r="BZ127" s="195" t="str">
        <f t="shared" si="97"/>
        <v/>
      </c>
      <c r="CA127" s="195" t="str">
        <f t="shared" si="97"/>
        <v/>
      </c>
      <c r="CB127" s="195" t="str">
        <f t="shared" si="97"/>
        <v/>
      </c>
      <c r="CC127" s="195" t="str">
        <f t="shared" si="97"/>
        <v/>
      </c>
      <c r="CD127" s="195" t="str">
        <f t="shared" si="97"/>
        <v/>
      </c>
      <c r="CE127" s="195" t="str">
        <f t="shared" si="97"/>
        <v/>
      </c>
      <c r="CF127" s="195" t="str">
        <f t="shared" si="98"/>
        <v/>
      </c>
      <c r="CG127" s="195" t="str">
        <f t="shared" si="98"/>
        <v/>
      </c>
      <c r="CH127" s="195" t="str">
        <f t="shared" si="98"/>
        <v/>
      </c>
      <c r="CI127" s="195" t="str">
        <f t="shared" si="98"/>
        <v/>
      </c>
      <c r="CJ127" s="195" t="str">
        <f t="shared" si="98"/>
        <v/>
      </c>
      <c r="CK127" s="195" t="str">
        <f t="shared" si="98"/>
        <v/>
      </c>
      <c r="CL127" s="195" t="str">
        <f t="shared" si="98"/>
        <v/>
      </c>
      <c r="CM127" s="195" t="str">
        <f t="shared" si="98"/>
        <v/>
      </c>
      <c r="CN127" s="195" t="str">
        <f t="shared" si="98"/>
        <v/>
      </c>
      <c r="CO127" s="195" t="str">
        <f t="shared" si="98"/>
        <v/>
      </c>
      <c r="CP127" s="195" t="str">
        <f t="shared" si="99"/>
        <v/>
      </c>
      <c r="CQ127" s="195" t="str">
        <f t="shared" si="99"/>
        <v/>
      </c>
      <c r="CR127" s="195" t="str">
        <f t="shared" si="99"/>
        <v/>
      </c>
      <c r="CS127" s="195" t="str">
        <f t="shared" si="99"/>
        <v/>
      </c>
      <c r="CT127" s="195" t="str">
        <f t="shared" si="99"/>
        <v/>
      </c>
      <c r="CU127" s="195" t="str">
        <f t="shared" si="99"/>
        <v/>
      </c>
      <c r="CV127" s="195" t="str">
        <f t="shared" si="99"/>
        <v/>
      </c>
      <c r="CW127" s="195">
        <f t="shared" si="99"/>
        <v>29.433875582245566</v>
      </c>
      <c r="CX127" s="195">
        <f t="shared" si="99"/>
        <v>30.087740926396144</v>
      </c>
      <c r="CY127" s="195">
        <f t="shared" si="99"/>
        <v>30.756131706963899</v>
      </c>
      <c r="CZ127" s="195">
        <f t="shared" si="99"/>
        <v>31.439370602471261</v>
      </c>
    </row>
    <row r="128" spans="3:104" ht="16" outlineLevel="1">
      <c r="C128" s="177">
        <v>98</v>
      </c>
      <c r="D128" s="179" t="str">
        <f t="shared" si="90"/>
        <v/>
      </c>
      <c r="E128" s="195" t="str">
        <f t="shared" si="90"/>
        <v/>
      </c>
      <c r="F128" s="195" t="str">
        <f t="shared" si="90"/>
        <v/>
      </c>
      <c r="G128" s="195" t="str">
        <f t="shared" si="90"/>
        <v/>
      </c>
      <c r="H128" s="195" t="str">
        <f t="shared" si="90"/>
        <v/>
      </c>
      <c r="I128" s="195" t="str">
        <f t="shared" si="90"/>
        <v/>
      </c>
      <c r="J128" s="195" t="str">
        <f t="shared" si="90"/>
        <v/>
      </c>
      <c r="K128" s="195" t="str">
        <f t="shared" si="90"/>
        <v/>
      </c>
      <c r="L128" s="195" t="str">
        <f t="shared" si="90"/>
        <v/>
      </c>
      <c r="M128" s="195" t="str">
        <f t="shared" si="90"/>
        <v/>
      </c>
      <c r="N128" s="195" t="str">
        <f t="shared" si="91"/>
        <v/>
      </c>
      <c r="O128" s="195" t="str">
        <f t="shared" si="91"/>
        <v/>
      </c>
      <c r="P128" s="195" t="str">
        <f t="shared" si="91"/>
        <v/>
      </c>
      <c r="Q128" s="195" t="str">
        <f t="shared" si="91"/>
        <v/>
      </c>
      <c r="R128" s="195" t="str">
        <f t="shared" si="91"/>
        <v/>
      </c>
      <c r="S128" s="195" t="str">
        <f t="shared" si="91"/>
        <v/>
      </c>
      <c r="T128" s="195" t="str">
        <f t="shared" si="91"/>
        <v/>
      </c>
      <c r="U128" s="195" t="str">
        <f t="shared" si="91"/>
        <v/>
      </c>
      <c r="V128" s="195" t="str">
        <f t="shared" si="91"/>
        <v/>
      </c>
      <c r="W128" s="195" t="str">
        <f t="shared" si="91"/>
        <v/>
      </c>
      <c r="X128" s="195" t="str">
        <f t="shared" si="92"/>
        <v/>
      </c>
      <c r="Y128" s="195" t="str">
        <f t="shared" si="92"/>
        <v/>
      </c>
      <c r="Z128" s="195" t="str">
        <f t="shared" si="92"/>
        <v/>
      </c>
      <c r="AA128" s="195" t="str">
        <f t="shared" si="92"/>
        <v/>
      </c>
      <c r="AB128" s="195" t="str">
        <f t="shared" si="92"/>
        <v/>
      </c>
      <c r="AC128" s="195" t="str">
        <f t="shared" si="92"/>
        <v/>
      </c>
      <c r="AD128" s="195" t="str">
        <f t="shared" si="92"/>
        <v/>
      </c>
      <c r="AE128" s="195" t="str">
        <f t="shared" si="92"/>
        <v/>
      </c>
      <c r="AF128" s="195" t="str">
        <f t="shared" si="92"/>
        <v/>
      </c>
      <c r="AG128" s="195" t="str">
        <f t="shared" si="92"/>
        <v/>
      </c>
      <c r="AH128" s="195" t="str">
        <f t="shared" si="93"/>
        <v/>
      </c>
      <c r="AI128" s="195" t="str">
        <f t="shared" si="93"/>
        <v/>
      </c>
      <c r="AJ128" s="195" t="str">
        <f t="shared" si="93"/>
        <v/>
      </c>
      <c r="AK128" s="195" t="str">
        <f t="shared" si="93"/>
        <v/>
      </c>
      <c r="AL128" s="195" t="str">
        <f t="shared" si="93"/>
        <v/>
      </c>
      <c r="AM128" s="195" t="str">
        <f t="shared" si="93"/>
        <v/>
      </c>
      <c r="AN128" s="195" t="str">
        <f t="shared" si="93"/>
        <v/>
      </c>
      <c r="AO128" s="195" t="str">
        <f t="shared" si="93"/>
        <v/>
      </c>
      <c r="AP128" s="195" t="str">
        <f t="shared" si="93"/>
        <v/>
      </c>
      <c r="AQ128" s="195" t="str">
        <f t="shared" si="93"/>
        <v/>
      </c>
      <c r="AR128" s="195" t="str">
        <f t="shared" si="94"/>
        <v/>
      </c>
      <c r="AS128" s="195" t="str">
        <f t="shared" si="94"/>
        <v/>
      </c>
      <c r="AT128" s="195" t="str">
        <f t="shared" si="94"/>
        <v/>
      </c>
      <c r="AU128" s="195" t="str">
        <f t="shared" si="94"/>
        <v/>
      </c>
      <c r="AV128" s="195" t="str">
        <f t="shared" si="94"/>
        <v/>
      </c>
      <c r="AW128" s="195" t="str">
        <f t="shared" si="94"/>
        <v/>
      </c>
      <c r="AX128" s="195" t="str">
        <f t="shared" si="94"/>
        <v/>
      </c>
      <c r="AY128" s="195" t="str">
        <f t="shared" si="94"/>
        <v/>
      </c>
      <c r="AZ128" s="195" t="str">
        <f t="shared" si="94"/>
        <v/>
      </c>
      <c r="BA128" s="195" t="str">
        <f t="shared" si="94"/>
        <v/>
      </c>
      <c r="BB128" s="195" t="str">
        <f t="shared" si="95"/>
        <v/>
      </c>
      <c r="BC128" s="195" t="str">
        <f t="shared" si="95"/>
        <v/>
      </c>
      <c r="BD128" s="195" t="str">
        <f t="shared" si="95"/>
        <v/>
      </c>
      <c r="BE128" s="195" t="str">
        <f t="shared" si="95"/>
        <v/>
      </c>
      <c r="BF128" s="195" t="str">
        <f t="shared" si="95"/>
        <v/>
      </c>
      <c r="BG128" s="195" t="str">
        <f t="shared" si="95"/>
        <v/>
      </c>
      <c r="BH128" s="195" t="str">
        <f t="shared" si="95"/>
        <v/>
      </c>
      <c r="BI128" s="195" t="str">
        <f t="shared" si="95"/>
        <v/>
      </c>
      <c r="BJ128" s="195" t="str">
        <f t="shared" si="95"/>
        <v/>
      </c>
      <c r="BK128" s="195" t="str">
        <f t="shared" si="95"/>
        <v/>
      </c>
      <c r="BL128" s="195" t="str">
        <f t="shared" si="96"/>
        <v/>
      </c>
      <c r="BM128" s="195" t="str">
        <f t="shared" si="96"/>
        <v/>
      </c>
      <c r="BN128" s="195" t="str">
        <f t="shared" si="96"/>
        <v/>
      </c>
      <c r="BO128" s="195" t="str">
        <f t="shared" si="96"/>
        <v/>
      </c>
      <c r="BP128" s="195" t="str">
        <f t="shared" si="96"/>
        <v/>
      </c>
      <c r="BQ128" s="195" t="str">
        <f t="shared" si="96"/>
        <v/>
      </c>
      <c r="BR128" s="195" t="str">
        <f t="shared" si="96"/>
        <v/>
      </c>
      <c r="BS128" s="195" t="str">
        <f t="shared" si="96"/>
        <v/>
      </c>
      <c r="BT128" s="195" t="str">
        <f t="shared" si="96"/>
        <v/>
      </c>
      <c r="BU128" s="195" t="str">
        <f t="shared" si="96"/>
        <v/>
      </c>
      <c r="BV128" s="195" t="str">
        <f t="shared" si="97"/>
        <v/>
      </c>
      <c r="BW128" s="195" t="str">
        <f t="shared" si="97"/>
        <v/>
      </c>
      <c r="BX128" s="195" t="str">
        <f t="shared" si="97"/>
        <v/>
      </c>
      <c r="BY128" s="195" t="str">
        <f t="shared" si="97"/>
        <v/>
      </c>
      <c r="BZ128" s="195" t="str">
        <f t="shared" si="97"/>
        <v/>
      </c>
      <c r="CA128" s="195" t="str">
        <f t="shared" si="97"/>
        <v/>
      </c>
      <c r="CB128" s="195" t="str">
        <f t="shared" si="97"/>
        <v/>
      </c>
      <c r="CC128" s="195" t="str">
        <f t="shared" si="97"/>
        <v/>
      </c>
      <c r="CD128" s="195" t="str">
        <f t="shared" si="97"/>
        <v/>
      </c>
      <c r="CE128" s="195" t="str">
        <f t="shared" si="97"/>
        <v/>
      </c>
      <c r="CF128" s="195" t="str">
        <f t="shared" si="98"/>
        <v/>
      </c>
      <c r="CG128" s="195" t="str">
        <f t="shared" si="98"/>
        <v/>
      </c>
      <c r="CH128" s="195" t="str">
        <f t="shared" si="98"/>
        <v/>
      </c>
      <c r="CI128" s="195" t="str">
        <f t="shared" si="98"/>
        <v/>
      </c>
      <c r="CJ128" s="195" t="str">
        <f t="shared" si="98"/>
        <v/>
      </c>
      <c r="CK128" s="195" t="str">
        <f t="shared" si="98"/>
        <v/>
      </c>
      <c r="CL128" s="195" t="str">
        <f t="shared" si="98"/>
        <v/>
      </c>
      <c r="CM128" s="195" t="str">
        <f t="shared" si="98"/>
        <v/>
      </c>
      <c r="CN128" s="195" t="str">
        <f t="shared" si="98"/>
        <v/>
      </c>
      <c r="CO128" s="195" t="str">
        <f t="shared" si="98"/>
        <v/>
      </c>
      <c r="CP128" s="195" t="str">
        <f t="shared" si="99"/>
        <v/>
      </c>
      <c r="CQ128" s="195" t="str">
        <f t="shared" si="99"/>
        <v/>
      </c>
      <c r="CR128" s="195" t="str">
        <f t="shared" si="99"/>
        <v/>
      </c>
      <c r="CS128" s="195" t="str">
        <f t="shared" si="99"/>
        <v/>
      </c>
      <c r="CT128" s="195" t="str">
        <f t="shared" si="99"/>
        <v/>
      </c>
      <c r="CU128" s="195" t="str">
        <f t="shared" si="99"/>
        <v/>
      </c>
      <c r="CV128" s="195" t="str">
        <f t="shared" si="99"/>
        <v/>
      </c>
      <c r="CW128" s="195" t="str">
        <f t="shared" si="99"/>
        <v/>
      </c>
      <c r="CX128" s="195">
        <f t="shared" si="99"/>
        <v>28.794220008423942</v>
      </c>
      <c r="CY128" s="195">
        <f t="shared" si="99"/>
        <v>29.433875582245566</v>
      </c>
      <c r="CZ128" s="195">
        <f t="shared" si="99"/>
        <v>30.087740926396137</v>
      </c>
    </row>
    <row r="129" spans="3:104" ht="16" outlineLevel="1">
      <c r="C129" s="177">
        <v>99</v>
      </c>
      <c r="D129" s="179" t="str">
        <f t="shared" si="90"/>
        <v/>
      </c>
      <c r="E129" s="195" t="str">
        <f t="shared" si="90"/>
        <v/>
      </c>
      <c r="F129" s="195" t="str">
        <f t="shared" si="90"/>
        <v/>
      </c>
      <c r="G129" s="195" t="str">
        <f t="shared" si="90"/>
        <v/>
      </c>
      <c r="H129" s="195" t="str">
        <f t="shared" si="90"/>
        <v/>
      </c>
      <c r="I129" s="195" t="str">
        <f t="shared" si="90"/>
        <v/>
      </c>
      <c r="J129" s="195" t="str">
        <f t="shared" si="90"/>
        <v/>
      </c>
      <c r="K129" s="195" t="str">
        <f t="shared" si="90"/>
        <v/>
      </c>
      <c r="L129" s="195" t="str">
        <f t="shared" si="90"/>
        <v/>
      </c>
      <c r="M129" s="195" t="str">
        <f t="shared" si="90"/>
        <v/>
      </c>
      <c r="N129" s="195" t="str">
        <f t="shared" si="91"/>
        <v/>
      </c>
      <c r="O129" s="195" t="str">
        <f t="shared" si="91"/>
        <v/>
      </c>
      <c r="P129" s="195" t="str">
        <f t="shared" si="91"/>
        <v/>
      </c>
      <c r="Q129" s="195" t="str">
        <f t="shared" si="91"/>
        <v/>
      </c>
      <c r="R129" s="195" t="str">
        <f t="shared" si="91"/>
        <v/>
      </c>
      <c r="S129" s="195" t="str">
        <f t="shared" si="91"/>
        <v/>
      </c>
      <c r="T129" s="195" t="str">
        <f t="shared" si="91"/>
        <v/>
      </c>
      <c r="U129" s="195" t="str">
        <f t="shared" si="91"/>
        <v/>
      </c>
      <c r="V129" s="195" t="str">
        <f t="shared" si="91"/>
        <v/>
      </c>
      <c r="W129" s="195" t="str">
        <f t="shared" si="91"/>
        <v/>
      </c>
      <c r="X129" s="195" t="str">
        <f t="shared" si="92"/>
        <v/>
      </c>
      <c r="Y129" s="195" t="str">
        <f t="shared" si="92"/>
        <v/>
      </c>
      <c r="Z129" s="195" t="str">
        <f t="shared" si="92"/>
        <v/>
      </c>
      <c r="AA129" s="195" t="str">
        <f t="shared" si="92"/>
        <v/>
      </c>
      <c r="AB129" s="195" t="str">
        <f t="shared" si="92"/>
        <v/>
      </c>
      <c r="AC129" s="195" t="str">
        <f t="shared" si="92"/>
        <v/>
      </c>
      <c r="AD129" s="195" t="str">
        <f t="shared" si="92"/>
        <v/>
      </c>
      <c r="AE129" s="195" t="str">
        <f t="shared" si="92"/>
        <v/>
      </c>
      <c r="AF129" s="195" t="str">
        <f t="shared" si="92"/>
        <v/>
      </c>
      <c r="AG129" s="195" t="str">
        <f t="shared" si="92"/>
        <v/>
      </c>
      <c r="AH129" s="195" t="str">
        <f t="shared" si="93"/>
        <v/>
      </c>
      <c r="AI129" s="195" t="str">
        <f t="shared" si="93"/>
        <v/>
      </c>
      <c r="AJ129" s="195" t="str">
        <f t="shared" si="93"/>
        <v/>
      </c>
      <c r="AK129" s="195" t="str">
        <f t="shared" si="93"/>
        <v/>
      </c>
      <c r="AL129" s="195" t="str">
        <f t="shared" si="93"/>
        <v/>
      </c>
      <c r="AM129" s="195" t="str">
        <f t="shared" si="93"/>
        <v/>
      </c>
      <c r="AN129" s="195" t="str">
        <f t="shared" si="93"/>
        <v/>
      </c>
      <c r="AO129" s="195" t="str">
        <f t="shared" si="93"/>
        <v/>
      </c>
      <c r="AP129" s="195" t="str">
        <f t="shared" si="93"/>
        <v/>
      </c>
      <c r="AQ129" s="195" t="str">
        <f t="shared" si="93"/>
        <v/>
      </c>
      <c r="AR129" s="195" t="str">
        <f t="shared" si="94"/>
        <v/>
      </c>
      <c r="AS129" s="195" t="str">
        <f t="shared" si="94"/>
        <v/>
      </c>
      <c r="AT129" s="195" t="str">
        <f t="shared" si="94"/>
        <v/>
      </c>
      <c r="AU129" s="195" t="str">
        <f t="shared" si="94"/>
        <v/>
      </c>
      <c r="AV129" s="195" t="str">
        <f t="shared" si="94"/>
        <v/>
      </c>
      <c r="AW129" s="195" t="str">
        <f t="shared" si="94"/>
        <v/>
      </c>
      <c r="AX129" s="195" t="str">
        <f t="shared" si="94"/>
        <v/>
      </c>
      <c r="AY129" s="195" t="str">
        <f t="shared" si="94"/>
        <v/>
      </c>
      <c r="AZ129" s="195" t="str">
        <f t="shared" si="94"/>
        <v/>
      </c>
      <c r="BA129" s="195" t="str">
        <f t="shared" si="94"/>
        <v/>
      </c>
      <c r="BB129" s="195" t="str">
        <f t="shared" si="95"/>
        <v/>
      </c>
      <c r="BC129" s="195" t="str">
        <f t="shared" si="95"/>
        <v/>
      </c>
      <c r="BD129" s="195" t="str">
        <f t="shared" si="95"/>
        <v/>
      </c>
      <c r="BE129" s="195" t="str">
        <f t="shared" si="95"/>
        <v/>
      </c>
      <c r="BF129" s="195" t="str">
        <f t="shared" si="95"/>
        <v/>
      </c>
      <c r="BG129" s="195" t="str">
        <f t="shared" si="95"/>
        <v/>
      </c>
      <c r="BH129" s="195" t="str">
        <f t="shared" si="95"/>
        <v/>
      </c>
      <c r="BI129" s="195" t="str">
        <f t="shared" si="95"/>
        <v/>
      </c>
      <c r="BJ129" s="195" t="str">
        <f t="shared" si="95"/>
        <v/>
      </c>
      <c r="BK129" s="195" t="str">
        <f t="shared" si="95"/>
        <v/>
      </c>
      <c r="BL129" s="195" t="str">
        <f t="shared" si="96"/>
        <v/>
      </c>
      <c r="BM129" s="195" t="str">
        <f t="shared" si="96"/>
        <v/>
      </c>
      <c r="BN129" s="195" t="str">
        <f t="shared" si="96"/>
        <v/>
      </c>
      <c r="BO129" s="195" t="str">
        <f t="shared" si="96"/>
        <v/>
      </c>
      <c r="BP129" s="195" t="str">
        <f t="shared" si="96"/>
        <v/>
      </c>
      <c r="BQ129" s="195" t="str">
        <f t="shared" si="96"/>
        <v/>
      </c>
      <c r="BR129" s="195" t="str">
        <f t="shared" si="96"/>
        <v/>
      </c>
      <c r="BS129" s="195" t="str">
        <f t="shared" si="96"/>
        <v/>
      </c>
      <c r="BT129" s="195" t="str">
        <f t="shared" si="96"/>
        <v/>
      </c>
      <c r="BU129" s="195" t="str">
        <f t="shared" si="96"/>
        <v/>
      </c>
      <c r="BV129" s="195" t="str">
        <f t="shared" si="97"/>
        <v/>
      </c>
      <c r="BW129" s="195" t="str">
        <f t="shared" si="97"/>
        <v/>
      </c>
      <c r="BX129" s="195" t="str">
        <f t="shared" si="97"/>
        <v/>
      </c>
      <c r="BY129" s="195" t="str">
        <f t="shared" si="97"/>
        <v/>
      </c>
      <c r="BZ129" s="195" t="str">
        <f t="shared" si="97"/>
        <v/>
      </c>
      <c r="CA129" s="195" t="str">
        <f t="shared" si="97"/>
        <v/>
      </c>
      <c r="CB129" s="195" t="str">
        <f t="shared" si="97"/>
        <v/>
      </c>
      <c r="CC129" s="195" t="str">
        <f t="shared" si="97"/>
        <v/>
      </c>
      <c r="CD129" s="195" t="str">
        <f t="shared" si="97"/>
        <v/>
      </c>
      <c r="CE129" s="195" t="str">
        <f t="shared" si="97"/>
        <v/>
      </c>
      <c r="CF129" s="195" t="str">
        <f t="shared" si="98"/>
        <v/>
      </c>
      <c r="CG129" s="195" t="str">
        <f t="shared" si="98"/>
        <v/>
      </c>
      <c r="CH129" s="195" t="str">
        <f t="shared" si="98"/>
        <v/>
      </c>
      <c r="CI129" s="195" t="str">
        <f t="shared" si="98"/>
        <v/>
      </c>
      <c r="CJ129" s="195" t="str">
        <f t="shared" si="98"/>
        <v/>
      </c>
      <c r="CK129" s="195" t="str">
        <f t="shared" si="98"/>
        <v/>
      </c>
      <c r="CL129" s="195" t="str">
        <f t="shared" si="98"/>
        <v/>
      </c>
      <c r="CM129" s="195" t="str">
        <f t="shared" si="98"/>
        <v/>
      </c>
      <c r="CN129" s="195" t="str">
        <f t="shared" si="98"/>
        <v/>
      </c>
      <c r="CO129" s="195" t="str">
        <f t="shared" si="98"/>
        <v/>
      </c>
      <c r="CP129" s="195" t="str">
        <f t="shared" si="99"/>
        <v/>
      </c>
      <c r="CQ129" s="195" t="str">
        <f t="shared" si="99"/>
        <v/>
      </c>
      <c r="CR129" s="195" t="str">
        <f t="shared" si="99"/>
        <v/>
      </c>
      <c r="CS129" s="195" t="str">
        <f t="shared" si="99"/>
        <v/>
      </c>
      <c r="CT129" s="195" t="str">
        <f t="shared" si="99"/>
        <v/>
      </c>
      <c r="CU129" s="195" t="str">
        <f t="shared" si="99"/>
        <v/>
      </c>
      <c r="CV129" s="195" t="str">
        <f t="shared" si="99"/>
        <v/>
      </c>
      <c r="CW129" s="195" t="str">
        <f t="shared" si="99"/>
        <v/>
      </c>
      <c r="CX129" s="195" t="str">
        <f t="shared" si="99"/>
        <v/>
      </c>
      <c r="CY129" s="195">
        <f t="shared" si="99"/>
        <v>28.168465398883345</v>
      </c>
      <c r="CZ129" s="195">
        <f t="shared" si="99"/>
        <v>28.794220008423942</v>
      </c>
    </row>
    <row r="130" spans="3:104" ht="16" outlineLevel="1">
      <c r="C130" s="177">
        <v>100</v>
      </c>
      <c r="D130" s="179" t="str">
        <f t="shared" si="90"/>
        <v/>
      </c>
      <c r="E130" s="195" t="str">
        <f t="shared" si="90"/>
        <v/>
      </c>
      <c r="F130" s="195" t="str">
        <f t="shared" si="90"/>
        <v/>
      </c>
      <c r="G130" s="195" t="str">
        <f t="shared" si="90"/>
        <v/>
      </c>
      <c r="H130" s="195" t="str">
        <f t="shared" si="90"/>
        <v/>
      </c>
      <c r="I130" s="195" t="str">
        <f t="shared" si="90"/>
        <v/>
      </c>
      <c r="J130" s="195" t="str">
        <f t="shared" si="90"/>
        <v/>
      </c>
      <c r="K130" s="195" t="str">
        <f t="shared" si="90"/>
        <v/>
      </c>
      <c r="L130" s="195" t="str">
        <f t="shared" si="90"/>
        <v/>
      </c>
      <c r="M130" s="195" t="str">
        <f t="shared" si="90"/>
        <v/>
      </c>
      <c r="N130" s="195" t="str">
        <f t="shared" si="91"/>
        <v/>
      </c>
      <c r="O130" s="195" t="str">
        <f t="shared" si="91"/>
        <v/>
      </c>
      <c r="P130" s="195" t="str">
        <f t="shared" si="91"/>
        <v/>
      </c>
      <c r="Q130" s="195" t="str">
        <f t="shared" si="91"/>
        <v/>
      </c>
      <c r="R130" s="195" t="str">
        <f t="shared" si="91"/>
        <v/>
      </c>
      <c r="S130" s="195" t="str">
        <f t="shared" si="91"/>
        <v/>
      </c>
      <c r="T130" s="195" t="str">
        <f t="shared" si="91"/>
        <v/>
      </c>
      <c r="U130" s="195" t="str">
        <f t="shared" si="91"/>
        <v/>
      </c>
      <c r="V130" s="195" t="str">
        <f t="shared" si="91"/>
        <v/>
      </c>
      <c r="W130" s="195" t="str">
        <f t="shared" si="91"/>
        <v/>
      </c>
      <c r="X130" s="195" t="str">
        <f t="shared" si="92"/>
        <v/>
      </c>
      <c r="Y130" s="195" t="str">
        <f t="shared" si="92"/>
        <v/>
      </c>
      <c r="Z130" s="195" t="str">
        <f t="shared" si="92"/>
        <v/>
      </c>
      <c r="AA130" s="195" t="str">
        <f t="shared" si="92"/>
        <v/>
      </c>
      <c r="AB130" s="195" t="str">
        <f t="shared" si="92"/>
        <v/>
      </c>
      <c r="AC130" s="195" t="str">
        <f t="shared" si="92"/>
        <v/>
      </c>
      <c r="AD130" s="195" t="str">
        <f t="shared" si="92"/>
        <v/>
      </c>
      <c r="AE130" s="195" t="str">
        <f t="shared" si="92"/>
        <v/>
      </c>
      <c r="AF130" s="195" t="str">
        <f t="shared" si="92"/>
        <v/>
      </c>
      <c r="AG130" s="195" t="str">
        <f t="shared" si="92"/>
        <v/>
      </c>
      <c r="AH130" s="195" t="str">
        <f t="shared" si="93"/>
        <v/>
      </c>
      <c r="AI130" s="195" t="str">
        <f t="shared" si="93"/>
        <v/>
      </c>
      <c r="AJ130" s="195" t="str">
        <f t="shared" si="93"/>
        <v/>
      </c>
      <c r="AK130" s="195" t="str">
        <f t="shared" si="93"/>
        <v/>
      </c>
      <c r="AL130" s="195" t="str">
        <f t="shared" si="93"/>
        <v/>
      </c>
      <c r="AM130" s="195" t="str">
        <f t="shared" si="93"/>
        <v/>
      </c>
      <c r="AN130" s="195" t="str">
        <f t="shared" si="93"/>
        <v/>
      </c>
      <c r="AO130" s="195" t="str">
        <f t="shared" si="93"/>
        <v/>
      </c>
      <c r="AP130" s="195" t="str">
        <f t="shared" si="93"/>
        <v/>
      </c>
      <c r="AQ130" s="195" t="str">
        <f t="shared" si="93"/>
        <v/>
      </c>
      <c r="AR130" s="195" t="str">
        <f t="shared" si="94"/>
        <v/>
      </c>
      <c r="AS130" s="195" t="str">
        <f t="shared" si="94"/>
        <v/>
      </c>
      <c r="AT130" s="195" t="str">
        <f t="shared" si="94"/>
        <v/>
      </c>
      <c r="AU130" s="195" t="str">
        <f t="shared" si="94"/>
        <v/>
      </c>
      <c r="AV130" s="195" t="str">
        <f t="shared" si="94"/>
        <v/>
      </c>
      <c r="AW130" s="195" t="str">
        <f t="shared" si="94"/>
        <v/>
      </c>
      <c r="AX130" s="195" t="str">
        <f t="shared" si="94"/>
        <v/>
      </c>
      <c r="AY130" s="195" t="str">
        <f t="shared" si="94"/>
        <v/>
      </c>
      <c r="AZ130" s="195" t="str">
        <f t="shared" si="94"/>
        <v/>
      </c>
      <c r="BA130" s="195" t="str">
        <f t="shared" si="94"/>
        <v/>
      </c>
      <c r="BB130" s="195" t="str">
        <f t="shared" si="95"/>
        <v/>
      </c>
      <c r="BC130" s="195" t="str">
        <f t="shared" si="95"/>
        <v/>
      </c>
      <c r="BD130" s="195" t="str">
        <f t="shared" si="95"/>
        <v/>
      </c>
      <c r="BE130" s="195" t="str">
        <f t="shared" si="95"/>
        <v/>
      </c>
      <c r="BF130" s="195" t="str">
        <f t="shared" si="95"/>
        <v/>
      </c>
      <c r="BG130" s="195" t="str">
        <f t="shared" si="95"/>
        <v/>
      </c>
      <c r="BH130" s="195" t="str">
        <f t="shared" si="95"/>
        <v/>
      </c>
      <c r="BI130" s="195" t="str">
        <f t="shared" si="95"/>
        <v/>
      </c>
      <c r="BJ130" s="195" t="str">
        <f t="shared" si="95"/>
        <v/>
      </c>
      <c r="BK130" s="195" t="str">
        <f t="shared" si="95"/>
        <v/>
      </c>
      <c r="BL130" s="195" t="str">
        <f t="shared" si="96"/>
        <v/>
      </c>
      <c r="BM130" s="195" t="str">
        <f t="shared" si="96"/>
        <v/>
      </c>
      <c r="BN130" s="195" t="str">
        <f t="shared" si="96"/>
        <v/>
      </c>
      <c r="BO130" s="195" t="str">
        <f t="shared" si="96"/>
        <v/>
      </c>
      <c r="BP130" s="195" t="str">
        <f t="shared" si="96"/>
        <v/>
      </c>
      <c r="BQ130" s="195" t="str">
        <f t="shared" si="96"/>
        <v/>
      </c>
      <c r="BR130" s="195" t="str">
        <f t="shared" si="96"/>
        <v/>
      </c>
      <c r="BS130" s="195" t="str">
        <f t="shared" si="96"/>
        <v/>
      </c>
      <c r="BT130" s="195" t="str">
        <f t="shared" si="96"/>
        <v/>
      </c>
      <c r="BU130" s="195" t="str">
        <f t="shared" si="96"/>
        <v/>
      </c>
      <c r="BV130" s="195" t="str">
        <f t="shared" si="97"/>
        <v/>
      </c>
      <c r="BW130" s="195" t="str">
        <f t="shared" si="97"/>
        <v/>
      </c>
      <c r="BX130" s="195" t="str">
        <f t="shared" si="97"/>
        <v/>
      </c>
      <c r="BY130" s="195" t="str">
        <f t="shared" si="97"/>
        <v/>
      </c>
      <c r="BZ130" s="195" t="str">
        <f t="shared" si="97"/>
        <v/>
      </c>
      <c r="CA130" s="195" t="str">
        <f t="shared" si="97"/>
        <v/>
      </c>
      <c r="CB130" s="195" t="str">
        <f t="shared" si="97"/>
        <v/>
      </c>
      <c r="CC130" s="195" t="str">
        <f t="shared" si="97"/>
        <v/>
      </c>
      <c r="CD130" s="195" t="str">
        <f t="shared" si="97"/>
        <v/>
      </c>
      <c r="CE130" s="195" t="str">
        <f t="shared" si="97"/>
        <v/>
      </c>
      <c r="CF130" s="195" t="str">
        <f t="shared" si="98"/>
        <v/>
      </c>
      <c r="CG130" s="195" t="str">
        <f t="shared" si="98"/>
        <v/>
      </c>
      <c r="CH130" s="195" t="str">
        <f t="shared" si="98"/>
        <v/>
      </c>
      <c r="CI130" s="195" t="str">
        <f t="shared" si="98"/>
        <v/>
      </c>
      <c r="CJ130" s="195" t="str">
        <f t="shared" si="98"/>
        <v/>
      </c>
      <c r="CK130" s="195" t="str">
        <f t="shared" si="98"/>
        <v/>
      </c>
      <c r="CL130" s="195" t="str">
        <f t="shared" si="98"/>
        <v/>
      </c>
      <c r="CM130" s="195" t="str">
        <f t="shared" si="98"/>
        <v/>
      </c>
      <c r="CN130" s="195" t="str">
        <f t="shared" si="98"/>
        <v/>
      </c>
      <c r="CO130" s="195" t="str">
        <f t="shared" si="98"/>
        <v/>
      </c>
      <c r="CP130" s="195" t="str">
        <f t="shared" si="99"/>
        <v/>
      </c>
      <c r="CQ130" s="195" t="str">
        <f t="shared" si="99"/>
        <v/>
      </c>
      <c r="CR130" s="195" t="str">
        <f t="shared" si="99"/>
        <v/>
      </c>
      <c r="CS130" s="195" t="str">
        <f t="shared" si="99"/>
        <v/>
      </c>
      <c r="CT130" s="195" t="str">
        <f t="shared" si="99"/>
        <v/>
      </c>
      <c r="CU130" s="195" t="str">
        <f t="shared" si="99"/>
        <v/>
      </c>
      <c r="CV130" s="195" t="str">
        <f t="shared" si="99"/>
        <v/>
      </c>
      <c r="CW130" s="195" t="str">
        <f t="shared" si="99"/>
        <v/>
      </c>
      <c r="CX130" s="195" t="str">
        <f t="shared" si="99"/>
        <v/>
      </c>
      <c r="CY130" s="195" t="str">
        <f t="shared" si="99"/>
        <v/>
      </c>
      <c r="CZ130" s="195">
        <f t="shared" si="99"/>
        <v>27.556309658534101</v>
      </c>
    </row>
    <row r="131" spans="3:104" ht="15" outlineLevel="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row>
    <row r="132" spans="3:104" ht="15">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row>
    <row r="133" spans="3:104" ht="16" thickBot="1">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row>
    <row r="134" spans="3:104" ht="20" thickTop="1">
      <c r="C134" s="208" t="s">
        <v>236</v>
      </c>
      <c r="D134" s="208"/>
      <c r="E134" s="208"/>
      <c r="F134" s="208"/>
      <c r="G134" s="208"/>
      <c r="H134" s="208"/>
      <c r="I134" s="208"/>
      <c r="J134" s="208"/>
      <c r="K134" s="208"/>
      <c r="L134" s="208"/>
      <c r="M134" s="208"/>
      <c r="N134" s="208"/>
      <c r="O134" s="208"/>
      <c r="P134" s="208"/>
      <c r="Q134" s="208"/>
      <c r="R134" s="208"/>
      <c r="S134" s="208"/>
      <c r="T134" s="208"/>
      <c r="U134" s="208"/>
      <c r="V134" s="208"/>
      <c r="W134" s="208"/>
      <c r="X134" s="208"/>
      <c r="Y134" s="208"/>
      <c r="Z134" s="208"/>
      <c r="AA134" s="208"/>
      <c r="AB134" s="208"/>
      <c r="AC134" s="208"/>
      <c r="AD134" s="208"/>
      <c r="AE134" s="208"/>
      <c r="AF134" s="208"/>
      <c r="AG134" s="208"/>
      <c r="AH134" s="208"/>
      <c r="AI134" s="208"/>
      <c r="AJ134" s="208"/>
      <c r="AK134" s="208"/>
      <c r="AL134" s="208"/>
      <c r="AM134" s="208"/>
      <c r="AN134" s="208"/>
      <c r="AO134" s="208"/>
      <c r="AP134" s="208"/>
      <c r="AQ134" s="208"/>
      <c r="AR134" s="208"/>
      <c r="AS134" s="208"/>
      <c r="AT134" s="208"/>
      <c r="AU134" s="208"/>
      <c r="AV134" s="208"/>
      <c r="AW134" s="208"/>
      <c r="AX134" s="208"/>
      <c r="AY134" s="208"/>
      <c r="AZ134" s="208"/>
      <c r="BA134" s="208"/>
      <c r="BB134" s="208"/>
      <c r="BC134" s="208"/>
      <c r="BD134" s="208"/>
      <c r="BE134" s="208"/>
      <c r="BF134" s="208"/>
      <c r="BG134" s="208"/>
      <c r="BH134" s="208"/>
      <c r="BI134" s="208"/>
      <c r="BJ134" s="208"/>
      <c r="BK134" s="208"/>
      <c r="BL134" s="208"/>
      <c r="BM134" s="208"/>
      <c r="BN134" s="208"/>
      <c r="BO134" s="208"/>
      <c r="BP134" s="208"/>
      <c r="BQ134" s="208"/>
      <c r="BR134" s="208"/>
      <c r="BS134" s="208"/>
      <c r="BT134" s="208"/>
      <c r="BU134" s="208"/>
      <c r="BV134" s="208"/>
      <c r="BW134" s="208"/>
      <c r="BX134" s="208"/>
      <c r="BY134" s="208"/>
      <c r="BZ134" s="208"/>
      <c r="CA134" s="208"/>
      <c r="CB134" s="208"/>
      <c r="CC134" s="208"/>
      <c r="CD134" s="208"/>
      <c r="CE134" s="208"/>
      <c r="CF134" s="208"/>
      <c r="CG134" s="208"/>
      <c r="CH134" s="208"/>
      <c r="CI134" s="208"/>
      <c r="CJ134" s="208"/>
      <c r="CK134" s="208"/>
      <c r="CL134" s="208"/>
      <c r="CM134" s="208"/>
      <c r="CN134" s="208"/>
      <c r="CO134" s="208"/>
      <c r="CP134" s="208"/>
      <c r="CQ134" s="208"/>
      <c r="CR134" s="208"/>
      <c r="CS134" s="208"/>
      <c r="CT134" s="208"/>
      <c r="CU134" s="208"/>
      <c r="CV134" s="208"/>
      <c r="CW134" s="208"/>
      <c r="CX134" s="208"/>
      <c r="CY134" s="208"/>
      <c r="CZ134" s="208"/>
    </row>
    <row r="135" spans="3:104" ht="16" outlineLevel="1">
      <c r="C135" s="177"/>
      <c r="D135" s="177">
        <v>0</v>
      </c>
      <c r="E135" s="177">
        <v>1</v>
      </c>
      <c r="F135" s="177">
        <v>2</v>
      </c>
      <c r="G135" s="177">
        <v>3</v>
      </c>
      <c r="H135" s="177">
        <v>4</v>
      </c>
      <c r="I135" s="177">
        <v>5</v>
      </c>
      <c r="J135" s="177">
        <v>6</v>
      </c>
      <c r="K135" s="177">
        <v>7</v>
      </c>
      <c r="L135" s="177">
        <v>8</v>
      </c>
      <c r="M135" s="177">
        <v>9</v>
      </c>
      <c r="N135" s="177">
        <v>10</v>
      </c>
      <c r="O135" s="177">
        <v>11</v>
      </c>
      <c r="P135" s="177">
        <v>12</v>
      </c>
      <c r="Q135" s="177">
        <v>13</v>
      </c>
      <c r="R135" s="177">
        <v>14</v>
      </c>
      <c r="S135" s="177">
        <v>15</v>
      </c>
      <c r="T135" s="177">
        <v>16</v>
      </c>
      <c r="U135" s="177">
        <v>17</v>
      </c>
      <c r="V135" s="177">
        <v>18</v>
      </c>
      <c r="W135" s="177">
        <v>19</v>
      </c>
      <c r="X135" s="177">
        <v>20</v>
      </c>
      <c r="Y135" s="177">
        <v>21</v>
      </c>
      <c r="Z135" s="177">
        <v>22</v>
      </c>
      <c r="AA135" s="177">
        <v>23</v>
      </c>
      <c r="AB135" s="177">
        <v>24</v>
      </c>
      <c r="AC135" s="177">
        <v>25</v>
      </c>
      <c r="AD135" s="177">
        <v>26</v>
      </c>
      <c r="AE135" s="177">
        <v>27</v>
      </c>
      <c r="AF135" s="177">
        <v>28</v>
      </c>
      <c r="AG135" s="177">
        <v>29</v>
      </c>
      <c r="AH135" s="177">
        <v>30</v>
      </c>
      <c r="AI135" s="177">
        <v>31</v>
      </c>
      <c r="AJ135" s="177">
        <v>32</v>
      </c>
      <c r="AK135" s="177">
        <v>33</v>
      </c>
      <c r="AL135" s="177">
        <v>34</v>
      </c>
      <c r="AM135" s="177">
        <v>35</v>
      </c>
      <c r="AN135" s="177">
        <v>36</v>
      </c>
      <c r="AO135" s="177">
        <v>37</v>
      </c>
      <c r="AP135" s="177">
        <v>38</v>
      </c>
      <c r="AQ135" s="177">
        <v>39</v>
      </c>
      <c r="AR135" s="177">
        <v>40</v>
      </c>
      <c r="AS135" s="177">
        <v>41</v>
      </c>
      <c r="AT135" s="177">
        <v>42</v>
      </c>
      <c r="AU135" s="177">
        <v>43</v>
      </c>
      <c r="AV135" s="177">
        <v>44</v>
      </c>
      <c r="AW135" s="177">
        <v>45</v>
      </c>
      <c r="AX135" s="177">
        <v>46</v>
      </c>
      <c r="AY135" s="177">
        <v>47</v>
      </c>
      <c r="AZ135" s="177">
        <v>48</v>
      </c>
      <c r="BA135" s="177">
        <v>49</v>
      </c>
      <c r="BB135" s="177">
        <v>50</v>
      </c>
      <c r="BC135" s="177">
        <v>51</v>
      </c>
      <c r="BD135" s="177">
        <v>52</v>
      </c>
      <c r="BE135" s="177">
        <v>53</v>
      </c>
      <c r="BF135" s="177">
        <v>54</v>
      </c>
      <c r="BG135" s="177">
        <v>55</v>
      </c>
      <c r="BH135" s="177">
        <v>56</v>
      </c>
      <c r="BI135" s="177">
        <v>57</v>
      </c>
      <c r="BJ135" s="177">
        <v>58</v>
      </c>
      <c r="BK135" s="177">
        <v>59</v>
      </c>
      <c r="BL135" s="177">
        <v>60</v>
      </c>
      <c r="BM135" s="177">
        <v>61</v>
      </c>
      <c r="BN135" s="177">
        <v>62</v>
      </c>
      <c r="BO135" s="177">
        <v>63</v>
      </c>
      <c r="BP135" s="177">
        <v>64</v>
      </c>
      <c r="BQ135" s="177">
        <v>65</v>
      </c>
      <c r="BR135" s="177">
        <v>66</v>
      </c>
      <c r="BS135" s="177">
        <v>67</v>
      </c>
      <c r="BT135" s="177">
        <v>68</v>
      </c>
      <c r="BU135" s="177">
        <v>69</v>
      </c>
      <c r="BV135" s="177">
        <v>70</v>
      </c>
      <c r="BW135" s="177">
        <v>71</v>
      </c>
      <c r="BX135" s="177">
        <v>72</v>
      </c>
      <c r="BY135" s="177">
        <v>73</v>
      </c>
      <c r="BZ135" s="177">
        <v>74</v>
      </c>
      <c r="CA135" s="177">
        <v>75</v>
      </c>
      <c r="CB135" s="177">
        <v>76</v>
      </c>
      <c r="CC135" s="177">
        <v>77</v>
      </c>
      <c r="CD135" s="177">
        <v>78</v>
      </c>
      <c r="CE135" s="177">
        <v>79</v>
      </c>
      <c r="CF135" s="177">
        <v>80</v>
      </c>
      <c r="CG135" s="177">
        <v>81</v>
      </c>
      <c r="CH135" s="177">
        <v>82</v>
      </c>
      <c r="CI135" s="177">
        <v>83</v>
      </c>
      <c r="CJ135" s="177">
        <v>84</v>
      </c>
      <c r="CK135" s="177">
        <v>85</v>
      </c>
      <c r="CL135" s="177">
        <v>86</v>
      </c>
      <c r="CM135" s="177">
        <v>87</v>
      </c>
      <c r="CN135" s="177">
        <v>88</v>
      </c>
      <c r="CO135" s="177">
        <v>89</v>
      </c>
      <c r="CP135" s="177">
        <v>90</v>
      </c>
      <c r="CQ135" s="177">
        <v>91</v>
      </c>
      <c r="CR135" s="177">
        <v>92</v>
      </c>
      <c r="CS135" s="177">
        <v>93</v>
      </c>
      <c r="CT135" s="177">
        <v>94</v>
      </c>
      <c r="CU135" s="177">
        <v>95</v>
      </c>
      <c r="CV135" s="177">
        <v>96</v>
      </c>
      <c r="CW135" s="177">
        <v>97</v>
      </c>
      <c r="CX135" s="177">
        <v>98</v>
      </c>
      <c r="CY135" s="177">
        <v>99</v>
      </c>
      <c r="CZ135" s="177">
        <v>100</v>
      </c>
    </row>
    <row r="136" spans="3:104" ht="16" outlineLevel="1">
      <c r="C136" s="177">
        <v>0</v>
      </c>
      <c r="D136" s="217">
        <f t="shared" ref="D136:AI136" si="100">IF($C136&gt;D$135, "", IF(D$135=$G$15, MAX(D30-$G$20, 0), EXP(-$G$21*$G$16)*($G$19*E136+(1-$G$19)*E137)))</f>
        <v>22.635423597258946</v>
      </c>
      <c r="E136" s="195">
        <f t="shared" si="100"/>
        <v>25.689910855386081</v>
      </c>
      <c r="F136" s="195">
        <f t="shared" si="100"/>
        <v>29.02983151395966</v>
      </c>
      <c r="G136" s="195">
        <f t="shared" si="100"/>
        <v>32.663172353534264</v>
      </c>
      <c r="H136" s="195">
        <f t="shared" si="100"/>
        <v>36.595869905976834</v>
      </c>
      <c r="I136" s="195">
        <f t="shared" si="100"/>
        <v>40.83171485695906</v>
      </c>
      <c r="J136" s="195">
        <f t="shared" si="100"/>
        <v>45.372324386390936</v>
      </c>
      <c r="K136" s="195">
        <f t="shared" si="100"/>
        <v>50.217186587735242</v>
      </c>
      <c r="L136" s="195">
        <f t="shared" si="100"/>
        <v>55.36377744764745</v>
      </c>
      <c r="M136" s="195">
        <f t="shared" si="100"/>
        <v>60.807746928285624</v>
      </c>
      <c r="N136" s="195">
        <f t="shared" si="100"/>
        <v>66.543166757140781</v>
      </c>
      <c r="O136" s="195">
        <f t="shared" si="100"/>
        <v>72.562828900456438</v>
      </c>
      <c r="P136" s="195">
        <f t="shared" si="100"/>
        <v>78.85858068086533</v>
      </c>
      <c r="Q136" s="195">
        <f t="shared" si="100"/>
        <v>85.42168036848129</v>
      </c>
      <c r="R136" s="195">
        <f t="shared" si="100"/>
        <v>92.243156033210369</v>
      </c>
      <c r="S136" s="195">
        <f t="shared" si="100"/>
        <v>99.314150609121896</v>
      </c>
      <c r="T136" s="195">
        <f t="shared" si="100"/>
        <v>106.62623749480966</v>
      </c>
      <c r="U136" s="195">
        <f t="shared" si="100"/>
        <v>114.1716934867985</v>
      </c>
      <c r="V136" s="195">
        <f t="shared" si="100"/>
        <v>121.94371919802708</v>
      </c>
      <c r="W136" s="195">
        <f t="shared" si="100"/>
        <v>129.93660104473656</v>
      </c>
      <c r="X136" s="195">
        <f t="shared" si="100"/>
        <v>138.14581303237378</v>
      </c>
      <c r="Y136" s="195">
        <f t="shared" si="100"/>
        <v>146.56806055959908</v>
      </c>
      <c r="Z136" s="195">
        <f t="shared" si="100"/>
        <v>155.20127194288685</v>
      </c>
      <c r="AA136" s="195">
        <f t="shared" si="100"/>
        <v>164.0445460642263</v>
      </c>
      <c r="AB136" s="195">
        <f t="shared" si="100"/>
        <v>173.09806628111144</v>
      </c>
      <c r="AC136" s="195">
        <f t="shared" si="100"/>
        <v>182.36299144648436</v>
      </c>
      <c r="AD136" s="195">
        <f t="shared" si="100"/>
        <v>191.84133461757892</v>
      </c>
      <c r="AE136" s="195">
        <f t="shared" si="100"/>
        <v>201.53583893866926</v>
      </c>
      <c r="AF136" s="195">
        <f t="shared" si="100"/>
        <v>211.44985848859957</v>
      </c>
      <c r="AG136" s="195">
        <f t="shared" si="100"/>
        <v>221.5872498519025</v>
      </c>
      <c r="AH136" s="195">
        <f t="shared" si="100"/>
        <v>231.95227806389479</v>
      </c>
      <c r="AI136" s="195">
        <f t="shared" si="100"/>
        <v>242.54953862267001</v>
      </c>
      <c r="AJ136" s="195">
        <f t="shared" ref="AJ136:BO136" si="101">IF($C136&gt;AJ$135, "", IF(AJ$135=$G$15, MAX(AJ30-$G$20, 0), EXP(-$G$21*$G$16)*($G$19*AK136+(1-$G$19)*AK137)))</f>
        <v>253.38389562285303</v>
      </c>
      <c r="AK136" s="195">
        <f t="shared" si="101"/>
        <v>264.46043484457465</v>
      </c>
      <c r="AL136" s="195">
        <f t="shared" si="101"/>
        <v>275.78442985254003</v>
      </c>
      <c r="AM136" s="195">
        <f t="shared" si="101"/>
        <v>287.36131879037657</v>
      </c>
      <c r="AN136" s="195">
        <f t="shared" si="101"/>
        <v>299.19668951871887</v>
      </c>
      <c r="AO136" s="195">
        <f t="shared" si="101"/>
        <v>311.29627094465042</v>
      </c>
      <c r="AP136" s="195">
        <f t="shared" si="101"/>
        <v>323.66592872640268</v>
      </c>
      <c r="AQ136" s="195">
        <f t="shared" si="101"/>
        <v>336.31166392498369</v>
      </c>
      <c r="AR136" s="195">
        <f t="shared" si="101"/>
        <v>349.23961354991258</v>
      </c>
      <c r="AS136" s="195">
        <f t="shared" si="101"/>
        <v>362.45605227006911</v>
      </c>
      <c r="AT136" s="195">
        <f t="shared" si="101"/>
        <v>375.96739481541482</v>
      </c>
      <c r="AU136" s="195">
        <f t="shared" si="101"/>
        <v>389.78019878015834</v>
      </c>
      <c r="AV136" s="195">
        <f t="shared" si="101"/>
        <v>403.9011676622066</v>
      </c>
      <c r="AW136" s="195">
        <f t="shared" si="101"/>
        <v>418.33715405128601</v>
      </c>
      <c r="AX136" s="195">
        <f t="shared" si="101"/>
        <v>433.09516292297974</v>
      </c>
      <c r="AY136" s="195">
        <f t="shared" si="101"/>
        <v>448.18235501992069</v>
      </c>
      <c r="AZ136" s="195">
        <f t="shared" si="101"/>
        <v>463.60605031320029</v>
      </c>
      <c r="BA136" s="195">
        <f t="shared" si="101"/>
        <v>479.3737315423827</v>
      </c>
      <c r="BB136" s="195">
        <f t="shared" si="101"/>
        <v>495.4930478347078</v>
      </c>
      <c r="BC136" s="195">
        <f t="shared" si="101"/>
        <v>511.97181840488844</v>
      </c>
      <c r="BD136" s="195">
        <f t="shared" si="101"/>
        <v>528.81803633720313</v>
      </c>
      <c r="BE136" s="195">
        <f t="shared" si="101"/>
        <v>546.03987245169139</v>
      </c>
      <c r="BF136" s="195">
        <f t="shared" si="101"/>
        <v>563.64567925632025</v>
      </c>
      <c r="BG136" s="195">
        <f t="shared" si="101"/>
        <v>581.64399498702983</v>
      </c>
      <c r="BH136" s="195">
        <f t="shared" si="101"/>
        <v>600.04354773761713</v>
      </c>
      <c r="BI136" s="195">
        <f t="shared" si="101"/>
        <v>618.85325968144946</v>
      </c>
      <c r="BJ136" s="195">
        <f t="shared" si="101"/>
        <v>638.08225138705586</v>
      </c>
      <c r="BK136" s="195">
        <f t="shared" si="101"/>
        <v>657.73984622967805</v>
      </c>
      <c r="BL136" s="195">
        <f t="shared" si="101"/>
        <v>677.83557490091869</v>
      </c>
      <c r="BM136" s="195">
        <f t="shared" si="101"/>
        <v>698.37918001866808</v>
      </c>
      <c r="BN136" s="195">
        <f t="shared" si="101"/>
        <v>719.38062083953548</v>
      </c>
      <c r="BO136" s="195">
        <f t="shared" si="101"/>
        <v>740.85007807606962</v>
      </c>
      <c r="BP136" s="195">
        <f t="shared" ref="BP136:CY136" si="102">IF($C136&gt;BP$135, "", IF(BP$135=$G$15, MAX(BP30-$G$20, 0), EXP(-$G$21*$G$16)*($G$19*BQ136+(1-$G$19)*BQ137)))</f>
        <v>762.79795882109374</v>
      </c>
      <c r="BQ136" s="195">
        <f t="shared" si="102"/>
        <v>785.23490158154073</v>
      </c>
      <c r="BR136" s="195">
        <f t="shared" si="102"/>
        <v>808.17178142422006</v>
      </c>
      <c r="BS136" s="195">
        <f t="shared" si="102"/>
        <v>831.61971523600846</v>
      </c>
      <c r="BT136" s="195">
        <f t="shared" si="102"/>
        <v>855.59006710100596</v>
      </c>
      <c r="BU136" s="195">
        <f t="shared" si="102"/>
        <v>880.09445379725958</v>
      </c>
      <c r="BV136" s="195">
        <f t="shared" si="102"/>
        <v>905.14475041571416</v>
      </c>
      <c r="BW136" s="195">
        <f t="shared" si="102"/>
        <v>930.75309610410579</v>
      </c>
      <c r="BX136" s="195">
        <f t="shared" si="102"/>
        <v>956.93189993857914</v>
      </c>
      <c r="BY136" s="195">
        <f t="shared" si="102"/>
        <v>983.69384692586561</v>
      </c>
      <c r="BZ136" s="195">
        <f t="shared" si="102"/>
        <v>1011.051904138928</v>
      </c>
      <c r="CA136" s="195">
        <f t="shared" si="102"/>
        <v>1039.0193269890385</v>
      </c>
      <c r="CB136" s="195">
        <f t="shared" si="102"/>
        <v>1067.6096656373236</v>
      </c>
      <c r="CC136" s="195">
        <f t="shared" si="102"/>
        <v>1096.8367715488762</v>
      </c>
      <c r="CD136" s="195">
        <f t="shared" si="102"/>
        <v>1126.7148041926091</v>
      </c>
      <c r="CE136" s="195">
        <f t="shared" si="102"/>
        <v>1157.2582378900845</v>
      </c>
      <c r="CF136" s="195">
        <f t="shared" si="102"/>
        <v>1188.4818688166374</v>
      </c>
      <c r="CG136" s="195">
        <f t="shared" si="102"/>
        <v>1220.4008221581764</v>
      </c>
      <c r="CH136" s="195">
        <f t="shared" si="102"/>
        <v>1253.030559427124</v>
      </c>
      <c r="CI136" s="195">
        <f t="shared" si="102"/>
        <v>1286.3868859410384</v>
      </c>
      <c r="CJ136" s="195">
        <f t="shared" si="102"/>
        <v>1320.4859584675264</v>
      </c>
      <c r="CK136" s="195">
        <f t="shared" si="102"/>
        <v>1355.3442930391545</v>
      </c>
      <c r="CL136" s="195">
        <f t="shared" si="102"/>
        <v>1390.9787729421321</v>
      </c>
      <c r="CM136" s="195">
        <f t="shared" si="102"/>
        <v>1427.4066568826315</v>
      </c>
      <c r="CN136" s="195">
        <f t="shared" si="102"/>
        <v>1464.6455873346977</v>
      </c>
      <c r="CO136" s="195">
        <f t="shared" si="102"/>
        <v>1502.7135990737831</v>
      </c>
      <c r="CP136" s="195">
        <f t="shared" si="102"/>
        <v>1541.629127900035</v>
      </c>
      <c r="CQ136" s="195">
        <f t="shared" si="102"/>
        <v>1581.4110195555568</v>
      </c>
      <c r="CR136" s="195">
        <f t="shared" si="102"/>
        <v>1622.0785388399524</v>
      </c>
      <c r="CS136" s="195">
        <f t="shared" si="102"/>
        <v>1663.65137892857</v>
      </c>
      <c r="CT136" s="195">
        <f t="shared" si="102"/>
        <v>1706.1496708979455</v>
      </c>
      <c r="CU136" s="195">
        <f t="shared" si="102"/>
        <v>1749.5939934630539</v>
      </c>
      <c r="CV136" s="195">
        <f t="shared" si="102"/>
        <v>1794.0053829310834</v>
      </c>
      <c r="CW136" s="195">
        <f t="shared" si="102"/>
        <v>1839.4053433765412</v>
      </c>
      <c r="CX136" s="195">
        <f t="shared" si="102"/>
        <v>1885.815857042616</v>
      </c>
      <c r="CY136" s="195">
        <f t="shared" si="102"/>
        <v>1933.2593949738266</v>
      </c>
      <c r="CZ136" s="195">
        <f>IF($C136&gt;CZ$135, "", IF(CZ$135=$G$15, MAX(CZ30-$G$20, 0), EXP(-$G$21*$G$16)*($G$19*#REF!+(1-$G$19)*#REF!)))</f>
        <v>1981.7589278851005</v>
      </c>
    </row>
    <row r="137" spans="3:104" ht="16" outlineLevel="1">
      <c r="C137" s="177">
        <v>1</v>
      </c>
      <c r="D137" s="179" t="str">
        <f t="shared" ref="D137:AI137" si="103">IF($C137&gt;D$135, "", IF(D$135=$G$15, MAX(D31-$G$20, 0), EXP(-$G$21*$G$16)*($G$19*E137+(1-$G$19)*E138)))</f>
        <v/>
      </c>
      <c r="E137" s="195">
        <f t="shared" si="103"/>
        <v>19.610212805694854</v>
      </c>
      <c r="F137" s="195">
        <f t="shared" si="103"/>
        <v>22.382352945796839</v>
      </c>
      <c r="G137" s="195">
        <f t="shared" si="103"/>
        <v>25.432100678435745</v>
      </c>
      <c r="H137" s="195">
        <f t="shared" si="103"/>
        <v>28.769482031192165</v>
      </c>
      <c r="I137" s="195">
        <f t="shared" si="103"/>
        <v>32.402566963505329</v>
      </c>
      <c r="J137" s="195">
        <f t="shared" si="103"/>
        <v>36.337306258861467</v>
      </c>
      <c r="K137" s="195">
        <f t="shared" si="103"/>
        <v>40.577432267573329</v>
      </c>
      <c r="L137" s="195">
        <f t="shared" si="103"/>
        <v>45.124431277174779</v>
      </c>
      <c r="M137" s="195">
        <f t="shared" si="103"/>
        <v>49.977591904291515</v>
      </c>
      <c r="N137" s="195">
        <f t="shared" si="103"/>
        <v>55.13412995968438</v>
      </c>
      <c r="O137" s="195">
        <f t="shared" si="103"/>
        <v>60.589385992591183</v>
      </c>
      <c r="P137" s="195">
        <f t="shared" si="103"/>
        <v>66.337087481199134</v>
      </c>
      <c r="Q137" s="195">
        <f t="shared" si="103"/>
        <v>72.36966374149219</v>
      </c>
      <c r="R137" s="195">
        <f t="shared" si="103"/>
        <v>78.67859841204826</v>
      </c>
      <c r="S137" s="195">
        <f t="shared" si="103"/>
        <v>85.254802134164251</v>
      </c>
      <c r="T137" s="195">
        <f t="shared" si="103"/>
        <v>92.088987008061338</v>
      </c>
      <c r="U137" s="195">
        <f t="shared" si="103"/>
        <v>99.172024686992771</v>
      </c>
      <c r="V137" s="195">
        <f t="shared" si="103"/>
        <v>106.49527156928643</v>
      </c>
      <c r="W137" s="195">
        <f t="shared" si="103"/>
        <v>114.05084733218929</v>
      </c>
      <c r="X137" s="195">
        <f t="shared" si="103"/>
        <v>121.83185676963963</v>
      </c>
      <c r="Y137" s="195">
        <f t="shared" si="103"/>
        <v>129.83254920263366</v>
      </c>
      <c r="Z137" s="195">
        <f t="shared" si="103"/>
        <v>138.0484142224619</v>
      </c>
      <c r="AA137" s="195">
        <f t="shared" si="103"/>
        <v>146.47621678982512</v>
      </c>
      <c r="AB137" s="195">
        <f t="shared" si="103"/>
        <v>155.11397837063393</v>
      </c>
      <c r="AC137" s="195">
        <f t="shared" si="103"/>
        <v>163.96091354782172</v>
      </c>
      <c r="AD137" s="195">
        <f t="shared" si="103"/>
        <v>173.01733322776602</v>
      </c>
      <c r="AE137" s="195">
        <f t="shared" si="103"/>
        <v>182.28452611069676</v>
      </c>
      <c r="AF137" s="195">
        <f t="shared" si="103"/>
        <v>191.76462959620775</v>
      </c>
      <c r="AG137" s="195">
        <f t="shared" si="103"/>
        <v>201.46049993586834</v>
      </c>
      <c r="AH137" s="195">
        <f t="shared" si="103"/>
        <v>211.3755894879296</v>
      </c>
      <c r="AI137" s="195">
        <f t="shared" si="103"/>
        <v>221.51383666999737</v>
      </c>
      <c r="AJ137" s="195">
        <f t="shared" ref="AJ137:BO137" si="104">IF($C137&gt;AJ$135, "", IF(AJ$135=$G$15, MAX(AJ31-$G$20, 0), EXP(-$G$21*$G$16)*($G$19*AK137+(1-$G$19)*AK138)))</f>
        <v>231.87957193010607</v>
      </c>
      <c r="AK137" s="195">
        <f t="shared" si="104"/>
        <v>242.47744100415719</v>
      </c>
      <c r="AL137" s="195">
        <f t="shared" si="104"/>
        <v>253.31234506601874</v>
      </c>
      <c r="AM137" s="195">
        <f t="shared" si="104"/>
        <v>264.38939619160215</v>
      </c>
      <c r="AN137" s="195">
        <f t="shared" si="104"/>
        <v>275.71388585771518</v>
      </c>
      <c r="AO137" s="195">
        <f t="shared" si="104"/>
        <v>287.29126392546596</v>
      </c>
      <c r="AP137" s="195">
        <f t="shared" si="104"/>
        <v>299.12712562105054</v>
      </c>
      <c r="AQ137" s="195">
        <f t="shared" si="104"/>
        <v>311.22720431201617</v>
      </c>
      <c r="AR137" s="195">
        <f t="shared" si="104"/>
        <v>323.59736827719775</v>
      </c>
      <c r="AS137" s="195">
        <f t="shared" si="104"/>
        <v>336.24362009548628</v>
      </c>
      <c r="AT137" s="195">
        <f t="shared" si="104"/>
        <v>349.17209767115753</v>
      </c>
      <c r="AU137" s="195">
        <f t="shared" si="104"/>
        <v>362.38907623778192</v>
      </c>
      <c r="AV137" s="195">
        <f t="shared" si="104"/>
        <v>375.90097092776193</v>
      </c>
      <c r="AW137" s="195">
        <f t="shared" si="104"/>
        <v>389.71433966526047</v>
      </c>
      <c r="AX137" s="195">
        <f t="shared" si="104"/>
        <v>403.83588625031939</v>
      </c>
      <c r="AY137" s="195">
        <f t="shared" si="104"/>
        <v>418.27246356756314</v>
      </c>
      <c r="AZ137" s="195">
        <f t="shared" si="104"/>
        <v>433.03107688898507</v>
      </c>
      <c r="BA137" s="195">
        <f t="shared" si="104"/>
        <v>448.11888725857841</v>
      </c>
      <c r="BB137" s="195">
        <f t="shared" si="104"/>
        <v>463.54321495502347</v>
      </c>
      <c r="BC137" s="195">
        <f t="shared" si="104"/>
        <v>479.31154303219466</v>
      </c>
      <c r="BD137" s="195">
        <f t="shared" si="104"/>
        <v>495.43152093860613</v>
      </c>
      <c r="BE137" s="195">
        <f t="shared" si="104"/>
        <v>511.91096821738461</v>
      </c>
      <c r="BF137" s="195">
        <f t="shared" si="104"/>
        <v>528.75787828852469</v>
      </c>
      <c r="BG137" s="195">
        <f t="shared" si="104"/>
        <v>545.98042231524732</v>
      </c>
      <c r="BH137" s="195">
        <f t="shared" si="104"/>
        <v>563.58695315633111</v>
      </c>
      <c r="BI137" s="195">
        <f t="shared" si="104"/>
        <v>581.58600940632971</v>
      </c>
      <c r="BJ137" s="195">
        <f t="shared" si="104"/>
        <v>599.98631952562664</v>
      </c>
      <c r="BK137" s="195">
        <f t="shared" si="104"/>
        <v>618.7968060623283</v>
      </c>
      <c r="BL137" s="195">
        <f t="shared" si="104"/>
        <v>638.02658996803507</v>
      </c>
      <c r="BM137" s="195">
        <f t="shared" si="104"/>
        <v>657.68499500957762</v>
      </c>
      <c r="BN137" s="195">
        <f t="shared" si="104"/>
        <v>677.78155227885622</v>
      </c>
      <c r="BO137" s="195">
        <f t="shared" si="104"/>
        <v>698.32600480295855</v>
      </c>
      <c r="BP137" s="195">
        <f t="shared" ref="BP137:CY137" si="105">IF($C137&gt;BP$135, "", IF(BP$135=$G$15, MAX(BP31-$G$20, 0), EXP(-$G$21*$G$16)*($G$19*BQ137+(1-$G$19)*BQ138)))</f>
        <v>719.32831225679126</v>
      </c>
      <c r="BQ137" s="195">
        <f t="shared" si="105"/>
        <v>740.79865578050124</v>
      </c>
      <c r="BR137" s="195">
        <f t="shared" si="105"/>
        <v>762.7474429040185</v>
      </c>
      <c r="BS137" s="195">
        <f t="shared" si="105"/>
        <v>785.18531258110193</v>
      </c>
      <c r="BT137" s="195">
        <f t="shared" si="105"/>
        <v>808.12314033532289</v>
      </c>
      <c r="BU137" s="195">
        <f t="shared" si="105"/>
        <v>831.57204352047654</v>
      </c>
      <c r="BV137" s="195">
        <f t="shared" si="105"/>
        <v>855.54338669796391</v>
      </c>
      <c r="BW137" s="195">
        <f t="shared" si="105"/>
        <v>880.0487871337466</v>
      </c>
      <c r="BX137" s="195">
        <f t="shared" si="105"/>
        <v>905.10012041753282</v>
      </c>
      <c r="BY137" s="195">
        <f t="shared" si="105"/>
        <v>930.70952620691344</v>
      </c>
      <c r="BZ137" s="195">
        <f t="shared" si="105"/>
        <v>956.88941409922461</v>
      </c>
      <c r="CA137" s="195">
        <f t="shared" si="105"/>
        <v>983.65246963397851</v>
      </c>
      <c r="CB137" s="195">
        <f t="shared" si="105"/>
        <v>1011.011660428766</v>
      </c>
      <c r="CC137" s="195">
        <f t="shared" si="105"/>
        <v>1038.9802424515981</v>
      </c>
      <c r="CD137" s="195">
        <f t="shared" si="105"/>
        <v>1067.5717664327185</v>
      </c>
      <c r="CE137" s="195">
        <f t="shared" si="105"/>
        <v>1096.8000844189942</v>
      </c>
      <c r="CF137" s="195">
        <f t="shared" si="105"/>
        <v>1126.6793564740474</v>
      </c>
      <c r="CG137" s="195">
        <f t="shared" si="105"/>
        <v>1157.2240575273736</v>
      </c>
      <c r="CH137" s="195">
        <f t="shared" si="105"/>
        <v>1188.4489843757603</v>
      </c>
      <c r="CI137" s="195">
        <f t="shared" si="105"/>
        <v>1220.3692628403862</v>
      </c>
      <c r="CJ137" s="195">
        <f t="shared" si="105"/>
        <v>1253.0003550830711</v>
      </c>
      <c r="CK137" s="195">
        <f t="shared" si="105"/>
        <v>1286.3580670852091</v>
      </c>
      <c r="CL137" s="195">
        <f t="shared" si="105"/>
        <v>1320.4585562930054</v>
      </c>
      <c r="CM137" s="195">
        <f t="shared" si="105"/>
        <v>1355.3183394327139</v>
      </c>
      <c r="CN137" s="195">
        <f t="shared" si="105"/>
        <v>1390.954300499656</v>
      </c>
      <c r="CO137" s="195">
        <f t="shared" si="105"/>
        <v>1427.3836989248848</v>
      </c>
      <c r="CP137" s="195">
        <f t="shared" si="105"/>
        <v>1464.624177923444</v>
      </c>
      <c r="CQ137" s="195">
        <f t="shared" si="105"/>
        <v>1502.6937730282623</v>
      </c>
      <c r="CR137" s="195">
        <f t="shared" si="105"/>
        <v>1541.6109208138062</v>
      </c>
      <c r="CS137" s="195">
        <f t="shared" si="105"/>
        <v>1581.3944678137154</v>
      </c>
      <c r="CT137" s="195">
        <f t="shared" si="105"/>
        <v>1622.0636796367328</v>
      </c>
      <c r="CU137" s="195">
        <f t="shared" si="105"/>
        <v>1663.6382502853371</v>
      </c>
      <c r="CV137" s="195">
        <f t="shared" si="105"/>
        <v>1706.1383116815859</v>
      </c>
      <c r="CW137" s="195">
        <f t="shared" si="105"/>
        <v>1749.5844434047779</v>
      </c>
      <c r="CX137" s="195">
        <f t="shared" si="105"/>
        <v>1793.9976826456439</v>
      </c>
      <c r="CY137" s="195">
        <f t="shared" si="105"/>
        <v>1839.3995343818815</v>
      </c>
      <c r="CZ137" s="195">
        <f>IF($C137&gt;CZ$135, "", IF(CZ$135=$G$15, MAX(CZ31-$G$20, 0), EXP(-$G$21*$G$16)*($G$19*#REF!+(1-$G$19)*#REF!)))</f>
        <v>1885.811981779952</v>
      </c>
    </row>
    <row r="138" spans="3:104" ht="16" outlineLevel="1">
      <c r="C138" s="177">
        <v>2</v>
      </c>
      <c r="D138" s="179" t="str">
        <f t="shared" ref="D138:AI138" si="106">IF($C138&gt;D$135, "", IF(D$135=$G$15, MAX(D32-$G$20, 0), EXP(-$G$21*$G$16)*($G$19*E138+(1-$G$19)*E139)))</f>
        <v/>
      </c>
      <c r="E138" s="195" t="str">
        <f t="shared" si="106"/>
        <v/>
      </c>
      <c r="F138" s="195">
        <f t="shared" si="106"/>
        <v>16.864294821058767</v>
      </c>
      <c r="G138" s="195">
        <f t="shared" si="106"/>
        <v>19.361754927776349</v>
      </c>
      <c r="H138" s="195">
        <f t="shared" si="106"/>
        <v>22.126968558795294</v>
      </c>
      <c r="I138" s="195">
        <f t="shared" si="106"/>
        <v>25.171908211369061</v>
      </c>
      <c r="J138" s="195">
        <f t="shared" si="106"/>
        <v>28.50675158021043</v>
      </c>
      <c r="K138" s="195">
        <f t="shared" si="106"/>
        <v>32.139654973661251</v>
      </c>
      <c r="L138" s="195">
        <f t="shared" si="106"/>
        <v>36.076582880290424</v>
      </c>
      <c r="M138" s="195">
        <f t="shared" si="106"/>
        <v>40.321204825937322</v>
      </c>
      <c r="N138" s="195">
        <f t="shared" si="106"/>
        <v>44.874867831981682</v>
      </c>
      <c r="O138" s="195">
        <f t="shared" si="106"/>
        <v>49.736649143322744</v>
      </c>
      <c r="P138" s="195">
        <f t="shared" si="106"/>
        <v>54.903489641161279</v>
      </c>
      <c r="Q138" s="195">
        <f t="shared" si="106"/>
        <v>60.370403772447609</v>
      </c>
      <c r="R138" s="195">
        <f t="shared" si="106"/>
        <v>66.130757256535986</v>
      </c>
      <c r="S138" s="195">
        <f t="shared" si="106"/>
        <v>72.176599643902989</v>
      </c>
      <c r="T138" s="195">
        <f t="shared" si="106"/>
        <v>78.49903537136602</v>
      </c>
      <c r="U138" s="195">
        <f t="shared" si="106"/>
        <v>85.088614608527166</v>
      </c>
      <c r="V138" s="195">
        <f t="shared" si="106"/>
        <v>91.935724163186748</v>
      </c>
      <c r="W138" s="195">
        <f t="shared" si="106"/>
        <v>99.030959134736051</v>
      </c>
      <c r="X138" s="195">
        <f t="shared" si="106"/>
        <v>106.3654578613626</v>
      </c>
      <c r="Y138" s="195">
        <f t="shared" si="106"/>
        <v>113.93118584227516</v>
      </c>
      <c r="Z138" s="195">
        <f t="shared" si="106"/>
        <v>121.72115844049969</v>
      </c>
      <c r="AA138" s="195">
        <f t="shared" si="106"/>
        <v>129.72959689239428</v>
      </c>
      <c r="AB138" s="195">
        <f t="shared" si="106"/>
        <v>137.95201701517081</v>
      </c>
      <c r="AC138" s="195">
        <f t="shared" si="106"/>
        <v>146.38525455600785</v>
      </c>
      <c r="AD138" s="195">
        <f t="shared" si="106"/>
        <v>155.02743495779134</v>
      </c>
      <c r="AE138" s="195">
        <f t="shared" si="106"/>
        <v>163.87789811720123</v>
      </c>
      <c r="AF138" s="195">
        <f t="shared" si="106"/>
        <v>172.93709030374066</v>
      </c>
      <c r="AG138" s="195">
        <f t="shared" si="106"/>
        <v>182.20643576484258</v>
      </c>
      <c r="AH138" s="195">
        <f t="shared" si="106"/>
        <v>191.68819977636923</v>
      </c>
      <c r="AI138" s="195">
        <f t="shared" si="106"/>
        <v>201.38535324014498</v>
      </c>
      <c r="AJ138" s="195">
        <f t="shared" ref="AJ138:BO138" si="107">IF($C138&gt;AJ$135, "", IF(AJ$135=$G$15, MAX(AJ32-$G$20, 0), EXP(-$G$21*$G$16)*($G$19*AK138+(1-$G$19)*AK139)))</f>
        <v>211.30144668640494</v>
      </c>
      <c r="AK138" s="195">
        <f t="shared" si="107"/>
        <v>221.44049904130367</v>
      </c>
      <c r="AL138" s="195">
        <f t="shared" si="107"/>
        <v>231.80690407825827</v>
      </c>
      <c r="AM138" s="195">
        <f t="shared" si="107"/>
        <v>242.40535533617276</v>
      </c>
      <c r="AN138" s="195">
        <f t="shared" si="107"/>
        <v>253.24078862101274</v>
      </c>
      <c r="AO138" s="195">
        <f t="shared" si="107"/>
        <v>264.31834007985304</v>
      </c>
      <c r="AP138" s="195">
        <f t="shared" si="107"/>
        <v>275.64331723359498</v>
      </c>
      <c r="AQ138" s="195">
        <f t="shared" si="107"/>
        <v>287.22118019694341</v>
      </c>
      <c r="AR138" s="195">
        <f t="shared" si="107"/>
        <v>299.05753048553515</v>
      </c>
      <c r="AS138" s="195">
        <f t="shared" si="107"/>
        <v>311.15810518369943</v>
      </c>
      <c r="AT138" s="195">
        <f t="shared" si="107"/>
        <v>323.52877470759722</v>
      </c>
      <c r="AU138" s="195">
        <f t="shared" si="107"/>
        <v>336.17554285902509</v>
      </c>
      <c r="AV138" s="195">
        <f t="shared" si="107"/>
        <v>349.10454826830369</v>
      </c>
      <c r="AW138" s="195">
        <f t="shared" si="107"/>
        <v>362.32206664358642</v>
      </c>
      <c r="AX138" s="195">
        <f t="shared" si="107"/>
        <v>375.83451347498288</v>
      </c>
      <c r="AY138" s="195">
        <f t="shared" si="107"/>
        <v>389.64844699609182</v>
      </c>
      <c r="AZ138" s="195">
        <f t="shared" si="107"/>
        <v>403.77057130046057</v>
      </c>
      <c r="BA138" s="195">
        <f t="shared" si="107"/>
        <v>418.2077395643181</v>
      </c>
      <c r="BB138" s="195">
        <f t="shared" si="107"/>
        <v>432.96695735494473</v>
      </c>
      <c r="BC138" s="195">
        <f t="shared" si="107"/>
        <v>448.05538601736185</v>
      </c>
      <c r="BD138" s="195">
        <f t="shared" si="107"/>
        <v>463.48034613776053</v>
      </c>
      <c r="BE138" s="195">
        <f t="shared" si="107"/>
        <v>479.24932108431841</v>
      </c>
      <c r="BF138" s="195">
        <f t="shared" si="107"/>
        <v>495.36996062683363</v>
      </c>
      <c r="BG138" s="195">
        <f t="shared" si="107"/>
        <v>511.8500846368604</v>
      </c>
      <c r="BH138" s="195">
        <f t="shared" si="107"/>
        <v>528.69768687012356</v>
      </c>
      <c r="BI138" s="195">
        <f t="shared" si="107"/>
        <v>545.92093883303914</v>
      </c>
      <c r="BJ138" s="195">
        <f t="shared" si="107"/>
        <v>563.52819373521322</v>
      </c>
      <c r="BK138" s="195">
        <f t="shared" si="107"/>
        <v>581.52799052982687</v>
      </c>
      <c r="BL138" s="195">
        <f t="shared" si="107"/>
        <v>599.92905804386646</v>
      </c>
      <c r="BM138" s="195">
        <f t="shared" si="107"/>
        <v>618.74031920019274</v>
      </c>
      <c r="BN138" s="195">
        <f t="shared" si="107"/>
        <v>637.9708953334931</v>
      </c>
      <c r="BO138" s="195">
        <f t="shared" si="107"/>
        <v>657.63011060220492</v>
      </c>
      <c r="BP138" s="195">
        <f t="shared" ref="BP138:CY138" si="108">IF($C138&gt;BP$135, "", IF(BP$135=$G$15, MAX(BP32-$G$20, 0), EXP(-$G$21*$G$16)*($G$19*BQ138+(1-$G$19)*BQ139)))</f>
        <v>677.72749649854143</v>
      </c>
      <c r="BQ138" s="195">
        <f t="shared" si="108"/>
        <v>698.27279645880594</v>
      </c>
      <c r="BR138" s="195">
        <f t="shared" si="108"/>
        <v>719.27597057621961</v>
      </c>
      <c r="BS138" s="195">
        <f t="shared" si="108"/>
        <v>740.7472004185455</v>
      </c>
      <c r="BT138" s="195">
        <f t="shared" si="108"/>
        <v>762.69689395283854</v>
      </c>
      <c r="BU138" s="195">
        <f t="shared" si="108"/>
        <v>785.13569057970267</v>
      </c>
      <c r="BV138" s="195">
        <f t="shared" si="108"/>
        <v>808.07446627949014</v>
      </c>
      <c r="BW138" s="195">
        <f t="shared" si="108"/>
        <v>831.52433887293444</v>
      </c>
      <c r="BX138" s="195">
        <f t="shared" si="108"/>
        <v>855.49667339875748</v>
      </c>
      <c r="BY138" s="195">
        <f t="shared" si="108"/>
        <v>880.00308761085569</v>
      </c>
      <c r="BZ138" s="195">
        <f t="shared" si="108"/>
        <v>905.05545759772212</v>
      </c>
      <c r="CA138" s="195">
        <f t="shared" si="108"/>
        <v>930.66592352682346</v>
      </c>
      <c r="CB138" s="195">
        <f t="shared" si="108"/>
        <v>956.84689551670897</v>
      </c>
      <c r="CC138" s="195">
        <f t="shared" si="108"/>
        <v>983.61105963969464</v>
      </c>
      <c r="CD138" s="195">
        <f t="shared" si="108"/>
        <v>1010.9713840580221</v>
      </c>
      <c r="CE138" s="195">
        <f t="shared" si="108"/>
        <v>1038.9411252964635</v>
      </c>
      <c r="CF138" s="195">
        <f t="shared" si="108"/>
        <v>1067.5338346544056</v>
      </c>
      <c r="CG138" s="195">
        <f t="shared" si="108"/>
        <v>1096.7633647605126</v>
      </c>
      <c r="CH138" s="195">
        <f t="shared" si="108"/>
        <v>1126.6438762731409</v>
      </c>
      <c r="CI138" s="195">
        <f t="shared" si="108"/>
        <v>1157.1898447297465</v>
      </c>
      <c r="CJ138" s="195">
        <f t="shared" si="108"/>
        <v>1188.4160675485932</v>
      </c>
      <c r="CK138" s="195">
        <f t="shared" si="108"/>
        <v>1220.3376711861583</v>
      </c>
      <c r="CL138" s="195">
        <f t="shared" si="108"/>
        <v>1252.9701184536848</v>
      </c>
      <c r="CM138" s="195">
        <f t="shared" si="108"/>
        <v>1286.3292159964315</v>
      </c>
      <c r="CN138" s="195">
        <f t="shared" si="108"/>
        <v>1320.4311219392303</v>
      </c>
      <c r="CO138" s="195">
        <f t="shared" si="108"/>
        <v>1355.2923537020517</v>
      </c>
      <c r="CP138" s="195">
        <f t="shared" si="108"/>
        <v>1390.929795989359</v>
      </c>
      <c r="CQ138" s="195">
        <f t="shared" si="108"/>
        <v>1427.360708957116</v>
      </c>
      <c r="CR138" s="195">
        <f t="shared" si="108"/>
        <v>1464.6027365613968</v>
      </c>
      <c r="CS138" s="195">
        <f t="shared" si="108"/>
        <v>1502.6739150926376</v>
      </c>
      <c r="CT138" s="195">
        <f t="shared" si="108"/>
        <v>1541.5926818996563</v>
      </c>
      <c r="CU138" s="195">
        <f t="shared" si="108"/>
        <v>1581.3778843076639</v>
      </c>
      <c r="CV138" s="195">
        <f t="shared" si="108"/>
        <v>1622.0487887345753</v>
      </c>
      <c r="CW138" s="195">
        <f t="shared" si="108"/>
        <v>1663.6250900100335</v>
      </c>
      <c r="CX138" s="195">
        <f t="shared" si="108"/>
        <v>1706.1269209016543</v>
      </c>
      <c r="CY138" s="195">
        <f t="shared" si="108"/>
        <v>1749.5748618530963</v>
      </c>
      <c r="CZ138" s="195">
        <f>IF($C138&gt;CZ$135, "", IF(CZ$135=$G$15, MAX(CZ32-$G$20, 0), EXP(-$G$21*$G$16)*($G$19*#REF!+(1-$G$19)*#REF!)))</f>
        <v>1793.989950938671</v>
      </c>
    </row>
    <row r="139" spans="3:104" ht="16" outlineLevel="1">
      <c r="C139" s="177">
        <v>3</v>
      </c>
      <c r="D139" s="179" t="str">
        <f t="shared" ref="D139:AI139" si="109">IF($C139&gt;D$135, "", IF(D$135=$G$15, MAX(D33-$G$20, 0), EXP(-$G$21*$G$16)*($G$19*E139+(1-$G$19)*E140)))</f>
        <v/>
      </c>
      <c r="E139" s="195" t="str">
        <f t="shared" si="109"/>
        <v/>
      </c>
      <c r="F139" s="195" t="str">
        <f t="shared" si="109"/>
        <v/>
      </c>
      <c r="G139" s="195">
        <f t="shared" si="109"/>
        <v>14.390159059871969</v>
      </c>
      <c r="H139" s="195">
        <f t="shared" si="109"/>
        <v>16.622623507170886</v>
      </c>
      <c r="I139" s="195">
        <f t="shared" si="109"/>
        <v>19.111050538038366</v>
      </c>
      <c r="J139" s="195">
        <f t="shared" si="109"/>
        <v>21.869199679866284</v>
      </c>
      <c r="K139" s="195">
        <f t="shared" si="109"/>
        <v>24.909260026419737</v>
      </c>
      <c r="L139" s="195">
        <f t="shared" si="109"/>
        <v>28.241567801953813</v>
      </c>
      <c r="M139" s="195">
        <f t="shared" si="109"/>
        <v>31.874369032663488</v>
      </c>
      <c r="N139" s="195">
        <f t="shared" si="109"/>
        <v>35.813641279582619</v>
      </c>
      <c r="O139" s="195">
        <f t="shared" si="109"/>
        <v>40.062986364273478</v>
      </c>
      <c r="P139" s="195">
        <f t="shared" si="109"/>
        <v>44.623602981914331</v>
      </c>
      <c r="Q139" s="195">
        <f t="shared" si="109"/>
        <v>49.494344169008457</v>
      </c>
      <c r="R139" s="195">
        <f t="shared" si="109"/>
        <v>54.671859996170632</v>
      </c>
      <c r="S139" s="195">
        <f t="shared" si="109"/>
        <v>60.15082090040864</v>
      </c>
      <c r="T139" s="195">
        <f t="shared" si="109"/>
        <v>65.924212133961746</v>
      </c>
      <c r="U139" s="195">
        <f t="shared" si="109"/>
        <v>71.983685301717003</v>
      </c>
      <c r="V139" s="195">
        <f t="shared" si="109"/>
        <v>78.319949294925053</v>
      </c>
      <c r="W139" s="195">
        <f t="shared" si="109"/>
        <v>84.923180463205597</v>
      </c>
      <c r="X139" s="195">
        <f t="shared" si="109"/>
        <v>91.783430862485176</v>
      </c>
      <c r="Y139" s="195">
        <f t="shared" si="109"/>
        <v>98.891014004195227</v>
      </c>
      <c r="Z139" s="195">
        <f t="shared" si="109"/>
        <v>106.23684968537752</v>
      </c>
      <c r="AA139" s="195">
        <f t="shared" si="109"/>
        <v>113.81275301304011</v>
      </c>
      <c r="AB139" s="195">
        <f t="shared" si="109"/>
        <v>121.61165731490715</v>
      </c>
      <c r="AC139" s="195">
        <f t="shared" si="109"/>
        <v>129.62776580637188</v>
      </c>
      <c r="AD139" s="195">
        <f t="shared" si="109"/>
        <v>137.85663215338477</v>
      </c>
      <c r="AE139" s="195">
        <f t="shared" si="109"/>
        <v>146.29517492763418</v>
      </c>
      <c r="AF139" s="195">
        <f t="shared" si="109"/>
        <v>154.94163495166535</v>
      </c>
      <c r="AG139" s="195">
        <f t="shared" si="109"/>
        <v>163.79548735297109</v>
      </c>
      <c r="AH139" s="195">
        <f t="shared" si="109"/>
        <v>172.85732161745753</v>
      </c>
      <c r="AI139" s="195">
        <f t="shared" si="109"/>
        <v>182.12870305235893</v>
      </c>
      <c r="AJ139" s="195">
        <f t="shared" ref="AJ139:BO139" si="110">IF($C139&gt;AJ$135, "", IF(AJ$135=$G$15, MAX(AJ33-$G$20, 0), EXP(-$G$21*$G$16)*($G$19*AK139+(1-$G$19)*AK140)))</f>
        <v>191.61202799246917</v>
      </c>
      <c r="AK139" s="195">
        <f t="shared" si="110"/>
        <v>201.31038309120646</v>
      </c>
      <c r="AL139" s="195">
        <f t="shared" si="110"/>
        <v>211.2274164833795</v>
      </c>
      <c r="AM139" s="195">
        <f t="shared" si="110"/>
        <v>221.36722586067867</v>
      </c>
      <c r="AN139" s="195">
        <f t="shared" si="110"/>
        <v>231.73426589844576</v>
      </c>
      <c r="AO139" s="195">
        <f t="shared" si="110"/>
        <v>242.33327526951783</v>
      </c>
      <c r="AP139" s="195">
        <f t="shared" si="110"/>
        <v>253.16922183233447</v>
      </c>
      <c r="AQ139" s="195">
        <f t="shared" si="110"/>
        <v>264.24726353505866</v>
      </c>
      <c r="AR139" s="195">
        <f t="shared" si="110"/>
        <v>275.5727220931368</v>
      </c>
      <c r="AS139" s="195">
        <f t="shared" si="110"/>
        <v>287.1510664681752</v>
      </c>
      <c r="AT139" s="195">
        <f t="shared" si="110"/>
        <v>298.98790346266475</v>
      </c>
      <c r="AU139" s="195">
        <f t="shared" si="110"/>
        <v>311.08897320724253</v>
      </c>
      <c r="AV139" s="195">
        <f t="shared" si="110"/>
        <v>323.46014783490358</v>
      </c>
      <c r="AW139" s="195">
        <f t="shared" si="110"/>
        <v>336.10743212350775</v>
      </c>
      <c r="AX139" s="195">
        <f t="shared" si="110"/>
        <v>349.03696529421399</v>
      </c>
      <c r="AY139" s="195">
        <f t="shared" si="110"/>
        <v>362.25502346095897</v>
      </c>
      <c r="AZ139" s="195">
        <f t="shared" si="110"/>
        <v>375.76802243922486</v>
      </c>
      <c r="BA139" s="195">
        <f t="shared" si="110"/>
        <v>389.58252075811362</v>
      </c>
      <c r="BB139" s="195">
        <f t="shared" si="110"/>
        <v>403.70522279922841</v>
      </c>
      <c r="BC139" s="195">
        <f t="shared" si="110"/>
        <v>418.14298202849363</v>
      </c>
      <c r="BD139" s="195">
        <f t="shared" si="110"/>
        <v>432.9028043078913</v>
      </c>
      <c r="BE139" s="195">
        <f t="shared" si="110"/>
        <v>447.99185128332243</v>
      </c>
      <c r="BF139" s="195">
        <f t="shared" si="110"/>
        <v>463.4174438484651</v>
      </c>
      <c r="BG139" s="195">
        <f t="shared" si="110"/>
        <v>479.18706568580672</v>
      </c>
      <c r="BH139" s="195">
        <f t="shared" si="110"/>
        <v>495.30836688644206</v>
      </c>
      <c r="BI139" s="195">
        <f t="shared" si="110"/>
        <v>511.78916765036649</v>
      </c>
      <c r="BJ139" s="195">
        <f t="shared" si="110"/>
        <v>528.63746206904875</v>
      </c>
      <c r="BK139" s="195">
        <f t="shared" si="110"/>
        <v>545.86142199211531</v>
      </c>
      <c r="BL139" s="195">
        <f t="shared" si="110"/>
        <v>563.46940098001335</v>
      </c>
      <c r="BM139" s="195">
        <f t="shared" si="110"/>
        <v>581.46993834456725</v>
      </c>
      <c r="BN139" s="195">
        <f t="shared" si="110"/>
        <v>599.87176327938141</v>
      </c>
      <c r="BO139" s="195">
        <f t="shared" si="110"/>
        <v>618.68379908208635</v>
      </c>
      <c r="BP139" s="195">
        <f t="shared" ref="BP139:CY139" si="111">IF($C139&gt;BP$135, "", IF(BP$135=$G$15, MAX(BP33-$G$20, 0), EXP(-$G$21*$G$16)*($G$19*BQ139+(1-$G$19)*BQ140)))</f>
        <v>637.91516747047331</v>
      </c>
      <c r="BQ139" s="195">
        <f t="shared" si="111"/>
        <v>657.57519299460159</v>
      </c>
      <c r="BR139" s="195">
        <f t="shared" si="111"/>
        <v>677.67340754701547</v>
      </c>
      <c r="BS139" s="195">
        <f t="shared" si="111"/>
        <v>698.2195549732503</v>
      </c>
      <c r="BT139" s="195">
        <f t="shared" si="111"/>
        <v>719.22359578485941</v>
      </c>
      <c r="BU139" s="195">
        <f t="shared" si="111"/>
        <v>740.69571197724031</v>
      </c>
      <c r="BV139" s="195">
        <f t="shared" si="111"/>
        <v>762.64631195459128</v>
      </c>
      <c r="BW139" s="195">
        <f t="shared" si="111"/>
        <v>785.08603556437947</v>
      </c>
      <c r="BX139" s="195">
        <f t="shared" si="111"/>
        <v>808.02575924375788</v>
      </c>
      <c r="BY139" s="195">
        <f t="shared" si="111"/>
        <v>831.47660128041753</v>
      </c>
      <c r="BZ139" s="195">
        <f t="shared" si="111"/>
        <v>855.44992719042114</v>
      </c>
      <c r="CA139" s="195">
        <f t="shared" si="111"/>
        <v>879.95735521562085</v>
      </c>
      <c r="CB139" s="195">
        <f t="shared" si="111"/>
        <v>905.0107619433154</v>
      </c>
      <c r="CC139" s="195">
        <f t="shared" si="111"/>
        <v>930.62228805086841</v>
      </c>
      <c r="CD139" s="195">
        <f t="shared" si="111"/>
        <v>956.80434417806475</v>
      </c>
      <c r="CE139" s="195">
        <f t="shared" si="111"/>
        <v>983.56961693004598</v>
      </c>
      <c r="CF139" s="195">
        <f t="shared" si="111"/>
        <v>1010.9310750137274</v>
      </c>
      <c r="CG139" s="195">
        <f t="shared" si="111"/>
        <v>1038.9019755106667</v>
      </c>
      <c r="CH139" s="195">
        <f t="shared" si="111"/>
        <v>1067.4958702894162</v>
      </c>
      <c r="CI139" s="195">
        <f t="shared" si="111"/>
        <v>1096.7266125604622</v>
      </c>
      <c r="CJ139" s="195">
        <f t="shared" si="111"/>
        <v>1126.608363576921</v>
      </c>
      <c r="CK139" s="195">
        <f t="shared" si="111"/>
        <v>1157.1555994842327</v>
      </c>
      <c r="CL139" s="195">
        <f t="shared" si="111"/>
        <v>1188.3831183221664</v>
      </c>
      <c r="CM139" s="195">
        <f t="shared" si="111"/>
        <v>1220.3060471825222</v>
      </c>
      <c r="CN139" s="195">
        <f t="shared" si="111"/>
        <v>1252.9398495259952</v>
      </c>
      <c r="CO139" s="195">
        <f t="shared" si="111"/>
        <v>1286.3003326617361</v>
      </c>
      <c r="CP139" s="195">
        <f t="shared" si="111"/>
        <v>1320.4036553932317</v>
      </c>
      <c r="CQ139" s="195">
        <f t="shared" si="111"/>
        <v>1355.2663358341981</v>
      </c>
      <c r="CR139" s="195">
        <f t="shared" si="111"/>
        <v>1390.905259398271</v>
      </c>
      <c r="CS139" s="195">
        <f t="shared" si="111"/>
        <v>1427.3376869663552</v>
      </c>
      <c r="CT139" s="195">
        <f t="shared" si="111"/>
        <v>1464.5812632355862</v>
      </c>
      <c r="CU139" s="195">
        <f t="shared" si="111"/>
        <v>1502.6540252539392</v>
      </c>
      <c r="CV139" s="195">
        <f t="shared" si="111"/>
        <v>1541.5744111446172</v>
      </c>
      <c r="CW139" s="195">
        <f t="shared" si="111"/>
        <v>1581.3612690244345</v>
      </c>
      <c r="CX139" s="195">
        <f t="shared" si="111"/>
        <v>1622.0338661205119</v>
      </c>
      <c r="CY139" s="195">
        <f t="shared" si="111"/>
        <v>1663.6118980896924</v>
      </c>
      <c r="CZ139" s="195">
        <f>IF($C139&gt;CZ$135, "", IF(CZ$135=$G$15, MAX(CZ33-$G$20, 0), EXP(-$G$21*$G$16)*($G$19*#REF!+(1-$G$19)*#REF!)))</f>
        <v>1706.1154985451849</v>
      </c>
    </row>
    <row r="140" spans="3:104" ht="16" outlineLevel="1">
      <c r="C140" s="177">
        <v>4</v>
      </c>
      <c r="D140" s="179" t="str">
        <f t="shared" ref="D140:AI140" si="112">IF($C140&gt;D$135, "", IF(D$135=$G$15, MAX(D34-$G$20, 0), EXP(-$G$21*$G$16)*($G$19*E140+(1-$G$19)*E141)))</f>
        <v/>
      </c>
      <c r="E140" s="195" t="str">
        <f t="shared" si="112"/>
        <v/>
      </c>
      <c r="F140" s="195" t="str">
        <f t="shared" si="112"/>
        <v/>
      </c>
      <c r="G140" s="195" t="str">
        <f t="shared" si="112"/>
        <v/>
      </c>
      <c r="H140" s="195">
        <f t="shared" si="112"/>
        <v>12.17828860391076</v>
      </c>
      <c r="I140" s="195">
        <f t="shared" si="112"/>
        <v>14.157369043207638</v>
      </c>
      <c r="J140" s="195">
        <f t="shared" si="112"/>
        <v>16.378841882345313</v>
      </c>
      <c r="K140" s="195">
        <f t="shared" si="112"/>
        <v>18.858031506851543</v>
      </c>
      <c r="L140" s="195">
        <f t="shared" si="112"/>
        <v>21.608971792427262</v>
      </c>
      <c r="M140" s="195">
        <f t="shared" si="112"/>
        <v>24.644078763955655</v>
      </c>
      <c r="N140" s="195">
        <f t="shared" si="112"/>
        <v>27.973854519720895</v>
      </c>
      <c r="O140" s="195">
        <f t="shared" si="112"/>
        <v>31.606638389139306</v>
      </c>
      <c r="P140" s="195">
        <f t="shared" si="112"/>
        <v>35.548420275821258</v>
      </c>
      <c r="Q140" s="195">
        <f t="shared" si="112"/>
        <v>39.802728984491154</v>
      </c>
      <c r="R140" s="195">
        <f t="shared" si="112"/>
        <v>44.370605066261511</v>
      </c>
      <c r="S140" s="195">
        <f t="shared" si="112"/>
        <v>49.250663475096339</v>
      </c>
      <c r="T140" s="195">
        <f t="shared" si="112"/>
        <v>54.439246351854372</v>
      </c>
      <c r="U140" s="195">
        <f t="shared" si="112"/>
        <v>59.930660883740167</v>
      </c>
      <c r="V140" s="195">
        <f t="shared" si="112"/>
        <v>65.717491845259204</v>
      </c>
      <c r="W140" s="195">
        <f t="shared" si="112"/>
        <v>71.790973570713405</v>
      </c>
      <c r="X140" s="195">
        <f t="shared" si="112"/>
        <v>78.141402190204005</v>
      </c>
      <c r="Y140" s="195">
        <f t="shared" si="112"/>
        <v>84.758566375209824</v>
      </c>
      <c r="Z140" s="195">
        <f t="shared" si="112"/>
        <v>91.632173871765033</v>
      </c>
      <c r="AA140" s="195">
        <f t="shared" si="112"/>
        <v>98.752251884411351</v>
      </c>
      <c r="AB140" s="195">
        <f t="shared" si="112"/>
        <v>106.1095018711392</v>
      </c>
      <c r="AC140" s="195">
        <f t="shared" si="112"/>
        <v>113.69559329525831</v>
      </c>
      <c r="AD140" s="195">
        <f t="shared" si="112"/>
        <v>121.50338596810826</v>
      </c>
      <c r="AE140" s="195">
        <f t="shared" si="112"/>
        <v>129.52707629888803</v>
      </c>
      <c r="AF140" s="195">
        <f t="shared" si="112"/>
        <v>137.76226847582632</v>
      </c>
      <c r="AG140" s="195">
        <f t="shared" si="112"/>
        <v>146.20597677754608</v>
      </c>
      <c r="AH140" s="195">
        <f t="shared" si="112"/>
        <v>154.85656937673352</v>
      </c>
      <c r="AI140" s="195">
        <f t="shared" si="112"/>
        <v>163.71366681261841</v>
      </c>
      <c r="AJ140" s="195">
        <f t="shared" ref="AJ140:BO140" si="113">IF($C140&gt;AJ$135, "", IF(AJ$135=$G$15, MAX(AJ34-$G$20, 0), EXP(-$G$21*$G$16)*($G$19*AK140+(1-$G$19)*AK141)))</f>
        <v>172.77800961621099</v>
      </c>
      <c r="AK140" s="195">
        <f t="shared" si="113"/>
        <v>182.05130940552877</v>
      </c>
      <c r="AL140" s="195">
        <f t="shared" si="113"/>
        <v>191.53609633341546</v>
      </c>
      <c r="AM140" s="195">
        <f t="shared" si="113"/>
        <v>201.23557340484678</v>
      </c>
      <c r="AN140" s="195">
        <f t="shared" si="113"/>
        <v>211.15348529134633</v>
      </c>
      <c r="AO140" s="195">
        <f t="shared" si="113"/>
        <v>221.29400626971449</v>
      </c>
      <c r="AP140" s="195">
        <f t="shared" si="113"/>
        <v>231.66164915831635</v>
      </c>
      <c r="AQ140" s="195">
        <f t="shared" si="113"/>
        <v>242.2611948758987</v>
      </c>
      <c r="AR140" s="195">
        <f t="shared" si="113"/>
        <v>253.09764064479376</v>
      </c>
      <c r="AS140" s="195">
        <f t="shared" si="113"/>
        <v>264.17616392418097</v>
      </c>
      <c r="AT140" s="195">
        <f t="shared" si="113"/>
        <v>275.50209881547869</v>
      </c>
      <c r="AU140" s="195">
        <f t="shared" si="113"/>
        <v>287.08092179438665</v>
      </c>
      <c r="AV140" s="195">
        <f t="shared" si="113"/>
        <v>298.9182440312477</v>
      </c>
      <c r="AW140" s="195">
        <f t="shared" si="113"/>
        <v>311.01980810989255</v>
      </c>
      <c r="AX140" s="195">
        <f t="shared" si="113"/>
        <v>323.39148752234166</v>
      </c>
      <c r="AY140" s="195">
        <f t="shared" si="113"/>
        <v>336.03928782130657</v>
      </c>
      <c r="AZ140" s="195">
        <f t="shared" si="113"/>
        <v>348.96934871374356</v>
      </c>
      <c r="BA140" s="195">
        <f t="shared" si="113"/>
        <v>362.18794666874851</v>
      </c>
      <c r="BB140" s="195">
        <f t="shared" si="113"/>
        <v>375.7014978048141</v>
      </c>
      <c r="BC140" s="195">
        <f t="shared" si="113"/>
        <v>389.51656093757697</v>
      </c>
      <c r="BD140" s="195">
        <f t="shared" si="113"/>
        <v>403.63984073347166</v>
      </c>
      <c r="BE140" s="195">
        <f t="shared" si="113"/>
        <v>418.07819094709845</v>
      </c>
      <c r="BF140" s="195">
        <f t="shared" si="113"/>
        <v>432.83861773486888</v>
      </c>
      <c r="BG140" s="195">
        <f t="shared" si="113"/>
        <v>447.92828304350962</v>
      </c>
      <c r="BH140" s="195">
        <f t="shared" si="113"/>
        <v>463.35450807418641</v>
      </c>
      <c r="BI140" s="195">
        <f t="shared" si="113"/>
        <v>479.12477682370758</v>
      </c>
      <c r="BJ140" s="195">
        <f t="shared" si="113"/>
        <v>495.24673970447822</v>
      </c>
      <c r="BK140" s="195">
        <f t="shared" si="113"/>
        <v>511.72821724494821</v>
      </c>
      <c r="BL140" s="195">
        <f t="shared" si="113"/>
        <v>528.57720387234497</v>
      </c>
      <c r="BM140" s="195">
        <f t="shared" si="113"/>
        <v>545.80187177951893</v>
      </c>
      <c r="BN140" s="195">
        <f t="shared" si="113"/>
        <v>563.4105748777738</v>
      </c>
      <c r="BO140" s="195">
        <f t="shared" si="113"/>
        <v>581.41185283759216</v>
      </c>
      <c r="BP140" s="195">
        <f t="shared" ref="BP140:CY140" si="114">IF($C140&gt;BP$135, "", IF(BP$135=$G$15, MAX(BP34-$G$20, 0), EXP(-$G$21*$G$16)*($G$19*BQ140+(1-$G$19)*BQ141)))</f>
        <v>599.8144352192113</v>
      </c>
      <c r="BQ140" s="195">
        <f t="shared" si="114"/>
        <v>618.62724569504815</v>
      </c>
      <c r="BR140" s="195">
        <f t="shared" si="114"/>
        <v>637.85940636601322</v>
      </c>
      <c r="BS140" s="195">
        <f t="shared" si="114"/>
        <v>657.52024217380472</v>
      </c>
      <c r="BT140" s="195">
        <f t="shared" si="114"/>
        <v>677.61928541131419</v>
      </c>
      <c r="BU140" s="195">
        <f t="shared" si="114"/>
        <v>698.16628033332665</v>
      </c>
      <c r="BV140" s="195">
        <f t="shared" si="114"/>
        <v>719.17118786974504</v>
      </c>
      <c r="BW140" s="195">
        <f t="shared" si="114"/>
        <v>740.64419044361932</v>
      </c>
      <c r="BX140" s="195">
        <f t="shared" si="114"/>
        <v>762.59569689630916</v>
      </c>
      <c r="BY140" s="195">
        <f t="shared" si="114"/>
        <v>785.03634752216431</v>
      </c>
      <c r="BZ140" s="195">
        <f t="shared" si="114"/>
        <v>807.97701921515716</v>
      </c>
      <c r="CA140" s="195">
        <f t="shared" si="114"/>
        <v>831.42883072995573</v>
      </c>
      <c r="CB140" s="195">
        <f t="shared" si="114"/>
        <v>855.40314805998457</v>
      </c>
      <c r="CC140" s="195">
        <f t="shared" si="114"/>
        <v>879.91158993507111</v>
      </c>
      <c r="CD140" s="195">
        <f t="shared" si="114"/>
        <v>904.96603344134087</v>
      </c>
      <c r="CE140" s="195">
        <f t="shared" si="114"/>
        <v>930.57861976607614</v>
      </c>
      <c r="CF140" s="195">
        <f t="shared" si="114"/>
        <v>956.76176007031916</v>
      </c>
      <c r="CG140" s="195">
        <f t="shared" si="114"/>
        <v>983.52814149205926</v>
      </c>
      <c r="CH140" s="195">
        <f t="shared" si="114"/>
        <v>1010.8907332829087</v>
      </c>
      <c r="CI140" s="195">
        <f t="shared" si="114"/>
        <v>1038.8627930812333</v>
      </c>
      <c r="CJ140" s="195">
        <f t="shared" si="114"/>
        <v>1067.4578733247754</v>
      </c>
      <c r="CK140" s="195">
        <f t="shared" si="114"/>
        <v>1096.6898278058679</v>
      </c>
      <c r="CL140" s="195">
        <f t="shared" si="114"/>
        <v>1126.572818372412</v>
      </c>
      <c r="CM140" s="195">
        <f t="shared" si="114"/>
        <v>1157.1213217778579</v>
      </c>
      <c r="CN140" s="195">
        <f t="shared" si="114"/>
        <v>1188.3501366835046</v>
      </c>
      <c r="CO140" s="195">
        <f t="shared" si="114"/>
        <v>1220.2743908165032</v>
      </c>
      <c r="CP140" s="195">
        <f t="shared" si="114"/>
        <v>1252.9095482870271</v>
      </c>
      <c r="CQ140" s="195">
        <f t="shared" si="114"/>
        <v>1286.2714170681472</v>
      </c>
      <c r="CR140" s="195">
        <f t="shared" si="114"/>
        <v>1320.3761566420339</v>
      </c>
      <c r="CS140" s="195">
        <f t="shared" si="114"/>
        <v>1355.2402858161784</v>
      </c>
      <c r="CT140" s="195">
        <f t="shared" si="114"/>
        <v>1390.8806907134176</v>
      </c>
      <c r="CU140" s="195">
        <f t="shared" si="114"/>
        <v>1427.3146329396284</v>
      </c>
      <c r="CV140" s="195">
        <f t="shared" si="114"/>
        <v>1464.5597579330381</v>
      </c>
      <c r="CW140" s="195">
        <f t="shared" si="114"/>
        <v>1502.6341034991942</v>
      </c>
      <c r="CX140" s="195">
        <f t="shared" si="114"/>
        <v>1541.5561085357158</v>
      </c>
      <c r="CY140" s="195">
        <f t="shared" si="114"/>
        <v>1581.3446219510543</v>
      </c>
      <c r="CZ140" s="195">
        <f>IF($C140&gt;CZ$135, "", IF(CZ$135=$G$15, MAX(CZ34-$G$20, 0), EXP(-$G$21*$G$16)*($G$19*#REF!+(1-$G$19)*#REF!)))</f>
        <v>1622.0189117815708</v>
      </c>
    </row>
    <row r="141" spans="3:104" ht="16" outlineLevel="1">
      <c r="C141" s="177">
        <v>5</v>
      </c>
      <c r="D141" s="179" t="str">
        <f t="shared" ref="D141:AI141" si="115">IF($C141&gt;D$135, "", IF(D$135=$G$15, MAX(D35-$G$20, 0), EXP(-$G$21*$G$16)*($G$19*E141+(1-$G$19)*E142)))</f>
        <v/>
      </c>
      <c r="E141" s="195" t="str">
        <f t="shared" si="115"/>
        <v/>
      </c>
      <c r="F141" s="195" t="str">
        <f t="shared" si="115"/>
        <v/>
      </c>
      <c r="G141" s="195" t="str">
        <f t="shared" si="115"/>
        <v/>
      </c>
      <c r="H141" s="195" t="str">
        <f t="shared" si="115"/>
        <v/>
      </c>
      <c r="I141" s="195">
        <f t="shared" si="115"/>
        <v>10.217248849596862</v>
      </c>
      <c r="J141" s="195">
        <f t="shared" si="115"/>
        <v>11.956328374365178</v>
      </c>
      <c r="K141" s="195">
        <f t="shared" si="115"/>
        <v>13.92267086523043</v>
      </c>
      <c r="L141" s="195">
        <f t="shared" si="115"/>
        <v>16.132888134927757</v>
      </c>
      <c r="M141" s="195">
        <f t="shared" si="115"/>
        <v>18.602626113489499</v>
      </c>
      <c r="N141" s="195">
        <f t="shared" si="115"/>
        <v>21.346206333116644</v>
      </c>
      <c r="O141" s="195">
        <f t="shared" si="115"/>
        <v>24.376282830520715</v>
      </c>
      <c r="P141" s="195">
        <f t="shared" si="115"/>
        <v>27.703531450549431</v>
      </c>
      <c r="Q141" s="195">
        <f t="shared" si="115"/>
        <v>31.336388647100115</v>
      </c>
      <c r="R141" s="195">
        <f t="shared" si="115"/>
        <v>35.280855826395793</v>
      </c>
      <c r="S141" s="195">
        <f t="shared" si="115"/>
        <v>39.540382983412144</v>
      </c>
      <c r="T141" s="195">
        <f t="shared" si="115"/>
        <v>44.115841868772797</v>
      </c>
      <c r="U141" s="195">
        <f t="shared" si="115"/>
        <v>49.005594334572919</v>
      </c>
      <c r="V141" s="195">
        <f t="shared" si="115"/>
        <v>54.205656110377326</v>
      </c>
      <c r="W141" s="195">
        <f t="shared" si="115"/>
        <v>59.70995043455428</v>
      </c>
      <c r="X141" s="195">
        <f t="shared" si="115"/>
        <v>65.510640176641232</v>
      </c>
      <c r="Y141" s="195">
        <f t="shared" si="115"/>
        <v>71.598521843820777</v>
      </c>
      <c r="Z141" s="195">
        <f t="shared" si="115"/>
        <v>77.963460670900361</v>
      </c>
      <c r="AA141" s="195">
        <f t="shared" si="115"/>
        <v>84.594843283544719</v>
      </c>
      <c r="AB141" s="195">
        <f t="shared" si="115"/>
        <v>91.482023509739975</v>
      </c>
      <c r="AC141" s="195">
        <f t="shared" si="115"/>
        <v>98.614737933904692</v>
      </c>
      <c r="AD141" s="195">
        <f t="shared" si="115"/>
        <v>105.9834706805499</v>
      </c>
      <c r="AE141" s="195">
        <f t="shared" si="115"/>
        <v>113.57975141391422</v>
      </c>
      <c r="AF141" s="195">
        <f t="shared" si="115"/>
        <v>121.39637619908682</v>
      </c>
      <c r="AG141" s="195">
        <f t="shared" si="115"/>
        <v>129.42754710988103</v>
      </c>
      <c r="AH141" s="195">
        <f t="shared" si="115"/>
        <v>137.6689326497588</v>
      </c>
      <c r="AI141" s="195">
        <f t="shared" si="115"/>
        <v>146.11765655657993</v>
      </c>
      <c r="AJ141" s="195">
        <f t="shared" ref="AJ141:BO141" si="116">IF($C141&gt;AJ$135, "", IF(AJ$135=$G$15, MAX(AJ35-$G$20, 0), EXP(-$G$21*$G$16)*($G$19*AK141+(1-$G$19)*AK142)))</f>
        <v>154.77222687407624</v>
      </c>
      <c r="AK141" s="195">
        <f t="shared" si="116"/>
        <v>163.63241994497727</v>
      </c>
      <c r="AL141" s="195">
        <f t="shared" si="116"/>
        <v>172.69913507320879</v>
      </c>
      <c r="AM141" s="195">
        <f t="shared" si="116"/>
        <v>181.97423509214883</v>
      </c>
      <c r="AN141" s="195">
        <f t="shared" si="116"/>
        <v>191.46038622932792</v>
      </c>
      <c r="AO141" s="195">
        <f t="shared" si="116"/>
        <v>201.16090787800124</v>
      </c>
      <c r="AP141" s="195">
        <f t="shared" si="116"/>
        <v>211.07963963969863</v>
      </c>
      <c r="AQ141" s="195">
        <f t="shared" si="116"/>
        <v>221.22082974464129</v>
      </c>
      <c r="AR141" s="195">
        <f t="shared" si="116"/>
        <v>231.58904606703459</v>
      </c>
      <c r="AS141" s="195">
        <f t="shared" si="116"/>
        <v>242.18910868615848</v>
      </c>
      <c r="AT141" s="195">
        <f t="shared" si="116"/>
        <v>253.02604141909652</v>
      </c>
      <c r="AU141" s="195">
        <f t="shared" si="116"/>
        <v>264.10503895427655</v>
      </c>
      <c r="AV141" s="195">
        <f t="shared" si="116"/>
        <v>275.43144603479908</v>
      </c>
      <c r="AW141" s="195">
        <f t="shared" si="116"/>
        <v>287.01074540744702</v>
      </c>
      <c r="AX141" s="195">
        <f t="shared" si="116"/>
        <v>298.8485517833787</v>
      </c>
      <c r="AY141" s="195">
        <f t="shared" si="116"/>
        <v>310.95060968614729</v>
      </c>
      <c r="AZ141" s="195">
        <f t="shared" si="116"/>
        <v>323.322793669997</v>
      </c>
      <c r="BA141" s="195">
        <f t="shared" si="116"/>
        <v>335.97110990336529</v>
      </c>
      <c r="BB141" s="195">
        <f t="shared" si="116"/>
        <v>348.90169850029338</v>
      </c>
      <c r="BC141" s="195">
        <f t="shared" si="116"/>
        <v>362.120836249364</v>
      </c>
      <c r="BD141" s="195">
        <f t="shared" si="116"/>
        <v>375.63493955740324</v>
      </c>
      <c r="BE141" s="195">
        <f t="shared" si="116"/>
        <v>389.45056752116676</v>
      </c>
      <c r="BF141" s="195">
        <f t="shared" si="116"/>
        <v>403.57442509015902</v>
      </c>
      <c r="BG141" s="195">
        <f t="shared" si="116"/>
        <v>418.01336630716651</v>
      </c>
      <c r="BH141" s="195">
        <f t="shared" si="116"/>
        <v>432.77439762292249</v>
      </c>
      <c r="BI141" s="195">
        <f t="shared" si="116"/>
        <v>447.86468128496898</v>
      </c>
      <c r="BJ141" s="195">
        <f t="shared" si="116"/>
        <v>463.29153880196873</v>
      </c>
      <c r="BK141" s="195">
        <f t="shared" si="116"/>
        <v>479.06245448506422</v>
      </c>
      <c r="BL141" s="195">
        <f t="shared" si="116"/>
        <v>495.18507906798402</v>
      </c>
      <c r="BM141" s="195">
        <f t="shared" si="116"/>
        <v>511.66723340764651</v>
      </c>
      <c r="BN141" s="195">
        <f t="shared" si="116"/>
        <v>528.51691226705157</v>
      </c>
      <c r="BO141" s="195">
        <f t="shared" si="116"/>
        <v>545.74228818228835</v>
      </c>
      <c r="BP141" s="195">
        <f t="shared" ref="BP141:CY141" si="117">IF($C141&gt;BP$135, "", IF(BP$135=$G$15, MAX(BP35-$G$20, 0), EXP(-$G$21*$G$16)*($G$19*BQ141+(1-$G$19)*BQ142)))</f>
        <v>563.35171541553166</v>
      </c>
      <c r="BQ141" s="195">
        <f t="shared" si="117"/>
        <v>581.3537339959372</v>
      </c>
      <c r="BR141" s="195">
        <f t="shared" si="117"/>
        <v>599.75707385039129</v>
      </c>
      <c r="BS141" s="195">
        <f t="shared" si="117"/>
        <v>618.57065902611203</v>
      </c>
      <c r="BT141" s="195">
        <f t="shared" si="117"/>
        <v>637.80361200714583</v>
      </c>
      <c r="BU141" s="195">
        <f t="shared" si="117"/>
        <v>657.46525812684615</v>
      </c>
      <c r="BV141" s="195">
        <f t="shared" si="117"/>
        <v>677.56513007846866</v>
      </c>
      <c r="BW141" s="195">
        <f t="shared" si="117"/>
        <v>698.11297252606505</v>
      </c>
      <c r="BX141" s="195">
        <f t="shared" si="117"/>
        <v>719.11874681790584</v>
      </c>
      <c r="BY141" s="195">
        <f t="shared" si="117"/>
        <v>740.59263580471088</v>
      </c>
      <c r="BZ141" s="195">
        <f t="shared" si="117"/>
        <v>762.54504876501983</v>
      </c>
      <c r="CA141" s="195">
        <f t="shared" si="117"/>
        <v>784.98662644008402</v>
      </c>
      <c r="CB141" s="195">
        <f t="shared" si="117"/>
        <v>807.92824618071393</v>
      </c>
      <c r="CC141" s="195">
        <f t="shared" si="117"/>
        <v>831.38102720857489</v>
      </c>
      <c r="CD141" s="195">
        <f t="shared" si="117"/>
        <v>855.35633599447249</v>
      </c>
      <c r="CE141" s="195">
        <f t="shared" si="117"/>
        <v>879.86579175623058</v>
      </c>
      <c r="CF141" s="195">
        <f t="shared" si="117"/>
        <v>904.9212720788222</v>
      </c>
      <c r="CG141" s="195">
        <f t="shared" si="117"/>
        <v>930.53491865946978</v>
      </c>
      <c r="CH141" s="195">
        <f t="shared" si="117"/>
        <v>956.71914318049448</v>
      </c>
      <c r="CI141" s="195">
        <f t="shared" si="117"/>
        <v>983.48663331275657</v>
      </c>
      <c r="CJ141" s="195">
        <f t="shared" si="117"/>
        <v>1010.8503588525872</v>
      </c>
      <c r="CK141" s="195">
        <f t="shared" si="117"/>
        <v>1038.8235779951845</v>
      </c>
      <c r="CL141" s="195">
        <f t="shared" si="117"/>
        <v>1067.4198437475043</v>
      </c>
      <c r="CM141" s="195">
        <f t="shared" si="117"/>
        <v>1096.6530104837511</v>
      </c>
      <c r="CN141" s="195">
        <f t="shared" si="117"/>
        <v>1126.5372406466349</v>
      </c>
      <c r="CO141" s="195">
        <f t="shared" si="117"/>
        <v>1157.0870115976422</v>
      </c>
      <c r="CP141" s="195">
        <f t="shared" si="117"/>
        <v>1188.3171226196282</v>
      </c>
      <c r="CQ141" s="195">
        <f t="shared" si="117"/>
        <v>1220.2427020751211</v>
      </c>
      <c r="CR141" s="195">
        <f t="shared" si="117"/>
        <v>1252.8792147238</v>
      </c>
      <c r="CS141" s="195">
        <f t="shared" si="117"/>
        <v>1286.2424692026848</v>
      </c>
      <c r="CT141" s="195">
        <f t="shared" si="117"/>
        <v>1320.3486256726574</v>
      </c>
      <c r="CU141" s="195">
        <f t="shared" si="117"/>
        <v>1355.2142036350124</v>
      </c>
      <c r="CV141" s="195">
        <f t="shared" si="117"/>
        <v>1390.8560899218191</v>
      </c>
      <c r="CW141" s="195">
        <f t="shared" si="117"/>
        <v>1427.2915468639558</v>
      </c>
      <c r="CX141" s="195">
        <f t="shared" si="117"/>
        <v>1464.5382206407742</v>
      </c>
      <c r="CY141" s="195">
        <f t="shared" si="117"/>
        <v>1502.6141498154236</v>
      </c>
      <c r="CZ141" s="195">
        <f>IF($C141&gt;CZ$135, "", IF(CZ$135=$G$15, MAX(CZ35-$G$20, 0), EXP(-$G$21*$G$16)*($G$19*#REF!+(1-$G$19)*#REF!)))</f>
        <v>1541.5377740599736</v>
      </c>
    </row>
    <row r="142" spans="3:104" ht="16" outlineLevel="1">
      <c r="C142" s="177">
        <v>6</v>
      </c>
      <c r="D142" s="179" t="str">
        <f t="shared" ref="D142:AI142" si="118">IF($C142&gt;D$135, "", IF(D$135=$G$15, MAX(D36-$G$20, 0), EXP(-$G$21*$G$16)*($G$19*E142+(1-$G$19)*E143)))</f>
        <v/>
      </c>
      <c r="E142" s="195" t="str">
        <f t="shared" si="118"/>
        <v/>
      </c>
      <c r="F142" s="195" t="str">
        <f t="shared" si="118"/>
        <v/>
      </c>
      <c r="G142" s="195" t="str">
        <f t="shared" si="118"/>
        <v/>
      </c>
      <c r="H142" s="195" t="str">
        <f t="shared" si="118"/>
        <v/>
      </c>
      <c r="I142" s="195" t="str">
        <f t="shared" si="118"/>
        <v/>
      </c>
      <c r="J142" s="195">
        <f t="shared" si="118"/>
        <v>8.4938415650974868</v>
      </c>
      <c r="K142" s="195">
        <f t="shared" si="118"/>
        <v>10.007856879141508</v>
      </c>
      <c r="L142" s="195">
        <f t="shared" si="118"/>
        <v>11.732721432672452</v>
      </c>
      <c r="M142" s="195">
        <f t="shared" si="118"/>
        <v>13.68601253271812</v>
      </c>
      <c r="N142" s="195">
        <f t="shared" si="118"/>
        <v>15.884697313401391</v>
      </c>
      <c r="O142" s="195">
        <f t="shared" si="118"/>
        <v>18.344758774706186</v>
      </c>
      <c r="P142" s="195">
        <f t="shared" si="118"/>
        <v>21.080820376475856</v>
      </c>
      <c r="Q142" s="195">
        <f t="shared" si="118"/>
        <v>24.105786066369056</v>
      </c>
      <c r="R142" s="195">
        <f t="shared" si="118"/>
        <v>27.430513887918497</v>
      </c>
      <c r="S142" s="195">
        <f t="shared" si="118"/>
        <v>31.06354149839521</v>
      </c>
      <c r="T142" s="195">
        <f t="shared" si="118"/>
        <v>35.010880841907593</v>
      </c>
      <c r="U142" s="195">
        <f t="shared" si="118"/>
        <v>39.275896776436426</v>
      </c>
      <c r="V142" s="195">
        <f t="shared" si="118"/>
        <v>43.85928066578002</v>
      </c>
      <c r="W142" s="195">
        <f t="shared" si="118"/>
        <v>48.75912497410355</v>
      </c>
      <c r="X142" s="195">
        <f t="shared" si="118"/>
        <v>53.971099036156318</v>
      </c>
      <c r="Y142" s="195">
        <f t="shared" si="118"/>
        <v>59.488719841478563</v>
      </c>
      <c r="Z142" s="195">
        <f t="shared" si="118"/>
        <v>65.303705384564878</v>
      </c>
      <c r="AA142" s="195">
        <f t="shared" si="118"/>
        <v>71.406392463782126</v>
      </c>
      <c r="AB142" s="195">
        <f t="shared" si="118"/>
        <v>77.786196318550111</v>
      </c>
      <c r="AC142" s="195">
        <f t="shared" si="118"/>
        <v>84.432086658165574</v>
      </c>
      <c r="AD142" s="195">
        <f t="shared" si="118"/>
        <v>91.333053795190324</v>
      </c>
      <c r="AE142" s="195">
        <f t="shared" si="118"/>
        <v>98.478539893811842</v>
      </c>
      <c r="AF142" s="195">
        <f t="shared" si="118"/>
        <v>105.85881369313346</v>
      </c>
      <c r="AG142" s="195">
        <f t="shared" si="118"/>
        <v>113.46527214984523</v>
      </c>
      <c r="AH142" s="195">
        <f t="shared" si="118"/>
        <v>121.29065874511825</v>
      </c>
      <c r="AI142" s="195">
        <f t="shared" si="118"/>
        <v>129.32919505585707</v>
      </c>
      <c r="AJ142" s="195">
        <f t="shared" ref="AJ142:BO142" si="119">IF($C142&gt;AJ$135, "", IF(AJ$135=$G$15, MAX(AJ36-$G$20, 0), EXP(-$G$21*$G$16)*($G$19*AK142+(1-$G$19)*AK143)))</f>
        <v>137.57662888119091</v>
      </c>
      <c r="AK142" s="195">
        <f t="shared" si="119"/>
        <v>146.03020805841493</v>
      </c>
      <c r="AL142" s="195">
        <f t="shared" si="119"/>
        <v>154.68859354373149</v>
      </c>
      <c r="AM142" s="195">
        <f t="shared" si="119"/>
        <v>163.55172801804551</v>
      </c>
      <c r="AN142" s="195">
        <f t="shared" si="119"/>
        <v>172.6206770944882</v>
      </c>
      <c r="AO142" s="195">
        <f t="shared" si="119"/>
        <v>181.89745928405341</v>
      </c>
      <c r="AP142" s="195">
        <f t="shared" si="119"/>
        <v>191.38487855791681</v>
      </c>
      <c r="AQ142" s="195">
        <f t="shared" si="119"/>
        <v>201.08637010829571</v>
      </c>
      <c r="AR142" s="195">
        <f t="shared" si="119"/>
        <v>211.00586628644291</v>
      </c>
      <c r="AS142" s="195">
        <f t="shared" si="119"/>
        <v>221.14768618587087</v>
      </c>
      <c r="AT142" s="195">
        <f t="shared" si="119"/>
        <v>231.51644933601884</v>
      </c>
      <c r="AU142" s="195">
        <f t="shared" si="119"/>
        <v>242.11701172247587</v>
      </c>
      <c r="AV142" s="195">
        <f t="shared" si="119"/>
        <v>252.95442094064475</v>
      </c>
      <c r="AW142" s="195">
        <f t="shared" si="119"/>
        <v>264.03388666539922</v>
      </c>
      <c r="AX142" s="195">
        <f t="shared" si="119"/>
        <v>275.36076262491179</v>
      </c>
      <c r="AY142" s="195">
        <f t="shared" si="119"/>
        <v>286.94053669827622</v>
      </c>
      <c r="AZ142" s="195">
        <f t="shared" si="119"/>
        <v>298.77882640861139</v>
      </c>
      <c r="BA142" s="195">
        <f t="shared" si="119"/>
        <v>310.88137778554358</v>
      </c>
      <c r="BB142" s="195">
        <f t="shared" si="119"/>
        <v>323.25406620649096</v>
      </c>
      <c r="BC142" s="195">
        <f t="shared" si="119"/>
        <v>335.90289833412851</v>
      </c>
      <c r="BD142" s="195">
        <f t="shared" si="119"/>
        <v>348.83401463304421</v>
      </c>
      <c r="BE142" s="195">
        <f t="shared" si="119"/>
        <v>362.05369218742732</v>
      </c>
      <c r="BF142" s="195">
        <f t="shared" si="119"/>
        <v>375.56834768339002</v>
      </c>
      <c r="BG142" s="195">
        <f t="shared" si="119"/>
        <v>389.3845404957824</v>
      </c>
      <c r="BH142" s="195">
        <f t="shared" si="119"/>
        <v>403.50897585630861</v>
      </c>
      <c r="BI142" s="195">
        <f t="shared" si="119"/>
        <v>417.94850809573757</v>
      </c>
      <c r="BJ142" s="195">
        <f t="shared" si="119"/>
        <v>432.7101439590939</v>
      </c>
      <c r="BK142" s="195">
        <f t="shared" si="119"/>
        <v>447.80104599474123</v>
      </c>
      <c r="BL142" s="195">
        <f t="shared" si="119"/>
        <v>463.22853601885174</v>
      </c>
      <c r="BM142" s="195">
        <f t="shared" si="119"/>
        <v>479.00009865691504</v>
      </c>
      <c r="BN142" s="195">
        <f t="shared" si="119"/>
        <v>495.12338496399656</v>
      </c>
      <c r="BO142" s="195">
        <f t="shared" si="119"/>
        <v>511.60621612549716</v>
      </c>
      <c r="BP142" s="195">
        <f t="shared" ref="BP142:CY142" si="120">IF($C142&gt;BP$135, "", IF(BP$135=$G$15, MAX(BP36-$G$20, 0), EXP(-$G$21*$G$16)*($G$19*BQ142+(1-$G$19)*BQ143)))</f>
        <v>528.45658724020313</v>
      </c>
      <c r="BQ142" s="195">
        <f t="shared" si="120"/>
        <v>545.682671187457</v>
      </c>
      <c r="BR142" s="195">
        <f t="shared" si="120"/>
        <v>563.29282258031935</v>
      </c>
      <c r="BS142" s="195">
        <f t="shared" si="120"/>
        <v>581.29558180663423</v>
      </c>
      <c r="BT142" s="195">
        <f t="shared" si="120"/>
        <v>599.69967915995164</v>
      </c>
      <c r="BU142" s="195">
        <f t="shared" si="120"/>
        <v>618.51403906230735</v>
      </c>
      <c r="BV142" s="195">
        <f t="shared" si="120"/>
        <v>637.74778438089947</v>
      </c>
      <c r="BW142" s="195">
        <f t="shared" si="120"/>
        <v>657.4102408407532</v>
      </c>
      <c r="BX142" s="195">
        <f t="shared" si="120"/>
        <v>677.51094153550514</v>
      </c>
      <c r="BY142" s="195">
        <f t="shared" si="120"/>
        <v>698.05963153849109</v>
      </c>
      <c r="BZ142" s="195">
        <f t="shared" si="120"/>
        <v>719.06627261636618</v>
      </c>
      <c r="CA142" s="195">
        <f t="shared" si="120"/>
        <v>740.54104804753842</v>
      </c>
      <c r="CB142" s="195">
        <f t="shared" si="120"/>
        <v>762.49436754774615</v>
      </c>
      <c r="CC142" s="195">
        <f t="shared" si="120"/>
        <v>784.93687230516036</v>
      </c>
      <c r="CD142" s="195">
        <f t="shared" si="120"/>
        <v>807.87944012744958</v>
      </c>
      <c r="CE142" s="195">
        <f t="shared" si="120"/>
        <v>831.33319070329549</v>
      </c>
      <c r="CF142" s="195">
        <f t="shared" si="120"/>
        <v>855.3094909809048</v>
      </c>
      <c r="CG142" s="195">
        <f t="shared" si="120"/>
        <v>879.8199606661185</v>
      </c>
      <c r="CH142" s="195">
        <f t="shared" si="120"/>
        <v>904.87647784277817</v>
      </c>
      <c r="CI142" s="195">
        <f t="shared" si="120"/>
        <v>930.49118471806753</v>
      </c>
      <c r="CJ142" s="195">
        <f t="shared" si="120"/>
        <v>956.67649349560895</v>
      </c>
      <c r="CK142" s="195">
        <f t="shared" si="120"/>
        <v>983.4450923791552</v>
      </c>
      <c r="CL142" s="195">
        <f t="shared" si="120"/>
        <v>1010.8099517097801</v>
      </c>
      <c r="CM142" s="195">
        <f t="shared" si="120"/>
        <v>1038.7843302395368</v>
      </c>
      <c r="CN142" s="195">
        <f t="shared" si="120"/>
        <v>1067.3817815446193</v>
      </c>
      <c r="CO142" s="195">
        <f t="shared" si="120"/>
        <v>1096.6161605811271</v>
      </c>
      <c r="CP142" s="195">
        <f t="shared" si="120"/>
        <v>1126.501630386605</v>
      </c>
      <c r="CQ142" s="195">
        <f t="shared" si="120"/>
        <v>1157.0526689306007</v>
      </c>
      <c r="CR142" s="195">
        <f t="shared" si="120"/>
        <v>1188.2840761175519</v>
      </c>
      <c r="CS142" s="195">
        <f t="shared" si="120"/>
        <v>1220.2109809453907</v>
      </c>
      <c r="CT142" s="195">
        <f t="shared" si="120"/>
        <v>1252.8488488233295</v>
      </c>
      <c r="CU142" s="195">
        <f t="shared" si="120"/>
        <v>1286.2134890523639</v>
      </c>
      <c r="CV142" s="195">
        <f t="shared" si="120"/>
        <v>1320.3210624721166</v>
      </c>
      <c r="CW142" s="195">
        <f t="shared" si="120"/>
        <v>1355.1880892777158</v>
      </c>
      <c r="CX142" s="195">
        <f t="shared" si="120"/>
        <v>1390.8314570104908</v>
      </c>
      <c r="CY142" s="195">
        <f t="shared" si="120"/>
        <v>1427.2684287263537</v>
      </c>
      <c r="CZ142" s="195">
        <f>IF($C142&gt;CZ$135, "", IF(CZ$135=$G$15, MAX(CZ36-$G$20, 0), EXP(-$G$21*$G$16)*($G$19*#REF!+(1-$G$19)*#REF!)))</f>
        <v>1464.5166513458096</v>
      </c>
    </row>
    <row r="143" spans="3:104" ht="16" hidden="1" outlineLevel="2">
      <c r="C143" s="177">
        <v>7</v>
      </c>
      <c r="D143" s="179" t="str">
        <f t="shared" ref="D143:AI143" si="121">IF($C143&gt;D$135, "", IF(D$135=$G$15, MAX(D37-$G$20, 0), EXP(-$G$21*$G$16)*($G$19*E143+(1-$G$19)*E144)))</f>
        <v/>
      </c>
      <c r="E143" s="195" t="str">
        <f t="shared" si="121"/>
        <v/>
      </c>
      <c r="F143" s="195" t="str">
        <f t="shared" si="121"/>
        <v/>
      </c>
      <c r="G143" s="195" t="str">
        <f t="shared" si="121"/>
        <v/>
      </c>
      <c r="H143" s="195" t="str">
        <f t="shared" si="121"/>
        <v/>
      </c>
      <c r="I143" s="195" t="str">
        <f t="shared" si="121"/>
        <v/>
      </c>
      <c r="J143" s="195" t="str">
        <f t="shared" si="121"/>
        <v/>
      </c>
      <c r="K143" s="195">
        <f t="shared" si="121"/>
        <v>6.9933205784530426</v>
      </c>
      <c r="L143" s="195">
        <f t="shared" si="121"/>
        <v>8.2984894935619078</v>
      </c>
      <c r="M143" s="195">
        <f t="shared" si="121"/>
        <v>9.7971288869299062</v>
      </c>
      <c r="N143" s="195">
        <f t="shared" si="121"/>
        <v>11.507428636134163</v>
      </c>
      <c r="O143" s="195">
        <f t="shared" si="121"/>
        <v>13.447339629143283</v>
      </c>
      <c r="P143" s="195">
        <f t="shared" si="121"/>
        <v>15.634201098458865</v>
      </c>
      <c r="Q143" s="195">
        <f t="shared" si="121"/>
        <v>18.084349746331181</v>
      </c>
      <c r="R143" s="195">
        <f t="shared" si="121"/>
        <v>20.812726287294993</v>
      </c>
      <c r="S143" s="195">
        <f t="shared" si="121"/>
        <v>23.832497378636493</v>
      </c>
      <c r="T143" s="195">
        <f t="shared" si="121"/>
        <v>27.15471235221273</v>
      </c>
      <c r="U143" s="195">
        <f t="shared" si="121"/>
        <v>30.788014429529909</v>
      </c>
      <c r="V143" s="195">
        <f t="shared" si="121"/>
        <v>34.738424986200215</v>
      </c>
      <c r="W143" s="195">
        <f t="shared" si="121"/>
        <v>39.009216820224282</v>
      </c>
      <c r="X143" s="195">
        <f t="shared" si="121"/>
        <v>43.60088828868242</v>
      </c>
      <c r="Y143" s="195">
        <f t="shared" si="121"/>
        <v>48.511244777504281</v>
      </c>
      <c r="Z143" s="195">
        <f t="shared" si="121"/>
        <v>53.735587583824383</v>
      </c>
      <c r="AA143" s="195">
        <f t="shared" si="121"/>
        <v>59.267003388752947</v>
      </c>
      <c r="AB143" s="195">
        <f t="shared" si="121"/>
        <v>65.096740659247232</v>
      </c>
      <c r="AC143" s="195">
        <f t="shared" si="121"/>
        <v>71.214653176941297</v>
      </c>
      <c r="AD143" s="195">
        <f t="shared" si="121"/>
        <v>77.609686072547888</v>
      </c>
      <c r="AE143" s="195">
        <f t="shared" si="121"/>
        <v>84.270376780304815</v>
      </c>
      <c r="AF143" s="195">
        <f t="shared" si="121"/>
        <v>91.185342586844229</v>
      </c>
      <c r="AG143" s="195">
        <f t="shared" si="121"/>
        <v>98.343728076546626</v>
      </c>
      <c r="AH143" s="195">
        <f t="shared" si="121"/>
        <v>105.73558965422747</v>
      </c>
      <c r="AI143" s="195">
        <f t="shared" si="121"/>
        <v>113.35220007763159</v>
      </c>
      <c r="AJ143" s="195">
        <f t="shared" ref="AJ143:BO143" si="122">IF($C143&gt;AJ$135, "", IF(AJ$135=$G$15, MAX(AJ37-$G$20, 0), EXP(-$G$21*$G$16)*($G$19*AK143+(1-$G$19)*AK144)))</f>
        <v>121.18626295348281</v>
      </c>
      <c r="AK143" s="195">
        <f t="shared" si="122"/>
        <v>129.23203468571609</v>
      </c>
      <c r="AL143" s="195">
        <f t="shared" si="122"/>
        <v>137.48535860265994</v>
      </c>
      <c r="AM143" s="195">
        <f t="shared" si="122"/>
        <v>145.94362217699026</v>
      </c>
      <c r="AN143" s="195">
        <f t="shared" si="122"/>
        <v>154.60565279392438</v>
      </c>
      <c r="AO143" s="195">
        <f t="shared" si="122"/>
        <v>163.47157006471565</v>
      </c>
      <c r="AP143" s="195">
        <f t="shared" si="122"/>
        <v>172.54261314986908</v>
      </c>
      <c r="AQ143" s="195">
        <f t="shared" si="122"/>
        <v>181.8209601504503</v>
      </c>
      <c r="AR143" s="195">
        <f t="shared" si="122"/>
        <v>191.30955377185941</v>
      </c>
      <c r="AS143" s="195">
        <f t="shared" si="122"/>
        <v>201.01194372782041</v>
      </c>
      <c r="AT143" s="195">
        <f t="shared" si="122"/>
        <v>210.93215233638574</v>
      </c>
      <c r="AU143" s="195">
        <f t="shared" si="122"/>
        <v>221.07456600709995</v>
      </c>
      <c r="AV143" s="195">
        <f t="shared" si="122"/>
        <v>231.44385223439156</v>
      </c>
      <c r="AW143" s="195">
        <f t="shared" si="122"/>
        <v>242.04489952295788</v>
      </c>
      <c r="AX143" s="195">
        <f t="shared" si="122"/>
        <v>252.88277642068658</v>
      </c>
      <c r="AY143" s="195">
        <f t="shared" si="122"/>
        <v>263.962705417363</v>
      </c>
      <c r="AZ143" s="195">
        <f t="shared" si="122"/>
        <v>275.29004767991228</v>
      </c>
      <c r="BA143" s="195">
        <f t="shared" si="122"/>
        <v>286.87029519741964</v>
      </c>
      <c r="BB143" s="195">
        <f t="shared" si="122"/>
        <v>298.70906767788119</v>
      </c>
      <c r="BC143" s="195">
        <f t="shared" si="122"/>
        <v>310.81211230109739</v>
      </c>
      <c r="BD143" s="195">
        <f t="shared" si="122"/>
        <v>323.18530508161922</v>
      </c>
      <c r="BE143" s="195">
        <f t="shared" si="122"/>
        <v>335.83465308736504</v>
      </c>
      <c r="BF143" s="195">
        <f t="shared" si="122"/>
        <v>348.76629709484837</v>
      </c>
      <c r="BG143" s="195">
        <f t="shared" si="122"/>
        <v>361.98651446883292</v>
      </c>
      <c r="BH143" s="195">
        <f t="shared" si="122"/>
        <v>375.50172216955127</v>
      </c>
      <c r="BI143" s="195">
        <f t="shared" si="122"/>
        <v>389.31847984841534</v>
      </c>
      <c r="BJ143" s="195">
        <f t="shared" si="122"/>
        <v>403.44349301895323</v>
      </c>
      <c r="BK143" s="195">
        <f t="shared" si="122"/>
        <v>417.88361629984945</v>
      </c>
      <c r="BL143" s="195">
        <f t="shared" si="122"/>
        <v>432.64585673042035</v>
      </c>
      <c r="BM143" s="195">
        <f t="shared" si="122"/>
        <v>447.73737715986243</v>
      </c>
      <c r="BN143" s="195">
        <f t="shared" si="122"/>
        <v>463.16549971187015</v>
      </c>
      <c r="BO143" s="195">
        <f t="shared" si="122"/>
        <v>478.93770932629337</v>
      </c>
      <c r="BP143" s="195">
        <f t="shared" ref="BP143:CY143" si="123">IF($C143&gt;BP$135, "", IF(BP$135=$G$15, MAX(BP37-$G$20, 0), EXP(-$G$21*$G$16)*($G$19*BQ143+(1-$G$19)*BQ144)))</f>
        <v>495.06165737954802</v>
      </c>
      <c r="BQ143" s="195">
        <f t="shared" si="123"/>
        <v>511.54516538553111</v>
      </c>
      <c r="BR143" s="195">
        <f t="shared" si="123"/>
        <v>528.3962287788296</v>
      </c>
      <c r="BS143" s="195">
        <f t="shared" si="123"/>
        <v>545.62302078205357</v>
      </c>
      <c r="BT143" s="195">
        <f t="shared" si="123"/>
        <v>563.23389635916453</v>
      </c>
      <c r="BU143" s="195">
        <f t="shared" si="123"/>
        <v>581.23739625670919</v>
      </c>
      <c r="BV143" s="195">
        <f t="shared" si="123"/>
        <v>599.64225113491761</v>
      </c>
      <c r="BW143" s="195">
        <f t="shared" si="123"/>
        <v>618.45738579065824</v>
      </c>
      <c r="BX143" s="195">
        <f t="shared" si="123"/>
        <v>637.69192347429737</v>
      </c>
      <c r="BY143" s="195">
        <f t="shared" si="123"/>
        <v>657.35519030254807</v>
      </c>
      <c r="BZ143" s="195">
        <f t="shared" si="123"/>
        <v>677.45671976944504</v>
      </c>
      <c r="CA143" s="195">
        <f t="shared" si="123"/>
        <v>698.00625735762492</v>
      </c>
      <c r="CB143" s="195">
        <f t="shared" si="123"/>
        <v>719.01376525214539</v>
      </c>
      <c r="CC143" s="195">
        <f t="shared" si="123"/>
        <v>740.48942715912085</v>
      </c>
      <c r="CD143" s="195">
        <f t="shared" si="123"/>
        <v>762.443653231506</v>
      </c>
      <c r="CE143" s="195">
        <f t="shared" si="123"/>
        <v>784.88708510441063</v>
      </c>
      <c r="CF143" s="195">
        <f t="shared" si="123"/>
        <v>807.83060104238029</v>
      </c>
      <c r="CG143" s="195">
        <f t="shared" si="123"/>
        <v>831.28532120113289</v>
      </c>
      <c r="CH143" s="195">
        <f t="shared" si="123"/>
        <v>855.26261300629642</v>
      </c>
      <c r="CI143" s="195">
        <f t="shared" si="123"/>
        <v>879.77409665174935</v>
      </c>
      <c r="CJ143" s="195">
        <f t="shared" si="123"/>
        <v>904.83165072022246</v>
      </c>
      <c r="CK143" s="195">
        <f t="shared" si="123"/>
        <v>930.44741792888249</v>
      </c>
      <c r="CL143" s="195">
        <f t="shared" si="123"/>
        <v>956.63381100267463</v>
      </c>
      <c r="CM143" s="195">
        <f t="shared" si="123"/>
        <v>983.40351867826712</v>
      </c>
      <c r="CN143" s="195">
        <f t="shared" si="123"/>
        <v>1010.7695118414987</v>
      </c>
      <c r="CO143" s="195">
        <f t="shared" si="123"/>
        <v>1038.7450498013018</v>
      </c>
      <c r="CP143" s="195">
        <f t="shared" si="123"/>
        <v>1067.3436867031314</v>
      </c>
      <c r="CQ143" s="195">
        <f t="shared" si="123"/>
        <v>1096.579278085007</v>
      </c>
      <c r="CR143" s="195">
        <f t="shared" si="123"/>
        <v>1126.4659875793329</v>
      </c>
      <c r="CS143" s="195">
        <f t="shared" si="123"/>
        <v>1157.0182937637442</v>
      </c>
      <c r="CT143" s="195">
        <f t="shared" si="123"/>
        <v>1188.2509971642862</v>
      </c>
      <c r="CU143" s="195">
        <f t="shared" si="123"/>
        <v>1220.1792274143229</v>
      </c>
      <c r="CV143" s="195">
        <f t="shared" si="123"/>
        <v>1252.8184505726256</v>
      </c>
      <c r="CW143" s="195">
        <f t="shared" si="123"/>
        <v>1286.1844766041952</v>
      </c>
      <c r="CX143" s="195">
        <f t="shared" si="123"/>
        <v>1320.2934670274228</v>
      </c>
      <c r="CY143" s="195">
        <f t="shared" si="123"/>
        <v>1355.1619427312985</v>
      </c>
      <c r="CZ143" s="195">
        <f>IF($C143&gt;CZ$135, "", IF(CZ$135=$G$15, MAX(CZ37-$G$20, 0), EXP(-$G$21*$G$16)*($G$19*#REF!+(1-$G$19)*#REF!)))</f>
        <v>1390.8067919664434</v>
      </c>
    </row>
    <row r="144" spans="3:104" ht="16" hidden="1" outlineLevel="2">
      <c r="C144" s="177">
        <v>8</v>
      </c>
      <c r="D144" s="179" t="str">
        <f t="shared" ref="D144:AI144" si="124">IF($C144&gt;D$135, "", IF(D$135=$G$15, MAX(D38-$G$20, 0), EXP(-$G$21*$G$16)*($G$19*E144+(1-$G$19)*E145)))</f>
        <v/>
      </c>
      <c r="E144" s="195" t="str">
        <f t="shared" si="124"/>
        <v/>
      </c>
      <c r="F144" s="195" t="str">
        <f t="shared" si="124"/>
        <v/>
      </c>
      <c r="G144" s="195" t="str">
        <f t="shared" si="124"/>
        <v/>
      </c>
      <c r="H144" s="195" t="str">
        <f t="shared" si="124"/>
        <v/>
      </c>
      <c r="I144" s="195" t="str">
        <f t="shared" si="124"/>
        <v/>
      </c>
      <c r="J144" s="195" t="str">
        <f t="shared" si="124"/>
        <v/>
      </c>
      <c r="K144" s="195" t="str">
        <f t="shared" si="124"/>
        <v/>
      </c>
      <c r="L144" s="195">
        <f t="shared" si="124"/>
        <v>5.6996618439755364</v>
      </c>
      <c r="M144" s="195">
        <f t="shared" si="124"/>
        <v>6.8131666769127239</v>
      </c>
      <c r="N144" s="195">
        <f t="shared" si="124"/>
        <v>8.1021483491235209</v>
      </c>
      <c r="O144" s="195">
        <f t="shared" si="124"/>
        <v>9.5850408853258937</v>
      </c>
      <c r="P144" s="195">
        <f t="shared" si="124"/>
        <v>11.280409355886791</v>
      </c>
      <c r="Q144" s="195">
        <f t="shared" si="124"/>
        <v>13.2065951566563</v>
      </c>
      <c r="R144" s="195">
        <f t="shared" si="124"/>
        <v>15.381327553400046</v>
      </c>
      <c r="S144" s="195">
        <f t="shared" si="124"/>
        <v>17.821314794529023</v>
      </c>
      <c r="T144" s="195">
        <f t="shared" si="124"/>
        <v>20.541831336472452</v>
      </c>
      <c r="U144" s="195">
        <f t="shared" si="124"/>
        <v>23.556320335704715</v>
      </c>
      <c r="V144" s="195">
        <f t="shared" si="124"/>
        <v>26.876032204854592</v>
      </c>
      <c r="W144" s="195">
        <f t="shared" si="124"/>
        <v>30.509720399805921</v>
      </c>
      <c r="X144" s="195">
        <f t="shared" si="124"/>
        <v>34.463414460163079</v>
      </c>
      <c r="Y144" s="195">
        <f t="shared" si="124"/>
        <v>38.740287535179753</v>
      </c>
      <c r="Z144" s="195">
        <f t="shared" si="124"/>
        <v>43.340631203851032</v>
      </c>
      <c r="AA144" s="195">
        <f t="shared" si="124"/>
        <v>48.261944523317311</v>
      </c>
      <c r="AB144" s="195">
        <f t="shared" si="124"/>
        <v>53.499137273367893</v>
      </c>
      <c r="AC144" s="195">
        <f t="shared" si="124"/>
        <v>59.044839829581761</v>
      </c>
      <c r="AD144" s="195">
        <f t="shared" si="124"/>
        <v>64.889804641952921</v>
      </c>
      <c r="AE144" s="195">
        <f t="shared" si="124"/>
        <v>71.023377632354226</v>
      </c>
      <c r="AF144" s="195">
        <f t="shared" si="124"/>
        <v>77.434012650065952</v>
      </c>
      <c r="AG144" s="195">
        <f t="shared" si="124"/>
        <v>84.109799032594267</v>
      </c>
      <c r="AH144" s="195">
        <f t="shared" si="124"/>
        <v>91.038971711545443</v>
      </c>
      <c r="AI144" s="195">
        <f t="shared" si="124"/>
        <v>98.210375323485408</v>
      </c>
      <c r="AJ144" s="195">
        <f t="shared" ref="AJ144:BO144" si="125">IF($C144&gt;AJ$135, "", IF(AJ$135=$G$15, MAX(AJ38-$G$20, 0), EXP(-$G$21*$G$16)*($G$19*AK144+(1-$G$19)*AK145)))</f>
        <v>105.61385827850084</v>
      </c>
      <c r="AK144" s="195">
        <f t="shared" si="125"/>
        <v>113.24057925296565</v>
      </c>
      <c r="AL144" s="195">
        <f t="shared" si="125"/>
        <v>121.08321640542371</v>
      </c>
      <c r="AM144" s="195">
        <f t="shared" si="125"/>
        <v>129.13607789925922</v>
      </c>
      <c r="AN144" s="195">
        <f t="shared" si="125"/>
        <v>137.39512013937173</v>
      </c>
      <c r="AO144" s="195">
        <f t="shared" si="125"/>
        <v>145.85788665983449</v>
      </c>
      <c r="AP144" s="195">
        <f t="shared" si="125"/>
        <v>154.52338520213695</v>
      </c>
      <c r="AQ144" s="195">
        <f t="shared" si="125"/>
        <v>163.39192285178254</v>
      </c>
      <c r="AR144" s="195">
        <f t="shared" si="125"/>
        <v>172.46491913251609</v>
      </c>
      <c r="AS144" s="195">
        <f t="shared" si="125"/>
        <v>181.74471497899242</v>
      </c>
      <c r="AT144" s="195">
        <f t="shared" si="125"/>
        <v>191.23439204810452</v>
      </c>
      <c r="AU144" s="195">
        <f t="shared" si="125"/>
        <v>200.93761255024526</v>
      </c>
      <c r="AV144" s="195">
        <f t="shared" si="125"/>
        <v>210.85848536369377</v>
      </c>
      <c r="AW144" s="195">
        <f t="shared" si="125"/>
        <v>221.00146022142849</v>
      </c>
      <c r="AX144" s="195">
        <f t="shared" si="125"/>
        <v>231.3712486368639</v>
      </c>
      <c r="AY144" s="195">
        <f t="shared" si="125"/>
        <v>241.97276815707883</v>
      </c>
      <c r="AZ144" s="195">
        <f t="shared" si="125"/>
        <v>252.81110548915012</v>
      </c>
      <c r="BA144" s="195">
        <f t="shared" si="125"/>
        <v>263.89149387045205</v>
      </c>
      <c r="BB144" s="195">
        <f t="shared" si="125"/>
        <v>275.2193004914202</v>
      </c>
      <c r="BC144" s="195">
        <f t="shared" si="125"/>
        <v>286.80002055447949</v>
      </c>
      <c r="BD144" s="195">
        <f t="shared" si="125"/>
        <v>298.63927542777151</v>
      </c>
      <c r="BE144" s="195">
        <f t="shared" si="125"/>
        <v>310.74281315877579</v>
      </c>
      <c r="BF144" s="195">
        <f t="shared" si="125"/>
        <v>323.1165102601193</v>
      </c>
      <c r="BG144" s="195">
        <f t="shared" si="125"/>
        <v>335.76637414289945</v>
      </c>
      <c r="BH144" s="195">
        <f t="shared" si="125"/>
        <v>348.69854587071904</v>
      </c>
      <c r="BI144" s="195">
        <f t="shared" si="125"/>
        <v>361.9193030801394</v>
      </c>
      <c r="BJ144" s="195">
        <f t="shared" si="125"/>
        <v>375.43506300283235</v>
      </c>
      <c r="BK144" s="195">
        <f t="shared" si="125"/>
        <v>389.25238556608855</v>
      </c>
      <c r="BL144" s="195">
        <f t="shared" si="125"/>
        <v>403.37797656512663</v>
      </c>
      <c r="BM144" s="195">
        <f t="shared" si="125"/>
        <v>417.81869090653601</v>
      </c>
      <c r="BN144" s="195">
        <f t="shared" si="125"/>
        <v>432.58153592393433</v>
      </c>
      <c r="BO144" s="195">
        <f t="shared" si="125"/>
        <v>447.67367476736376</v>
      </c>
      <c r="BP144" s="195">
        <f t="shared" ref="BP144:CY144" si="126">IF($C144&gt;BP$135, "", IF(BP$135=$G$15, MAX(BP38-$G$20, 0), EXP(-$G$21*$G$16)*($G$19*BQ144+(1-$G$19)*BQ145)))</f>
        <v>463.10242986805378</v>
      </c>
      <c r="BQ144" s="195">
        <f t="shared" si="126"/>
        <v>478.87528648022771</v>
      </c>
      <c r="BR144" s="195">
        <f t="shared" si="126"/>
        <v>494.99989630166556</v>
      </c>
      <c r="BS144" s="195">
        <f t="shared" si="126"/>
        <v>511.48408117477436</v>
      </c>
      <c r="BT144" s="195">
        <f t="shared" si="126"/>
        <v>528.33583686995576</v>
      </c>
      <c r="BU144" s="195">
        <f t="shared" si="126"/>
        <v>545.56333695310207</v>
      </c>
      <c r="BV144" s="195">
        <f t="shared" si="126"/>
        <v>563.1749367390895</v>
      </c>
      <c r="BW144" s="195">
        <f t="shared" si="126"/>
        <v>581.17917733318382</v>
      </c>
      <c r="BX144" s="195">
        <f t="shared" si="126"/>
        <v>599.58478976230958</v>
      </c>
      <c r="BY144" s="195">
        <f t="shared" si="126"/>
        <v>618.40069919818404</v>
      </c>
      <c r="BZ144" s="195">
        <f t="shared" si="126"/>
        <v>637.63602927435761</v>
      </c>
      <c r="CA144" s="195">
        <f t="shared" si="126"/>
        <v>657.30010649924816</v>
      </c>
      <c r="CB144" s="195">
        <f t="shared" si="126"/>
        <v>677.40246476730454</v>
      </c>
      <c r="CC144" s="195">
        <f t="shared" si="126"/>
        <v>697.95284997048202</v>
      </c>
      <c r="CD144" s="195">
        <f t="shared" si="126"/>
        <v>718.96122471225829</v>
      </c>
      <c r="CE144" s="195">
        <f t="shared" si="126"/>
        <v>740.43777312647182</v>
      </c>
      <c r="CF144" s="195">
        <f t="shared" si="126"/>
        <v>762.39290580331215</v>
      </c>
      <c r="CG144" s="195">
        <f t="shared" si="126"/>
        <v>784.8372648248469</v>
      </c>
      <c r="CH144" s="195">
        <f t="shared" si="126"/>
        <v>807.78172891251756</v>
      </c>
      <c r="CI144" s="195">
        <f t="shared" si="126"/>
        <v>831.23741868909792</v>
      </c>
      <c r="CJ144" s="195">
        <f t="shared" si="126"/>
        <v>855.21570205765761</v>
      </c>
      <c r="CK144" s="195">
        <f t="shared" si="126"/>
        <v>879.72819970013245</v>
      </c>
      <c r="CL144" s="195">
        <f t="shared" si="126"/>
        <v>904.78679069816394</v>
      </c>
      <c r="CM144" s="195">
        <f t="shared" si="126"/>
        <v>930.40361827892298</v>
      </c>
      <c r="CN144" s="195">
        <f t="shared" si="126"/>
        <v>956.59109568869974</v>
      </c>
      <c r="CO144" s="195">
        <f t="shared" si="126"/>
        <v>983.36191219709985</v>
      </c>
      <c r="CP144" s="195">
        <f t="shared" si="126"/>
        <v>1010.7290392347504</v>
      </c>
      <c r="CQ144" s="195">
        <f t="shared" si="126"/>
        <v>1038.7057366674858</v>
      </c>
      <c r="CR144" s="195">
        <f t="shared" si="126"/>
        <v>1067.3055592100466</v>
      </c>
      <c r="CS144" s="195">
        <f t="shared" si="126"/>
        <v>1096.5423629823965</v>
      </c>
      <c r="CT144" s="195">
        <f t="shared" si="126"/>
        <v>1126.4303122118245</v>
      </c>
      <c r="CU144" s="195">
        <f t="shared" si="126"/>
        <v>1156.9838860840775</v>
      </c>
      <c r="CV144" s="195">
        <f t="shared" si="126"/>
        <v>1188.2178857468368</v>
      </c>
      <c r="CW144" s="195">
        <f t="shared" si="126"/>
        <v>1220.1474414689224</v>
      </c>
      <c r="CX144" s="195">
        <f t="shared" si="126"/>
        <v>1252.7880199586941</v>
      </c>
      <c r="CY144" s="195">
        <f t="shared" si="126"/>
        <v>1286.155431845184</v>
      </c>
      <c r="CZ144" s="195">
        <f>IF($C144&gt;CZ$135, "", IF(CZ$135=$G$15, MAX(CZ38-$G$20, 0), EXP(-$G$21*$G$16)*($G$19*#REF!+(1-$G$19)*#REF!)))</f>
        <v>1320.2658393255811</v>
      </c>
    </row>
    <row r="145" spans="3:104" ht="16" hidden="1" outlineLevel="2">
      <c r="C145" s="177">
        <v>9</v>
      </c>
      <c r="D145" s="179" t="str">
        <f t="shared" ref="D145:AI145" si="127">IF($C145&gt;D$135, "", IF(D$135=$G$15, MAX(D39-$G$20, 0), EXP(-$G$21*$G$16)*($G$19*E145+(1-$G$19)*E146)))</f>
        <v/>
      </c>
      <c r="E145" s="195" t="str">
        <f t="shared" si="127"/>
        <v/>
      </c>
      <c r="F145" s="195" t="str">
        <f t="shared" si="127"/>
        <v/>
      </c>
      <c r="G145" s="195" t="str">
        <f t="shared" si="127"/>
        <v/>
      </c>
      <c r="H145" s="195" t="str">
        <f t="shared" si="127"/>
        <v/>
      </c>
      <c r="I145" s="195" t="str">
        <f t="shared" si="127"/>
        <v/>
      </c>
      <c r="J145" s="195" t="str">
        <f t="shared" si="127"/>
        <v/>
      </c>
      <c r="K145" s="195" t="str">
        <f t="shared" si="127"/>
        <v/>
      </c>
      <c r="L145" s="195" t="str">
        <f t="shared" si="127"/>
        <v/>
      </c>
      <c r="M145" s="195">
        <f t="shared" si="127"/>
        <v>4.5958774093356887</v>
      </c>
      <c r="N145" s="195">
        <f t="shared" si="127"/>
        <v>5.5355175727956691</v>
      </c>
      <c r="O145" s="195">
        <f t="shared" si="127"/>
        <v>6.6323917402669217</v>
      </c>
      <c r="P145" s="195">
        <f t="shared" si="127"/>
        <v>7.9048106629366277</v>
      </c>
      <c r="Q145" s="195">
        <f t="shared" si="127"/>
        <v>9.37156848766225</v>
      </c>
      <c r="R145" s="195">
        <f t="shared" si="127"/>
        <v>11.051621409786446</v>
      </c>
      <c r="S145" s="195">
        <f t="shared" si="127"/>
        <v>12.963719364988732</v>
      </c>
      <c r="T145" s="195">
        <f t="shared" si="127"/>
        <v>15.126000850290598</v>
      </c>
      <c r="U145" s="195">
        <f t="shared" si="127"/>
        <v>17.555564832864441</v>
      </c>
      <c r="V145" s="195">
        <f t="shared" si="127"/>
        <v>20.268037275594615</v>
      </c>
      <c r="W145" s="195">
        <f t="shared" si="127"/>
        <v>23.277152717618009</v>
      </c>
      <c r="X145" s="195">
        <f t="shared" si="127"/>
        <v>26.594373221381925</v>
      </c>
      <c r="Y145" s="195">
        <f t="shared" si="127"/>
        <v>30.22856748731018</v>
      </c>
      <c r="Z145" s="195">
        <f t="shared" si="127"/>
        <v>34.185771767838595</v>
      </c>
      <c r="AA145" s="195">
        <f t="shared" si="127"/>
        <v>38.469051228788778</v>
      </c>
      <c r="AB145" s="195">
        <f t="shared" si="127"/>
        <v>43.078475613669312</v>
      </c>
      <c r="AC145" s="195">
        <f t="shared" si="127"/>
        <v>48.011216662542935</v>
      </c>
      <c r="AD145" s="195">
        <f t="shared" si="127"/>
        <v>53.261767120019393</v>
      </c>
      <c r="AE145" s="195">
        <f t="shared" si="127"/>
        <v>58.822272921666503</v>
      </c>
      <c r="AF145" s="195">
        <f t="shared" si="127"/>
        <v>64.682962002943569</v>
      </c>
      <c r="AG145" s="195">
        <f t="shared" si="127"/>
        <v>70.83264593077574</v>
      </c>
      <c r="AH145" s="195">
        <f t="shared" si="127"/>
        <v>77.259264997134707</v>
      </c>
      <c r="AI145" s="195">
        <f t="shared" si="127"/>
        <v>83.950444196600685</v>
      </c>
      <c r="AJ145" s="195">
        <f t="shared" ref="AJ145:BO145" si="128">IF($C145&gt;AJ$135, "", IF(AJ$135=$G$15, MAX(AJ39-$G$20, 0), EXP(-$G$21*$G$16)*($G$19*AK145+(1-$G$19)*AK146)))</f>
        <v>90.89402707503902</v>
      </c>
      <c r="AK145" s="195">
        <f t="shared" si="128"/>
        <v>98.078556923767934</v>
      </c>
      <c r="AL145" s="195">
        <f t="shared" si="128"/>
        <v>105.49368000018511</v>
      </c>
      <c r="AM145" s="195">
        <f t="shared" si="128"/>
        <v>113.13045284188341</v>
      </c>
      <c r="AN145" s="195">
        <f t="shared" si="128"/>
        <v>120.98154448720466</v>
      </c>
      <c r="AO145" s="195">
        <f t="shared" si="128"/>
        <v>129.04133352660924</v>
      </c>
      <c r="AP145" s="195">
        <f t="shared" si="128"/>
        <v>137.30590835543296</v>
      </c>
      <c r="AQ145" s="195">
        <f t="shared" si="128"/>
        <v>145.77298586188246</v>
      </c>
      <c r="AR145" s="195">
        <f t="shared" si="128"/>
        <v>154.44176839416735</v>
      </c>
      <c r="AS145" s="195">
        <f t="shared" si="128"/>
        <v>163.31276087843688</v>
      </c>
      <c r="AT145" s="195">
        <f t="shared" si="128"/>
        <v>172.38756945201536</v>
      </c>
      <c r="AU145" s="195">
        <f t="shared" si="128"/>
        <v>181.66870032731154</v>
      </c>
      <c r="AV145" s="195">
        <f t="shared" si="128"/>
        <v>191.15937345943075</v>
      </c>
      <c r="AW145" s="195">
        <f t="shared" si="128"/>
        <v>200.86336072961905</v>
      </c>
      <c r="AX145" s="195">
        <f t="shared" si="128"/>
        <v>210.78485353601761</v>
      </c>
      <c r="AY145" s="195">
        <f t="shared" si="128"/>
        <v>220.92836052148618</v>
      </c>
      <c r="AZ145" s="195">
        <f t="shared" si="128"/>
        <v>231.29863306163131</v>
      </c>
      <c r="BA145" s="195">
        <f t="shared" si="128"/>
        <v>241.90061423055309</v>
      </c>
      <c r="BB145" s="195">
        <f t="shared" si="128"/>
        <v>252.73940617878972</v>
      </c>
      <c r="BC145" s="195">
        <f t="shared" si="128"/>
        <v>263.82025096048022</v>
      </c>
      <c r="BD145" s="195">
        <f t="shared" si="128"/>
        <v>275.14852052320089</v>
      </c>
      <c r="BE145" s="195">
        <f t="shared" si="128"/>
        <v>286.72971251720372</v>
      </c>
      <c r="BF145" s="195">
        <f t="shared" si="128"/>
        <v>298.56944954571594</v>
      </c>
      <c r="BG145" s="195">
        <f t="shared" si="128"/>
        <v>310.6734803083192</v>
      </c>
      <c r="BH145" s="195">
        <f t="shared" si="128"/>
        <v>323.04768171665501</v>
      </c>
      <c r="BI145" s="195">
        <f t="shared" si="128"/>
        <v>335.69806148420452</v>
      </c>
      <c r="BJ145" s="195">
        <f t="shared" si="128"/>
        <v>348.63076094682538</v>
      </c>
      <c r="BK145" s="195">
        <f t="shared" si="128"/>
        <v>361.85205800821041</v>
      </c>
      <c r="BL145" s="195">
        <f t="shared" si="128"/>
        <v>375.36837017024084</v>
      </c>
      <c r="BM145" s="195">
        <f t="shared" si="128"/>
        <v>389.18625763583111</v>
      </c>
      <c r="BN145" s="195">
        <f t="shared" si="128"/>
        <v>403.31242648185906</v>
      </c>
      <c r="BO145" s="195">
        <f t="shared" si="128"/>
        <v>417.75373190282596</v>
      </c>
      <c r="BP145" s="195">
        <f t="shared" ref="BP145:CY145" si="129">IF($C145&gt;BP$135, "", IF(BP$135=$G$15, MAX(BP39-$G$20, 0), EXP(-$G$21*$G$16)*($G$19*BQ145+(1-$G$19)*BQ146)))</f>
        <v>432.51718152666336</v>
      </c>
      <c r="BQ145" s="195">
        <f t="shared" si="129"/>
        <v>447.60993880427134</v>
      </c>
      <c r="BR145" s="195">
        <f t="shared" si="129"/>
        <v>463.03932647442741</v>
      </c>
      <c r="BS145" s="195">
        <f t="shared" si="129"/>
        <v>478.81283010574163</v>
      </c>
      <c r="BT145" s="195">
        <f t="shared" si="129"/>
        <v>494.93810171737169</v>
      </c>
      <c r="BU145" s="195">
        <f t="shared" si="129"/>
        <v>511.4229634802482</v>
      </c>
      <c r="BV145" s="195">
        <f t="shared" si="129"/>
        <v>528.27541150060176</v>
      </c>
      <c r="BW145" s="195">
        <f t="shared" si="129"/>
        <v>545.50361968762081</v>
      </c>
      <c r="BX145" s="195">
        <f t="shared" si="129"/>
        <v>563.11594370711214</v>
      </c>
      <c r="BY145" s="195">
        <f t="shared" si="129"/>
        <v>581.12092502307462</v>
      </c>
      <c r="BZ145" s="195">
        <f t="shared" si="129"/>
        <v>599.52729502914303</v>
      </c>
      <c r="CA145" s="195">
        <f t="shared" si="129"/>
        <v>618.34397927189946</v>
      </c>
      <c r="CB145" s="195">
        <f t="shared" si="129"/>
        <v>637.58010176809421</v>
      </c>
      <c r="CC145" s="195">
        <f t="shared" si="129"/>
        <v>657.24498941786601</v>
      </c>
      <c r="CD145" s="195">
        <f t="shared" si="129"/>
        <v>677.34817651609546</v>
      </c>
      <c r="CE145" s="195">
        <f t="shared" si="129"/>
        <v>697.89940936407322</v>
      </c>
      <c r="CF145" s="195">
        <f t="shared" si="129"/>
        <v>718.90865098371467</v>
      </c>
      <c r="CG145" s="195">
        <f t="shared" si="129"/>
        <v>740.38608593660001</v>
      </c>
      <c r="CH145" s="195">
        <f t="shared" si="129"/>
        <v>762.34212525017267</v>
      </c>
      <c r="CI145" s="195">
        <f t="shared" si="129"/>
        <v>784.78741145347647</v>
      </c>
      <c r="CJ145" s="195">
        <f t="shared" si="129"/>
        <v>807.7328237248679</v>
      </c>
      <c r="CK145" s="195">
        <f t="shared" si="129"/>
        <v>831.18948315419675</v>
      </c>
      <c r="CL145" s="195">
        <f t="shared" si="129"/>
        <v>855.16875812199328</v>
      </c>
      <c r="CM145" s="195">
        <f t="shared" si="129"/>
        <v>879.68226979827239</v>
      </c>
      <c r="CN145" s="195">
        <f t="shared" si="129"/>
        <v>904.74189776360652</v>
      </c>
      <c r="CO145" s="195">
        <f t="shared" si="129"/>
        <v>930.35978575519243</v>
      </c>
      <c r="CP145" s="195">
        <f t="shared" si="129"/>
        <v>956.54834754068702</v>
      </c>
      <c r="CQ145" s="195">
        <f t="shared" si="129"/>
        <v>983.32027292265593</v>
      </c>
      <c r="CR145" s="195">
        <f t="shared" si="129"/>
        <v>1010.6885338765371</v>
      </c>
      <c r="CS145" s="195">
        <f t="shared" si="129"/>
        <v>1038.6663908250905</v>
      </c>
      <c r="CT145" s="195">
        <f t="shared" si="129"/>
        <v>1067.2673990523663</v>
      </c>
      <c r="CU145" s="195">
        <f t="shared" si="129"/>
        <v>1096.5054152602966</v>
      </c>
      <c r="CV145" s="195">
        <f t="shared" si="129"/>
        <v>1126.3946042710802</v>
      </c>
      <c r="CW145" s="195">
        <f t="shared" si="129"/>
        <v>1156.9494458786021</v>
      </c>
      <c r="CX145" s="195">
        <f t="shared" si="129"/>
        <v>1188.1847418522036</v>
      </c>
      <c r="CY145" s="195">
        <f t="shared" si="129"/>
        <v>1220.1156230961899</v>
      </c>
      <c r="CZ145" s="195">
        <f>IF($C145&gt;CZ$135, "", IF(CZ$135=$G$15, MAX(CZ39-$G$20, 0), EXP(-$G$21*$G$16)*($G$19*#REF!+(1-$G$19)*#REF!)))</f>
        <v>1252.7575569685348</v>
      </c>
    </row>
    <row r="146" spans="3:104" ht="16" hidden="1" outlineLevel="2">
      <c r="C146" s="177">
        <v>10</v>
      </c>
      <c r="D146" s="179" t="str">
        <f t="shared" ref="D146:AI146" si="130">IF($C146&gt;D$135, "", IF(D$135=$G$15, MAX(D40-$G$20, 0), EXP(-$G$21*$G$16)*($G$19*E146+(1-$G$19)*E147)))</f>
        <v/>
      </c>
      <c r="E146" s="195" t="str">
        <f t="shared" si="130"/>
        <v/>
      </c>
      <c r="F146" s="195" t="str">
        <f t="shared" si="130"/>
        <v/>
      </c>
      <c r="G146" s="195" t="str">
        <f t="shared" si="130"/>
        <v/>
      </c>
      <c r="H146" s="195" t="str">
        <f t="shared" si="130"/>
        <v/>
      </c>
      <c r="I146" s="195" t="str">
        <f t="shared" si="130"/>
        <v/>
      </c>
      <c r="J146" s="195" t="str">
        <f t="shared" si="130"/>
        <v/>
      </c>
      <c r="K146" s="195" t="str">
        <f t="shared" si="130"/>
        <v/>
      </c>
      <c r="L146" s="195" t="str">
        <f t="shared" si="130"/>
        <v/>
      </c>
      <c r="M146" s="195" t="str">
        <f t="shared" si="130"/>
        <v/>
      </c>
      <c r="N146" s="195">
        <f t="shared" si="130"/>
        <v>3.6643600957518072</v>
      </c>
      <c r="O146" s="195">
        <f t="shared" si="130"/>
        <v>4.4481891409355683</v>
      </c>
      <c r="P146" s="195">
        <f t="shared" si="130"/>
        <v>5.3711249806235566</v>
      </c>
      <c r="Q146" s="195">
        <f t="shared" si="130"/>
        <v>6.4510050993321011</v>
      </c>
      <c r="R146" s="195">
        <f t="shared" si="130"/>
        <v>7.7064697133533917</v>
      </c>
      <c r="S146" s="195">
        <f t="shared" si="130"/>
        <v>9.1566869443726162</v>
      </c>
      <c r="T146" s="195">
        <f t="shared" si="130"/>
        <v>10.821020993292541</v>
      </c>
      <c r="U146" s="195">
        <f t="shared" si="130"/>
        <v>12.718649565995447</v>
      </c>
      <c r="V146" s="195">
        <f t="shared" si="130"/>
        <v>14.868140968951181</v>
      </c>
      <c r="W146" s="195">
        <f t="shared" si="130"/>
        <v>17.287005520721408</v>
      </c>
      <c r="X146" s="195">
        <f t="shared" si="130"/>
        <v>19.991239864678459</v>
      </c>
      <c r="Y146" s="195">
        <f t="shared" si="130"/>
        <v>22.994886016587429</v>
      </c>
      <c r="Z146" s="195">
        <f t="shared" si="130"/>
        <v>26.30962911800556</v>
      </c>
      <c r="AA146" s="195">
        <f t="shared" si="130"/>
        <v>29.944458498776051</v>
      </c>
      <c r="AB146" s="195">
        <f t="shared" si="130"/>
        <v>33.905415463241091</v>
      </c>
      <c r="AC146" s="195">
        <f t="shared" si="130"/>
        <v>38.195448021211369</v>
      </c>
      <c r="AD146" s="195">
        <f t="shared" si="130"/>
        <v>42.814387583245349</v>
      </c>
      <c r="AE146" s="195">
        <f t="shared" si="130"/>
        <v>47.759055643773344</v>
      </c>
      <c r="AF146" s="195">
        <f t="shared" si="130"/>
        <v>53.023500127862867</v>
      </c>
      <c r="AG146" s="195">
        <f t="shared" si="130"/>
        <v>58.599352034136025</v>
      </c>
      <c r="AH146" s="195">
        <f t="shared" si="130"/>
        <v>64.476284087908141</v>
      </c>
      <c r="AI146" s="195">
        <f t="shared" si="130"/>
        <v>70.642545228406746</v>
      </c>
      <c r="AJ146" s="195">
        <f t="shared" ref="AJ146:BO146" si="131">IF($C146&gt;AJ$135, "", IF(AJ$135=$G$15, MAX(AJ40-$G$20, 0), EXP(-$G$21*$G$16)*($G$19*AK146+(1-$G$19)*AK147)))</f>
        <v>77.085538771765655</v>
      </c>
      <c r="AK146" s="195">
        <f t="shared" si="131"/>
        <v>83.792408754328378</v>
      </c>
      <c r="AL146" s="195">
        <f t="shared" si="131"/>
        <v>90.750598748161991</v>
      </c>
      <c r="AM146" s="195">
        <f t="shared" si="131"/>
        <v>97.948350484609648</v>
      </c>
      <c r="AN146" s="195">
        <f t="shared" si="131"/>
        <v>105.37511565994494</v>
      </c>
      <c r="AO146" s="195">
        <f t="shared" si="131"/>
        <v>113.02186268335626</v>
      </c>
      <c r="AP146" s="195">
        <f t="shared" si="131"/>
        <v>120.88126990301691</v>
      </c>
      <c r="AQ146" s="195">
        <f t="shared" si="131"/>
        <v>128.94780686746032</v>
      </c>
      <c r="AR146" s="195">
        <f t="shared" si="131"/>
        <v>137.21771428318735</v>
      </c>
      <c r="AS146" s="195">
        <f t="shared" si="131"/>
        <v>145.68890050586879</v>
      </c>
      <c r="AT146" s="195">
        <f t="shared" si="131"/>
        <v>154.36077694868422</v>
      </c>
      <c r="AU146" s="195">
        <f t="shared" si="131"/>
        <v>163.23405641131936</v>
      </c>
      <c r="AV146" s="195">
        <f t="shared" si="131"/>
        <v>172.31053716607633</v>
      </c>
      <c r="AW146" s="195">
        <f t="shared" si="131"/>
        <v>181.59289220731299</v>
      </c>
      <c r="AX146" s="195">
        <f t="shared" si="131"/>
        <v>191.0844781677433</v>
      </c>
      <c r="AY146" s="195">
        <f t="shared" si="131"/>
        <v>200.78917292823706</v>
      </c>
      <c r="AZ146" s="195">
        <f t="shared" si="131"/>
        <v>210.71124573659046</v>
      </c>
      <c r="BA146" s="195">
        <f t="shared" si="131"/>
        <v>220.85525935014022</v>
      </c>
      <c r="BB146" s="195">
        <f t="shared" si="131"/>
        <v>231.22600069583348</v>
      </c>
      <c r="BC146" s="195">
        <f t="shared" si="131"/>
        <v>241.82843487849973</v>
      </c>
      <c r="BD146" s="195">
        <f t="shared" si="131"/>
        <v>252.66767690067095</v>
      </c>
      <c r="BE146" s="195">
        <f t="shared" si="131"/>
        <v>263.74897586896668</v>
      </c>
      <c r="BF146" s="195">
        <f t="shared" si="131"/>
        <v>275.07770738417531</v>
      </c>
      <c r="BG146" s="195">
        <f t="shared" si="131"/>
        <v>286.65937091110231</v>
      </c>
      <c r="BH146" s="195">
        <f t="shared" si="131"/>
        <v>298.49958995668277</v>
      </c>
      <c r="BI146" s="195">
        <f t="shared" si="131"/>
        <v>310.60411371563305</v>
      </c>
      <c r="BJ146" s="195">
        <f t="shared" si="131"/>
        <v>322.97881943201497</v>
      </c>
      <c r="BK146" s="195">
        <f t="shared" si="131"/>
        <v>335.62971509675435</v>
      </c>
      <c r="BL146" s="195">
        <f t="shared" si="131"/>
        <v>348.56294230988323</v>
      </c>
      <c r="BM146" s="195">
        <f t="shared" si="131"/>
        <v>361.78477924002715</v>
      </c>
      <c r="BN146" s="195">
        <f t="shared" si="131"/>
        <v>375.30164365879983</v>
      </c>
      <c r="BO146" s="195">
        <f t="shared" si="131"/>
        <v>389.12009604466959</v>
      </c>
      <c r="BP146" s="195">
        <f t="shared" ref="BP146:CY146" si="132">IF($C146&gt;BP$135, "", IF(BP$135=$G$15, MAX(BP40-$G$20, 0), EXP(-$G$21*$G$16)*($G$19*BQ146+(1-$G$19)*BQ147)))</f>
        <v>403.24684275617585</v>
      </c>
      <c r="BQ146" s="195">
        <f t="shared" si="132"/>
        <v>417.6887392757435</v>
      </c>
      <c r="BR146" s="195">
        <f t="shared" si="132"/>
        <v>432.45279352563017</v>
      </c>
      <c r="BS146" s="195">
        <f t="shared" si="132"/>
        <v>447.54616925760655</v>
      </c>
      <c r="BT146" s="195">
        <f t="shared" si="132"/>
        <v>462.97618951801121</v>
      </c>
      <c r="BU146" s="195">
        <f t="shared" si="132"/>
        <v>478.75034018985423</v>
      </c>
      <c r="BV146" s="195">
        <f t="shared" si="132"/>
        <v>494.87627361368408</v>
      </c>
      <c r="BW146" s="195">
        <f t="shared" si="132"/>
        <v>511.36181228896902</v>
      </c>
      <c r="BX146" s="195">
        <f t="shared" si="132"/>
        <v>528.21495265778265</v>
      </c>
      <c r="BY146" s="195">
        <f t="shared" si="132"/>
        <v>545.44386897262439</v>
      </c>
      <c r="BZ146" s="195">
        <f t="shared" si="132"/>
        <v>563.05691725024542</v>
      </c>
      <c r="CA146" s="195">
        <f t="shared" si="132"/>
        <v>581.06263931339333</v>
      </c>
      <c r="CB146" s="195">
        <f t="shared" si="132"/>
        <v>599.46976692242879</v>
      </c>
      <c r="CC146" s="195">
        <f t="shared" si="132"/>
        <v>618.28722599881382</v>
      </c>
      <c r="CD146" s="195">
        <f t="shared" si="132"/>
        <v>637.52414094251526</v>
      </c>
      <c r="CE146" s="195">
        <f t="shared" si="132"/>
        <v>657.18983904540914</v>
      </c>
      <c r="CF146" s="195">
        <f t="shared" si="132"/>
        <v>677.29385500282433</v>
      </c>
      <c r="CG146" s="195">
        <f t="shared" si="132"/>
        <v>697.84593552540423</v>
      </c>
      <c r="CH146" s="195">
        <f t="shared" si="132"/>
        <v>718.85604405351921</v>
      </c>
      <c r="CI146" s="195">
        <f t="shared" si="132"/>
        <v>740.33436557650975</v>
      </c>
      <c r="CJ146" s="195">
        <f t="shared" si="132"/>
        <v>762.29131155909124</v>
      </c>
      <c r="CK146" s="195">
        <f t="shared" si="132"/>
        <v>784.73752497730175</v>
      </c>
      <c r="CL146" s="195">
        <f t="shared" si="132"/>
        <v>807.68388546643337</v>
      </c>
      <c r="CM146" s="195">
        <f t="shared" si="132"/>
        <v>831.14151458342997</v>
      </c>
      <c r="CN146" s="195">
        <f t="shared" si="132"/>
        <v>855.12178118630413</v>
      </c>
      <c r="CO146" s="195">
        <f t="shared" si="132"/>
        <v>879.63630693316895</v>
      </c>
      <c r="CP146" s="195">
        <f t="shared" si="132"/>
        <v>904.69697190354941</v>
      </c>
      <c r="CQ146" s="195">
        <f t="shared" si="132"/>
        <v>930.3159203446894</v>
      </c>
      <c r="CR146" s="195">
        <f t="shared" si="132"/>
        <v>956.50556654563457</v>
      </c>
      <c r="CS146" s="195">
        <f t="shared" si="132"/>
        <v>983.27860084193276</v>
      </c>
      <c r="CT146" s="195">
        <f t="shared" si="132"/>
        <v>1010.647995753856</v>
      </c>
      <c r="CU146" s="195">
        <f t="shared" si="132"/>
        <v>1038.6270122611129</v>
      </c>
      <c r="CV146" s="195">
        <f t="shared" si="132"/>
        <v>1067.229206217087</v>
      </c>
      <c r="CW146" s="195">
        <f t="shared" si="132"/>
        <v>1096.468434905704</v>
      </c>
      <c r="CX146" s="195">
        <f t="shared" si="132"/>
        <v>1126.3588637440964</v>
      </c>
      <c r="CY146" s="195">
        <f t="shared" si="132"/>
        <v>1156.9149731343132</v>
      </c>
      <c r="CZ146" s="195">
        <f>IF($C146&gt;CZ$135, "", IF(CZ$135=$G$15, MAX(CZ40-$G$20, 0), EXP(-$G$21*$G$16)*($G$19*#REF!+(1-$G$19)*#REF!)))</f>
        <v>1188.1515654673829</v>
      </c>
    </row>
    <row r="147" spans="3:104" ht="16" hidden="1" outlineLevel="2">
      <c r="C147" s="177">
        <v>11</v>
      </c>
      <c r="D147" s="179" t="str">
        <f t="shared" ref="D147:AI147" si="133">IF($C147&gt;D$135, "", IF(D$135=$G$15, MAX(D41-$G$20, 0), EXP(-$G$21*$G$16)*($G$19*E147+(1-$G$19)*E148)))</f>
        <v/>
      </c>
      <c r="E147" s="195" t="str">
        <f t="shared" si="133"/>
        <v/>
      </c>
      <c r="F147" s="195" t="str">
        <f t="shared" si="133"/>
        <v/>
      </c>
      <c r="G147" s="195" t="str">
        <f t="shared" si="133"/>
        <v/>
      </c>
      <c r="H147" s="195" t="str">
        <f t="shared" si="133"/>
        <v/>
      </c>
      <c r="I147" s="195" t="str">
        <f t="shared" si="133"/>
        <v/>
      </c>
      <c r="J147" s="195" t="str">
        <f t="shared" si="133"/>
        <v/>
      </c>
      <c r="K147" s="195" t="str">
        <f t="shared" si="133"/>
        <v/>
      </c>
      <c r="L147" s="195" t="str">
        <f t="shared" si="133"/>
        <v/>
      </c>
      <c r="M147" s="195" t="str">
        <f t="shared" si="133"/>
        <v/>
      </c>
      <c r="N147" s="195" t="str">
        <f t="shared" si="133"/>
        <v/>
      </c>
      <c r="O147" s="195">
        <f t="shared" si="133"/>
        <v>2.887243749139766</v>
      </c>
      <c r="P147" s="195">
        <f t="shared" si="133"/>
        <v>3.5332071264847285</v>
      </c>
      <c r="Q147" s="195">
        <f t="shared" si="133"/>
        <v>4.3006133640602604</v>
      </c>
      <c r="R147" s="195">
        <f t="shared" si="133"/>
        <v>5.2065093447505708</v>
      </c>
      <c r="S147" s="195">
        <f t="shared" si="133"/>
        <v>6.2690179349279971</v>
      </c>
      <c r="T147" s="195">
        <f t="shared" si="133"/>
        <v>7.5071196665997402</v>
      </c>
      <c r="U147" s="195">
        <f t="shared" si="133"/>
        <v>8.9403711893975295</v>
      </c>
      <c r="V147" s="195">
        <f t="shared" si="133"/>
        <v>10.588562608705598</v>
      </c>
      <c r="W147" s="195">
        <f t="shared" si="133"/>
        <v>12.471319932415822</v>
      </c>
      <c r="X147" s="195">
        <f t="shared" si="133"/>
        <v>14.607663365421132</v>
      </c>
      <c r="Y147" s="195">
        <f t="shared" si="133"/>
        <v>17.015536817922225</v>
      </c>
      <c r="Z147" s="195">
        <f t="shared" si="133"/>
        <v>19.711328346613591</v>
      </c>
      <c r="AA147" s="195">
        <f t="shared" si="133"/>
        <v>22.709404880636264</v>
      </c>
      <c r="AB147" s="195">
        <f t="shared" si="133"/>
        <v>26.021687025301205</v>
      </c>
      <c r="AC147" s="195">
        <f t="shared" si="133"/>
        <v>29.657290538753635</v>
      </c>
      <c r="AD147" s="195">
        <f t="shared" si="133"/>
        <v>33.622259876172663</v>
      </c>
      <c r="AE147" s="195">
        <f t="shared" si="133"/>
        <v>37.919415774972535</v>
      </c>
      <c r="AF147" s="195">
        <f t="shared" si="133"/>
        <v>42.548333198344601</v>
      </c>
      <c r="AG147" s="195">
        <f t="shared" si="133"/>
        <v>47.5054582944299</v>
      </c>
      <c r="AH147" s="195">
        <f t="shared" si="133"/>
        <v>52.784363857759452</v>
      </c>
      <c r="AI147" s="195">
        <f t="shared" si="133"/>
        <v>58.376132836610225</v>
      </c>
      <c r="AJ147" s="195">
        <f t="shared" ref="AJ147:BO147" si="134">IF($C147&gt;AJ$135, "", IF(AJ$135=$G$15, MAX(AJ41-$G$20, 0), EXP(-$G$21*$G$16)*($G$19*AK147+(1-$G$19)*AK148)))</f>
        <v>64.269849641737139</v>
      </c>
      <c r="AK147" s="195">
        <f t="shared" si="134"/>
        <v>70.453170400578884</v>
      </c>
      <c r="AL147" s="195">
        <f t="shared" si="134"/>
        <v>76.912936859410067</v>
      </c>
      <c r="AM147" s="195">
        <f t="shared" si="134"/>
        <v>83.635795188848164</v>
      </c>
      <c r="AN147" s="195">
        <f t="shared" si="134"/>
        <v>90.608781019297908</v>
      </c>
      <c r="AO147" s="195">
        <f t="shared" si="134"/>
        <v>97.819835741486955</v>
      </c>
      <c r="AP147" s="195">
        <f t="shared" si="134"/>
        <v>105.25822611665231</v>
      </c>
      <c r="AQ147" s="195">
        <f t="shared" si="134"/>
        <v>112.91484877585296</v>
      </c>
      <c r="AR147" s="195">
        <f t="shared" si="134"/>
        <v>120.78241212458536</v>
      </c>
      <c r="AS147" s="195">
        <f t="shared" si="134"/>
        <v>128.85549919011166</v>
      </c>
      <c r="AT147" s="195">
        <f t="shared" si="134"/>
        <v>137.13052474034259</v>
      </c>
      <c r="AU147" s="195">
        <f t="shared" si="134"/>
        <v>145.60560745723745</v>
      </c>
      <c r="AV147" s="195">
        <f t="shared" si="134"/>
        <v>154.28038233630605</v>
      </c>
      <c r="AW147" s="195">
        <f t="shared" si="134"/>
        <v>163.15577956403675</v>
      </c>
      <c r="AX147" s="195">
        <f t="shared" si="134"/>
        <v>172.2337941559548</v>
      </c>
      <c r="AY147" s="195">
        <f t="shared" si="134"/>
        <v>181.51726630380045</v>
      </c>
      <c r="AZ147" s="195">
        <f t="shared" si="134"/>
        <v>191.00968663746153</v>
      </c>
      <c r="BA147" s="195">
        <f t="shared" si="134"/>
        <v>200.71503448982574</v>
      </c>
      <c r="BB147" s="195">
        <f t="shared" si="134"/>
        <v>210.63765167990189</v>
      </c>
      <c r="BC147" s="195">
        <f t="shared" si="134"/>
        <v>220.78214995803933</v>
      </c>
      <c r="BD147" s="195">
        <f t="shared" si="134"/>
        <v>231.15334740627554</v>
      </c>
      <c r="BE147" s="195">
        <f t="shared" si="134"/>
        <v>241.75622774619222</v>
      </c>
      <c r="BF147" s="195">
        <f t="shared" si="134"/>
        <v>252.59591641152045</v>
      </c>
      <c r="BG147" s="195">
        <f t="shared" si="134"/>
        <v>263.67766798957473</v>
      </c>
      <c r="BH147" s="195">
        <f t="shared" si="134"/>
        <v>275.0068608010078</v>
      </c>
      <c r="BI147" s="195">
        <f t="shared" si="134"/>
        <v>286.58899562045758</v>
      </c>
      <c r="BJ147" s="195">
        <f t="shared" si="134"/>
        <v>298.42969661178273</v>
      </c>
      <c r="BK147" s="195">
        <f t="shared" si="134"/>
        <v>310.53471335684515</v>
      </c>
      <c r="BL147" s="195">
        <f t="shared" si="134"/>
        <v>322.90992339043453</v>
      </c>
      <c r="BM147" s="195">
        <f t="shared" si="134"/>
        <v>335.56133496699647</v>
      </c>
      <c r="BN147" s="195">
        <f t="shared" si="134"/>
        <v>348.49508994682736</v>
      </c>
      <c r="BO147" s="195">
        <f t="shared" si="134"/>
        <v>361.71746676260454</v>
      </c>
      <c r="BP147" s="195">
        <f t="shared" ref="BP147:CY147" si="135">IF($C147&gt;BP$135, "", IF(BP$135=$G$15, MAX(BP41-$G$20, 0), EXP(-$G$21*$G$16)*($G$19*BQ147+(1-$G$19)*BQ148)))</f>
        <v>375.23488345553216</v>
      </c>
      <c r="BQ147" s="195">
        <f t="shared" si="135"/>
        <v>389.05390077962585</v>
      </c>
      <c r="BR147" s="195">
        <f t="shared" si="135"/>
        <v>403.18122537509743</v>
      </c>
      <c r="BS147" s="195">
        <f t="shared" si="135"/>
        <v>417.62371301230769</v>
      </c>
      <c r="BT147" s="195">
        <f t="shared" si="135"/>
        <v>432.38837190785245</v>
      </c>
      <c r="BU147" s="195">
        <f t="shared" si="135"/>
        <v>447.48236611438585</v>
      </c>
      <c r="BV147" s="195">
        <f t="shared" si="135"/>
        <v>462.91301898582037</v>
      </c>
      <c r="BW147" s="195">
        <f t="shared" si="135"/>
        <v>478.68781671957919</v>
      </c>
      <c r="BX147" s="195">
        <f t="shared" si="135"/>
        <v>494.81441197761529</v>
      </c>
      <c r="BY147" s="195">
        <f t="shared" si="135"/>
        <v>511.30062758794827</v>
      </c>
      <c r="BZ147" s="195">
        <f t="shared" si="135"/>
        <v>528.15446032850866</v>
      </c>
      <c r="CA147" s="195">
        <f t="shared" si="135"/>
        <v>545.38408479512145</v>
      </c>
      <c r="CB147" s="195">
        <f t="shared" si="135"/>
        <v>562.99785735549722</v>
      </c>
      <c r="CC147" s="195">
        <f t="shared" si="135"/>
        <v>581.00432019114692</v>
      </c>
      <c r="CD147" s="195">
        <f t="shared" si="135"/>
        <v>599.41220542917256</v>
      </c>
      <c r="CE147" s="195">
        <f t="shared" si="135"/>
        <v>618.23043936593217</v>
      </c>
      <c r="CF147" s="195">
        <f t="shared" si="135"/>
        <v>637.46814678462476</v>
      </c>
      <c r="CG147" s="195">
        <f t="shared" si="135"/>
        <v>657.13465536888054</v>
      </c>
      <c r="CH147" s="195">
        <f t="shared" si="135"/>
        <v>677.23950021449309</v>
      </c>
      <c r="CI147" s="195">
        <f t="shared" si="135"/>
        <v>697.79242844147586</v>
      </c>
      <c r="CJ147" s="195">
        <f t="shared" si="135"/>
        <v>718.80340390867207</v>
      </c>
      <c r="CK147" s="195">
        <f t="shared" si="135"/>
        <v>740.28261203320028</v>
      </c>
      <c r="CL147" s="195">
        <f t="shared" si="135"/>
        <v>762.24046471706549</v>
      </c>
      <c r="CM147" s="195">
        <f t="shared" si="135"/>
        <v>784.68760538332037</v>
      </c>
      <c r="CN147" s="195">
        <f t="shared" si="135"/>
        <v>807.63491412421024</v>
      </c>
      <c r="CO147" s="195">
        <f t="shared" si="135"/>
        <v>831.09351296379396</v>
      </c>
      <c r="CP147" s="195">
        <f t="shared" si="135"/>
        <v>855.0747712375852</v>
      </c>
      <c r="CQ147" s="195">
        <f t="shared" si="135"/>
        <v>879.59031109181672</v>
      </c>
      <c r="CR147" s="195">
        <f t="shared" si="135"/>
        <v>904.65201310498674</v>
      </c>
      <c r="CS147" s="195">
        <f t="shared" si="135"/>
        <v>930.27202203440754</v>
      </c>
      <c r="CT147" s="195">
        <f t="shared" si="135"/>
        <v>956.46275269053547</v>
      </c>
      <c r="CU147" s="195">
        <f t="shared" si="135"/>
        <v>983.23689594192308</v>
      </c>
      <c r="CV147" s="195">
        <f t="shared" si="135"/>
        <v>1010.6074248536991</v>
      </c>
      <c r="CW147" s="195">
        <f t="shared" si="135"/>
        <v>1038.5876009625445</v>
      </c>
      <c r="CX147" s="195">
        <f t="shared" si="135"/>
        <v>1067.1909806912004</v>
      </c>
      <c r="CY147" s="195">
        <f t="shared" si="135"/>
        <v>1096.4314219056091</v>
      </c>
      <c r="CZ147" s="195">
        <f>IF($C147&gt;CZ$135, "", IF(CZ$135=$G$15, MAX(CZ41-$G$20, 0), EXP(-$G$21*$G$16)*($G$19*#REF!+(1-$G$19)*#REF!)))</f>
        <v>1126.323090617864</v>
      </c>
    </row>
    <row r="148" spans="3:104" ht="16" hidden="1" outlineLevel="2">
      <c r="C148" s="177">
        <v>12</v>
      </c>
      <c r="D148" s="179" t="str">
        <f t="shared" ref="D148:AI148" si="136">IF($C148&gt;D$135, "", IF(D$135=$G$15, MAX(D42-$G$20, 0), EXP(-$G$21*$G$16)*($G$19*E148+(1-$G$19)*E149)))</f>
        <v/>
      </c>
      <c r="E148" s="195" t="str">
        <f t="shared" si="136"/>
        <v/>
      </c>
      <c r="F148" s="195" t="str">
        <f t="shared" si="136"/>
        <v/>
      </c>
      <c r="G148" s="195" t="str">
        <f t="shared" si="136"/>
        <v/>
      </c>
      <c r="H148" s="195" t="str">
        <f t="shared" si="136"/>
        <v/>
      </c>
      <c r="I148" s="195" t="str">
        <f t="shared" si="136"/>
        <v/>
      </c>
      <c r="J148" s="195" t="str">
        <f t="shared" si="136"/>
        <v/>
      </c>
      <c r="K148" s="195" t="str">
        <f t="shared" si="136"/>
        <v/>
      </c>
      <c r="L148" s="195" t="str">
        <f t="shared" si="136"/>
        <v/>
      </c>
      <c r="M148" s="195" t="str">
        <f t="shared" si="136"/>
        <v/>
      </c>
      <c r="N148" s="195" t="str">
        <f t="shared" si="136"/>
        <v/>
      </c>
      <c r="O148" s="195" t="str">
        <f t="shared" si="136"/>
        <v/>
      </c>
      <c r="P148" s="195">
        <f t="shared" si="136"/>
        <v>2.2467629124296149</v>
      </c>
      <c r="Q148" s="195">
        <f t="shared" si="136"/>
        <v>2.7723526526185833</v>
      </c>
      <c r="R148" s="195">
        <f t="shared" si="136"/>
        <v>3.4024999377335838</v>
      </c>
      <c r="S148" s="195">
        <f t="shared" si="136"/>
        <v>4.1531893657726746</v>
      </c>
      <c r="T148" s="195">
        <f t="shared" si="136"/>
        <v>5.0416987487298659</v>
      </c>
      <c r="U148" s="195">
        <f t="shared" si="136"/>
        <v>6.0864435122330134</v>
      </c>
      <c r="V148" s="195">
        <f t="shared" si="136"/>
        <v>7.3067557395679028</v>
      </c>
      <c r="W148" s="195">
        <f t="shared" si="136"/>
        <v>8.7225958989826538</v>
      </c>
      <c r="X148" s="195">
        <f t="shared" si="136"/>
        <v>10.354198993262305</v>
      </c>
      <c r="Y148" s="195">
        <f t="shared" si="136"/>
        <v>12.221661279281939</v>
      </c>
      <c r="Z148" s="195">
        <f t="shared" si="136"/>
        <v>14.344478606041626</v>
      </c>
      <c r="AA148" s="195">
        <f t="shared" si="136"/>
        <v>16.741052489560044</v>
      </c>
      <c r="AB148" s="195">
        <f t="shared" si="136"/>
        <v>19.428184860758584</v>
      </c>
      <c r="AC148" s="195">
        <f t="shared" si="136"/>
        <v>22.420586492268225</v>
      </c>
      <c r="AD148" s="195">
        <f t="shared" si="136"/>
        <v>25.730426901641735</v>
      </c>
      <c r="AE148" s="195">
        <f t="shared" si="136"/>
        <v>29.366954532838534</v>
      </c>
      <c r="AF148" s="195">
        <f t="shared" si="136"/>
        <v>33.336214815202702</v>
      </c>
      <c r="AG148" s="195">
        <f t="shared" si="136"/>
        <v>37.640890031172361</v>
      </c>
      <c r="AH148" s="195">
        <f t="shared" si="136"/>
        <v>42.280278761353998</v>
      </c>
      <c r="AI148" s="195">
        <f t="shared" si="136"/>
        <v>47.250424268588901</v>
      </c>
      <c r="AJ148" s="195">
        <f t="shared" ref="AJ148:BO148" si="137">IF($C148&gt;AJ$135, "", IF(AJ$135=$G$15, MAX(AJ42-$G$20, 0), EXP(-$G$21*$G$16)*($G$19*AK148+(1-$G$19)*AK149)))</f>
        <v>52.544391082194586</v>
      </c>
      <c r="AK148" s="195">
        <f t="shared" si="137"/>
        <v>58.152678082924005</v>
      </c>
      <c r="AL148" s="195">
        <f t="shared" si="137"/>
        <v>64.063745619669788</v>
      </c>
      <c r="AM148" s="195">
        <f t="shared" si="137"/>
        <v>70.26462477077024</v>
      </c>
      <c r="AN148" s="195">
        <f t="shared" si="137"/>
        <v>76.741569920182073</v>
      </c>
      <c r="AO148" s="195">
        <f t="shared" si="137"/>
        <v>83.480712277388676</v>
      </c>
      <c r="AP148" s="195">
        <f t="shared" si="137"/>
        <v>90.468672401549455</v>
      </c>
      <c r="AQ148" s="195">
        <f t="shared" si="137"/>
        <v>97.693094294124663</v>
      </c>
      <c r="AR148" s="195">
        <f t="shared" si="137"/>
        <v>105.14307177046113</v>
      </c>
      <c r="AS148" s="195">
        <f t="shared" si="137"/>
        <v>112.80944867764997</v>
      </c>
      <c r="AT148" s="195">
        <f t="shared" si="137"/>
        <v>120.68498677272697</v>
      </c>
      <c r="AU148" s="195">
        <f t="shared" si="137"/>
        <v>128.76440719174576</v>
      </c>
      <c r="AV148" s="195">
        <f t="shared" si="137"/>
        <v>137.0443219417453</v>
      </c>
      <c r="AW148" s="195">
        <f t="shared" si="137"/>
        <v>145.52307952371893</v>
      </c>
      <c r="AX148" s="195">
        <f t="shared" si="137"/>
        <v>154.20055290389342</v>
      </c>
      <c r="AY148" s="195">
        <f t="shared" si="137"/>
        <v>163.07789842974324</v>
      </c>
      <c r="AZ148" s="195">
        <f t="shared" si="137"/>
        <v>172.15731135036083</v>
      </c>
      <c r="BA148" s="195">
        <f t="shared" si="137"/>
        <v>181.44179822787135</v>
      </c>
      <c r="BB148" s="195">
        <f t="shared" si="137"/>
        <v>190.9349798658867</v>
      </c>
      <c r="BC148" s="195">
        <f t="shared" si="137"/>
        <v>200.64093161299263</v>
      </c>
      <c r="BD148" s="195">
        <f t="shared" si="137"/>
        <v>210.56406201576701</v>
      </c>
      <c r="BE148" s="195">
        <f t="shared" si="137"/>
        <v>220.70902644410654</v>
      </c>
      <c r="BF148" s="195">
        <f t="shared" si="137"/>
        <v>231.08066973347863</v>
      </c>
      <c r="BG148" s="195">
        <f t="shared" si="137"/>
        <v>241.68399095730024</v>
      </c>
      <c r="BH148" s="195">
        <f t="shared" si="137"/>
        <v>252.52412377404522</v>
      </c>
      <c r="BI148" s="195">
        <f t="shared" si="137"/>
        <v>263.60632689232352</v>
      </c>
      <c r="BJ148" s="195">
        <f t="shared" si="137"/>
        <v>274.93598059156534</v>
      </c>
      <c r="BK148" s="195">
        <f t="shared" si="137"/>
        <v>286.51858657151541</v>
      </c>
      <c r="BL148" s="195">
        <f t="shared" si="137"/>
        <v>298.35976947908267</v>
      </c>
      <c r="BM148" s="195">
        <f t="shared" si="137"/>
        <v>310.46527921398808</v>
      </c>
      <c r="BN148" s="195">
        <f t="shared" si="137"/>
        <v>322.84099357787233</v>
      </c>
      <c r="BO148" s="195">
        <f t="shared" si="137"/>
        <v>335.49292108178093</v>
      </c>
      <c r="BP148" s="195">
        <f t="shared" ref="BP148:CY148" si="138">IF($C148&gt;BP$135, "", IF(BP$135=$G$15, MAX(BP42-$G$20, 0), EXP(-$G$21*$G$16)*($G$19*BQ148+(1-$G$19)*BQ149)))</f>
        <v>348.42720384466014</v>
      </c>
      <c r="BQ148" s="195">
        <f t="shared" si="138"/>
        <v>361.65012056296155</v>
      </c>
      <c r="BR148" s="195">
        <f t="shared" si="138"/>
        <v>375.1680895474563</v>
      </c>
      <c r="BS148" s="195">
        <f t="shared" si="138"/>
        <v>388.98767182771695</v>
      </c>
      <c r="BT148" s="195">
        <f t="shared" si="138"/>
        <v>403.11557432563956</v>
      </c>
      <c r="BU148" s="195">
        <f t="shared" si="138"/>
        <v>417.55865309953276</v>
      </c>
      <c r="BV148" s="195">
        <f t="shared" si="138"/>
        <v>432.32391666034312</v>
      </c>
      <c r="BW148" s="195">
        <f t="shared" si="138"/>
        <v>447.41852936162087</v>
      </c>
      <c r="BX148" s="195">
        <f t="shared" si="138"/>
        <v>462.84981486486521</v>
      </c>
      <c r="BY148" s="195">
        <f t="shared" si="138"/>
        <v>478.62525968192557</v>
      </c>
      <c r="BZ148" s="195">
        <f t="shared" si="138"/>
        <v>494.75251679617315</v>
      </c>
      <c r="CA148" s="195">
        <f t="shared" si="138"/>
        <v>511.23940936419245</v>
      </c>
      <c r="CB148" s="195">
        <f t="shared" si="138"/>
        <v>528.09393449978541</v>
      </c>
      <c r="CC148" s="195">
        <f t="shared" si="138"/>
        <v>545.32426714211635</v>
      </c>
      <c r="CD148" s="195">
        <f t="shared" si="138"/>
        <v>562.93876400987051</v>
      </c>
      <c r="CE148" s="195">
        <f t="shared" si="138"/>
        <v>580.94596764333744</v>
      </c>
      <c r="CF148" s="195">
        <f t="shared" si="138"/>
        <v>599.35461053637539</v>
      </c>
      <c r="CG148" s="195">
        <f t="shared" si="138"/>
        <v>618.17361936025441</v>
      </c>
      <c r="CH148" s="195">
        <f t="shared" si="138"/>
        <v>637.41211928142161</v>
      </c>
      <c r="CI148" s="195">
        <f t="shared" si="138"/>
        <v>657.07943837527762</v>
      </c>
      <c r="CJ148" s="195">
        <f t="shared" si="138"/>
        <v>677.18511213809836</v>
      </c>
      <c r="CK148" s="195">
        <f t="shared" si="138"/>
        <v>697.73888809928405</v>
      </c>
      <c r="CL148" s="195">
        <f t="shared" si="138"/>
        <v>718.75073053616848</v>
      </c>
      <c r="CM148" s="195">
        <f t="shared" si="138"/>
        <v>740.23082529366559</v>
      </c>
      <c r="CN148" s="195">
        <f t="shared" si="138"/>
        <v>762.18958471108942</v>
      </c>
      <c r="CO148" s="195">
        <f t="shared" si="138"/>
        <v>784.63765265852498</v>
      </c>
      <c r="CP148" s="195">
        <f t="shared" si="138"/>
        <v>807.5859096851907</v>
      </c>
      <c r="CQ148" s="195">
        <f t="shared" si="138"/>
        <v>831.04547828227953</v>
      </c>
      <c r="CR148" s="195">
        <f t="shared" si="138"/>
        <v>855.02772826282705</v>
      </c>
      <c r="CS148" s="195">
        <f t="shared" si="138"/>
        <v>879.54428226120558</v>
      </c>
      <c r="CT148" s="195">
        <f t="shared" si="138"/>
        <v>904.6070213549076</v>
      </c>
      <c r="CU148" s="195">
        <f t="shared" si="138"/>
        <v>930.22809081133562</v>
      </c>
      <c r="CV148" s="195">
        <f t="shared" si="138"/>
        <v>956.41990596237804</v>
      </c>
      <c r="CW148" s="195">
        <f t="shared" si="138"/>
        <v>983.19515820961465</v>
      </c>
      <c r="CX148" s="195">
        <f t="shared" si="138"/>
        <v>1010.5668211630541</v>
      </c>
      <c r="CY148" s="195">
        <f t="shared" si="138"/>
        <v>1038.5481569163728</v>
      </c>
      <c r="CZ148" s="195">
        <f>IF($C148&gt;CZ$135, "", IF(CZ$135=$G$15, MAX(CZ42-$G$20, 0), EXP(-$G$21*$G$16)*($G$19*#REF!+(1-$G$19)*#REF!)))</f>
        <v>1067.152722461693</v>
      </c>
    </row>
    <row r="149" spans="3:104" ht="16" hidden="1" outlineLevel="2">
      <c r="C149" s="177">
        <v>13</v>
      </c>
      <c r="D149" s="179" t="str">
        <f t="shared" ref="D149:AI149" si="139">IF($C149&gt;D$135, "", IF(D$135=$G$15, MAX(D43-$G$20, 0), EXP(-$G$21*$G$16)*($G$19*E149+(1-$G$19)*E150)))</f>
        <v/>
      </c>
      <c r="E149" s="195" t="str">
        <f t="shared" si="139"/>
        <v/>
      </c>
      <c r="F149" s="195" t="str">
        <f t="shared" si="139"/>
        <v/>
      </c>
      <c r="G149" s="195" t="str">
        <f t="shared" si="139"/>
        <v/>
      </c>
      <c r="H149" s="195" t="str">
        <f t="shared" si="139"/>
        <v/>
      </c>
      <c r="I149" s="195" t="str">
        <f t="shared" si="139"/>
        <v/>
      </c>
      <c r="J149" s="195" t="str">
        <f t="shared" si="139"/>
        <v/>
      </c>
      <c r="K149" s="195" t="str">
        <f t="shared" si="139"/>
        <v/>
      </c>
      <c r="L149" s="195" t="str">
        <f t="shared" si="139"/>
        <v/>
      </c>
      <c r="M149" s="195" t="str">
        <f t="shared" si="139"/>
        <v/>
      </c>
      <c r="N149" s="195" t="str">
        <f t="shared" si="139"/>
        <v/>
      </c>
      <c r="O149" s="195" t="str">
        <f t="shared" si="139"/>
        <v/>
      </c>
      <c r="P149" s="195" t="str">
        <f t="shared" si="139"/>
        <v/>
      </c>
      <c r="Q149" s="195">
        <f t="shared" si="139"/>
        <v>1.7255958271999128</v>
      </c>
      <c r="R149" s="195">
        <f t="shared" si="139"/>
        <v>2.1475371787490132</v>
      </c>
      <c r="S149" s="195">
        <f t="shared" si="139"/>
        <v>2.6581994999095602</v>
      </c>
      <c r="T149" s="195">
        <f t="shared" si="139"/>
        <v>3.2722889583273154</v>
      </c>
      <c r="U149" s="195">
        <f t="shared" si="139"/>
        <v>4.0059599574246727</v>
      </c>
      <c r="V149" s="195">
        <f t="shared" si="139"/>
        <v>4.8767243878940247</v>
      </c>
      <c r="W149" s="195">
        <f t="shared" si="139"/>
        <v>5.9032974469225836</v>
      </c>
      <c r="X149" s="195">
        <f t="shared" si="139"/>
        <v>7.1053743884484168</v>
      </c>
      <c r="Y149" s="195">
        <f t="shared" si="139"/>
        <v>8.503335565433483</v>
      </c>
      <c r="Z149" s="195">
        <f t="shared" si="139"/>
        <v>10.117881046782516</v>
      </c>
      <c r="AA149" s="195">
        <f t="shared" si="139"/>
        <v>11.969600826234403</v>
      </c>
      <c r="AB149" s="195">
        <f t="shared" si="139"/>
        <v>14.078491962717447</v>
      </c>
      <c r="AC149" s="195">
        <f t="shared" si="139"/>
        <v>16.463439554066298</v>
      </c>
      <c r="AD149" s="195">
        <f t="shared" si="139"/>
        <v>19.141683786850344</v>
      </c>
      <c r="AE149" s="195">
        <f t="shared" si="139"/>
        <v>22.128299872633214</v>
      </c>
      <c r="AF149" s="195">
        <f t="shared" si="139"/>
        <v>25.43572087772306</v>
      </c>
      <c r="AG149" s="195">
        <f t="shared" si="139"/>
        <v>29.073334698900663</v>
      </c>
      <c r="AH149" s="195">
        <f t="shared" si="139"/>
        <v>33.047185245871397</v>
      </c>
      <c r="AI149" s="195">
        <f t="shared" si="139"/>
        <v>37.359803955379014</v>
      </c>
      <c r="AJ149" s="195">
        <f t="shared" ref="AJ149:BO149" si="140">IF($C149&gt;AJ$135, "", IF(AJ$135=$G$15, MAX(AJ43-$G$20, 0), EXP(-$G$21*$G$16)*($G$19*AK149+(1-$G$19)*AK150)))</f>
        <v>42.010191033665294</v>
      </c>
      <c r="AK149" s="195">
        <f t="shared" si="140"/>
        <v>46.993956574075263</v>
      </c>
      <c r="AL149" s="195">
        <f t="shared" si="140"/>
        <v>52.303620542058127</v>
      </c>
      <c r="AM149" s="195">
        <f t="shared" si="140"/>
        <v>57.929058504148692</v>
      </c>
      <c r="AN149" s="195">
        <f t="shared" si="140"/>
        <v>63.858068097134826</v>
      </c>
      <c r="AO149" s="195">
        <f t="shared" si="140"/>
        <v>70.077020910431614</v>
      </c>
      <c r="AP149" s="195">
        <f t="shared" si="140"/>
        <v>76.57155696602814</v>
      </c>
      <c r="AQ149" s="195">
        <f t="shared" si="140"/>
        <v>83.327275367847307</v>
      </c>
      <c r="AR149" s="195">
        <f t="shared" si="140"/>
        <v>90.330375580088202</v>
      </c>
      <c r="AS149" s="195">
        <f t="shared" si="140"/>
        <v>97.568209251319715</v>
      </c>
      <c r="AT149" s="195">
        <f t="shared" si="140"/>
        <v>105.02971198151747</v>
      </c>
      <c r="AU149" s="195">
        <f t="shared" si="140"/>
        <v>112.70569680997619</v>
      </c>
      <c r="AV149" s="195">
        <f t="shared" si="140"/>
        <v>120.58900492696426</v>
      </c>
      <c r="AW149" s="195">
        <f t="shared" si="140"/>
        <v>128.6745224235363</v>
      </c>
      <c r="AX149" s="195">
        <f t="shared" si="140"/>
        <v>136.95908311542811</v>
      </c>
      <c r="AY149" s="195">
        <f t="shared" si="140"/>
        <v>145.44128529233893</v>
      </c>
      <c r="AZ149" s="195">
        <f t="shared" si="140"/>
        <v>154.12125391647632</v>
      </c>
      <c r="BA149" s="195">
        <f t="shared" si="140"/>
        <v>163.00037927584592</v>
      </c>
      <c r="BB149" s="195">
        <f t="shared" si="140"/>
        <v>172.08105900181917</v>
      </c>
      <c r="BC149" s="195">
        <f t="shared" si="140"/>
        <v>181.36646380390096</v>
      </c>
      <c r="BD149" s="195">
        <f t="shared" si="140"/>
        <v>190.86033962562428</v>
      </c>
      <c r="BE149" s="195">
        <f t="shared" si="140"/>
        <v>200.56685151847742</v>
      </c>
      <c r="BF149" s="195">
        <f t="shared" si="140"/>
        <v>210.49046841595933</v>
      </c>
      <c r="BG149" s="195">
        <f t="shared" si="140"/>
        <v>220.63588377521992</v>
      </c>
      <c r="BH149" s="195">
        <f t="shared" si="140"/>
        <v>231.00796486777887</v>
      </c>
      <c r="BI149" s="195">
        <f t="shared" si="140"/>
        <v>241.61172307032848</v>
      </c>
      <c r="BJ149" s="195">
        <f t="shared" si="140"/>
        <v>252.45229831194624</v>
      </c>
      <c r="BK149" s="195">
        <f t="shared" si="140"/>
        <v>263.53495228737222</v>
      </c>
      <c r="BL149" s="195">
        <f t="shared" si="140"/>
        <v>274.86506664053013</v>
      </c>
      <c r="BM149" s="195">
        <f t="shared" si="140"/>
        <v>286.44814371846024</v>
      </c>
      <c r="BN149" s="195">
        <f t="shared" si="140"/>
        <v>298.28980853670919</v>
      </c>
      <c r="BO149" s="195">
        <f t="shared" si="140"/>
        <v>310.39581127212972</v>
      </c>
      <c r="BP149" s="195">
        <f t="shared" ref="BP149:CY149" si="141">IF($C149&gt;BP$135, "", IF(BP$135=$G$15, MAX(BP43-$G$20, 0), EXP(-$G$21*$G$16)*($G$19*BQ149+(1-$G$19)*BQ150)))</f>
        <v>322.77202998102211</v>
      </c>
      <c r="BQ149" s="195">
        <f t="shared" si="141"/>
        <v>335.42447342808896</v>
      </c>
      <c r="BR149" s="195">
        <f t="shared" si="141"/>
        <v>348.35928399039591</v>
      </c>
      <c r="BS149" s="195">
        <f t="shared" si="141"/>
        <v>361.58274062811302</v>
      </c>
      <c r="BT149" s="195">
        <f t="shared" si="141"/>
        <v>375.10126192158572</v>
      </c>
      <c r="BU149" s="195">
        <f t="shared" si="141"/>
        <v>388.92140917595498</v>
      </c>
      <c r="BV149" s="195">
        <f t="shared" si="141"/>
        <v>403.0498895948129</v>
      </c>
      <c r="BW149" s="195">
        <f t="shared" si="141"/>
        <v>417.49355952442806</v>
      </c>
      <c r="BX149" s="195">
        <f t="shared" si="141"/>
        <v>432.25942777011028</v>
      </c>
      <c r="BY149" s="195">
        <f t="shared" si="141"/>
        <v>447.35465898631838</v>
      </c>
      <c r="BZ149" s="195">
        <f t="shared" si="141"/>
        <v>462.78657714215109</v>
      </c>
      <c r="CA149" s="195">
        <f t="shared" si="141"/>
        <v>478.56266906389766</v>
      </c>
      <c r="CB149" s="195">
        <f t="shared" si="141"/>
        <v>494.69058805636053</v>
      </c>
      <c r="CC149" s="195">
        <f t="shared" si="141"/>
        <v>511.17815760470336</v>
      </c>
      <c r="CD149" s="195">
        <f t="shared" si="141"/>
        <v>528.03337515861324</v>
      </c>
      <c r="CE149" s="195">
        <f t="shared" si="141"/>
        <v>545.26441600060855</v>
      </c>
      <c r="CF149" s="195">
        <f t="shared" si="141"/>
        <v>562.87963720036362</v>
      </c>
      <c r="CG149" s="195">
        <f t="shared" si="141"/>
        <v>580.88758165696186</v>
      </c>
      <c r="CH149" s="195">
        <f t="shared" si="141"/>
        <v>599.2969822310331</v>
      </c>
      <c r="CI149" s="195">
        <f t="shared" si="141"/>
        <v>618.11676596877521</v>
      </c>
      <c r="CJ149" s="195">
        <f t="shared" si="141"/>
        <v>637.35605841989945</v>
      </c>
      <c r="CK149" s="195">
        <f t="shared" si="141"/>
        <v>657.0241880515938</v>
      </c>
      <c r="CL149" s="195">
        <f t="shared" si="141"/>
        <v>677.13069076063243</v>
      </c>
      <c r="CM149" s="195">
        <f t="shared" si="141"/>
        <v>697.68531448582007</v>
      </c>
      <c r="CN149" s="195">
        <f t="shared" si="141"/>
        <v>718.69802392299812</v>
      </c>
      <c r="CO149" s="195">
        <f t="shared" si="141"/>
        <v>740.17900534489502</v>
      </c>
      <c r="CP149" s="195">
        <f t="shared" si="141"/>
        <v>762.13867152815124</v>
      </c>
      <c r="CQ149" s="195">
        <f t="shared" si="141"/>
        <v>784.58766678990344</v>
      </c>
      <c r="CR149" s="195">
        <f t="shared" si="141"/>
        <v>807.53687213636169</v>
      </c>
      <c r="CS149" s="195">
        <f t="shared" si="141"/>
        <v>830.99741052587342</v>
      </c>
      <c r="CT149" s="195">
        <f t="shared" si="141"/>
        <v>854.98065224901541</v>
      </c>
      <c r="CU149" s="195">
        <f t="shared" si="141"/>
        <v>879.49822042832056</v>
      </c>
      <c r="CV149" s="195">
        <f t="shared" si="141"/>
        <v>904.56199664029668</v>
      </c>
      <c r="CW149" s="195">
        <f t="shared" si="141"/>
        <v>930.18412666245729</v>
      </c>
      <c r="CX149" s="195">
        <f t="shared" si="141"/>
        <v>956.37702634814548</v>
      </c>
      <c r="CY149" s="195">
        <f t="shared" si="141"/>
        <v>983.15338763199043</v>
      </c>
      <c r="CZ149" s="195">
        <f>IF($C149&gt;CZ$135, "", IF(CZ$135=$G$15, MAX(CZ43-$G$20, 0), EXP(-$G$21*$G$16)*($G$19*#REF!+(1-$G$19)*#REF!)))</f>
        <v>1010.5261846689032</v>
      </c>
    </row>
    <row r="150" spans="3:104" ht="16" hidden="1" outlineLevel="2">
      <c r="C150" s="177">
        <v>14</v>
      </c>
      <c r="D150" s="179" t="str">
        <f t="shared" ref="D150:AI150" si="142">IF($C150&gt;D$135, "", IF(D$135=$G$15, MAX(D44-$G$20, 0), EXP(-$G$21*$G$16)*($G$19*E150+(1-$G$19)*E151)))</f>
        <v/>
      </c>
      <c r="E150" s="195" t="str">
        <f t="shared" si="142"/>
        <v/>
      </c>
      <c r="F150" s="195" t="str">
        <f t="shared" si="142"/>
        <v/>
      </c>
      <c r="G150" s="195" t="str">
        <f t="shared" si="142"/>
        <v/>
      </c>
      <c r="H150" s="195" t="str">
        <f t="shared" si="142"/>
        <v/>
      </c>
      <c r="I150" s="195" t="str">
        <f t="shared" si="142"/>
        <v/>
      </c>
      <c r="J150" s="195" t="str">
        <f t="shared" si="142"/>
        <v/>
      </c>
      <c r="K150" s="195" t="str">
        <f t="shared" si="142"/>
        <v/>
      </c>
      <c r="L150" s="195" t="str">
        <f t="shared" si="142"/>
        <v/>
      </c>
      <c r="M150" s="195" t="str">
        <f t="shared" si="142"/>
        <v/>
      </c>
      <c r="N150" s="195" t="str">
        <f t="shared" si="142"/>
        <v/>
      </c>
      <c r="O150" s="195" t="str">
        <f t="shared" si="142"/>
        <v/>
      </c>
      <c r="P150" s="195" t="str">
        <f t="shared" si="142"/>
        <v/>
      </c>
      <c r="Q150" s="195" t="str">
        <f t="shared" si="142"/>
        <v/>
      </c>
      <c r="R150" s="195">
        <f t="shared" si="142"/>
        <v>1.307175824650594</v>
      </c>
      <c r="S150" s="195">
        <f t="shared" si="142"/>
        <v>1.6411586888846312</v>
      </c>
      <c r="T150" s="195">
        <f t="shared" si="142"/>
        <v>2.0492897501753546</v>
      </c>
      <c r="U150" s="195">
        <f t="shared" si="142"/>
        <v>2.5448423041876458</v>
      </c>
      <c r="V150" s="195">
        <f t="shared" si="142"/>
        <v>3.1426285523952417</v>
      </c>
      <c r="W150" s="195">
        <f t="shared" si="142"/>
        <v>3.8589718193994367</v>
      </c>
      <c r="X150" s="195">
        <f t="shared" si="142"/>
        <v>4.7116209125705337</v>
      </c>
      <c r="Y150" s="195">
        <f t="shared" si="142"/>
        <v>5.7195980079654873</v>
      </c>
      <c r="Z150" s="195">
        <f t="shared" si="142"/>
        <v>6.9029735276236659</v>
      </c>
      <c r="AA150" s="195">
        <f t="shared" si="142"/>
        <v>8.2825645889390778</v>
      </c>
      <c r="AB150" s="195">
        <f t="shared" si="142"/>
        <v>9.879557759811167</v>
      </c>
      <c r="AC150" s="195">
        <f t="shared" si="142"/>
        <v>11.715061938823627</v>
      </c>
      <c r="AD150" s="195">
        <f t="shared" si="142"/>
        <v>13.809602964226196</v>
      </c>
      <c r="AE150" s="195">
        <f t="shared" si="142"/>
        <v>16.182577666347843</v>
      </c>
      <c r="AF150" s="195">
        <f t="shared" si="142"/>
        <v>18.851691008825316</v>
      </c>
      <c r="AG150" s="195">
        <f t="shared" si="142"/>
        <v>21.832405099969616</v>
      </c>
      <c r="AH150" s="195">
        <f t="shared" si="142"/>
        <v>25.137432522032487</v>
      </c>
      <c r="AI150" s="195">
        <f t="shared" si="142"/>
        <v>28.776307959303566</v>
      </c>
      <c r="AJ150" s="195">
        <f t="shared" ref="AJ150:BO150" si="143">IF($C150&gt;AJ$135, "", IF(AJ$135=$G$15, MAX(AJ44-$G$20, 0), EXP(-$G$21*$G$16)*($G$19*AK150+(1-$G$19)*AK151)))</f>
        <v>32.75507094209425</v>
      </c>
      <c r="AK150" s="195">
        <f t="shared" si="143"/>
        <v>37.076088297334003</v>
      </c>
      <c r="AL150" s="195">
        <f t="shared" si="143"/>
        <v>41.738037534845283</v>
      </c>
      <c r="AM150" s="195">
        <f t="shared" si="143"/>
        <v>46.736062194212693</v>
      </c>
      <c r="AN150" s="195">
        <f t="shared" si="143"/>
        <v>52.062097823294351</v>
      </c>
      <c r="AO150" s="195">
        <f t="shared" si="143"/>
        <v>57.705353828036216</v>
      </c>
      <c r="AP150" s="195">
        <f t="shared" si="143"/>
        <v>63.652923291013629</v>
      </c>
      <c r="AQ150" s="195">
        <f t="shared" si="143"/>
        <v>69.890481514979086</v>
      </c>
      <c r="AR150" s="195">
        <f t="shared" si="143"/>
        <v>76.403025964257722</v>
      </c>
      <c r="AS150" s="195">
        <f t="shared" si="143"/>
        <v>83.175606626583388</v>
      </c>
      <c r="AT150" s="195">
        <f t="shared" si="143"/>
        <v>90.193997281417182</v>
      </c>
      <c r="AU150" s="195">
        <f t="shared" si="143"/>
        <v>97.445264764211885</v>
      </c>
      <c r="AV150" s="195">
        <f t="shared" si="143"/>
        <v>104.91820436641981</v>
      </c>
      <c r="AW150" s="195">
        <f t="shared" si="143"/>
        <v>112.60362365166208</v>
      </c>
      <c r="AX150" s="195">
        <f t="shared" si="143"/>
        <v>120.49447236078154</v>
      </c>
      <c r="AY150" s="195">
        <f t="shared" si="143"/>
        <v>128.58583068709794</v>
      </c>
      <c r="AZ150" s="195">
        <f t="shared" si="143"/>
        <v>136.87478013603632</v>
      </c>
      <c r="BA150" s="195">
        <f t="shared" si="143"/>
        <v>145.36018901962549</v>
      </c>
      <c r="BB150" s="195">
        <f t="shared" si="143"/>
        <v>154.04244767093397</v>
      </c>
      <c r="BC150" s="195">
        <f t="shared" si="143"/>
        <v>162.92318680991679</v>
      </c>
      <c r="BD150" s="195">
        <f t="shared" si="143"/>
        <v>172.00500701801869</v>
      </c>
      <c r="BE150" s="195">
        <f t="shared" si="143"/>
        <v>181.2912393867131</v>
      </c>
      <c r="BF150" s="195">
        <f t="shared" si="143"/>
        <v>190.78574871196599</v>
      </c>
      <c r="BG150" s="195">
        <f t="shared" si="143"/>
        <v>200.49278260231284</v>
      </c>
      <c r="BH150" s="195">
        <f t="shared" si="143"/>
        <v>210.41686363718401</v>
      </c>
      <c r="BI150" s="195">
        <f t="shared" si="143"/>
        <v>220.56271778182892</v>
      </c>
      <c r="BJ150" s="195">
        <f t="shared" si="143"/>
        <v>230.93523060716512</v>
      </c>
      <c r="BK150" s="195">
        <f t="shared" si="143"/>
        <v>241.53942302490287</v>
      </c>
      <c r="BL150" s="195">
        <f t="shared" si="143"/>
        <v>252.38043956194193</v>
      </c>
      <c r="BM150" s="195">
        <f t="shared" si="143"/>
        <v>263.4635439903318</v>
      </c>
      <c r="BN150" s="195">
        <f t="shared" si="143"/>
        <v>274.79411887829087</v>
      </c>
      <c r="BO150" s="195">
        <f t="shared" si="143"/>
        <v>286.37766703251651</v>
      </c>
      <c r="BP150" s="195">
        <f t="shared" ref="BP150:CY150" si="144">IF($C150&gt;BP$135, "", IF(BP$135=$G$15, MAX(BP44-$G$20, 0), EXP(-$G$21*$G$16)*($G$19*BQ150+(1-$G$19)*BQ151)))</f>
        <v>298.2198137681097</v>
      </c>
      <c r="BQ150" s="195">
        <f t="shared" si="144"/>
        <v>310.32630951767328</v>
      </c>
      <c r="BR150" s="195">
        <f t="shared" si="144"/>
        <v>322.70303258682742</v>
      </c>
      <c r="BS150" s="195">
        <f t="shared" si="144"/>
        <v>335.35599199292949</v>
      </c>
      <c r="BT150" s="195">
        <f t="shared" si="144"/>
        <v>348.29133037104623</v>
      </c>
      <c r="BU150" s="195">
        <f t="shared" si="144"/>
        <v>361.51532694506915</v>
      </c>
      <c r="BV150" s="195">
        <f t="shared" si="144"/>
        <v>375.03440056492911</v>
      </c>
      <c r="BW150" s="195">
        <f t="shared" si="144"/>
        <v>388.85511281134717</v>
      </c>
      <c r="BX150" s="195">
        <f t="shared" si="144"/>
        <v>402.98417116962332</v>
      </c>
      <c r="BY150" s="195">
        <f t="shared" si="144"/>
        <v>417.42843227399823</v>
      </c>
      <c r="BZ150" s="195">
        <f t="shared" si="144"/>
        <v>432.1949052241572</v>
      </c>
      <c r="CA150" s="195">
        <f t="shared" si="144"/>
        <v>447.29075497548018</v>
      </c>
      <c r="CB150" s="195">
        <f t="shared" si="144"/>
        <v>462.72330580467872</v>
      </c>
      <c r="CC150" s="195">
        <f t="shared" si="144"/>
        <v>478.50004485249463</v>
      </c>
      <c r="CD150" s="195">
        <f t="shared" si="144"/>
        <v>494.6286257451755</v>
      </c>
      <c r="CE150" s="195">
        <f t="shared" si="144"/>
        <v>511.11687229647765</v>
      </c>
      <c r="CF150" s="195">
        <f t="shared" si="144"/>
        <v>527.97278229198764</v>
      </c>
      <c r="CG150" s="195">
        <f t="shared" si="144"/>
        <v>545.20453135759237</v>
      </c>
      <c r="CH150" s="195">
        <f t="shared" si="144"/>
        <v>562.82047691396997</v>
      </c>
      <c r="CI150" s="195">
        <f t="shared" si="144"/>
        <v>580.82916221901235</v>
      </c>
      <c r="CJ150" s="195">
        <f t="shared" si="144"/>
        <v>599.23932050013707</v>
      </c>
      <c r="CK150" s="195">
        <f t="shared" si="144"/>
        <v>618.05987917848461</v>
      </c>
      <c r="CL150" s="195">
        <f t="shared" si="144"/>
        <v>637.29996418704752</v>
      </c>
      <c r="CM150" s="195">
        <f t="shared" si="144"/>
        <v>656.96890438481682</v>
      </c>
      <c r="CN150" s="195">
        <f t="shared" si="144"/>
        <v>677.07623606908214</v>
      </c>
      <c r="CO150" s="195">
        <f t="shared" si="144"/>
        <v>697.63170758806996</v>
      </c>
      <c r="CP150" s="195">
        <f t="shared" si="144"/>
        <v>718.64528405614681</v>
      </c>
      <c r="CQ150" s="195">
        <f t="shared" si="144"/>
        <v>740.12715217387301</v>
      </c>
      <c r="CR150" s="195">
        <f t="shared" si="144"/>
        <v>762.08772515523458</v>
      </c>
      <c r="CS150" s="195">
        <f t="shared" si="144"/>
        <v>784.53764776443813</v>
      </c>
      <c r="CT150" s="195">
        <f t="shared" si="144"/>
        <v>807.4878014647054</v>
      </c>
      <c r="CU150" s="195">
        <f t="shared" si="144"/>
        <v>830.94930968155666</v>
      </c>
      <c r="CV150" s="195">
        <f t="shared" si="144"/>
        <v>854.93354318313095</v>
      </c>
      <c r="CW150" s="195">
        <f t="shared" si="144"/>
        <v>879.45212558014191</v>
      </c>
      <c r="CX150" s="195">
        <f t="shared" si="144"/>
        <v>904.51693894813332</v>
      </c>
      <c r="CY150" s="195">
        <f t="shared" si="144"/>
        <v>930.14012957475165</v>
      </c>
      <c r="CZ150" s="195">
        <f>IF($C150&gt;CZ$135, "", IF(CZ$135=$G$15, MAX(CZ44-$G$20, 0), EXP(-$G$21*$G$16)*($G$19*#REF!+(1-$G$19)*#REF!)))</f>
        <v>956.33411383481621</v>
      </c>
    </row>
    <row r="151" spans="3:104" ht="16" hidden="1" outlineLevel="2">
      <c r="C151" s="177">
        <v>15</v>
      </c>
      <c r="D151" s="179" t="str">
        <f t="shared" ref="D151:AI151" si="145">IF($C151&gt;D$135, "", IF(D$135=$G$15, MAX(D45-$G$20, 0), EXP(-$G$21*$G$16)*($G$19*E151+(1-$G$19)*E152)))</f>
        <v/>
      </c>
      <c r="E151" s="195" t="str">
        <f t="shared" si="145"/>
        <v/>
      </c>
      <c r="F151" s="195" t="str">
        <f t="shared" si="145"/>
        <v/>
      </c>
      <c r="G151" s="195" t="str">
        <f t="shared" si="145"/>
        <v/>
      </c>
      <c r="H151" s="195" t="str">
        <f t="shared" si="145"/>
        <v/>
      </c>
      <c r="I151" s="195" t="str">
        <f t="shared" si="145"/>
        <v/>
      </c>
      <c r="J151" s="195" t="str">
        <f t="shared" si="145"/>
        <v/>
      </c>
      <c r="K151" s="195" t="str">
        <f t="shared" si="145"/>
        <v/>
      </c>
      <c r="L151" s="195" t="str">
        <f t="shared" si="145"/>
        <v/>
      </c>
      <c r="M151" s="195" t="str">
        <f t="shared" si="145"/>
        <v/>
      </c>
      <c r="N151" s="195" t="str">
        <f t="shared" si="145"/>
        <v/>
      </c>
      <c r="O151" s="195" t="str">
        <f t="shared" si="145"/>
        <v/>
      </c>
      <c r="P151" s="195" t="str">
        <f t="shared" si="145"/>
        <v/>
      </c>
      <c r="Q151" s="195" t="str">
        <f t="shared" si="145"/>
        <v/>
      </c>
      <c r="R151" s="195" t="str">
        <f t="shared" si="145"/>
        <v/>
      </c>
      <c r="S151" s="195">
        <f t="shared" si="145"/>
        <v>0.9759583408797301</v>
      </c>
      <c r="T151" s="195">
        <f t="shared" si="145"/>
        <v>1.2364232894724148</v>
      </c>
      <c r="U151" s="195">
        <f t="shared" si="145"/>
        <v>1.5578813253016222</v>
      </c>
      <c r="V151" s="195">
        <f t="shared" si="145"/>
        <v>1.9520822856911986</v>
      </c>
      <c r="W151" s="195">
        <f t="shared" si="145"/>
        <v>2.4323430812137161</v>
      </c>
      <c r="X151" s="195">
        <f t="shared" si="145"/>
        <v>3.0135773657545504</v>
      </c>
      <c r="Y151" s="195">
        <f t="shared" si="145"/>
        <v>3.7122758845985264</v>
      </c>
      <c r="Z151" s="195">
        <f t="shared" si="145"/>
        <v>4.5464268143216824</v>
      </c>
      <c r="AA151" s="195">
        <f t="shared" si="145"/>
        <v>5.5353664628022639</v>
      </c>
      <c r="AB151" s="195">
        <f t="shared" si="145"/>
        <v>6.6995527840914493</v>
      </c>
      <c r="AC151" s="195">
        <f t="shared" si="145"/>
        <v>8.0602573912536002</v>
      </c>
      <c r="AD151" s="195">
        <f t="shared" si="145"/>
        <v>9.6391761435194301</v>
      </c>
      <c r="AE151" s="195">
        <f t="shared" si="145"/>
        <v>11.457963846676837</v>
      </c>
      <c r="AF151" s="195">
        <f t="shared" si="145"/>
        <v>13.537704897627542</v>
      </c>
      <c r="AG151" s="195">
        <f t="shared" si="145"/>
        <v>15.8983384264029</v>
      </c>
      <c r="AH151" s="195">
        <f t="shared" si="145"/>
        <v>18.558063086264834</v>
      </c>
      <c r="AI151" s="195">
        <f t="shared" si="145"/>
        <v>21.532752429048518</v>
      </c>
      <c r="AJ151" s="195">
        <f t="shared" ref="AJ151:BO151" si="146">IF($C151&gt;AJ$135, "", IF(AJ$135=$G$15, MAX(AJ45-$G$20, 0), EXP(-$G$21*$G$16)*($G$19*AK151+(1-$G$19)*AK152)))</f>
        <v>24.835416015294602</v>
      </c>
      <c r="AK151" s="195">
        <f t="shared" si="146"/>
        <v>28.475743285980688</v>
      </c>
      <c r="AL151" s="195">
        <f t="shared" si="146"/>
        <v>32.459766108702368</v>
      </c>
      <c r="AM151" s="195">
        <f t="shared" si="146"/>
        <v>36.789671369853743</v>
      </c>
      <c r="AN151" s="195">
        <f t="shared" si="146"/>
        <v>41.463786911456545</v>
      </c>
      <c r="AO151" s="195">
        <f t="shared" si="146"/>
        <v>46.476752822980487</v>
      </c>
      <c r="AP151" s="195">
        <f t="shared" si="146"/>
        <v>51.819876374919993</v>
      </c>
      <c r="AQ151" s="195">
        <f t="shared" si="146"/>
        <v>57.481653944943609</v>
      </c>
      <c r="AR151" s="195">
        <f t="shared" si="146"/>
        <v>63.448428706563412</v>
      </c>
      <c r="AS151" s="195">
        <f t="shared" si="146"/>
        <v>69.705140360861805</v>
      </c>
      <c r="AT151" s="195">
        <f t="shared" si="146"/>
        <v>76.236114461378122</v>
      </c>
      <c r="AU151" s="195">
        <f t="shared" si="146"/>
        <v>83.025835241332459</v>
      </c>
      <c r="AV151" s="195">
        <f t="shared" si="146"/>
        <v>90.059648041662967</v>
      </c>
      <c r="AW151" s="195">
        <f t="shared" si="146"/>
        <v>97.324345423598473</v>
      </c>
      <c r="AX151" s="195">
        <f t="shared" si="146"/>
        <v>104.80860395223755</v>
      </c>
      <c r="AY151" s="195">
        <f t="shared" si="146"/>
        <v>112.50325481401615</v>
      </c>
      <c r="AZ151" s="195">
        <f t="shared" si="146"/>
        <v>120.40138870248883</v>
      </c>
      <c r="BA151" s="195">
        <f t="shared" si="146"/>
        <v>128.49831141274606</v>
      </c>
      <c r="BB151" s="195">
        <f t="shared" si="146"/>
        <v>136.79137919304571</v>
      </c>
      <c r="BC151" s="195">
        <f t="shared" si="146"/>
        <v>145.27975059413606</v>
      </c>
      <c r="BD151" s="195">
        <f t="shared" si="146"/>
        <v>153.96409369701524</v>
      </c>
      <c r="BE151" s="195">
        <f t="shared" si="146"/>
        <v>162.84628452524782</v>
      </c>
      <c r="BF151" s="195">
        <f t="shared" si="146"/>
        <v>171.92912534841349</v>
      </c>
      <c r="BG151" s="195">
        <f t="shared" si="146"/>
        <v>181.21610220263338</v>
      </c>
      <c r="BH151" s="195">
        <f t="shared" si="146"/>
        <v>190.71119118568006</v>
      </c>
      <c r="BI151" s="195">
        <f t="shared" si="146"/>
        <v>200.41871456571855</v>
      </c>
      <c r="BJ151" s="195">
        <f t="shared" si="146"/>
        <v>210.34324155421297</v>
      </c>
      <c r="BK151" s="195">
        <f t="shared" si="146"/>
        <v>220.48952512724935</v>
      </c>
      <c r="BL151" s="195">
        <f t="shared" si="146"/>
        <v>230.86246529784705</v>
      </c>
      <c r="BM151" s="195">
        <f t="shared" si="146"/>
        <v>241.46709008057832</v>
      </c>
      <c r="BN151" s="195">
        <f t="shared" si="146"/>
        <v>252.30854722557916</v>
      </c>
      <c r="BO151" s="195">
        <f t="shared" si="146"/>
        <v>263.3921018910076</v>
      </c>
      <c r="BP151" s="195">
        <f t="shared" ref="BP151:CY151" si="147">IF($C151&gt;BP$135, "", IF(BP$135=$G$15, MAX(BP45-$G$20, 0), EXP(-$G$21*$G$16)*($G$19*BQ151+(1-$G$19)*BQ152)))</f>
        <v>274.72313726392156</v>
      </c>
      <c r="BQ151" s="195">
        <f t="shared" si="147"/>
        <v>286.30715649419011</v>
      </c>
      <c r="BR151" s="195">
        <f t="shared" si="147"/>
        <v>298.14978515914584</v>
      </c>
      <c r="BS151" s="195">
        <f t="shared" si="147"/>
        <v>310.2567739374926</v>
      </c>
      <c r="BT151" s="195">
        <f t="shared" si="147"/>
        <v>322.63400138228968</v>
      </c>
      <c r="BU151" s="195">
        <f t="shared" si="147"/>
        <v>335.28747676331062</v>
      </c>
      <c r="BV151" s="195">
        <f t="shared" si="147"/>
        <v>348.22334297361783</v>
      </c>
      <c r="BW151" s="195">
        <f t="shared" si="147"/>
        <v>361.44787950083514</v>
      </c>
      <c r="BX151" s="195">
        <f t="shared" si="147"/>
        <v>374.96750546449027</v>
      </c>
      <c r="BY151" s="195">
        <f t="shared" si="147"/>
        <v>388.78878272089588</v>
      </c>
      <c r="BZ151" s="195">
        <f t="shared" si="147"/>
        <v>402.91841903707183</v>
      </c>
      <c r="CA151" s="195">
        <f t="shared" si="147"/>
        <v>417.36327133524287</v>
      </c>
      <c r="CB151" s="195">
        <f t="shared" si="147"/>
        <v>432.13034900948202</v>
      </c>
      <c r="CC151" s="195">
        <f t="shared" si="147"/>
        <v>447.22681731610328</v>
      </c>
      <c r="CD151" s="195">
        <f t="shared" si="147"/>
        <v>462.66000083944363</v>
      </c>
      <c r="CE151" s="195">
        <f t="shared" si="147"/>
        <v>478.43738703471087</v>
      </c>
      <c r="CF151" s="195">
        <f t="shared" si="147"/>
        <v>494.56662984961116</v>
      </c>
      <c r="CG151" s="195">
        <f t="shared" si="147"/>
        <v>511.05555342650734</v>
      </c>
      <c r="CH151" s="195">
        <f t="shared" si="147"/>
        <v>527.91215588689943</v>
      </c>
      <c r="CI151" s="195">
        <f t="shared" si="147"/>
        <v>545.14461320005739</v>
      </c>
      <c r="CJ151" s="195">
        <f t="shared" si="147"/>
        <v>562.76128313767776</v>
      </c>
      <c r="CK151" s="195">
        <f t="shared" si="147"/>
        <v>580.77070931647631</v>
      </c>
      <c r="CL151" s="195">
        <f t="shared" si="147"/>
        <v>599.18162533067323</v>
      </c>
      <c r="CM151" s="195">
        <f t="shared" si="147"/>
        <v>618.00295897636806</v>
      </c>
      <c r="CN151" s="195">
        <f t="shared" si="147"/>
        <v>637.24383656985026</v>
      </c>
      <c r="CO151" s="195">
        <f t="shared" si="147"/>
        <v>656.91358736193001</v>
      </c>
      <c r="CP151" s="195">
        <f t="shared" si="147"/>
        <v>677.02174805043001</v>
      </c>
      <c r="CQ151" s="195">
        <f t="shared" si="147"/>
        <v>697.57806739301486</v>
      </c>
      <c r="CR151" s="195">
        <f t="shared" si="147"/>
        <v>718.59251092259456</v>
      </c>
      <c r="CS151" s="195">
        <f t="shared" si="147"/>
        <v>740.07526576757925</v>
      </c>
      <c r="CT151" s="195">
        <f t="shared" si="147"/>
        <v>762.03674557931822</v>
      </c>
      <c r="CU151" s="195">
        <f t="shared" si="147"/>
        <v>784.48759556910738</v>
      </c>
      <c r="CV151" s="195">
        <f t="shared" si="147"/>
        <v>807.43869765719876</v>
      </c>
      <c r="CW151" s="195">
        <f t="shared" si="147"/>
        <v>830.90117573630585</v>
      </c>
      <c r="CX151" s="195">
        <f t="shared" si="147"/>
        <v>854.88640105214949</v>
      </c>
      <c r="CY151" s="195">
        <f t="shared" si="147"/>
        <v>879.40599770364463</v>
      </c>
      <c r="CZ151" s="195">
        <f>IF($C151&gt;CZ$135, "", IF(CZ$135=$G$15, MAX(CZ45-$G$20, 0), EXP(-$G$21*$G$16)*($G$19*#REF!+(1-$G$19)*#REF!)))</f>
        <v>904.47184826539205</v>
      </c>
    </row>
    <row r="152" spans="3:104" ht="16" hidden="1" outlineLevel="2">
      <c r="C152" s="177">
        <v>16</v>
      </c>
      <c r="D152" s="179" t="str">
        <f t="shared" ref="D152:AI152" si="148">IF($C152&gt;D$135, "", IF(D$135=$G$15, MAX(D46-$G$20, 0), EXP(-$G$21*$G$16)*($G$19*E152+(1-$G$19)*E153)))</f>
        <v/>
      </c>
      <c r="E152" s="195" t="str">
        <f t="shared" si="148"/>
        <v/>
      </c>
      <c r="F152" s="195" t="str">
        <f t="shared" si="148"/>
        <v/>
      </c>
      <c r="G152" s="195" t="str">
        <f t="shared" si="148"/>
        <v/>
      </c>
      <c r="H152" s="195" t="str">
        <f t="shared" si="148"/>
        <v/>
      </c>
      <c r="I152" s="195" t="str">
        <f t="shared" si="148"/>
        <v/>
      </c>
      <c r="J152" s="195" t="str">
        <f t="shared" si="148"/>
        <v/>
      </c>
      <c r="K152" s="195" t="str">
        <f t="shared" si="148"/>
        <v/>
      </c>
      <c r="L152" s="195" t="str">
        <f t="shared" si="148"/>
        <v/>
      </c>
      <c r="M152" s="195" t="str">
        <f t="shared" si="148"/>
        <v/>
      </c>
      <c r="N152" s="195" t="str">
        <f t="shared" si="148"/>
        <v/>
      </c>
      <c r="O152" s="195" t="str">
        <f t="shared" si="148"/>
        <v/>
      </c>
      <c r="P152" s="195" t="str">
        <f t="shared" si="148"/>
        <v/>
      </c>
      <c r="Q152" s="195" t="str">
        <f t="shared" si="148"/>
        <v/>
      </c>
      <c r="R152" s="195" t="str">
        <f t="shared" si="148"/>
        <v/>
      </c>
      <c r="S152" s="195" t="str">
        <f t="shared" si="148"/>
        <v/>
      </c>
      <c r="T152" s="195">
        <f t="shared" si="148"/>
        <v>0.71763382145925059</v>
      </c>
      <c r="U152" s="195">
        <f t="shared" si="148"/>
        <v>0.91761881954608282</v>
      </c>
      <c r="V152" s="195">
        <f t="shared" si="148"/>
        <v>1.166949955367409</v>
      </c>
      <c r="W152" s="195">
        <f t="shared" si="148"/>
        <v>1.4758250640955386</v>
      </c>
      <c r="X152" s="195">
        <f t="shared" si="148"/>
        <v>1.8559801711599704</v>
      </c>
      <c r="Y152" s="195">
        <f t="shared" si="148"/>
        <v>2.3207681590047438</v>
      </c>
      <c r="Z152" s="195">
        <f t="shared" si="148"/>
        <v>2.8851987068063765</v>
      </c>
      <c r="AA152" s="195">
        <f t="shared" si="148"/>
        <v>3.5659277656073831</v>
      </c>
      <c r="AB152" s="195">
        <f t="shared" si="148"/>
        <v>4.381184861387708</v>
      </c>
      <c r="AC152" s="195">
        <f t="shared" si="148"/>
        <v>5.3506274716459838</v>
      </c>
      <c r="AD152" s="195">
        <f t="shared" si="148"/>
        <v>6.495113793716019</v>
      </c>
      <c r="AE152" s="195">
        <f t="shared" si="148"/>
        <v>7.8363885558615296</v>
      </c>
      <c r="AF152" s="195">
        <f t="shared" si="148"/>
        <v>9.39668116304615</v>
      </c>
      <c r="AG152" s="195">
        <f t="shared" si="148"/>
        <v>11.198221336199788</v>
      </c>
      <c r="AH152" s="195">
        <f t="shared" si="148"/>
        <v>13.26268425285628</v>
      </c>
      <c r="AI152" s="195">
        <f t="shared" si="148"/>
        <v>15.610584602103785</v>
      </c>
      <c r="AJ152" s="195">
        <f t="shared" ref="AJ152:BO152" si="149">IF($C152&gt;AJ$135, "", IF(AJ$135=$G$15, MAX(AJ46-$G$20, 0), EXP(-$G$21*$G$16)*($G$19*AK152+(1-$G$19)*AK153)))</f>
        <v>18.260646318884138</v>
      </c>
      <c r="AK152" s="195">
        <f t="shared" si="149"/>
        <v>21.229181295844711</v>
      </c>
      <c r="AL152" s="195">
        <f t="shared" si="149"/>
        <v>24.529515219731369</v>
      </c>
      <c r="AM152" s="195">
        <f t="shared" si="149"/>
        <v>28.17150096890375</v>
      </c>
      <c r="AN152" s="195">
        <f t="shared" si="149"/>
        <v>32.161158973075963</v>
      </c>
      <c r="AO152" s="195">
        <f t="shared" si="149"/>
        <v>36.500479053950265</v>
      </c>
      <c r="AP152" s="195">
        <f t="shared" si="149"/>
        <v>41.187409391556237</v>
      </c>
      <c r="AQ152" s="195">
        <f t="shared" si="149"/>
        <v>46.216045736513564</v>
      </c>
      <c r="AR152" s="195">
        <f t="shared" si="149"/>
        <v>51.577018694255436</v>
      </c>
      <c r="AS152" s="195">
        <f t="shared" si="149"/>
        <v>57.25806024374458</v>
      </c>
      <c r="AT152" s="195">
        <f t="shared" si="149"/>
        <v>63.244714425802442</v>
      </c>
      <c r="AU152" s="195">
        <f t="shared" si="149"/>
        <v>69.521143347679299</v>
      </c>
      <c r="AV152" s="195">
        <f t="shared" si="149"/>
        <v>76.070970217742556</v>
      </c>
      <c r="AW152" s="195">
        <f t="shared" si="149"/>
        <v>82.878097557859363</v>
      </c>
      <c r="AX152" s="195">
        <f t="shared" si="149"/>
        <v>89.927441845302738</v>
      </c>
      <c r="AY152" s="195">
        <f t="shared" si="149"/>
        <v>97.205535492239392</v>
      </c>
      <c r="AZ152" s="195">
        <f t="shared" si="149"/>
        <v>104.70096216564113</v>
      </c>
      <c r="BA152" s="195">
        <f t="shared" si="149"/>
        <v>112.40460998546243</v>
      </c>
      <c r="BB152" s="195">
        <f t="shared" si="149"/>
        <v>120.30974652526872</v>
      </c>
      <c r="BC152" s="195">
        <f t="shared" si="149"/>
        <v>128.4119370352891</v>
      </c>
      <c r="BD152" s="195">
        <f t="shared" si="149"/>
        <v>136.70884051640809</v>
      </c>
      <c r="BE152" s="195">
        <f t="shared" si="149"/>
        <v>145.19992559400552</v>
      </c>
      <c r="BF152" s="195">
        <f t="shared" si="149"/>
        <v>153.88614906225624</v>
      </c>
      <c r="BG152" s="195">
        <f t="shared" si="149"/>
        <v>162.76963513283391</v>
      </c>
      <c r="BH152" s="195">
        <f t="shared" si="149"/>
        <v>171.8533844229969</v>
      </c>
      <c r="BI152" s="195">
        <f t="shared" si="149"/>
        <v>181.1410307044967</v>
      </c>
      <c r="BJ152" s="195">
        <f t="shared" si="149"/>
        <v>190.63665259905298</v>
      </c>
      <c r="BK152" s="195">
        <f t="shared" si="149"/>
        <v>200.34463851165384</v>
      </c>
      <c r="BL152" s="195">
        <f t="shared" si="149"/>
        <v>210.26959715769985</v>
      </c>
      <c r="BM152" s="195">
        <f t="shared" si="149"/>
        <v>220.41630324995705</v>
      </c>
      <c r="BN152" s="195">
        <f t="shared" si="149"/>
        <v>230.7896677601255</v>
      </c>
      <c r="BO152" s="195">
        <f t="shared" si="149"/>
        <v>241.39472375181583</v>
      </c>
      <c r="BP152" s="195">
        <f t="shared" ref="BP152:CY152" si="150">IF($C152&gt;BP$135, "", IF(BP$135=$G$15, MAX(BP46-$G$20, 0), EXP(-$G$21*$G$16)*($G$19*BQ152+(1-$G$19)*BQ153)))</f>
        <v>252.2366211238261</v>
      </c>
      <c r="BQ152" s="195">
        <f t="shared" si="150"/>
        <v>263.32062592717273</v>
      </c>
      <c r="BR152" s="195">
        <f t="shared" si="150"/>
        <v>274.65212177260173</v>
      </c>
      <c r="BS152" s="195">
        <f t="shared" si="150"/>
        <v>286.23661208833181</v>
      </c>
      <c r="BT152" s="195">
        <f t="shared" si="150"/>
        <v>298.07972269655988</v>
      </c>
      <c r="BU152" s="195">
        <f t="shared" si="150"/>
        <v>310.18720451857763</v>
      </c>
      <c r="BV152" s="195">
        <f t="shared" si="150"/>
        <v>322.5649363544137</v>
      </c>
      <c r="BW152" s="195">
        <f t="shared" si="150"/>
        <v>335.21892772623573</v>
      </c>
      <c r="BX152" s="195">
        <f t="shared" si="150"/>
        <v>348.15532178511251</v>
      </c>
      <c r="BY152" s="195">
        <f t="shared" si="150"/>
        <v>361.38039828241136</v>
      </c>
      <c r="BZ152" s="195">
        <f t="shared" si="150"/>
        <v>374.90057660726814</v>
      </c>
      <c r="CA152" s="195">
        <f t="shared" si="150"/>
        <v>388.72241889159875</v>
      </c>
      <c r="CB152" s="195">
        <f t="shared" si="150"/>
        <v>402.85263318415451</v>
      </c>
      <c r="CC152" s="195">
        <f t="shared" si="150"/>
        <v>417.29807669515657</v>
      </c>
      <c r="CD152" s="195">
        <f t="shared" si="150"/>
        <v>432.06575911307812</v>
      </c>
      <c r="CE152" s="195">
        <f t="shared" si="150"/>
        <v>447.16284599517957</v>
      </c>
      <c r="CF152" s="195">
        <f t="shared" si="150"/>
        <v>462.59666223343652</v>
      </c>
      <c r="CG152" s="195">
        <f t="shared" si="150"/>
        <v>478.37469559753589</v>
      </c>
      <c r="CH152" s="195">
        <f t="shared" si="150"/>
        <v>494.50460035665577</v>
      </c>
      <c r="CI152" s="195">
        <f t="shared" si="150"/>
        <v>510.99420098177944</v>
      </c>
      <c r="CJ152" s="195">
        <f t="shared" si="150"/>
        <v>527.85149593033452</v>
      </c>
      <c r="CK152" s="195">
        <f t="shared" si="150"/>
        <v>545.08466151498828</v>
      </c>
      <c r="CL152" s="195">
        <f t="shared" si="150"/>
        <v>562.70205585847054</v>
      </c>
      <c r="CM152" s="195">
        <f t="shared" si="150"/>
        <v>580.71222293633605</v>
      </c>
      <c r="CN152" s="195">
        <f t="shared" si="150"/>
        <v>599.12389670962295</v>
      </c>
      <c r="CO152" s="195">
        <f t="shared" si="150"/>
        <v>617.94600534940582</v>
      </c>
      <c r="CP152" s="195">
        <f t="shared" si="150"/>
        <v>637.18767555528643</v>
      </c>
      <c r="CQ152" s="195">
        <f t="shared" si="150"/>
        <v>656.85823696991167</v>
      </c>
      <c r="CR152" s="195">
        <f t="shared" si="150"/>
        <v>676.9672266916532</v>
      </c>
      <c r="CS152" s="195">
        <f t="shared" si="150"/>
        <v>697.52439388763139</v>
      </c>
      <c r="CT152" s="195">
        <f t="shared" si="150"/>
        <v>718.53970450931718</v>
      </c>
      <c r="CU152" s="195">
        <f t="shared" si="150"/>
        <v>740.02334611298807</v>
      </c>
      <c r="CV152" s="195">
        <f t="shared" si="150"/>
        <v>761.98573278737604</v>
      </c>
      <c r="CW152" s="195">
        <f t="shared" si="150"/>
        <v>784.43751019088415</v>
      </c>
      <c r="CX152" s="195">
        <f t="shared" si="150"/>
        <v>807.38956070081417</v>
      </c>
      <c r="CY152" s="195">
        <f t="shared" si="150"/>
        <v>830.8530086770927</v>
      </c>
      <c r="CZ152" s="195">
        <f>IF($C152&gt;CZ$135, "", IF(CZ$135=$G$15, MAX(CZ46-$G$20, 0), EXP(-$G$21*$G$16)*($G$19*#REF!+(1-$G$19)*#REF!)))</f>
        <v>854.83922584304196</v>
      </c>
    </row>
    <row r="153" spans="3:104" ht="16" hidden="1" outlineLevel="2">
      <c r="C153" s="177">
        <v>17</v>
      </c>
      <c r="D153" s="179" t="str">
        <f t="shared" ref="D153:AI153" si="151">IF($C153&gt;D$135, "", IF(D$135=$G$15, MAX(D47-$G$20, 0), EXP(-$G$21*$G$16)*($G$19*E153+(1-$G$19)*E154)))</f>
        <v/>
      </c>
      <c r="E153" s="195" t="str">
        <f t="shared" si="151"/>
        <v/>
      </c>
      <c r="F153" s="195" t="str">
        <f t="shared" si="151"/>
        <v/>
      </c>
      <c r="G153" s="195" t="str">
        <f t="shared" si="151"/>
        <v/>
      </c>
      <c r="H153" s="195" t="str">
        <f t="shared" si="151"/>
        <v/>
      </c>
      <c r="I153" s="195" t="str">
        <f t="shared" si="151"/>
        <v/>
      </c>
      <c r="J153" s="195" t="str">
        <f t="shared" si="151"/>
        <v/>
      </c>
      <c r="K153" s="195" t="str">
        <f t="shared" si="151"/>
        <v/>
      </c>
      <c r="L153" s="195" t="str">
        <f t="shared" si="151"/>
        <v/>
      </c>
      <c r="M153" s="195" t="str">
        <f t="shared" si="151"/>
        <v/>
      </c>
      <c r="N153" s="195" t="str">
        <f t="shared" si="151"/>
        <v/>
      </c>
      <c r="O153" s="195" t="str">
        <f t="shared" si="151"/>
        <v/>
      </c>
      <c r="P153" s="195" t="str">
        <f t="shared" si="151"/>
        <v/>
      </c>
      <c r="Q153" s="195" t="str">
        <f t="shared" si="151"/>
        <v/>
      </c>
      <c r="R153" s="195" t="str">
        <f t="shared" si="151"/>
        <v/>
      </c>
      <c r="S153" s="195" t="str">
        <f t="shared" si="151"/>
        <v/>
      </c>
      <c r="T153" s="195" t="str">
        <f t="shared" si="151"/>
        <v/>
      </c>
      <c r="U153" s="195">
        <f t="shared" si="151"/>
        <v>0.51928041386741419</v>
      </c>
      <c r="V153" s="195">
        <f t="shared" si="151"/>
        <v>0.67033041625138479</v>
      </c>
      <c r="W153" s="195">
        <f t="shared" si="151"/>
        <v>0.86061667909212158</v>
      </c>
      <c r="X153" s="195">
        <f t="shared" si="151"/>
        <v>1.098813142320503</v>
      </c>
      <c r="Y153" s="195">
        <f t="shared" si="151"/>
        <v>1.3950543797993249</v>
      </c>
      <c r="Z153" s="195">
        <f t="shared" si="151"/>
        <v>1.7610527583714921</v>
      </c>
      <c r="AA153" s="195">
        <f t="shared" si="151"/>
        <v>2.2101885129181134</v>
      </c>
      <c r="AB153" s="195">
        <f t="shared" si="151"/>
        <v>2.7575609656395104</v>
      </c>
      <c r="AC153" s="195">
        <f t="shared" si="151"/>
        <v>3.4199882311627303</v>
      </c>
      <c r="AD153" s="195">
        <f t="shared" si="151"/>
        <v>4.2159425905157732</v>
      </c>
      <c r="AE153" s="195">
        <f t="shared" si="151"/>
        <v>5.165409538865199</v>
      </c>
      <c r="AF153" s="195">
        <f t="shared" si="151"/>
        <v>6.2896605468589186</v>
      </c>
      <c r="AG153" s="195">
        <f t="shared" si="151"/>
        <v>7.6109330002928859</v>
      </c>
      <c r="AH153" s="195">
        <f t="shared" si="151"/>
        <v>9.1520156765015077</v>
      </c>
      <c r="AI153" s="195">
        <f t="shared" si="151"/>
        <v>10.935744415260293</v>
      </c>
      <c r="AJ153" s="195">
        <f t="shared" ref="AJ153:BO153" si="152">IF($C153&gt;AJ$135, "", IF(AJ$135=$G$15, MAX(AJ47-$G$20, 0), EXP(-$G$21*$G$16)*($G$19*AK153+(1-$G$19)*AK154)))</f>
        <v>12.984420102429317</v>
      </c>
      <c r="AK153" s="195">
        <f t="shared" si="152"/>
        <v>15.319169252746873</v>
      </c>
      <c r="AL153" s="195">
        <f t="shared" si="152"/>
        <v>17.959275686683398</v>
      </c>
      <c r="AM153" s="195">
        <f t="shared" si="152"/>
        <v>20.921519188599788</v>
      </c>
      <c r="AN153" s="195">
        <f t="shared" si="152"/>
        <v>24.219562626296241</v>
      </c>
      <c r="AO153" s="195">
        <f t="shared" si="152"/>
        <v>27.863431796896439</v>
      </c>
      <c r="AP153" s="195">
        <f t="shared" si="152"/>
        <v>31.85913134395356</v>
      </c>
      <c r="AQ153" s="195">
        <f t="shared" si="152"/>
        <v>36.208434839342068</v>
      </c>
      <c r="AR153" s="195">
        <f t="shared" si="152"/>
        <v>40.908877344929749</v>
      </c>
      <c r="AS153" s="195">
        <f t="shared" si="152"/>
        <v>45.953964829123265</v>
      </c>
      <c r="AT153" s="195">
        <f t="shared" si="152"/>
        <v>51.333597710537198</v>
      </c>
      <c r="AU153" s="195">
        <f t="shared" si="152"/>
        <v>57.034687145283932</v>
      </c>
      <c r="AV153" s="195">
        <f t="shared" si="152"/>
        <v>63.041924554706938</v>
      </c>
      <c r="AW153" s="195">
        <f t="shared" si="152"/>
        <v>69.338649627665546</v>
      </c>
      <c r="AX153" s="195">
        <f t="shared" si="152"/>
        <v>75.907751838784748</v>
      </c>
      <c r="AY153" s="195">
        <f t="shared" si="152"/>
        <v>82.732537122200924</v>
      </c>
      <c r="AZ153" s="195">
        <f t="shared" si="152"/>
        <v>89.797495598699129</v>
      </c>
      <c r="BA153" s="195">
        <f t="shared" si="152"/>
        <v>97.088917937799138</v>
      </c>
      <c r="BB153" s="195">
        <f t="shared" si="152"/>
        <v>104.59532563272782</v>
      </c>
      <c r="BC153" s="195">
        <f t="shared" si="152"/>
        <v>112.30770173745123</v>
      </c>
      <c r="BD153" s="195">
        <f t="shared" si="152"/>
        <v>120.21953037526873</v>
      </c>
      <c r="BE153" s="195">
        <f t="shared" si="152"/>
        <v>128.32667238993281</v>
      </c>
      <c r="BF153" s="195">
        <f t="shared" si="152"/>
        <v>136.62711818843886</v>
      </c>
      <c r="BG153" s="195">
        <f t="shared" si="152"/>
        <v>145.12066546577714</v>
      </c>
      <c r="BH153" s="195">
        <f t="shared" si="152"/>
        <v>153.80856879737982</v>
      </c>
      <c r="BI153" s="195">
        <f t="shared" si="152"/>
        <v>162.6932010835055</v>
      </c>
      <c r="BJ153" s="195">
        <f t="shared" si="152"/>
        <v>171.77775563552737</v>
      </c>
      <c r="BK153" s="195">
        <f t="shared" si="152"/>
        <v>181.06600492637881</v>
      </c>
      <c r="BL153" s="195">
        <f t="shared" si="152"/>
        <v>190.56212019054243</v>
      </c>
      <c r="BM153" s="195">
        <f t="shared" si="152"/>
        <v>200.27054699777401</v>
      </c>
      <c r="BN153" s="195">
        <f t="shared" si="152"/>
        <v>210.19592651276298</v>
      </c>
      <c r="BO153" s="195">
        <f t="shared" si="152"/>
        <v>220.34305028038636</v>
      </c>
      <c r="BP153" s="195">
        <f t="shared" ref="BP153:CY153" si="153">IF($C153&gt;BP$135, "", IF(BP$135=$G$15, MAX(BP47-$G$20, 0), EXP(-$G$21*$G$16)*($G$19*BQ153+(1-$G$19)*BQ154)))</f>
        <v>230.71683720386352</v>
      </c>
      <c r="BQ153" s="195">
        <f t="shared" si="153"/>
        <v>241.32232374350832</v>
      </c>
      <c r="BR153" s="195">
        <f t="shared" si="153"/>
        <v>252.16466115728124</v>
      </c>
      <c r="BS153" s="195">
        <f t="shared" si="153"/>
        <v>263.2491160643923</v>
      </c>
      <c r="BT153" s="195">
        <f t="shared" si="153"/>
        <v>274.58107238729775</v>
      </c>
      <c r="BU153" s="195">
        <f t="shared" si="153"/>
        <v>286.16603380143312</v>
      </c>
      <c r="BV153" s="195">
        <f t="shared" si="153"/>
        <v>298.00962636732191</v>
      </c>
      <c r="BW153" s="195">
        <f t="shared" si="153"/>
        <v>310.11760124792971</v>
      </c>
      <c r="BX153" s="195">
        <f t="shared" si="153"/>
        <v>322.49583749019934</v>
      </c>
      <c r="BY153" s="195">
        <f t="shared" si="153"/>
        <v>335.15034486870314</v>
      </c>
      <c r="BZ153" s="195">
        <f t="shared" si="153"/>
        <v>348.08726679252715</v>
      </c>
      <c r="CA153" s="195">
        <f t="shared" si="153"/>
        <v>361.31288327679329</v>
      </c>
      <c r="CB153" s="195">
        <f t="shared" si="153"/>
        <v>374.83361398025676</v>
      </c>
      <c r="CC153" s="195">
        <f t="shared" si="153"/>
        <v>388.65602131044824</v>
      </c>
      <c r="CD153" s="195">
        <f t="shared" si="153"/>
        <v>402.78681359786265</v>
      </c>
      <c r="CE153" s="195">
        <f t="shared" si="153"/>
        <v>417.23284834072933</v>
      </c>
      <c r="CF153" s="195">
        <f t="shared" si="153"/>
        <v>432.00113552193403</v>
      </c>
      <c r="CG153" s="195">
        <f t="shared" si="153"/>
        <v>447.09884099969645</v>
      </c>
      <c r="CH153" s="195">
        <f t="shared" si="153"/>
        <v>462.53328997364332</v>
      </c>
      <c r="CI153" s="195">
        <f t="shared" si="153"/>
        <v>478.3119705279542</v>
      </c>
      <c r="CJ153" s="195">
        <f t="shared" si="153"/>
        <v>494.4425372532927</v>
      </c>
      <c r="CK153" s="195">
        <f t="shared" si="153"/>
        <v>510.93281494927606</v>
      </c>
      <c r="CL153" s="195">
        <f t="shared" si="153"/>
        <v>527.79080240927362</v>
      </c>
      <c r="CM153" s="195">
        <f t="shared" si="153"/>
        <v>545.02467628936472</v>
      </c>
      <c r="CN153" s="195">
        <f t="shared" si="153"/>
        <v>562.64279506332707</v>
      </c>
      <c r="CO153" s="195">
        <f t="shared" si="153"/>
        <v>580.65370306556918</v>
      </c>
      <c r="CP153" s="195">
        <f t="shared" si="153"/>
        <v>599.06613462396274</v>
      </c>
      <c r="CQ153" s="195">
        <f t="shared" si="153"/>
        <v>617.88901828457301</v>
      </c>
      <c r="CR153" s="195">
        <f t="shared" si="153"/>
        <v>637.13148113033071</v>
      </c>
      <c r="CS153" s="195">
        <f t="shared" si="153"/>
        <v>656.80285319573522</v>
      </c>
      <c r="CT153" s="195">
        <f t="shared" si="153"/>
        <v>676.912671979724</v>
      </c>
      <c r="CU153" s="195">
        <f t="shared" si="153"/>
        <v>697.47068705889114</v>
      </c>
      <c r="CV153" s="195">
        <f t="shared" si="153"/>
        <v>718.48686480328502</v>
      </c>
      <c r="CW153" s="195">
        <f t="shared" si="153"/>
        <v>739.97139319706969</v>
      </c>
      <c r="CX153" s="195">
        <f t="shared" si="153"/>
        <v>761.9346867663769</v>
      </c>
      <c r="CY153" s="195">
        <f t="shared" si="153"/>
        <v>784.38739161673641</v>
      </c>
      <c r="CZ153" s="195">
        <f>IF($C153&gt;CZ$135, "", IF(CZ$135=$G$15, MAX(CZ47-$G$20, 0), EXP(-$G$21*$G$16)*($G$19*#REF!+(1-$G$19)*#REF!)))</f>
        <v>807.34039058251892</v>
      </c>
    </row>
    <row r="154" spans="3:104" ht="16" hidden="1" outlineLevel="2">
      <c r="C154" s="177">
        <v>18</v>
      </c>
      <c r="D154" s="179" t="str">
        <f t="shared" ref="D154:AI154" si="154">IF($C154&gt;D$135, "", IF(D$135=$G$15, MAX(D48-$G$20, 0), EXP(-$G$21*$G$16)*($G$19*E154+(1-$G$19)*E155)))</f>
        <v/>
      </c>
      <c r="E154" s="195" t="str">
        <f t="shared" si="154"/>
        <v/>
      </c>
      <c r="F154" s="195" t="str">
        <f t="shared" si="154"/>
        <v/>
      </c>
      <c r="G154" s="195" t="str">
        <f t="shared" si="154"/>
        <v/>
      </c>
      <c r="H154" s="195" t="str">
        <f t="shared" si="154"/>
        <v/>
      </c>
      <c r="I154" s="195" t="str">
        <f t="shared" si="154"/>
        <v/>
      </c>
      <c r="J154" s="195" t="str">
        <f t="shared" si="154"/>
        <v/>
      </c>
      <c r="K154" s="195" t="str">
        <f t="shared" si="154"/>
        <v/>
      </c>
      <c r="L154" s="195" t="str">
        <f t="shared" si="154"/>
        <v/>
      </c>
      <c r="M154" s="195" t="str">
        <f t="shared" si="154"/>
        <v/>
      </c>
      <c r="N154" s="195" t="str">
        <f t="shared" si="154"/>
        <v/>
      </c>
      <c r="O154" s="195" t="str">
        <f t="shared" si="154"/>
        <v/>
      </c>
      <c r="P154" s="195" t="str">
        <f t="shared" si="154"/>
        <v/>
      </c>
      <c r="Q154" s="195" t="str">
        <f t="shared" si="154"/>
        <v/>
      </c>
      <c r="R154" s="195" t="str">
        <f t="shared" si="154"/>
        <v/>
      </c>
      <c r="S154" s="195" t="str">
        <f t="shared" si="154"/>
        <v/>
      </c>
      <c r="T154" s="195" t="str">
        <f t="shared" si="154"/>
        <v/>
      </c>
      <c r="U154" s="195" t="str">
        <f t="shared" si="154"/>
        <v/>
      </c>
      <c r="V154" s="195">
        <f t="shared" si="154"/>
        <v>0.36945427257197994</v>
      </c>
      <c r="W154" s="195">
        <f t="shared" si="154"/>
        <v>0.48159195188503939</v>
      </c>
      <c r="X154" s="195">
        <f t="shared" si="154"/>
        <v>0.62436574490928431</v>
      </c>
      <c r="Y154" s="195">
        <f t="shared" si="154"/>
        <v>0.80500215513405537</v>
      </c>
      <c r="Z154" s="195">
        <f t="shared" si="154"/>
        <v>1.0320725049265309</v>
      </c>
      <c r="AA154" s="195">
        <f t="shared" si="154"/>
        <v>1.3156370375851048</v>
      </c>
      <c r="AB154" s="195">
        <f t="shared" si="154"/>
        <v>1.6673736168049236</v>
      </c>
      <c r="AC154" s="195">
        <f t="shared" si="154"/>
        <v>2.100680127939226</v>
      </c>
      <c r="AD154" s="195">
        <f t="shared" si="154"/>
        <v>2.6307380754187655</v>
      </c>
      <c r="AE154" s="195">
        <f t="shared" si="154"/>
        <v>3.274523738335291</v>
      </c>
      <c r="AF154" s="195">
        <f t="shared" si="154"/>
        <v>4.0507528635422672</v>
      </c>
      <c r="AG154" s="195">
        <f t="shared" si="154"/>
        <v>4.9797455308774179</v>
      </c>
      <c r="AH154" s="195">
        <f t="shared" si="154"/>
        <v>6.0831997924789833</v>
      </c>
      <c r="AI154" s="195">
        <f t="shared" si="154"/>
        <v>7.3838661875535063</v>
      </c>
      <c r="AJ154" s="195">
        <f t="shared" ref="AJ154:BO154" si="155">IF($C154&gt;AJ$135, "", IF(AJ$135=$G$15, MAX(AJ48-$G$20, 0), EXP(-$G$21*$G$16)*($G$19*AK154+(1-$G$19)*AK155)))</f>
        <v>8.9051203825585947</v>
      </c>
      <c r="AK154" s="195">
        <f t="shared" si="155"/>
        <v>10.670437947073852</v>
      </c>
      <c r="AL154" s="195">
        <f t="shared" si="155"/>
        <v>12.702783406816804</v>
      </c>
      <c r="AM154" s="195">
        <f t="shared" si="155"/>
        <v>15.023934737424968</v>
      </c>
      <c r="AN154" s="195">
        <f t="shared" si="155"/>
        <v>17.653773644938003</v>
      </c>
      <c r="AO154" s="195">
        <f t="shared" si="155"/>
        <v>20.609580362676684</v>
      </c>
      <c r="AP154" s="195">
        <f t="shared" si="155"/>
        <v>23.905378159764481</v>
      </c>
      <c r="AQ154" s="195">
        <f t="shared" si="155"/>
        <v>27.551376137862423</v>
      </c>
      <c r="AR154" s="195">
        <f t="shared" si="155"/>
        <v>31.553558135779397</v>
      </c>
      <c r="AS154" s="195">
        <f t="shared" si="155"/>
        <v>35.913459912354305</v>
      </c>
      <c r="AT154" s="195">
        <f t="shared" si="155"/>
        <v>40.628165974276691</v>
      </c>
      <c r="AU154" s="195">
        <f t="shared" si="155"/>
        <v>45.690541848605868</v>
      </c>
      <c r="AV154" s="195">
        <f t="shared" si="155"/>
        <v>51.089698404613543</v>
      </c>
      <c r="AW154" s="195">
        <f t="shared" si="155"/>
        <v>56.811663865660819</v>
      </c>
      <c r="AX154" s="195">
        <f t="shared" si="155"/>
        <v>62.84021884796794</v>
      </c>
      <c r="AY154" s="195">
        <f t="shared" si="155"/>
        <v>69.157832822134168</v>
      </c>
      <c r="AZ154" s="195">
        <f t="shared" si="155"/>
        <v>75.746629382106903</v>
      </c>
      <c r="BA154" s="195">
        <f t="shared" si="155"/>
        <v>82.589304591592423</v>
      </c>
      <c r="BB154" s="195">
        <f t="shared" si="155"/>
        <v>89.669928394208043</v>
      </c>
      <c r="BC154" s="195">
        <f t="shared" si="155"/>
        <v>96.974573226181619</v>
      </c>
      <c r="BD154" s="195">
        <f t="shared" si="155"/>
        <v>104.49173476382092</v>
      </c>
      <c r="BE154" s="195">
        <f t="shared" si="155"/>
        <v>112.21253418688508</v>
      </c>
      <c r="BF154" s="195">
        <f t="shared" si="155"/>
        <v>120.13071575413336</v>
      </c>
      <c r="BG154" s="195">
        <f t="shared" si="155"/>
        <v>128.24247415965604</v>
      </c>
      <c r="BH154" s="195">
        <f t="shared" si="155"/>
        <v>136.54616007782715</v>
      </c>
      <c r="BI154" s="195">
        <f t="shared" si="155"/>
        <v>145.04191785388866</v>
      </c>
      <c r="BJ154" s="195">
        <f t="shared" si="155"/>
        <v>153.73130645726425</v>
      </c>
      <c r="BK154" s="195">
        <f t="shared" si="155"/>
        <v>162.61694517895296</v>
      </c>
      <c r="BL154" s="195">
        <f t="shared" si="155"/>
        <v>171.70221185737964</v>
      </c>
      <c r="BM154" s="195">
        <f t="shared" si="155"/>
        <v>180.99100681905284</v>
      </c>
      <c r="BN154" s="195">
        <f t="shared" si="155"/>
        <v>190.48758303148281</v>
      </c>
      <c r="BO154" s="195">
        <f t="shared" si="155"/>
        <v>200.19643403649766</v>
      </c>
      <c r="BP154" s="195">
        <f t="shared" ref="BP154:CY154" si="156">IF($C154&gt;BP$135, "", IF(BP$135=$G$15, MAX(BP48-$G$20, 0), EXP(-$G$21*$G$16)*($G$19*BQ154+(1-$G$19)*BQ155)))</f>
        <v>210.12222667707178</v>
      </c>
      <c r="BQ154" s="195">
        <f t="shared" si="156"/>
        <v>220.26976493645165</v>
      </c>
      <c r="BR154" s="195">
        <f t="shared" si="156"/>
        <v>230.64397313947279</v>
      </c>
      <c r="BS154" s="195">
        <f t="shared" si="156"/>
        <v>241.24988989169356</v>
      </c>
      <c r="BT154" s="195">
        <f t="shared" si="156"/>
        <v>252.09266727421414</v>
      </c>
      <c r="BU154" s="195">
        <f t="shared" si="156"/>
        <v>263.17757228212491</v>
      </c>
      <c r="BV154" s="195">
        <f t="shared" si="156"/>
        <v>274.50998909402063</v>
      </c>
      <c r="BW154" s="195">
        <f t="shared" si="156"/>
        <v>286.09542162042806</v>
      </c>
      <c r="BX154" s="195">
        <f t="shared" si="156"/>
        <v>297.93949615843002</v>
      </c>
      <c r="BY154" s="195">
        <f t="shared" si="156"/>
        <v>310.0479641125454</v>
      </c>
      <c r="BZ154" s="195">
        <f t="shared" si="156"/>
        <v>322.42670477664166</v>
      </c>
      <c r="CA154" s="195">
        <f t="shared" si="156"/>
        <v>335.08172817770645</v>
      </c>
      <c r="CB154" s="195">
        <f t="shared" si="156"/>
        <v>348.01917798285388</v>
      </c>
      <c r="CC154" s="195">
        <f t="shared" si="156"/>
        <v>361.24533447097144</v>
      </c>
      <c r="CD154" s="195">
        <f t="shared" si="156"/>
        <v>374.76661757044519</v>
      </c>
      <c r="CE154" s="195">
        <f t="shared" si="156"/>
        <v>388.58958996443221</v>
      </c>
      <c r="CF154" s="195">
        <f t="shared" si="156"/>
        <v>402.72096026518255</v>
      </c>
      <c r="CG154" s="195">
        <f t="shared" si="156"/>
        <v>417.16758625894607</v>
      </c>
      <c r="CH154" s="195">
        <f t="shared" si="156"/>
        <v>431.93647822303342</v>
      </c>
      <c r="CI154" s="195">
        <f t="shared" si="156"/>
        <v>447.03480231663599</v>
      </c>
      <c r="CJ154" s="195">
        <f t="shared" si="156"/>
        <v>462.46988404704507</v>
      </c>
      <c r="CK154" s="195">
        <f t="shared" si="156"/>
        <v>478.2492118129457</v>
      </c>
      <c r="CL154" s="195">
        <f t="shared" si="156"/>
        <v>494.38044052650042</v>
      </c>
      <c r="CM154" s="195">
        <f t="shared" si="156"/>
        <v>510.87139531597444</v>
      </c>
      <c r="CN154" s="195">
        <f t="shared" si="156"/>
        <v>527.73007531069311</v>
      </c>
      <c r="CO154" s="195">
        <f t="shared" si="156"/>
        <v>544.96465751016183</v>
      </c>
      <c r="CP154" s="195">
        <f t="shared" si="156"/>
        <v>562.58350073922088</v>
      </c>
      <c r="CQ154" s="195">
        <f t="shared" si="156"/>
        <v>580.59514969114809</v>
      </c>
      <c r="CR154" s="195">
        <f t="shared" si="156"/>
        <v>599.00833906066418</v>
      </c>
      <c r="CS154" s="195">
        <f t="shared" si="156"/>
        <v>617.83199776884032</v>
      </c>
      <c r="CT154" s="195">
        <f t="shared" si="156"/>
        <v>637.07525328195243</v>
      </c>
      <c r="CU154" s="195">
        <f t="shared" si="156"/>
        <v>656.74743602636886</v>
      </c>
      <c r="CV154" s="195">
        <f t="shared" si="156"/>
        <v>676.85808390161026</v>
      </c>
      <c r="CW154" s="195">
        <f t="shared" si="156"/>
        <v>697.41694689376038</v>
      </c>
      <c r="CX154" s="195">
        <f t="shared" si="156"/>
        <v>718.433991791464</v>
      </c>
      <c r="CY154" s="195">
        <f t="shared" si="156"/>
        <v>739.91940700678867</v>
      </c>
      <c r="CZ154" s="195">
        <f>IF($C154&gt;CZ$135, "", IF(CZ$135=$G$15, MAX(CZ48-$G$20, 0), EXP(-$G$21*$G$16)*($G$19*#REF!+(1-$G$19)*#REF!)))</f>
        <v>761.88360750328479</v>
      </c>
    </row>
    <row r="155" spans="3:104" ht="16" hidden="1" outlineLevel="2">
      <c r="C155" s="177">
        <v>19</v>
      </c>
      <c r="D155" s="179" t="str">
        <f t="shared" ref="D155:AI155" si="157">IF($C155&gt;D$135, "", IF(D$135=$G$15, MAX(D49-$G$20, 0), EXP(-$G$21*$G$16)*($G$19*E155+(1-$G$19)*E156)))</f>
        <v/>
      </c>
      <c r="E155" s="195" t="str">
        <f t="shared" si="157"/>
        <v/>
      </c>
      <c r="F155" s="195" t="str">
        <f t="shared" si="157"/>
        <v/>
      </c>
      <c r="G155" s="195" t="str">
        <f t="shared" si="157"/>
        <v/>
      </c>
      <c r="H155" s="195" t="str">
        <f t="shared" si="157"/>
        <v/>
      </c>
      <c r="I155" s="195" t="str">
        <f t="shared" si="157"/>
        <v/>
      </c>
      <c r="J155" s="195" t="str">
        <f t="shared" si="157"/>
        <v/>
      </c>
      <c r="K155" s="195" t="str">
        <f t="shared" si="157"/>
        <v/>
      </c>
      <c r="L155" s="195" t="str">
        <f t="shared" si="157"/>
        <v/>
      </c>
      <c r="M155" s="195" t="str">
        <f t="shared" si="157"/>
        <v/>
      </c>
      <c r="N155" s="195" t="str">
        <f t="shared" si="157"/>
        <v/>
      </c>
      <c r="O155" s="195" t="str">
        <f t="shared" si="157"/>
        <v/>
      </c>
      <c r="P155" s="195" t="str">
        <f t="shared" si="157"/>
        <v/>
      </c>
      <c r="Q155" s="195" t="str">
        <f t="shared" si="157"/>
        <v/>
      </c>
      <c r="R155" s="195" t="str">
        <f t="shared" si="157"/>
        <v/>
      </c>
      <c r="S155" s="195" t="str">
        <f t="shared" si="157"/>
        <v/>
      </c>
      <c r="T155" s="195" t="str">
        <f t="shared" si="157"/>
        <v/>
      </c>
      <c r="U155" s="195" t="str">
        <f t="shared" si="157"/>
        <v/>
      </c>
      <c r="V155" s="195" t="str">
        <f t="shared" si="157"/>
        <v/>
      </c>
      <c r="W155" s="195">
        <f t="shared" si="157"/>
        <v>0.25821918274819244</v>
      </c>
      <c r="X155" s="195">
        <f t="shared" si="157"/>
        <v>0.33997151666265429</v>
      </c>
      <c r="Y155" s="195">
        <f t="shared" si="157"/>
        <v>0.44519417403029549</v>
      </c>
      <c r="Z155" s="195">
        <f t="shared" si="157"/>
        <v>0.57978070704885121</v>
      </c>
      <c r="AA155" s="195">
        <f t="shared" si="157"/>
        <v>0.75082686925958131</v>
      </c>
      <c r="AB155" s="195">
        <f t="shared" si="157"/>
        <v>0.96679006891930552</v>
      </c>
      <c r="AC155" s="195">
        <f t="shared" si="157"/>
        <v>1.2376442353501289</v>
      </c>
      <c r="AD155" s="195">
        <f t="shared" si="157"/>
        <v>1.5750207976266133</v>
      </c>
      <c r="AE155" s="195">
        <f t="shared" si="157"/>
        <v>1.9923243899304623</v>
      </c>
      <c r="AF155" s="195">
        <f t="shared" si="157"/>
        <v>2.5048100205330877</v>
      </c>
      <c r="AG155" s="195">
        <f t="shared" si="157"/>
        <v>3.1296070277447448</v>
      </c>
      <c r="AH155" s="195">
        <f t="shared" si="157"/>
        <v>3.8856744984969849</v>
      </c>
      <c r="AI155" s="195">
        <f t="shared" si="157"/>
        <v>4.7936732717556909</v>
      </c>
      <c r="AJ155" s="195">
        <f t="shared" ref="AJ155:BO155" si="158">IF($C155&gt;AJ$135, "", IF(AJ$135=$G$15, MAX(AJ49-$G$20, 0), EXP(-$G$21*$G$16)*($G$19*AK155+(1-$G$19)*AK156)))</f>
        <v>5.8757415116809417</v>
      </c>
      <c r="AK155" s="195">
        <f t="shared" si="158"/>
        <v>7.1551643852636984</v>
      </c>
      <c r="AL155" s="195">
        <f t="shared" si="158"/>
        <v>8.6559337804765732</v>
      </c>
      <c r="AM155" s="195">
        <f t="shared" si="158"/>
        <v>10.402201250288964</v>
      </c>
      <c r="AN155" s="195">
        <f t="shared" si="158"/>
        <v>12.417636234371395</v>
      </c>
      <c r="AO155" s="195">
        <f t="shared" si="158"/>
        <v>14.724711589157197</v>
      </c>
      <c r="AP155" s="195">
        <f t="shared" si="158"/>
        <v>17.343948748953107</v>
      </c>
      <c r="AQ155" s="195">
        <f t="shared" si="158"/>
        <v>20.293164371942872</v>
      </c>
      <c r="AR155" s="195">
        <f t="shared" si="158"/>
        <v>23.586767817527214</v>
      </c>
      <c r="AS155" s="195">
        <f t="shared" si="158"/>
        <v>27.235162903245623</v>
      </c>
      <c r="AT155" s="195">
        <f t="shared" si="158"/>
        <v>31.244306857464771</v>
      </c>
      <c r="AU155" s="195">
        <f t="shared" si="158"/>
        <v>35.615473306950996</v>
      </c>
      <c r="AV155" s="195">
        <f t="shared" si="158"/>
        <v>40.345254169214769</v>
      </c>
      <c r="AW155" s="195">
        <f t="shared" si="158"/>
        <v>45.425817873934207</v>
      </c>
      <c r="AX155" s="195">
        <f t="shared" si="158"/>
        <v>50.84541971046761</v>
      </c>
      <c r="AY155" s="195">
        <f t="shared" si="158"/>
        <v>56.589136447118811</v>
      </c>
      <c r="AZ155" s="195">
        <f t="shared" si="158"/>
        <v>62.639774531092215</v>
      </c>
      <c r="BA155" s="195">
        <f t="shared" si="158"/>
        <v>68.978882320206978</v>
      </c>
      <c r="BB155" s="195">
        <f t="shared" si="158"/>
        <v>75.5877849107804</v>
      </c>
      <c r="BC155" s="195">
        <f t="shared" si="158"/>
        <v>82.44855746586353</v>
      </c>
      <c r="BD155" s="195">
        <f t="shared" si="158"/>
        <v>89.544860510176662</v>
      </c>
      <c r="BE155" s="195">
        <f t="shared" si="158"/>
        <v>96.862577828703564</v>
      </c>
      <c r="BF155" s="195">
        <f t="shared" si="158"/>
        <v>104.39022209747311</v>
      </c>
      <c r="BG155" s="195">
        <f t="shared" si="158"/>
        <v>112.11910151659738</v>
      </c>
      <c r="BH155" s="195">
        <f t="shared" si="158"/>
        <v>120.04326808285823</v>
      </c>
      <c r="BI155" s="195">
        <f t="shared" si="158"/>
        <v>128.159290416418</v>
      </c>
      <c r="BJ155" s="195">
        <f t="shared" si="158"/>
        <v>136.46590793934089</v>
      </c>
      <c r="BK155" s="195">
        <f t="shared" si="158"/>
        <v>144.96362711213499</v>
      </c>
      <c r="BL155" s="195">
        <f t="shared" si="158"/>
        <v>153.65431482870665</v>
      </c>
      <c r="BM155" s="195">
        <f t="shared" si="158"/>
        <v>162.54083126294759</v>
      </c>
      <c r="BN155" s="195">
        <f t="shared" si="158"/>
        <v>171.62672796058993</v>
      </c>
      <c r="BO155" s="195">
        <f t="shared" si="158"/>
        <v>180.91602054238726</v>
      </c>
      <c r="BP155" s="195">
        <f t="shared" ref="BP155:CY155" si="159">IF($C155&gt;BP$135, "", IF(BP$135=$G$15, MAX(BP49-$G$20, 0), EXP(-$G$21*$G$16)*($G$19*BQ155+(1-$G$19)*BQ156)))</f>
        <v>190.41303210757525</v>
      </c>
      <c r="BQ155" s="195">
        <f t="shared" si="159"/>
        <v>200.1222950354736</v>
      </c>
      <c r="BR155" s="195">
        <f t="shared" si="159"/>
        <v>210.04849558096939</v>
      </c>
      <c r="BS155" s="195">
        <f t="shared" si="159"/>
        <v>220.19644640497629</v>
      </c>
      <c r="BT155" s="195">
        <f t="shared" si="159"/>
        <v>230.57107529146356</v>
      </c>
      <c r="BU155" s="195">
        <f t="shared" si="159"/>
        <v>241.17742211364546</v>
      </c>
      <c r="BV155" s="195">
        <f t="shared" si="159"/>
        <v>252.02063944756833</v>
      </c>
      <c r="BW155" s="195">
        <f t="shared" si="159"/>
        <v>263.10599456545998</v>
      </c>
      <c r="BX155" s="195">
        <f t="shared" si="159"/>
        <v>274.43887187963628</v>
      </c>
      <c r="BY155" s="195">
        <f t="shared" si="159"/>
        <v>286.02477553231154</v>
      </c>
      <c r="BZ155" s="195">
        <f t="shared" si="159"/>
        <v>297.8693320568774</v>
      </c>
      <c r="CA155" s="195">
        <f t="shared" si="159"/>
        <v>309.97829309941636</v>
      </c>
      <c r="CB155" s="195">
        <f t="shared" si="159"/>
        <v>322.3575382007308</v>
      </c>
      <c r="CC155" s="195">
        <f t="shared" si="159"/>
        <v>335.01307764023426</v>
      </c>
      <c r="CD155" s="195">
        <f t="shared" si="159"/>
        <v>347.95105534307982</v>
      </c>
      <c r="CE155" s="195">
        <f t="shared" si="159"/>
        <v>361.17775185193159</v>
      </c>
      <c r="CF155" s="195">
        <f t="shared" si="159"/>
        <v>374.69958736481777</v>
      </c>
      <c r="CG155" s="195">
        <f t="shared" si="159"/>
        <v>388.5231248405334</v>
      </c>
      <c r="CH155" s="195">
        <f t="shared" si="159"/>
        <v>402.65507317309567</v>
      </c>
      <c r="CI155" s="195">
        <f t="shared" si="159"/>
        <v>417.10229043678686</v>
      </c>
      <c r="CJ155" s="195">
        <f t="shared" si="159"/>
        <v>431.87178720335487</v>
      </c>
      <c r="CK155" s="195">
        <f t="shared" si="159"/>
        <v>446.97072993297576</v>
      </c>
      <c r="CL155" s="195">
        <f t="shared" si="159"/>
        <v>462.40644444061786</v>
      </c>
      <c r="CM155" s="195">
        <f t="shared" si="159"/>
        <v>478.18641943948506</v>
      </c>
      <c r="CN155" s="195">
        <f t="shared" si="159"/>
        <v>494.31831016325242</v>
      </c>
      <c r="CO155" s="195">
        <f t="shared" si="159"/>
        <v>510.80994206884696</v>
      </c>
      <c r="CP155" s="195">
        <f t="shared" si="159"/>
        <v>527.6693146215639</v>
      </c>
      <c r="CQ155" s="195">
        <f t="shared" si="159"/>
        <v>544.90460516434928</v>
      </c>
      <c r="CR155" s="195">
        <f t="shared" si="159"/>
        <v>562.52417287312085</v>
      </c>
      <c r="CS155" s="195">
        <f t="shared" si="159"/>
        <v>580.53656280004066</v>
      </c>
      <c r="CT155" s="195">
        <f t="shared" si="159"/>
        <v>598.95051000669378</v>
      </c>
      <c r="CU155" s="195">
        <f t="shared" si="159"/>
        <v>617.77494378917334</v>
      </c>
      <c r="CV155" s="195">
        <f t="shared" si="159"/>
        <v>637.01899199711613</v>
      </c>
      <c r="CW155" s="195">
        <f t="shared" si="159"/>
        <v>656.69198544877645</v>
      </c>
      <c r="CX155" s="195">
        <f t="shared" si="159"/>
        <v>676.80346244427415</v>
      </c>
      <c r="CY155" s="195">
        <f t="shared" si="159"/>
        <v>697.36317337920104</v>
      </c>
      <c r="CZ155" s="195">
        <f>IF($C155&gt;CZ$135, "", IF(CZ$135=$G$15, MAX(CZ49-$G$20, 0), EXP(-$G$21*$G$16)*($G$19*#REF!+(1-$G$19)*#REF!)))</f>
        <v>718.3810854608148</v>
      </c>
    </row>
    <row r="156" spans="3:104" ht="16" hidden="1" outlineLevel="2">
      <c r="C156" s="177">
        <v>20</v>
      </c>
      <c r="D156" s="179" t="str">
        <f t="shared" ref="D156:AI156" si="160">IF($C156&gt;D$135, "", IF(D$135=$G$15, MAX(D50-$G$20, 0), EXP(-$G$21*$G$16)*($G$19*E156+(1-$G$19)*E157)))</f>
        <v/>
      </c>
      <c r="E156" s="195" t="str">
        <f t="shared" si="160"/>
        <v/>
      </c>
      <c r="F156" s="195" t="str">
        <f t="shared" si="160"/>
        <v/>
      </c>
      <c r="G156" s="195" t="str">
        <f t="shared" si="160"/>
        <v/>
      </c>
      <c r="H156" s="195" t="str">
        <f t="shared" si="160"/>
        <v/>
      </c>
      <c r="I156" s="195" t="str">
        <f t="shared" si="160"/>
        <v/>
      </c>
      <c r="J156" s="195" t="str">
        <f t="shared" si="160"/>
        <v/>
      </c>
      <c r="K156" s="195" t="str">
        <f t="shared" si="160"/>
        <v/>
      </c>
      <c r="L156" s="195" t="str">
        <f t="shared" si="160"/>
        <v/>
      </c>
      <c r="M156" s="195" t="str">
        <f t="shared" si="160"/>
        <v/>
      </c>
      <c r="N156" s="195" t="str">
        <f t="shared" si="160"/>
        <v/>
      </c>
      <c r="O156" s="195" t="str">
        <f t="shared" si="160"/>
        <v/>
      </c>
      <c r="P156" s="195" t="str">
        <f t="shared" si="160"/>
        <v/>
      </c>
      <c r="Q156" s="195" t="str">
        <f t="shared" si="160"/>
        <v/>
      </c>
      <c r="R156" s="195" t="str">
        <f t="shared" si="160"/>
        <v/>
      </c>
      <c r="S156" s="195" t="str">
        <f t="shared" si="160"/>
        <v/>
      </c>
      <c r="T156" s="195" t="str">
        <f t="shared" si="160"/>
        <v/>
      </c>
      <c r="U156" s="195" t="str">
        <f t="shared" si="160"/>
        <v/>
      </c>
      <c r="V156" s="195" t="str">
        <f t="shared" si="160"/>
        <v/>
      </c>
      <c r="W156" s="195" t="str">
        <f t="shared" si="160"/>
        <v/>
      </c>
      <c r="X156" s="195">
        <f t="shared" si="160"/>
        <v>0.17712071693586404</v>
      </c>
      <c r="Y156" s="195">
        <f t="shared" si="160"/>
        <v>0.23559329008844401</v>
      </c>
      <c r="Z156" s="195">
        <f t="shared" si="160"/>
        <v>0.31169158372796535</v>
      </c>
      <c r="AA156" s="195">
        <f t="shared" si="160"/>
        <v>0.41011734632785507</v>
      </c>
      <c r="AB156" s="195">
        <f t="shared" si="160"/>
        <v>0.5366166103255734</v>
      </c>
      <c r="AC156" s="195">
        <f t="shared" si="160"/>
        <v>0.69814376073356199</v>
      </c>
      <c r="AD156" s="195">
        <f t="shared" si="160"/>
        <v>0.90303025223006628</v>
      </c>
      <c r="AE156" s="195">
        <f t="shared" si="160"/>
        <v>1.1611507414298277</v>
      </c>
      <c r="AF156" s="195">
        <f t="shared" si="160"/>
        <v>1.4840771089831033</v>
      </c>
      <c r="AG156" s="195">
        <f t="shared" si="160"/>
        <v>1.885208507495808</v>
      </c>
      <c r="AH156" s="195">
        <f t="shared" si="160"/>
        <v>2.3798633963881337</v>
      </c>
      <c r="AI156" s="195">
        <f t="shared" si="160"/>
        <v>2.9853177901549164</v>
      </c>
      <c r="AJ156" s="195">
        <f t="shared" ref="AJ156:BO156" si="161">IF($C156&gt;AJ$135, "", IF(AJ$135=$G$15, MAX(AJ50-$G$20, 0), EXP(-$G$21*$G$16)*($G$19*AK156+(1-$G$19)*AK157)))</f>
        <v>3.7207729866575452</v>
      </c>
      <c r="AK156" s="195">
        <f t="shared" si="161"/>
        <v>4.6072362299016909</v>
      </c>
      <c r="AL156" s="195">
        <f t="shared" si="161"/>
        <v>5.6672994740264047</v>
      </c>
      <c r="AM156" s="195">
        <f t="shared" si="161"/>
        <v>6.924804983149671</v>
      </c>
      <c r="AN156" s="195">
        <f t="shared" si="161"/>
        <v>8.4043921476003334</v>
      </c>
      <c r="AO156" s="195">
        <f t="shared" si="161"/>
        <v>10.130927662066485</v>
      </c>
      <c r="AP156" s="195">
        <f t="shared" si="161"/>
        <v>12.12883088271278</v>
      </c>
      <c r="AQ156" s="195">
        <f t="shared" si="161"/>
        <v>14.42131723186502</v>
      </c>
      <c r="AR156" s="195">
        <f t="shared" si="161"/>
        <v>17.029594078220523</v>
      </c>
      <c r="AS156" s="195">
        <f t="shared" si="161"/>
        <v>19.972054383611059</v>
      </c>
      <c r="AT156" s="195">
        <f t="shared" si="161"/>
        <v>23.263522112939825</v>
      </c>
      <c r="AU156" s="195">
        <f t="shared" si="161"/>
        <v>26.914608378846349</v>
      </c>
      <c r="AV156" s="195">
        <f t="shared" si="161"/>
        <v>30.931237065298923</v>
      </c>
      <c r="AW156" s="195">
        <f t="shared" si="161"/>
        <v>35.314392139622882</v>
      </c>
      <c r="AX156" s="195">
        <f t="shared" si="161"/>
        <v>40.060125563581579</v>
      </c>
      <c r="AY156" s="195">
        <f t="shared" si="161"/>
        <v>45.159845089005607</v>
      </c>
      <c r="AZ156" s="195">
        <f t="shared" si="161"/>
        <v>50.600876754230548</v>
      </c>
      <c r="BA156" s="195">
        <f t="shared" si="161"/>
        <v>56.367270100630066</v>
      </c>
      <c r="BB156" s="195">
        <f t="shared" si="161"/>
        <v>62.440788339959809</v>
      </c>
      <c r="BC156" s="195">
        <f t="shared" si="161"/>
        <v>68.802004648620738</v>
      </c>
      <c r="BD156" s="195">
        <f t="shared" si="161"/>
        <v>75.431412951051755</v>
      </c>
      <c r="BE156" s="195">
        <f t="shared" si="161"/>
        <v>82.310459576526753</v>
      </c>
      <c r="BF156" s="195">
        <f t="shared" si="161"/>
        <v>89.422412079617061</v>
      </c>
      <c r="BG156" s="195">
        <f t="shared" si="161"/>
        <v>96.753002390208422</v>
      </c>
      <c r="BH156" s="195">
        <f t="shared" si="161"/>
        <v>104.29081038004122</v>
      </c>
      <c r="BI156" s="195">
        <f t="shared" si="161"/>
        <v>112.02738636540433</v>
      </c>
      <c r="BJ156" s="195">
        <f t="shared" si="161"/>
        <v>119.95714168813687</v>
      </c>
      <c r="BK156" s="195">
        <f t="shared" si="161"/>
        <v>128.07706031195019</v>
      </c>
      <c r="BL156" s="195">
        <f t="shared" si="161"/>
        <v>136.38629773051869</v>
      </c>
      <c r="BM156" s="195">
        <f t="shared" si="161"/>
        <v>144.88573502812611</v>
      </c>
      <c r="BN156" s="195">
        <f t="shared" si="161"/>
        <v>153.57754678893014</v>
      </c>
      <c r="BO156" s="195">
        <f t="shared" si="161"/>
        <v>162.46482497365639</v>
      </c>
      <c r="BP156" s="195">
        <f t="shared" ref="BP156:CY156" si="162">IF($C156&gt;BP$135, "", IF(BP$135=$G$15, MAX(BP50-$G$20, 0), EXP(-$G$21*$G$16)*($G$19*BQ156+(1-$G$19)*BQ157)))</f>
        <v>171.55128131983278</v>
      </c>
      <c r="BQ156" s="195">
        <f t="shared" si="162"/>
        <v>180.84103268692746</v>
      </c>
      <c r="BR156" s="195">
        <f t="shared" si="162"/>
        <v>190.33846031926424</v>
      </c>
      <c r="BS156" s="195">
        <f t="shared" si="162"/>
        <v>200.04812667636114</v>
      </c>
      <c r="BT156" s="195">
        <f t="shared" si="162"/>
        <v>209.97473187695564</v>
      </c>
      <c r="BU156" s="195">
        <f t="shared" si="162"/>
        <v>220.12309421891877</v>
      </c>
      <c r="BV156" s="195">
        <f t="shared" si="162"/>
        <v>230.49814352178893</v>
      </c>
      <c r="BW156" s="195">
        <f t="shared" si="162"/>
        <v>241.10492037023454</v>
      </c>
      <c r="BX156" s="195">
        <f t="shared" si="162"/>
        <v>251.94857766066301</v>
      </c>
      <c r="BY156" s="195">
        <f t="shared" si="162"/>
        <v>263.03438290113024</v>
      </c>
      <c r="BZ156" s="195">
        <f t="shared" si="162"/>
        <v>274.36772073113616</v>
      </c>
      <c r="CA156" s="195">
        <f t="shared" si="162"/>
        <v>285.95409552407335</v>
      </c>
      <c r="CB156" s="195">
        <f t="shared" si="162"/>
        <v>297.79913404965237</v>
      </c>
      <c r="CC156" s="195">
        <f t="shared" si="162"/>
        <v>309.90858819552932</v>
      </c>
      <c r="CD156" s="195">
        <f t="shared" si="162"/>
        <v>322.28833774945196</v>
      </c>
      <c r="CE156" s="195">
        <f t="shared" si="162"/>
        <v>334.94439324327038</v>
      </c>
      <c r="CF156" s="195">
        <f t="shared" si="162"/>
        <v>347.8828988601872</v>
      </c>
      <c r="CG156" s="195">
        <f t="shared" si="162"/>
        <v>361.11013540665454</v>
      </c>
      <c r="CH156" s="195">
        <f t="shared" si="162"/>
        <v>374.63252335035389</v>
      </c>
      <c r="CI156" s="195">
        <f t="shared" si="162"/>
        <v>388.45662592572984</v>
      </c>
      <c r="CJ156" s="195">
        <f t="shared" si="162"/>
        <v>402.58915230857849</v>
      </c>
      <c r="CK156" s="195">
        <f t="shared" si="162"/>
        <v>417.03696086122676</v>
      </c>
      <c r="CL156" s="195">
        <f t="shared" si="162"/>
        <v>431.80706244987232</v>
      </c>
      <c r="CM156" s="195">
        <f t="shared" si="162"/>
        <v>446.90662383568815</v>
      </c>
      <c r="CN156" s="195">
        <f t="shared" si="162"/>
        <v>462.34297114133284</v>
      </c>
      <c r="CO156" s="195">
        <f t="shared" si="162"/>
        <v>478.12359339454224</v>
      </c>
      <c r="CP156" s="195">
        <f t="shared" si="162"/>
        <v>494.25614615051751</v>
      </c>
      <c r="CQ156" s="195">
        <f t="shared" si="162"/>
        <v>510.74845519486109</v>
      </c>
      <c r="CR156" s="195">
        <f t="shared" si="162"/>
        <v>527.60852032885236</v>
      </c>
      <c r="CS156" s="195">
        <f t="shared" si="162"/>
        <v>544.8445192388923</v>
      </c>
      <c r="CT156" s="195">
        <f t="shared" si="162"/>
        <v>562.46481145199118</v>
      </c>
      <c r="CU156" s="195">
        <f t="shared" si="162"/>
        <v>580.47794237921005</v>
      </c>
      <c r="CV156" s="195">
        <f t="shared" si="162"/>
        <v>598.89264744901345</v>
      </c>
      <c r="CW156" s="195">
        <f t="shared" si="162"/>
        <v>617.71785633253262</v>
      </c>
      <c r="CX156" s="195">
        <f t="shared" si="162"/>
        <v>636.96269726278149</v>
      </c>
      <c r="CY156" s="195">
        <f t="shared" si="162"/>
        <v>656.63650144991641</v>
      </c>
      <c r="CZ156" s="195">
        <f>IF($C156&gt;CZ$135, "", IF(CZ$135=$G$15, MAX(CZ50-$G$20, 0), EXP(-$G$21*$G$16)*($G$19*#REF!+(1-$G$19)*#REF!)))</f>
        <v>676.74880759467385</v>
      </c>
    </row>
    <row r="157" spans="3:104" ht="16" hidden="1" outlineLevel="2">
      <c r="C157" s="177">
        <v>21</v>
      </c>
      <c r="D157" s="179" t="str">
        <f t="shared" ref="D157:AI157" si="163">IF($C157&gt;D$135, "", IF(D$135=$G$15, MAX(D51-$G$20, 0), EXP(-$G$21*$G$16)*($G$19*E157+(1-$G$19)*E158)))</f>
        <v/>
      </c>
      <c r="E157" s="195" t="str">
        <f t="shared" si="163"/>
        <v/>
      </c>
      <c r="F157" s="195" t="str">
        <f t="shared" si="163"/>
        <v/>
      </c>
      <c r="G157" s="195" t="str">
        <f t="shared" si="163"/>
        <v/>
      </c>
      <c r="H157" s="195" t="str">
        <f t="shared" si="163"/>
        <v/>
      </c>
      <c r="I157" s="195" t="str">
        <f t="shared" si="163"/>
        <v/>
      </c>
      <c r="J157" s="195" t="str">
        <f t="shared" si="163"/>
        <v/>
      </c>
      <c r="K157" s="195" t="str">
        <f t="shared" si="163"/>
        <v/>
      </c>
      <c r="L157" s="195" t="str">
        <f t="shared" si="163"/>
        <v/>
      </c>
      <c r="M157" s="195" t="str">
        <f t="shared" si="163"/>
        <v/>
      </c>
      <c r="N157" s="195" t="str">
        <f t="shared" si="163"/>
        <v/>
      </c>
      <c r="O157" s="195" t="str">
        <f t="shared" si="163"/>
        <v/>
      </c>
      <c r="P157" s="195" t="str">
        <f t="shared" si="163"/>
        <v/>
      </c>
      <c r="Q157" s="195" t="str">
        <f t="shared" si="163"/>
        <v/>
      </c>
      <c r="R157" s="195" t="str">
        <f t="shared" si="163"/>
        <v/>
      </c>
      <c r="S157" s="195" t="str">
        <f t="shared" si="163"/>
        <v/>
      </c>
      <c r="T157" s="195" t="str">
        <f t="shared" si="163"/>
        <v/>
      </c>
      <c r="U157" s="195" t="str">
        <f t="shared" si="163"/>
        <v/>
      </c>
      <c r="V157" s="195" t="str">
        <f t="shared" si="163"/>
        <v/>
      </c>
      <c r="W157" s="195" t="str">
        <f t="shared" si="163"/>
        <v/>
      </c>
      <c r="X157" s="195" t="str">
        <f t="shared" si="163"/>
        <v/>
      </c>
      <c r="Y157" s="195">
        <f t="shared" si="163"/>
        <v>0.11911299273499963</v>
      </c>
      <c r="Z157" s="195">
        <f t="shared" si="163"/>
        <v>0.16010186377991212</v>
      </c>
      <c r="AA157" s="195">
        <f t="shared" si="163"/>
        <v>0.21405334762285602</v>
      </c>
      <c r="AB157" s="195">
        <f t="shared" si="163"/>
        <v>0.28463378475447426</v>
      </c>
      <c r="AC157" s="195">
        <f t="shared" si="163"/>
        <v>0.37639123955999787</v>
      </c>
      <c r="AD157" s="195">
        <f t="shared" si="163"/>
        <v>0.4949150133712964</v>
      </c>
      <c r="AE157" s="195">
        <f t="shared" si="163"/>
        <v>0.64700699170526155</v>
      </c>
      <c r="AF157" s="195">
        <f t="shared" si="163"/>
        <v>0.84085986611020513</v>
      </c>
      <c r="AG157" s="195">
        <f t="shared" si="163"/>
        <v>1.0862350244214696</v>
      </c>
      <c r="AH157" s="195">
        <f t="shared" si="163"/>
        <v>1.3946304010358277</v>
      </c>
      <c r="AI157" s="195">
        <f t="shared" si="163"/>
        <v>1.7794259659080622</v>
      </c>
      <c r="AJ157" s="195">
        <f t="shared" ref="AJ157:BO157" si="164">IF($C157&gt;AJ$135, "", IF(AJ$135=$G$15, MAX(AJ51-$G$20, 0), EXP(-$G$21*$G$16)*($G$19*AK157+(1-$G$19)*AK158)))</f>
        <v>2.2559920261350785</v>
      </c>
      <c r="AK157" s="195">
        <f t="shared" si="164"/>
        <v>2.8417434139699083</v>
      </c>
      <c r="AL157" s="195">
        <f t="shared" si="164"/>
        <v>3.5561213089517838</v>
      </c>
      <c r="AM157" s="195">
        <f t="shared" si="164"/>
        <v>4.4204843117551595</v>
      </c>
      <c r="AN157" s="195">
        <f t="shared" si="164"/>
        <v>5.4578918928169475</v>
      </c>
      <c r="AO157" s="195">
        <f t="shared" si="164"/>
        <v>6.6927668821289421</v>
      </c>
      <c r="AP157" s="195">
        <f t="shared" si="164"/>
        <v>8.1504295409594363</v>
      </c>
      <c r="AQ157" s="195">
        <f t="shared" si="164"/>
        <v>9.8565040607869143</v>
      </c>
      <c r="AR157" s="195">
        <f t="shared" si="164"/>
        <v>11.836208886047121</v>
      </c>
      <c r="AS157" s="195">
        <f t="shared" si="164"/>
        <v>14.113554512511776</v>
      </c>
      <c r="AT157" s="195">
        <f t="shared" si="164"/>
        <v>16.710485422999252</v>
      </c>
      <c r="AU157" s="195">
        <f t="shared" si="164"/>
        <v>19.646015236181483</v>
      </c>
      <c r="AV157" s="195">
        <f t="shared" si="164"/>
        <v>22.935414287849461</v>
      </c>
      <c r="AW157" s="195">
        <f t="shared" si="164"/>
        <v>26.58951490088382</v>
      </c>
      <c r="AX157" s="195">
        <f t="shared" si="164"/>
        <v>30.614199781119115</v>
      </c>
      <c r="AY157" s="195">
        <f t="shared" si="164"/>
        <v>35.010131955523661</v>
      </c>
      <c r="AZ157" s="195">
        <f t="shared" si="164"/>
        <v>39.772769847752059</v>
      </c>
      <c r="BA157" s="195">
        <f t="shared" si="164"/>
        <v>44.892688919625805</v>
      </c>
      <c r="BB157" s="195">
        <f t="shared" si="164"/>
        <v>50.356203498599783</v>
      </c>
      <c r="BC157" s="195">
        <f t="shared" si="164"/>
        <v>56.146251911397094</v>
      </c>
      <c r="BD157" s="195">
        <f t="shared" si="164"/>
        <v>62.243478797022469</v>
      </c>
      <c r="BE157" s="195">
        <f t="shared" si="164"/>
        <v>68.627424891615973</v>
      </c>
      <c r="BF157" s="195">
        <f t="shared" si="164"/>
        <v>75.277720796060251</v>
      </c>
      <c r="BG157" s="195">
        <f t="shared" si="164"/>
        <v>82.175180252100532</v>
      </c>
      <c r="BH157" s="195">
        <f t="shared" si="164"/>
        <v>89.302701345572174</v>
      </c>
      <c r="BI157" s="195">
        <f t="shared" si="164"/>
        <v>96.64590949956461</v>
      </c>
      <c r="BJ157" s="195">
        <f t="shared" si="164"/>
        <v>104.19351036290928</v>
      </c>
      <c r="BK157" s="195">
        <f t="shared" si="164"/>
        <v>111.93735811443213</v>
      </c>
      <c r="BL157" s="195">
        <f t="shared" si="164"/>
        <v>119.87227887140581</v>
      </c>
      <c r="BM157" s="195">
        <f t="shared" si="164"/>
        <v>127.99571398958182</v>
      </c>
      <c r="BN157" s="195">
        <f t="shared" si="164"/>
        <v>136.30726020326259</v>
      </c>
      <c r="BO157" s="195">
        <f t="shared" si="164"/>
        <v>144.80818178758213</v>
      </c>
      <c r="BP157" s="195">
        <f t="shared" ref="BP157:CY157" si="165">IF($C157&gt;BP$135, "", IF(BP$135=$G$15, MAX(BP51-$G$20, 0), EXP(-$G$21*$G$16)*($G$19*BQ157+(1-$G$19)*BQ158)))</f>
        <v>153.50095630681054</v>
      </c>
      <c r="BQ157" s="195">
        <f t="shared" si="165"/>
        <v>162.38889452428893</v>
      </c>
      <c r="BR157" s="195">
        <f t="shared" si="165"/>
        <v>171.4758522537818</v>
      </c>
      <c r="BS157" s="195">
        <f t="shared" si="165"/>
        <v>180.76603239504064</v>
      </c>
      <c r="BT157" s="195">
        <f t="shared" si="165"/>
        <v>190.26386238957079</v>
      </c>
      <c r="BU157" s="195">
        <f t="shared" si="165"/>
        <v>199.97392673670308</v>
      </c>
      <c r="BV157" s="195">
        <f t="shared" si="165"/>
        <v>209.90093477106376</v>
      </c>
      <c r="BW157" s="195">
        <f t="shared" si="165"/>
        <v>220.04970814193783</v>
      </c>
      <c r="BX157" s="195">
        <f t="shared" si="165"/>
        <v>230.42517776900914</v>
      </c>
      <c r="BY157" s="195">
        <f t="shared" si="165"/>
        <v>241.03238464138332</v>
      </c>
      <c r="BZ157" s="195">
        <f t="shared" si="165"/>
        <v>251.87648189996892</v>
      </c>
      <c r="CA157" s="195">
        <f t="shared" si="165"/>
        <v>262.96273727612373</v>
      </c>
      <c r="CB157" s="195">
        <f t="shared" si="165"/>
        <v>274.29653563550676</v>
      </c>
      <c r="CC157" s="195">
        <f t="shared" si="165"/>
        <v>285.88338158269858</v>
      </c>
      <c r="CD157" s="195">
        <f t="shared" si="165"/>
        <v>297.72890212373841</v>
      </c>
      <c r="CE157" s="195">
        <f t="shared" si="165"/>
        <v>309.83884938786622</v>
      </c>
      <c r="CF157" s="195">
        <f t="shared" si="165"/>
        <v>322.21910340978559</v>
      </c>
      <c r="CG157" s="195">
        <f t="shared" si="165"/>
        <v>334.87567497379354</v>
      </c>
      <c r="CH157" s="195">
        <f t="shared" si="165"/>
        <v>347.81470852115336</v>
      </c>
      <c r="CI157" s="195">
        <f t="shared" si="165"/>
        <v>361.04248512211603</v>
      </c>
      <c r="CJ157" s="195">
        <f t="shared" si="165"/>
        <v>374.56542551402788</v>
      </c>
      <c r="CK157" s="195">
        <f t="shared" si="165"/>
        <v>388.39009320699449</v>
      </c>
      <c r="CL157" s="195">
        <f t="shared" si="165"/>
        <v>402.52319765860267</v>
      </c>
      <c r="CM157" s="195">
        <f t="shared" si="165"/>
        <v>416.97159751923624</v>
      </c>
      <c r="CN157" s="195">
        <f t="shared" si="165"/>
        <v>431.74230394955464</v>
      </c>
      <c r="CO157" s="195">
        <f t="shared" si="165"/>
        <v>446.84248401174091</v>
      </c>
      <c r="CP157" s="195">
        <f t="shared" si="165"/>
        <v>462.27946413615638</v>
      </c>
      <c r="CQ157" s="195">
        <f t="shared" si="165"/>
        <v>478.0607336650823</v>
      </c>
      <c r="CR157" s="195">
        <f t="shared" si="165"/>
        <v>494.19394847525939</v>
      </c>
      <c r="CS157" s="195">
        <f t="shared" si="165"/>
        <v>510.68693468097939</v>
      </c>
      <c r="CT157" s="195">
        <f t="shared" si="165"/>
        <v>527.54769241951976</v>
      </c>
      <c r="CU157" s="195">
        <f t="shared" si="165"/>
        <v>544.78439972075125</v>
      </c>
      <c r="CV157" s="195">
        <f t="shared" si="165"/>
        <v>562.40541646279087</v>
      </c>
      <c r="CW157" s="195">
        <f t="shared" si="165"/>
        <v>580.41928841561389</v>
      </c>
      <c r="CX157" s="195">
        <f t="shared" si="165"/>
        <v>598.83475137458004</v>
      </c>
      <c r="CY157" s="195">
        <f t="shared" si="165"/>
        <v>617.66073538587409</v>
      </c>
      <c r="CZ157" s="195">
        <f>IF($C157&gt;CZ$135, "", IF(CZ$135=$G$15, MAX(CZ51-$G$20, 0), EXP(-$G$21*$G$16)*($G$19*#REF!+(1-$G$19)*#REF!)))</f>
        <v>636.90636906590339</v>
      </c>
    </row>
    <row r="158" spans="3:104" ht="16" hidden="1" outlineLevel="2">
      <c r="C158" s="177">
        <v>22</v>
      </c>
      <c r="D158" s="179" t="str">
        <f t="shared" ref="D158:AI158" si="166">IF($C158&gt;D$135, "", IF(D$135=$G$15, MAX(D52-$G$20, 0), EXP(-$G$21*$G$16)*($G$19*E158+(1-$G$19)*E159)))</f>
        <v/>
      </c>
      <c r="E158" s="195" t="str">
        <f t="shared" si="166"/>
        <v/>
      </c>
      <c r="F158" s="195" t="str">
        <f t="shared" si="166"/>
        <v/>
      </c>
      <c r="G158" s="195" t="str">
        <f t="shared" si="166"/>
        <v/>
      </c>
      <c r="H158" s="195" t="str">
        <f t="shared" si="166"/>
        <v/>
      </c>
      <c r="I158" s="195" t="str">
        <f t="shared" si="166"/>
        <v/>
      </c>
      <c r="J158" s="195" t="str">
        <f t="shared" si="166"/>
        <v/>
      </c>
      <c r="K158" s="195" t="str">
        <f t="shared" si="166"/>
        <v/>
      </c>
      <c r="L158" s="195" t="str">
        <f t="shared" si="166"/>
        <v/>
      </c>
      <c r="M158" s="195" t="str">
        <f t="shared" si="166"/>
        <v/>
      </c>
      <c r="N158" s="195" t="str">
        <f t="shared" si="166"/>
        <v/>
      </c>
      <c r="O158" s="195" t="str">
        <f t="shared" si="166"/>
        <v/>
      </c>
      <c r="P158" s="195" t="str">
        <f t="shared" si="166"/>
        <v/>
      </c>
      <c r="Q158" s="195" t="str">
        <f t="shared" si="166"/>
        <v/>
      </c>
      <c r="R158" s="195" t="str">
        <f t="shared" si="166"/>
        <v/>
      </c>
      <c r="S158" s="195" t="str">
        <f t="shared" si="166"/>
        <v/>
      </c>
      <c r="T158" s="195" t="str">
        <f t="shared" si="166"/>
        <v/>
      </c>
      <c r="U158" s="195" t="str">
        <f t="shared" si="166"/>
        <v/>
      </c>
      <c r="V158" s="195" t="str">
        <f t="shared" si="166"/>
        <v/>
      </c>
      <c r="W158" s="195" t="str">
        <f t="shared" si="166"/>
        <v/>
      </c>
      <c r="X158" s="195" t="str">
        <f t="shared" si="166"/>
        <v/>
      </c>
      <c r="Y158" s="195" t="str">
        <f t="shared" si="166"/>
        <v/>
      </c>
      <c r="Z158" s="195">
        <f t="shared" si="166"/>
        <v>7.8448094221270123E-2</v>
      </c>
      <c r="AA158" s="195">
        <f t="shared" si="166"/>
        <v>0.10657804656935253</v>
      </c>
      <c r="AB158" s="195">
        <f t="shared" si="166"/>
        <v>0.14403411097691926</v>
      </c>
      <c r="AC158" s="195">
        <f t="shared" si="166"/>
        <v>0.19360828507935957</v>
      </c>
      <c r="AD158" s="195">
        <f t="shared" si="166"/>
        <v>0.25881619417170487</v>
      </c>
      <c r="AE158" s="195">
        <f t="shared" si="166"/>
        <v>0.34404491029897177</v>
      </c>
      <c r="AF158" s="195">
        <f t="shared" si="166"/>
        <v>0.45471753570470158</v>
      </c>
      <c r="AG158" s="195">
        <f t="shared" si="166"/>
        <v>0.59747182050824443</v>
      </c>
      <c r="AH158" s="195">
        <f t="shared" si="166"/>
        <v>0.78034809085080037</v>
      </c>
      <c r="AI158" s="195">
        <f t="shared" si="166"/>
        <v>1.0129793705844834</v>
      </c>
      <c r="AJ158" s="195">
        <f t="shared" ref="AJ158:BO158" si="167">IF($C158&gt;AJ$135, "", IF(AJ$135=$G$15, MAX(AJ52-$G$20, 0), EXP(-$G$21*$G$16)*($G$19*AK158+(1-$G$19)*AK159)))</f>
        <v>1.3067738583663417</v>
      </c>
      <c r="AK158" s="195">
        <f t="shared" si="167"/>
        <v>1.6750770141922127</v>
      </c>
      <c r="AL158" s="195">
        <f t="shared" si="167"/>
        <v>2.1332976400093133</v>
      </c>
      <c r="AM158" s="195">
        <f t="shared" si="167"/>
        <v>2.6989798244793044</v>
      </c>
      <c r="AN158" s="195">
        <f t="shared" si="167"/>
        <v>3.391800867445713</v>
      </c>
      <c r="AO158" s="195">
        <f t="shared" si="167"/>
        <v>4.2334747817038494</v>
      </c>
      <c r="AP158" s="195">
        <f t="shared" si="167"/>
        <v>5.2475421991686675</v>
      </c>
      <c r="AQ158" s="195">
        <f t="shared" si="167"/>
        <v>6.4590309715356851</v>
      </c>
      <c r="AR158" s="195">
        <f t="shared" si="167"/>
        <v>7.8939778316704601</v>
      </c>
      <c r="AS158" s="195">
        <f t="shared" si="167"/>
        <v>9.5788103449388053</v>
      </c>
      <c r="AT158" s="195">
        <f t="shared" si="167"/>
        <v>11.539599889961368</v>
      </c>
      <c r="AU158" s="195">
        <f t="shared" si="167"/>
        <v>13.801210014767587</v>
      </c>
      <c r="AV158" s="195">
        <f t="shared" si="167"/>
        <v>16.386379188002159</v>
      </c>
      <c r="AW158" s="195">
        <f t="shared" si="167"/>
        <v>19.314791190928471</v>
      </c>
      <c r="AX158" s="195">
        <f t="shared" si="167"/>
        <v>22.602198251116839</v>
      </c>
      <c r="AY158" s="195">
        <f t="shared" si="167"/>
        <v>26.259669352311345</v>
      </c>
      <c r="AZ158" s="195">
        <f t="shared" si="167"/>
        <v>30.293036878983777</v>
      </c>
      <c r="BA158" s="195">
        <f t="shared" si="167"/>
        <v>34.702607222234434</v>
      </c>
      <c r="BB158" s="195">
        <f t="shared" si="167"/>
        <v>39.48318440244595</v>
      </c>
      <c r="BC158" s="195">
        <f t="shared" si="167"/>
        <v>44.624430618246969</v>
      </c>
      <c r="BD158" s="195">
        <f t="shared" si="167"/>
        <v>50.111555875726147</v>
      </c>
      <c r="BE158" s="195">
        <f t="shared" si="167"/>
        <v>55.926293966370679</v>
      </c>
      <c r="BF158" s="195">
        <f t="shared" si="167"/>
        <v>62.048088740281656</v>
      </c>
      <c r="BG158" s="195">
        <f t="shared" si="167"/>
        <v>68.455388125399097</v>
      </c>
      <c r="BH158" s="195">
        <f t="shared" si="167"/>
        <v>75.126928574601365</v>
      </c>
      <c r="BI158" s="195">
        <f t="shared" si="167"/>
        <v>82.042893054385146</v>
      </c>
      <c r="BJ158" s="195">
        <f t="shared" si="167"/>
        <v>89.185842404239068</v>
      </c>
      <c r="BK158" s="195">
        <f t="shared" si="167"/>
        <v>96.541351000297936</v>
      </c>
      <c r="BL158" s="195">
        <f t="shared" si="167"/>
        <v>104.0983183107959</v>
      </c>
      <c r="BM158" s="195">
        <f t="shared" si="167"/>
        <v>111.84897111878185</v>
      </c>
      <c r="BN158" s="195">
        <f t="shared" si="167"/>
        <v>119.78860914550545</v>
      </c>
      <c r="BO158" s="195">
        <f t="shared" si="167"/>
        <v>127.91517280589247</v>
      </c>
      <c r="BP158" s="195">
        <f t="shared" ref="BP158:CY158" si="168">IF($C158&gt;BP$135, "", IF(BP$135=$G$15, MAX(BP52-$G$20, 0), EXP(-$G$21*$G$16)*($G$19*BQ158+(1-$G$19)*BQ159)))</f>
        <v>136.22872183181337</v>
      </c>
      <c r="BQ158" s="195">
        <f t="shared" si="168"/>
        <v>144.73090719500954</v>
      </c>
      <c r="BR158" s="195">
        <f t="shared" si="168"/>
        <v>153.4244995607867</v>
      </c>
      <c r="BS158" s="195">
        <f t="shared" si="168"/>
        <v>162.31301146265525</v>
      </c>
      <c r="BT158" s="195">
        <f t="shared" si="168"/>
        <v>171.40042435815661</v>
      </c>
      <c r="BU158" s="195">
        <f t="shared" si="168"/>
        <v>180.69101135408729</v>
      </c>
      <c r="BV158" s="195">
        <f t="shared" si="168"/>
        <v>190.18923467645965</v>
      </c>
      <c r="BW158" s="195">
        <f t="shared" si="168"/>
        <v>199.89969386841349</v>
      </c>
      <c r="BX158" s="195">
        <f t="shared" si="168"/>
        <v>209.82710385315551</v>
      </c>
      <c r="BY158" s="195">
        <f t="shared" si="168"/>
        <v>219.97628807149053</v>
      </c>
      <c r="BZ158" s="195">
        <f t="shared" si="168"/>
        <v>230.35217800653575</v>
      </c>
      <c r="CA158" s="195">
        <f t="shared" si="168"/>
        <v>240.95981491304389</v>
      </c>
      <c r="CB158" s="195">
        <f t="shared" si="168"/>
        <v>251.80435215247107</v>
      </c>
      <c r="CC158" s="195">
        <f t="shared" si="168"/>
        <v>262.89105767742387</v>
      </c>
      <c r="CD158" s="195">
        <f t="shared" si="168"/>
        <v>274.22531657972985</v>
      </c>
      <c r="CE158" s="195">
        <f t="shared" si="168"/>
        <v>285.81263369516722</v>
      </c>
      <c r="CF158" s="195">
        <f t="shared" si="168"/>
        <v>297.658636266114</v>
      </c>
      <c r="CG158" s="195">
        <f t="shared" si="168"/>
        <v>309.76907666340412</v>
      </c>
      <c r="CH158" s="195">
        <f t="shared" si="168"/>
        <v>322.14983516870706</v>
      </c>
      <c r="CI158" s="195">
        <f t="shared" si="168"/>
        <v>334.80692281877776</v>
      </c>
      <c r="CJ158" s="195">
        <f t="shared" si="168"/>
        <v>347.74648431295094</v>
      </c>
      <c r="CK158" s="195">
        <f t="shared" si="168"/>
        <v>360.9748009852874</v>
      </c>
      <c r="CL158" s="195">
        <f t="shared" si="168"/>
        <v>374.49829384280946</v>
      </c>
      <c r="CM158" s="195">
        <f t="shared" si="168"/>
        <v>388.32352667129555</v>
      </c>
      <c r="CN158" s="195">
        <f t="shared" si="168"/>
        <v>402.45720921013509</v>
      </c>
      <c r="CO158" s="195">
        <f t="shared" si="168"/>
        <v>416.90620039778054</v>
      </c>
      <c r="CP158" s="195">
        <f t="shared" si="168"/>
        <v>431.67751168936599</v>
      </c>
      <c r="CQ158" s="195">
        <f t="shared" si="168"/>
        <v>446.77831044809659</v>
      </c>
      <c r="CR158" s="195">
        <f t="shared" si="168"/>
        <v>462.2159234120499</v>
      </c>
      <c r="CS158" s="195">
        <f t="shared" si="168"/>
        <v>477.99784023806546</v>
      </c>
      <c r="CT158" s="195">
        <f t="shared" si="168"/>
        <v>494.13171712443693</v>
      </c>
      <c r="CU158" s="195">
        <f t="shared" si="168"/>
        <v>510.62538051415947</v>
      </c>
      <c r="CV158" s="195">
        <f t="shared" si="168"/>
        <v>527.48683088052269</v>
      </c>
      <c r="CW158" s="195">
        <f t="shared" si="168"/>
        <v>544.72424659688113</v>
      </c>
      <c r="CX158" s="195">
        <f t="shared" si="168"/>
        <v>562.34598789247377</v>
      </c>
      <c r="CY158" s="195">
        <f t="shared" si="168"/>
        <v>580.36060089620503</v>
      </c>
      <c r="CZ158" s="195">
        <f>IF($C158&gt;CZ$135, "", IF(CZ$135=$G$15, MAX(CZ52-$G$20, 0), EXP(-$G$21*$G$16)*($G$19*#REF!+(1-$G$19)*#REF!)))</f>
        <v>598.77682177034546</v>
      </c>
    </row>
    <row r="159" spans="3:104" ht="16" hidden="1" outlineLevel="2">
      <c r="C159" s="177">
        <v>23</v>
      </c>
      <c r="D159" s="179" t="str">
        <f t="shared" ref="D159:AI159" si="169">IF($C159&gt;D$135, "", IF(D$135=$G$15, MAX(D53-$G$20, 0), EXP(-$G$21*$G$16)*($G$19*E159+(1-$G$19)*E160)))</f>
        <v/>
      </c>
      <c r="E159" s="195" t="str">
        <f t="shared" si="169"/>
        <v/>
      </c>
      <c r="F159" s="195" t="str">
        <f t="shared" si="169"/>
        <v/>
      </c>
      <c r="G159" s="195" t="str">
        <f t="shared" si="169"/>
        <v/>
      </c>
      <c r="H159" s="195" t="str">
        <f t="shared" si="169"/>
        <v/>
      </c>
      <c r="I159" s="195" t="str">
        <f t="shared" si="169"/>
        <v/>
      </c>
      <c r="J159" s="195" t="str">
        <f t="shared" si="169"/>
        <v/>
      </c>
      <c r="K159" s="195" t="str">
        <f t="shared" si="169"/>
        <v/>
      </c>
      <c r="L159" s="195" t="str">
        <f t="shared" si="169"/>
        <v/>
      </c>
      <c r="M159" s="195" t="str">
        <f t="shared" si="169"/>
        <v/>
      </c>
      <c r="N159" s="195" t="str">
        <f t="shared" si="169"/>
        <v/>
      </c>
      <c r="O159" s="195" t="str">
        <f t="shared" si="169"/>
        <v/>
      </c>
      <c r="P159" s="195" t="str">
        <f t="shared" si="169"/>
        <v/>
      </c>
      <c r="Q159" s="195" t="str">
        <f t="shared" si="169"/>
        <v/>
      </c>
      <c r="R159" s="195" t="str">
        <f t="shared" si="169"/>
        <v/>
      </c>
      <c r="S159" s="195" t="str">
        <f t="shared" si="169"/>
        <v/>
      </c>
      <c r="T159" s="195" t="str">
        <f t="shared" si="169"/>
        <v/>
      </c>
      <c r="U159" s="195" t="str">
        <f t="shared" si="169"/>
        <v/>
      </c>
      <c r="V159" s="195" t="str">
        <f t="shared" si="169"/>
        <v/>
      </c>
      <c r="W159" s="195" t="str">
        <f t="shared" si="169"/>
        <v/>
      </c>
      <c r="X159" s="195" t="str">
        <f t="shared" si="169"/>
        <v/>
      </c>
      <c r="Y159" s="195" t="str">
        <f t="shared" si="169"/>
        <v/>
      </c>
      <c r="Z159" s="195" t="str">
        <f t="shared" si="169"/>
        <v/>
      </c>
      <c r="AA159" s="195">
        <f t="shared" si="169"/>
        <v>5.0539248340015719E-2</v>
      </c>
      <c r="AB159" s="195">
        <f t="shared" si="169"/>
        <v>6.9417185164556958E-2</v>
      </c>
      <c r="AC159" s="195">
        <f t="shared" si="169"/>
        <v>9.4851756595902434E-2</v>
      </c>
      <c r="AD159" s="195">
        <f t="shared" si="169"/>
        <v>0.12891730924827632</v>
      </c>
      <c r="AE159" s="195">
        <f t="shared" si="169"/>
        <v>0.17426527638262312</v>
      </c>
      <c r="AF159" s="195">
        <f t="shared" si="169"/>
        <v>0.23425540212161741</v>
      </c>
      <c r="AG159" s="195">
        <f t="shared" si="169"/>
        <v>0.31310644778940999</v>
      </c>
      <c r="AH159" s="195">
        <f t="shared" si="169"/>
        <v>0.41606562926275348</v>
      </c>
      <c r="AI159" s="195">
        <f t="shared" si="169"/>
        <v>0.54959443665626495</v>
      </c>
      <c r="AJ159" s="195">
        <f t="shared" ref="AJ159:BO159" si="170">IF($C159&gt;AJ$135, "", IF(AJ$135=$G$15, MAX(AJ53-$G$20, 0), EXP(-$G$21*$G$16)*($G$19*AK159+(1-$G$19)*AK160)))</f>
        <v>0.72156641941529998</v>
      </c>
      <c r="AK159" s="195">
        <f t="shared" si="170"/>
        <v>0.94146998300427576</v>
      </c>
      <c r="AL159" s="195">
        <f t="shared" si="170"/>
        <v>1.2206062962972195</v>
      </c>
      <c r="AM159" s="195">
        <f t="shared" si="170"/>
        <v>1.5722691859016162</v>
      </c>
      <c r="AN159" s="195">
        <f t="shared" si="170"/>
        <v>2.0118906232751077</v>
      </c>
      <c r="AO159" s="195">
        <f t="shared" si="170"/>
        <v>2.5571324271927716</v>
      </c>
      <c r="AP159" s="195">
        <f t="shared" si="170"/>
        <v>3.2279025504375598</v>
      </c>
      <c r="AQ159" s="195">
        <f t="shared" si="170"/>
        <v>4.0462733312717267</v>
      </c>
      <c r="AR159" s="195">
        <f t="shared" si="170"/>
        <v>5.0362799592187288</v>
      </c>
      <c r="AS159" s="195">
        <f t="shared" si="170"/>
        <v>6.2235807152614928</v>
      </c>
      <c r="AT159" s="195">
        <f t="shared" si="170"/>
        <v>7.6349667836053792</v>
      </c>
      <c r="AU159" s="195">
        <f t="shared" si="170"/>
        <v>9.297718864795959</v>
      </c>
      <c r="AV159" s="195">
        <f t="shared" si="170"/>
        <v>11.238820371641252</v>
      </c>
      <c r="AW159" s="195">
        <f t="shared" si="170"/>
        <v>13.484052113075945</v>
      </c>
      <c r="AX159" s="195">
        <f t="shared" si="170"/>
        <v>16.057009957283729</v>
      </c>
      <c r="AY159" s="195">
        <f t="shared" si="170"/>
        <v>18.978103315663557</v>
      </c>
      <c r="AZ159" s="195">
        <f t="shared" si="170"/>
        <v>22.263606190084275</v>
      </c>
      <c r="BA159" s="195">
        <f t="shared" si="170"/>
        <v>25.924841449719199</v>
      </c>
      <c r="BB159" s="195">
        <f t="shared" si="170"/>
        <v>29.967580446852768</v>
      </c>
      <c r="BC159" s="195">
        <f t="shared" si="170"/>
        <v>34.391732019735144</v>
      </c>
      <c r="BD159" s="195">
        <f t="shared" si="170"/>
        <v>39.191376340019417</v>
      </c>
      <c r="BE159" s="195">
        <f t="shared" si="170"/>
        <v>44.355170403356411</v>
      </c>
      <c r="BF159" s="195">
        <f t="shared" si="170"/>
        <v>49.867115510356733</v>
      </c>
      <c r="BG159" s="195">
        <f t="shared" si="170"/>
        <v>55.707636971223074</v>
      </c>
      <c r="BH159" s="195">
        <f t="shared" si="170"/>
        <v>61.854888114671191</v>
      </c>
      <c r="BI159" s="195">
        <f t="shared" si="170"/>
        <v>68.28616081033185</v>
      </c>
      <c r="BJ159" s="195">
        <f t="shared" si="170"/>
        <v>74.979268973310582</v>
      </c>
      <c r="BK159" s="195">
        <f t="shared" si="170"/>
        <v>81.913773950285517</v>
      </c>
      <c r="BL159" s="195">
        <f t="shared" si="170"/>
        <v>89.071942318271482</v>
      </c>
      <c r="BM159" s="195">
        <f t="shared" si="170"/>
        <v>96.439364779544746</v>
      </c>
      <c r="BN159" s="195">
        <f t="shared" si="170"/>
        <v>104.00521323461719</v>
      </c>
      <c r="BO159" s="195">
        <f t="shared" si="170"/>
        <v>111.76216296563102</v>
      </c>
      <c r="BP159" s="195">
        <f t="shared" ref="BP159:CY159" si="171">IF($C159&gt;BP$135, "", IF(BP$135=$G$15, MAX(BP53-$G$20, 0), EXP(-$G$21*$G$16)*($G$19*BQ159+(1-$G$19)*BQ160)))</f>
        <v>119.70604875490953</v>
      </c>
      <c r="BQ159" s="195">
        <f t="shared" si="171"/>
        <v>127.8353499683288</v>
      </c>
      <c r="BR159" s="195">
        <f t="shared" si="171"/>
        <v>136.15060613594716</v>
      </c>
      <c r="BS159" s="195">
        <f t="shared" si="171"/>
        <v>144.6538521479371</v>
      </c>
      <c r="BT159" s="195">
        <f t="shared" si="171"/>
        <v>153.3481361223042</v>
      </c>
      <c r="BU159" s="195">
        <f t="shared" si="171"/>
        <v>162.23715134189476</v>
      </c>
      <c r="BV159" s="195">
        <f t="shared" si="171"/>
        <v>171.3249846784633</v>
      </c>
      <c r="BW159" s="195">
        <f t="shared" si="171"/>
        <v>180.61596364236766</v>
      </c>
      <c r="BX159" s="195">
        <f t="shared" si="171"/>
        <v>190.11457489979054</v>
      </c>
      <c r="BY159" s="195">
        <f t="shared" si="171"/>
        <v>199.82542735570357</v>
      </c>
      <c r="BZ159" s="195">
        <f t="shared" si="171"/>
        <v>209.7532389452133</v>
      </c>
      <c r="CA159" s="195">
        <f t="shared" si="171"/>
        <v>219.90283396852345</v>
      </c>
      <c r="CB159" s="195">
        <f t="shared" si="171"/>
        <v>230.27914421928966</v>
      </c>
      <c r="CC159" s="195">
        <f t="shared" si="171"/>
        <v>240.88721117219794</v>
      </c>
      <c r="CD159" s="195">
        <f t="shared" si="171"/>
        <v>251.73218840514949</v>
      </c>
      <c r="CE159" s="195">
        <f t="shared" si="171"/>
        <v>262.81934409200903</v>
      </c>
      <c r="CF159" s="195">
        <f t="shared" si="171"/>
        <v>274.15406355078221</v>
      </c>
      <c r="CG159" s="195">
        <f t="shared" si="171"/>
        <v>285.74185184845464</v>
      </c>
      <c r="CH159" s="195">
        <f t="shared" si="171"/>
        <v>297.58833646375291</v>
      </c>
      <c r="CI159" s="195">
        <f t="shared" si="171"/>
        <v>309.69927000911503</v>
      </c>
      <c r="CJ159" s="195">
        <f t="shared" si="171"/>
        <v>322.08053301318711</v>
      </c>
      <c r="CK159" s="195">
        <f t="shared" si="171"/>
        <v>334.73813676519228</v>
      </c>
      <c r="CL159" s="195">
        <f t="shared" si="171"/>
        <v>347.67822622254749</v>
      </c>
      <c r="CM159" s="195">
        <f t="shared" si="171"/>
        <v>360.90708298313456</v>
      </c>
      <c r="CN159" s="195">
        <f t="shared" si="171"/>
        <v>374.4311283236633</v>
      </c>
      <c r="CO159" s="195">
        <f t="shared" si="171"/>
        <v>388.25692630559638</v>
      </c>
      <c r="CP159" s="195">
        <f t="shared" si="171"/>
        <v>402.39118695013758</v>
      </c>
      <c r="CQ159" s="195">
        <f t="shared" si="171"/>
        <v>416.84076948382028</v>
      </c>
      <c r="CR159" s="195">
        <f t="shared" si="171"/>
        <v>431.6126856562654</v>
      </c>
      <c r="CS159" s="195">
        <f t="shared" si="171"/>
        <v>446.71410313171305</v>
      </c>
      <c r="CT159" s="195">
        <f t="shared" si="171"/>
        <v>462.15234895596984</v>
      </c>
      <c r="CU159" s="195">
        <f t="shared" si="171"/>
        <v>477.93491310044675</v>
      </c>
      <c r="CV159" s="195">
        <f t="shared" si="171"/>
        <v>494.06945208500423</v>
      </c>
      <c r="CW159" s="195">
        <f t="shared" si="171"/>
        <v>510.56379268135413</v>
      </c>
      <c r="CX159" s="195">
        <f t="shared" si="171"/>
        <v>527.42593569881262</v>
      </c>
      <c r="CY159" s="195">
        <f t="shared" si="171"/>
        <v>544.66405985423273</v>
      </c>
      <c r="CZ159" s="195">
        <f>IF($C159&gt;CZ$135, "", IF(CZ$135=$G$15, MAX(CZ53-$G$20, 0), EXP(-$G$21*$G$16)*($G$19*#REF!+(1-$G$19)*#REF!)))</f>
        <v>562.28652572798944</v>
      </c>
    </row>
    <row r="160" spans="3:104" ht="16" hidden="1" outlineLevel="2">
      <c r="C160" s="177">
        <v>24</v>
      </c>
      <c r="D160" s="179" t="str">
        <f t="shared" ref="D160:AI160" si="172">IF($C160&gt;D$135, "", IF(D$135=$G$15, MAX(D54-$G$20, 0), EXP(-$G$21*$G$16)*($G$19*E160+(1-$G$19)*E161)))</f>
        <v/>
      </c>
      <c r="E160" s="195" t="str">
        <f t="shared" si="172"/>
        <v/>
      </c>
      <c r="F160" s="195" t="str">
        <f t="shared" si="172"/>
        <v/>
      </c>
      <c r="G160" s="195" t="str">
        <f t="shared" si="172"/>
        <v/>
      </c>
      <c r="H160" s="195" t="str">
        <f t="shared" si="172"/>
        <v/>
      </c>
      <c r="I160" s="195" t="str">
        <f t="shared" si="172"/>
        <v/>
      </c>
      <c r="J160" s="195" t="str">
        <f t="shared" si="172"/>
        <v/>
      </c>
      <c r="K160" s="195" t="str">
        <f t="shared" si="172"/>
        <v/>
      </c>
      <c r="L160" s="195" t="str">
        <f t="shared" si="172"/>
        <v/>
      </c>
      <c r="M160" s="195" t="str">
        <f t="shared" si="172"/>
        <v/>
      </c>
      <c r="N160" s="195" t="str">
        <f t="shared" si="172"/>
        <v/>
      </c>
      <c r="O160" s="195" t="str">
        <f t="shared" si="172"/>
        <v/>
      </c>
      <c r="P160" s="195" t="str">
        <f t="shared" si="172"/>
        <v/>
      </c>
      <c r="Q160" s="195" t="str">
        <f t="shared" si="172"/>
        <v/>
      </c>
      <c r="R160" s="195" t="str">
        <f t="shared" si="172"/>
        <v/>
      </c>
      <c r="S160" s="195" t="str">
        <f t="shared" si="172"/>
        <v/>
      </c>
      <c r="T160" s="195" t="str">
        <f t="shared" si="172"/>
        <v/>
      </c>
      <c r="U160" s="195" t="str">
        <f t="shared" si="172"/>
        <v/>
      </c>
      <c r="V160" s="195" t="str">
        <f t="shared" si="172"/>
        <v/>
      </c>
      <c r="W160" s="195" t="str">
        <f t="shared" si="172"/>
        <v/>
      </c>
      <c r="X160" s="195" t="str">
        <f t="shared" si="172"/>
        <v/>
      </c>
      <c r="Y160" s="195" t="str">
        <f t="shared" si="172"/>
        <v/>
      </c>
      <c r="Z160" s="195" t="str">
        <f t="shared" si="172"/>
        <v/>
      </c>
      <c r="AA160" s="195" t="str">
        <f t="shared" si="172"/>
        <v/>
      </c>
      <c r="AB160" s="195">
        <f t="shared" si="172"/>
        <v>3.180890925695315E-2</v>
      </c>
      <c r="AC160" s="195">
        <f t="shared" si="172"/>
        <v>4.4181969054382174E-2</v>
      </c>
      <c r="AD160" s="195">
        <f t="shared" si="172"/>
        <v>6.1053909549934553E-2</v>
      </c>
      <c r="AE160" s="195">
        <f t="shared" si="172"/>
        <v>8.3926700218234826E-2</v>
      </c>
      <c r="AF160" s="195">
        <f t="shared" si="172"/>
        <v>0.1147492831928779</v>
      </c>
      <c r="AG160" s="195">
        <f t="shared" si="172"/>
        <v>0.15602949718140846</v>
      </c>
      <c r="AH160" s="195">
        <f t="shared" si="172"/>
        <v>0.21096623676564411</v>
      </c>
      <c r="AI160" s="195">
        <f t="shared" si="172"/>
        <v>0.28360268236288555</v>
      </c>
      <c r="AJ160" s="195">
        <f t="shared" ref="AJ160:BO160" si="173">IF($C160&gt;AJ$135, "", IF(AJ$135=$G$15, MAX(AJ54-$G$20, 0), EXP(-$G$21*$G$16)*($G$19*AK160+(1-$G$19)*AK161)))</f>
        <v>0.37900030543908203</v>
      </c>
      <c r="AK160" s="195">
        <f t="shared" si="173"/>
        <v>0.50343174998443996</v>
      </c>
      <c r="AL160" s="195">
        <f t="shared" si="173"/>
        <v>0.66458856082778683</v>
      </c>
      <c r="AM160" s="195">
        <f t="shared" si="173"/>
        <v>0.87179705509910221</v>
      </c>
      <c r="AN160" s="195">
        <f t="shared" si="173"/>
        <v>1.1362324562432724</v>
      </c>
      <c r="AO160" s="195">
        <f t="shared" si="173"/>
        <v>1.4711178532842881</v>
      </c>
      <c r="AP160" s="195">
        <f t="shared" si="173"/>
        <v>1.8918908389831164</v>
      </c>
      <c r="AQ160" s="195">
        <f t="shared" si="173"/>
        <v>2.4163171692652781</v>
      </c>
      <c r="AR160" s="195">
        <f t="shared" si="173"/>
        <v>3.0645279529901384</v>
      </c>
      <c r="AS160" s="195">
        <f t="shared" si="173"/>
        <v>3.8589553254758107</v>
      </c>
      <c r="AT160" s="195">
        <f t="shared" si="173"/>
        <v>4.8241419644964862</v>
      </c>
      <c r="AU160" s="195">
        <f t="shared" si="173"/>
        <v>5.9864028730320626</v>
      </c>
      <c r="AV160" s="195">
        <f t="shared" si="173"/>
        <v>7.3733241914640333</v>
      </c>
      <c r="AW160" s="195">
        <f t="shared" si="173"/>
        <v>9.013093803766429</v>
      </c>
      <c r="AX160" s="195">
        <f t="shared" si="173"/>
        <v>10.933672179054614</v>
      </c>
      <c r="AY160" s="195">
        <f t="shared" si="173"/>
        <v>13.161828716522288</v>
      </c>
      <c r="AZ160" s="195">
        <f t="shared" si="173"/>
        <v>15.722087650874949</v>
      </c>
      <c r="BA160" s="195">
        <f t="shared" si="173"/>
        <v>18.63564642448366</v>
      </c>
      <c r="BB160" s="195">
        <f t="shared" si="173"/>
        <v>21.919345789391457</v>
      </c>
      <c r="BC160" s="195">
        <f t="shared" si="173"/>
        <v>25.584781785543907</v>
      </c>
      <c r="BD160" s="195">
        <f t="shared" si="173"/>
        <v>29.637652134711509</v>
      </c>
      <c r="BE160" s="195">
        <f t="shared" si="173"/>
        <v>34.077420991849479</v>
      </c>
      <c r="BF160" s="195">
        <f t="shared" si="173"/>
        <v>38.897365065251854</v>
      </c>
      <c r="BG160" s="195">
        <f t="shared" si="173"/>
        <v>44.085031289454371</v>
      </c>
      <c r="BH160" s="195">
        <f t="shared" si="173"/>
        <v>49.62309415811832</v>
      </c>
      <c r="BI160" s="195">
        <f t="shared" si="173"/>
        <v>55.490554432423714</v>
      </c>
      <c r="BJ160" s="195">
        <f t="shared" si="173"/>
        <v>61.664177023382997</v>
      </c>
      <c r="BK160" s="195">
        <f t="shared" si="173"/>
        <v>68.120032052799871</v>
      </c>
      <c r="BL160" s="195">
        <f t="shared" si="173"/>
        <v>74.834986459105991</v>
      </c>
      <c r="BM160" s="195">
        <f t="shared" si="173"/>
        <v>81.787998746173955</v>
      </c>
      <c r="BN160" s="195">
        <f t="shared" si="173"/>
        <v>88.961097463652052</v>
      </c>
      <c r="BO160" s="195">
        <f t="shared" si="173"/>
        <v>96.339970981635403</v>
      </c>
      <c r="BP160" s="195">
        <f t="shared" ref="BP160:CY160" si="174">IF($C160&gt;BP$135, "", IF(BP$135=$G$15, MAX(BP54-$G$20, 0), EXP(-$G$21*$G$16)*($G$19*BQ160+(1-$G$19)*BQ161)))</f>
        <v>103.91415389541757</v>
      </c>
      <c r="BQ160" s="195">
        <f t="shared" si="174"/>
        <v>111.67685288451678</v>
      </c>
      <c r="BR160" s="195">
        <f t="shared" si="174"/>
        <v>119.62450063267545</v>
      </c>
      <c r="BS160" s="195">
        <f t="shared" si="174"/>
        <v>127.75615170888557</v>
      </c>
      <c r="BT160" s="195">
        <f t="shared" si="174"/>
        <v>136.07283544457096</v>
      </c>
      <c r="BU160" s="195">
        <f t="shared" si="174"/>
        <v>144.57696033001963</v>
      </c>
      <c r="BV160" s="195">
        <f t="shared" si="174"/>
        <v>153.2718301213867</v>
      </c>
      <c r="BW160" s="195">
        <f t="shared" si="174"/>
        <v>162.16129421784606</v>
      </c>
      <c r="BX160" s="195">
        <f t="shared" si="174"/>
        <v>171.24952367406692</v>
      </c>
      <c r="BY160" s="195">
        <f t="shared" si="174"/>
        <v>180.54088542520756</v>
      </c>
      <c r="BZ160" s="195">
        <f t="shared" si="174"/>
        <v>190.03988180940377</v>
      </c>
      <c r="CA160" s="195">
        <f t="shared" si="174"/>
        <v>199.75112688247279</v>
      </c>
      <c r="CB160" s="195">
        <f t="shared" si="174"/>
        <v>209.67933998435814</v>
      </c>
      <c r="CC160" s="195">
        <f t="shared" si="174"/>
        <v>219.8293458159053</v>
      </c>
      <c r="CD160" s="195">
        <f t="shared" si="174"/>
        <v>230.20607639424938</v>
      </c>
      <c r="CE160" s="195">
        <f t="shared" si="174"/>
        <v>240.81457340582222</v>
      </c>
      <c r="CF160" s="195">
        <f t="shared" si="174"/>
        <v>251.6599906449793</v>
      </c>
      <c r="CG160" s="195">
        <f t="shared" si="174"/>
        <v>262.74759650685274</v>
      </c>
      <c r="CH160" s="195">
        <f t="shared" si="174"/>
        <v>274.08277653563573</v>
      </c>
      <c r="CI160" s="195">
        <f t="shared" si="174"/>
        <v>285.67103602953102</v>
      </c>
      <c r="CJ160" s="195">
        <f t="shared" si="174"/>
        <v>297.51800270362384</v>
      </c>
      <c r="CK160" s="195">
        <f t="shared" si="174"/>
        <v>309.62942941196633</v>
      </c>
      <c r="CL160" s="195">
        <f t="shared" si="174"/>
        <v>322.01119693019143</v>
      </c>
      <c r="CM160" s="195">
        <f t="shared" si="174"/>
        <v>334.66931680000118</v>
      </c>
      <c r="CN160" s="195">
        <f t="shared" si="174"/>
        <v>347.60993423690564</v>
      </c>
      <c r="CO160" s="195">
        <f t="shared" si="174"/>
        <v>360.83933110261876</v>
      </c>
      <c r="CP160" s="195">
        <f t="shared" si="174"/>
        <v>374.36392894354918</v>
      </c>
      <c r="CQ160" s="195">
        <f t="shared" si="174"/>
        <v>388.19029209685527</v>
      </c>
      <c r="CR160" s="195">
        <f t="shared" si="174"/>
        <v>402.32513086556702</v>
      </c>
      <c r="CS160" s="195">
        <f t="shared" si="174"/>
        <v>416.77530476431099</v>
      </c>
      <c r="CT160" s="195">
        <f t="shared" si="174"/>
        <v>431.54782583720709</v>
      </c>
      <c r="CU160" s="195">
        <f t="shared" si="174"/>
        <v>446.64986204954329</v>
      </c>
      <c r="CV160" s="195">
        <f t="shared" si="174"/>
        <v>462.08874075486779</v>
      </c>
      <c r="CW160" s="195">
        <f t="shared" si="174"/>
        <v>477.87195223917666</v>
      </c>
      <c r="CX160" s="195">
        <f t="shared" si="174"/>
        <v>494.0071533439102</v>
      </c>
      <c r="CY160" s="195">
        <f t="shared" si="174"/>
        <v>510.5021711695112</v>
      </c>
      <c r="CZ160" s="195">
        <f>IF($C160&gt;CZ$135, "", IF(CZ$135=$G$15, MAX(CZ54-$G$20, 0), EXP(-$G$21*$G$16)*($G$19*#REF!+(1-$G$19)*#REF!)))</f>
        <v>527.36500686133627</v>
      </c>
    </row>
    <row r="161" spans="3:104" ht="16" hidden="1" outlineLevel="2">
      <c r="C161" s="177">
        <v>25</v>
      </c>
      <c r="D161" s="179" t="str">
        <f t="shared" ref="D161:AI161" si="175">IF($C161&gt;D$135, "", IF(D$135=$G$15, MAX(D55-$G$20, 0), EXP(-$G$21*$G$16)*($G$19*E161+(1-$G$19)*E162)))</f>
        <v/>
      </c>
      <c r="E161" s="195" t="str">
        <f t="shared" si="175"/>
        <v/>
      </c>
      <c r="F161" s="195" t="str">
        <f t="shared" si="175"/>
        <v/>
      </c>
      <c r="G161" s="195" t="str">
        <f t="shared" si="175"/>
        <v/>
      </c>
      <c r="H161" s="195" t="str">
        <f t="shared" si="175"/>
        <v/>
      </c>
      <c r="I161" s="195" t="str">
        <f t="shared" si="175"/>
        <v/>
      </c>
      <c r="J161" s="195" t="str">
        <f t="shared" si="175"/>
        <v/>
      </c>
      <c r="K161" s="195" t="str">
        <f t="shared" si="175"/>
        <v/>
      </c>
      <c r="L161" s="195" t="str">
        <f t="shared" si="175"/>
        <v/>
      </c>
      <c r="M161" s="195" t="str">
        <f t="shared" si="175"/>
        <v/>
      </c>
      <c r="N161" s="195" t="str">
        <f t="shared" si="175"/>
        <v/>
      </c>
      <c r="O161" s="195" t="str">
        <f t="shared" si="175"/>
        <v/>
      </c>
      <c r="P161" s="195" t="str">
        <f t="shared" si="175"/>
        <v/>
      </c>
      <c r="Q161" s="195" t="str">
        <f t="shared" si="175"/>
        <v/>
      </c>
      <c r="R161" s="195" t="str">
        <f t="shared" si="175"/>
        <v/>
      </c>
      <c r="S161" s="195" t="str">
        <f t="shared" si="175"/>
        <v/>
      </c>
      <c r="T161" s="195" t="str">
        <f t="shared" si="175"/>
        <v/>
      </c>
      <c r="U161" s="195" t="str">
        <f t="shared" si="175"/>
        <v/>
      </c>
      <c r="V161" s="195" t="str">
        <f t="shared" si="175"/>
        <v/>
      </c>
      <c r="W161" s="195" t="str">
        <f t="shared" si="175"/>
        <v/>
      </c>
      <c r="X161" s="195" t="str">
        <f t="shared" si="175"/>
        <v/>
      </c>
      <c r="Y161" s="195" t="str">
        <f t="shared" si="175"/>
        <v/>
      </c>
      <c r="Z161" s="195" t="str">
        <f t="shared" si="175"/>
        <v/>
      </c>
      <c r="AA161" s="195" t="str">
        <f t="shared" si="175"/>
        <v/>
      </c>
      <c r="AB161" s="195" t="str">
        <f t="shared" si="175"/>
        <v/>
      </c>
      <c r="AC161" s="195">
        <f t="shared" si="175"/>
        <v>1.953209766066951E-2</v>
      </c>
      <c r="AD161" s="195">
        <f t="shared" si="175"/>
        <v>2.7441574102153005E-2</v>
      </c>
      <c r="AE161" s="195">
        <f t="shared" si="175"/>
        <v>3.8359883273795616E-2</v>
      </c>
      <c r="AF161" s="195">
        <f t="shared" si="175"/>
        <v>5.3345630599694362E-2</v>
      </c>
      <c r="AG161" s="195">
        <f t="shared" si="175"/>
        <v>7.3793400304727474E-2</v>
      </c>
      <c r="AH161" s="195">
        <f t="shared" si="175"/>
        <v>0.10152562370413505</v>
      </c>
      <c r="AI161" s="195">
        <f t="shared" si="175"/>
        <v>0.13890386084972761</v>
      </c>
      <c r="AJ161" s="195">
        <f t="shared" ref="AJ161:BO161" si="176">IF($C161&gt;AJ$135, "", IF(AJ$135=$G$15, MAX(AJ55-$G$20, 0), EXP(-$G$21*$G$16)*($G$19*AK161+(1-$G$19)*AK162)))</f>
        <v>0.18896145409362045</v>
      </c>
      <c r="AK161" s="195">
        <f t="shared" si="176"/>
        <v>0.25555885069516687</v>
      </c>
      <c r="AL161" s="195">
        <f t="shared" si="176"/>
        <v>0.34356181067850211</v>
      </c>
      <c r="AM161" s="195">
        <f t="shared" si="176"/>
        <v>0.45904112504299671</v>
      </c>
      <c r="AN161" s="195">
        <f t="shared" si="176"/>
        <v>0.60949029337581839</v>
      </c>
      <c r="AO161" s="195">
        <f t="shared" si="176"/>
        <v>0.80405480903143245</v>
      </c>
      <c r="AP161" s="195">
        <f t="shared" si="176"/>
        <v>1.0537632933250773</v>
      </c>
      <c r="AQ161" s="195">
        <f t="shared" si="176"/>
        <v>1.3717468133073032</v>
      </c>
      <c r="AR161" s="195">
        <f t="shared" si="176"/>
        <v>1.7734285317695475</v>
      </c>
      <c r="AS161" s="195">
        <f t="shared" si="176"/>
        <v>2.2766617348365439</v>
      </c>
      <c r="AT161" s="195">
        <f t="shared" si="176"/>
        <v>2.9017907786747115</v>
      </c>
      <c r="AU161" s="195">
        <f t="shared" si="176"/>
        <v>3.6716072601815375</v>
      </c>
      <c r="AV161" s="195">
        <f t="shared" si="176"/>
        <v>4.6111735326963004</v>
      </c>
      <c r="AW161" s="195">
        <f t="shared" si="176"/>
        <v>5.7474883900941292</v>
      </c>
      <c r="AX161" s="195">
        <f t="shared" si="176"/>
        <v>7.1089760983147485</v>
      </c>
      <c r="AY161" s="195">
        <f t="shared" si="176"/>
        <v>8.7247905069217815</v>
      </c>
      <c r="AZ161" s="195">
        <f t="shared" si="176"/>
        <v>10.623940857207133</v>
      </c>
      <c r="BA161" s="195">
        <f t="shared" si="176"/>
        <v>12.834264639815609</v>
      </c>
      <c r="BB161" s="195">
        <f t="shared" si="176"/>
        <v>15.381294186225112</v>
      </c>
      <c r="BC161" s="195">
        <f t="shared" si="176"/>
        <v>18.287085477770731</v>
      </c>
      <c r="BD161" s="195">
        <f t="shared" si="176"/>
        <v>21.569096975445156</v>
      </c>
      <c r="BE161" s="195">
        <f t="shared" si="176"/>
        <v>25.23921958356236</v>
      </c>
      <c r="BF161" s="195">
        <f t="shared" si="176"/>
        <v>29.303062508004086</v>
      </c>
      <c r="BG161" s="195">
        <f t="shared" si="176"/>
        <v>33.759590647451475</v>
      </c>
      <c r="BH161" s="195">
        <f t="shared" si="176"/>
        <v>38.601185502595676</v>
      </c>
      <c r="BI161" s="195">
        <f t="shared" si="176"/>
        <v>43.814163781453921</v>
      </c>
      <c r="BJ161" s="195">
        <f t="shared" si="176"/>
        <v>49.379739012192019</v>
      </c>
      <c r="BK161" s="195">
        <f t="shared" si="176"/>
        <v>55.275357486957176</v>
      </c>
      <c r="BL161" s="195">
        <f t="shared" si="176"/>
        <v>61.476289015724539</v>
      </c>
      <c r="BM161" s="195">
        <f t="shared" si="176"/>
        <v>67.957314603250893</v>
      </c>
      <c r="BN161" s="195">
        <f t="shared" si="176"/>
        <v>74.6943357926678</v>
      </c>
      <c r="BO161" s="195">
        <f t="shared" si="176"/>
        <v>81.665739565779077</v>
      </c>
      <c r="BP161" s="195">
        <f t="shared" ref="BP161:CY161" si="177">IF($C161&gt;BP$135, "", IF(BP$135=$G$15, MAX(BP55-$G$20, 0), EXP(-$G$21*$G$16)*($G$19*BQ161+(1-$G$19)*BQ162)))</f>
        <v>88.853388956905377</v>
      </c>
      <c r="BQ161" s="195">
        <f t="shared" si="177"/>
        <v>96.243167614145463</v>
      </c>
      <c r="BR161" s="195">
        <f t="shared" si="177"/>
        <v>103.82507567794015</v>
      </c>
      <c r="BS161" s="195">
        <f t="shared" si="177"/>
        <v>111.59294049583717</v>
      </c>
      <c r="BT161" s="195">
        <f t="shared" si="177"/>
        <v>119.54385498867134</v>
      </c>
      <c r="BU161" s="195">
        <f t="shared" si="177"/>
        <v>127.67747911837023</v>
      </c>
      <c r="BV161" s="195">
        <f t="shared" si="177"/>
        <v>135.99533311339238</v>
      </c>
      <c r="BW161" s="195">
        <f t="shared" si="177"/>
        <v>144.50018004068883</v>
      </c>
      <c r="BX161" s="195">
        <f t="shared" si="177"/>
        <v>153.19555127385226</v>
      </c>
      <c r="BY161" s="195">
        <f t="shared" si="177"/>
        <v>162.08542487926593</v>
      </c>
      <c r="BZ161" s="195">
        <f t="shared" si="177"/>
        <v>171.1740349419733</v>
      </c>
      <c r="CA161" s="195">
        <f t="shared" si="177"/>
        <v>180.46577452429148</v>
      </c>
      <c r="CB161" s="195">
        <f t="shared" si="177"/>
        <v>189.9651548375862</v>
      </c>
      <c r="CC161" s="195">
        <f t="shared" si="177"/>
        <v>199.676792340383</v>
      </c>
      <c r="CD161" s="195">
        <f t="shared" si="177"/>
        <v>209.60540694937072</v>
      </c>
      <c r="CE161" s="195">
        <f t="shared" si="177"/>
        <v>219.75582360061131</v>
      </c>
      <c r="CF161" s="195">
        <f t="shared" si="177"/>
        <v>230.13297451838844</v>
      </c>
      <c r="CG161" s="195">
        <f t="shared" si="177"/>
        <v>240.74190160088864</v>
      </c>
      <c r="CH161" s="195">
        <f t="shared" si="177"/>
        <v>251.58775885893073</v>
      </c>
      <c r="CI161" s="195">
        <f t="shared" si="177"/>
        <v>262.6758149089236</v>
      </c>
      <c r="CJ161" s="195">
        <f t="shared" si="177"/>
        <v>274.01145552125746</v>
      </c>
      <c r="CK161" s="195">
        <f t="shared" si="177"/>
        <v>285.60018622536199</v>
      </c>
      <c r="CL161" s="195">
        <f t="shared" si="177"/>
        <v>297.44763497269071</v>
      </c>
      <c r="CM161" s="195">
        <f t="shared" si="177"/>
        <v>309.55955485892019</v>
      </c>
      <c r="CN161" s="195">
        <f t="shared" si="177"/>
        <v>321.94182690668072</v>
      </c>
      <c r="CO161" s="195">
        <f t="shared" si="177"/>
        <v>334.6004629101638</v>
      </c>
      <c r="CP161" s="195">
        <f t="shared" si="177"/>
        <v>347.5416083429833</v>
      </c>
      <c r="CQ161" s="195">
        <f t="shared" si="177"/>
        <v>360.77154533069648</v>
      </c>
      <c r="CR161" s="195">
        <f t="shared" si="177"/>
        <v>374.29669568942205</v>
      </c>
      <c r="CS161" s="195">
        <f t="shared" si="177"/>
        <v>388.12362403202565</v>
      </c>
      <c r="CT161" s="195">
        <f t="shared" si="177"/>
        <v>402.25904094337557</v>
      </c>
      <c r="CU161" s="195">
        <f t="shared" si="177"/>
        <v>416.7098062262034</v>
      </c>
      <c r="CV161" s="195">
        <f t="shared" si="177"/>
        <v>431.48293221914054</v>
      </c>
      <c r="CW161" s="195">
        <f t="shared" si="177"/>
        <v>446.58558718853527</v>
      </c>
      <c r="CX161" s="195">
        <f t="shared" si="177"/>
        <v>462.02509879569055</v>
      </c>
      <c r="CY161" s="195">
        <f t="shared" si="177"/>
        <v>477.80895764120049</v>
      </c>
      <c r="CZ161" s="195">
        <f>IF($C161&gt;CZ$135, "", IF(CZ$135=$G$15, MAX(CZ55-$G$20, 0), EXP(-$G$21*$G$16)*($G$19*#REF!+(1-$G$19)*#REF!)))</f>
        <v>493.944820888099</v>
      </c>
    </row>
    <row r="162" spans="3:104" ht="16" hidden="1" outlineLevel="2">
      <c r="C162" s="177">
        <v>26</v>
      </c>
      <c r="D162" s="179" t="str">
        <f t="shared" ref="D162:AI162" si="178">IF($C162&gt;D$135, "", IF(D$135=$G$15, MAX(D56-$G$20, 0), EXP(-$G$21*$G$16)*($G$19*E162+(1-$G$19)*E163)))</f>
        <v/>
      </c>
      <c r="E162" s="195" t="str">
        <f t="shared" si="178"/>
        <v/>
      </c>
      <c r="F162" s="195" t="str">
        <f t="shared" si="178"/>
        <v/>
      </c>
      <c r="G162" s="195" t="str">
        <f t="shared" si="178"/>
        <v/>
      </c>
      <c r="H162" s="195" t="str">
        <f t="shared" si="178"/>
        <v/>
      </c>
      <c r="I162" s="195" t="str">
        <f t="shared" si="178"/>
        <v/>
      </c>
      <c r="J162" s="195" t="str">
        <f t="shared" si="178"/>
        <v/>
      </c>
      <c r="K162" s="195" t="str">
        <f t="shared" si="178"/>
        <v/>
      </c>
      <c r="L162" s="195" t="str">
        <f t="shared" si="178"/>
        <v/>
      </c>
      <c r="M162" s="195" t="str">
        <f t="shared" si="178"/>
        <v/>
      </c>
      <c r="N162" s="195" t="str">
        <f t="shared" si="178"/>
        <v/>
      </c>
      <c r="O162" s="195" t="str">
        <f t="shared" si="178"/>
        <v/>
      </c>
      <c r="P162" s="195" t="str">
        <f t="shared" si="178"/>
        <v/>
      </c>
      <c r="Q162" s="195" t="str">
        <f t="shared" si="178"/>
        <v/>
      </c>
      <c r="R162" s="195" t="str">
        <f t="shared" si="178"/>
        <v/>
      </c>
      <c r="S162" s="195" t="str">
        <f t="shared" si="178"/>
        <v/>
      </c>
      <c r="T162" s="195" t="str">
        <f t="shared" si="178"/>
        <v/>
      </c>
      <c r="U162" s="195" t="str">
        <f t="shared" si="178"/>
        <v/>
      </c>
      <c r="V162" s="195" t="str">
        <f t="shared" si="178"/>
        <v/>
      </c>
      <c r="W162" s="195" t="str">
        <f t="shared" si="178"/>
        <v/>
      </c>
      <c r="X162" s="195" t="str">
        <f t="shared" si="178"/>
        <v/>
      </c>
      <c r="Y162" s="195" t="str">
        <f t="shared" si="178"/>
        <v/>
      </c>
      <c r="Z162" s="195" t="str">
        <f t="shared" si="178"/>
        <v/>
      </c>
      <c r="AA162" s="195" t="str">
        <f t="shared" si="178"/>
        <v/>
      </c>
      <c r="AB162" s="195" t="str">
        <f t="shared" si="178"/>
        <v/>
      </c>
      <c r="AC162" s="195" t="str">
        <f t="shared" si="178"/>
        <v/>
      </c>
      <c r="AD162" s="195">
        <f t="shared" si="178"/>
        <v>1.1683848705114755E-2</v>
      </c>
      <c r="AE162" s="195">
        <f t="shared" si="178"/>
        <v>1.6607962722423063E-2</v>
      </c>
      <c r="AF162" s="195">
        <f t="shared" si="178"/>
        <v>2.3490646001577971E-2</v>
      </c>
      <c r="AG162" s="195">
        <f t="shared" si="178"/>
        <v>3.305721140665531E-2</v>
      </c>
      <c r="AH162" s="195">
        <f t="shared" si="178"/>
        <v>4.6277834182703939E-2</v>
      </c>
      <c r="AI162" s="195">
        <f t="shared" si="178"/>
        <v>6.4440173559229277E-2</v>
      </c>
      <c r="AJ162" s="195">
        <f t="shared" ref="AJ162:BO162" si="179">IF($C162&gt;AJ$135, "", IF(AJ$135=$G$15, MAX(AJ56-$G$20, 0), EXP(-$G$21*$G$16)*($G$19*AK162+(1-$G$19)*AK163)))</f>
        <v>8.9239469749838596E-2</v>
      </c>
      <c r="AK162" s="195">
        <f t="shared" si="179"/>
        <v>0.12288873256427441</v>
      </c>
      <c r="AL162" s="195">
        <f t="shared" si="179"/>
        <v>0.16825139278936826</v>
      </c>
      <c r="AM162" s="195">
        <f t="shared" si="179"/>
        <v>0.22899821288144623</v>
      </c>
      <c r="AN162" s="195">
        <f t="shared" si="179"/>
        <v>0.30978924277278808</v>
      </c>
      <c r="AO162" s="195">
        <f t="shared" si="179"/>
        <v>0.41648005029985569</v>
      </c>
      <c r="AP162" s="195">
        <f t="shared" si="179"/>
        <v>0.55634925553341463</v>
      </c>
      <c r="AQ162" s="195">
        <f t="shared" si="179"/>
        <v>0.73834148705296376</v>
      </c>
      <c r="AR162" s="195">
        <f t="shared" si="179"/>
        <v>0.97331624700437203</v>
      </c>
      <c r="AS162" s="195">
        <f t="shared" si="179"/>
        <v>1.2742889022411186</v>
      </c>
      <c r="AT162" s="195">
        <f t="shared" si="179"/>
        <v>1.6566453186448185</v>
      </c>
      <c r="AU162" s="195">
        <f t="shared" si="179"/>
        <v>2.1383068920656823</v>
      </c>
      <c r="AV162" s="195">
        <f t="shared" si="179"/>
        <v>2.7398184529848648</v>
      </c>
      <c r="AW162" s="195">
        <f t="shared" si="179"/>
        <v>3.48432847164338</v>
      </c>
      <c r="AX162" s="195">
        <f t="shared" si="179"/>
        <v>4.3974300652590115</v>
      </c>
      <c r="AY162" s="195">
        <f t="shared" si="179"/>
        <v>5.5068334977859328</v>
      </c>
      <c r="AZ162" s="195">
        <f t="shared" si="179"/>
        <v>6.8418471193115211</v>
      </c>
      <c r="BA162" s="195">
        <f t="shared" si="179"/>
        <v>8.432654755387853</v>
      </c>
      <c r="BB162" s="195">
        <f t="shared" si="179"/>
        <v>10.309393722844007</v>
      </c>
      <c r="BC162" s="195">
        <f t="shared" si="179"/>
        <v>12.501058523143641</v>
      </c>
      <c r="BD162" s="195">
        <f t="shared" si="179"/>
        <v>15.034279534737216</v>
      </c>
      <c r="BE162" s="195">
        <f t="shared" si="179"/>
        <v>17.932051321317061</v>
      </c>
      <c r="BF162" s="195">
        <f t="shared" si="179"/>
        <v>21.212508084034106</v>
      </c>
      <c r="BG162" s="195">
        <f t="shared" si="179"/>
        <v>24.887860117593128</v>
      </c>
      <c r="BH162" s="195">
        <f t="shared" si="179"/>
        <v>28.963610436416971</v>
      </c>
      <c r="BI162" s="195">
        <f t="shared" si="179"/>
        <v>33.438161131774805</v>
      </c>
      <c r="BJ162" s="195">
        <f t="shared" si="179"/>
        <v>38.30289218422849</v>
      </c>
      <c r="BK162" s="195">
        <f t="shared" si="179"/>
        <v>43.542751657039915</v>
      </c>
      <c r="BL162" s="195">
        <f t="shared" si="179"/>
        <v>49.137339066179393</v>
      </c>
      <c r="BM162" s="195">
        <f t="shared" si="179"/>
        <v>55.062400465611219</v>
      </c>
      <c r="BN162" s="195">
        <f t="shared" si="179"/>
        <v>61.291594553144364</v>
      </c>
      <c r="BO162" s="195">
        <f t="shared" si="179"/>
        <v>67.798345390828345</v>
      </c>
      <c r="BP162" s="195">
        <f t="shared" ref="BP162:CY162" si="180">IF($C162&gt;BP$135, "", IF(BP$135=$G$15, MAX(BP56-$G$20, 0), EXP(-$G$21*$G$16)*($G$19*BQ162+(1-$G$19)*BQ163)))</f>
        <v>74.557579548523549</v>
      </c>
      <c r="BQ162" s="195">
        <f t="shared" si="180"/>
        <v>81.547160098073974</v>
      </c>
      <c r="BR162" s="195">
        <f t="shared" si="180"/>
        <v>88.748877000634607</v>
      </c>
      <c r="BS162" s="195">
        <f t="shared" si="180"/>
        <v>96.148925558154858</v>
      </c>
      <c r="BT162" s="195">
        <f t="shared" si="180"/>
        <v>103.73788751148162</v>
      </c>
      <c r="BU162" s="195">
        <f t="shared" si="180"/>
        <v>111.51030516175751</v>
      </c>
      <c r="BV162" s="195">
        <f t="shared" si="180"/>
        <v>119.46399076373511</v>
      </c>
      <c r="BW162" s="195">
        <f t="shared" si="180"/>
        <v>127.59923075027318</v>
      </c>
      <c r="BX162" s="195">
        <f t="shared" si="180"/>
        <v>135.91802615221621</v>
      </c>
      <c r="BY162" s="195">
        <f t="shared" si="180"/>
        <v>144.42346601431484</v>
      </c>
      <c r="BZ162" s="195">
        <f t="shared" si="180"/>
        <v>153.11927561460115</v>
      </c>
      <c r="CA162" s="195">
        <f t="shared" si="180"/>
        <v>162.00953272490278</v>
      </c>
      <c r="CB162" s="195">
        <f t="shared" si="180"/>
        <v>171.09851470343528</v>
      </c>
      <c r="CC162" s="195">
        <f t="shared" si="180"/>
        <v>180.39062991545208</v>
      </c>
      <c r="CD162" s="195">
        <f t="shared" si="180"/>
        <v>189.89039378943446</v>
      </c>
      <c r="CE162" s="195">
        <f t="shared" si="180"/>
        <v>199.60242370006821</v>
      </c>
      <c r="CF162" s="195">
        <f t="shared" si="180"/>
        <v>209.53143982722304</v>
      </c>
      <c r="CG162" s="195">
        <f t="shared" si="180"/>
        <v>219.68226730961177</v>
      </c>
      <c r="CH162" s="195">
        <f t="shared" si="180"/>
        <v>230.05983857867545</v>
      </c>
      <c r="CI162" s="195">
        <f t="shared" si="180"/>
        <v>240.66919574436412</v>
      </c>
      <c r="CJ162" s="195">
        <f t="shared" si="180"/>
        <v>251.51549303396914</v>
      </c>
      <c r="CK162" s="195">
        <f t="shared" si="180"/>
        <v>262.60399928518535</v>
      </c>
      <c r="CL162" s="195">
        <f t="shared" si="180"/>
        <v>273.94010049460957</v>
      </c>
      <c r="CM162" s="195">
        <f t="shared" si="180"/>
        <v>285.52930242290796</v>
      </c>
      <c r="CN162" s="195">
        <f t="shared" si="180"/>
        <v>297.37723325791234</v>
      </c>
      <c r="CO162" s="195">
        <f t="shared" si="180"/>
        <v>309.48964633693407</v>
      </c>
      <c r="CP162" s="195">
        <f t="shared" si="180"/>
        <v>321.87242292961088</v>
      </c>
      <c r="CQ162" s="195">
        <f t="shared" si="180"/>
        <v>334.53157508263433</v>
      </c>
      <c r="CR162" s="195">
        <f t="shared" si="180"/>
        <v>347.47324852773329</v>
      </c>
      <c r="CS162" s="195">
        <f t="shared" si="180"/>
        <v>360.70372565431904</v>
      </c>
      <c r="CT162" s="195">
        <f t="shared" si="180"/>
        <v>374.22942854823174</v>
      </c>
      <c r="CU162" s="195">
        <f t="shared" si="180"/>
        <v>388.05692209805613</v>
      </c>
      <c r="CV162" s="195">
        <f t="shared" si="180"/>
        <v>402.19291717051033</v>
      </c>
      <c r="CW162" s="195">
        <f t="shared" si="180"/>
        <v>416.64427385644325</v>
      </c>
      <c r="CX162" s="195">
        <f t="shared" si="180"/>
        <v>431.41800478901007</v>
      </c>
      <c r="CY162" s="195">
        <f t="shared" si="180"/>
        <v>446.52127853563201</v>
      </c>
      <c r="CZ162" s="195">
        <f>IF($C162&gt;CZ$135, "", IF(CZ$135=$G$15, MAX(CZ56-$G$20, 0), EXP(-$G$21*$G$16)*($G$19*#REF!+(1-$G$19)*#REF!)))</f>
        <v>461.96142306537979</v>
      </c>
    </row>
    <row r="163" spans="3:104" ht="16" hidden="1" outlineLevel="2">
      <c r="C163" s="177">
        <v>27</v>
      </c>
      <c r="D163" s="179" t="str">
        <f t="shared" ref="D163:AI163" si="181">IF($C163&gt;D$135, "", IF(D$135=$G$15, MAX(D57-$G$20, 0), EXP(-$G$21*$G$16)*($G$19*E163+(1-$G$19)*E164)))</f>
        <v/>
      </c>
      <c r="E163" s="195" t="str">
        <f t="shared" si="181"/>
        <v/>
      </c>
      <c r="F163" s="195" t="str">
        <f t="shared" si="181"/>
        <v/>
      </c>
      <c r="G163" s="195" t="str">
        <f t="shared" si="181"/>
        <v/>
      </c>
      <c r="H163" s="195" t="str">
        <f t="shared" si="181"/>
        <v/>
      </c>
      <c r="I163" s="195" t="str">
        <f t="shared" si="181"/>
        <v/>
      </c>
      <c r="J163" s="195" t="str">
        <f t="shared" si="181"/>
        <v/>
      </c>
      <c r="K163" s="195" t="str">
        <f t="shared" si="181"/>
        <v/>
      </c>
      <c r="L163" s="195" t="str">
        <f t="shared" si="181"/>
        <v/>
      </c>
      <c r="M163" s="195" t="str">
        <f t="shared" si="181"/>
        <v/>
      </c>
      <c r="N163" s="195" t="str">
        <f t="shared" si="181"/>
        <v/>
      </c>
      <c r="O163" s="195" t="str">
        <f t="shared" si="181"/>
        <v/>
      </c>
      <c r="P163" s="195" t="str">
        <f t="shared" si="181"/>
        <v/>
      </c>
      <c r="Q163" s="195" t="str">
        <f t="shared" si="181"/>
        <v/>
      </c>
      <c r="R163" s="195" t="str">
        <f t="shared" si="181"/>
        <v/>
      </c>
      <c r="S163" s="195" t="str">
        <f t="shared" si="181"/>
        <v/>
      </c>
      <c r="T163" s="195" t="str">
        <f t="shared" si="181"/>
        <v/>
      </c>
      <c r="U163" s="195" t="str">
        <f t="shared" si="181"/>
        <v/>
      </c>
      <c r="V163" s="195" t="str">
        <f t="shared" si="181"/>
        <v/>
      </c>
      <c r="W163" s="195" t="str">
        <f t="shared" si="181"/>
        <v/>
      </c>
      <c r="X163" s="195" t="str">
        <f t="shared" si="181"/>
        <v/>
      </c>
      <c r="Y163" s="195" t="str">
        <f t="shared" si="181"/>
        <v/>
      </c>
      <c r="Z163" s="195" t="str">
        <f t="shared" si="181"/>
        <v/>
      </c>
      <c r="AA163" s="195" t="str">
        <f t="shared" si="181"/>
        <v/>
      </c>
      <c r="AB163" s="195" t="str">
        <f t="shared" si="181"/>
        <v/>
      </c>
      <c r="AC163" s="195" t="str">
        <f t="shared" si="181"/>
        <v/>
      </c>
      <c r="AD163" s="195" t="str">
        <f t="shared" si="181"/>
        <v/>
      </c>
      <c r="AE163" s="195">
        <f t="shared" si="181"/>
        <v>6.7976747717151936E-3</v>
      </c>
      <c r="AF163" s="195">
        <f t="shared" si="181"/>
        <v>9.7784135236865643E-3</v>
      </c>
      <c r="AG163" s="195">
        <f t="shared" si="181"/>
        <v>1.3998085820191854E-2</v>
      </c>
      <c r="AH163" s="195">
        <f t="shared" si="181"/>
        <v>1.9939082645097393E-2</v>
      </c>
      <c r="AI163" s="195">
        <f t="shared" si="181"/>
        <v>2.8256622376175176E-2</v>
      </c>
      <c r="AJ163" s="195">
        <f t="shared" ref="AJ163:BO163" si="182">IF($C163&gt;AJ$135, "", IF(AJ$135=$G$15, MAX(AJ57-$G$20, 0), EXP(-$G$21*$G$16)*($G$19*AK163+(1-$G$19)*AK164)))</f>
        <v>3.9834043265201159E-2</v>
      </c>
      <c r="AK163" s="195">
        <f t="shared" si="182"/>
        <v>5.5852979460226652E-2</v>
      </c>
      <c r="AL163" s="195">
        <f t="shared" si="182"/>
        <v>7.7881281150949958E-2</v>
      </c>
      <c r="AM163" s="195">
        <f t="shared" si="182"/>
        <v>0.1079816215738639</v>
      </c>
      <c r="AN163" s="195">
        <f t="shared" si="182"/>
        <v>0.14884359193717731</v>
      </c>
      <c r="AO163" s="195">
        <f t="shared" si="182"/>
        <v>0.20394161604293315</v>
      </c>
      <c r="AP163" s="195">
        <f t="shared" si="182"/>
        <v>0.27772009904950179</v>
      </c>
      <c r="AQ163" s="195">
        <f t="shared" si="182"/>
        <v>0.37580572993037242</v>
      </c>
      <c r="AR163" s="195">
        <f t="shared" si="182"/>
        <v>0.50524465991710499</v>
      </c>
      <c r="AS163" s="195">
        <f t="shared" si="182"/>
        <v>0.67475928063765822</v>
      </c>
      <c r="AT163" s="195">
        <f t="shared" si="182"/>
        <v>0.89501548225892558</v>
      </c>
      <c r="AU163" s="195">
        <f t="shared" si="182"/>
        <v>1.1788866330013859</v>
      </c>
      <c r="AV163" s="195">
        <f t="shared" si="182"/>
        <v>1.5416952719681882</v>
      </c>
      <c r="AW163" s="195">
        <f t="shared" si="182"/>
        <v>2.001408011675907</v>
      </c>
      <c r="AX163" s="195">
        <f t="shared" si="182"/>
        <v>2.5787539844378751</v>
      </c>
      <c r="AY163" s="195">
        <f t="shared" si="182"/>
        <v>3.2972331485619106</v>
      </c>
      <c r="AZ163" s="195">
        <f t="shared" si="182"/>
        <v>4.1829789199085408</v>
      </c>
      <c r="BA163" s="195">
        <f t="shared" si="182"/>
        <v>5.2644410795456578</v>
      </c>
      <c r="BB163" s="195">
        <f t="shared" si="182"/>
        <v>6.5718609073216916</v>
      </c>
      <c r="BC163" s="195">
        <f t="shared" si="182"/>
        <v>8.1365219872989503</v>
      </c>
      <c r="BD163" s="195">
        <f t="shared" si="182"/>
        <v>9.9897776405880911</v>
      </c>
      <c r="BE163" s="195">
        <f t="shared" si="182"/>
        <v>12.161879202482341</v>
      </c>
      <c r="BF163" s="195">
        <f t="shared" si="182"/>
        <v>14.680657033735955</v>
      </c>
      <c r="BG163" s="195">
        <f t="shared" si="182"/>
        <v>17.570135609955603</v>
      </c>
      <c r="BH163" s="195">
        <f t="shared" si="182"/>
        <v>20.84919132141988</v>
      </c>
      <c r="BI163" s="195">
        <f t="shared" si="182"/>
        <v>24.530381733774398</v>
      </c>
      <c r="BJ163" s="195">
        <f t="shared" si="182"/>
        <v>28.619082564905646</v>
      </c>
      <c r="BK163" s="195">
        <f t="shared" si="182"/>
        <v>33.113058633238012</v>
      </c>
      <c r="BL163" s="195">
        <f t="shared" si="182"/>
        <v>38.002564458021318</v>
      </c>
      <c r="BM163" s="195">
        <f t="shared" si="182"/>
        <v>43.271019126034489</v>
      </c>
      <c r="BN163" s="195">
        <f t="shared" si="182"/>
        <v>48.896232762426067</v>
      </c>
      <c r="BO163" s="195">
        <f t="shared" si="182"/>
        <v>54.852087271696639</v>
      </c>
      <c r="BP163" s="195">
        <f t="shared" ref="BP163:CY163" si="183">IF($C163&gt;BP$135, "", IF(BP$135=$G$15, MAX(BP57-$G$20, 0), EXP(-$G$21*$G$16)*($G$19*BQ163+(1-$G$19)*BQ164)))</f>
        <v>61.110504538055693</v>
      </c>
      <c r="BQ163" s="195">
        <f t="shared" si="183"/>
        <v>67.643485299232808</v>
      </c>
      <c r="BR163" s="195">
        <f t="shared" si="183"/>
        <v>74.424984257361345</v>
      </c>
      <c r="BS163" s="195">
        <f t="shared" si="183"/>
        <v>81.432409280513724</v>
      </c>
      <c r="BT163" s="195">
        <f t="shared" si="183"/>
        <v>88.647593994352377</v>
      </c>
      <c r="BU163" s="195">
        <f t="shared" si="183"/>
        <v>96.057183074474239</v>
      </c>
      <c r="BV163" s="195">
        <f t="shared" si="183"/>
        <v>103.6524691316468</v>
      </c>
      <c r="BW163" s="195">
        <f t="shared" si="183"/>
        <v>111.42880629904147</v>
      </c>
      <c r="BX163" s="195">
        <f t="shared" si="183"/>
        <v>119.38477821124924</v>
      </c>
      <c r="BY163" s="195">
        <f t="shared" si="183"/>
        <v>127.52130605166828</v>
      </c>
      <c r="BZ163" s="195">
        <f t="shared" si="183"/>
        <v>135.84084812325275</v>
      </c>
      <c r="CA163" s="195">
        <f t="shared" si="183"/>
        <v>144.34678100414342</v>
      </c>
      <c r="CB163" s="195">
        <f t="shared" si="183"/>
        <v>153.0429857624483</v>
      </c>
      <c r="CC163" s="195">
        <f t="shared" si="183"/>
        <v>161.93361123880476</v>
      </c>
      <c r="CD163" s="195">
        <f t="shared" si="183"/>
        <v>171.02296111029466</v>
      </c>
      <c r="CE163" s="195">
        <f t="shared" si="183"/>
        <v>180.31545123930485</v>
      </c>
      <c r="CF163" s="195">
        <f t="shared" si="183"/>
        <v>189.81559861934517</v>
      </c>
      <c r="CG163" s="195">
        <f t="shared" si="183"/>
        <v>199.52802094849736</v>
      </c>
      <c r="CH163" s="195">
        <f t="shared" si="183"/>
        <v>209.45743860488219</v>
      </c>
      <c r="CI163" s="195">
        <f t="shared" si="183"/>
        <v>219.60867692987219</v>
      </c>
      <c r="CJ163" s="195">
        <f t="shared" si="183"/>
        <v>229.98666856207421</v>
      </c>
      <c r="CK163" s="195">
        <f t="shared" si="183"/>
        <v>240.59645582321087</v>
      </c>
      <c r="CL163" s="195">
        <f t="shared" si="183"/>
        <v>251.44319315705505</v>
      </c>
      <c r="CM163" s="195">
        <f t="shared" si="183"/>
        <v>262.53214962259688</v>
      </c>
      <c r="CN163" s="195">
        <f t="shared" si="183"/>
        <v>273.86871144264927</v>
      </c>
      <c r="CO163" s="195">
        <f t="shared" si="183"/>
        <v>285.45838460912455</v>
      </c>
      <c r="CP163" s="195">
        <f t="shared" si="183"/>
        <v>297.30679754624299</v>
      </c>
      <c r="CQ163" s="195">
        <f t="shared" si="183"/>
        <v>309.41970383296058</v>
      </c>
      <c r="CR163" s="195">
        <f t="shared" si="183"/>
        <v>321.80298498593294</v>
      </c>
      <c r="CS163" s="195">
        <f t="shared" si="183"/>
        <v>334.4626533043625</v>
      </c>
      <c r="CT163" s="195">
        <f t="shared" si="183"/>
        <v>347.40485477810358</v>
      </c>
      <c r="CU163" s="195">
        <f t="shared" si="183"/>
        <v>360.63587206043303</v>
      </c>
      <c r="CV163" s="195">
        <f t="shared" si="183"/>
        <v>374.16212750692353</v>
      </c>
      <c r="CW163" s="195">
        <f t="shared" si="183"/>
        <v>387.99018628189037</v>
      </c>
      <c r="CX163" s="195">
        <f t="shared" si="183"/>
        <v>402.12675953391368</v>
      </c>
      <c r="CY163" s="195">
        <f t="shared" si="183"/>
        <v>416.57870764197145</v>
      </c>
      <c r="CZ163" s="195">
        <f>IF($C163&gt;CZ$135, "", IF(CZ$135=$G$15, MAX(CZ57-$G$20, 0), EXP(-$G$21*$G$16)*($G$19*#REF!+(1-$G$19)*#REF!)))</f>
        <v>431.35304353375523</v>
      </c>
    </row>
    <row r="164" spans="3:104" ht="16" hidden="1" outlineLevel="2">
      <c r="C164" s="177">
        <v>28</v>
      </c>
      <c r="D164" s="179" t="str">
        <f t="shared" ref="D164:AI164" si="184">IF($C164&gt;D$135, "", IF(D$135=$G$15, MAX(D58-$G$20, 0), EXP(-$G$21*$G$16)*($G$19*E164+(1-$G$19)*E165)))</f>
        <v/>
      </c>
      <c r="E164" s="195" t="str">
        <f t="shared" si="184"/>
        <v/>
      </c>
      <c r="F164" s="195" t="str">
        <f t="shared" si="184"/>
        <v/>
      </c>
      <c r="G164" s="195" t="str">
        <f t="shared" si="184"/>
        <v/>
      </c>
      <c r="H164" s="195" t="str">
        <f t="shared" si="184"/>
        <v/>
      </c>
      <c r="I164" s="195" t="str">
        <f t="shared" si="184"/>
        <v/>
      </c>
      <c r="J164" s="195" t="str">
        <f t="shared" si="184"/>
        <v/>
      </c>
      <c r="K164" s="195" t="str">
        <f t="shared" si="184"/>
        <v/>
      </c>
      <c r="L164" s="195" t="str">
        <f t="shared" si="184"/>
        <v/>
      </c>
      <c r="M164" s="195" t="str">
        <f t="shared" si="184"/>
        <v/>
      </c>
      <c r="N164" s="195" t="str">
        <f t="shared" si="184"/>
        <v/>
      </c>
      <c r="O164" s="195" t="str">
        <f t="shared" si="184"/>
        <v/>
      </c>
      <c r="P164" s="195" t="str">
        <f t="shared" si="184"/>
        <v/>
      </c>
      <c r="Q164" s="195" t="str">
        <f t="shared" si="184"/>
        <v/>
      </c>
      <c r="R164" s="195" t="str">
        <f t="shared" si="184"/>
        <v/>
      </c>
      <c r="S164" s="195" t="str">
        <f t="shared" si="184"/>
        <v/>
      </c>
      <c r="T164" s="195" t="str">
        <f t="shared" si="184"/>
        <v/>
      </c>
      <c r="U164" s="195" t="str">
        <f t="shared" si="184"/>
        <v/>
      </c>
      <c r="V164" s="195" t="str">
        <f t="shared" si="184"/>
        <v/>
      </c>
      <c r="W164" s="195" t="str">
        <f t="shared" si="184"/>
        <v/>
      </c>
      <c r="X164" s="195" t="str">
        <f t="shared" si="184"/>
        <v/>
      </c>
      <c r="Y164" s="195" t="str">
        <f t="shared" si="184"/>
        <v/>
      </c>
      <c r="Z164" s="195" t="str">
        <f t="shared" si="184"/>
        <v/>
      </c>
      <c r="AA164" s="195" t="str">
        <f t="shared" si="184"/>
        <v/>
      </c>
      <c r="AB164" s="195" t="str">
        <f t="shared" si="184"/>
        <v/>
      </c>
      <c r="AC164" s="195" t="str">
        <f t="shared" si="184"/>
        <v/>
      </c>
      <c r="AD164" s="195" t="str">
        <f t="shared" si="184"/>
        <v/>
      </c>
      <c r="AE164" s="195" t="str">
        <f t="shared" si="184"/>
        <v/>
      </c>
      <c r="AF164" s="195">
        <f t="shared" si="184"/>
        <v>3.8397998807254089E-3</v>
      </c>
      <c r="AG164" s="195">
        <f t="shared" si="184"/>
        <v>5.5911663231314719E-3</v>
      </c>
      <c r="AH164" s="195">
        <f t="shared" si="184"/>
        <v>8.102827323967117E-3</v>
      </c>
      <c r="AI164" s="195">
        <f t="shared" si="184"/>
        <v>1.1685705082093458E-2</v>
      </c>
      <c r="AJ164" s="195">
        <f t="shared" ref="AJ164:BO164" si="185">IF($C164&gt;AJ$135, "", IF(AJ$135=$G$15, MAX(AJ58-$G$20, 0), EXP(-$G$21*$G$16)*($G$19*AK164+(1-$G$19)*AK165)))</f>
        <v>1.6768698270226749E-2</v>
      </c>
      <c r="AK164" s="195">
        <f t="shared" si="185"/>
        <v>2.3939213104122423E-2</v>
      </c>
      <c r="AL164" s="195">
        <f t="shared" si="185"/>
        <v>3.3995742434587681E-2</v>
      </c>
      <c r="AM164" s="195">
        <f t="shared" si="185"/>
        <v>4.8015272915160973E-2</v>
      </c>
      <c r="AN164" s="195">
        <f t="shared" si="185"/>
        <v>6.7438604790684614E-2</v>
      </c>
      <c r="AO164" s="195">
        <f t="shared" si="185"/>
        <v>9.417685249421634E-2</v>
      </c>
      <c r="AP164" s="195">
        <f t="shared" si="185"/>
        <v>0.13074236977818751</v>
      </c>
      <c r="AQ164" s="195">
        <f t="shared" si="185"/>
        <v>0.18040699904352167</v>
      </c>
      <c r="AR164" s="195">
        <f t="shared" si="185"/>
        <v>0.24738974667623248</v>
      </c>
      <c r="AS164" s="195">
        <f t="shared" si="185"/>
        <v>0.33707458395707668</v>
      </c>
      <c r="AT164" s="195">
        <f t="shared" si="185"/>
        <v>0.45625691247867978</v>
      </c>
      <c r="AU164" s="195">
        <f t="shared" si="185"/>
        <v>0.61341417828135836</v>
      </c>
      <c r="AV164" s="195">
        <f t="shared" si="185"/>
        <v>0.81899208456837425</v>
      </c>
      <c r="AW164" s="195">
        <f t="shared" si="185"/>
        <v>1.0856928459280137</v>
      </c>
      <c r="AX164" s="195">
        <f t="shared" si="185"/>
        <v>1.4287460983385281</v>
      </c>
      <c r="AY164" s="195">
        <f t="shared" si="185"/>
        <v>1.8661367788241061</v>
      </c>
      <c r="AZ164" s="195">
        <f t="shared" si="185"/>
        <v>2.4187581159515377</v>
      </c>
      <c r="BA164" s="195">
        <f t="shared" si="185"/>
        <v>3.1104527083929567</v>
      </c>
      <c r="BB164" s="195">
        <f t="shared" si="185"/>
        <v>3.9679016714105879</v>
      </c>
      <c r="BC164" s="195">
        <f t="shared" si="185"/>
        <v>5.0203223728981632</v>
      </c>
      <c r="BD164" s="195">
        <f t="shared" si="185"/>
        <v>6.2989408085524738</v>
      </c>
      <c r="BE164" s="195">
        <f t="shared" si="185"/>
        <v>7.8362164693476668</v>
      </c>
      <c r="BF164" s="195">
        <f t="shared" si="185"/>
        <v>9.6648164430190988</v>
      </c>
      <c r="BG164" s="195">
        <f t="shared" si="185"/>
        <v>11.816361405503972</v>
      </c>
      <c r="BH164" s="195">
        <f t="shared" si="185"/>
        <v>14.319997774408533</v>
      </c>
      <c r="BI164" s="195">
        <f t="shared" si="185"/>
        <v>17.200884716416819</v>
      </c>
      <c r="BJ164" s="195">
        <f t="shared" si="185"/>
        <v>20.478717353454485</v>
      </c>
      <c r="BK164" s="195">
        <f t="shared" si="185"/>
        <v>24.16643240561551</v>
      </c>
      <c r="BL164" s="195">
        <f t="shared" si="185"/>
        <v>28.269252939377395</v>
      </c>
      <c r="BM164" s="195">
        <f t="shared" si="185"/>
        <v>32.78421865526645</v>
      </c>
      <c r="BN164" s="195">
        <f t="shared" si="185"/>
        <v>37.700313163952032</v>
      </c>
      <c r="BO164" s="195">
        <f t="shared" si="185"/>
        <v>42.999239742520231</v>
      </c>
      <c r="BP164" s="195">
        <f t="shared" ref="BP164:CY164" si="186">IF($C164&gt;BP$135, "", IF(BP$135=$G$15, MAX(BP58-$G$20, 0), EXP(-$G$21*$G$16)*($G$19*BQ164+(1-$G$19)*BQ165)))</f>
        <v>48.656817203583252</v>
      </c>
      <c r="BQ164" s="195">
        <f t="shared" si="186"/>
        <v>54.644878638556122</v>
      </c>
      <c r="BR164" s="195">
        <f t="shared" si="186"/>
        <v>60.933473698383182</v>
      </c>
      <c r="BS164" s="195">
        <f t="shared" si="186"/>
        <v>67.493117749901785</v>
      </c>
      <c r="BT164" s="195">
        <f t="shared" si="186"/>
        <v>74.296814655413087</v>
      </c>
      <c r="BU164" s="195">
        <f t="shared" si="186"/>
        <v>81.321613021415899</v>
      </c>
      <c r="BV164" s="195">
        <f t="shared" si="186"/>
        <v>88.549536301920526</v>
      </c>
      <c r="BW164" s="195">
        <f t="shared" si="186"/>
        <v>95.967840034108292</v>
      </c>
      <c r="BX164" s="195">
        <f t="shared" si="186"/>
        <v>103.5686691400247</v>
      </c>
      <c r="BY164" s="195">
        <f t="shared" si="186"/>
        <v>111.34828511805541</v>
      </c>
      <c r="BZ164" s="195">
        <f t="shared" si="186"/>
        <v>119.30608285828194</v>
      </c>
      <c r="CA164" s="195">
        <f t="shared" si="186"/>
        <v>127.44360956801042</v>
      </c>
      <c r="CB164" s="195">
        <f t="shared" si="186"/>
        <v>135.76374203575531</v>
      </c>
      <c r="CC164" s="195">
        <f t="shared" si="186"/>
        <v>144.27009683136694</v>
      </c>
      <c r="CD164" s="195">
        <f t="shared" si="186"/>
        <v>152.96667056304932</v>
      </c>
      <c r="CE164" s="195">
        <f t="shared" si="186"/>
        <v>161.85765709350306</v>
      </c>
      <c r="CF164" s="195">
        <f t="shared" si="186"/>
        <v>170.94737349139155</v>
      </c>
      <c r="CG164" s="195">
        <f t="shared" si="186"/>
        <v>180.24023841787928</v>
      </c>
      <c r="CH164" s="195">
        <f t="shared" si="186"/>
        <v>189.74076931428402</v>
      </c>
      <c r="CI164" s="195">
        <f t="shared" si="186"/>
        <v>199.45358407263433</v>
      </c>
      <c r="CJ164" s="195">
        <f t="shared" si="186"/>
        <v>209.38340326931049</v>
      </c>
      <c r="CK164" s="195">
        <f t="shared" si="186"/>
        <v>219.5350524483531</v>
      </c>
      <c r="CL164" s="195">
        <f t="shared" si="186"/>
        <v>229.91346445554359</v>
      </c>
      <c r="CM164" s="195">
        <f t="shared" si="186"/>
        <v>240.52368182438605</v>
      </c>
      <c r="CN164" s="195">
        <f t="shared" si="186"/>
        <v>251.37085921514401</v>
      </c>
      <c r="CO164" s="195">
        <f t="shared" si="186"/>
        <v>262.46026590811215</v>
      </c>
      <c r="CP164" s="195">
        <f t="shared" si="186"/>
        <v>273.79728835232885</v>
      </c>
      <c r="CQ164" s="195">
        <f t="shared" si="186"/>
        <v>285.38743277096262</v>
      </c>
      <c r="CR164" s="195">
        <f t="shared" si="186"/>
        <v>297.23632782463181</v>
      </c>
      <c r="CS164" s="195">
        <f t="shared" si="186"/>
        <v>309.34972733394727</v>
      </c>
      <c r="CT164" s="195">
        <f t="shared" si="186"/>
        <v>321.73351306259298</v>
      </c>
      <c r="CU164" s="195">
        <f t="shared" si="186"/>
        <v>334.39369756229274</v>
      </c>
      <c r="CV164" s="195">
        <f t="shared" si="186"/>
        <v>347.33642708103736</v>
      </c>
      <c r="CW164" s="195">
        <f t="shared" si="186"/>
        <v>360.56798453597997</v>
      </c>
      <c r="CX164" s="195">
        <f t="shared" si="186"/>
        <v>374.09479255243747</v>
      </c>
      <c r="CY164" s="195">
        <f t="shared" si="186"/>
        <v>387.92341657046717</v>
      </c>
      <c r="CZ164" s="195">
        <f>IF($C164&gt;CZ$135, "", IF(CZ$135=$G$15, MAX(CZ58-$G$20, 0), EXP(-$G$21*$G$16)*($G$19*#REF!+(1-$G$19)*#REF!)))</f>
        <v>402.06056802052285</v>
      </c>
    </row>
    <row r="165" spans="3:104" ht="16" hidden="1" outlineLevel="2">
      <c r="C165" s="177">
        <v>29</v>
      </c>
      <c r="D165" s="179" t="str">
        <f t="shared" ref="D165:AI165" si="187">IF($C165&gt;D$135, "", IF(D$135=$G$15, MAX(D59-$G$20, 0), EXP(-$G$21*$G$16)*($G$19*E165+(1-$G$19)*E166)))</f>
        <v/>
      </c>
      <c r="E165" s="195" t="str">
        <f t="shared" si="187"/>
        <v/>
      </c>
      <c r="F165" s="195" t="str">
        <f t="shared" si="187"/>
        <v/>
      </c>
      <c r="G165" s="195" t="str">
        <f t="shared" si="187"/>
        <v/>
      </c>
      <c r="H165" s="195" t="str">
        <f t="shared" si="187"/>
        <v/>
      </c>
      <c r="I165" s="195" t="str">
        <f t="shared" si="187"/>
        <v/>
      </c>
      <c r="J165" s="195" t="str">
        <f t="shared" si="187"/>
        <v/>
      </c>
      <c r="K165" s="195" t="str">
        <f t="shared" si="187"/>
        <v/>
      </c>
      <c r="L165" s="195" t="str">
        <f t="shared" si="187"/>
        <v/>
      </c>
      <c r="M165" s="195" t="str">
        <f t="shared" si="187"/>
        <v/>
      </c>
      <c r="N165" s="195" t="str">
        <f t="shared" si="187"/>
        <v/>
      </c>
      <c r="O165" s="195" t="str">
        <f t="shared" si="187"/>
        <v/>
      </c>
      <c r="P165" s="195" t="str">
        <f t="shared" si="187"/>
        <v/>
      </c>
      <c r="Q165" s="195" t="str">
        <f t="shared" si="187"/>
        <v/>
      </c>
      <c r="R165" s="195" t="str">
        <f t="shared" si="187"/>
        <v/>
      </c>
      <c r="S165" s="195" t="str">
        <f t="shared" si="187"/>
        <v/>
      </c>
      <c r="T165" s="195" t="str">
        <f t="shared" si="187"/>
        <v/>
      </c>
      <c r="U165" s="195" t="str">
        <f t="shared" si="187"/>
        <v/>
      </c>
      <c r="V165" s="195" t="str">
        <f t="shared" si="187"/>
        <v/>
      </c>
      <c r="W165" s="195" t="str">
        <f t="shared" si="187"/>
        <v/>
      </c>
      <c r="X165" s="195" t="str">
        <f t="shared" si="187"/>
        <v/>
      </c>
      <c r="Y165" s="195" t="str">
        <f t="shared" si="187"/>
        <v/>
      </c>
      <c r="Z165" s="195" t="str">
        <f t="shared" si="187"/>
        <v/>
      </c>
      <c r="AA165" s="195" t="str">
        <f t="shared" si="187"/>
        <v/>
      </c>
      <c r="AB165" s="195" t="str">
        <f t="shared" si="187"/>
        <v/>
      </c>
      <c r="AC165" s="195" t="str">
        <f t="shared" si="187"/>
        <v/>
      </c>
      <c r="AD165" s="195" t="str">
        <f t="shared" si="187"/>
        <v/>
      </c>
      <c r="AE165" s="195" t="str">
        <f t="shared" si="187"/>
        <v/>
      </c>
      <c r="AF165" s="195" t="str">
        <f t="shared" si="187"/>
        <v/>
      </c>
      <c r="AG165" s="195">
        <f t="shared" si="187"/>
        <v>2.1018097993271341E-3</v>
      </c>
      <c r="AH165" s="195">
        <f t="shared" si="187"/>
        <v>3.0987200752244206E-3</v>
      </c>
      <c r="AI165" s="195">
        <f t="shared" si="187"/>
        <v>4.5474067647087221E-3</v>
      </c>
      <c r="AJ165" s="195">
        <f t="shared" ref="AJ165:BO165" si="188">IF($C165&gt;AJ$135, "", IF(AJ$135=$G$15, MAX(AJ59-$G$20, 0), EXP(-$G$21*$G$16)*($G$19*AK165+(1-$G$19)*AK166)))</f>
        <v>6.6417361598420993E-3</v>
      </c>
      <c r="AK165" s="195">
        <f t="shared" si="188"/>
        <v>9.6533403837934812E-3</v>
      </c>
      <c r="AL165" s="195">
        <f t="shared" si="188"/>
        <v>1.3960197723352023E-2</v>
      </c>
      <c r="AM165" s="195">
        <f t="shared" si="188"/>
        <v>2.0084504385804256E-2</v>
      </c>
      <c r="AN165" s="195">
        <f t="shared" si="188"/>
        <v>2.8742316354480036E-2</v>
      </c>
      <c r="AO165" s="195">
        <f t="shared" si="188"/>
        <v>4.090786464929938E-2</v>
      </c>
      <c r="AP165" s="195">
        <f t="shared" si="188"/>
        <v>5.7895837693972142E-2</v>
      </c>
      <c r="AQ165" s="195">
        <f t="shared" si="188"/>
        <v>8.1465217441951648E-2</v>
      </c>
      <c r="AR165" s="195">
        <f t="shared" si="188"/>
        <v>0.11394836241999537</v>
      </c>
      <c r="AS165" s="195">
        <f t="shared" si="188"/>
        <v>0.15840883296434544</v>
      </c>
      <c r="AT165" s="195">
        <f t="shared" si="188"/>
        <v>0.21883080437269886</v>
      </c>
      <c r="AU165" s="195">
        <f t="shared" si="188"/>
        <v>0.30034164025246968</v>
      </c>
      <c r="AV165" s="195">
        <f t="shared" si="188"/>
        <v>0.40946711542946307</v>
      </c>
      <c r="AW165" s="195">
        <f t="shared" si="188"/>
        <v>0.55441570787546934</v>
      </c>
      <c r="AX165" s="195">
        <f t="shared" si="188"/>
        <v>0.7453841864259072</v>
      </c>
      <c r="AY165" s="195">
        <f t="shared" si="188"/>
        <v>0.99487135877172039</v>
      </c>
      <c r="AZ165" s="195">
        <f t="shared" si="188"/>
        <v>1.3179804145926584</v>
      </c>
      <c r="BA165" s="195">
        <f t="shared" si="188"/>
        <v>1.7326831218820424</v>
      </c>
      <c r="BB165" s="195">
        <f t="shared" si="188"/>
        <v>2.2600118168024674</v>
      </c>
      <c r="BC165" s="195">
        <f t="shared" si="188"/>
        <v>2.9241386139112602</v>
      </c>
      <c r="BD165" s="195">
        <f t="shared" si="188"/>
        <v>3.7522968534188954</v>
      </c>
      <c r="BE165" s="195">
        <f t="shared" si="188"/>
        <v>4.7744990992820906</v>
      </c>
      <c r="BF165" s="195">
        <f t="shared" si="188"/>
        <v>6.0230107733180009</v>
      </c>
      <c r="BG165" s="195">
        <f t="shared" si="188"/>
        <v>7.5315504283144215</v>
      </c>
      <c r="BH165" s="195">
        <f t="shared" si="188"/>
        <v>9.334207924023092</v>
      </c>
      <c r="BI165" s="195">
        <f t="shared" si="188"/>
        <v>11.46410061324065</v>
      </c>
      <c r="BJ165" s="195">
        <f t="shared" si="188"/>
        <v>13.951823832767026</v>
      </c>
      <c r="BK165" s="195">
        <f t="shared" si="188"/>
        <v>16.823792365900125</v>
      </c>
      <c r="BL165" s="195">
        <f t="shared" si="188"/>
        <v>20.100608809655569</v>
      </c>
      <c r="BM165" s="195">
        <f t="shared" si="188"/>
        <v>23.795625738266072</v>
      </c>
      <c r="BN165" s="195">
        <f t="shared" si="188"/>
        <v>27.913882898360679</v>
      </c>
      <c r="BO165" s="195">
        <f t="shared" si="188"/>
        <v>32.451590474733884</v>
      </c>
      <c r="BP165" s="195">
        <f t="shared" ref="BP165:CY165" si="189">IF($C165&gt;BP$135, "", IF(BP$135=$G$15, MAX(BP59-$G$20, 0), EXP(-$G$21*$G$16)*($G$19*BQ165+(1-$G$19)*BQ166)))</f>
        <v>37.39628925215748</v>
      </c>
      <c r="BQ165" s="195">
        <f t="shared" si="189"/>
        <v>42.727747560565788</v>
      </c>
      <c r="BR165" s="195">
        <f t="shared" si="189"/>
        <v>48.419559259374481</v>
      </c>
      <c r="BS165" s="195">
        <f t="shared" si="189"/>
        <v>54.441300283997592</v>
      </c>
      <c r="BT165" s="195">
        <f t="shared" si="189"/>
        <v>60.76100347445589</v>
      </c>
      <c r="BU165" s="195">
        <f t="shared" si="189"/>
        <v>67.347645459016633</v>
      </c>
      <c r="BV165" s="195">
        <f t="shared" si="189"/>
        <v>74.173325358994504</v>
      </c>
      <c r="BW165" s="195">
        <f t="shared" si="189"/>
        <v>81.214863518101964</v>
      </c>
      <c r="BX165" s="195">
        <f t="shared" si="189"/>
        <v>88.454654676761564</v>
      </c>
      <c r="BY165" s="195">
        <f t="shared" si="189"/>
        <v>95.880752322971176</v>
      </c>
      <c r="BZ165" s="195">
        <f t="shared" si="189"/>
        <v>103.48630453685911</v>
      </c>
      <c r="CA165" s="195">
        <f t="shared" si="189"/>
        <v>111.2685683433929</v>
      </c>
      <c r="CB165" s="195">
        <f t="shared" si="189"/>
        <v>119.22777101317882</v>
      </c>
      <c r="CC165" s="195">
        <f t="shared" si="189"/>
        <v>127.36605567183398</v>
      </c>
      <c r="CD165" s="195">
        <f t="shared" si="189"/>
        <v>135.68666279203811</v>
      </c>
      <c r="CE165" s="195">
        <f t="shared" si="189"/>
        <v>144.19339456397933</v>
      </c>
      <c r="CF165" s="195">
        <f t="shared" si="189"/>
        <v>152.89032404949961</v>
      </c>
      <c r="CG165" s="195">
        <f t="shared" si="189"/>
        <v>161.78166902844336</v>
      </c>
      <c r="CH165" s="195">
        <f t="shared" si="189"/>
        <v>170.87175170423302</v>
      </c>
      <c r="CI165" s="195">
        <f t="shared" si="189"/>
        <v>180.16499143813792</v>
      </c>
      <c r="CJ165" s="195">
        <f t="shared" si="189"/>
        <v>189.66590586121177</v>
      </c>
      <c r="CK165" s="195">
        <f t="shared" si="189"/>
        <v>199.37911305943817</v>
      </c>
      <c r="CL165" s="195">
        <f t="shared" si="189"/>
        <v>209.30933380746526</v>
      </c>
      <c r="CM165" s="195">
        <f t="shared" si="189"/>
        <v>219.46139385201016</v>
      </c>
      <c r="CN165" s="195">
        <f t="shared" si="189"/>
        <v>229.84022624603762</v>
      </c>
      <c r="CO165" s="195">
        <f t="shared" si="189"/>
        <v>240.45087373484205</v>
      </c>
      <c r="CP165" s="195">
        <f t="shared" si="189"/>
        <v>251.29849119518667</v>
      </c>
      <c r="CQ165" s="195">
        <f t="shared" si="189"/>
        <v>262.38834812868009</v>
      </c>
      <c r="CR165" s="195">
        <f t="shared" si="189"/>
        <v>273.72583121059586</v>
      </c>
      <c r="CS165" s="195">
        <f t="shared" si="189"/>
        <v>285.3164468953679</v>
      </c>
      <c r="CT165" s="195">
        <f t="shared" si="189"/>
        <v>297.16582408002301</v>
      </c>
      <c r="CU165" s="195">
        <f t="shared" si="189"/>
        <v>309.27971682683688</v>
      </c>
      <c r="CV165" s="195">
        <f t="shared" si="189"/>
        <v>321.6640071465323</v>
      </c>
      <c r="CW165" s="195">
        <f t="shared" si="189"/>
        <v>334.32470784336493</v>
      </c>
      <c r="CX165" s="195">
        <f t="shared" si="189"/>
        <v>347.26796542347284</v>
      </c>
      <c r="CY165" s="195">
        <f t="shared" si="189"/>
        <v>360.50006306789675</v>
      </c>
      <c r="CZ165" s="195">
        <f>IF($C165&gt;CZ$135, "", IF(CZ$135=$G$15, MAX(CZ59-$G$20, 0), EXP(-$G$21*$G$16)*($G$19*#REF!+(1-$G$19)*#REF!)))</f>
        <v>374.0274236717089</v>
      </c>
    </row>
    <row r="166" spans="3:104" ht="16" hidden="1" outlineLevel="2">
      <c r="C166" s="177">
        <v>30</v>
      </c>
      <c r="D166" s="179" t="str">
        <f t="shared" ref="D166:AI166" si="190">IF($C166&gt;D$135, "", IF(D$135=$G$15, MAX(D60-$G$20, 0), EXP(-$G$21*$G$16)*($G$19*E166+(1-$G$19)*E167)))</f>
        <v/>
      </c>
      <c r="E166" s="195" t="str">
        <f t="shared" si="190"/>
        <v/>
      </c>
      <c r="F166" s="195" t="str">
        <f t="shared" si="190"/>
        <v/>
      </c>
      <c r="G166" s="195" t="str">
        <f t="shared" si="190"/>
        <v/>
      </c>
      <c r="H166" s="195" t="str">
        <f t="shared" si="190"/>
        <v/>
      </c>
      <c r="I166" s="195" t="str">
        <f t="shared" si="190"/>
        <v/>
      </c>
      <c r="J166" s="195" t="str">
        <f t="shared" si="190"/>
        <v/>
      </c>
      <c r="K166" s="195" t="str">
        <f t="shared" si="190"/>
        <v/>
      </c>
      <c r="L166" s="195" t="str">
        <f t="shared" si="190"/>
        <v/>
      </c>
      <c r="M166" s="195" t="str">
        <f t="shared" si="190"/>
        <v/>
      </c>
      <c r="N166" s="195" t="str">
        <f t="shared" si="190"/>
        <v/>
      </c>
      <c r="O166" s="195" t="str">
        <f t="shared" si="190"/>
        <v/>
      </c>
      <c r="P166" s="195" t="str">
        <f t="shared" si="190"/>
        <v/>
      </c>
      <c r="Q166" s="195" t="str">
        <f t="shared" si="190"/>
        <v/>
      </c>
      <c r="R166" s="195" t="str">
        <f t="shared" si="190"/>
        <v/>
      </c>
      <c r="S166" s="195" t="str">
        <f t="shared" si="190"/>
        <v/>
      </c>
      <c r="T166" s="195" t="str">
        <f t="shared" si="190"/>
        <v/>
      </c>
      <c r="U166" s="195" t="str">
        <f t="shared" si="190"/>
        <v/>
      </c>
      <c r="V166" s="195" t="str">
        <f t="shared" si="190"/>
        <v/>
      </c>
      <c r="W166" s="195" t="str">
        <f t="shared" si="190"/>
        <v/>
      </c>
      <c r="X166" s="195" t="str">
        <f t="shared" si="190"/>
        <v/>
      </c>
      <c r="Y166" s="195" t="str">
        <f t="shared" si="190"/>
        <v/>
      </c>
      <c r="Z166" s="195" t="str">
        <f t="shared" si="190"/>
        <v/>
      </c>
      <c r="AA166" s="195" t="str">
        <f t="shared" si="190"/>
        <v/>
      </c>
      <c r="AB166" s="195" t="str">
        <f t="shared" si="190"/>
        <v/>
      </c>
      <c r="AC166" s="195" t="str">
        <f t="shared" si="190"/>
        <v/>
      </c>
      <c r="AD166" s="195" t="str">
        <f t="shared" si="190"/>
        <v/>
      </c>
      <c r="AE166" s="195" t="str">
        <f t="shared" si="190"/>
        <v/>
      </c>
      <c r="AF166" s="195" t="str">
        <f t="shared" si="190"/>
        <v/>
      </c>
      <c r="AG166" s="195" t="str">
        <f t="shared" si="190"/>
        <v/>
      </c>
      <c r="AH166" s="195">
        <f t="shared" si="190"/>
        <v>1.1124822991337335E-3</v>
      </c>
      <c r="AI166" s="195">
        <f t="shared" si="190"/>
        <v>1.6610690725140697E-3</v>
      </c>
      <c r="AJ166" s="195">
        <f t="shared" ref="AJ166:BO166" si="191">IF($C166&gt;AJ$135, "", IF(AJ$135=$G$15, MAX(AJ60-$G$20, 0), EXP(-$G$21*$G$16)*($G$19*AK166+(1-$G$19)*AK167)))</f>
        <v>2.4690566293077173E-3</v>
      </c>
      <c r="AK166" s="195">
        <f t="shared" si="191"/>
        <v>3.6531480997629277E-3</v>
      </c>
      <c r="AL166" s="195">
        <f t="shared" si="191"/>
        <v>5.3794560360135258E-3</v>
      </c>
      <c r="AM166" s="195">
        <f t="shared" si="191"/>
        <v>7.8828653482630011E-3</v>
      </c>
      <c r="AN166" s="195">
        <f t="shared" si="191"/>
        <v>1.1493229361533124E-2</v>
      </c>
      <c r="AO166" s="195">
        <f t="shared" si="191"/>
        <v>1.6670456855955768E-2</v>
      </c>
      <c r="AP166" s="195">
        <f t="shared" si="191"/>
        <v>2.4051006747287416E-2</v>
      </c>
      <c r="AQ166" s="195">
        <f t="shared" si="191"/>
        <v>3.450879438565483E-2</v>
      </c>
      <c r="AR166" s="195">
        <f t="shared" si="191"/>
        <v>4.9233991682529697E-2</v>
      </c>
      <c r="AS166" s="195">
        <f t="shared" si="191"/>
        <v>6.9833612137200296E-2</v>
      </c>
      <c r="AT166" s="195">
        <f t="shared" si="191"/>
        <v>9.8458022464146241E-2</v>
      </c>
      <c r="AU166" s="195">
        <f t="shared" si="191"/>
        <v>0.13795749236465682</v>
      </c>
      <c r="AV166" s="195">
        <f t="shared" si="191"/>
        <v>0.19207242402164096</v>
      </c>
      <c r="AW166" s="195">
        <f t="shared" si="191"/>
        <v>0.26565979946135299</v>
      </c>
      <c r="AX166" s="195">
        <f t="shared" si="191"/>
        <v>0.36495642799951705</v>
      </c>
      <c r="AY166" s="195">
        <f t="shared" si="191"/>
        <v>0.49787654336086418</v>
      </c>
      <c r="AZ166" s="195">
        <f t="shared" si="191"/>
        <v>0.67433699582470841</v>
      </c>
      <c r="BA166" s="195">
        <f t="shared" si="191"/>
        <v>0.90659759483733249</v>
      </c>
      <c r="BB166" s="195">
        <f t="shared" si="191"/>
        <v>1.2095971179697813</v>
      </c>
      <c r="BC166" s="195">
        <f t="shared" si="191"/>
        <v>1.6012573829328225</v>
      </c>
      <c r="BD166" s="195">
        <f t="shared" si="191"/>
        <v>2.1027191744485791</v>
      </c>
      <c r="BE166" s="195">
        <f t="shared" si="191"/>
        <v>2.7384657239252714</v>
      </c>
      <c r="BF166" s="195">
        <f t="shared" si="191"/>
        <v>3.5362832998436677</v>
      </c>
      <c r="BG166" s="195">
        <f t="shared" si="191"/>
        <v>4.5270061422606025</v>
      </c>
      <c r="BH166" s="195">
        <f t="shared" si="191"/>
        <v>5.74399661084332</v>
      </c>
      <c r="BI166" s="195">
        <f t="shared" si="191"/>
        <v>7.2223231604437865</v>
      </c>
      <c r="BJ166" s="195">
        <f t="shared" si="191"/>
        <v>8.9976203181192478</v>
      </c>
      <c r="BK166" s="195">
        <f t="shared" si="191"/>
        <v>11.10464688084468</v>
      </c>
      <c r="BL166" s="195">
        <f t="shared" si="191"/>
        <v>13.575600037897377</v>
      </c>
      <c r="BM166" s="195">
        <f t="shared" si="191"/>
        <v>16.438290654581603</v>
      </c>
      <c r="BN166" s="195">
        <f t="shared" si="191"/>
        <v>19.714332425094817</v>
      </c>
      <c r="BO166" s="195">
        <f t="shared" si="191"/>
        <v>23.41753632451616</v>
      </c>
      <c r="BP166" s="195">
        <f t="shared" ref="BP166:CY166" si="192">IF($C166&gt;BP$135, "", IF(BP$135=$G$15, MAX(BP60-$G$20, 0), EXP(-$G$21*$G$16)*($G$19*BQ166+(1-$G$19)*BQ167)))</f>
        <v>27.552721401866435</v>
      </c>
      <c r="BQ166" s="195">
        <f t="shared" si="192"/>
        <v>32.115143242862608</v>
      </c>
      <c r="BR166" s="195">
        <f t="shared" si="192"/>
        <v>37.090694991446895</v>
      </c>
      <c r="BS166" s="195">
        <f t="shared" si="192"/>
        <v>42.456951177336499</v>
      </c>
      <c r="BT166" s="195">
        <f t="shared" si="192"/>
        <v>48.185008955689796</v>
      </c>
      <c r="BU166" s="195">
        <f t="shared" si="192"/>
        <v>54.241951886347138</v>
      </c>
      <c r="BV166" s="195">
        <f t="shared" si="192"/>
        <v>60.593643822610659</v>
      </c>
      <c r="BW166" s="195">
        <f t="shared" si="192"/>
        <v>67.207484449264982</v>
      </c>
      <c r="BX166" s="195">
        <f t="shared" si="192"/>
        <v>74.054749079140294</v>
      </c>
      <c r="BY166" s="195">
        <f t="shared" si="192"/>
        <v>81.112205726170345</v>
      </c>
      <c r="BZ166" s="195">
        <f t="shared" si="192"/>
        <v>88.3628435715015</v>
      </c>
      <c r="CA166" s="195">
        <f t="shared" si="192"/>
        <v>95.795727214988617</v>
      </c>
      <c r="CB166" s="195">
        <f t="shared" si="192"/>
        <v>103.40516266828034</v>
      </c>
      <c r="CC166" s="195">
        <f t="shared" si="192"/>
        <v>111.18947449710294</v>
      </c>
      <c r="CD166" s="195">
        <f t="shared" si="192"/>
        <v>119.14971676313972</v>
      </c>
      <c r="CE166" s="195">
        <f t="shared" si="192"/>
        <v>127.28857326138457</v>
      </c>
      <c r="CF166" s="195">
        <f t="shared" si="192"/>
        <v>135.60957857634583</v>
      </c>
      <c r="CG166" s="195">
        <f t="shared" si="192"/>
        <v>144.11666355859469</v>
      </c>
      <c r="CH166" s="195">
        <f t="shared" si="192"/>
        <v>152.81394385033798</v>
      </c>
      <c r="CI166" s="195">
        <f t="shared" si="192"/>
        <v>161.70564677250695</v>
      </c>
      <c r="CJ166" s="195">
        <f t="shared" si="192"/>
        <v>170.79609573577844</v>
      </c>
      <c r="CK166" s="195">
        <f t="shared" si="192"/>
        <v>180.08971028703834</v>
      </c>
      <c r="CL166" s="195">
        <f t="shared" si="192"/>
        <v>189.59100824708432</v>
      </c>
      <c r="CM166" s="195">
        <f t="shared" si="192"/>
        <v>199.30460789586311</v>
      </c>
      <c r="CN166" s="195">
        <f t="shared" si="192"/>
        <v>209.23523020629898</v>
      </c>
      <c r="CO166" s="195">
        <f t="shared" si="192"/>
        <v>219.38770112779412</v>
      </c>
      <c r="CP166" s="195">
        <f t="shared" si="192"/>
        <v>229.7669539205053</v>
      </c>
      <c r="CQ166" s="195">
        <f t="shared" si="192"/>
        <v>240.37803154152621</v>
      </c>
      <c r="CR166" s="195">
        <f t="shared" si="192"/>
        <v>251.22608908412886</v>
      </c>
      <c r="CS166" s="195">
        <f t="shared" si="192"/>
        <v>262.31639627124503</v>
      </c>
      <c r="CT166" s="195">
        <f t="shared" si="192"/>
        <v>273.65434000439274</v>
      </c>
      <c r="CU166" s="195">
        <f t="shared" si="192"/>
        <v>285.24542696928154</v>
      </c>
      <c r="CV166" s="195">
        <f t="shared" si="192"/>
        <v>297.09528629935608</v>
      </c>
      <c r="CW166" s="195">
        <f t="shared" si="192"/>
        <v>309.20967229856728</v>
      </c>
      <c r="CX166" s="195">
        <f t="shared" si="192"/>
        <v>321.59446722468709</v>
      </c>
      <c r="CY166" s="195">
        <f t="shared" si="192"/>
        <v>334.25568413451367</v>
      </c>
      <c r="CZ166" s="195">
        <f>IF($C166&gt;CZ$135, "", IF(CZ$135=$G$15, MAX(CZ60-$G$20, 0), EXP(-$G$21*$G$16)*($G$19*#REF!+(1-$G$19)*#REF!)))</f>
        <v>347.19946979234328</v>
      </c>
    </row>
    <row r="167" spans="3:104" ht="16" hidden="1" outlineLevel="2">
      <c r="C167" s="177">
        <v>31</v>
      </c>
      <c r="D167" s="179" t="str">
        <f t="shared" ref="D167:AI167" si="193">IF($C167&gt;D$135, "", IF(D$135=$G$15, MAX(D61-$G$20, 0), EXP(-$G$21*$G$16)*($G$19*E167+(1-$G$19)*E168)))</f>
        <v/>
      </c>
      <c r="E167" s="195" t="str">
        <f t="shared" si="193"/>
        <v/>
      </c>
      <c r="F167" s="195" t="str">
        <f t="shared" si="193"/>
        <v/>
      </c>
      <c r="G167" s="195" t="str">
        <f t="shared" si="193"/>
        <v/>
      </c>
      <c r="H167" s="195" t="str">
        <f t="shared" si="193"/>
        <v/>
      </c>
      <c r="I167" s="195" t="str">
        <f t="shared" si="193"/>
        <v/>
      </c>
      <c r="J167" s="195" t="str">
        <f t="shared" si="193"/>
        <v/>
      </c>
      <c r="K167" s="195" t="str">
        <f t="shared" si="193"/>
        <v/>
      </c>
      <c r="L167" s="195" t="str">
        <f t="shared" si="193"/>
        <v/>
      </c>
      <c r="M167" s="195" t="str">
        <f t="shared" si="193"/>
        <v/>
      </c>
      <c r="N167" s="195" t="str">
        <f t="shared" si="193"/>
        <v/>
      </c>
      <c r="O167" s="195" t="str">
        <f t="shared" si="193"/>
        <v/>
      </c>
      <c r="P167" s="195" t="str">
        <f t="shared" si="193"/>
        <v/>
      </c>
      <c r="Q167" s="195" t="str">
        <f t="shared" si="193"/>
        <v/>
      </c>
      <c r="R167" s="195" t="str">
        <f t="shared" si="193"/>
        <v/>
      </c>
      <c r="S167" s="195" t="str">
        <f t="shared" si="193"/>
        <v/>
      </c>
      <c r="T167" s="195" t="str">
        <f t="shared" si="193"/>
        <v/>
      </c>
      <c r="U167" s="195" t="str">
        <f t="shared" si="193"/>
        <v/>
      </c>
      <c r="V167" s="195" t="str">
        <f t="shared" si="193"/>
        <v/>
      </c>
      <c r="W167" s="195" t="str">
        <f t="shared" si="193"/>
        <v/>
      </c>
      <c r="X167" s="195" t="str">
        <f t="shared" si="193"/>
        <v/>
      </c>
      <c r="Y167" s="195" t="str">
        <f t="shared" si="193"/>
        <v/>
      </c>
      <c r="Z167" s="195" t="str">
        <f t="shared" si="193"/>
        <v/>
      </c>
      <c r="AA167" s="195" t="str">
        <f t="shared" si="193"/>
        <v/>
      </c>
      <c r="AB167" s="195" t="str">
        <f t="shared" si="193"/>
        <v/>
      </c>
      <c r="AC167" s="195" t="str">
        <f t="shared" si="193"/>
        <v/>
      </c>
      <c r="AD167" s="195" t="str">
        <f t="shared" si="193"/>
        <v/>
      </c>
      <c r="AE167" s="195" t="str">
        <f t="shared" si="193"/>
        <v/>
      </c>
      <c r="AF167" s="195" t="str">
        <f t="shared" si="193"/>
        <v/>
      </c>
      <c r="AG167" s="195" t="str">
        <f t="shared" si="193"/>
        <v/>
      </c>
      <c r="AH167" s="195" t="str">
        <f t="shared" si="193"/>
        <v/>
      </c>
      <c r="AI167" s="195">
        <f t="shared" si="193"/>
        <v>5.6805176721658917E-4</v>
      </c>
      <c r="AJ167" s="195">
        <f t="shared" ref="AJ167:BO167" si="194">IF($C167&gt;AJ$135, "", IF(AJ$135=$G$15, MAX(AJ61-$G$20, 0), EXP(-$G$21*$G$16)*($G$19*AK167+(1-$G$19)*AK168)))</f>
        <v>8.5921146046759192E-4</v>
      </c>
      <c r="AK167" s="195">
        <f t="shared" si="194"/>
        <v>1.2939614656538175E-3</v>
      </c>
      <c r="AL167" s="195">
        <f t="shared" si="194"/>
        <v>1.9399759890808921E-3</v>
      </c>
      <c r="AM167" s="195">
        <f t="shared" si="194"/>
        <v>2.8951262064079563E-3</v>
      </c>
      <c r="AN167" s="195">
        <f t="shared" si="194"/>
        <v>4.3000639023370313E-3</v>
      </c>
      <c r="AO167" s="195">
        <f t="shared" si="194"/>
        <v>6.3555969513497913E-3</v>
      </c>
      <c r="AP167" s="195">
        <f t="shared" si="194"/>
        <v>9.3464596054178752E-3</v>
      </c>
      <c r="AQ167" s="195">
        <f t="shared" si="194"/>
        <v>1.3673511186425241E-2</v>
      </c>
      <c r="AR167" s="195">
        <f t="shared" si="194"/>
        <v>1.9896893311562896E-2</v>
      </c>
      <c r="AS167" s="195">
        <f t="shared" si="194"/>
        <v>2.8793223088031936E-2</v>
      </c>
      <c r="AT167" s="195">
        <f t="shared" si="194"/>
        <v>4.1430465879284985E-2</v>
      </c>
      <c r="AU167" s="195">
        <f t="shared" si="194"/>
        <v>5.9264660842040968E-2</v>
      </c>
      <c r="AV167" s="195">
        <f t="shared" si="194"/>
        <v>8.426307907101914E-2</v>
      </c>
      <c r="AW167" s="195">
        <f t="shared" si="194"/>
        <v>0.11905855319941366</v>
      </c>
      <c r="AX167" s="195">
        <f t="shared" si="194"/>
        <v>0.1671394601335553</v>
      </c>
      <c r="AY167" s="195">
        <f t="shared" si="194"/>
        <v>0.23307895130370626</v>
      </c>
      <c r="AZ167" s="195">
        <f t="shared" si="194"/>
        <v>0.32280525398896098</v>
      </c>
      <c r="BA167" s="195">
        <f t="shared" si="194"/>
        <v>0.44391193765750625</v>
      </c>
      <c r="BB167" s="195">
        <f t="shared" si="194"/>
        <v>0.60600268767477827</v>
      </c>
      <c r="BC167" s="195">
        <f t="shared" si="194"/>
        <v>0.82105915878537217</v>
      </c>
      <c r="BD167" s="195">
        <f t="shared" si="194"/>
        <v>1.103812841010976</v>
      </c>
      <c r="BE167" s="195">
        <f t="shared" si="194"/>
        <v>1.4720927549095597</v>
      </c>
      <c r="BF167" s="195">
        <f t="shared" si="194"/>
        <v>1.947110755776799</v>
      </c>
      <c r="BG167" s="195">
        <f t="shared" si="194"/>
        <v>2.5536362945275828</v>
      </c>
      <c r="BH167" s="195">
        <f t="shared" si="194"/>
        <v>3.3200042377613519</v>
      </c>
      <c r="BI167" s="195">
        <f t="shared" si="194"/>
        <v>4.2778949335903524</v>
      </c>
      <c r="BJ167" s="195">
        <f t="shared" si="194"/>
        <v>5.4618277104221518</v>
      </c>
      <c r="BK167" s="195">
        <f t="shared" si="194"/>
        <v>6.9083201498936848</v>
      </c>
      <c r="BL167" s="195">
        <f t="shared" si="194"/>
        <v>8.654688157428529</v>
      </c>
      <c r="BM167" s="195">
        <f t="shared" si="194"/>
        <v>10.737497347394354</v>
      </c>
      <c r="BN167" s="195">
        <f t="shared" si="194"/>
        <v>13.190723871396125</v>
      </c>
      <c r="BO167" s="195">
        <f t="shared" si="194"/>
        <v>16.043738996377339</v>
      </c>
      <c r="BP167" s="195">
        <f t="shared" ref="BP167:CY167" si="195">IF($C167&gt;BP$135, "", IF(BP$135=$G$15, MAX(BP61-$G$20, 0), EXP(-$G$21*$G$16)*($G$19*BQ167+(1-$G$19)*BQ168)))</f>
        <v>19.319289455717001</v>
      </c>
      <c r="BQ167" s="195">
        <f t="shared" si="195"/>
        <v>23.031694341104377</v>
      </c>
      <c r="BR167" s="195">
        <f t="shared" si="195"/>
        <v>27.185506061783315</v>
      </c>
      <c r="BS167" s="195">
        <f t="shared" si="195"/>
        <v>31.774874382652829</v>
      </c>
      <c r="BT167" s="195">
        <f t="shared" si="195"/>
        <v>36.783798667208721</v>
      </c>
      <c r="BU167" s="195">
        <f t="shared" si="195"/>
        <v>42.187351510130917</v>
      </c>
      <c r="BV167" s="195">
        <f t="shared" si="195"/>
        <v>47.953815577524452</v>
      </c>
      <c r="BW167" s="195">
        <f t="shared" si="195"/>
        <v>54.047516627429353</v>
      </c>
      <c r="BX167" s="195">
        <f t="shared" si="195"/>
        <v>60.43199298231356</v>
      </c>
      <c r="BY167" s="195">
        <f t="shared" si="195"/>
        <v>67.073053993538011</v>
      </c>
      <c r="BZ167" s="195">
        <f t="shared" si="195"/>
        <v>73.941280264828819</v>
      </c>
      <c r="CA167" s="195">
        <f t="shared" si="195"/>
        <v>81.013620643041392</v>
      </c>
      <c r="CB167" s="195">
        <f t="shared" si="195"/>
        <v>88.273929980048862</v>
      </c>
      <c r="CC167" s="195">
        <f t="shared" si="195"/>
        <v>95.712521013629626</v>
      </c>
      <c r="CD167" s="195">
        <f t="shared" si="195"/>
        <v>103.32500680240126</v>
      </c>
      <c r="CE167" s="195">
        <f t="shared" si="195"/>
        <v>111.11082318214493</v>
      </c>
      <c r="CF167" s="195">
        <f t="shared" si="195"/>
        <v>119.07180996179439</v>
      </c>
      <c r="CG167" s="195">
        <f t="shared" si="195"/>
        <v>127.21110948105255</v>
      </c>
      <c r="CH167" s="195">
        <f t="shared" si="195"/>
        <v>135.53247052580755</v>
      </c>
      <c r="CI167" s="195">
        <f t="shared" si="195"/>
        <v>144.03989935684783</v>
      </c>
      <c r="CJ167" s="195">
        <f t="shared" si="195"/>
        <v>152.73752943802637</v>
      </c>
      <c r="CK167" s="195">
        <f t="shared" si="195"/>
        <v>161.62959031265007</v>
      </c>
      <c r="CL167" s="195">
        <f t="shared" si="195"/>
        <v>170.72040557298232</v>
      </c>
      <c r="CM167" s="195">
        <f t="shared" si="195"/>
        <v>180.01439495153332</v>
      </c>
      <c r="CN167" s="195">
        <f t="shared" si="195"/>
        <v>189.51607645885267</v>
      </c>
      <c r="CO167" s="195">
        <f t="shared" si="195"/>
        <v>199.23006856885837</v>
      </c>
      <c r="CP167" s="195">
        <f t="shared" si="195"/>
        <v>209.16109245275916</v>
      </c>
      <c r="CQ167" s="195">
        <f t="shared" si="195"/>
        <v>219.31397426265082</v>
      </c>
      <c r="CR167" s="195">
        <f t="shared" si="195"/>
        <v>229.6936474658909</v>
      </c>
      <c r="CS167" s="195">
        <f t="shared" si="195"/>
        <v>240.30515523138109</v>
      </c>
      <c r="CT167" s="195">
        <f t="shared" si="195"/>
        <v>251.15365286891142</v>
      </c>
      <c r="CU167" s="195">
        <f t="shared" si="195"/>
        <v>262.24441032274609</v>
      </c>
      <c r="CV167" s="195">
        <f t="shared" si="195"/>
        <v>273.58281472065721</v>
      </c>
      <c r="CW167" s="195">
        <f t="shared" si="195"/>
        <v>285.17437297963943</v>
      </c>
      <c r="CX167" s="195">
        <f t="shared" si="195"/>
        <v>297.02471446956548</v>
      </c>
      <c r="CY167" s="195">
        <f t="shared" si="195"/>
        <v>309.1395937360715</v>
      </c>
      <c r="CZ167" s="195">
        <f>IF($C167&gt;CZ$135, "", IF(CZ$135=$G$15, MAX(CZ61-$G$20, 0), EXP(-$G$21*$G$16)*($G$19*#REF!+(1-$G$19)*#REF!)))</f>
        <v>321.52489328398883</v>
      </c>
    </row>
    <row r="168" spans="3:104" ht="16" hidden="1" outlineLevel="2">
      <c r="C168" s="177">
        <v>32</v>
      </c>
      <c r="D168" s="179" t="str">
        <f t="shared" ref="D168:AI168" si="196">IF($C168&gt;D$135, "", IF(D$135=$G$15, MAX(D62-$G$20, 0), EXP(-$G$21*$G$16)*($G$19*E168+(1-$G$19)*E169)))</f>
        <v/>
      </c>
      <c r="E168" s="195" t="str">
        <f t="shared" si="196"/>
        <v/>
      </c>
      <c r="F168" s="195" t="str">
        <f t="shared" si="196"/>
        <v/>
      </c>
      <c r="G168" s="195" t="str">
        <f t="shared" si="196"/>
        <v/>
      </c>
      <c r="H168" s="195" t="str">
        <f t="shared" si="196"/>
        <v/>
      </c>
      <c r="I168" s="195" t="str">
        <f t="shared" si="196"/>
        <v/>
      </c>
      <c r="J168" s="195" t="str">
        <f t="shared" si="196"/>
        <v/>
      </c>
      <c r="K168" s="195" t="str">
        <f t="shared" si="196"/>
        <v/>
      </c>
      <c r="L168" s="195" t="str">
        <f t="shared" si="196"/>
        <v/>
      </c>
      <c r="M168" s="195" t="str">
        <f t="shared" si="196"/>
        <v/>
      </c>
      <c r="N168" s="195" t="str">
        <f t="shared" si="196"/>
        <v/>
      </c>
      <c r="O168" s="195" t="str">
        <f t="shared" si="196"/>
        <v/>
      </c>
      <c r="P168" s="195" t="str">
        <f t="shared" si="196"/>
        <v/>
      </c>
      <c r="Q168" s="195" t="str">
        <f t="shared" si="196"/>
        <v/>
      </c>
      <c r="R168" s="195" t="str">
        <f t="shared" si="196"/>
        <v/>
      </c>
      <c r="S168" s="195" t="str">
        <f t="shared" si="196"/>
        <v/>
      </c>
      <c r="T168" s="195" t="str">
        <f t="shared" si="196"/>
        <v/>
      </c>
      <c r="U168" s="195" t="str">
        <f t="shared" si="196"/>
        <v/>
      </c>
      <c r="V168" s="195" t="str">
        <f t="shared" si="196"/>
        <v/>
      </c>
      <c r="W168" s="195" t="str">
        <f t="shared" si="196"/>
        <v/>
      </c>
      <c r="X168" s="195" t="str">
        <f t="shared" si="196"/>
        <v/>
      </c>
      <c r="Y168" s="195" t="str">
        <f t="shared" si="196"/>
        <v/>
      </c>
      <c r="Z168" s="195" t="str">
        <f t="shared" si="196"/>
        <v/>
      </c>
      <c r="AA168" s="195" t="str">
        <f t="shared" si="196"/>
        <v/>
      </c>
      <c r="AB168" s="195" t="str">
        <f t="shared" si="196"/>
        <v/>
      </c>
      <c r="AC168" s="195" t="str">
        <f t="shared" si="196"/>
        <v/>
      </c>
      <c r="AD168" s="195" t="str">
        <f t="shared" si="196"/>
        <v/>
      </c>
      <c r="AE168" s="195" t="str">
        <f t="shared" si="196"/>
        <v/>
      </c>
      <c r="AF168" s="195" t="str">
        <f t="shared" si="196"/>
        <v/>
      </c>
      <c r="AG168" s="195" t="str">
        <f t="shared" si="196"/>
        <v/>
      </c>
      <c r="AH168" s="195" t="str">
        <f t="shared" si="196"/>
        <v/>
      </c>
      <c r="AI168" s="195" t="str">
        <f t="shared" si="196"/>
        <v/>
      </c>
      <c r="AJ168" s="195">
        <f t="shared" ref="AJ168:BO168" si="197">IF($C168&gt;AJ$135, "", IF(AJ$135=$G$15, MAX(AJ62-$G$20, 0), EXP(-$G$21*$G$16)*($G$19*AK168+(1-$G$19)*AK169)))</f>
        <v>2.7908962282628143E-4</v>
      </c>
      <c r="AK168" s="195">
        <f t="shared" si="197"/>
        <v>4.2774687267859481E-4</v>
      </c>
      <c r="AL168" s="195">
        <f t="shared" si="197"/>
        <v>6.528353169092876E-4</v>
      </c>
      <c r="AM168" s="195">
        <f t="shared" si="197"/>
        <v>9.9206337497513715E-4</v>
      </c>
      <c r="AN168" s="195">
        <f t="shared" si="197"/>
        <v>1.5008498787881105E-3</v>
      </c>
      <c r="AO168" s="195">
        <f t="shared" si="197"/>
        <v>2.2601532451416075E-3</v>
      </c>
      <c r="AP168" s="195">
        <f t="shared" si="197"/>
        <v>3.3875022428328091E-3</v>
      </c>
      <c r="AQ168" s="195">
        <f t="shared" si="197"/>
        <v>5.0524042234512869E-3</v>
      </c>
      <c r="AR168" s="195">
        <f t="shared" si="197"/>
        <v>7.4976720279936737E-3</v>
      </c>
      <c r="AS168" s="195">
        <f t="shared" si="197"/>
        <v>1.106865706598858E-2</v>
      </c>
      <c r="AT168" s="195">
        <f t="shared" si="197"/>
        <v>1.6252904846896888E-2</v>
      </c>
      <c r="AU168" s="195">
        <f t="shared" si="197"/>
        <v>2.3733351940209872E-2</v>
      </c>
      <c r="AV168" s="195">
        <f t="shared" si="197"/>
        <v>3.4458835256048488E-2</v>
      </c>
      <c r="AW168" s="195">
        <f t="shared" si="197"/>
        <v>4.9736337265435811E-2</v>
      </c>
      <c r="AX168" s="195">
        <f t="shared" si="197"/>
        <v>7.1349963192296487E-2</v>
      </c>
      <c r="AY168" s="195">
        <f t="shared" si="197"/>
        <v>0.10171201477342602</v>
      </c>
      <c r="AZ168" s="195">
        <f t="shared" si="197"/>
        <v>0.14405151505727537</v>
      </c>
      <c r="BA168" s="195">
        <f t="shared" si="197"/>
        <v>0.20264491811792387</v>
      </c>
      <c r="BB168" s="195">
        <f t="shared" si="197"/>
        <v>0.28309221912548937</v>
      </c>
      <c r="BC168" s="195">
        <f t="shared" si="197"/>
        <v>0.39263893432320529</v>
      </c>
      <c r="BD168" s="195">
        <f t="shared" si="197"/>
        <v>0.54054010671654573</v>
      </c>
      <c r="BE168" s="195">
        <f t="shared" si="197"/>
        <v>0.7384563165337219</v>
      </c>
      <c r="BF168" s="195">
        <f t="shared" si="197"/>
        <v>1.0008634718002414</v>
      </c>
      <c r="BG168" s="195">
        <f t="shared" si="197"/>
        <v>1.3454480084591245</v>
      </c>
      <c r="BH168" s="195">
        <f t="shared" si="197"/>
        <v>1.7934475188122461</v>
      </c>
      <c r="BI168" s="195">
        <f t="shared" si="197"/>
        <v>2.3698847755523835</v>
      </c>
      <c r="BJ168" s="195">
        <f t="shared" si="197"/>
        <v>3.1036323283043017</v>
      </c>
      <c r="BK168" s="195">
        <f t="shared" si="197"/>
        <v>4.0272377599806459</v>
      </c>
      <c r="BL168" s="195">
        <f t="shared" si="197"/>
        <v>5.1764393987757229</v>
      </c>
      <c r="BM168" s="195">
        <f t="shared" si="197"/>
        <v>6.5893122484947551</v>
      </c>
      <c r="BN168" s="195">
        <f t="shared" si="197"/>
        <v>8.3050073712520636</v>
      </c>
      <c r="BO168" s="195">
        <f t="shared" si="197"/>
        <v>10.362087077738325</v>
      </c>
      <c r="BP168" s="195">
        <f t="shared" ref="BP168:CY168" si="198">IF($C168&gt;BP$135, "", IF(BP$135=$G$15, MAX(BP62-$G$20, 0), EXP(-$G$21*$G$16)*($G$19*BQ168+(1-$G$19)*BQ169)))</f>
        <v>12.79651295146847</v>
      </c>
      <c r="BQ168" s="195">
        <f t="shared" si="198"/>
        <v>15.639410382209627</v>
      </c>
      <c r="BR168" s="195">
        <f t="shared" si="198"/>
        <v>18.914803882422252</v>
      </c>
      <c r="BS168" s="195">
        <f t="shared" si="198"/>
        <v>22.637579262703539</v>
      </c>
      <c r="BT168" s="195">
        <f t="shared" si="198"/>
        <v>26.811965284929556</v>
      </c>
      <c r="BU168" s="195">
        <f t="shared" si="198"/>
        <v>31.43082123414251</v>
      </c>
      <c r="BV168" s="195">
        <f t="shared" si="198"/>
        <v>36.475954027761745</v>
      </c>
      <c r="BW168" s="195">
        <f t="shared" si="198"/>
        <v>41.919564420550273</v>
      </c>
      <c r="BX168" s="195">
        <f t="shared" si="198"/>
        <v>47.726746924711662</v>
      </c>
      <c r="BY168" s="195">
        <f t="shared" si="198"/>
        <v>53.8587707160343</v>
      </c>
      <c r="BZ168" s="195">
        <f t="shared" si="198"/>
        <v>60.27669367361063</v>
      </c>
      <c r="CA168" s="195">
        <f t="shared" si="198"/>
        <v>66.944760609278347</v>
      </c>
      <c r="CB168" s="195">
        <f t="shared" si="198"/>
        <v>73.833052859662374</v>
      </c>
      <c r="CC168" s="195">
        <f t="shared" si="198"/>
        <v>80.919005406428823</v>
      </c>
      <c r="CD168" s="195">
        <f t="shared" si="198"/>
        <v>88.187663197792205</v>
      </c>
      <c r="CE168" s="195">
        <f t="shared" si="198"/>
        <v>95.630840948006693</v>
      </c>
      <c r="CF168" s="195">
        <f t="shared" si="198"/>
        <v>103.24558670327798</v>
      </c>
      <c r="CG168" s="195">
        <f t="shared" si="198"/>
        <v>111.03244731098721</v>
      </c>
      <c r="CH168" s="195">
        <f t="shared" si="198"/>
        <v>118.99396397288818</v>
      </c>
      <c r="CI168" s="195">
        <f t="shared" si="198"/>
        <v>127.13363115465538</v>
      </c>
      <c r="CJ168" s="195">
        <f t="shared" si="198"/>
        <v>135.45533027637381</v>
      </c>
      <c r="CK168" s="195">
        <f t="shared" si="198"/>
        <v>143.96310092001809</v>
      </c>
      <c r="CL168" s="195">
        <f t="shared" si="198"/>
        <v>152.66108079951789</v>
      </c>
      <c r="CM168" s="195">
        <f t="shared" si="198"/>
        <v>161.5534996358241</v>
      </c>
      <c r="CN168" s="195">
        <f t="shared" si="198"/>
        <v>170.64468120279426</v>
      </c>
      <c r="CO168" s="195">
        <f t="shared" si="198"/>
        <v>179.93904541857071</v>
      </c>
      <c r="CP168" s="195">
        <f t="shared" si="198"/>
        <v>189.44111048346289</v>
      </c>
      <c r="CQ168" s="195">
        <f t="shared" si="198"/>
        <v>199.15549506536831</v>
      </c>
      <c r="CR168" s="195">
        <f t="shared" si="198"/>
        <v>209.08692053378846</v>
      </c>
      <c r="CS168" s="195">
        <f t="shared" si="198"/>
        <v>219.24021324352123</v>
      </c>
      <c r="CT168" s="195">
        <f t="shared" si="198"/>
        <v>229.6203068691336</v>
      </c>
      <c r="CU168" s="195">
        <f t="shared" si="198"/>
        <v>240.23224479134427</v>
      </c>
      <c r="CV168" s="195">
        <f t="shared" si="198"/>
        <v>251.08118253647029</v>
      </c>
      <c r="CW168" s="195">
        <f t="shared" si="198"/>
        <v>262.1723902701176</v>
      </c>
      <c r="CX168" s="195">
        <f t="shared" si="198"/>
        <v>273.51125534632195</v>
      </c>
      <c r="CY168" s="195">
        <f t="shared" si="198"/>
        <v>285.10328491337276</v>
      </c>
      <c r="CZ168" s="195">
        <f>IF($C168&gt;CZ$135, "", IF(CZ$135=$G$15, MAX(CZ62-$G$20, 0), EXP(-$G$21*$G$16)*($G$19*#REF!+(1-$G$19)*#REF!)))</f>
        <v>296.95410857758077</v>
      </c>
    </row>
    <row r="169" spans="3:104" ht="16" hidden="1" outlineLevel="2">
      <c r="C169" s="177">
        <v>33</v>
      </c>
      <c r="D169" s="179" t="str">
        <f t="shared" ref="D169:AI169" si="199">IF($C169&gt;D$135, "", IF(D$135=$G$15, MAX(D63-$G$20, 0), EXP(-$G$21*$G$16)*($G$19*E169+(1-$G$19)*E170)))</f>
        <v/>
      </c>
      <c r="E169" s="195" t="str">
        <f t="shared" si="199"/>
        <v/>
      </c>
      <c r="F169" s="195" t="str">
        <f t="shared" si="199"/>
        <v/>
      </c>
      <c r="G169" s="195" t="str">
        <f t="shared" si="199"/>
        <v/>
      </c>
      <c r="H169" s="195" t="str">
        <f t="shared" si="199"/>
        <v/>
      </c>
      <c r="I169" s="195" t="str">
        <f t="shared" si="199"/>
        <v/>
      </c>
      <c r="J169" s="195" t="str">
        <f t="shared" si="199"/>
        <v/>
      </c>
      <c r="K169" s="195" t="str">
        <f t="shared" si="199"/>
        <v/>
      </c>
      <c r="L169" s="195" t="str">
        <f t="shared" si="199"/>
        <v/>
      </c>
      <c r="M169" s="195" t="str">
        <f t="shared" si="199"/>
        <v/>
      </c>
      <c r="N169" s="195" t="str">
        <f t="shared" si="199"/>
        <v/>
      </c>
      <c r="O169" s="195" t="str">
        <f t="shared" si="199"/>
        <v/>
      </c>
      <c r="P169" s="195" t="str">
        <f t="shared" si="199"/>
        <v/>
      </c>
      <c r="Q169" s="195" t="str">
        <f t="shared" si="199"/>
        <v/>
      </c>
      <c r="R169" s="195" t="str">
        <f t="shared" si="199"/>
        <v/>
      </c>
      <c r="S169" s="195" t="str">
        <f t="shared" si="199"/>
        <v/>
      </c>
      <c r="T169" s="195" t="str">
        <f t="shared" si="199"/>
        <v/>
      </c>
      <c r="U169" s="195" t="str">
        <f t="shared" si="199"/>
        <v/>
      </c>
      <c r="V169" s="195" t="str">
        <f t="shared" si="199"/>
        <v/>
      </c>
      <c r="W169" s="195" t="str">
        <f t="shared" si="199"/>
        <v/>
      </c>
      <c r="X169" s="195" t="str">
        <f t="shared" si="199"/>
        <v/>
      </c>
      <c r="Y169" s="195" t="str">
        <f t="shared" si="199"/>
        <v/>
      </c>
      <c r="Z169" s="195" t="str">
        <f t="shared" si="199"/>
        <v/>
      </c>
      <c r="AA169" s="195" t="str">
        <f t="shared" si="199"/>
        <v/>
      </c>
      <c r="AB169" s="195" t="str">
        <f t="shared" si="199"/>
        <v/>
      </c>
      <c r="AC169" s="195" t="str">
        <f t="shared" si="199"/>
        <v/>
      </c>
      <c r="AD169" s="195" t="str">
        <f t="shared" si="199"/>
        <v/>
      </c>
      <c r="AE169" s="195" t="str">
        <f t="shared" si="199"/>
        <v/>
      </c>
      <c r="AF169" s="195" t="str">
        <f t="shared" si="199"/>
        <v/>
      </c>
      <c r="AG169" s="195" t="str">
        <f t="shared" si="199"/>
        <v/>
      </c>
      <c r="AH169" s="195" t="str">
        <f t="shared" si="199"/>
        <v/>
      </c>
      <c r="AI169" s="195" t="str">
        <f t="shared" si="199"/>
        <v/>
      </c>
      <c r="AJ169" s="195" t="str">
        <f t="shared" ref="AJ169:BO169" si="200">IF($C169&gt;AJ$135, "", IF(AJ$135=$G$15, MAX(AJ63-$G$20, 0), EXP(-$G$21*$G$16)*($G$19*AK169+(1-$G$19)*AK170)))</f>
        <v/>
      </c>
      <c r="AK169" s="195">
        <f t="shared" si="200"/>
        <v>1.315502920949264E-4</v>
      </c>
      <c r="AL169" s="195">
        <f t="shared" si="200"/>
        <v>2.0435304597126193E-4</v>
      </c>
      <c r="AM169" s="195">
        <f t="shared" si="200"/>
        <v>3.1616424978037896E-4</v>
      </c>
      <c r="AN169" s="195">
        <f t="shared" si="200"/>
        <v>4.8711675856445875E-4</v>
      </c>
      <c r="AO169" s="195">
        <f t="shared" si="200"/>
        <v>7.4728466750022412E-4</v>
      </c>
      <c r="AP169" s="195">
        <f t="shared" si="200"/>
        <v>1.1413356445262902E-3</v>
      </c>
      <c r="AQ169" s="195">
        <f t="shared" si="200"/>
        <v>1.7352182022673133E-3</v>
      </c>
      <c r="AR169" s="195">
        <f t="shared" si="200"/>
        <v>2.6256973652845684E-3</v>
      </c>
      <c r="AS169" s="195">
        <f t="shared" si="200"/>
        <v>3.9538372788469438E-3</v>
      </c>
      <c r="AT169" s="195">
        <f t="shared" si="200"/>
        <v>5.9238938205156688E-3</v>
      </c>
      <c r="AU169" s="195">
        <f t="shared" si="200"/>
        <v>8.8295358467093896E-3</v>
      </c>
      <c r="AV169" s="195">
        <f t="shared" si="200"/>
        <v>1.3089867744890358E-2</v>
      </c>
      <c r="AW169" s="195">
        <f t="shared" si="200"/>
        <v>1.9298377314197583E-2</v>
      </c>
      <c r="AX169" s="195">
        <f t="shared" si="200"/>
        <v>2.8288665735054883E-2</v>
      </c>
      <c r="AY169" s="195">
        <f t="shared" si="200"/>
        <v>4.1221591473282901E-2</v>
      </c>
      <c r="AZ169" s="195">
        <f t="shared" si="200"/>
        <v>5.9699204773041276E-2</v>
      </c>
      <c r="BA169" s="195">
        <f t="shared" si="200"/>
        <v>8.5911445569683192E-2</v>
      </c>
      <c r="BB169" s="195">
        <f t="shared" si="200"/>
        <v>0.12282184854532002</v>
      </c>
      <c r="BC169" s="195">
        <f t="shared" si="200"/>
        <v>0.17439819913334365</v>
      </c>
      <c r="BD169" s="195">
        <f t="shared" si="200"/>
        <v>0.24589289452426236</v>
      </c>
      <c r="BE169" s="195">
        <f t="shared" si="200"/>
        <v>0.34417529866705576</v>
      </c>
      <c r="BF169" s="195">
        <f t="shared" si="200"/>
        <v>0.47811421435690105</v>
      </c>
      <c r="BG169" s="195">
        <f t="shared" si="200"/>
        <v>0.65900231767188289</v>
      </c>
      <c r="BH169" s="195">
        <f t="shared" si="200"/>
        <v>0.90100570508045574</v>
      </c>
      <c r="BI169" s="195">
        <f t="shared" si="200"/>
        <v>1.2216105263962764</v>
      </c>
      <c r="BJ169" s="195">
        <f t="shared" si="200"/>
        <v>1.6420253682001509</v>
      </c>
      <c r="BK169" s="195">
        <f t="shared" si="200"/>
        <v>2.1874835824701129</v>
      </c>
      <c r="BL169" s="195">
        <f t="shared" si="200"/>
        <v>2.8873759111331889</v>
      </c>
      <c r="BM169" s="195">
        <f t="shared" si="200"/>
        <v>3.7751332772614599</v>
      </c>
      <c r="BN169" s="195">
        <f t="shared" si="200"/>
        <v>4.8877761718619492</v>
      </c>
      <c r="BO169" s="195">
        <f t="shared" si="200"/>
        <v>6.2650550021982454</v>
      </c>
      <c r="BP169" s="195">
        <f t="shared" ref="BP169:CY169" si="201">IF($C169&gt;BP$135, "", IF(BP$135=$G$15, MAX(BP63-$G$20, 0), EXP(-$G$21*$G$16)*($G$19*BQ169+(1-$G$19)*BQ170)))</f>
        <v>7.948129459346144</v>
      </c>
      <c r="BQ169" s="195">
        <f t="shared" si="201"/>
        <v>9.9777777584025262</v>
      </c>
      <c r="BR169" s="195">
        <f t="shared" si="201"/>
        <v>12.392189355514175</v>
      </c>
      <c r="BS169" s="195">
        <f t="shared" si="201"/>
        <v>15.22447410735953</v>
      </c>
      <c r="BT169" s="195">
        <f t="shared" si="201"/>
        <v>18.500107751122808</v>
      </c>
      <c r="BU169" s="195">
        <f t="shared" si="201"/>
        <v>22.234612568365254</v>
      </c>
      <c r="BV169" s="195">
        <f t="shared" si="201"/>
        <v>26.431822174767039</v>
      </c>
      <c r="BW169" s="195">
        <f t="shared" si="201"/>
        <v>31.083077351867644</v>
      </c>
      <c r="BX169" s="195">
        <f t="shared" si="201"/>
        <v>36.167626262431774</v>
      </c>
      <c r="BY169" s="195">
        <f t="shared" si="201"/>
        <v>41.654349643312038</v>
      </c>
      <c r="BZ169" s="195">
        <f t="shared" si="201"/>
        <v>47.504712074081539</v>
      </c>
      <c r="CA169" s="195">
        <f t="shared" si="201"/>
        <v>53.676591703832337</v>
      </c>
      <c r="CB169" s="195">
        <f t="shared" si="201"/>
        <v>60.128423280632838</v>
      </c>
      <c r="CC169" s="195">
        <f t="shared" si="201"/>
        <v>66.822973481039526</v>
      </c>
      <c r="CD169" s="195">
        <f t="shared" si="201"/>
        <v>73.730110797075255</v>
      </c>
      <c r="CE169" s="195">
        <f t="shared" si="201"/>
        <v>80.82815099757542</v>
      </c>
      <c r="CF169" s="195">
        <f t="shared" si="201"/>
        <v>88.103708099726788</v>
      </c>
      <c r="CG169" s="195">
        <f t="shared" si="201"/>
        <v>95.550354107428518</v>
      </c>
      <c r="CH169" s="195">
        <f t="shared" si="201"/>
        <v>103.16665531839888</v>
      </c>
      <c r="CI169" s="195">
        <f t="shared" si="201"/>
        <v>110.95420711955096</v>
      </c>
      <c r="CJ169" s="195">
        <f t="shared" si="201"/>
        <v>118.91612096493454</v>
      </c>
      <c r="CK169" s="195">
        <f t="shared" si="201"/>
        <v>127.0561226396496</v>
      </c>
      <c r="CL169" s="195">
        <f t="shared" si="201"/>
        <v>135.37815577025742</v>
      </c>
      <c r="CM169" s="195">
        <f t="shared" si="201"/>
        <v>143.88626823505555</v>
      </c>
      <c r="CN169" s="195">
        <f t="shared" si="201"/>
        <v>152.58459792176077</v>
      </c>
      <c r="CO169" s="195">
        <f t="shared" si="201"/>
        <v>161.47737472897546</v>
      </c>
      <c r="CP169" s="195">
        <f t="shared" si="201"/>
        <v>170.56892261215893</v>
      </c>
      <c r="CQ169" s="195">
        <f t="shared" si="201"/>
        <v>179.8636616750934</v>
      </c>
      <c r="CR169" s="195">
        <f t="shared" si="201"/>
        <v>189.36611030785625</v>
      </c>
      <c r="CS169" s="195">
        <f t="shared" si="201"/>
        <v>199.0808873723324</v>
      </c>
      <c r="CT169" s="195">
        <f t="shared" si="201"/>
        <v>209.01271443632461</v>
      </c>
      <c r="CU169" s="195">
        <f t="shared" si="201"/>
        <v>219.16641805734139</v>
      </c>
      <c r="CV169" s="195">
        <f t="shared" si="201"/>
        <v>229.54693211716781</v>
      </c>
      <c r="CW169" s="195">
        <f t="shared" si="201"/>
        <v>240.15930020834853</v>
      </c>
      <c r="CX169" s="195">
        <f t="shared" si="201"/>
        <v>251.0086780737366</v>
      </c>
      <c r="CY169" s="195">
        <f t="shared" si="201"/>
        <v>262.1003361002891</v>
      </c>
      <c r="CZ169" s="195">
        <f>IF($C169&gt;CZ$135, "", IF(CZ$135=$G$15, MAX(CZ63-$G$20, 0), EXP(-$G$21*$G$16)*($G$19*#REF!+(1-$G$19)*#REF!)))</f>
        <v>273.43966186831483</v>
      </c>
    </row>
    <row r="170" spans="3:104" ht="16" hidden="1" outlineLevel="2">
      <c r="C170" s="177">
        <v>34</v>
      </c>
      <c r="D170" s="179" t="str">
        <f t="shared" ref="D170:AI170" si="202">IF($C170&gt;D$135, "", IF(D$135=$G$15, MAX(D64-$G$20, 0), EXP(-$G$21*$G$16)*($G$19*E170+(1-$G$19)*E171)))</f>
        <v/>
      </c>
      <c r="E170" s="195" t="str">
        <f t="shared" si="202"/>
        <v/>
      </c>
      <c r="F170" s="195" t="str">
        <f t="shared" si="202"/>
        <v/>
      </c>
      <c r="G170" s="195" t="str">
        <f t="shared" si="202"/>
        <v/>
      </c>
      <c r="H170" s="195" t="str">
        <f t="shared" si="202"/>
        <v/>
      </c>
      <c r="I170" s="195" t="str">
        <f t="shared" si="202"/>
        <v/>
      </c>
      <c r="J170" s="195" t="str">
        <f t="shared" si="202"/>
        <v/>
      </c>
      <c r="K170" s="195" t="str">
        <f t="shared" si="202"/>
        <v/>
      </c>
      <c r="L170" s="195" t="str">
        <f t="shared" si="202"/>
        <v/>
      </c>
      <c r="M170" s="195" t="str">
        <f t="shared" si="202"/>
        <v/>
      </c>
      <c r="N170" s="195" t="str">
        <f t="shared" si="202"/>
        <v/>
      </c>
      <c r="O170" s="195" t="str">
        <f t="shared" si="202"/>
        <v/>
      </c>
      <c r="P170" s="195" t="str">
        <f t="shared" si="202"/>
        <v/>
      </c>
      <c r="Q170" s="195" t="str">
        <f t="shared" si="202"/>
        <v/>
      </c>
      <c r="R170" s="195" t="str">
        <f t="shared" si="202"/>
        <v/>
      </c>
      <c r="S170" s="195" t="str">
        <f t="shared" si="202"/>
        <v/>
      </c>
      <c r="T170" s="195" t="str">
        <f t="shared" si="202"/>
        <v/>
      </c>
      <c r="U170" s="195" t="str">
        <f t="shared" si="202"/>
        <v/>
      </c>
      <c r="V170" s="195" t="str">
        <f t="shared" si="202"/>
        <v/>
      </c>
      <c r="W170" s="195" t="str">
        <f t="shared" si="202"/>
        <v/>
      </c>
      <c r="X170" s="195" t="str">
        <f t="shared" si="202"/>
        <v/>
      </c>
      <c r="Y170" s="195" t="str">
        <f t="shared" si="202"/>
        <v/>
      </c>
      <c r="Z170" s="195" t="str">
        <f t="shared" si="202"/>
        <v/>
      </c>
      <c r="AA170" s="195" t="str">
        <f t="shared" si="202"/>
        <v/>
      </c>
      <c r="AB170" s="195" t="str">
        <f t="shared" si="202"/>
        <v/>
      </c>
      <c r="AC170" s="195" t="str">
        <f t="shared" si="202"/>
        <v/>
      </c>
      <c r="AD170" s="195" t="str">
        <f t="shared" si="202"/>
        <v/>
      </c>
      <c r="AE170" s="195" t="str">
        <f t="shared" si="202"/>
        <v/>
      </c>
      <c r="AF170" s="195" t="str">
        <f t="shared" si="202"/>
        <v/>
      </c>
      <c r="AG170" s="195" t="str">
        <f t="shared" si="202"/>
        <v/>
      </c>
      <c r="AH170" s="195" t="str">
        <f t="shared" si="202"/>
        <v/>
      </c>
      <c r="AI170" s="195" t="str">
        <f t="shared" si="202"/>
        <v/>
      </c>
      <c r="AJ170" s="195" t="str">
        <f t="shared" ref="AJ170:BO170" si="203">IF($C170&gt;AJ$135, "", IF(AJ$135=$G$15, MAX(AJ64-$G$20, 0), EXP(-$G$21*$G$16)*($G$19*AK170+(1-$G$19)*AK171)))</f>
        <v/>
      </c>
      <c r="AK170" s="195" t="str">
        <f t="shared" si="203"/>
        <v/>
      </c>
      <c r="AL170" s="195">
        <f t="shared" si="203"/>
        <v>5.9293108916813614E-5</v>
      </c>
      <c r="AM170" s="195">
        <f t="shared" si="203"/>
        <v>9.3380599623610995E-5</v>
      </c>
      <c r="AN170" s="195">
        <f t="shared" si="203"/>
        <v>1.4649553839496317E-4</v>
      </c>
      <c r="AO170" s="195">
        <f t="shared" si="203"/>
        <v>2.2890484756603197E-4</v>
      </c>
      <c r="AP170" s="195">
        <f t="shared" si="203"/>
        <v>3.561997933939106E-4</v>
      </c>
      <c r="AQ170" s="195">
        <f t="shared" si="203"/>
        <v>5.5192899278421956E-4</v>
      </c>
      <c r="AR170" s="195">
        <f t="shared" si="203"/>
        <v>8.514592100276327E-4</v>
      </c>
      <c r="AS170" s="195">
        <f t="shared" si="203"/>
        <v>1.3075945571385729E-3</v>
      </c>
      <c r="AT170" s="195">
        <f t="shared" si="203"/>
        <v>1.9986910246405035E-3</v>
      </c>
      <c r="AU170" s="195">
        <f t="shared" si="203"/>
        <v>3.040277485944389E-3</v>
      </c>
      <c r="AV170" s="195">
        <f t="shared" si="203"/>
        <v>4.6015522632379471E-3</v>
      </c>
      <c r="AW170" s="195">
        <f t="shared" si="203"/>
        <v>6.9285819379383672E-3</v>
      </c>
      <c r="AX170" s="195">
        <f t="shared" si="203"/>
        <v>1.0376599853488648E-2</v>
      </c>
      <c r="AY170" s="195">
        <f t="shared" si="203"/>
        <v>1.5454492710884272E-2</v>
      </c>
      <c r="AZ170" s="195">
        <f t="shared" si="203"/>
        <v>2.2885369101264933E-2</v>
      </c>
      <c r="BA170" s="195">
        <f t="shared" si="203"/>
        <v>3.3687996525052825E-2</v>
      </c>
      <c r="BB170" s="195">
        <f t="shared" si="203"/>
        <v>4.9284812913064392E-2</v>
      </c>
      <c r="BC170" s="195">
        <f t="shared" si="203"/>
        <v>7.1643056573411121E-2</v>
      </c>
      <c r="BD170" s="195">
        <f t="shared" si="203"/>
        <v>0.10345614222856814</v>
      </c>
      <c r="BE170" s="195">
        <f t="shared" si="203"/>
        <v>0.14837248721637411</v>
      </c>
      <c r="BF170" s="195">
        <f t="shared" si="203"/>
        <v>0.21127821519691936</v>
      </c>
      <c r="BG170" s="195">
        <f t="shared" si="203"/>
        <v>0.298638094771913</v>
      </c>
      <c r="BH170" s="195">
        <f t="shared" si="203"/>
        <v>0.41889519088129107</v>
      </c>
      <c r="BI170" s="195">
        <f t="shared" si="203"/>
        <v>0.5829234739332827</v>
      </c>
      <c r="BJ170" s="195">
        <f t="shared" si="203"/>
        <v>0.80451856718477077</v>
      </c>
      <c r="BK170" s="195">
        <f t="shared" si="203"/>
        <v>1.1008996527680959</v>
      </c>
      <c r="BL170" s="195">
        <f t="shared" si="203"/>
        <v>1.4931804598992435</v>
      </c>
      <c r="BM170" s="195">
        <f t="shared" si="203"/>
        <v>2.0067500685139521</v>
      </c>
      <c r="BN170" s="195">
        <f t="shared" si="203"/>
        <v>2.671486787456677</v>
      </c>
      <c r="BO170" s="195">
        <f t="shared" si="203"/>
        <v>3.521713622126923</v>
      </c>
      <c r="BP170" s="195">
        <f t="shared" ref="BP170:CY170" si="204">IF($C170&gt;BP$135, "", IF(BP$135=$G$15, MAX(BP64-$G$20, 0), EXP(-$G$21*$G$16)*($G$19*BQ170+(1-$G$19)*BQ171)))</f>
        <v>4.595796139102406</v>
      </c>
      <c r="BQ170" s="195">
        <f t="shared" si="204"/>
        <v>5.9352882621915608</v>
      </c>
      <c r="BR170" s="195">
        <f t="shared" si="204"/>
        <v>7.5835545271079612</v>
      </c>
      <c r="BS170" s="195">
        <f t="shared" si="204"/>
        <v>9.5838435986807404</v>
      </c>
      <c r="BT170" s="195">
        <f t="shared" si="204"/>
        <v>11.976859746148291</v>
      </c>
      <c r="BU170" s="195">
        <f t="shared" si="204"/>
        <v>14.797973789901329</v>
      </c>
      <c r="BV170" s="195">
        <f t="shared" si="204"/>
        <v>18.074322757543577</v>
      </c>
      <c r="BW170" s="195">
        <f t="shared" si="204"/>
        <v>21.822149333477487</v>
      </c>
      <c r="BX170" s="195">
        <f t="shared" si="204"/>
        <v>26.044801220344063</v>
      </c>
      <c r="BY170" s="195">
        <f t="shared" si="204"/>
        <v>30.731815562018401</v>
      </c>
      <c r="BZ170" s="195">
        <f t="shared" si="204"/>
        <v>35.859427065760379</v>
      </c>
      <c r="CA170" s="195">
        <f t="shared" si="204"/>
        <v>41.392647904629186</v>
      </c>
      <c r="CB170" s="195">
        <f t="shared" si="204"/>
        <v>47.288787707233389</v>
      </c>
      <c r="CC170" s="195">
        <f t="shared" si="204"/>
        <v>53.501963325498046</v>
      </c>
      <c r="CD170" s="195">
        <f t="shared" si="204"/>
        <v>59.987874158733689</v>
      </c>
      <c r="CE170" s="195">
        <f t="shared" si="204"/>
        <v>66.707987785812875</v>
      </c>
      <c r="CF170" s="195">
        <f t="shared" si="204"/>
        <v>73.632370226573229</v>
      </c>
      <c r="CG170" s="195">
        <f t="shared" si="204"/>
        <v>80.740719967215639</v>
      </c>
      <c r="CH170" s="195">
        <f t="shared" si="204"/>
        <v>88.021646378276699</v>
      </c>
      <c r="CI170" s="195">
        <f t="shared" si="204"/>
        <v>95.470706790427911</v>
      </c>
      <c r="CJ170" s="195">
        <f t="shared" si="204"/>
        <v>103.08799145768764</v>
      </c>
      <c r="CK170" s="195">
        <f t="shared" si="204"/>
        <v>110.87600285353824</v>
      </c>
      <c r="CL170" s="195">
        <f t="shared" si="204"/>
        <v>118.83825179743928</v>
      </c>
      <c r="CM170" s="195">
        <f t="shared" si="204"/>
        <v>126.97857984668714</v>
      </c>
      <c r="CN170" s="195">
        <f t="shared" si="204"/>
        <v>135.30094699440536</v>
      </c>
      <c r="CO170" s="195">
        <f t="shared" si="204"/>
        <v>143.80940128890541</v>
      </c>
      <c r="CP170" s="195">
        <f t="shared" si="204"/>
        <v>152.50808079169846</v>
      </c>
      <c r="CQ170" s="195">
        <f t="shared" si="204"/>
        <v>161.40121557904578</v>
      </c>
      <c r="CR170" s="195">
        <f t="shared" si="204"/>
        <v>170.49312978801615</v>
      </c>
      <c r="CS170" s="195">
        <f t="shared" si="204"/>
        <v>179.78824370803946</v>
      </c>
      <c r="CT170" s="195">
        <f t="shared" si="204"/>
        <v>189.29107591896894</v>
      </c>
      <c r="CU170" s="195">
        <f t="shared" si="204"/>
        <v>199.00624547668522</v>
      </c>
      <c r="CV170" s="195">
        <f t="shared" si="204"/>
        <v>208.93847414730055</v>
      </c>
      <c r="CW170" s="195">
        <f t="shared" si="204"/>
        <v>219.09258869104249</v>
      </c>
      <c r="CX170" s="195">
        <f t="shared" si="204"/>
        <v>229.47352319692305</v>
      </c>
      <c r="CY170" s="195">
        <f t="shared" si="204"/>
        <v>240.08632146932163</v>
      </c>
      <c r="CZ170" s="195">
        <f>IF($C170&gt;CZ$135, "", IF(CZ$135=$G$15, MAX(CZ64-$G$20, 0), EXP(-$G$21*$G$16)*($G$19*#REF!+(1-$G$19)*#REF!)))</f>
        <v>250.93613946763651</v>
      </c>
    </row>
    <row r="171" spans="3:104" ht="16" hidden="1" outlineLevel="2">
      <c r="C171" s="177">
        <v>35</v>
      </c>
      <c r="D171" s="179" t="str">
        <f t="shared" ref="D171:AI171" si="205">IF($C171&gt;D$135, "", IF(D$135=$G$15, MAX(D65-$G$20, 0), EXP(-$G$21*$G$16)*($G$19*E171+(1-$G$19)*E172)))</f>
        <v/>
      </c>
      <c r="E171" s="195" t="str">
        <f t="shared" si="205"/>
        <v/>
      </c>
      <c r="F171" s="195" t="str">
        <f t="shared" si="205"/>
        <v/>
      </c>
      <c r="G171" s="195" t="str">
        <f t="shared" si="205"/>
        <v/>
      </c>
      <c r="H171" s="195" t="str">
        <f t="shared" si="205"/>
        <v/>
      </c>
      <c r="I171" s="195" t="str">
        <f t="shared" si="205"/>
        <v/>
      </c>
      <c r="J171" s="195" t="str">
        <f t="shared" si="205"/>
        <v/>
      </c>
      <c r="K171" s="195" t="str">
        <f t="shared" si="205"/>
        <v/>
      </c>
      <c r="L171" s="195" t="str">
        <f t="shared" si="205"/>
        <v/>
      </c>
      <c r="M171" s="195" t="str">
        <f t="shared" si="205"/>
        <v/>
      </c>
      <c r="N171" s="195" t="str">
        <f t="shared" si="205"/>
        <v/>
      </c>
      <c r="O171" s="195" t="str">
        <f t="shared" si="205"/>
        <v/>
      </c>
      <c r="P171" s="195" t="str">
        <f t="shared" si="205"/>
        <v/>
      </c>
      <c r="Q171" s="195" t="str">
        <f t="shared" si="205"/>
        <v/>
      </c>
      <c r="R171" s="195" t="str">
        <f t="shared" si="205"/>
        <v/>
      </c>
      <c r="S171" s="195" t="str">
        <f t="shared" si="205"/>
        <v/>
      </c>
      <c r="T171" s="195" t="str">
        <f t="shared" si="205"/>
        <v/>
      </c>
      <c r="U171" s="195" t="str">
        <f t="shared" si="205"/>
        <v/>
      </c>
      <c r="V171" s="195" t="str">
        <f t="shared" si="205"/>
        <v/>
      </c>
      <c r="W171" s="195" t="str">
        <f t="shared" si="205"/>
        <v/>
      </c>
      <c r="X171" s="195" t="str">
        <f t="shared" si="205"/>
        <v/>
      </c>
      <c r="Y171" s="195" t="str">
        <f t="shared" si="205"/>
        <v/>
      </c>
      <c r="Z171" s="195" t="str">
        <f t="shared" si="205"/>
        <v/>
      </c>
      <c r="AA171" s="195" t="str">
        <f t="shared" si="205"/>
        <v/>
      </c>
      <c r="AB171" s="195" t="str">
        <f t="shared" si="205"/>
        <v/>
      </c>
      <c r="AC171" s="195" t="str">
        <f t="shared" si="205"/>
        <v/>
      </c>
      <c r="AD171" s="195" t="str">
        <f t="shared" si="205"/>
        <v/>
      </c>
      <c r="AE171" s="195" t="str">
        <f t="shared" si="205"/>
        <v/>
      </c>
      <c r="AF171" s="195" t="str">
        <f t="shared" si="205"/>
        <v/>
      </c>
      <c r="AG171" s="195" t="str">
        <f t="shared" si="205"/>
        <v/>
      </c>
      <c r="AH171" s="195" t="str">
        <f t="shared" si="205"/>
        <v/>
      </c>
      <c r="AI171" s="195" t="str">
        <f t="shared" si="205"/>
        <v/>
      </c>
      <c r="AJ171" s="195" t="str">
        <f t="shared" ref="AJ171:BO171" si="206">IF($C171&gt;AJ$135, "", IF(AJ$135=$G$15, MAX(AJ65-$G$20, 0), EXP(-$G$21*$G$16)*($G$19*AK171+(1-$G$19)*AK172)))</f>
        <v/>
      </c>
      <c r="AK171" s="195" t="str">
        <f t="shared" si="206"/>
        <v/>
      </c>
      <c r="AL171" s="195" t="str">
        <f t="shared" si="206"/>
        <v/>
      </c>
      <c r="AM171" s="195">
        <f t="shared" si="206"/>
        <v>2.5460205129073904E-5</v>
      </c>
      <c r="AN171" s="195">
        <f t="shared" si="206"/>
        <v>4.0662726334771623E-5</v>
      </c>
      <c r="AO171" s="195">
        <f t="shared" si="206"/>
        <v>6.4702889243600743E-5</v>
      </c>
      <c r="AP171" s="195">
        <f t="shared" si="206"/>
        <v>1.025634130431447E-4</v>
      </c>
      <c r="AQ171" s="195">
        <f t="shared" si="206"/>
        <v>1.6193829683451604E-4</v>
      </c>
      <c r="AR171" s="195">
        <f t="shared" si="206"/>
        <v>2.5464739183760028E-4</v>
      </c>
      <c r="AS171" s="195">
        <f t="shared" si="206"/>
        <v>3.9875222671162885E-4</v>
      </c>
      <c r="AT171" s="195">
        <f t="shared" si="206"/>
        <v>6.2169899129324796E-4</v>
      </c>
      <c r="AU171" s="195">
        <f t="shared" si="206"/>
        <v>9.6495353431016702E-4</v>
      </c>
      <c r="AV171" s="195">
        <f t="shared" si="206"/>
        <v>1.490784391775383E-3</v>
      </c>
      <c r="AW171" s="195">
        <f t="shared" si="206"/>
        <v>2.2921089703106172E-3</v>
      </c>
      <c r="AX171" s="195">
        <f t="shared" si="206"/>
        <v>3.5066633777056581E-3</v>
      </c>
      <c r="AY171" s="195">
        <f t="shared" si="206"/>
        <v>5.3372080024738488E-3</v>
      </c>
      <c r="AZ171" s="195">
        <f t="shared" si="206"/>
        <v>8.0800584440328983E-3</v>
      </c>
      <c r="BA171" s="195">
        <f t="shared" si="206"/>
        <v>1.2164950473516239E-2</v>
      </c>
      <c r="BB171" s="195">
        <f t="shared" si="206"/>
        <v>1.8210114165168274E-2</v>
      </c>
      <c r="BC171" s="195">
        <f t="shared" si="206"/>
        <v>2.7097433148678653E-2</v>
      </c>
      <c r="BD171" s="195">
        <f t="shared" si="206"/>
        <v>4.0073655588362844E-2</v>
      </c>
      <c r="BE171" s="195">
        <f t="shared" si="206"/>
        <v>5.8884711324867674E-2</v>
      </c>
      <c r="BF171" s="195">
        <f t="shared" si="206"/>
        <v>8.5951113376104046E-2</v>
      </c>
      <c r="BG171" s="195">
        <f t="shared" si="206"/>
        <v>0.12459292935692547</v>
      </c>
      <c r="BH171" s="195">
        <f t="shared" si="206"/>
        <v>0.17931253493504173</v>
      </c>
      <c r="BI171" s="195">
        <f t="shared" si="206"/>
        <v>0.25614181776896194</v>
      </c>
      <c r="BJ171" s="195">
        <f t="shared" si="206"/>
        <v>0.36305707736046261</v>
      </c>
      <c r="BK171" s="195">
        <f t="shared" si="206"/>
        <v>0.51045887300246884</v>
      </c>
      <c r="BL171" s="195">
        <f t="shared" si="206"/>
        <v>0.71170482405831692</v>
      </c>
      <c r="BM171" s="195">
        <f t="shared" si="206"/>
        <v>0.9836703434648475</v>
      </c>
      <c r="BN171" s="195">
        <f t="shared" si="206"/>
        <v>1.3472953705465833</v>
      </c>
      <c r="BO171" s="195">
        <f t="shared" si="206"/>
        <v>1.8280549773020069</v>
      </c>
      <c r="BP171" s="195">
        <f t="shared" ref="BP171:CY171" si="207">IF($C171&gt;BP$135, "", IF(BP$135=$G$15, MAX(BP65-$G$20, 0), EXP(-$G$21*$G$16)*($G$19*BQ171+(1-$G$19)*BQ172)))</f>
        <v>2.4562699837537325</v>
      </c>
      <c r="BQ171" s="195">
        <f t="shared" si="207"/>
        <v>3.2671536581722118</v>
      </c>
      <c r="BR171" s="195">
        <f t="shared" si="207"/>
        <v>4.300477165437508</v>
      </c>
      <c r="BS171" s="195">
        <f t="shared" si="207"/>
        <v>5.5997363029287959</v>
      </c>
      <c r="BT171" s="195">
        <f t="shared" si="207"/>
        <v>7.2107229170916165</v>
      </c>
      <c r="BU171" s="195">
        <f t="shared" si="207"/>
        <v>9.1794535424530288</v>
      </c>
      <c r="BV171" s="195">
        <f t="shared" si="207"/>
        <v>11.549489839388512</v>
      </c>
      <c r="BW171" s="195">
        <f t="shared" si="207"/>
        <v>14.358799009719231</v>
      </c>
      <c r="BX171" s="195">
        <f t="shared" si="207"/>
        <v>17.636436842012245</v>
      </c>
      <c r="BY171" s="195">
        <f t="shared" si="207"/>
        <v>21.399468664614151</v>
      </c>
      <c r="BZ171" s="195">
        <f t="shared" si="207"/>
        <v>25.650639436885523</v>
      </c>
      <c r="CA171" s="195">
        <f t="shared" si="207"/>
        <v>30.377320999569541</v>
      </c>
      <c r="CB171" s="195">
        <f t="shared" si="207"/>
        <v>35.552162486753943</v>
      </c>
      <c r="CC171" s="195">
        <f t="shared" si="207"/>
        <v>41.135628600917897</v>
      </c>
      <c r="CD171" s="195">
        <f t="shared" si="207"/>
        <v>47.080247318147322</v>
      </c>
      <c r="CE171" s="195">
        <f t="shared" si="207"/>
        <v>53.335972664501597</v>
      </c>
      <c r="CF171" s="195">
        <f t="shared" si="207"/>
        <v>59.855718037723541</v>
      </c>
      <c r="CG171" s="195">
        <f t="shared" si="207"/>
        <v>66.599971511150272</v>
      </c>
      <c r="CH171" s="195">
        <f t="shared" si="207"/>
        <v>73.539573879866083</v>
      </c>
      <c r="CI171" s="195">
        <f t="shared" si="207"/>
        <v>80.656229686164878</v>
      </c>
      <c r="CJ171" s="195">
        <f t="shared" si="207"/>
        <v>87.940992592276316</v>
      </c>
      <c r="CK171" s="195">
        <f t="shared" si="207"/>
        <v>95.391557116756758</v>
      </c>
      <c r="CL171" s="195">
        <f t="shared" si="207"/>
        <v>103.00942519737673</v>
      </c>
      <c r="CM171" s="195">
        <f t="shared" si="207"/>
        <v>110.79778048127372</v>
      </c>
      <c r="CN171" s="195">
        <f t="shared" si="207"/>
        <v>118.76034833103198</v>
      </c>
      <c r="CO171" s="195">
        <f t="shared" si="207"/>
        <v>126.9010027627119</v>
      </c>
      <c r="CP171" s="195">
        <f t="shared" si="207"/>
        <v>135.22370393575969</v>
      </c>
      <c r="CQ171" s="195">
        <f t="shared" si="207"/>
        <v>143.7325000685079</v>
      </c>
      <c r="CR171" s="195">
        <f t="shared" si="207"/>
        <v>152.43152939626935</v>
      </c>
      <c r="CS171" s="195">
        <f t="shared" si="207"/>
        <v>161.32502217297173</v>
      </c>
      <c r="CT171" s="195">
        <f t="shared" si="207"/>
        <v>170.4173027173008</v>
      </c>
      <c r="CU171" s="195">
        <f t="shared" si="207"/>
        <v>179.71279150434205</v>
      </c>
      <c r="CV171" s="195">
        <f t="shared" si="207"/>
        <v>189.2160073037324</v>
      </c>
      <c r="CW171" s="195">
        <f t="shared" si="207"/>
        <v>198.93156936535644</v>
      </c>
      <c r="CX171" s="195">
        <f t="shared" si="207"/>
        <v>208.86419965364414</v>
      </c>
      <c r="CY171" s="195">
        <f t="shared" si="207"/>
        <v>219.01872513155078</v>
      </c>
      <c r="CZ171" s="195">
        <f>IF($C171&gt;CZ$135, "", IF(CZ$135=$G$15, MAX(CZ65-$G$20, 0), EXP(-$G$21*$G$16)*($G$19*#REF!+(1-$G$19)*#REF!)))</f>
        <v>229.40008009532386</v>
      </c>
    </row>
    <row r="172" spans="3:104" ht="16" hidden="1" outlineLevel="2">
      <c r="C172" s="177">
        <v>36</v>
      </c>
      <c r="D172" s="179" t="str">
        <f t="shared" ref="D172:AI172" si="208">IF($C172&gt;D$135, "", IF(D$135=$G$15, MAX(D66-$G$20, 0), EXP(-$G$21*$G$16)*($G$19*E172+(1-$G$19)*E173)))</f>
        <v/>
      </c>
      <c r="E172" s="195" t="str">
        <f t="shared" si="208"/>
        <v/>
      </c>
      <c r="F172" s="195" t="str">
        <f t="shared" si="208"/>
        <v/>
      </c>
      <c r="G172" s="195" t="str">
        <f t="shared" si="208"/>
        <v/>
      </c>
      <c r="H172" s="195" t="str">
        <f t="shared" si="208"/>
        <v/>
      </c>
      <c r="I172" s="195" t="str">
        <f t="shared" si="208"/>
        <v/>
      </c>
      <c r="J172" s="195" t="str">
        <f t="shared" si="208"/>
        <v/>
      </c>
      <c r="K172" s="195" t="str">
        <f t="shared" si="208"/>
        <v/>
      </c>
      <c r="L172" s="195" t="str">
        <f t="shared" si="208"/>
        <v/>
      </c>
      <c r="M172" s="195" t="str">
        <f t="shared" si="208"/>
        <v/>
      </c>
      <c r="N172" s="195" t="str">
        <f t="shared" si="208"/>
        <v/>
      </c>
      <c r="O172" s="195" t="str">
        <f t="shared" si="208"/>
        <v/>
      </c>
      <c r="P172" s="195" t="str">
        <f t="shared" si="208"/>
        <v/>
      </c>
      <c r="Q172" s="195" t="str">
        <f t="shared" si="208"/>
        <v/>
      </c>
      <c r="R172" s="195" t="str">
        <f t="shared" si="208"/>
        <v/>
      </c>
      <c r="S172" s="195" t="str">
        <f t="shared" si="208"/>
        <v/>
      </c>
      <c r="T172" s="195" t="str">
        <f t="shared" si="208"/>
        <v/>
      </c>
      <c r="U172" s="195" t="str">
        <f t="shared" si="208"/>
        <v/>
      </c>
      <c r="V172" s="195" t="str">
        <f t="shared" si="208"/>
        <v/>
      </c>
      <c r="W172" s="195" t="str">
        <f t="shared" si="208"/>
        <v/>
      </c>
      <c r="X172" s="195" t="str">
        <f t="shared" si="208"/>
        <v/>
      </c>
      <c r="Y172" s="195" t="str">
        <f t="shared" si="208"/>
        <v/>
      </c>
      <c r="Z172" s="195" t="str">
        <f t="shared" si="208"/>
        <v/>
      </c>
      <c r="AA172" s="195" t="str">
        <f t="shared" si="208"/>
        <v/>
      </c>
      <c r="AB172" s="195" t="str">
        <f t="shared" si="208"/>
        <v/>
      </c>
      <c r="AC172" s="195" t="str">
        <f t="shared" si="208"/>
        <v/>
      </c>
      <c r="AD172" s="195" t="str">
        <f t="shared" si="208"/>
        <v/>
      </c>
      <c r="AE172" s="195" t="str">
        <f t="shared" si="208"/>
        <v/>
      </c>
      <c r="AF172" s="195" t="str">
        <f t="shared" si="208"/>
        <v/>
      </c>
      <c r="AG172" s="195" t="str">
        <f t="shared" si="208"/>
        <v/>
      </c>
      <c r="AH172" s="195" t="str">
        <f t="shared" si="208"/>
        <v/>
      </c>
      <c r="AI172" s="195" t="str">
        <f t="shared" si="208"/>
        <v/>
      </c>
      <c r="AJ172" s="195" t="str">
        <f t="shared" ref="AJ172:BO172" si="209">IF($C172&gt;AJ$135, "", IF(AJ$135=$G$15, MAX(AJ66-$G$20, 0), EXP(-$G$21*$G$16)*($G$19*AK172+(1-$G$19)*AK173)))</f>
        <v/>
      </c>
      <c r="AK172" s="195" t="str">
        <f t="shared" si="209"/>
        <v/>
      </c>
      <c r="AL172" s="195" t="str">
        <f t="shared" si="209"/>
        <v/>
      </c>
      <c r="AM172" s="195" t="str">
        <f t="shared" si="209"/>
        <v/>
      </c>
      <c r="AN172" s="195">
        <f t="shared" si="209"/>
        <v>1.0370858919151836E-5</v>
      </c>
      <c r="AO172" s="195">
        <f t="shared" si="209"/>
        <v>1.6801680074240351E-5</v>
      </c>
      <c r="AP172" s="195">
        <f t="shared" si="209"/>
        <v>2.712470146243055E-5</v>
      </c>
      <c r="AQ172" s="195">
        <f t="shared" si="209"/>
        <v>4.3631711392970664E-5</v>
      </c>
      <c r="AR172" s="195">
        <f t="shared" si="209"/>
        <v>6.9921864354909624E-5</v>
      </c>
      <c r="AS172" s="195">
        <f t="shared" si="209"/>
        <v>1.1162031019021015E-4</v>
      </c>
      <c r="AT172" s="195">
        <f t="shared" si="209"/>
        <v>1.7747465528189336E-4</v>
      </c>
      <c r="AU172" s="195">
        <f t="shared" si="209"/>
        <v>2.8101727999368654E-4</v>
      </c>
      <c r="AV172" s="195">
        <f t="shared" si="209"/>
        <v>4.4306868386660779E-4</v>
      </c>
      <c r="AW172" s="195">
        <f t="shared" si="209"/>
        <v>6.9548077952358484E-4</v>
      </c>
      <c r="AX172" s="195">
        <f t="shared" si="209"/>
        <v>1.0866925882059141E-3</v>
      </c>
      <c r="AY172" s="195">
        <f t="shared" si="209"/>
        <v>1.6899107699197451E-3</v>
      </c>
      <c r="AZ172" s="195">
        <f t="shared" si="209"/>
        <v>2.6150541672415599E-3</v>
      </c>
      <c r="BA172" s="195">
        <f t="shared" si="209"/>
        <v>4.026038644186835E-3</v>
      </c>
      <c r="BB172" s="195">
        <f t="shared" si="209"/>
        <v>6.1655514717462463E-3</v>
      </c>
      <c r="BC172" s="195">
        <f t="shared" si="209"/>
        <v>9.3901978607113992E-3</v>
      </c>
      <c r="BD172" s="195">
        <f t="shared" si="209"/>
        <v>1.421981419381054E-2</v>
      </c>
      <c r="BE172" s="195">
        <f t="shared" si="209"/>
        <v>2.1405836378202373E-2</v>
      </c>
      <c r="BF172" s="195">
        <f t="shared" si="209"/>
        <v>3.2024862924926172E-2</v>
      </c>
      <c r="BG172" s="195">
        <f t="shared" si="209"/>
        <v>4.7604890026166989E-2</v>
      </c>
      <c r="BH172" s="195">
        <f t="shared" si="209"/>
        <v>7.0292978933411771E-2</v>
      </c>
      <c r="BI172" s="195">
        <f t="shared" si="209"/>
        <v>0.10307410396274348</v>
      </c>
      <c r="BJ172" s="195">
        <f t="shared" si="209"/>
        <v>0.15005125173110423</v>
      </c>
      <c r="BK172" s="195">
        <f t="shared" si="209"/>
        <v>0.21679597064716544</v>
      </c>
      <c r="BL172" s="195">
        <f t="shared" si="209"/>
        <v>0.31077580669019</v>
      </c>
      <c r="BM172" s="195">
        <f t="shared" si="209"/>
        <v>0.44185955976655727</v>
      </c>
      <c r="BN172" s="195">
        <f t="shared" si="209"/>
        <v>0.62289213165413015</v>
      </c>
      <c r="BO172" s="195">
        <f t="shared" si="209"/>
        <v>0.87031707020033988</v>
      </c>
      <c r="BP172" s="195">
        <f t="shared" ref="BP172:CY172" si="210">IF($C172&gt;BP$135, "", IF(BP$135=$G$15, MAX(BP66-$G$20, 0), EXP(-$G$21*$G$16)*($G$19*BQ172+(1-$G$19)*BQ173)))</f>
        <v>1.2048062510747679</v>
      </c>
      <c r="BQ172" s="195">
        <f t="shared" si="210"/>
        <v>1.6518327243578557</v>
      </c>
      <c r="BR172" s="195">
        <f t="shared" si="210"/>
        <v>2.2420960840744328</v>
      </c>
      <c r="BS172" s="195">
        <f t="shared" si="210"/>
        <v>3.0116831031838958</v>
      </c>
      <c r="BT172" s="195">
        <f t="shared" si="210"/>
        <v>4.0018254180411255</v>
      </c>
      <c r="BU172" s="195">
        <f t="shared" si="210"/>
        <v>5.2581088059833325</v>
      </c>
      <c r="BV172" s="195">
        <f t="shared" si="210"/>
        <v>6.8290051050118592</v>
      </c>
      <c r="BW172" s="195">
        <f t="shared" si="210"/>
        <v>8.7636485367230428</v>
      </c>
      <c r="BX172" s="195">
        <f t="shared" si="210"/>
        <v>11.108871111112165</v>
      </c>
      <c r="BY172" s="195">
        <f t="shared" si="210"/>
        <v>13.90564814888805</v>
      </c>
      <c r="BZ172" s="195">
        <f t="shared" si="210"/>
        <v>17.185274056203632</v>
      </c>
      <c r="CA172" s="195">
        <f t="shared" si="210"/>
        <v>20.965763097067306</v>
      </c>
      <c r="CB172" s="195">
        <f t="shared" si="210"/>
        <v>25.249104704144479</v>
      </c>
      <c r="CC172" s="195">
        <f t="shared" si="210"/>
        <v>30.020039144762425</v>
      </c>
      <c r="CD172" s="195">
        <f t="shared" si="210"/>
        <v>35.246898970513094</v>
      </c>
      <c r="CE172" s="195">
        <f t="shared" si="210"/>
        <v>40.884750840616235</v>
      </c>
      <c r="CF172" s="195">
        <f t="shared" si="210"/>
        <v>46.880590917048139</v>
      </c>
      <c r="CG172" s="195">
        <f t="shared" si="210"/>
        <v>53.179792008249223</v>
      </c>
      <c r="CH172" s="195">
        <f t="shared" si="210"/>
        <v>59.732545323612463</v>
      </c>
      <c r="CI172" s="195">
        <f t="shared" si="210"/>
        <v>66.49889111679262</v>
      </c>
      <c r="CJ172" s="195">
        <f t="shared" si="210"/>
        <v>73.451241740486225</v>
      </c>
      <c r="CK172" s="195">
        <f t="shared" si="210"/>
        <v>80.574051950228395</v>
      </c>
      <c r="CL172" s="195">
        <f t="shared" si="210"/>
        <v>87.861233950099418</v>
      </c>
      <c r="CM172" s="195">
        <f t="shared" si="210"/>
        <v>95.312619997485697</v>
      </c>
      <c r="CN172" s="195">
        <f t="shared" si="210"/>
        <v>102.930856906291</v>
      </c>
      <c r="CO172" s="195">
        <f t="shared" si="210"/>
        <v>110.71952378945346</v>
      </c>
      <c r="CP172" s="195">
        <f t="shared" si="210"/>
        <v>118.68241055265345</v>
      </c>
      <c r="CQ172" s="195">
        <f t="shared" si="210"/>
        <v>126.82339137466289</v>
      </c>
      <c r="CR172" s="195">
        <f t="shared" si="210"/>
        <v>135.14642658125763</v>
      </c>
      <c r="CS172" s="195">
        <f t="shared" si="210"/>
        <v>143.65556456079841</v>
      </c>
      <c r="CT172" s="195">
        <f t="shared" si="210"/>
        <v>152.35494372240703</v>
      </c>
      <c r="CU172" s="195">
        <f t="shared" si="210"/>
        <v>161.24879449768505</v>
      </c>
      <c r="CV172" s="195">
        <f t="shared" si="210"/>
        <v>170.3414413869429</v>
      </c>
      <c r="CW172" s="195">
        <f t="shared" si="210"/>
        <v>179.63730505092934</v>
      </c>
      <c r="CX172" s="195">
        <f t="shared" si="210"/>
        <v>189.1409044490731</v>
      </c>
      <c r="CY172" s="195">
        <f t="shared" si="210"/>
        <v>198.85685902527081</v>
      </c>
      <c r="CZ172" s="195">
        <f>IF($C172&gt;CZ$135, "", IF(CZ$135=$G$15, MAX(CZ66-$G$20, 0), EXP(-$G$21*$G$16)*($G$19*#REF!+(1-$G$19)*#REF!)))</f>
        <v>208.78989094227853</v>
      </c>
    </row>
    <row r="173" spans="3:104" ht="16" hidden="1" outlineLevel="2">
      <c r="C173" s="177">
        <v>37</v>
      </c>
      <c r="D173" s="179" t="str">
        <f t="shared" ref="D173:AI173" si="211">IF($C173&gt;D$135, "", IF(D$135=$G$15, MAX(D67-$G$20, 0), EXP(-$G$21*$G$16)*($G$19*E173+(1-$G$19)*E174)))</f>
        <v/>
      </c>
      <c r="E173" s="195" t="str">
        <f t="shared" si="211"/>
        <v/>
      </c>
      <c r="F173" s="195" t="str">
        <f t="shared" si="211"/>
        <v/>
      </c>
      <c r="G173" s="195" t="str">
        <f t="shared" si="211"/>
        <v/>
      </c>
      <c r="H173" s="195" t="str">
        <f t="shared" si="211"/>
        <v/>
      </c>
      <c r="I173" s="195" t="str">
        <f t="shared" si="211"/>
        <v/>
      </c>
      <c r="J173" s="195" t="str">
        <f t="shared" si="211"/>
        <v/>
      </c>
      <c r="K173" s="195" t="str">
        <f t="shared" si="211"/>
        <v/>
      </c>
      <c r="L173" s="195" t="str">
        <f t="shared" si="211"/>
        <v/>
      </c>
      <c r="M173" s="195" t="str">
        <f t="shared" si="211"/>
        <v/>
      </c>
      <c r="N173" s="195" t="str">
        <f t="shared" si="211"/>
        <v/>
      </c>
      <c r="O173" s="195" t="str">
        <f t="shared" si="211"/>
        <v/>
      </c>
      <c r="P173" s="195" t="str">
        <f t="shared" si="211"/>
        <v/>
      </c>
      <c r="Q173" s="195" t="str">
        <f t="shared" si="211"/>
        <v/>
      </c>
      <c r="R173" s="195" t="str">
        <f t="shared" si="211"/>
        <v/>
      </c>
      <c r="S173" s="195" t="str">
        <f t="shared" si="211"/>
        <v/>
      </c>
      <c r="T173" s="195" t="str">
        <f t="shared" si="211"/>
        <v/>
      </c>
      <c r="U173" s="195" t="str">
        <f t="shared" si="211"/>
        <v/>
      </c>
      <c r="V173" s="195" t="str">
        <f t="shared" si="211"/>
        <v/>
      </c>
      <c r="W173" s="195" t="str">
        <f t="shared" si="211"/>
        <v/>
      </c>
      <c r="X173" s="195" t="str">
        <f t="shared" si="211"/>
        <v/>
      </c>
      <c r="Y173" s="195" t="str">
        <f t="shared" si="211"/>
        <v/>
      </c>
      <c r="Z173" s="195" t="str">
        <f t="shared" si="211"/>
        <v/>
      </c>
      <c r="AA173" s="195" t="str">
        <f t="shared" si="211"/>
        <v/>
      </c>
      <c r="AB173" s="195" t="str">
        <f t="shared" si="211"/>
        <v/>
      </c>
      <c r="AC173" s="195" t="str">
        <f t="shared" si="211"/>
        <v/>
      </c>
      <c r="AD173" s="195" t="str">
        <f t="shared" si="211"/>
        <v/>
      </c>
      <c r="AE173" s="195" t="str">
        <f t="shared" si="211"/>
        <v/>
      </c>
      <c r="AF173" s="195" t="str">
        <f t="shared" si="211"/>
        <v/>
      </c>
      <c r="AG173" s="195" t="str">
        <f t="shared" si="211"/>
        <v/>
      </c>
      <c r="AH173" s="195" t="str">
        <f t="shared" si="211"/>
        <v/>
      </c>
      <c r="AI173" s="195" t="str">
        <f t="shared" si="211"/>
        <v/>
      </c>
      <c r="AJ173" s="195" t="str">
        <f t="shared" ref="AJ173:BO173" si="212">IF($C173&gt;AJ$135, "", IF(AJ$135=$G$15, MAX(AJ67-$G$20, 0), EXP(-$G$21*$G$16)*($G$19*AK173+(1-$G$19)*AK174)))</f>
        <v/>
      </c>
      <c r="AK173" s="195" t="str">
        <f t="shared" si="212"/>
        <v/>
      </c>
      <c r="AL173" s="195" t="str">
        <f t="shared" si="212"/>
        <v/>
      </c>
      <c r="AM173" s="195" t="str">
        <f t="shared" si="212"/>
        <v/>
      </c>
      <c r="AN173" s="195" t="str">
        <f t="shared" si="212"/>
        <v/>
      </c>
      <c r="AO173" s="195">
        <f t="shared" si="212"/>
        <v>3.9877630316542809E-6</v>
      </c>
      <c r="AP173" s="195">
        <f t="shared" si="212"/>
        <v>6.5553267123640023E-6</v>
      </c>
      <c r="AQ173" s="195">
        <f t="shared" si="212"/>
        <v>1.0740383680916191E-5</v>
      </c>
      <c r="AR173" s="195">
        <f t="shared" si="212"/>
        <v>1.753712690974664E-5</v>
      </c>
      <c r="AS173" s="195">
        <f t="shared" si="212"/>
        <v>2.8533874955920066E-5</v>
      </c>
      <c r="AT173" s="195">
        <f t="shared" si="212"/>
        <v>4.6256713923150759E-5</v>
      </c>
      <c r="AU173" s="195">
        <f t="shared" si="212"/>
        <v>7.4704370432411736E-5</v>
      </c>
      <c r="AV173" s="195">
        <f t="shared" si="212"/>
        <v>1.2017585703550922E-4</v>
      </c>
      <c r="AW173" s="195">
        <f t="shared" si="212"/>
        <v>1.9254325872774012E-4</v>
      </c>
      <c r="AX173" s="195">
        <f t="shared" si="212"/>
        <v>3.0719638180598118E-4</v>
      </c>
      <c r="AY173" s="195">
        <f t="shared" si="212"/>
        <v>4.8799358810907244E-4</v>
      </c>
      <c r="AZ173" s="195">
        <f t="shared" si="212"/>
        <v>7.7170703296892734E-4</v>
      </c>
      <c r="BA173" s="195">
        <f t="shared" si="212"/>
        <v>1.2146677894922095E-3</v>
      </c>
      <c r="BB173" s="195">
        <f t="shared" si="212"/>
        <v>1.9026186659640276E-3</v>
      </c>
      <c r="BC173" s="195">
        <f t="shared" si="212"/>
        <v>2.9651964220612464E-3</v>
      </c>
      <c r="BD173" s="195">
        <f t="shared" si="212"/>
        <v>4.5970213278337608E-3</v>
      </c>
      <c r="BE173" s="195">
        <f t="shared" si="212"/>
        <v>7.0881036240672294E-3</v>
      </c>
      <c r="BF173" s="195">
        <f t="shared" si="212"/>
        <v>1.0867214476143396E-2</v>
      </c>
      <c r="BG173" s="195">
        <f t="shared" si="212"/>
        <v>1.6563034776967286E-2</v>
      </c>
      <c r="BH173" s="195">
        <f t="shared" si="212"/>
        <v>2.5089287577401156E-2</v>
      </c>
      <c r="BI173" s="195">
        <f t="shared" si="212"/>
        <v>3.77616364308185E-2</v>
      </c>
      <c r="BJ173" s="195">
        <f t="shared" si="212"/>
        <v>5.6455781535713526E-2</v>
      </c>
      <c r="BK173" s="195">
        <f t="shared" si="212"/>
        <v>8.3817693674307692E-2</v>
      </c>
      <c r="BL173" s="195">
        <f t="shared" si="212"/>
        <v>0.12353793255111854</v>
      </c>
      <c r="BM173" s="195">
        <f t="shared" si="212"/>
        <v>0.18070195219053745</v>
      </c>
      <c r="BN173" s="195">
        <f t="shared" si="212"/>
        <v>0.26222642882147507</v>
      </c>
      <c r="BO173" s="195">
        <f t="shared" si="212"/>
        <v>0.37738695233427377</v>
      </c>
      <c r="BP173" s="195">
        <f t="shared" ref="BP173:CY173" si="213">IF($C173&gt;BP$135, "", IF(BP$135=$G$15, MAX(BP67-$G$20, 0), EXP(-$G$21*$G$16)*($G$19*BQ173+(1-$G$19)*BQ174)))</f>
        <v>0.53843371389454542</v>
      </c>
      <c r="BQ173" s="195">
        <f t="shared" si="213"/>
        <v>0.7612778702260744</v>
      </c>
      <c r="BR173" s="195">
        <f t="shared" si="213"/>
        <v>1.0662110752741047</v>
      </c>
      <c r="BS173" s="195">
        <f t="shared" si="213"/>
        <v>1.4785939376253951</v>
      </c>
      <c r="BT173" s="195">
        <f t="shared" si="213"/>
        <v>2.0294169180131787</v>
      </c>
      <c r="BU173" s="195">
        <f t="shared" si="213"/>
        <v>2.7556025903301387</v>
      </c>
      <c r="BV173" s="195">
        <f t="shared" si="213"/>
        <v>3.6998873627746902</v>
      </c>
      <c r="BW173" s="195">
        <f t="shared" si="213"/>
        <v>4.9101032936338047</v>
      </c>
      <c r="BX173" s="195">
        <f t="shared" si="213"/>
        <v>6.437689449850776</v>
      </c>
      <c r="BY173" s="195">
        <f t="shared" si="213"/>
        <v>8.3353120653632402</v>
      </c>
      <c r="BZ173" s="195">
        <f t="shared" si="213"/>
        <v>10.65357664512443</v>
      </c>
      <c r="CA173" s="195">
        <f t="shared" si="213"/>
        <v>13.436978849577601</v>
      </c>
      <c r="CB173" s="195">
        <f t="shared" si="213"/>
        <v>16.719455213260588</v>
      </c>
      <c r="CC173" s="195">
        <f t="shared" si="213"/>
        <v>20.520127444439797</v>
      </c>
      <c r="CD173" s="195">
        <f t="shared" si="213"/>
        <v>24.840025938448633</v>
      </c>
      <c r="CE173" s="195">
        <f t="shared" si="213"/>
        <v>29.660646855090992</v>
      </c>
      <c r="CF173" s="195">
        <f t="shared" si="213"/>
        <v>34.945055547071519</v>
      </c>
      <c r="CG173" s="195">
        <f t="shared" si="213"/>
        <v>40.641840681546782</v>
      </c>
      <c r="CH173" s="195">
        <f t="shared" si="213"/>
        <v>46.6915691419767</v>
      </c>
      <c r="CI173" s="195">
        <f t="shared" si="213"/>
        <v>53.034631674271431</v>
      </c>
      <c r="CJ173" s="195">
        <f t="shared" si="213"/>
        <v>59.618765895054324</v>
      </c>
      <c r="CK173" s="195">
        <f t="shared" si="213"/>
        <v>66.404413584308713</v>
      </c>
      <c r="CL173" s="195">
        <f t="shared" si="213"/>
        <v>73.366630744328617</v>
      </c>
      <c r="CM173" s="195">
        <f t="shared" si="213"/>
        <v>80.493447626577847</v>
      </c>
      <c r="CN173" s="195">
        <f t="shared" si="213"/>
        <v>87.781901063428847</v>
      </c>
      <c r="CO173" s="195">
        <f t="shared" si="213"/>
        <v>95.233712915267049</v>
      </c>
      <c r="CP173" s="195">
        <f t="shared" si="213"/>
        <v>102.85225427531083</v>
      </c>
      <c r="CQ173" s="195">
        <f t="shared" si="213"/>
        <v>110.6412327650153</v>
      </c>
      <c r="CR173" s="195">
        <f t="shared" si="213"/>
        <v>118.60443844923965</v>
      </c>
      <c r="CS173" s="195">
        <f t="shared" si="213"/>
        <v>126.74574566947418</v>
      </c>
      <c r="CT173" s="195">
        <f t="shared" si="213"/>
        <v>135.06911491783137</v>
      </c>
      <c r="CU173" s="195">
        <f t="shared" si="213"/>
        <v>143.57859475270729</v>
      </c>
      <c r="CV173" s="195">
        <f t="shared" si="213"/>
        <v>152.27832375704008</v>
      </c>
      <c r="CW173" s="195">
        <f t="shared" si="213"/>
        <v>161.1725325401126</v>
      </c>
      <c r="CX173" s="195">
        <f t="shared" si="213"/>
        <v>170.26554578386754</v>
      </c>
      <c r="CY173" s="195">
        <f t="shared" si="213"/>
        <v>179.56178433472473</v>
      </c>
      <c r="CZ173" s="195">
        <f>IF($C173&gt;CZ$135, "", IF(CZ$135=$G$15, MAX(CZ67-$G$20, 0), EXP(-$G$21*$G$16)*($G$19*#REF!+(1-$G$19)*#REF!)))</f>
        <v>189.06576734191265</v>
      </c>
    </row>
    <row r="174" spans="3:104" ht="16" hidden="1" outlineLevel="2">
      <c r="C174" s="177">
        <v>38</v>
      </c>
      <c r="D174" s="179" t="str">
        <f t="shared" ref="D174:AI174" si="214">IF($C174&gt;D$135, "", IF(D$135=$G$15, MAX(D68-$G$20, 0), EXP(-$G$21*$G$16)*($G$19*E174+(1-$G$19)*E175)))</f>
        <v/>
      </c>
      <c r="E174" s="195" t="str">
        <f t="shared" si="214"/>
        <v/>
      </c>
      <c r="F174" s="195" t="str">
        <f t="shared" si="214"/>
        <v/>
      </c>
      <c r="G174" s="195" t="str">
        <f t="shared" si="214"/>
        <v/>
      </c>
      <c r="H174" s="195" t="str">
        <f t="shared" si="214"/>
        <v/>
      </c>
      <c r="I174" s="195" t="str">
        <f t="shared" si="214"/>
        <v/>
      </c>
      <c r="J174" s="195" t="str">
        <f t="shared" si="214"/>
        <v/>
      </c>
      <c r="K174" s="195" t="str">
        <f t="shared" si="214"/>
        <v/>
      </c>
      <c r="L174" s="195" t="str">
        <f t="shared" si="214"/>
        <v/>
      </c>
      <c r="M174" s="195" t="str">
        <f t="shared" si="214"/>
        <v/>
      </c>
      <c r="N174" s="195" t="str">
        <f t="shared" si="214"/>
        <v/>
      </c>
      <c r="O174" s="195" t="str">
        <f t="shared" si="214"/>
        <v/>
      </c>
      <c r="P174" s="195" t="str">
        <f t="shared" si="214"/>
        <v/>
      </c>
      <c r="Q174" s="195" t="str">
        <f t="shared" si="214"/>
        <v/>
      </c>
      <c r="R174" s="195" t="str">
        <f t="shared" si="214"/>
        <v/>
      </c>
      <c r="S174" s="195" t="str">
        <f t="shared" si="214"/>
        <v/>
      </c>
      <c r="T174" s="195" t="str">
        <f t="shared" si="214"/>
        <v/>
      </c>
      <c r="U174" s="195" t="str">
        <f t="shared" si="214"/>
        <v/>
      </c>
      <c r="V174" s="195" t="str">
        <f t="shared" si="214"/>
        <v/>
      </c>
      <c r="W174" s="195" t="str">
        <f t="shared" si="214"/>
        <v/>
      </c>
      <c r="X174" s="195" t="str">
        <f t="shared" si="214"/>
        <v/>
      </c>
      <c r="Y174" s="195" t="str">
        <f t="shared" si="214"/>
        <v/>
      </c>
      <c r="Z174" s="195" t="str">
        <f t="shared" si="214"/>
        <v/>
      </c>
      <c r="AA174" s="195" t="str">
        <f t="shared" si="214"/>
        <v/>
      </c>
      <c r="AB174" s="195" t="str">
        <f t="shared" si="214"/>
        <v/>
      </c>
      <c r="AC174" s="195" t="str">
        <f t="shared" si="214"/>
        <v/>
      </c>
      <c r="AD174" s="195" t="str">
        <f t="shared" si="214"/>
        <v/>
      </c>
      <c r="AE174" s="195" t="str">
        <f t="shared" si="214"/>
        <v/>
      </c>
      <c r="AF174" s="195" t="str">
        <f t="shared" si="214"/>
        <v/>
      </c>
      <c r="AG174" s="195" t="str">
        <f t="shared" si="214"/>
        <v/>
      </c>
      <c r="AH174" s="195" t="str">
        <f t="shared" si="214"/>
        <v/>
      </c>
      <c r="AI174" s="195" t="str">
        <f t="shared" si="214"/>
        <v/>
      </c>
      <c r="AJ174" s="195" t="str">
        <f t="shared" ref="AJ174:BO174" si="215">IF($C174&gt;AJ$135, "", IF(AJ$135=$G$15, MAX(AJ68-$G$20, 0), EXP(-$G$21*$G$16)*($G$19*AK174+(1-$G$19)*AK175)))</f>
        <v/>
      </c>
      <c r="AK174" s="195" t="str">
        <f t="shared" si="215"/>
        <v/>
      </c>
      <c r="AL174" s="195" t="str">
        <f t="shared" si="215"/>
        <v/>
      </c>
      <c r="AM174" s="195" t="str">
        <f t="shared" si="215"/>
        <v/>
      </c>
      <c r="AN174" s="195" t="str">
        <f t="shared" si="215"/>
        <v/>
      </c>
      <c r="AO174" s="195" t="str">
        <f t="shared" si="215"/>
        <v/>
      </c>
      <c r="AP174" s="195">
        <f t="shared" si="215"/>
        <v>1.4391970454126138E-6</v>
      </c>
      <c r="AQ174" s="195">
        <f t="shared" si="215"/>
        <v>2.4012561204033938E-6</v>
      </c>
      <c r="AR174" s="195">
        <f t="shared" si="215"/>
        <v>3.9939990385636728E-6</v>
      </c>
      <c r="AS174" s="195">
        <f t="shared" si="215"/>
        <v>6.6219158464645139E-6</v>
      </c>
      <c r="AT174" s="195">
        <f t="shared" si="215"/>
        <v>1.0942545398341801E-5</v>
      </c>
      <c r="AU174" s="195">
        <f t="shared" si="215"/>
        <v>1.8020318650776532E-5</v>
      </c>
      <c r="AV174" s="195">
        <f t="shared" si="215"/>
        <v>2.9570855357193826E-5</v>
      </c>
      <c r="AW174" s="195">
        <f t="shared" si="215"/>
        <v>4.834681288414933E-5</v>
      </c>
      <c r="AX174" s="195">
        <f t="shared" si="215"/>
        <v>7.8743867123352032E-5</v>
      </c>
      <c r="AY174" s="195">
        <f t="shared" si="215"/>
        <v>1.2774676335272002E-4</v>
      </c>
      <c r="AZ174" s="195">
        <f t="shared" si="215"/>
        <v>2.0639703904183783E-4</v>
      </c>
      <c r="BA174" s="195">
        <f t="shared" si="215"/>
        <v>3.3205503646314125E-4</v>
      </c>
      <c r="BB174" s="195">
        <f t="shared" si="215"/>
        <v>5.3186168852370193E-4</v>
      </c>
      <c r="BC174" s="195">
        <f t="shared" si="215"/>
        <v>8.4799718438112015E-4</v>
      </c>
      <c r="BD174" s="195">
        <f t="shared" si="215"/>
        <v>1.3456063060649421E-3</v>
      </c>
      <c r="BE174" s="195">
        <f t="shared" si="215"/>
        <v>2.1246424927585899E-3</v>
      </c>
      <c r="BF174" s="195">
        <f t="shared" si="215"/>
        <v>3.3374095658878587E-3</v>
      </c>
      <c r="BG174" s="195">
        <f t="shared" si="215"/>
        <v>5.2142922547531844E-3</v>
      </c>
      <c r="BH174" s="195">
        <f t="shared" si="215"/>
        <v>8.1011077471918273E-3</v>
      </c>
      <c r="BI174" s="195">
        <f t="shared" si="215"/>
        <v>1.2512720602274654E-2</v>
      </c>
      <c r="BJ174" s="195">
        <f t="shared" si="215"/>
        <v>1.9209067867760259E-2</v>
      </c>
      <c r="BK174" s="195">
        <f t="shared" si="215"/>
        <v>2.9301531976338047E-2</v>
      </c>
      <c r="BL174" s="195">
        <f t="shared" si="215"/>
        <v>4.4399605759342022E-2</v>
      </c>
      <c r="BM174" s="195">
        <f t="shared" si="215"/>
        <v>6.6809844284869482E-2</v>
      </c>
      <c r="BN174" s="195">
        <f t="shared" si="215"/>
        <v>9.9800865117945836E-2</v>
      </c>
      <c r="BO174" s="195">
        <f t="shared" si="215"/>
        <v>0.14794909850480834</v>
      </c>
      <c r="BP174" s="195">
        <f t="shared" ref="BP174:CY174" si="216">IF($C174&gt;BP$135, "", IF(BP$135=$G$15, MAX(BP68-$G$20, 0), EXP(-$G$21*$G$16)*($G$19*BQ174+(1-$G$19)*BQ175)))</f>
        <v>0.21757927967169269</v>
      </c>
      <c r="BQ174" s="195">
        <f t="shared" si="216"/>
        <v>0.31731017149150581</v>
      </c>
      <c r="BR174" s="195">
        <f t="shared" si="216"/>
        <v>0.45870824368281149</v>
      </c>
      <c r="BS174" s="195">
        <f t="shared" si="216"/>
        <v>0.65703833528791478</v>
      </c>
      <c r="BT174" s="195">
        <f t="shared" si="216"/>
        <v>0.93207905899278864</v>
      </c>
      <c r="BU174" s="195">
        <f t="shared" si="216"/>
        <v>1.3089407806240259</v>
      </c>
      <c r="BV174" s="195">
        <f t="shared" si="216"/>
        <v>1.8187856649082379</v>
      </c>
      <c r="BW174" s="195">
        <f t="shared" si="216"/>
        <v>2.4993051667445281</v>
      </c>
      <c r="BX174" s="195">
        <f t="shared" si="216"/>
        <v>3.394766782025318</v>
      </c>
      <c r="BY174" s="195">
        <f t="shared" si="216"/>
        <v>4.5554099733529698</v>
      </c>
      <c r="BZ174" s="195">
        <f t="shared" si="216"/>
        <v>6.0359673021348739</v>
      </c>
      <c r="CA174" s="195">
        <f t="shared" si="216"/>
        <v>7.8931313341134564</v>
      </c>
      <c r="CB174" s="195">
        <f t="shared" si="216"/>
        <v>10.181901449866778</v>
      </c>
      <c r="CC174" s="195">
        <f t="shared" si="216"/>
        <v>12.950940642327483</v>
      </c>
      <c r="CD174" s="195">
        <f t="shared" si="216"/>
        <v>16.237345692573907</v>
      </c>
      <c r="CE174" s="195">
        <f t="shared" si="216"/>
        <v>20.061548400658197</v>
      </c>
      <c r="CF174" s="195">
        <f t="shared" si="216"/>
        <v>24.423343138619011</v>
      </c>
      <c r="CG174" s="195">
        <f t="shared" si="216"/>
        <v>29.30015943805336</v>
      </c>
      <c r="CH174" s="195">
        <f t="shared" si="216"/>
        <v>34.648533861074448</v>
      </c>
      <c r="CI174" s="195">
        <f t="shared" si="216"/>
        <v>40.409186050731819</v>
      </c>
      <c r="CJ174" s="195">
        <f t="shared" si="216"/>
        <v>46.515187742298693</v>
      </c>
      <c r="CK174" s="195">
        <f t="shared" si="216"/>
        <v>52.901639525002217</v>
      </c>
      <c r="CL174" s="195">
        <f t="shared" si="216"/>
        <v>59.514453858690317</v>
      </c>
      <c r="CM174" s="195">
        <f t="shared" si="216"/>
        <v>66.315791667860708</v>
      </c>
      <c r="CN174" s="195">
        <f t="shared" si="216"/>
        <v>73.284733577799273</v>
      </c>
      <c r="CO174" s="195">
        <f t="shared" si="216"/>
        <v>80.413662237119382</v>
      </c>
      <c r="CP174" s="195">
        <f t="shared" si="216"/>
        <v>87.702662162941721</v>
      </c>
      <c r="CQ174" s="195">
        <f t="shared" si="216"/>
        <v>95.154771473113499</v>
      </c>
      <c r="CR174" s="195">
        <f t="shared" si="216"/>
        <v>102.77361729137101</v>
      </c>
      <c r="CS174" s="195">
        <f t="shared" si="216"/>
        <v>110.56290739489215</v>
      </c>
      <c r="CT174" s="195">
        <f t="shared" si="216"/>
        <v>118.52643200772164</v>
      </c>
      <c r="CU174" s="195">
        <f t="shared" si="216"/>
        <v>126.66806563407502</v>
      </c>
      <c r="CV174" s="195">
        <f t="shared" si="216"/>
        <v>134.99176893240838</v>
      </c>
      <c r="CW174" s="195">
        <f t="shared" si="216"/>
        <v>143.50159063116021</v>
      </c>
      <c r="CX174" s="195">
        <f t="shared" si="216"/>
        <v>152.20166948709235</v>
      </c>
      <c r="CY174" s="195">
        <f t="shared" si="216"/>
        <v>161.09623628717637</v>
      </c>
      <c r="CZ174" s="195">
        <f>IF($C174&gt;CZ$135, "", IF(CZ$135=$G$15, MAX(CZ68-$G$20, 0), EXP(-$G$21*$G$16)*($G$19*#REF!+(1-$G$19)*#REF!)))</f>
        <v>170.18961589499486</v>
      </c>
    </row>
    <row r="175" spans="3:104" ht="16" hidden="1" outlineLevel="2">
      <c r="C175" s="177">
        <v>39</v>
      </c>
      <c r="D175" s="179" t="str">
        <f t="shared" ref="D175:AI175" si="217">IF($C175&gt;D$135, "", IF(D$135=$G$15, MAX(D69-$G$20, 0), EXP(-$G$21*$G$16)*($G$19*E175+(1-$G$19)*E176)))</f>
        <v/>
      </c>
      <c r="E175" s="195" t="str">
        <f t="shared" si="217"/>
        <v/>
      </c>
      <c r="F175" s="195" t="str">
        <f t="shared" si="217"/>
        <v/>
      </c>
      <c r="G175" s="195" t="str">
        <f t="shared" si="217"/>
        <v/>
      </c>
      <c r="H175" s="195" t="str">
        <f t="shared" si="217"/>
        <v/>
      </c>
      <c r="I175" s="195" t="str">
        <f t="shared" si="217"/>
        <v/>
      </c>
      <c r="J175" s="195" t="str">
        <f t="shared" si="217"/>
        <v/>
      </c>
      <c r="K175" s="195" t="str">
        <f t="shared" si="217"/>
        <v/>
      </c>
      <c r="L175" s="195" t="str">
        <f t="shared" si="217"/>
        <v/>
      </c>
      <c r="M175" s="195" t="str">
        <f t="shared" si="217"/>
        <v/>
      </c>
      <c r="N175" s="195" t="str">
        <f t="shared" si="217"/>
        <v/>
      </c>
      <c r="O175" s="195" t="str">
        <f t="shared" si="217"/>
        <v/>
      </c>
      <c r="P175" s="195" t="str">
        <f t="shared" si="217"/>
        <v/>
      </c>
      <c r="Q175" s="195" t="str">
        <f t="shared" si="217"/>
        <v/>
      </c>
      <c r="R175" s="195" t="str">
        <f t="shared" si="217"/>
        <v/>
      </c>
      <c r="S175" s="195" t="str">
        <f t="shared" si="217"/>
        <v/>
      </c>
      <c r="T175" s="195" t="str">
        <f t="shared" si="217"/>
        <v/>
      </c>
      <c r="U175" s="195" t="str">
        <f t="shared" si="217"/>
        <v/>
      </c>
      <c r="V175" s="195" t="str">
        <f t="shared" si="217"/>
        <v/>
      </c>
      <c r="W175" s="195" t="str">
        <f t="shared" si="217"/>
        <v/>
      </c>
      <c r="X175" s="195" t="str">
        <f t="shared" si="217"/>
        <v/>
      </c>
      <c r="Y175" s="195" t="str">
        <f t="shared" si="217"/>
        <v/>
      </c>
      <c r="Z175" s="195" t="str">
        <f t="shared" si="217"/>
        <v/>
      </c>
      <c r="AA175" s="195" t="str">
        <f t="shared" si="217"/>
        <v/>
      </c>
      <c r="AB175" s="195" t="str">
        <f t="shared" si="217"/>
        <v/>
      </c>
      <c r="AC175" s="195" t="str">
        <f t="shared" si="217"/>
        <v/>
      </c>
      <c r="AD175" s="195" t="str">
        <f t="shared" si="217"/>
        <v/>
      </c>
      <c r="AE175" s="195" t="str">
        <f t="shared" si="217"/>
        <v/>
      </c>
      <c r="AF175" s="195" t="str">
        <f t="shared" si="217"/>
        <v/>
      </c>
      <c r="AG175" s="195" t="str">
        <f t="shared" si="217"/>
        <v/>
      </c>
      <c r="AH175" s="195" t="str">
        <f t="shared" si="217"/>
        <v/>
      </c>
      <c r="AI175" s="195" t="str">
        <f t="shared" si="217"/>
        <v/>
      </c>
      <c r="AJ175" s="195" t="str">
        <f t="shared" ref="AJ175:BO175" si="218">IF($C175&gt;AJ$135, "", IF(AJ$135=$G$15, MAX(AJ69-$G$20, 0), EXP(-$G$21*$G$16)*($G$19*AK175+(1-$G$19)*AK176)))</f>
        <v/>
      </c>
      <c r="AK175" s="195" t="str">
        <f t="shared" si="218"/>
        <v/>
      </c>
      <c r="AL175" s="195" t="str">
        <f t="shared" si="218"/>
        <v/>
      </c>
      <c r="AM175" s="195" t="str">
        <f t="shared" si="218"/>
        <v/>
      </c>
      <c r="AN175" s="195" t="str">
        <f t="shared" si="218"/>
        <v/>
      </c>
      <c r="AO175" s="195" t="str">
        <f t="shared" si="218"/>
        <v/>
      </c>
      <c r="AP175" s="195" t="str">
        <f t="shared" si="218"/>
        <v/>
      </c>
      <c r="AQ175" s="195">
        <f t="shared" si="218"/>
        <v>4.8423582931728564E-7</v>
      </c>
      <c r="AR175" s="195">
        <f t="shared" si="218"/>
        <v>8.2027104149813043E-7</v>
      </c>
      <c r="AS175" s="195">
        <f t="shared" si="218"/>
        <v>1.3854938350307667E-6</v>
      </c>
      <c r="AT175" s="195">
        <f t="shared" si="218"/>
        <v>2.3332220662786473E-6</v>
      </c>
      <c r="AU175" s="195">
        <f t="shared" si="218"/>
        <v>3.917122673533434E-6</v>
      </c>
      <c r="AV175" s="195">
        <f t="shared" si="218"/>
        <v>6.5552758309494032E-6</v>
      </c>
      <c r="AW175" s="195">
        <f t="shared" si="218"/>
        <v>1.0933976003807154E-5</v>
      </c>
      <c r="AX175" s="195">
        <f t="shared" si="218"/>
        <v>1.8175093852597329E-5</v>
      </c>
      <c r="AY175" s="195">
        <f t="shared" si="218"/>
        <v>3.0104532445114594E-5</v>
      </c>
      <c r="AZ175" s="195">
        <f t="shared" si="218"/>
        <v>4.9680516764778659E-5</v>
      </c>
      <c r="BA175" s="195">
        <f t="shared" si="218"/>
        <v>8.1672991097285662E-5</v>
      </c>
      <c r="BB175" s="195">
        <f t="shared" si="218"/>
        <v>1.3373488441488515E-4</v>
      </c>
      <c r="BC175" s="195">
        <f t="shared" si="218"/>
        <v>2.1808056211541465E-4</v>
      </c>
      <c r="BD175" s="195">
        <f t="shared" si="218"/>
        <v>3.5409796842002467E-4</v>
      </c>
      <c r="BE175" s="195">
        <f t="shared" si="218"/>
        <v>5.7238491665979007E-4</v>
      </c>
      <c r="BF175" s="195">
        <f t="shared" si="218"/>
        <v>9.2093876788212296E-4</v>
      </c>
      <c r="BG175" s="195">
        <f t="shared" si="218"/>
        <v>1.4745717450702477E-3</v>
      </c>
      <c r="BH175" s="195">
        <f t="shared" si="218"/>
        <v>2.3491092853069658E-3</v>
      </c>
      <c r="BI175" s="195">
        <f t="shared" si="218"/>
        <v>3.7226030750046372E-3</v>
      </c>
      <c r="BJ175" s="195">
        <f t="shared" si="218"/>
        <v>5.8667085918198154E-3</v>
      </c>
      <c r="BK175" s="195">
        <f t="shared" si="218"/>
        <v>9.1925977703254929E-3</v>
      </c>
      <c r="BL175" s="195">
        <f t="shared" si="218"/>
        <v>1.4317354247928838E-2</v>
      </c>
      <c r="BM175" s="195">
        <f t="shared" si="218"/>
        <v>2.2158762854729175E-2</v>
      </c>
      <c r="BN175" s="195">
        <f t="shared" si="218"/>
        <v>3.4068737688682252E-2</v>
      </c>
      <c r="BO175" s="195">
        <f t="shared" si="218"/>
        <v>5.2018222014014064E-2</v>
      </c>
      <c r="BP175" s="195">
        <f t="shared" ref="BP175:CY175" si="219">IF($C175&gt;BP$135, "", IF(BP$135=$G$15, MAX(BP69-$G$20, 0), EXP(-$G$21*$G$16)*($G$19*BQ175+(1-$G$19)*BQ176)))</f>
        <v>7.8848971445132726E-2</v>
      </c>
      <c r="BQ175" s="195">
        <f t="shared" si="219"/>
        <v>0.11860969786906472</v>
      </c>
      <c r="BR175" s="195">
        <f t="shared" si="219"/>
        <v>0.17699477542813677</v>
      </c>
      <c r="BS175" s="195">
        <f t="shared" si="219"/>
        <v>0.26190184173792447</v>
      </c>
      <c r="BT175" s="195">
        <f t="shared" si="219"/>
        <v>0.38411844013666391</v>
      </c>
      <c r="BU175" s="195">
        <f t="shared" si="219"/>
        <v>0.55813517064841589</v>
      </c>
      <c r="BV175" s="195">
        <f t="shared" si="219"/>
        <v>0.80306124057009887</v>
      </c>
      <c r="BW175" s="195">
        <f t="shared" si="219"/>
        <v>1.1435856792746766</v>
      </c>
      <c r="BX175" s="195">
        <f t="shared" si="219"/>
        <v>1.6108828106364244</v>
      </c>
      <c r="BY175" s="195">
        <f t="shared" si="219"/>
        <v>2.2433054080463268</v>
      </c>
      <c r="BZ175" s="195">
        <f t="shared" si="219"/>
        <v>3.0866492226214626</v>
      </c>
      <c r="CA175" s="195">
        <f t="shared" si="219"/>
        <v>4.1937206006599368</v>
      </c>
      <c r="CB175" s="195">
        <f t="shared" si="219"/>
        <v>5.6229149004274186</v>
      </c>
      <c r="CC175" s="195">
        <f t="shared" si="219"/>
        <v>7.4355452010210223</v>
      </c>
      <c r="CD175" s="195">
        <f t="shared" si="219"/>
        <v>9.691779988545079</v>
      </c>
      <c r="CE175" s="195">
        <f t="shared" si="219"/>
        <v>12.445281219157508</v>
      </c>
      <c r="CF175" s="195">
        <f t="shared" si="219"/>
        <v>15.736985006211762</v>
      </c>
      <c r="CG175" s="195">
        <f t="shared" si="219"/>
        <v>19.588897966631741</v>
      </c>
      <c r="CH175" s="195">
        <f t="shared" si="219"/>
        <v>23.999191698304287</v>
      </c>
      <c r="CI175" s="195">
        <f t="shared" si="219"/>
        <v>28.940095599778008</v>
      </c>
      <c r="CJ175" s="195">
        <f t="shared" si="219"/>
        <v>34.359902946580938</v>
      </c>
      <c r="CK175" s="195">
        <f t="shared" si="219"/>
        <v>40.189645482461778</v>
      </c>
      <c r="CL175" s="195">
        <f t="shared" si="219"/>
        <v>46.353661441988415</v>
      </c>
      <c r="CM175" s="195">
        <f t="shared" si="219"/>
        <v>52.781705445934556</v>
      </c>
      <c r="CN175" s="195">
        <f t="shared" si="219"/>
        <v>59.419119984059698</v>
      </c>
      <c r="CO175" s="195">
        <f t="shared" si="219"/>
        <v>66.231766566719273</v>
      </c>
      <c r="CP175" s="195">
        <f t="shared" si="219"/>
        <v>73.204375655205183</v>
      </c>
      <c r="CQ175" s="195">
        <f t="shared" si="219"/>
        <v>80.334098339765902</v>
      </c>
      <c r="CR175" s="195">
        <f t="shared" si="219"/>
        <v>87.623388882771025</v>
      </c>
      <c r="CS175" s="195">
        <f t="shared" si="219"/>
        <v>95.075795657956832</v>
      </c>
      <c r="CT175" s="195">
        <f t="shared" si="219"/>
        <v>102.69494594140139</v>
      </c>
      <c r="CU175" s="195">
        <f t="shared" si="219"/>
        <v>110.48454766601198</v>
      </c>
      <c r="CV175" s="195">
        <f t="shared" si="219"/>
        <v>118.44839121502555</v>
      </c>
      <c r="CW175" s="195">
        <f t="shared" si="219"/>
        <v>126.59035125538969</v>
      </c>
      <c r="CX175" s="195">
        <f t="shared" si="219"/>
        <v>134.91438861191105</v>
      </c>
      <c r="CY175" s="195">
        <f t="shared" si="219"/>
        <v>143.42455218307782</v>
      </c>
      <c r="CZ175" s="195">
        <f>IF($C175&gt;CZ$135, "", IF(CZ$135=$G$15, MAX(CZ69-$G$20, 0), EXP(-$G$21*$G$16)*($G$19*#REF!+(1-$G$19)*#REF!)))</f>
        <v>152.12498089948264</v>
      </c>
    </row>
    <row r="176" spans="3:104" ht="16" hidden="1" outlineLevel="2">
      <c r="C176" s="177">
        <v>40</v>
      </c>
      <c r="D176" s="179" t="str">
        <f t="shared" ref="D176:AI176" si="220">IF($C176&gt;D$135, "", IF(D$135=$G$15, MAX(D70-$G$20, 0), EXP(-$G$21*$G$16)*($G$19*E176+(1-$G$19)*E177)))</f>
        <v/>
      </c>
      <c r="E176" s="195" t="str">
        <f t="shared" si="220"/>
        <v/>
      </c>
      <c r="F176" s="195" t="str">
        <f t="shared" si="220"/>
        <v/>
      </c>
      <c r="G176" s="195" t="str">
        <f t="shared" si="220"/>
        <v/>
      </c>
      <c r="H176" s="195" t="str">
        <f t="shared" si="220"/>
        <v/>
      </c>
      <c r="I176" s="195" t="str">
        <f t="shared" si="220"/>
        <v/>
      </c>
      <c r="J176" s="195" t="str">
        <f t="shared" si="220"/>
        <v/>
      </c>
      <c r="K176" s="195" t="str">
        <f t="shared" si="220"/>
        <v/>
      </c>
      <c r="L176" s="195" t="str">
        <f t="shared" si="220"/>
        <v/>
      </c>
      <c r="M176" s="195" t="str">
        <f t="shared" si="220"/>
        <v/>
      </c>
      <c r="N176" s="195" t="str">
        <f t="shared" si="220"/>
        <v/>
      </c>
      <c r="O176" s="195" t="str">
        <f t="shared" si="220"/>
        <v/>
      </c>
      <c r="P176" s="195" t="str">
        <f t="shared" si="220"/>
        <v/>
      </c>
      <c r="Q176" s="195" t="str">
        <f t="shared" si="220"/>
        <v/>
      </c>
      <c r="R176" s="195" t="str">
        <f t="shared" si="220"/>
        <v/>
      </c>
      <c r="S176" s="195" t="str">
        <f t="shared" si="220"/>
        <v/>
      </c>
      <c r="T176" s="195" t="str">
        <f t="shared" si="220"/>
        <v/>
      </c>
      <c r="U176" s="195" t="str">
        <f t="shared" si="220"/>
        <v/>
      </c>
      <c r="V176" s="195" t="str">
        <f t="shared" si="220"/>
        <v/>
      </c>
      <c r="W176" s="195" t="str">
        <f t="shared" si="220"/>
        <v/>
      </c>
      <c r="X176" s="195" t="str">
        <f t="shared" si="220"/>
        <v/>
      </c>
      <c r="Y176" s="195" t="str">
        <f t="shared" si="220"/>
        <v/>
      </c>
      <c r="Z176" s="195" t="str">
        <f t="shared" si="220"/>
        <v/>
      </c>
      <c r="AA176" s="195" t="str">
        <f t="shared" si="220"/>
        <v/>
      </c>
      <c r="AB176" s="195" t="str">
        <f t="shared" si="220"/>
        <v/>
      </c>
      <c r="AC176" s="195" t="str">
        <f t="shared" si="220"/>
        <v/>
      </c>
      <c r="AD176" s="195" t="str">
        <f t="shared" si="220"/>
        <v/>
      </c>
      <c r="AE176" s="195" t="str">
        <f t="shared" si="220"/>
        <v/>
      </c>
      <c r="AF176" s="195" t="str">
        <f t="shared" si="220"/>
        <v/>
      </c>
      <c r="AG176" s="195" t="str">
        <f t="shared" si="220"/>
        <v/>
      </c>
      <c r="AH176" s="195" t="str">
        <f t="shared" si="220"/>
        <v/>
      </c>
      <c r="AI176" s="195" t="str">
        <f t="shared" si="220"/>
        <v/>
      </c>
      <c r="AJ176" s="195" t="str">
        <f t="shared" ref="AJ176:BO176" si="221">IF($C176&gt;AJ$135, "", IF(AJ$135=$G$15, MAX(AJ70-$G$20, 0), EXP(-$G$21*$G$16)*($G$19*AK176+(1-$G$19)*AK177)))</f>
        <v/>
      </c>
      <c r="AK176" s="195" t="str">
        <f t="shared" si="221"/>
        <v/>
      </c>
      <c r="AL176" s="195" t="str">
        <f t="shared" si="221"/>
        <v/>
      </c>
      <c r="AM176" s="195" t="str">
        <f t="shared" si="221"/>
        <v/>
      </c>
      <c r="AN176" s="195" t="str">
        <f t="shared" si="221"/>
        <v/>
      </c>
      <c r="AO176" s="195" t="str">
        <f t="shared" si="221"/>
        <v/>
      </c>
      <c r="AP176" s="195" t="str">
        <f t="shared" si="221"/>
        <v/>
      </c>
      <c r="AQ176" s="195" t="str">
        <f t="shared" si="221"/>
        <v/>
      </c>
      <c r="AR176" s="195">
        <f t="shared" si="221"/>
        <v>1.5067292326676588E-7</v>
      </c>
      <c r="AS176" s="195">
        <f t="shared" si="221"/>
        <v>2.592089048754653E-7</v>
      </c>
      <c r="AT176" s="195">
        <f t="shared" si="221"/>
        <v>4.4474569360833065E-7</v>
      </c>
      <c r="AU176" s="195">
        <f t="shared" si="221"/>
        <v>7.6099361131251038E-7</v>
      </c>
      <c r="AV176" s="195">
        <f t="shared" si="221"/>
        <v>1.2984222425732678E-6</v>
      </c>
      <c r="AW176" s="195">
        <f t="shared" si="221"/>
        <v>2.2088825811083257E-6</v>
      </c>
      <c r="AX176" s="195">
        <f t="shared" si="221"/>
        <v>3.7463194266898486E-6</v>
      </c>
      <c r="AY176" s="195">
        <f t="shared" si="221"/>
        <v>6.3337908511320467E-6</v>
      </c>
      <c r="AZ176" s="195">
        <f t="shared" si="221"/>
        <v>1.0673281281492946E-5</v>
      </c>
      <c r="BA176" s="195">
        <f t="shared" si="221"/>
        <v>1.7924755391690778E-5</v>
      </c>
      <c r="BB176" s="195">
        <f t="shared" si="221"/>
        <v>2.9996613376096868E-5</v>
      </c>
      <c r="BC176" s="195">
        <f t="shared" si="221"/>
        <v>5.0014310465465693E-5</v>
      </c>
      <c r="BD176" s="195">
        <f t="shared" si="221"/>
        <v>8.3072111680582446E-5</v>
      </c>
      <c r="BE176" s="195">
        <f t="shared" si="221"/>
        <v>1.3743177312275137E-4</v>
      </c>
      <c r="BF176" s="195">
        <f t="shared" si="221"/>
        <v>2.2642163524025935E-4</v>
      </c>
      <c r="BG176" s="195">
        <f t="shared" si="221"/>
        <v>3.7142497290985942E-4</v>
      </c>
      <c r="BH176" s="195">
        <f t="shared" si="221"/>
        <v>6.0654840323898414E-4</v>
      </c>
      <c r="BI176" s="195">
        <f t="shared" si="221"/>
        <v>9.8585868980873709E-4</v>
      </c>
      <c r="BJ176" s="195">
        <f t="shared" si="221"/>
        <v>1.5945085042876072E-3</v>
      </c>
      <c r="BK176" s="195">
        <f t="shared" si="221"/>
        <v>2.5656896761990654E-3</v>
      </c>
      <c r="BL176" s="195">
        <f t="shared" si="221"/>
        <v>4.1062200927291931E-3</v>
      </c>
      <c r="BM176" s="195">
        <f t="shared" si="221"/>
        <v>6.5347631121486852E-3</v>
      </c>
      <c r="BN176" s="195">
        <f t="shared" si="221"/>
        <v>1.0338277336900903E-2</v>
      </c>
      <c r="BO176" s="195">
        <f t="shared" si="221"/>
        <v>1.625437366889023E-2</v>
      </c>
      <c r="BP176" s="195">
        <f t="shared" ref="BP176:CY176" si="222">IF($C176&gt;BP$135, "", IF(BP$135=$G$15, MAX(BP70-$G$20, 0), EXP(-$G$21*$G$16)*($G$19*BQ176+(1-$G$19)*BQ177)))</f>
        <v>2.5389857031590073E-2</v>
      </c>
      <c r="BQ176" s="195">
        <f t="shared" si="222"/>
        <v>3.9388818070239494E-2</v>
      </c>
      <c r="BR176" s="195">
        <f t="shared" si="222"/>
        <v>6.0667039872448925E-2</v>
      </c>
      <c r="BS176" s="195">
        <f t="shared" si="222"/>
        <v>9.2732783229270976E-2</v>
      </c>
      <c r="BT176" s="195">
        <f t="shared" si="222"/>
        <v>0.14061643488978887</v>
      </c>
      <c r="BU176" s="195">
        <f t="shared" si="222"/>
        <v>0.21143176004569361</v>
      </c>
      <c r="BV176" s="195">
        <f t="shared" si="222"/>
        <v>0.31508765541087391</v>
      </c>
      <c r="BW176" s="195">
        <f t="shared" si="222"/>
        <v>0.46515868863014032</v>
      </c>
      <c r="BX176" s="195">
        <f t="shared" si="222"/>
        <v>0.67990203398682381</v>
      </c>
      <c r="BY176" s="195">
        <f t="shared" si="222"/>
        <v>0.98337415218875235</v>
      </c>
      <c r="BZ176" s="195">
        <f t="shared" si="222"/>
        <v>1.4065499077774053</v>
      </c>
      <c r="CA176" s="195">
        <f t="shared" si="222"/>
        <v>1.9882793541584136</v>
      </c>
      <c r="CB176" s="195">
        <f t="shared" si="222"/>
        <v>2.7758376444528294</v>
      </c>
      <c r="CC176" s="195">
        <f t="shared" si="222"/>
        <v>3.8247441032753668</v>
      </c>
      <c r="CD176" s="195">
        <f t="shared" si="222"/>
        <v>5.1974714753340407</v>
      </c>
      <c r="CE176" s="195">
        <f t="shared" si="222"/>
        <v>6.9606728560457185</v>
      </c>
      <c r="CF176" s="195">
        <f t="shared" si="222"/>
        <v>9.1806692827985543</v>
      </c>
      <c r="CG176" s="195">
        <f t="shared" si="222"/>
        <v>11.917212548986166</v>
      </c>
      <c r="CH176" s="195">
        <f t="shared" si="222"/>
        <v>15.215989957252651</v>
      </c>
      <c r="CI176" s="195">
        <f t="shared" si="222"/>
        <v>19.100937707660599</v>
      </c>
      <c r="CJ176" s="195">
        <f t="shared" si="222"/>
        <v>23.568047725185696</v>
      </c>
      <c r="CK176" s="195">
        <f t="shared" si="222"/>
        <v>28.582737806967948</v>
      </c>
      <c r="CL176" s="195">
        <f t="shared" si="222"/>
        <v>34.082661824310087</v>
      </c>
      <c r="CM176" s="195">
        <f t="shared" si="222"/>
        <v>39.98675033074818</v>
      </c>
      <c r="CN176" s="195">
        <f t="shared" si="222"/>
        <v>46.209250169550785</v>
      </c>
      <c r="CO176" s="195">
        <f t="shared" si="222"/>
        <v>52.675104346179225</v>
      </c>
      <c r="CP176" s="195">
        <f t="shared" si="222"/>
        <v>59.331421360001166</v>
      </c>
      <c r="CQ176" s="195">
        <f t="shared" si="222"/>
        <v>66.150590049179712</v>
      </c>
      <c r="CR176" s="195">
        <f t="shared" si="222"/>
        <v>73.124493434213534</v>
      </c>
      <c r="CS176" s="195">
        <f t="shared" si="222"/>
        <v>80.254500043265608</v>
      </c>
      <c r="CT176" s="195">
        <f t="shared" si="222"/>
        <v>87.544081209845558</v>
      </c>
      <c r="CU176" s="195">
        <f t="shared" si="222"/>
        <v>94.996785456723885</v>
      </c>
      <c r="CV176" s="195">
        <f t="shared" si="222"/>
        <v>102.61624021232694</v>
      </c>
      <c r="CW176" s="195">
        <f t="shared" si="222"/>
        <v>110.40615356529793</v>
      </c>
      <c r="CX176" s="195">
        <f t="shared" si="222"/>
        <v>118.37031605807265</v>
      </c>
      <c r="CY176" s="195">
        <f t="shared" si="222"/>
        <v>126.51260252033758</v>
      </c>
      <c r="CZ176" s="195">
        <f>IF($C176&gt;CZ$135, "", IF(CZ$135=$G$15, MAX(CZ70-$G$20, 0), EXP(-$G$21*$G$16)*($G$19*#REF!+(1-$G$19)*#REF!)))</f>
        <v>134.83697394325696</v>
      </c>
    </row>
    <row r="177" spans="3:104" ht="16" hidden="1" outlineLevel="2">
      <c r="C177" s="177">
        <v>41</v>
      </c>
      <c r="D177" s="179" t="str">
        <f t="shared" ref="D177:AI177" si="223">IF($C177&gt;D$135, "", IF(D$135=$G$15, MAX(D71-$G$20, 0), EXP(-$G$21*$G$16)*($G$19*E177+(1-$G$19)*E178)))</f>
        <v/>
      </c>
      <c r="E177" s="195" t="str">
        <f t="shared" si="223"/>
        <v/>
      </c>
      <c r="F177" s="195" t="str">
        <f t="shared" si="223"/>
        <v/>
      </c>
      <c r="G177" s="195" t="str">
        <f t="shared" si="223"/>
        <v/>
      </c>
      <c r="H177" s="195" t="str">
        <f t="shared" si="223"/>
        <v/>
      </c>
      <c r="I177" s="195" t="str">
        <f t="shared" si="223"/>
        <v/>
      </c>
      <c r="J177" s="195" t="str">
        <f t="shared" si="223"/>
        <v/>
      </c>
      <c r="K177" s="195" t="str">
        <f t="shared" si="223"/>
        <v/>
      </c>
      <c r="L177" s="195" t="str">
        <f t="shared" si="223"/>
        <v/>
      </c>
      <c r="M177" s="195" t="str">
        <f t="shared" si="223"/>
        <v/>
      </c>
      <c r="N177" s="195" t="str">
        <f t="shared" si="223"/>
        <v/>
      </c>
      <c r="O177" s="195" t="str">
        <f t="shared" si="223"/>
        <v/>
      </c>
      <c r="P177" s="195" t="str">
        <f t="shared" si="223"/>
        <v/>
      </c>
      <c r="Q177" s="195" t="str">
        <f t="shared" si="223"/>
        <v/>
      </c>
      <c r="R177" s="195" t="str">
        <f t="shared" si="223"/>
        <v/>
      </c>
      <c r="S177" s="195" t="str">
        <f t="shared" si="223"/>
        <v/>
      </c>
      <c r="T177" s="195" t="str">
        <f t="shared" si="223"/>
        <v/>
      </c>
      <c r="U177" s="195" t="str">
        <f t="shared" si="223"/>
        <v/>
      </c>
      <c r="V177" s="195" t="str">
        <f t="shared" si="223"/>
        <v/>
      </c>
      <c r="W177" s="195" t="str">
        <f t="shared" si="223"/>
        <v/>
      </c>
      <c r="X177" s="195" t="str">
        <f t="shared" si="223"/>
        <v/>
      </c>
      <c r="Y177" s="195" t="str">
        <f t="shared" si="223"/>
        <v/>
      </c>
      <c r="Z177" s="195" t="str">
        <f t="shared" si="223"/>
        <v/>
      </c>
      <c r="AA177" s="195" t="str">
        <f t="shared" si="223"/>
        <v/>
      </c>
      <c r="AB177" s="195" t="str">
        <f t="shared" si="223"/>
        <v/>
      </c>
      <c r="AC177" s="195" t="str">
        <f t="shared" si="223"/>
        <v/>
      </c>
      <c r="AD177" s="195" t="str">
        <f t="shared" si="223"/>
        <v/>
      </c>
      <c r="AE177" s="195" t="str">
        <f t="shared" si="223"/>
        <v/>
      </c>
      <c r="AF177" s="195" t="str">
        <f t="shared" si="223"/>
        <v/>
      </c>
      <c r="AG177" s="195" t="str">
        <f t="shared" si="223"/>
        <v/>
      </c>
      <c r="AH177" s="195" t="str">
        <f t="shared" si="223"/>
        <v/>
      </c>
      <c r="AI177" s="195" t="str">
        <f t="shared" si="223"/>
        <v/>
      </c>
      <c r="AJ177" s="195" t="str">
        <f t="shared" ref="AJ177:BO177" si="224">IF($C177&gt;AJ$135, "", IF(AJ$135=$G$15, MAX(AJ71-$G$20, 0), EXP(-$G$21*$G$16)*($G$19*AK177+(1-$G$19)*AK178)))</f>
        <v/>
      </c>
      <c r="AK177" s="195" t="str">
        <f t="shared" si="224"/>
        <v/>
      </c>
      <c r="AL177" s="195" t="str">
        <f t="shared" si="224"/>
        <v/>
      </c>
      <c r="AM177" s="195" t="str">
        <f t="shared" si="224"/>
        <v/>
      </c>
      <c r="AN177" s="195" t="str">
        <f t="shared" si="224"/>
        <v/>
      </c>
      <c r="AO177" s="195" t="str">
        <f t="shared" si="224"/>
        <v/>
      </c>
      <c r="AP177" s="195" t="str">
        <f t="shared" si="224"/>
        <v/>
      </c>
      <c r="AQ177" s="195" t="str">
        <f t="shared" si="224"/>
        <v/>
      </c>
      <c r="AR177" s="195" t="str">
        <f t="shared" si="224"/>
        <v/>
      </c>
      <c r="AS177" s="195">
        <f t="shared" si="224"/>
        <v>4.2933333364988537E-8</v>
      </c>
      <c r="AT177" s="195">
        <f t="shared" si="224"/>
        <v>7.5034119987414805E-8</v>
      </c>
      <c r="AU177" s="195">
        <f t="shared" si="224"/>
        <v>1.3082040570315619E-7</v>
      </c>
      <c r="AV177" s="195">
        <f t="shared" si="224"/>
        <v>2.2751397375258024E-7</v>
      </c>
      <c r="AW177" s="195">
        <f t="shared" si="224"/>
        <v>3.9465535271929894E-7</v>
      </c>
      <c r="AX177" s="195">
        <f t="shared" si="224"/>
        <v>6.827546286223149E-7</v>
      </c>
      <c r="AY177" s="195">
        <f t="shared" si="224"/>
        <v>1.1778913673035964E-6</v>
      </c>
      <c r="AZ177" s="195">
        <f t="shared" si="224"/>
        <v>2.0262573052509708E-6</v>
      </c>
      <c r="BA177" s="195">
        <f t="shared" si="224"/>
        <v>3.475241793123259E-6</v>
      </c>
      <c r="BB177" s="195">
        <f t="shared" si="224"/>
        <v>5.9419108279535645E-6</v>
      </c>
      <c r="BC177" s="195">
        <f t="shared" si="224"/>
        <v>1.0126621469795467E-5</v>
      </c>
      <c r="BD177" s="195">
        <f t="shared" si="224"/>
        <v>1.7200611843388442E-5</v>
      </c>
      <c r="BE177" s="195">
        <f t="shared" si="224"/>
        <v>2.9114157714979253E-5</v>
      </c>
      <c r="BF177" s="195">
        <f t="shared" si="224"/>
        <v>4.9100065596632659E-5</v>
      </c>
      <c r="BG177" s="195">
        <f t="shared" si="224"/>
        <v>8.2491646096716554E-5</v>
      </c>
      <c r="BH177" s="195">
        <f t="shared" si="224"/>
        <v>1.3804357863751233E-4</v>
      </c>
      <c r="BI177" s="195">
        <f t="shared" si="224"/>
        <v>2.3005118016486967E-4</v>
      </c>
      <c r="BJ177" s="195">
        <f t="shared" si="224"/>
        <v>3.8172747340744953E-4</v>
      </c>
      <c r="BK177" s="195">
        <f t="shared" si="224"/>
        <v>6.3054535280936228E-4</v>
      </c>
      <c r="BL177" s="195">
        <f t="shared" si="224"/>
        <v>1.0366223880366916E-3</v>
      </c>
      <c r="BM177" s="195">
        <f t="shared" si="224"/>
        <v>1.6957709060676368E-3</v>
      </c>
      <c r="BN177" s="195">
        <f t="shared" si="224"/>
        <v>2.7596256294823468E-3</v>
      </c>
      <c r="BO177" s="195">
        <f t="shared" si="224"/>
        <v>4.4663839077220121E-3</v>
      </c>
      <c r="BP177" s="195">
        <f t="shared" ref="BP177:CY177" si="225">IF($C177&gt;BP$135, "", IF(BP$135=$G$15, MAX(BP71-$G$20, 0), EXP(-$G$21*$G$16)*($G$19*BQ177+(1-$G$19)*BQ178)))</f>
        <v>7.1872556003811086E-3</v>
      </c>
      <c r="BQ177" s="195">
        <f t="shared" si="225"/>
        <v>1.1495836963753212E-2</v>
      </c>
      <c r="BR177" s="195">
        <f t="shared" si="225"/>
        <v>1.827040229269776E-2</v>
      </c>
      <c r="BS177" s="195">
        <f t="shared" si="225"/>
        <v>2.884260863232728E-2</v>
      </c>
      <c r="BT177" s="195">
        <f t="shared" si="225"/>
        <v>4.5210280142791319E-2</v>
      </c>
      <c r="BU177" s="195">
        <f t="shared" si="225"/>
        <v>7.0336509927757848E-2</v>
      </c>
      <c r="BV177" s="195">
        <f t="shared" si="225"/>
        <v>0.10856164769972827</v>
      </c>
      <c r="BW177" s="195">
        <f t="shared" si="225"/>
        <v>0.16615761496902071</v>
      </c>
      <c r="BX177" s="195">
        <f t="shared" si="225"/>
        <v>0.25205337134660877</v>
      </c>
      <c r="BY177" s="195">
        <f t="shared" si="225"/>
        <v>0.37875316584383883</v>
      </c>
      <c r="BZ177" s="195">
        <f t="shared" si="225"/>
        <v>0.56345121233486495</v>
      </c>
      <c r="CA177" s="195">
        <f t="shared" si="225"/>
        <v>0.82931244989138297</v>
      </c>
      <c r="CB177" s="195">
        <f t="shared" si="225"/>
        <v>1.2068337842943622</v>
      </c>
      <c r="CC177" s="195">
        <f t="shared" si="225"/>
        <v>1.7351200591353284</v>
      </c>
      <c r="CD177" s="195">
        <f t="shared" si="225"/>
        <v>2.4628053147334819</v>
      </c>
      <c r="CE177" s="195">
        <f t="shared" si="225"/>
        <v>3.4482337643038199</v>
      </c>
      <c r="CF177" s="195">
        <f t="shared" si="225"/>
        <v>4.7584131676225594</v>
      </c>
      <c r="CG177" s="195">
        <f t="shared" si="225"/>
        <v>6.4662137535079491</v>
      </c>
      <c r="CH177" s="195">
        <f t="shared" si="225"/>
        <v>8.6453781878634572</v>
      </c>
      <c r="CI177" s="195">
        <f t="shared" si="225"/>
        <v>11.363213590206129</v>
      </c>
      <c r="CJ177" s="195">
        <f t="shared" si="225"/>
        <v>14.671418798967879</v>
      </c>
      <c r="CK177" s="195">
        <f t="shared" si="225"/>
        <v>18.596349868668966</v>
      </c>
      <c r="CL177" s="195">
        <f t="shared" si="225"/>
        <v>23.130986280014067</v>
      </c>
      <c r="CM177" s="195">
        <f t="shared" si="225"/>
        <v>28.231554273168175</v>
      </c>
      <c r="CN177" s="195">
        <f t="shared" si="225"/>
        <v>33.82160592087515</v>
      </c>
      <c r="CO177" s="195">
        <f t="shared" si="225"/>
        <v>39.804732849756633</v>
      </c>
      <c r="CP177" s="195">
        <f t="shared" si="225"/>
        <v>46.083835724092303</v>
      </c>
      <c r="CQ177" s="195">
        <f t="shared" si="225"/>
        <v>52.580895369910593</v>
      </c>
      <c r="CR177" s="195">
        <f t="shared" si="225"/>
        <v>59.248929082400061</v>
      </c>
      <c r="CS177" s="195">
        <f t="shared" si="225"/>
        <v>66.070396032821208</v>
      </c>
      <c r="CT177" s="195">
        <f t="shared" si="225"/>
        <v>73.044576794891029</v>
      </c>
      <c r="CU177" s="195">
        <f t="shared" si="225"/>
        <v>80.174867334544317</v>
      </c>
      <c r="CV177" s="195">
        <f t="shared" si="225"/>
        <v>87.464739131089161</v>
      </c>
      <c r="CW177" s="195">
        <f t="shared" si="225"/>
        <v>94.91774085633665</v>
      </c>
      <c r="CX177" s="195">
        <f t="shared" si="225"/>
        <v>102.53750009106777</v>
      </c>
      <c r="CY177" s="195">
        <f t="shared" si="225"/>
        <v>110.32772507966817</v>
      </c>
      <c r="CZ177" s="195">
        <f>IF($C177&gt;CZ$135, "", IF(CZ$135=$G$15, MAX(CZ71-$G$20, 0), EXP(-$G$21*$G$16)*($G$19*#REF!+(1-$G$19)*#REF!)))</f>
        <v>118.29220652377927</v>
      </c>
    </row>
    <row r="178" spans="3:104" ht="16" hidden="1" outlineLevel="2">
      <c r="C178" s="177">
        <v>42</v>
      </c>
      <c r="D178" s="179" t="str">
        <f t="shared" ref="D178:AI178" si="226">IF($C178&gt;D$135, "", IF(D$135=$G$15, MAX(D72-$G$20, 0), EXP(-$G$21*$G$16)*($G$19*E178+(1-$G$19)*E179)))</f>
        <v/>
      </c>
      <c r="E178" s="195" t="str">
        <f t="shared" si="226"/>
        <v/>
      </c>
      <c r="F178" s="195" t="str">
        <f t="shared" si="226"/>
        <v/>
      </c>
      <c r="G178" s="195" t="str">
        <f t="shared" si="226"/>
        <v/>
      </c>
      <c r="H178" s="195" t="str">
        <f t="shared" si="226"/>
        <v/>
      </c>
      <c r="I178" s="195" t="str">
        <f t="shared" si="226"/>
        <v/>
      </c>
      <c r="J178" s="195" t="str">
        <f t="shared" si="226"/>
        <v/>
      </c>
      <c r="K178" s="195" t="str">
        <f t="shared" si="226"/>
        <v/>
      </c>
      <c r="L178" s="195" t="str">
        <f t="shared" si="226"/>
        <v/>
      </c>
      <c r="M178" s="195" t="str">
        <f t="shared" si="226"/>
        <v/>
      </c>
      <c r="N178" s="195" t="str">
        <f t="shared" si="226"/>
        <v/>
      </c>
      <c r="O178" s="195" t="str">
        <f t="shared" si="226"/>
        <v/>
      </c>
      <c r="P178" s="195" t="str">
        <f t="shared" si="226"/>
        <v/>
      </c>
      <c r="Q178" s="195" t="str">
        <f t="shared" si="226"/>
        <v/>
      </c>
      <c r="R178" s="195" t="str">
        <f t="shared" si="226"/>
        <v/>
      </c>
      <c r="S178" s="195" t="str">
        <f t="shared" si="226"/>
        <v/>
      </c>
      <c r="T178" s="195" t="str">
        <f t="shared" si="226"/>
        <v/>
      </c>
      <c r="U178" s="195" t="str">
        <f t="shared" si="226"/>
        <v/>
      </c>
      <c r="V178" s="195" t="str">
        <f t="shared" si="226"/>
        <v/>
      </c>
      <c r="W178" s="195" t="str">
        <f t="shared" si="226"/>
        <v/>
      </c>
      <c r="X178" s="195" t="str">
        <f t="shared" si="226"/>
        <v/>
      </c>
      <c r="Y178" s="195" t="str">
        <f t="shared" si="226"/>
        <v/>
      </c>
      <c r="Z178" s="195" t="str">
        <f t="shared" si="226"/>
        <v/>
      </c>
      <c r="AA178" s="195" t="str">
        <f t="shared" si="226"/>
        <v/>
      </c>
      <c r="AB178" s="195" t="str">
        <f t="shared" si="226"/>
        <v/>
      </c>
      <c r="AC178" s="195" t="str">
        <f t="shared" si="226"/>
        <v/>
      </c>
      <c r="AD178" s="195" t="str">
        <f t="shared" si="226"/>
        <v/>
      </c>
      <c r="AE178" s="195" t="str">
        <f t="shared" si="226"/>
        <v/>
      </c>
      <c r="AF178" s="195" t="str">
        <f t="shared" si="226"/>
        <v/>
      </c>
      <c r="AG178" s="195" t="str">
        <f t="shared" si="226"/>
        <v/>
      </c>
      <c r="AH178" s="195" t="str">
        <f t="shared" si="226"/>
        <v/>
      </c>
      <c r="AI178" s="195" t="str">
        <f t="shared" si="226"/>
        <v/>
      </c>
      <c r="AJ178" s="195" t="str">
        <f t="shared" ref="AJ178:BO178" si="227">IF($C178&gt;AJ$135, "", IF(AJ$135=$G$15, MAX(AJ72-$G$20, 0), EXP(-$G$21*$G$16)*($G$19*AK178+(1-$G$19)*AK179)))</f>
        <v/>
      </c>
      <c r="AK178" s="195" t="str">
        <f t="shared" si="227"/>
        <v/>
      </c>
      <c r="AL178" s="195" t="str">
        <f t="shared" si="227"/>
        <v/>
      </c>
      <c r="AM178" s="195" t="str">
        <f t="shared" si="227"/>
        <v/>
      </c>
      <c r="AN178" s="195" t="str">
        <f t="shared" si="227"/>
        <v/>
      </c>
      <c r="AO178" s="195" t="str">
        <f t="shared" si="227"/>
        <v/>
      </c>
      <c r="AP178" s="195" t="str">
        <f t="shared" si="227"/>
        <v/>
      </c>
      <c r="AQ178" s="195" t="str">
        <f t="shared" si="227"/>
        <v/>
      </c>
      <c r="AR178" s="195" t="str">
        <f t="shared" si="227"/>
        <v/>
      </c>
      <c r="AS178" s="195" t="str">
        <f t="shared" si="227"/>
        <v/>
      </c>
      <c r="AT178" s="195">
        <f t="shared" si="227"/>
        <v>1.1067480713370789E-8</v>
      </c>
      <c r="AU178" s="195">
        <f t="shared" si="227"/>
        <v>1.9656271444166155E-8</v>
      </c>
      <c r="AV178" s="195">
        <f t="shared" si="227"/>
        <v>3.4835061332675992E-8</v>
      </c>
      <c r="AW178" s="195">
        <f t="shared" si="227"/>
        <v>6.1597323059019138E-8</v>
      </c>
      <c r="AX178" s="195">
        <f t="shared" si="227"/>
        <v>1.0866805405995977E-7</v>
      </c>
      <c r="AY178" s="195">
        <f t="shared" si="227"/>
        <v>1.9124927671179179E-7</v>
      </c>
      <c r="AZ178" s="195">
        <f t="shared" si="227"/>
        <v>3.3575044558304115E-7</v>
      </c>
      <c r="BA178" s="195">
        <f t="shared" si="227"/>
        <v>5.8791035800761864E-7</v>
      </c>
      <c r="BB178" s="195">
        <f t="shared" si="227"/>
        <v>1.0266911522689291E-6</v>
      </c>
      <c r="BC178" s="195">
        <f t="shared" si="227"/>
        <v>1.7879553118998809E-6</v>
      </c>
      <c r="BD178" s="195">
        <f t="shared" si="227"/>
        <v>3.1046513736611607E-6</v>
      </c>
      <c r="BE178" s="195">
        <f t="shared" si="227"/>
        <v>5.3747295645364832E-6</v>
      </c>
      <c r="BF178" s="195">
        <f t="shared" si="227"/>
        <v>9.275408949270679E-6</v>
      </c>
      <c r="BG178" s="195">
        <f t="shared" si="227"/>
        <v>1.5954522784439545E-5</v>
      </c>
      <c r="BH178" s="195">
        <f t="shared" si="227"/>
        <v>2.7349335227185927E-5</v>
      </c>
      <c r="BI178" s="195">
        <f t="shared" si="227"/>
        <v>4.6714939706345154E-5</v>
      </c>
      <c r="BJ178" s="195">
        <f t="shared" si="227"/>
        <v>7.9495096528195807E-5</v>
      </c>
      <c r="BK178" s="195">
        <f t="shared" si="227"/>
        <v>1.3474886471771951E-4</v>
      </c>
      <c r="BL178" s="195">
        <f t="shared" si="227"/>
        <v>2.2747287325614192E-4</v>
      </c>
      <c r="BM178" s="195">
        <f t="shared" si="227"/>
        <v>3.8235578993834962E-4</v>
      </c>
      <c r="BN178" s="195">
        <f t="shared" si="227"/>
        <v>6.3980398271355321E-4</v>
      </c>
      <c r="BO178" s="195">
        <f t="shared" si="227"/>
        <v>1.0655364488314876E-3</v>
      </c>
      <c r="BP178" s="195">
        <f t="shared" ref="BP178:CY178" si="228">IF($C178&gt;BP$135, "", IF(BP$135=$G$15, MAX(BP72-$G$20, 0), EXP(-$G$21*$G$16)*($G$19*BQ178+(1-$G$19)*BQ179)))</f>
        <v>1.7657339976639218E-3</v>
      </c>
      <c r="BQ178" s="195">
        <f t="shared" si="228"/>
        <v>2.9107387950613505E-3</v>
      </c>
      <c r="BR178" s="195">
        <f t="shared" si="228"/>
        <v>4.771760865917238E-3</v>
      </c>
      <c r="BS178" s="195">
        <f t="shared" si="228"/>
        <v>7.7771113528140772E-3</v>
      </c>
      <c r="BT178" s="195">
        <f t="shared" si="228"/>
        <v>1.259732005839663E-2</v>
      </c>
      <c r="BU178" s="195">
        <f t="shared" si="228"/>
        <v>2.0272270393356676E-2</v>
      </c>
      <c r="BV178" s="195">
        <f t="shared" si="228"/>
        <v>3.2398296808494445E-2</v>
      </c>
      <c r="BW178" s="195">
        <f t="shared" si="228"/>
        <v>5.139896927876781E-2</v>
      </c>
      <c r="BX178" s="195">
        <f t="shared" si="228"/>
        <v>8.0909631393474082E-2</v>
      </c>
      <c r="BY178" s="195">
        <f t="shared" si="228"/>
        <v>0.12631166707431701</v>
      </c>
      <c r="BZ178" s="195">
        <f t="shared" si="228"/>
        <v>0.1954560098775765</v>
      </c>
      <c r="CA178" s="195">
        <f t="shared" si="228"/>
        <v>0.29961328214157262</v>
      </c>
      <c r="CB178" s="195">
        <f t="shared" si="228"/>
        <v>0.45467510089308144</v>
      </c>
      <c r="CC178" s="195">
        <f t="shared" si="228"/>
        <v>0.68260051619252449</v>
      </c>
      <c r="CD178" s="195">
        <f t="shared" si="228"/>
        <v>1.013044751544911</v>
      </c>
      <c r="CE178" s="195">
        <f t="shared" si="228"/>
        <v>1.4850160409052313</v>
      </c>
      <c r="CF178" s="195">
        <f t="shared" si="228"/>
        <v>2.1482759031443988</v>
      </c>
      <c r="CG178" s="195">
        <f t="shared" si="228"/>
        <v>3.0640346117418464</v>
      </c>
      <c r="CH178" s="195">
        <f t="shared" si="228"/>
        <v>4.3043230987635734</v>
      </c>
      <c r="CI178" s="195">
        <f t="shared" si="228"/>
        <v>5.9493032049909544</v>
      </c>
      <c r="CJ178" s="195">
        <f t="shared" si="228"/>
        <v>8.081809003966141</v>
      </c>
      <c r="CK178" s="195">
        <f t="shared" si="228"/>
        <v>10.77872858169899</v>
      </c>
      <c r="CL178" s="195">
        <f t="shared" si="228"/>
        <v>14.099576786750077</v>
      </c>
      <c r="CM178" s="195">
        <f t="shared" si="228"/>
        <v>18.073833079057909</v>
      </c>
      <c r="CN178" s="195">
        <f t="shared" si="228"/>
        <v>22.690158708425948</v>
      </c>
      <c r="CO178" s="195">
        <f t="shared" si="228"/>
        <v>27.891901546197449</v>
      </c>
      <c r="CP178" s="195">
        <f t="shared" si="228"/>
        <v>33.583303495599871</v>
      </c>
      <c r="CQ178" s="195">
        <f t="shared" si="228"/>
        <v>39.648278946374809</v>
      </c>
      <c r="CR178" s="195">
        <f t="shared" si="228"/>
        <v>45.977954799141926</v>
      </c>
      <c r="CS178" s="195">
        <f t="shared" si="228"/>
        <v>52.496089723210702</v>
      </c>
      <c r="CT178" s="195">
        <f t="shared" si="228"/>
        <v>59.168429657136357</v>
      </c>
      <c r="CU178" s="195">
        <f t="shared" si="228"/>
        <v>65.990167579220909</v>
      </c>
      <c r="CV178" s="195">
        <f t="shared" si="228"/>
        <v>72.96462572416047</v>
      </c>
      <c r="CW178" s="195">
        <f t="shared" si="228"/>
        <v>80.095200200522825</v>
      </c>
      <c r="CX178" s="195">
        <f t="shared" si="228"/>
        <v>87.385362633420783</v>
      </c>
      <c r="CY178" s="195">
        <f t="shared" si="228"/>
        <v>94.838661843712146</v>
      </c>
      <c r="CZ178" s="195">
        <f>IF($C178&gt;CZ$135, "", IF(CZ$135=$G$15, MAX(CZ72-$G$20, 0), EXP(-$G$21*$G$16)*($G$19*#REF!+(1-$G$19)*#REF!)))</f>
        <v>102.45872556453901</v>
      </c>
    </row>
    <row r="179" spans="3:104" ht="16" hidden="1" outlineLevel="2">
      <c r="C179" s="177">
        <v>43</v>
      </c>
      <c r="D179" s="179" t="str">
        <f t="shared" ref="D179:AI179" si="229">IF($C179&gt;D$135, "", IF(D$135=$G$15, MAX(D73-$G$20, 0), EXP(-$G$21*$G$16)*($G$19*E179+(1-$G$19)*E180)))</f>
        <v/>
      </c>
      <c r="E179" s="195" t="str">
        <f t="shared" si="229"/>
        <v/>
      </c>
      <c r="F179" s="195" t="str">
        <f t="shared" si="229"/>
        <v/>
      </c>
      <c r="G179" s="195" t="str">
        <f t="shared" si="229"/>
        <v/>
      </c>
      <c r="H179" s="195" t="str">
        <f t="shared" si="229"/>
        <v/>
      </c>
      <c r="I179" s="195" t="str">
        <f t="shared" si="229"/>
        <v/>
      </c>
      <c r="J179" s="195" t="str">
        <f t="shared" si="229"/>
        <v/>
      </c>
      <c r="K179" s="195" t="str">
        <f t="shared" si="229"/>
        <v/>
      </c>
      <c r="L179" s="195" t="str">
        <f t="shared" si="229"/>
        <v/>
      </c>
      <c r="M179" s="195" t="str">
        <f t="shared" si="229"/>
        <v/>
      </c>
      <c r="N179" s="195" t="str">
        <f t="shared" si="229"/>
        <v/>
      </c>
      <c r="O179" s="195" t="str">
        <f t="shared" si="229"/>
        <v/>
      </c>
      <c r="P179" s="195" t="str">
        <f t="shared" si="229"/>
        <v/>
      </c>
      <c r="Q179" s="195" t="str">
        <f t="shared" si="229"/>
        <v/>
      </c>
      <c r="R179" s="195" t="str">
        <f t="shared" si="229"/>
        <v/>
      </c>
      <c r="S179" s="195" t="str">
        <f t="shared" si="229"/>
        <v/>
      </c>
      <c r="T179" s="195" t="str">
        <f t="shared" si="229"/>
        <v/>
      </c>
      <c r="U179" s="195" t="str">
        <f t="shared" si="229"/>
        <v/>
      </c>
      <c r="V179" s="195" t="str">
        <f t="shared" si="229"/>
        <v/>
      </c>
      <c r="W179" s="195" t="str">
        <f t="shared" si="229"/>
        <v/>
      </c>
      <c r="X179" s="195" t="str">
        <f t="shared" si="229"/>
        <v/>
      </c>
      <c r="Y179" s="195" t="str">
        <f t="shared" si="229"/>
        <v/>
      </c>
      <c r="Z179" s="195" t="str">
        <f t="shared" si="229"/>
        <v/>
      </c>
      <c r="AA179" s="195" t="str">
        <f t="shared" si="229"/>
        <v/>
      </c>
      <c r="AB179" s="195" t="str">
        <f t="shared" si="229"/>
        <v/>
      </c>
      <c r="AC179" s="195" t="str">
        <f t="shared" si="229"/>
        <v/>
      </c>
      <c r="AD179" s="195" t="str">
        <f t="shared" si="229"/>
        <v/>
      </c>
      <c r="AE179" s="195" t="str">
        <f t="shared" si="229"/>
        <v/>
      </c>
      <c r="AF179" s="195" t="str">
        <f t="shared" si="229"/>
        <v/>
      </c>
      <c r="AG179" s="195" t="str">
        <f t="shared" si="229"/>
        <v/>
      </c>
      <c r="AH179" s="195" t="str">
        <f t="shared" si="229"/>
        <v/>
      </c>
      <c r="AI179" s="195" t="str">
        <f t="shared" si="229"/>
        <v/>
      </c>
      <c r="AJ179" s="195" t="str">
        <f t="shared" ref="AJ179:BO179" si="230">IF($C179&gt;AJ$135, "", IF(AJ$135=$G$15, MAX(AJ73-$G$20, 0), EXP(-$G$21*$G$16)*($G$19*AK179+(1-$G$19)*AK180)))</f>
        <v/>
      </c>
      <c r="AK179" s="195" t="str">
        <f t="shared" si="230"/>
        <v/>
      </c>
      <c r="AL179" s="195" t="str">
        <f t="shared" si="230"/>
        <v/>
      </c>
      <c r="AM179" s="195" t="str">
        <f t="shared" si="230"/>
        <v/>
      </c>
      <c r="AN179" s="195" t="str">
        <f t="shared" si="230"/>
        <v/>
      </c>
      <c r="AO179" s="195" t="str">
        <f t="shared" si="230"/>
        <v/>
      </c>
      <c r="AP179" s="195" t="str">
        <f t="shared" si="230"/>
        <v/>
      </c>
      <c r="AQ179" s="195" t="str">
        <f t="shared" si="230"/>
        <v/>
      </c>
      <c r="AR179" s="195" t="str">
        <f t="shared" si="230"/>
        <v/>
      </c>
      <c r="AS179" s="195" t="str">
        <f t="shared" si="230"/>
        <v/>
      </c>
      <c r="AT179" s="195" t="str">
        <f t="shared" si="230"/>
        <v/>
      </c>
      <c r="AU179" s="195">
        <f t="shared" si="230"/>
        <v>2.5413916336203091E-9</v>
      </c>
      <c r="AV179" s="195">
        <f t="shared" si="230"/>
        <v>4.5883290434763244E-9</v>
      </c>
      <c r="AW179" s="195">
        <f t="shared" si="230"/>
        <v>8.2683053011234781E-9</v>
      </c>
      <c r="AX179" s="195">
        <f t="shared" si="230"/>
        <v>1.4870579019559016E-8</v>
      </c>
      <c r="AY179" s="195">
        <f t="shared" si="230"/>
        <v>2.6690548919970139E-8</v>
      </c>
      <c r="AZ179" s="195">
        <f t="shared" si="230"/>
        <v>4.7804907629705274E-8</v>
      </c>
      <c r="BA179" s="195">
        <f t="shared" si="230"/>
        <v>8.5435439340706153E-8</v>
      </c>
      <c r="BB179" s="195">
        <f t="shared" si="230"/>
        <v>1.5234123658398394E-7</v>
      </c>
      <c r="BC179" s="195">
        <f t="shared" si="230"/>
        <v>2.7100159267887947E-7</v>
      </c>
      <c r="BD179" s="195">
        <f t="shared" si="230"/>
        <v>4.8090571958639637E-7</v>
      </c>
      <c r="BE179" s="195">
        <f t="shared" si="230"/>
        <v>8.5121262818177789E-7</v>
      </c>
      <c r="BF179" s="195">
        <f t="shared" si="230"/>
        <v>1.5026566944919581E-6</v>
      </c>
      <c r="BG179" s="195">
        <f t="shared" si="230"/>
        <v>2.6453048791891424E-6</v>
      </c>
      <c r="BH179" s="195">
        <f t="shared" si="230"/>
        <v>4.6433714264456924E-6</v>
      </c>
      <c r="BI179" s="195">
        <f t="shared" si="230"/>
        <v>8.1260011320345311E-6</v>
      </c>
      <c r="BJ179" s="195">
        <f t="shared" si="230"/>
        <v>1.4175760937444529E-5</v>
      </c>
      <c r="BK179" s="195">
        <f t="shared" si="230"/>
        <v>2.4647798526547385E-5</v>
      </c>
      <c r="BL179" s="195">
        <f t="shared" si="230"/>
        <v>4.2707474986569265E-5</v>
      </c>
      <c r="BM179" s="195">
        <f t="shared" si="230"/>
        <v>7.3731071941142797E-5</v>
      </c>
      <c r="BN179" s="195">
        <f t="shared" si="230"/>
        <v>1.2680595744071432E-4</v>
      </c>
      <c r="BO179" s="195">
        <f t="shared" si="230"/>
        <v>2.1721356881205039E-4</v>
      </c>
      <c r="BP179" s="195">
        <f t="shared" ref="BP179:CY179" si="231">IF($C179&gt;BP$135, "", IF(BP$135=$G$15, MAX(BP73-$G$20, 0), EXP(-$G$21*$G$16)*($G$19*BQ179+(1-$G$19)*BQ180)))</f>
        <v>3.7051154604510238E-4</v>
      </c>
      <c r="BQ179" s="195">
        <f t="shared" si="231"/>
        <v>6.2919651569904179E-4</v>
      </c>
      <c r="BR179" s="195">
        <f t="shared" si="231"/>
        <v>1.0634942222585843E-3</v>
      </c>
      <c r="BS179" s="195">
        <f t="shared" si="231"/>
        <v>1.7886861355048786E-3</v>
      </c>
      <c r="BT179" s="195">
        <f t="shared" si="231"/>
        <v>2.9926763869172895E-3</v>
      </c>
      <c r="BU179" s="195">
        <f t="shared" si="231"/>
        <v>4.9794102081337777E-3</v>
      </c>
      <c r="BV179" s="195">
        <f t="shared" si="231"/>
        <v>8.2365027527699364E-3</v>
      </c>
      <c r="BW179" s="195">
        <f t="shared" si="231"/>
        <v>1.3539290000306597E-2</v>
      </c>
      <c r="BX179" s="195">
        <f t="shared" si="231"/>
        <v>2.2108736425954931E-2</v>
      </c>
      <c r="BY179" s="195">
        <f t="shared" si="231"/>
        <v>3.5847409035291586E-2</v>
      </c>
      <c r="BZ179" s="195">
        <f t="shared" si="231"/>
        <v>5.7685991408660202E-2</v>
      </c>
      <c r="CA179" s="195">
        <f t="shared" si="231"/>
        <v>9.2081978647588186E-2</v>
      </c>
      <c r="CB179" s="195">
        <f t="shared" si="231"/>
        <v>0.14572071714858742</v>
      </c>
      <c r="CC179" s="195">
        <f t="shared" si="231"/>
        <v>0.22847369802450651</v>
      </c>
      <c r="CD179" s="195">
        <f t="shared" si="231"/>
        <v>0.35466447632921133</v>
      </c>
      <c r="CE179" s="195">
        <f t="shared" si="231"/>
        <v>0.54467011422659828</v>
      </c>
      <c r="CF179" s="195">
        <f t="shared" si="231"/>
        <v>0.82683344911600998</v>
      </c>
      <c r="CG179" s="195">
        <f t="shared" si="231"/>
        <v>1.2395638888947957</v>
      </c>
      <c r="CH179" s="195">
        <f t="shared" si="231"/>
        <v>1.8333476807090054</v>
      </c>
      <c r="CI179" s="195">
        <f t="shared" si="231"/>
        <v>2.6721671747996614</v>
      </c>
      <c r="CJ179" s="195">
        <f t="shared" si="231"/>
        <v>3.8335601141519073</v>
      </c>
      <c r="CK179" s="195">
        <f t="shared" si="231"/>
        <v>5.4062969192706545</v>
      </c>
      <c r="CL179" s="195">
        <f t="shared" si="231"/>
        <v>7.4845491253192762</v>
      </c>
      <c r="CM179" s="195">
        <f t="shared" si="231"/>
        <v>10.157684348004585</v>
      </c>
      <c r="CN179" s="195">
        <f t="shared" si="231"/>
        <v>13.495732894249683</v>
      </c>
      <c r="CO179" s="195">
        <f t="shared" si="231"/>
        <v>17.532356143165519</v>
      </c>
      <c r="CP179" s="195">
        <f t="shared" si="231"/>
        <v>22.249720108832712</v>
      </c>
      <c r="CQ179" s="195">
        <f t="shared" si="231"/>
        <v>27.57221985183125</v>
      </c>
      <c r="CR179" s="195">
        <f t="shared" si="231"/>
        <v>33.376563121327948</v>
      </c>
      <c r="CS179" s="195">
        <f t="shared" si="231"/>
        <v>39.521426959494271</v>
      </c>
      <c r="CT179" s="195">
        <f t="shared" si="231"/>
        <v>45.888840653388982</v>
      </c>
      <c r="CU179" s="195">
        <f t="shared" si="231"/>
        <v>52.415291136772694</v>
      </c>
      <c r="CV179" s="195">
        <f t="shared" si="231"/>
        <v>59.087895775987086</v>
      </c>
      <c r="CW179" s="195">
        <f t="shared" si="231"/>
        <v>65.909904675298634</v>
      </c>
      <c r="CX179" s="195">
        <f t="shared" si="231"/>
        <v>72.884640208939729</v>
      </c>
      <c r="CY179" s="195">
        <f t="shared" si="231"/>
        <v>80.015498628117143</v>
      </c>
      <c r="CZ179" s="195">
        <f>IF($C179&gt;CZ$135, "", IF(CZ$135=$G$15, MAX(CZ73-$G$20, 0), EXP(-$G$21*$G$16)*($G$19*#REF!+(1-$G$19)*#REF!)))</f>
        <v>87.305951703754431</v>
      </c>
    </row>
    <row r="180" spans="3:104" ht="16" hidden="1" outlineLevel="2">
      <c r="C180" s="177">
        <v>44</v>
      </c>
      <c r="D180" s="179" t="str">
        <f t="shared" ref="D180:AI180" si="232">IF($C180&gt;D$135, "", IF(D$135=$G$15, MAX(D74-$G$20, 0), EXP(-$G$21*$G$16)*($G$19*E180+(1-$G$19)*E181)))</f>
        <v/>
      </c>
      <c r="E180" s="195" t="str">
        <f t="shared" si="232"/>
        <v/>
      </c>
      <c r="F180" s="195" t="str">
        <f t="shared" si="232"/>
        <v/>
      </c>
      <c r="G180" s="195" t="str">
        <f t="shared" si="232"/>
        <v/>
      </c>
      <c r="H180" s="195" t="str">
        <f t="shared" si="232"/>
        <v/>
      </c>
      <c r="I180" s="195" t="str">
        <f t="shared" si="232"/>
        <v/>
      </c>
      <c r="J180" s="195" t="str">
        <f t="shared" si="232"/>
        <v/>
      </c>
      <c r="K180" s="195" t="str">
        <f t="shared" si="232"/>
        <v/>
      </c>
      <c r="L180" s="195" t="str">
        <f t="shared" si="232"/>
        <v/>
      </c>
      <c r="M180" s="195" t="str">
        <f t="shared" si="232"/>
        <v/>
      </c>
      <c r="N180" s="195" t="str">
        <f t="shared" si="232"/>
        <v/>
      </c>
      <c r="O180" s="195" t="str">
        <f t="shared" si="232"/>
        <v/>
      </c>
      <c r="P180" s="195" t="str">
        <f t="shared" si="232"/>
        <v/>
      </c>
      <c r="Q180" s="195" t="str">
        <f t="shared" si="232"/>
        <v/>
      </c>
      <c r="R180" s="195" t="str">
        <f t="shared" si="232"/>
        <v/>
      </c>
      <c r="S180" s="195" t="str">
        <f t="shared" si="232"/>
        <v/>
      </c>
      <c r="T180" s="195" t="str">
        <f t="shared" si="232"/>
        <v/>
      </c>
      <c r="U180" s="195" t="str">
        <f t="shared" si="232"/>
        <v/>
      </c>
      <c r="V180" s="195" t="str">
        <f t="shared" si="232"/>
        <v/>
      </c>
      <c r="W180" s="195" t="str">
        <f t="shared" si="232"/>
        <v/>
      </c>
      <c r="X180" s="195" t="str">
        <f t="shared" si="232"/>
        <v/>
      </c>
      <c r="Y180" s="195" t="str">
        <f t="shared" si="232"/>
        <v/>
      </c>
      <c r="Z180" s="195" t="str">
        <f t="shared" si="232"/>
        <v/>
      </c>
      <c r="AA180" s="195" t="str">
        <f t="shared" si="232"/>
        <v/>
      </c>
      <c r="AB180" s="195" t="str">
        <f t="shared" si="232"/>
        <v/>
      </c>
      <c r="AC180" s="195" t="str">
        <f t="shared" si="232"/>
        <v/>
      </c>
      <c r="AD180" s="195" t="str">
        <f t="shared" si="232"/>
        <v/>
      </c>
      <c r="AE180" s="195" t="str">
        <f t="shared" si="232"/>
        <v/>
      </c>
      <c r="AF180" s="195" t="str">
        <f t="shared" si="232"/>
        <v/>
      </c>
      <c r="AG180" s="195" t="str">
        <f t="shared" si="232"/>
        <v/>
      </c>
      <c r="AH180" s="195" t="str">
        <f t="shared" si="232"/>
        <v/>
      </c>
      <c r="AI180" s="195" t="str">
        <f t="shared" si="232"/>
        <v/>
      </c>
      <c r="AJ180" s="195" t="str">
        <f t="shared" ref="AJ180:BO180" si="233">IF($C180&gt;AJ$135, "", IF(AJ$135=$G$15, MAX(AJ74-$G$20, 0), EXP(-$G$21*$G$16)*($G$19*AK180+(1-$G$19)*AK181)))</f>
        <v/>
      </c>
      <c r="AK180" s="195" t="str">
        <f t="shared" si="233"/>
        <v/>
      </c>
      <c r="AL180" s="195" t="str">
        <f t="shared" si="233"/>
        <v/>
      </c>
      <c r="AM180" s="195" t="str">
        <f t="shared" si="233"/>
        <v/>
      </c>
      <c r="AN180" s="195" t="str">
        <f t="shared" si="233"/>
        <v/>
      </c>
      <c r="AO180" s="195" t="str">
        <f t="shared" si="233"/>
        <v/>
      </c>
      <c r="AP180" s="195" t="str">
        <f t="shared" si="233"/>
        <v/>
      </c>
      <c r="AQ180" s="195" t="str">
        <f t="shared" si="233"/>
        <v/>
      </c>
      <c r="AR180" s="195" t="str">
        <f t="shared" si="233"/>
        <v/>
      </c>
      <c r="AS180" s="195" t="str">
        <f t="shared" si="233"/>
        <v/>
      </c>
      <c r="AT180" s="195" t="str">
        <f t="shared" si="233"/>
        <v/>
      </c>
      <c r="AU180" s="195" t="str">
        <f t="shared" si="233"/>
        <v/>
      </c>
      <c r="AV180" s="195">
        <f t="shared" si="233"/>
        <v>5.0936176883300337E-10</v>
      </c>
      <c r="AW180" s="195">
        <f t="shared" si="233"/>
        <v>9.3516076158240352E-10</v>
      </c>
      <c r="AX180" s="195">
        <f t="shared" si="233"/>
        <v>1.7141415414080141E-9</v>
      </c>
      <c r="AY180" s="195">
        <f t="shared" si="233"/>
        <v>3.1367651383833218E-9</v>
      </c>
      <c r="AZ180" s="195">
        <f t="shared" si="233"/>
        <v>5.7301405459645224E-9</v>
      </c>
      <c r="BA180" s="195">
        <f t="shared" si="233"/>
        <v>1.0448838202286649E-8</v>
      </c>
      <c r="BB180" s="195">
        <f t="shared" si="233"/>
        <v>1.9017790804681893E-8</v>
      </c>
      <c r="BC180" s="195">
        <f t="shared" si="233"/>
        <v>3.4546938694057809E-8</v>
      </c>
      <c r="BD180" s="195">
        <f t="shared" si="233"/>
        <v>6.2630044943532314E-8</v>
      </c>
      <c r="BE180" s="195">
        <f t="shared" si="233"/>
        <v>1.1330359312059093E-7</v>
      </c>
      <c r="BF180" s="195">
        <f t="shared" si="233"/>
        <v>2.0452875718110076E-7</v>
      </c>
      <c r="BG180" s="195">
        <f t="shared" si="233"/>
        <v>3.6836158988250313E-7</v>
      </c>
      <c r="BH180" s="195">
        <f t="shared" si="233"/>
        <v>6.6185137224061513E-7</v>
      </c>
      <c r="BI180" s="195">
        <f t="shared" si="233"/>
        <v>1.1862244143460581E-6</v>
      </c>
      <c r="BJ180" s="195">
        <f t="shared" si="233"/>
        <v>2.1205302731183753E-6</v>
      </c>
      <c r="BK180" s="195">
        <f t="shared" si="233"/>
        <v>3.7804277714517001E-6</v>
      </c>
      <c r="BL180" s="195">
        <f t="shared" si="233"/>
        <v>6.720478522352359E-6</v>
      </c>
      <c r="BM180" s="195">
        <f t="shared" si="233"/>
        <v>1.1911381744775232E-5</v>
      </c>
      <c r="BN180" s="195">
        <f t="shared" si="233"/>
        <v>2.1045646784931913E-5</v>
      </c>
      <c r="BO180" s="195">
        <f t="shared" si="233"/>
        <v>3.7062204216369914E-5</v>
      </c>
      <c r="BP180" s="195">
        <f t="shared" ref="BP180:CY180" si="234">IF($C180&gt;BP$135, "", IF(BP$135=$G$15, MAX(BP74-$G$20, 0), EXP(-$G$21*$G$16)*($G$19*BQ180+(1-$G$19)*BQ181)))</f>
        <v>6.5042070184028922E-5</v>
      </c>
      <c r="BQ180" s="195">
        <f t="shared" si="234"/>
        <v>1.1372895142635071E-4</v>
      </c>
      <c r="BR180" s="195">
        <f t="shared" si="234"/>
        <v>1.9809531464931595E-4</v>
      </c>
      <c r="BS180" s="195">
        <f t="shared" si="234"/>
        <v>3.4364464410424107E-4</v>
      </c>
      <c r="BT180" s="195">
        <f t="shared" si="234"/>
        <v>5.9357401989741621E-4</v>
      </c>
      <c r="BU180" s="195">
        <f t="shared" si="234"/>
        <v>1.0206079392084703E-3</v>
      </c>
      <c r="BV180" s="195">
        <f t="shared" si="234"/>
        <v>1.7463876771343623E-3</v>
      </c>
      <c r="BW180" s="195">
        <f t="shared" si="234"/>
        <v>2.972951644666811E-3</v>
      </c>
      <c r="BX180" s="195">
        <f t="shared" si="234"/>
        <v>5.0333356325351223E-3</v>
      </c>
      <c r="BY180" s="195">
        <f t="shared" si="234"/>
        <v>8.4720054175663109E-3</v>
      </c>
      <c r="BZ180" s="195">
        <f t="shared" si="234"/>
        <v>1.4171132675009284E-2</v>
      </c>
      <c r="CA180" s="195">
        <f t="shared" si="234"/>
        <v>2.354609522850995E-2</v>
      </c>
      <c r="CB180" s="195">
        <f t="shared" si="234"/>
        <v>3.8843393158190805E-2</v>
      </c>
      <c r="CC180" s="195">
        <f t="shared" si="234"/>
        <v>6.3586450873681796E-2</v>
      </c>
      <c r="CD180" s="195">
        <f t="shared" si="234"/>
        <v>0.10322874018710014</v>
      </c>
      <c r="CE180" s="195">
        <f t="shared" si="234"/>
        <v>0.16608693608896111</v>
      </c>
      <c r="CF180" s="195">
        <f t="shared" si="234"/>
        <v>0.2646342522164723</v>
      </c>
      <c r="CG180" s="195">
        <f t="shared" si="234"/>
        <v>0.41722618105838599</v>
      </c>
      <c r="CH180" s="195">
        <f t="shared" si="234"/>
        <v>0.6502919822639075</v>
      </c>
      <c r="CI180" s="195">
        <f t="shared" si="234"/>
        <v>1.0009326760007107</v>
      </c>
      <c r="CJ180" s="195">
        <f t="shared" si="234"/>
        <v>1.5196915361266758</v>
      </c>
      <c r="CK180" s="195">
        <f t="shared" si="234"/>
        <v>2.2729791625619122</v>
      </c>
      <c r="CL180" s="195">
        <f t="shared" si="234"/>
        <v>3.3442348181384292</v>
      </c>
      <c r="CM180" s="195">
        <f t="shared" si="234"/>
        <v>4.8324363357736484</v>
      </c>
      <c r="CN180" s="195">
        <f t="shared" si="234"/>
        <v>6.8461901141111605</v>
      </c>
      <c r="CO180" s="195">
        <f t="shared" si="234"/>
        <v>9.491673498051286</v>
      </c>
      <c r="CP180" s="195">
        <f t="shared" si="234"/>
        <v>12.85370461530251</v>
      </c>
      <c r="CQ180" s="195">
        <f t="shared" si="234"/>
        <v>16.971819805236503</v>
      </c>
      <c r="CR180" s="195">
        <f t="shared" si="234"/>
        <v>21.817748021286139</v>
      </c>
      <c r="CS180" s="195">
        <f t="shared" si="234"/>
        <v>27.286058752687644</v>
      </c>
      <c r="CT180" s="195">
        <f t="shared" si="234"/>
        <v>33.212183316220461</v>
      </c>
      <c r="CU180" s="195">
        <f t="shared" si="234"/>
        <v>39.424020711145452</v>
      </c>
      <c r="CV180" s="195">
        <f t="shared" si="234"/>
        <v>45.807749017788787</v>
      </c>
      <c r="CW180" s="195">
        <f t="shared" si="234"/>
        <v>52.334458076066639</v>
      </c>
      <c r="CX180" s="195">
        <f t="shared" si="234"/>
        <v>59.007327425869065</v>
      </c>
      <c r="CY180" s="195">
        <f t="shared" si="234"/>
        <v>65.829607307969283</v>
      </c>
      <c r="CZ180" s="195">
        <f>IF($C180&gt;CZ$135, "", IF(CZ$135=$G$15, MAX(CZ74-$G$20, 0), EXP(-$G$21*$G$16)*($G$19*#REF!+(1-$G$19)*#REF!)))</f>
        <v>72.804620236141773</v>
      </c>
    </row>
    <row r="181" spans="3:104" ht="16" hidden="1" outlineLevel="2">
      <c r="C181" s="177">
        <v>45</v>
      </c>
      <c r="D181" s="179" t="str">
        <f t="shared" ref="D181:AI181" si="235">IF($C181&gt;D$135, "", IF(D$135=$G$15, MAX(D75-$G$20, 0), EXP(-$G$21*$G$16)*($G$19*E181+(1-$G$19)*E182)))</f>
        <v/>
      </c>
      <c r="E181" s="195" t="str">
        <f t="shared" si="235"/>
        <v/>
      </c>
      <c r="F181" s="195" t="str">
        <f t="shared" si="235"/>
        <v/>
      </c>
      <c r="G181" s="195" t="str">
        <f t="shared" si="235"/>
        <v/>
      </c>
      <c r="H181" s="195" t="str">
        <f t="shared" si="235"/>
        <v/>
      </c>
      <c r="I181" s="195" t="str">
        <f t="shared" si="235"/>
        <v/>
      </c>
      <c r="J181" s="195" t="str">
        <f t="shared" si="235"/>
        <v/>
      </c>
      <c r="K181" s="195" t="str">
        <f t="shared" si="235"/>
        <v/>
      </c>
      <c r="L181" s="195" t="str">
        <f t="shared" si="235"/>
        <v/>
      </c>
      <c r="M181" s="195" t="str">
        <f t="shared" si="235"/>
        <v/>
      </c>
      <c r="N181" s="195" t="str">
        <f t="shared" si="235"/>
        <v/>
      </c>
      <c r="O181" s="195" t="str">
        <f t="shared" si="235"/>
        <v/>
      </c>
      <c r="P181" s="195" t="str">
        <f t="shared" si="235"/>
        <v/>
      </c>
      <c r="Q181" s="195" t="str">
        <f t="shared" si="235"/>
        <v/>
      </c>
      <c r="R181" s="195" t="str">
        <f t="shared" si="235"/>
        <v/>
      </c>
      <c r="S181" s="195" t="str">
        <f t="shared" si="235"/>
        <v/>
      </c>
      <c r="T181" s="195" t="str">
        <f t="shared" si="235"/>
        <v/>
      </c>
      <c r="U181" s="195" t="str">
        <f t="shared" si="235"/>
        <v/>
      </c>
      <c r="V181" s="195" t="str">
        <f t="shared" si="235"/>
        <v/>
      </c>
      <c r="W181" s="195" t="str">
        <f t="shared" si="235"/>
        <v/>
      </c>
      <c r="X181" s="195" t="str">
        <f t="shared" si="235"/>
        <v/>
      </c>
      <c r="Y181" s="195" t="str">
        <f t="shared" si="235"/>
        <v/>
      </c>
      <c r="Z181" s="195" t="str">
        <f t="shared" si="235"/>
        <v/>
      </c>
      <c r="AA181" s="195" t="str">
        <f t="shared" si="235"/>
        <v/>
      </c>
      <c r="AB181" s="195" t="str">
        <f t="shared" si="235"/>
        <v/>
      </c>
      <c r="AC181" s="195" t="str">
        <f t="shared" si="235"/>
        <v/>
      </c>
      <c r="AD181" s="195" t="str">
        <f t="shared" si="235"/>
        <v/>
      </c>
      <c r="AE181" s="195" t="str">
        <f t="shared" si="235"/>
        <v/>
      </c>
      <c r="AF181" s="195" t="str">
        <f t="shared" si="235"/>
        <v/>
      </c>
      <c r="AG181" s="195" t="str">
        <f t="shared" si="235"/>
        <v/>
      </c>
      <c r="AH181" s="195" t="str">
        <f t="shared" si="235"/>
        <v/>
      </c>
      <c r="AI181" s="195" t="str">
        <f t="shared" si="235"/>
        <v/>
      </c>
      <c r="AJ181" s="195" t="str">
        <f t="shared" ref="AJ181:BO181" si="236">IF($C181&gt;AJ$135, "", IF(AJ$135=$G$15, MAX(AJ75-$G$20, 0), EXP(-$G$21*$G$16)*($G$19*AK181+(1-$G$19)*AK182)))</f>
        <v/>
      </c>
      <c r="AK181" s="195" t="str">
        <f t="shared" si="236"/>
        <v/>
      </c>
      <c r="AL181" s="195" t="str">
        <f t="shared" si="236"/>
        <v/>
      </c>
      <c r="AM181" s="195" t="str">
        <f t="shared" si="236"/>
        <v/>
      </c>
      <c r="AN181" s="195" t="str">
        <f t="shared" si="236"/>
        <v/>
      </c>
      <c r="AO181" s="195" t="str">
        <f t="shared" si="236"/>
        <v/>
      </c>
      <c r="AP181" s="195" t="str">
        <f t="shared" si="236"/>
        <v/>
      </c>
      <c r="AQ181" s="195" t="str">
        <f t="shared" si="236"/>
        <v/>
      </c>
      <c r="AR181" s="195" t="str">
        <f t="shared" si="236"/>
        <v/>
      </c>
      <c r="AS181" s="195" t="str">
        <f t="shared" si="236"/>
        <v/>
      </c>
      <c r="AT181" s="195" t="str">
        <f t="shared" si="236"/>
        <v/>
      </c>
      <c r="AU181" s="195" t="str">
        <f t="shared" si="236"/>
        <v/>
      </c>
      <c r="AV181" s="195" t="str">
        <f t="shared" si="236"/>
        <v/>
      </c>
      <c r="AW181" s="195">
        <f t="shared" si="236"/>
        <v>8.6656608989266713E-11</v>
      </c>
      <c r="AX181" s="195">
        <f t="shared" si="236"/>
        <v>1.618412482140866E-10</v>
      </c>
      <c r="AY181" s="195">
        <f t="shared" si="236"/>
        <v>3.0185925247938615E-10</v>
      </c>
      <c r="AZ181" s="195">
        <f t="shared" si="236"/>
        <v>5.6224591045523407E-10</v>
      </c>
      <c r="BA181" s="195">
        <f t="shared" si="236"/>
        <v>1.0457605632197246E-9</v>
      </c>
      <c r="BB181" s="195">
        <f t="shared" si="236"/>
        <v>1.9422211239681984E-9</v>
      </c>
      <c r="BC181" s="195">
        <f t="shared" si="236"/>
        <v>3.60164145607793E-9</v>
      </c>
      <c r="BD181" s="195">
        <f t="shared" si="236"/>
        <v>6.6682382352546308E-9</v>
      </c>
      <c r="BE181" s="195">
        <f t="shared" si="236"/>
        <v>1.2325438777699516E-8</v>
      </c>
      <c r="BF181" s="195">
        <f t="shared" si="236"/>
        <v>2.2742824323257744E-8</v>
      </c>
      <c r="BG181" s="195">
        <f t="shared" si="236"/>
        <v>4.1889513189274991E-8</v>
      </c>
      <c r="BH181" s="195">
        <f t="shared" si="236"/>
        <v>7.7010734548831188E-8</v>
      </c>
      <c r="BI181" s="195">
        <f t="shared" si="236"/>
        <v>1.4130129642235381E-7</v>
      </c>
      <c r="BJ181" s="195">
        <f t="shared" si="236"/>
        <v>2.5873275538428665E-7</v>
      </c>
      <c r="BK181" s="195">
        <f t="shared" si="236"/>
        <v>4.7274383051851265E-7</v>
      </c>
      <c r="BL181" s="195">
        <f t="shared" si="236"/>
        <v>8.6183755582178048E-7</v>
      </c>
      <c r="BM181" s="195">
        <f t="shared" si="236"/>
        <v>1.5674827504489337E-6</v>
      </c>
      <c r="BN181" s="195">
        <f t="shared" si="236"/>
        <v>2.8438531534525928E-6</v>
      </c>
      <c r="BO181" s="195">
        <f t="shared" si="236"/>
        <v>5.146168493717425E-6</v>
      </c>
      <c r="BP181" s="195">
        <f t="shared" ref="BP181:CY181" si="237">IF($C181&gt;BP$135, "", IF(BP$135=$G$15, MAX(BP75-$G$20, 0), EXP(-$G$21*$G$16)*($G$19*BQ181+(1-$G$19)*BQ182)))</f>
        <v>9.2869785260402972E-6</v>
      </c>
      <c r="BQ181" s="195">
        <f t="shared" si="237"/>
        <v>1.6711482737094469E-5</v>
      </c>
      <c r="BR181" s="195">
        <f t="shared" si="237"/>
        <v>2.9980368039943703E-5</v>
      </c>
      <c r="BS181" s="195">
        <f t="shared" si="237"/>
        <v>5.3612487518387897E-5</v>
      </c>
      <c r="BT181" s="195">
        <f t="shared" si="237"/>
        <v>9.5547908797631074E-5</v>
      </c>
      <c r="BU181" s="195">
        <f t="shared" si="237"/>
        <v>1.6967377799478609E-4</v>
      </c>
      <c r="BV181" s="195">
        <f t="shared" si="237"/>
        <v>3.0015854257466295E-4</v>
      </c>
      <c r="BW181" s="195">
        <f t="shared" si="237"/>
        <v>5.2884000550244088E-4</v>
      </c>
      <c r="BX181" s="195">
        <f t="shared" si="237"/>
        <v>9.2772793348492926E-4</v>
      </c>
      <c r="BY181" s="195">
        <f t="shared" si="237"/>
        <v>1.6199942633846733E-3</v>
      </c>
      <c r="BZ181" s="195">
        <f t="shared" si="237"/>
        <v>2.8149050472205152E-3</v>
      </c>
      <c r="CA181" s="195">
        <f t="shared" si="237"/>
        <v>4.8653912261683134E-3</v>
      </c>
      <c r="CB181" s="195">
        <f t="shared" si="237"/>
        <v>8.3619044042592631E-3</v>
      </c>
      <c r="CC181" s="195">
        <f t="shared" si="237"/>
        <v>1.428356667567369E-2</v>
      </c>
      <c r="CD181" s="195">
        <f t="shared" si="237"/>
        <v>2.4238231885918542E-2</v>
      </c>
      <c r="CE181" s="195">
        <f t="shared" si="237"/>
        <v>4.0837729412699239E-2</v>
      </c>
      <c r="CF181" s="195">
        <f t="shared" si="237"/>
        <v>6.8273644720057633E-2</v>
      </c>
      <c r="CG181" s="195">
        <f t="shared" si="237"/>
        <v>0.11318168150208011</v>
      </c>
      <c r="CH181" s="195">
        <f t="shared" si="237"/>
        <v>0.18590547393023937</v>
      </c>
      <c r="CI181" s="195">
        <f t="shared" si="237"/>
        <v>0.30228515983544935</v>
      </c>
      <c r="CJ181" s="195">
        <f t="shared" si="237"/>
        <v>0.48608502003970855</v>
      </c>
      <c r="CK181" s="195">
        <f t="shared" si="237"/>
        <v>0.77210807047991725</v>
      </c>
      <c r="CL181" s="195">
        <f t="shared" si="237"/>
        <v>1.2098771568437241</v>
      </c>
      <c r="CM181" s="195">
        <f t="shared" si="237"/>
        <v>1.867430072796699</v>
      </c>
      <c r="CN181" s="195">
        <f t="shared" si="237"/>
        <v>2.8342186807355092</v>
      </c>
      <c r="CO181" s="195">
        <f t="shared" si="237"/>
        <v>4.2213023931336631</v>
      </c>
      <c r="CP181" s="195">
        <f t="shared" si="237"/>
        <v>6.1561117300242003</v>
      </c>
      <c r="CQ181" s="195">
        <f t="shared" si="237"/>
        <v>8.7684694535513543</v>
      </c>
      <c r="CR181" s="195">
        <f t="shared" si="237"/>
        <v>12.165271623626939</v>
      </c>
      <c r="CS181" s="195">
        <f t="shared" si="237"/>
        <v>16.394869913694585</v>
      </c>
      <c r="CT181" s="195">
        <f t="shared" si="237"/>
        <v>21.410529347753933</v>
      </c>
      <c r="CU181" s="195">
        <f t="shared" si="237"/>
        <v>27.055100785968222</v>
      </c>
      <c r="CV181" s="195">
        <f t="shared" si="237"/>
        <v>33.098537367928927</v>
      </c>
      <c r="CW181" s="195">
        <f t="shared" si="237"/>
        <v>39.342642005623048</v>
      </c>
      <c r="CX181" s="195">
        <f t="shared" si="237"/>
        <v>45.726622889793667</v>
      </c>
      <c r="CY181" s="195">
        <f t="shared" si="237"/>
        <v>52.253590528006413</v>
      </c>
      <c r="CZ181" s="195">
        <f>IF($C181&gt;CZ$135, "", IF(CZ$135=$G$15, MAX(CZ75-$G$20, 0), EXP(-$G$21*$G$16)*($G$19*#REF!+(1-$G$19)*#REF!)))</f>
        <v>58.926724593694246</v>
      </c>
    </row>
    <row r="182" spans="3:104" ht="16" hidden="1" outlineLevel="2">
      <c r="C182" s="177">
        <v>46</v>
      </c>
      <c r="D182" s="179" t="str">
        <f t="shared" ref="D182:AI182" si="238">IF($C182&gt;D$135, "", IF(D$135=$G$15, MAX(D76-$G$20, 0), EXP(-$G$21*$G$16)*($G$19*E182+(1-$G$19)*E183)))</f>
        <v/>
      </c>
      <c r="E182" s="195" t="str">
        <f t="shared" si="238"/>
        <v/>
      </c>
      <c r="F182" s="195" t="str">
        <f t="shared" si="238"/>
        <v/>
      </c>
      <c r="G182" s="195" t="str">
        <f t="shared" si="238"/>
        <v/>
      </c>
      <c r="H182" s="195" t="str">
        <f t="shared" si="238"/>
        <v/>
      </c>
      <c r="I182" s="195" t="str">
        <f t="shared" si="238"/>
        <v/>
      </c>
      <c r="J182" s="195" t="str">
        <f t="shared" si="238"/>
        <v/>
      </c>
      <c r="K182" s="195" t="str">
        <f t="shared" si="238"/>
        <v/>
      </c>
      <c r="L182" s="195" t="str">
        <f t="shared" si="238"/>
        <v/>
      </c>
      <c r="M182" s="195" t="str">
        <f t="shared" si="238"/>
        <v/>
      </c>
      <c r="N182" s="195" t="str">
        <f t="shared" si="238"/>
        <v/>
      </c>
      <c r="O182" s="195" t="str">
        <f t="shared" si="238"/>
        <v/>
      </c>
      <c r="P182" s="195" t="str">
        <f t="shared" si="238"/>
        <v/>
      </c>
      <c r="Q182" s="195" t="str">
        <f t="shared" si="238"/>
        <v/>
      </c>
      <c r="R182" s="195" t="str">
        <f t="shared" si="238"/>
        <v/>
      </c>
      <c r="S182" s="195" t="str">
        <f t="shared" si="238"/>
        <v/>
      </c>
      <c r="T182" s="195" t="str">
        <f t="shared" si="238"/>
        <v/>
      </c>
      <c r="U182" s="195" t="str">
        <f t="shared" si="238"/>
        <v/>
      </c>
      <c r="V182" s="195" t="str">
        <f t="shared" si="238"/>
        <v/>
      </c>
      <c r="W182" s="195" t="str">
        <f t="shared" si="238"/>
        <v/>
      </c>
      <c r="X182" s="195" t="str">
        <f t="shared" si="238"/>
        <v/>
      </c>
      <c r="Y182" s="195" t="str">
        <f t="shared" si="238"/>
        <v/>
      </c>
      <c r="Z182" s="195" t="str">
        <f t="shared" si="238"/>
        <v/>
      </c>
      <c r="AA182" s="195" t="str">
        <f t="shared" si="238"/>
        <v/>
      </c>
      <c r="AB182" s="195" t="str">
        <f t="shared" si="238"/>
        <v/>
      </c>
      <c r="AC182" s="195" t="str">
        <f t="shared" si="238"/>
        <v/>
      </c>
      <c r="AD182" s="195" t="str">
        <f t="shared" si="238"/>
        <v/>
      </c>
      <c r="AE182" s="195" t="str">
        <f t="shared" si="238"/>
        <v/>
      </c>
      <c r="AF182" s="195" t="str">
        <f t="shared" si="238"/>
        <v/>
      </c>
      <c r="AG182" s="195" t="str">
        <f t="shared" si="238"/>
        <v/>
      </c>
      <c r="AH182" s="195" t="str">
        <f t="shared" si="238"/>
        <v/>
      </c>
      <c r="AI182" s="195" t="str">
        <f t="shared" si="238"/>
        <v/>
      </c>
      <c r="AJ182" s="195" t="str">
        <f t="shared" ref="AJ182:BO182" si="239">IF($C182&gt;AJ$135, "", IF(AJ$135=$G$15, MAX(AJ76-$G$20, 0), EXP(-$G$21*$G$16)*($G$19*AK182+(1-$G$19)*AK183)))</f>
        <v/>
      </c>
      <c r="AK182" s="195" t="str">
        <f t="shared" si="239"/>
        <v/>
      </c>
      <c r="AL182" s="195" t="str">
        <f t="shared" si="239"/>
        <v/>
      </c>
      <c r="AM182" s="195" t="str">
        <f t="shared" si="239"/>
        <v/>
      </c>
      <c r="AN182" s="195" t="str">
        <f t="shared" si="239"/>
        <v/>
      </c>
      <c r="AO182" s="195" t="str">
        <f t="shared" si="239"/>
        <v/>
      </c>
      <c r="AP182" s="195" t="str">
        <f t="shared" si="239"/>
        <v/>
      </c>
      <c r="AQ182" s="195" t="str">
        <f t="shared" si="239"/>
        <v/>
      </c>
      <c r="AR182" s="195" t="str">
        <f t="shared" si="239"/>
        <v/>
      </c>
      <c r="AS182" s="195" t="str">
        <f t="shared" si="239"/>
        <v/>
      </c>
      <c r="AT182" s="195" t="str">
        <f t="shared" si="239"/>
        <v/>
      </c>
      <c r="AU182" s="195" t="str">
        <f t="shared" si="239"/>
        <v/>
      </c>
      <c r="AV182" s="195" t="str">
        <f t="shared" si="239"/>
        <v/>
      </c>
      <c r="AW182" s="195" t="str">
        <f t="shared" si="239"/>
        <v/>
      </c>
      <c r="AX182" s="195">
        <f t="shared" si="239"/>
        <v>1.2017032365896221E-11</v>
      </c>
      <c r="AY182" s="195">
        <f t="shared" si="239"/>
        <v>2.2838497172549343E-11</v>
      </c>
      <c r="AZ182" s="195">
        <f t="shared" si="239"/>
        <v>4.3360957534531766E-11</v>
      </c>
      <c r="BA182" s="195">
        <f t="shared" si="239"/>
        <v>8.2238420285433958E-11</v>
      </c>
      <c r="BB182" s="195">
        <f t="shared" si="239"/>
        <v>1.5580370077533721E-10</v>
      </c>
      <c r="BC182" s="195">
        <f t="shared" si="239"/>
        <v>2.9484205953400425E-10</v>
      </c>
      <c r="BD182" s="195">
        <f t="shared" si="239"/>
        <v>5.5730149095928265E-10</v>
      </c>
      <c r="BE182" s="195">
        <f t="shared" si="239"/>
        <v>1.0521056025626668E-9</v>
      </c>
      <c r="BF182" s="195">
        <f t="shared" si="239"/>
        <v>1.9836945250570585E-9</v>
      </c>
      <c r="BG182" s="195">
        <f t="shared" si="239"/>
        <v>3.7351940626626362E-9</v>
      </c>
      <c r="BH182" s="195">
        <f t="shared" si="239"/>
        <v>7.0234344088653535E-9</v>
      </c>
      <c r="BI182" s="195">
        <f t="shared" si="239"/>
        <v>1.318734299397889E-8</v>
      </c>
      <c r="BJ182" s="195">
        <f t="shared" si="239"/>
        <v>2.4723395677296398E-8</v>
      </c>
      <c r="BK182" s="195">
        <f t="shared" si="239"/>
        <v>4.6277689112182919E-8</v>
      </c>
      <c r="BL182" s="195">
        <f t="shared" si="239"/>
        <v>8.6479960038866058E-8</v>
      </c>
      <c r="BM182" s="195">
        <f t="shared" si="239"/>
        <v>1.6132615002745404E-7</v>
      </c>
      <c r="BN182" s="195">
        <f t="shared" si="239"/>
        <v>3.0040154604763593E-7</v>
      </c>
      <c r="BO182" s="195">
        <f t="shared" si="239"/>
        <v>5.5829978859590958E-7</v>
      </c>
      <c r="BP182" s="195">
        <f t="shared" ref="BP182:CY182" si="240">IF($C182&gt;BP$135, "", IF(BP$135=$G$15, MAX(BP76-$G$20, 0), EXP(-$G$21*$G$16)*($G$19*BQ182+(1-$G$19)*BQ183)))</f>
        <v>1.0355172814502454E-6</v>
      </c>
      <c r="BQ182" s="195">
        <f t="shared" si="240"/>
        <v>1.9165716467635196E-6</v>
      </c>
      <c r="BR182" s="195">
        <f t="shared" si="240"/>
        <v>3.5393213604411565E-6</v>
      </c>
      <c r="BS182" s="195">
        <f t="shared" si="240"/>
        <v>6.5205965270814681E-6</v>
      </c>
      <c r="BT182" s="195">
        <f t="shared" si="240"/>
        <v>1.198305309434539E-5</v>
      </c>
      <c r="BU182" s="195">
        <f t="shared" si="240"/>
        <v>2.1963199519618678E-5</v>
      </c>
      <c r="BV182" s="195">
        <f t="shared" si="240"/>
        <v>4.0142176561021293E-5</v>
      </c>
      <c r="BW182" s="195">
        <f t="shared" si="240"/>
        <v>7.3148591949362301E-5</v>
      </c>
      <c r="BX182" s="195">
        <f t="shared" si="240"/>
        <v>1.3286965633176187E-4</v>
      </c>
      <c r="BY182" s="195">
        <f t="shared" si="240"/>
        <v>2.4052874040146152E-4</v>
      </c>
      <c r="BZ182" s="195">
        <f t="shared" si="240"/>
        <v>4.3383675178473153E-4</v>
      </c>
      <c r="CA182" s="195">
        <f t="shared" si="240"/>
        <v>7.7945267280585815E-4</v>
      </c>
      <c r="CB182" s="195">
        <f t="shared" si="240"/>
        <v>1.3945382651294432E-3</v>
      </c>
      <c r="CC182" s="195">
        <f t="shared" si="240"/>
        <v>2.4837455324612113E-3</v>
      </c>
      <c r="CD182" s="195">
        <f t="shared" si="240"/>
        <v>4.4021178524341394E-3</v>
      </c>
      <c r="CE182" s="195">
        <f t="shared" si="240"/>
        <v>7.7609801822271169E-3</v>
      </c>
      <c r="CF182" s="195">
        <f t="shared" si="240"/>
        <v>1.3604153660680738E-2</v>
      </c>
      <c r="CG182" s="195">
        <f t="shared" si="240"/>
        <v>2.369733742404732E-2</v>
      </c>
      <c r="CH182" s="195">
        <f t="shared" si="240"/>
        <v>4.09960672548614E-2</v>
      </c>
      <c r="CI182" s="195">
        <f t="shared" si="240"/>
        <v>7.0388817120817626E-2</v>
      </c>
      <c r="CJ182" s="195">
        <f t="shared" si="240"/>
        <v>0.11985153175553234</v>
      </c>
      <c r="CK182" s="195">
        <f t="shared" si="240"/>
        <v>0.20219390377321986</v>
      </c>
      <c r="CL182" s="195">
        <f t="shared" si="240"/>
        <v>0.33761248876375066</v>
      </c>
      <c r="CM182" s="195">
        <f t="shared" si="240"/>
        <v>0.55725992748786379</v>
      </c>
      <c r="CN182" s="195">
        <f t="shared" si="240"/>
        <v>0.90793136735568813</v>
      </c>
      <c r="CO182" s="195">
        <f t="shared" si="240"/>
        <v>1.4576518530349147</v>
      </c>
      <c r="CP182" s="195">
        <f t="shared" si="240"/>
        <v>2.3012627740522711</v>
      </c>
      <c r="CQ182" s="195">
        <f t="shared" si="240"/>
        <v>3.5638662716331084</v>
      </c>
      <c r="CR182" s="195">
        <f t="shared" si="240"/>
        <v>5.3981039015169605</v>
      </c>
      <c r="CS182" s="195">
        <f t="shared" si="240"/>
        <v>7.9690567489513313</v>
      </c>
      <c r="CT182" s="195">
        <f t="shared" si="240"/>
        <v>11.419532727632355</v>
      </c>
      <c r="CU182" s="195">
        <f t="shared" si="240"/>
        <v>15.812440608510116</v>
      </c>
      <c r="CV182" s="195">
        <f t="shared" si="240"/>
        <v>21.062973202076158</v>
      </c>
      <c r="CW182" s="195">
        <f t="shared" si="240"/>
        <v>26.909365238302225</v>
      </c>
      <c r="CX182" s="195">
        <f t="shared" si="240"/>
        <v>33.016877441834836</v>
      </c>
      <c r="CY182" s="195">
        <f t="shared" si="240"/>
        <v>39.261228789828898</v>
      </c>
      <c r="CZ182" s="195">
        <f>IF($C182&gt;CZ$135, "", IF(CZ$135=$G$15, MAX(CZ76-$G$20, 0), EXP(-$G$21*$G$16)*($G$19*#REF!+(1-$G$19)*#REF!)))</f>
        <v>45.645462256314602</v>
      </c>
    </row>
    <row r="183" spans="3:104" ht="16" hidden="1" outlineLevel="2">
      <c r="C183" s="177">
        <v>47</v>
      </c>
      <c r="D183" s="179" t="str">
        <f t="shared" ref="D183:AI183" si="241">IF($C183&gt;D$135, "", IF(D$135=$G$15, MAX(D77-$G$20, 0), EXP(-$G$21*$G$16)*($G$19*E183+(1-$G$19)*E184)))</f>
        <v/>
      </c>
      <c r="E183" s="195" t="str">
        <f t="shared" si="241"/>
        <v/>
      </c>
      <c r="F183" s="195" t="str">
        <f t="shared" si="241"/>
        <v/>
      </c>
      <c r="G183" s="195" t="str">
        <f t="shared" si="241"/>
        <v/>
      </c>
      <c r="H183" s="195" t="str">
        <f t="shared" si="241"/>
        <v/>
      </c>
      <c r="I183" s="195" t="str">
        <f t="shared" si="241"/>
        <v/>
      </c>
      <c r="J183" s="195" t="str">
        <f t="shared" si="241"/>
        <v/>
      </c>
      <c r="K183" s="195" t="str">
        <f t="shared" si="241"/>
        <v/>
      </c>
      <c r="L183" s="195" t="str">
        <f t="shared" si="241"/>
        <v/>
      </c>
      <c r="M183" s="195" t="str">
        <f t="shared" si="241"/>
        <v/>
      </c>
      <c r="N183" s="195" t="str">
        <f t="shared" si="241"/>
        <v/>
      </c>
      <c r="O183" s="195" t="str">
        <f t="shared" si="241"/>
        <v/>
      </c>
      <c r="P183" s="195" t="str">
        <f t="shared" si="241"/>
        <v/>
      </c>
      <c r="Q183" s="195" t="str">
        <f t="shared" si="241"/>
        <v/>
      </c>
      <c r="R183" s="195" t="str">
        <f t="shared" si="241"/>
        <v/>
      </c>
      <c r="S183" s="195" t="str">
        <f t="shared" si="241"/>
        <v/>
      </c>
      <c r="T183" s="195" t="str">
        <f t="shared" si="241"/>
        <v/>
      </c>
      <c r="U183" s="195" t="str">
        <f t="shared" si="241"/>
        <v/>
      </c>
      <c r="V183" s="195" t="str">
        <f t="shared" si="241"/>
        <v/>
      </c>
      <c r="W183" s="195" t="str">
        <f t="shared" si="241"/>
        <v/>
      </c>
      <c r="X183" s="195" t="str">
        <f t="shared" si="241"/>
        <v/>
      </c>
      <c r="Y183" s="195" t="str">
        <f t="shared" si="241"/>
        <v/>
      </c>
      <c r="Z183" s="195" t="str">
        <f t="shared" si="241"/>
        <v/>
      </c>
      <c r="AA183" s="195" t="str">
        <f t="shared" si="241"/>
        <v/>
      </c>
      <c r="AB183" s="195" t="str">
        <f t="shared" si="241"/>
        <v/>
      </c>
      <c r="AC183" s="195" t="str">
        <f t="shared" si="241"/>
        <v/>
      </c>
      <c r="AD183" s="195" t="str">
        <f t="shared" si="241"/>
        <v/>
      </c>
      <c r="AE183" s="195" t="str">
        <f t="shared" si="241"/>
        <v/>
      </c>
      <c r="AF183" s="195" t="str">
        <f t="shared" si="241"/>
        <v/>
      </c>
      <c r="AG183" s="195" t="str">
        <f t="shared" si="241"/>
        <v/>
      </c>
      <c r="AH183" s="195" t="str">
        <f t="shared" si="241"/>
        <v/>
      </c>
      <c r="AI183" s="195" t="str">
        <f t="shared" si="241"/>
        <v/>
      </c>
      <c r="AJ183" s="195" t="str">
        <f t="shared" ref="AJ183:BO183" si="242">IF($C183&gt;AJ$135, "", IF(AJ$135=$G$15, MAX(AJ77-$G$20, 0), EXP(-$G$21*$G$16)*($G$19*AK183+(1-$G$19)*AK184)))</f>
        <v/>
      </c>
      <c r="AK183" s="195" t="str">
        <f t="shared" si="242"/>
        <v/>
      </c>
      <c r="AL183" s="195" t="str">
        <f t="shared" si="242"/>
        <v/>
      </c>
      <c r="AM183" s="195" t="str">
        <f t="shared" si="242"/>
        <v/>
      </c>
      <c r="AN183" s="195" t="str">
        <f t="shared" si="242"/>
        <v/>
      </c>
      <c r="AO183" s="195" t="str">
        <f t="shared" si="242"/>
        <v/>
      </c>
      <c r="AP183" s="195" t="str">
        <f t="shared" si="242"/>
        <v/>
      </c>
      <c r="AQ183" s="195" t="str">
        <f t="shared" si="242"/>
        <v/>
      </c>
      <c r="AR183" s="195" t="str">
        <f t="shared" si="242"/>
        <v/>
      </c>
      <c r="AS183" s="195" t="str">
        <f t="shared" si="242"/>
        <v/>
      </c>
      <c r="AT183" s="195" t="str">
        <f t="shared" si="242"/>
        <v/>
      </c>
      <c r="AU183" s="195" t="str">
        <f t="shared" si="242"/>
        <v/>
      </c>
      <c r="AV183" s="195" t="str">
        <f t="shared" si="242"/>
        <v/>
      </c>
      <c r="AW183" s="195" t="str">
        <f t="shared" si="242"/>
        <v/>
      </c>
      <c r="AX183" s="195" t="str">
        <f t="shared" si="242"/>
        <v/>
      </c>
      <c r="AY183" s="195">
        <f t="shared" si="242"/>
        <v>1.2738494249247958E-12</v>
      </c>
      <c r="AZ183" s="195">
        <f t="shared" si="242"/>
        <v>2.4645132996010835E-12</v>
      </c>
      <c r="BA183" s="195">
        <f t="shared" si="242"/>
        <v>4.7648024054825247E-12</v>
      </c>
      <c r="BB183" s="195">
        <f t="shared" si="242"/>
        <v>9.2055104540938197E-12</v>
      </c>
      <c r="BC183" s="195">
        <f t="shared" si="242"/>
        <v>1.7771661628501665E-11</v>
      </c>
      <c r="BD183" s="195">
        <f t="shared" si="242"/>
        <v>3.4282508201111961E-11</v>
      </c>
      <c r="BE183" s="195">
        <f t="shared" si="242"/>
        <v>6.6079686370800259E-11</v>
      </c>
      <c r="BF183" s="195">
        <f t="shared" si="242"/>
        <v>1.2726230663907218E-10</v>
      </c>
      <c r="BG183" s="195">
        <f t="shared" si="242"/>
        <v>2.4487967199402264E-10</v>
      </c>
      <c r="BH183" s="195">
        <f t="shared" si="242"/>
        <v>4.7077188025648495E-10</v>
      </c>
      <c r="BI183" s="195">
        <f t="shared" si="242"/>
        <v>9.0418180708746291E-10</v>
      </c>
      <c r="BJ183" s="195">
        <f t="shared" si="242"/>
        <v>1.7348820536535175E-9</v>
      </c>
      <c r="BK183" s="195">
        <f t="shared" si="242"/>
        <v>3.3253187280458286E-9</v>
      </c>
      <c r="BL183" s="195">
        <f t="shared" si="242"/>
        <v>6.3668487877455614E-9</v>
      </c>
      <c r="BM183" s="195">
        <f t="shared" si="242"/>
        <v>1.217645865543114E-8</v>
      </c>
      <c r="BN183" s="195">
        <f t="shared" si="242"/>
        <v>2.3259386835375945E-8</v>
      </c>
      <c r="BO183" s="195">
        <f t="shared" si="242"/>
        <v>4.4374152654952119E-8</v>
      </c>
      <c r="BP183" s="195">
        <f t="shared" ref="BP183:CY183" si="243">IF($C183&gt;BP$135, "", IF(BP$135=$G$15, MAX(BP77-$G$20, 0), EXP(-$G$21*$G$16)*($G$19*BQ183+(1-$G$19)*BQ184)))</f>
        <v>8.4545041898172161E-8</v>
      </c>
      <c r="BQ183" s="195">
        <f t="shared" si="243"/>
        <v>1.608577284903985E-7</v>
      </c>
      <c r="BR183" s="195">
        <f t="shared" si="243"/>
        <v>3.0560355172476755E-7</v>
      </c>
      <c r="BS183" s="195">
        <f t="shared" si="243"/>
        <v>5.7969789623921748E-7</v>
      </c>
      <c r="BT183" s="195">
        <f t="shared" si="243"/>
        <v>1.0978247065783504E-6</v>
      </c>
      <c r="BU183" s="195">
        <f t="shared" si="243"/>
        <v>2.0754384173957084E-6</v>
      </c>
      <c r="BV183" s="195">
        <f t="shared" si="243"/>
        <v>3.9163907870701581E-6</v>
      </c>
      <c r="BW183" s="195">
        <f t="shared" si="243"/>
        <v>7.3758296640305717E-6</v>
      </c>
      <c r="BX183" s="195">
        <f t="shared" si="243"/>
        <v>1.3862094716286445E-5</v>
      </c>
      <c r="BY183" s="195">
        <f t="shared" si="243"/>
        <v>2.5994340813742959E-5</v>
      </c>
      <c r="BZ183" s="195">
        <f t="shared" si="243"/>
        <v>4.862875905504783E-5</v>
      </c>
      <c r="CA183" s="195">
        <f t="shared" si="243"/>
        <v>9.0739667479246557E-5</v>
      </c>
      <c r="CB183" s="195">
        <f t="shared" si="243"/>
        <v>1.6885254986082364E-4</v>
      </c>
      <c r="CC183" s="195">
        <f t="shared" si="243"/>
        <v>3.1327929011594306E-4</v>
      </c>
      <c r="CD183" s="195">
        <f t="shared" si="243"/>
        <v>5.7938248761114745E-4</v>
      </c>
      <c r="CE183" s="195">
        <f t="shared" si="243"/>
        <v>1.0678041535894091E-3</v>
      </c>
      <c r="CF183" s="195">
        <f t="shared" si="243"/>
        <v>1.9605506148696124E-3</v>
      </c>
      <c r="CG183" s="195">
        <f t="shared" si="243"/>
        <v>3.5848774076747405E-3</v>
      </c>
      <c r="CH183" s="195">
        <f t="shared" si="243"/>
        <v>6.525420058799635E-3</v>
      </c>
      <c r="CI183" s="195">
        <f t="shared" si="243"/>
        <v>1.1819060816873872E-2</v>
      </c>
      <c r="CJ183" s="195">
        <f t="shared" si="243"/>
        <v>2.1289682216140533E-2</v>
      </c>
      <c r="CK183" s="195">
        <f t="shared" si="243"/>
        <v>3.811542137315977E-2</v>
      </c>
      <c r="CL183" s="195">
        <f t="shared" si="243"/>
        <v>6.7774263020611014E-2</v>
      </c>
      <c r="CM183" s="195">
        <f t="shared" si="243"/>
        <v>0.11958892959150892</v>
      </c>
      <c r="CN183" s="195">
        <f t="shared" si="243"/>
        <v>0.20918785477523733</v>
      </c>
      <c r="CO183" s="195">
        <f t="shared" si="243"/>
        <v>0.36229852878153457</v>
      </c>
      <c r="CP183" s="195">
        <f t="shared" si="243"/>
        <v>0.62033791039425434</v>
      </c>
      <c r="CQ183" s="195">
        <f t="shared" si="243"/>
        <v>1.0481283920333444</v>
      </c>
      <c r="CR183" s="195">
        <f t="shared" si="243"/>
        <v>1.743467188071377</v>
      </c>
      <c r="CS183" s="195">
        <f t="shared" si="243"/>
        <v>2.846698113532812</v>
      </c>
      <c r="CT183" s="195">
        <f t="shared" si="243"/>
        <v>4.5450851296175143</v>
      </c>
      <c r="CU183" s="195">
        <f t="shared" si="243"/>
        <v>7.0608437012471104</v>
      </c>
      <c r="CV183" s="195">
        <f t="shared" si="243"/>
        <v>10.603614672629677</v>
      </c>
      <c r="CW183" s="195">
        <f t="shared" si="243"/>
        <v>15.264310510093605</v>
      </c>
      <c r="CX183" s="195">
        <f t="shared" si="243"/>
        <v>20.853544622170581</v>
      </c>
      <c r="CY183" s="195">
        <f t="shared" si="243"/>
        <v>26.827429813917568</v>
      </c>
      <c r="CZ183" s="195">
        <f>IF($C183&gt;CZ$135, "", IF(CZ$135=$G$15, MAX(CZ77-$G$20, 0), EXP(-$G$21*$G$16)*($G$19*#REF!+(1-$G$19)*#REF!)))</f>
        <v>32.935182987836754</v>
      </c>
    </row>
    <row r="184" spans="3:104" ht="16" hidden="1" outlineLevel="2">
      <c r="C184" s="177">
        <v>48</v>
      </c>
      <c r="D184" s="179" t="str">
        <f t="shared" ref="D184:AI184" si="244">IF($C184&gt;D$135, "", IF(D$135=$G$15, MAX(D78-$G$20, 0), EXP(-$G$21*$G$16)*($G$19*E184+(1-$G$19)*E185)))</f>
        <v/>
      </c>
      <c r="E184" s="195" t="str">
        <f t="shared" si="244"/>
        <v/>
      </c>
      <c r="F184" s="195" t="str">
        <f t="shared" si="244"/>
        <v/>
      </c>
      <c r="G184" s="195" t="str">
        <f t="shared" si="244"/>
        <v/>
      </c>
      <c r="H184" s="195" t="str">
        <f t="shared" si="244"/>
        <v/>
      </c>
      <c r="I184" s="195" t="str">
        <f t="shared" si="244"/>
        <v/>
      </c>
      <c r="J184" s="195" t="str">
        <f t="shared" si="244"/>
        <v/>
      </c>
      <c r="K184" s="195" t="str">
        <f t="shared" si="244"/>
        <v/>
      </c>
      <c r="L184" s="195" t="str">
        <f t="shared" si="244"/>
        <v/>
      </c>
      <c r="M184" s="195" t="str">
        <f t="shared" si="244"/>
        <v/>
      </c>
      <c r="N184" s="195" t="str">
        <f t="shared" si="244"/>
        <v/>
      </c>
      <c r="O184" s="195" t="str">
        <f t="shared" si="244"/>
        <v/>
      </c>
      <c r="P184" s="195" t="str">
        <f t="shared" si="244"/>
        <v/>
      </c>
      <c r="Q184" s="195" t="str">
        <f t="shared" si="244"/>
        <v/>
      </c>
      <c r="R184" s="195" t="str">
        <f t="shared" si="244"/>
        <v/>
      </c>
      <c r="S184" s="195" t="str">
        <f t="shared" si="244"/>
        <v/>
      </c>
      <c r="T184" s="195" t="str">
        <f t="shared" si="244"/>
        <v/>
      </c>
      <c r="U184" s="195" t="str">
        <f t="shared" si="244"/>
        <v/>
      </c>
      <c r="V184" s="195" t="str">
        <f t="shared" si="244"/>
        <v/>
      </c>
      <c r="W184" s="195" t="str">
        <f t="shared" si="244"/>
        <v/>
      </c>
      <c r="X184" s="195" t="str">
        <f t="shared" si="244"/>
        <v/>
      </c>
      <c r="Y184" s="195" t="str">
        <f t="shared" si="244"/>
        <v/>
      </c>
      <c r="Z184" s="195" t="str">
        <f t="shared" si="244"/>
        <v/>
      </c>
      <c r="AA184" s="195" t="str">
        <f t="shared" si="244"/>
        <v/>
      </c>
      <c r="AB184" s="195" t="str">
        <f t="shared" si="244"/>
        <v/>
      </c>
      <c r="AC184" s="195" t="str">
        <f t="shared" si="244"/>
        <v/>
      </c>
      <c r="AD184" s="195" t="str">
        <f t="shared" si="244"/>
        <v/>
      </c>
      <c r="AE184" s="195" t="str">
        <f t="shared" si="244"/>
        <v/>
      </c>
      <c r="AF184" s="195" t="str">
        <f t="shared" si="244"/>
        <v/>
      </c>
      <c r="AG184" s="195" t="str">
        <f t="shared" si="244"/>
        <v/>
      </c>
      <c r="AH184" s="195" t="str">
        <f t="shared" si="244"/>
        <v/>
      </c>
      <c r="AI184" s="195" t="str">
        <f t="shared" si="244"/>
        <v/>
      </c>
      <c r="AJ184" s="195" t="str">
        <f t="shared" ref="AJ184:BO184" si="245">IF($C184&gt;AJ$135, "", IF(AJ$135=$G$15, MAX(AJ78-$G$20, 0), EXP(-$G$21*$G$16)*($G$19*AK184+(1-$G$19)*AK185)))</f>
        <v/>
      </c>
      <c r="AK184" s="195" t="str">
        <f t="shared" si="245"/>
        <v/>
      </c>
      <c r="AL184" s="195" t="str">
        <f t="shared" si="245"/>
        <v/>
      </c>
      <c r="AM184" s="195" t="str">
        <f t="shared" si="245"/>
        <v/>
      </c>
      <c r="AN184" s="195" t="str">
        <f t="shared" si="245"/>
        <v/>
      </c>
      <c r="AO184" s="195" t="str">
        <f t="shared" si="245"/>
        <v/>
      </c>
      <c r="AP184" s="195" t="str">
        <f t="shared" si="245"/>
        <v/>
      </c>
      <c r="AQ184" s="195" t="str">
        <f t="shared" si="245"/>
        <v/>
      </c>
      <c r="AR184" s="195" t="str">
        <f t="shared" si="245"/>
        <v/>
      </c>
      <c r="AS184" s="195" t="str">
        <f t="shared" si="245"/>
        <v/>
      </c>
      <c r="AT184" s="195" t="str">
        <f t="shared" si="245"/>
        <v/>
      </c>
      <c r="AU184" s="195" t="str">
        <f t="shared" si="245"/>
        <v/>
      </c>
      <c r="AV184" s="195" t="str">
        <f t="shared" si="245"/>
        <v/>
      </c>
      <c r="AW184" s="195" t="str">
        <f t="shared" si="245"/>
        <v/>
      </c>
      <c r="AX184" s="195" t="str">
        <f t="shared" si="245"/>
        <v/>
      </c>
      <c r="AY184" s="195" t="str">
        <f t="shared" si="245"/>
        <v/>
      </c>
      <c r="AZ184" s="195">
        <f t="shared" si="245"/>
        <v>9.1780700426458964E-14</v>
      </c>
      <c r="BA184" s="195">
        <f t="shared" si="245"/>
        <v>1.80830804806351E-13</v>
      </c>
      <c r="BB184" s="195">
        <f t="shared" si="245"/>
        <v>3.5615605325780567E-13</v>
      </c>
      <c r="BC184" s="195">
        <f t="shared" si="245"/>
        <v>7.0121176591544703E-13</v>
      </c>
      <c r="BD184" s="195">
        <f t="shared" si="245"/>
        <v>1.3800433912100147E-12</v>
      </c>
      <c r="BE184" s="195">
        <f t="shared" si="245"/>
        <v>2.7149655652004547E-12</v>
      </c>
      <c r="BF184" s="195">
        <f t="shared" si="245"/>
        <v>5.3389627699283675E-12</v>
      </c>
      <c r="BG184" s="195">
        <f t="shared" si="245"/>
        <v>1.0494528818899624E-11</v>
      </c>
      <c r="BH184" s="195">
        <f t="shared" si="245"/>
        <v>2.061932782002736E-11</v>
      </c>
      <c r="BI184" s="195">
        <f t="shared" si="245"/>
        <v>4.0493290340511574E-11</v>
      </c>
      <c r="BJ184" s="195">
        <f t="shared" si="245"/>
        <v>7.9483972606668813E-11</v>
      </c>
      <c r="BK184" s="195">
        <f t="shared" si="245"/>
        <v>1.5593884117120398E-10</v>
      </c>
      <c r="BL184" s="195">
        <f t="shared" si="245"/>
        <v>3.0577143128289099E-10</v>
      </c>
      <c r="BM184" s="195">
        <f t="shared" si="245"/>
        <v>5.9923373750231007E-10</v>
      </c>
      <c r="BN184" s="195">
        <f t="shared" si="245"/>
        <v>1.1736548997427517E-9</v>
      </c>
      <c r="BO184" s="195">
        <f t="shared" si="245"/>
        <v>2.2972938296354805E-9</v>
      </c>
      <c r="BP184" s="195">
        <f t="shared" ref="BP184:CY184" si="246">IF($C184&gt;BP$135, "", IF(BP$135=$G$15, MAX(BP78-$G$20, 0), EXP(-$G$21*$G$16)*($G$19*BQ184+(1-$G$19)*BQ185)))</f>
        <v>4.4937697215803776E-9</v>
      </c>
      <c r="BQ184" s="195">
        <f t="shared" si="246"/>
        <v>8.784322810478737E-9</v>
      </c>
      <c r="BR184" s="195">
        <f t="shared" si="246"/>
        <v>1.715903323267546E-8</v>
      </c>
      <c r="BS184" s="195">
        <f t="shared" si="246"/>
        <v>3.3492448054183503E-8</v>
      </c>
      <c r="BT184" s="195">
        <f t="shared" si="246"/>
        <v>6.5320800893451103E-8</v>
      </c>
      <c r="BU184" s="195">
        <f t="shared" si="246"/>
        <v>1.2728755163032746E-7</v>
      </c>
      <c r="BV184" s="195">
        <f t="shared" si="246"/>
        <v>2.4781499621485998E-7</v>
      </c>
      <c r="BW184" s="195">
        <f t="shared" si="246"/>
        <v>4.8200518750980136E-7</v>
      </c>
      <c r="BX184" s="195">
        <f t="shared" si="246"/>
        <v>9.3655042316203709E-7</v>
      </c>
      <c r="BY184" s="195">
        <f t="shared" si="246"/>
        <v>1.8177579265300188E-6</v>
      </c>
      <c r="BZ184" s="195">
        <f t="shared" si="246"/>
        <v>3.5239792944813689E-6</v>
      </c>
      <c r="CA184" s="195">
        <f t="shared" si="246"/>
        <v>6.8231746144601724E-6</v>
      </c>
      <c r="CB184" s="195">
        <f t="shared" si="246"/>
        <v>1.3193340634683053E-5</v>
      </c>
      <c r="CC184" s="195">
        <f t="shared" si="246"/>
        <v>2.5473744744881025E-5</v>
      </c>
      <c r="CD184" s="195">
        <f t="shared" si="246"/>
        <v>4.9107701307074035E-5</v>
      </c>
      <c r="CE184" s="195">
        <f t="shared" si="246"/>
        <v>9.4507842313361186E-5</v>
      </c>
      <c r="CF184" s="195">
        <f t="shared" si="246"/>
        <v>1.8154428732243934E-4</v>
      </c>
      <c r="CG184" s="195">
        <f t="shared" si="246"/>
        <v>3.4803260596163641E-4</v>
      </c>
      <c r="CH184" s="195">
        <f t="shared" si="246"/>
        <v>6.6572567903062105E-4</v>
      </c>
      <c r="CI184" s="195">
        <f t="shared" si="246"/>
        <v>1.2703145943384684E-3</v>
      </c>
      <c r="CJ184" s="195">
        <f t="shared" si="246"/>
        <v>2.4174352272128734E-3</v>
      </c>
      <c r="CK184" s="195">
        <f t="shared" si="246"/>
        <v>4.5866315382052797E-3</v>
      </c>
      <c r="CL184" s="195">
        <f t="shared" si="246"/>
        <v>8.6730629084929949E-3</v>
      </c>
      <c r="CM184" s="195">
        <f t="shared" si="246"/>
        <v>1.6338239914757097E-2</v>
      </c>
      <c r="CN184" s="195">
        <f t="shared" si="246"/>
        <v>3.0645654704279057E-2</v>
      </c>
      <c r="CO184" s="195">
        <f t="shared" si="246"/>
        <v>5.7199387342728829E-2</v>
      </c>
      <c r="CP184" s="195">
        <f t="shared" si="246"/>
        <v>0.10615405497257814</v>
      </c>
      <c r="CQ184" s="195">
        <f t="shared" si="246"/>
        <v>0.19569625223560688</v>
      </c>
      <c r="CR184" s="195">
        <f t="shared" si="246"/>
        <v>0.35792261177191842</v>
      </c>
      <c r="CS184" s="195">
        <f t="shared" si="246"/>
        <v>0.64841038916106097</v>
      </c>
      <c r="CT184" s="195">
        <f t="shared" si="246"/>
        <v>1.1609555966255398</v>
      </c>
      <c r="CU184" s="195">
        <f t="shared" si="246"/>
        <v>2.0481789216034398</v>
      </c>
      <c r="CV184" s="195">
        <f t="shared" si="246"/>
        <v>3.5448676132076966</v>
      </c>
      <c r="CW184" s="195">
        <f t="shared" si="246"/>
        <v>5.9786594408430469</v>
      </c>
      <c r="CX184" s="195">
        <f t="shared" si="246"/>
        <v>9.718888329588184</v>
      </c>
      <c r="CY184" s="195">
        <f t="shared" si="246"/>
        <v>14.928180078660365</v>
      </c>
      <c r="CZ184" s="195">
        <f>IF($C184&gt;CZ$135, "", IF(CZ$135=$G$15, MAX(CZ78-$G$20, 0), EXP(-$G$21*$G$16)*($G$19*#REF!+(1-$G$19)*#REF!)))</f>
        <v>20.771339297465943</v>
      </c>
    </row>
    <row r="185" spans="3:104" ht="16" hidden="1" outlineLevel="2">
      <c r="C185" s="177">
        <v>49</v>
      </c>
      <c r="D185" s="179" t="str">
        <f t="shared" ref="D185:AI185" si="247">IF($C185&gt;D$135, "", IF(D$135=$G$15, MAX(D79-$G$20, 0), EXP(-$G$21*$G$16)*($G$19*E185+(1-$G$19)*E186)))</f>
        <v/>
      </c>
      <c r="E185" s="195" t="str">
        <f t="shared" si="247"/>
        <v/>
      </c>
      <c r="F185" s="195" t="str">
        <f t="shared" si="247"/>
        <v/>
      </c>
      <c r="G185" s="195" t="str">
        <f t="shared" si="247"/>
        <v/>
      </c>
      <c r="H185" s="195" t="str">
        <f t="shared" si="247"/>
        <v/>
      </c>
      <c r="I185" s="195" t="str">
        <f t="shared" si="247"/>
        <v/>
      </c>
      <c r="J185" s="195" t="str">
        <f t="shared" si="247"/>
        <v/>
      </c>
      <c r="K185" s="195" t="str">
        <f t="shared" si="247"/>
        <v/>
      </c>
      <c r="L185" s="195" t="str">
        <f t="shared" si="247"/>
        <v/>
      </c>
      <c r="M185" s="195" t="str">
        <f t="shared" si="247"/>
        <v/>
      </c>
      <c r="N185" s="195" t="str">
        <f t="shared" si="247"/>
        <v/>
      </c>
      <c r="O185" s="195" t="str">
        <f t="shared" si="247"/>
        <v/>
      </c>
      <c r="P185" s="195" t="str">
        <f t="shared" si="247"/>
        <v/>
      </c>
      <c r="Q185" s="195" t="str">
        <f t="shared" si="247"/>
        <v/>
      </c>
      <c r="R185" s="195" t="str">
        <f t="shared" si="247"/>
        <v/>
      </c>
      <c r="S185" s="195" t="str">
        <f t="shared" si="247"/>
        <v/>
      </c>
      <c r="T185" s="195" t="str">
        <f t="shared" si="247"/>
        <v/>
      </c>
      <c r="U185" s="195" t="str">
        <f t="shared" si="247"/>
        <v/>
      </c>
      <c r="V185" s="195" t="str">
        <f t="shared" si="247"/>
        <v/>
      </c>
      <c r="W185" s="195" t="str">
        <f t="shared" si="247"/>
        <v/>
      </c>
      <c r="X185" s="195" t="str">
        <f t="shared" si="247"/>
        <v/>
      </c>
      <c r="Y185" s="195" t="str">
        <f t="shared" si="247"/>
        <v/>
      </c>
      <c r="Z185" s="195" t="str">
        <f t="shared" si="247"/>
        <v/>
      </c>
      <c r="AA185" s="195" t="str">
        <f t="shared" si="247"/>
        <v/>
      </c>
      <c r="AB185" s="195" t="str">
        <f t="shared" si="247"/>
        <v/>
      </c>
      <c r="AC185" s="195" t="str">
        <f t="shared" si="247"/>
        <v/>
      </c>
      <c r="AD185" s="195" t="str">
        <f t="shared" si="247"/>
        <v/>
      </c>
      <c r="AE185" s="195" t="str">
        <f t="shared" si="247"/>
        <v/>
      </c>
      <c r="AF185" s="195" t="str">
        <f t="shared" si="247"/>
        <v/>
      </c>
      <c r="AG185" s="195" t="str">
        <f t="shared" si="247"/>
        <v/>
      </c>
      <c r="AH185" s="195" t="str">
        <f t="shared" si="247"/>
        <v/>
      </c>
      <c r="AI185" s="195" t="str">
        <f t="shared" si="247"/>
        <v/>
      </c>
      <c r="AJ185" s="195" t="str">
        <f t="shared" ref="AJ185:BO185" si="248">IF($C185&gt;AJ$135, "", IF(AJ$135=$G$15, MAX(AJ79-$G$20, 0), EXP(-$G$21*$G$16)*($G$19*AK185+(1-$G$19)*AK186)))</f>
        <v/>
      </c>
      <c r="AK185" s="195" t="str">
        <f t="shared" si="248"/>
        <v/>
      </c>
      <c r="AL185" s="195" t="str">
        <f t="shared" si="248"/>
        <v/>
      </c>
      <c r="AM185" s="195" t="str">
        <f t="shared" si="248"/>
        <v/>
      </c>
      <c r="AN185" s="195" t="str">
        <f t="shared" si="248"/>
        <v/>
      </c>
      <c r="AO185" s="195" t="str">
        <f t="shared" si="248"/>
        <v/>
      </c>
      <c r="AP185" s="195" t="str">
        <f t="shared" si="248"/>
        <v/>
      </c>
      <c r="AQ185" s="195" t="str">
        <f t="shared" si="248"/>
        <v/>
      </c>
      <c r="AR185" s="195" t="str">
        <f t="shared" si="248"/>
        <v/>
      </c>
      <c r="AS185" s="195" t="str">
        <f t="shared" si="248"/>
        <v/>
      </c>
      <c r="AT185" s="195" t="str">
        <f t="shared" si="248"/>
        <v/>
      </c>
      <c r="AU185" s="195" t="str">
        <f t="shared" si="248"/>
        <v/>
      </c>
      <c r="AV185" s="195" t="str">
        <f t="shared" si="248"/>
        <v/>
      </c>
      <c r="AW185" s="195" t="str">
        <f t="shared" si="248"/>
        <v/>
      </c>
      <c r="AX185" s="195" t="str">
        <f t="shared" si="248"/>
        <v/>
      </c>
      <c r="AY185" s="195" t="str">
        <f t="shared" si="248"/>
        <v/>
      </c>
      <c r="AZ185" s="195" t="str">
        <f t="shared" si="248"/>
        <v/>
      </c>
      <c r="BA185" s="195">
        <f t="shared" si="248"/>
        <v>3.3721272982605967E-15</v>
      </c>
      <c r="BB185" s="195">
        <f t="shared" si="248"/>
        <v>6.7686759030619298E-15</v>
      </c>
      <c r="BC185" s="195">
        <f t="shared" si="248"/>
        <v>1.3586371280919142E-14</v>
      </c>
      <c r="BD185" s="195">
        <f t="shared" si="248"/>
        <v>2.7271136515707916E-14</v>
      </c>
      <c r="BE185" s="195">
        <f t="shared" si="248"/>
        <v>5.4739773518692187E-14</v>
      </c>
      <c r="BF185" s="195">
        <f t="shared" si="248"/>
        <v>1.0987597833158848E-13</v>
      </c>
      <c r="BG185" s="195">
        <f t="shared" si="248"/>
        <v>2.2054769024941586E-13</v>
      </c>
      <c r="BH185" s="195">
        <f t="shared" si="248"/>
        <v>4.4269261045904422E-13</v>
      </c>
      <c r="BI185" s="195">
        <f t="shared" si="248"/>
        <v>8.8859124814870796E-13</v>
      </c>
      <c r="BJ185" s="195">
        <f t="shared" si="248"/>
        <v>1.7836177691507417E-12</v>
      </c>
      <c r="BK185" s="195">
        <f t="shared" si="248"/>
        <v>3.5801526889423867E-12</v>
      </c>
      <c r="BL185" s="195">
        <f t="shared" si="248"/>
        <v>7.1862332265530017E-12</v>
      </c>
      <c r="BM185" s="195">
        <f t="shared" si="248"/>
        <v>1.4424509922695482E-11</v>
      </c>
      <c r="BN185" s="195">
        <f t="shared" si="248"/>
        <v>2.8953483688942701E-11</v>
      </c>
      <c r="BO185" s="195">
        <f t="shared" si="248"/>
        <v>5.8116651603316214E-11</v>
      </c>
      <c r="BP185" s="195">
        <f t="shared" ref="BP185:CY185" si="249">IF($C185&gt;BP$135, "", IF(BP$135=$G$15, MAX(BP79-$G$20, 0), EXP(-$G$21*$G$16)*($G$19*BQ185+(1-$G$19)*BQ186)))</f>
        <v>1.1665419021308021E-10</v>
      </c>
      <c r="BQ185" s="195">
        <f t="shared" si="249"/>
        <v>2.3415320254777026E-10</v>
      </c>
      <c r="BR185" s="195">
        <f t="shared" si="249"/>
        <v>4.70002167630918E-10</v>
      </c>
      <c r="BS185" s="195">
        <f t="shared" si="249"/>
        <v>9.4340814122623295E-10</v>
      </c>
      <c r="BT185" s="195">
        <f t="shared" si="249"/>
        <v>1.8936485451080885E-9</v>
      </c>
      <c r="BU185" s="195">
        <f t="shared" si="249"/>
        <v>3.8010110955042798E-9</v>
      </c>
      <c r="BV185" s="195">
        <f t="shared" si="249"/>
        <v>7.629549519877767E-9</v>
      </c>
      <c r="BW185" s="195">
        <f t="shared" si="249"/>
        <v>1.5314353053353647E-8</v>
      </c>
      <c r="BX185" s="195">
        <f t="shared" si="249"/>
        <v>3.0739614289379375E-8</v>
      </c>
      <c r="BY185" s="195">
        <f t="shared" si="249"/>
        <v>6.1701848153023394E-8</v>
      </c>
      <c r="BZ185" s="195">
        <f t="shared" si="249"/>
        <v>1.238505476893419E-7</v>
      </c>
      <c r="CA185" s="195">
        <f t="shared" si="249"/>
        <v>2.4859803429078229E-7</v>
      </c>
      <c r="CB185" s="195">
        <f t="shared" si="249"/>
        <v>4.9899644213328997E-7</v>
      </c>
      <c r="CC185" s="195">
        <f t="shared" si="249"/>
        <v>1.0016066698678412E-6</v>
      </c>
      <c r="CD185" s="195">
        <f t="shared" si="249"/>
        <v>2.0104670823600211E-6</v>
      </c>
      <c r="CE185" s="195">
        <f t="shared" si="249"/>
        <v>4.0354941823485871E-6</v>
      </c>
      <c r="CF185" s="195">
        <f t="shared" si="249"/>
        <v>8.1002138451591152E-6</v>
      </c>
      <c r="CG185" s="195">
        <f t="shared" si="249"/>
        <v>1.6259090305297265E-5</v>
      </c>
      <c r="CH185" s="195">
        <f t="shared" si="249"/>
        <v>3.2635930681484199E-5</v>
      </c>
      <c r="CI185" s="195">
        <f t="shared" si="249"/>
        <v>6.5508214263354411E-5</v>
      </c>
      <c r="CJ185" s="195">
        <f t="shared" si="249"/>
        <v>1.3149084602046322E-4</v>
      </c>
      <c r="CK185" s="195">
        <f t="shared" si="249"/>
        <v>2.639339628106636E-4</v>
      </c>
      <c r="CL185" s="195">
        <f t="shared" si="249"/>
        <v>5.2977936360756081E-4</v>
      </c>
      <c r="CM185" s="195">
        <f t="shared" si="249"/>
        <v>1.0633954460259121E-3</v>
      </c>
      <c r="CN185" s="195">
        <f t="shared" si="249"/>
        <v>2.1344921156013674E-3</v>
      </c>
      <c r="CO185" s="195">
        <f t="shared" si="249"/>
        <v>4.2844424513864077E-3</v>
      </c>
      <c r="CP185" s="195">
        <f t="shared" si="249"/>
        <v>8.599913293223977E-3</v>
      </c>
      <c r="CQ185" s="195">
        <f t="shared" si="249"/>
        <v>1.7262108078272387E-2</v>
      </c>
      <c r="CR185" s="195">
        <f t="shared" si="249"/>
        <v>3.4649230189418401E-2</v>
      </c>
      <c r="CS185" s="195">
        <f t="shared" si="249"/>
        <v>6.9549393809580293E-2</v>
      </c>
      <c r="CT185" s="195">
        <f t="shared" si="249"/>
        <v>0.13960247176739016</v>
      </c>
      <c r="CU185" s="195">
        <f t="shared" si="249"/>
        <v>0.28021595956570966</v>
      </c>
      <c r="CV185" s="195">
        <f t="shared" si="249"/>
        <v>0.56246127307950144</v>
      </c>
      <c r="CW185" s="195">
        <f t="shared" si="249"/>
        <v>1.1289959508534972</v>
      </c>
      <c r="CX185" s="195">
        <f t="shared" si="249"/>
        <v>2.2661682111284285</v>
      </c>
      <c r="CY185" s="195">
        <f t="shared" si="249"/>
        <v>4.5487482548070064</v>
      </c>
      <c r="CZ185" s="195">
        <f>IF($C185&gt;CZ$135, "", IF(CZ$135=$G$15, MAX(CZ79-$G$20, 0), EXP(-$G$21*$G$16)*($G$19*#REF!+(1-$G$19)*#REF!)))</f>
        <v>9.1304390309608721</v>
      </c>
    </row>
    <row r="186" spans="3:104" ht="16" hidden="1" outlineLevel="2">
      <c r="C186" s="177">
        <v>50</v>
      </c>
      <c r="D186" s="179" t="str">
        <f t="shared" ref="D186:AI186" si="250">IF($C186&gt;D$135, "", IF(D$135=$G$15, MAX(D80-$G$20, 0), EXP(-$G$21*$G$16)*($G$19*E186+(1-$G$19)*E187)))</f>
        <v/>
      </c>
      <c r="E186" s="195" t="str">
        <f t="shared" si="250"/>
        <v/>
      </c>
      <c r="F186" s="195" t="str">
        <f t="shared" si="250"/>
        <v/>
      </c>
      <c r="G186" s="195" t="str">
        <f t="shared" si="250"/>
        <v/>
      </c>
      <c r="H186" s="195" t="str">
        <f t="shared" si="250"/>
        <v/>
      </c>
      <c r="I186" s="195" t="str">
        <f t="shared" si="250"/>
        <v/>
      </c>
      <c r="J186" s="195" t="str">
        <f t="shared" si="250"/>
        <v/>
      </c>
      <c r="K186" s="195" t="str">
        <f t="shared" si="250"/>
        <v/>
      </c>
      <c r="L186" s="195" t="str">
        <f t="shared" si="250"/>
        <v/>
      </c>
      <c r="M186" s="195" t="str">
        <f t="shared" si="250"/>
        <v/>
      </c>
      <c r="N186" s="195" t="str">
        <f t="shared" si="250"/>
        <v/>
      </c>
      <c r="O186" s="195" t="str">
        <f t="shared" si="250"/>
        <v/>
      </c>
      <c r="P186" s="195" t="str">
        <f t="shared" si="250"/>
        <v/>
      </c>
      <c r="Q186" s="195" t="str">
        <f t="shared" si="250"/>
        <v/>
      </c>
      <c r="R186" s="195" t="str">
        <f t="shared" si="250"/>
        <v/>
      </c>
      <c r="S186" s="195" t="str">
        <f t="shared" si="250"/>
        <v/>
      </c>
      <c r="T186" s="195" t="str">
        <f t="shared" si="250"/>
        <v/>
      </c>
      <c r="U186" s="195" t="str">
        <f t="shared" si="250"/>
        <v/>
      </c>
      <c r="V186" s="195" t="str">
        <f t="shared" si="250"/>
        <v/>
      </c>
      <c r="W186" s="195" t="str">
        <f t="shared" si="250"/>
        <v/>
      </c>
      <c r="X186" s="195" t="str">
        <f t="shared" si="250"/>
        <v/>
      </c>
      <c r="Y186" s="195" t="str">
        <f t="shared" si="250"/>
        <v/>
      </c>
      <c r="Z186" s="195" t="str">
        <f t="shared" si="250"/>
        <v/>
      </c>
      <c r="AA186" s="195" t="str">
        <f t="shared" si="250"/>
        <v/>
      </c>
      <c r="AB186" s="195" t="str">
        <f t="shared" si="250"/>
        <v/>
      </c>
      <c r="AC186" s="195" t="str">
        <f t="shared" si="250"/>
        <v/>
      </c>
      <c r="AD186" s="195" t="str">
        <f t="shared" si="250"/>
        <v/>
      </c>
      <c r="AE186" s="195" t="str">
        <f t="shared" si="250"/>
        <v/>
      </c>
      <c r="AF186" s="195" t="str">
        <f t="shared" si="250"/>
        <v/>
      </c>
      <c r="AG186" s="195" t="str">
        <f t="shared" si="250"/>
        <v/>
      </c>
      <c r="AH186" s="195" t="str">
        <f t="shared" si="250"/>
        <v/>
      </c>
      <c r="AI186" s="195" t="str">
        <f t="shared" si="250"/>
        <v/>
      </c>
      <c r="AJ186" s="195" t="str">
        <f t="shared" ref="AJ186:BO186" si="251">IF($C186&gt;AJ$135, "", IF(AJ$135=$G$15, MAX(AJ80-$G$20, 0), EXP(-$G$21*$G$16)*($G$19*AK186+(1-$G$19)*AK187)))</f>
        <v/>
      </c>
      <c r="AK186" s="195" t="str">
        <f t="shared" si="251"/>
        <v/>
      </c>
      <c r="AL186" s="195" t="str">
        <f t="shared" si="251"/>
        <v/>
      </c>
      <c r="AM186" s="195" t="str">
        <f t="shared" si="251"/>
        <v/>
      </c>
      <c r="AN186" s="195" t="str">
        <f t="shared" si="251"/>
        <v/>
      </c>
      <c r="AO186" s="195" t="str">
        <f t="shared" si="251"/>
        <v/>
      </c>
      <c r="AP186" s="195" t="str">
        <f t="shared" si="251"/>
        <v/>
      </c>
      <c r="AQ186" s="195" t="str">
        <f t="shared" si="251"/>
        <v/>
      </c>
      <c r="AR186" s="195" t="str">
        <f t="shared" si="251"/>
        <v/>
      </c>
      <c r="AS186" s="195" t="str">
        <f t="shared" si="251"/>
        <v/>
      </c>
      <c r="AT186" s="195" t="str">
        <f t="shared" si="251"/>
        <v/>
      </c>
      <c r="AU186" s="195" t="str">
        <f t="shared" si="251"/>
        <v/>
      </c>
      <c r="AV186" s="195" t="str">
        <f t="shared" si="251"/>
        <v/>
      </c>
      <c r="AW186" s="195" t="str">
        <f t="shared" si="251"/>
        <v/>
      </c>
      <c r="AX186" s="195" t="str">
        <f t="shared" si="251"/>
        <v/>
      </c>
      <c r="AY186" s="195" t="str">
        <f t="shared" si="251"/>
        <v/>
      </c>
      <c r="AZ186" s="195" t="str">
        <f t="shared" si="251"/>
        <v/>
      </c>
      <c r="BA186" s="195" t="str">
        <f t="shared" si="251"/>
        <v/>
      </c>
      <c r="BB186" s="195">
        <f t="shared" si="251"/>
        <v>0</v>
      </c>
      <c r="BC186" s="195">
        <f t="shared" si="251"/>
        <v>0</v>
      </c>
      <c r="BD186" s="195">
        <f t="shared" si="251"/>
        <v>0</v>
      </c>
      <c r="BE186" s="195">
        <f t="shared" si="251"/>
        <v>0</v>
      </c>
      <c r="BF186" s="195">
        <f t="shared" si="251"/>
        <v>0</v>
      </c>
      <c r="BG186" s="195">
        <f t="shared" si="251"/>
        <v>0</v>
      </c>
      <c r="BH186" s="195">
        <f t="shared" si="251"/>
        <v>0</v>
      </c>
      <c r="BI186" s="195">
        <f t="shared" si="251"/>
        <v>0</v>
      </c>
      <c r="BJ186" s="195">
        <f t="shared" si="251"/>
        <v>0</v>
      </c>
      <c r="BK186" s="195">
        <f t="shared" si="251"/>
        <v>0</v>
      </c>
      <c r="BL186" s="195">
        <f t="shared" si="251"/>
        <v>0</v>
      </c>
      <c r="BM186" s="195">
        <f t="shared" si="251"/>
        <v>0</v>
      </c>
      <c r="BN186" s="195">
        <f t="shared" si="251"/>
        <v>0</v>
      </c>
      <c r="BO186" s="195">
        <f t="shared" si="251"/>
        <v>0</v>
      </c>
      <c r="BP186" s="195">
        <f t="shared" ref="BP186:CY186" si="252">IF($C186&gt;BP$135, "", IF(BP$135=$G$15, MAX(BP80-$G$20, 0), EXP(-$G$21*$G$16)*($G$19*BQ186+(1-$G$19)*BQ187)))</f>
        <v>0</v>
      </c>
      <c r="BQ186" s="195">
        <f t="shared" si="252"/>
        <v>0</v>
      </c>
      <c r="BR186" s="195">
        <f t="shared" si="252"/>
        <v>0</v>
      </c>
      <c r="BS186" s="195">
        <f t="shared" si="252"/>
        <v>0</v>
      </c>
      <c r="BT186" s="195">
        <f t="shared" si="252"/>
        <v>0</v>
      </c>
      <c r="BU186" s="195">
        <f t="shared" si="252"/>
        <v>0</v>
      </c>
      <c r="BV186" s="195">
        <f t="shared" si="252"/>
        <v>0</v>
      </c>
      <c r="BW186" s="195">
        <f t="shared" si="252"/>
        <v>0</v>
      </c>
      <c r="BX186" s="195">
        <f t="shared" si="252"/>
        <v>0</v>
      </c>
      <c r="BY186" s="195">
        <f t="shared" si="252"/>
        <v>0</v>
      </c>
      <c r="BZ186" s="195">
        <f t="shared" si="252"/>
        <v>0</v>
      </c>
      <c r="CA186" s="195">
        <f t="shared" si="252"/>
        <v>0</v>
      </c>
      <c r="CB186" s="195">
        <f t="shared" si="252"/>
        <v>0</v>
      </c>
      <c r="CC186" s="195">
        <f t="shared" si="252"/>
        <v>0</v>
      </c>
      <c r="CD186" s="195">
        <f t="shared" si="252"/>
        <v>0</v>
      </c>
      <c r="CE186" s="195">
        <f t="shared" si="252"/>
        <v>0</v>
      </c>
      <c r="CF186" s="195">
        <f t="shared" si="252"/>
        <v>0</v>
      </c>
      <c r="CG186" s="195">
        <f t="shared" si="252"/>
        <v>0</v>
      </c>
      <c r="CH186" s="195">
        <f t="shared" si="252"/>
        <v>0</v>
      </c>
      <c r="CI186" s="195">
        <f t="shared" si="252"/>
        <v>0</v>
      </c>
      <c r="CJ186" s="195">
        <f t="shared" si="252"/>
        <v>0</v>
      </c>
      <c r="CK186" s="195">
        <f t="shared" si="252"/>
        <v>0</v>
      </c>
      <c r="CL186" s="195">
        <f t="shared" si="252"/>
        <v>0</v>
      </c>
      <c r="CM186" s="195">
        <f t="shared" si="252"/>
        <v>0</v>
      </c>
      <c r="CN186" s="195">
        <f t="shared" si="252"/>
        <v>0</v>
      </c>
      <c r="CO186" s="195">
        <f t="shared" si="252"/>
        <v>0</v>
      </c>
      <c r="CP186" s="195">
        <f t="shared" si="252"/>
        <v>0</v>
      </c>
      <c r="CQ186" s="195">
        <f t="shared" si="252"/>
        <v>0</v>
      </c>
      <c r="CR186" s="195">
        <f t="shared" si="252"/>
        <v>0</v>
      </c>
      <c r="CS186" s="195">
        <f t="shared" si="252"/>
        <v>0</v>
      </c>
      <c r="CT186" s="195">
        <f t="shared" si="252"/>
        <v>0</v>
      </c>
      <c r="CU186" s="195">
        <f t="shared" si="252"/>
        <v>0</v>
      </c>
      <c r="CV186" s="195">
        <f t="shared" si="252"/>
        <v>0</v>
      </c>
      <c r="CW186" s="195">
        <f t="shared" si="252"/>
        <v>0</v>
      </c>
      <c r="CX186" s="195">
        <f t="shared" si="252"/>
        <v>0</v>
      </c>
      <c r="CY186" s="195">
        <f t="shared" si="252"/>
        <v>0</v>
      </c>
      <c r="CZ186" s="195">
        <f>IF($C186&gt;CZ$135, "", IF(CZ$135=$G$15, MAX(CZ80-$G$20, 0), EXP(-$G$21*$G$16)*($G$19*#REF!+(1-$G$19)*#REF!)))</f>
        <v>0</v>
      </c>
    </row>
    <row r="187" spans="3:104" ht="16" hidden="1" outlineLevel="2">
      <c r="C187" s="177">
        <v>51</v>
      </c>
      <c r="D187" s="179" t="str">
        <f t="shared" ref="D187:AI187" si="253">IF($C187&gt;D$135, "", IF(D$135=$G$15, MAX(D81-$G$20, 0), EXP(-$G$21*$G$16)*($G$19*E187+(1-$G$19)*E188)))</f>
        <v/>
      </c>
      <c r="E187" s="195" t="str">
        <f t="shared" si="253"/>
        <v/>
      </c>
      <c r="F187" s="195" t="str">
        <f t="shared" si="253"/>
        <v/>
      </c>
      <c r="G187" s="195" t="str">
        <f t="shared" si="253"/>
        <v/>
      </c>
      <c r="H187" s="195" t="str">
        <f t="shared" si="253"/>
        <v/>
      </c>
      <c r="I187" s="195" t="str">
        <f t="shared" si="253"/>
        <v/>
      </c>
      <c r="J187" s="195" t="str">
        <f t="shared" si="253"/>
        <v/>
      </c>
      <c r="K187" s="195" t="str">
        <f t="shared" si="253"/>
        <v/>
      </c>
      <c r="L187" s="195" t="str">
        <f t="shared" si="253"/>
        <v/>
      </c>
      <c r="M187" s="195" t="str">
        <f t="shared" si="253"/>
        <v/>
      </c>
      <c r="N187" s="195" t="str">
        <f t="shared" si="253"/>
        <v/>
      </c>
      <c r="O187" s="195" t="str">
        <f t="shared" si="253"/>
        <v/>
      </c>
      <c r="P187" s="195" t="str">
        <f t="shared" si="253"/>
        <v/>
      </c>
      <c r="Q187" s="195" t="str">
        <f t="shared" si="253"/>
        <v/>
      </c>
      <c r="R187" s="195" t="str">
        <f t="shared" si="253"/>
        <v/>
      </c>
      <c r="S187" s="195" t="str">
        <f t="shared" si="253"/>
        <v/>
      </c>
      <c r="T187" s="195" t="str">
        <f t="shared" si="253"/>
        <v/>
      </c>
      <c r="U187" s="195" t="str">
        <f t="shared" si="253"/>
        <v/>
      </c>
      <c r="V187" s="195" t="str">
        <f t="shared" si="253"/>
        <v/>
      </c>
      <c r="W187" s="195" t="str">
        <f t="shared" si="253"/>
        <v/>
      </c>
      <c r="X187" s="195" t="str">
        <f t="shared" si="253"/>
        <v/>
      </c>
      <c r="Y187" s="195" t="str">
        <f t="shared" si="253"/>
        <v/>
      </c>
      <c r="Z187" s="195" t="str">
        <f t="shared" si="253"/>
        <v/>
      </c>
      <c r="AA187" s="195" t="str">
        <f t="shared" si="253"/>
        <v/>
      </c>
      <c r="AB187" s="195" t="str">
        <f t="shared" si="253"/>
        <v/>
      </c>
      <c r="AC187" s="195" t="str">
        <f t="shared" si="253"/>
        <v/>
      </c>
      <c r="AD187" s="195" t="str">
        <f t="shared" si="253"/>
        <v/>
      </c>
      <c r="AE187" s="195" t="str">
        <f t="shared" si="253"/>
        <v/>
      </c>
      <c r="AF187" s="195" t="str">
        <f t="shared" si="253"/>
        <v/>
      </c>
      <c r="AG187" s="195" t="str">
        <f t="shared" si="253"/>
        <v/>
      </c>
      <c r="AH187" s="195" t="str">
        <f t="shared" si="253"/>
        <v/>
      </c>
      <c r="AI187" s="195" t="str">
        <f t="shared" si="253"/>
        <v/>
      </c>
      <c r="AJ187" s="195" t="str">
        <f t="shared" ref="AJ187:BO187" si="254">IF($C187&gt;AJ$135, "", IF(AJ$135=$G$15, MAX(AJ81-$G$20, 0), EXP(-$G$21*$G$16)*($G$19*AK187+(1-$G$19)*AK188)))</f>
        <v/>
      </c>
      <c r="AK187" s="195" t="str">
        <f t="shared" si="254"/>
        <v/>
      </c>
      <c r="AL187" s="195" t="str">
        <f t="shared" si="254"/>
        <v/>
      </c>
      <c r="AM187" s="195" t="str">
        <f t="shared" si="254"/>
        <v/>
      </c>
      <c r="AN187" s="195" t="str">
        <f t="shared" si="254"/>
        <v/>
      </c>
      <c r="AO187" s="195" t="str">
        <f t="shared" si="254"/>
        <v/>
      </c>
      <c r="AP187" s="195" t="str">
        <f t="shared" si="254"/>
        <v/>
      </c>
      <c r="AQ187" s="195" t="str">
        <f t="shared" si="254"/>
        <v/>
      </c>
      <c r="AR187" s="195" t="str">
        <f t="shared" si="254"/>
        <v/>
      </c>
      <c r="AS187" s="195" t="str">
        <f t="shared" si="254"/>
        <v/>
      </c>
      <c r="AT187" s="195" t="str">
        <f t="shared" si="254"/>
        <v/>
      </c>
      <c r="AU187" s="195" t="str">
        <f t="shared" si="254"/>
        <v/>
      </c>
      <c r="AV187" s="195" t="str">
        <f t="shared" si="254"/>
        <v/>
      </c>
      <c r="AW187" s="195" t="str">
        <f t="shared" si="254"/>
        <v/>
      </c>
      <c r="AX187" s="195" t="str">
        <f t="shared" si="254"/>
        <v/>
      </c>
      <c r="AY187" s="195" t="str">
        <f t="shared" si="254"/>
        <v/>
      </c>
      <c r="AZ187" s="195" t="str">
        <f t="shared" si="254"/>
        <v/>
      </c>
      <c r="BA187" s="195" t="str">
        <f t="shared" si="254"/>
        <v/>
      </c>
      <c r="BB187" s="195" t="str">
        <f t="shared" si="254"/>
        <v/>
      </c>
      <c r="BC187" s="195">
        <f t="shared" si="254"/>
        <v>0</v>
      </c>
      <c r="BD187" s="195">
        <f t="shared" si="254"/>
        <v>0</v>
      </c>
      <c r="BE187" s="195">
        <f t="shared" si="254"/>
        <v>0</v>
      </c>
      <c r="BF187" s="195">
        <f t="shared" si="254"/>
        <v>0</v>
      </c>
      <c r="BG187" s="195">
        <f t="shared" si="254"/>
        <v>0</v>
      </c>
      <c r="BH187" s="195">
        <f t="shared" si="254"/>
        <v>0</v>
      </c>
      <c r="BI187" s="195">
        <f t="shared" si="254"/>
        <v>0</v>
      </c>
      <c r="BJ187" s="195">
        <f t="shared" si="254"/>
        <v>0</v>
      </c>
      <c r="BK187" s="195">
        <f t="shared" si="254"/>
        <v>0</v>
      </c>
      <c r="BL187" s="195">
        <f t="shared" si="254"/>
        <v>0</v>
      </c>
      <c r="BM187" s="195">
        <f t="shared" si="254"/>
        <v>0</v>
      </c>
      <c r="BN187" s="195">
        <f t="shared" si="254"/>
        <v>0</v>
      </c>
      <c r="BO187" s="195">
        <f t="shared" si="254"/>
        <v>0</v>
      </c>
      <c r="BP187" s="195">
        <f t="shared" ref="BP187:CY187" si="255">IF($C187&gt;BP$135, "", IF(BP$135=$G$15, MAX(BP81-$G$20, 0), EXP(-$G$21*$G$16)*($G$19*BQ187+(1-$G$19)*BQ188)))</f>
        <v>0</v>
      </c>
      <c r="BQ187" s="195">
        <f t="shared" si="255"/>
        <v>0</v>
      </c>
      <c r="BR187" s="195">
        <f t="shared" si="255"/>
        <v>0</v>
      </c>
      <c r="BS187" s="195">
        <f t="shared" si="255"/>
        <v>0</v>
      </c>
      <c r="BT187" s="195">
        <f t="shared" si="255"/>
        <v>0</v>
      </c>
      <c r="BU187" s="195">
        <f t="shared" si="255"/>
        <v>0</v>
      </c>
      <c r="BV187" s="195">
        <f t="shared" si="255"/>
        <v>0</v>
      </c>
      <c r="BW187" s="195">
        <f t="shared" si="255"/>
        <v>0</v>
      </c>
      <c r="BX187" s="195">
        <f t="shared" si="255"/>
        <v>0</v>
      </c>
      <c r="BY187" s="195">
        <f t="shared" si="255"/>
        <v>0</v>
      </c>
      <c r="BZ187" s="195">
        <f t="shared" si="255"/>
        <v>0</v>
      </c>
      <c r="CA187" s="195">
        <f t="shared" si="255"/>
        <v>0</v>
      </c>
      <c r="CB187" s="195">
        <f t="shared" si="255"/>
        <v>0</v>
      </c>
      <c r="CC187" s="195">
        <f t="shared" si="255"/>
        <v>0</v>
      </c>
      <c r="CD187" s="195">
        <f t="shared" si="255"/>
        <v>0</v>
      </c>
      <c r="CE187" s="195">
        <f t="shared" si="255"/>
        <v>0</v>
      </c>
      <c r="CF187" s="195">
        <f t="shared" si="255"/>
        <v>0</v>
      </c>
      <c r="CG187" s="195">
        <f t="shared" si="255"/>
        <v>0</v>
      </c>
      <c r="CH187" s="195">
        <f t="shared" si="255"/>
        <v>0</v>
      </c>
      <c r="CI187" s="195">
        <f t="shared" si="255"/>
        <v>0</v>
      </c>
      <c r="CJ187" s="195">
        <f t="shared" si="255"/>
        <v>0</v>
      </c>
      <c r="CK187" s="195">
        <f t="shared" si="255"/>
        <v>0</v>
      </c>
      <c r="CL187" s="195">
        <f t="shared" si="255"/>
        <v>0</v>
      </c>
      <c r="CM187" s="195">
        <f t="shared" si="255"/>
        <v>0</v>
      </c>
      <c r="CN187" s="195">
        <f t="shared" si="255"/>
        <v>0</v>
      </c>
      <c r="CO187" s="195">
        <f t="shared" si="255"/>
        <v>0</v>
      </c>
      <c r="CP187" s="195">
        <f t="shared" si="255"/>
        <v>0</v>
      </c>
      <c r="CQ187" s="195">
        <f t="shared" si="255"/>
        <v>0</v>
      </c>
      <c r="CR187" s="195">
        <f t="shared" si="255"/>
        <v>0</v>
      </c>
      <c r="CS187" s="195">
        <f t="shared" si="255"/>
        <v>0</v>
      </c>
      <c r="CT187" s="195">
        <f t="shared" si="255"/>
        <v>0</v>
      </c>
      <c r="CU187" s="195">
        <f t="shared" si="255"/>
        <v>0</v>
      </c>
      <c r="CV187" s="195">
        <f t="shared" si="255"/>
        <v>0</v>
      </c>
      <c r="CW187" s="195">
        <f t="shared" si="255"/>
        <v>0</v>
      </c>
      <c r="CX187" s="195">
        <f t="shared" si="255"/>
        <v>0</v>
      </c>
      <c r="CY187" s="195">
        <f t="shared" si="255"/>
        <v>0</v>
      </c>
      <c r="CZ187" s="195">
        <f>IF($C187&gt;CZ$135, "", IF(CZ$135=$G$15, MAX(CZ81-$G$20, 0), EXP(-$G$21*$G$16)*($G$19*#REF!+(1-$G$19)*#REF!)))</f>
        <v>0</v>
      </c>
    </row>
    <row r="188" spans="3:104" ht="16" hidden="1" outlineLevel="2">
      <c r="C188" s="177">
        <v>52</v>
      </c>
      <c r="D188" s="179" t="str">
        <f t="shared" ref="D188:AI188" si="256">IF($C188&gt;D$135, "", IF(D$135=$G$15, MAX(D82-$G$20, 0), EXP(-$G$21*$G$16)*($G$19*E188+(1-$G$19)*E189)))</f>
        <v/>
      </c>
      <c r="E188" s="195" t="str">
        <f t="shared" si="256"/>
        <v/>
      </c>
      <c r="F188" s="195" t="str">
        <f t="shared" si="256"/>
        <v/>
      </c>
      <c r="G188" s="195" t="str">
        <f t="shared" si="256"/>
        <v/>
      </c>
      <c r="H188" s="195" t="str">
        <f t="shared" si="256"/>
        <v/>
      </c>
      <c r="I188" s="195" t="str">
        <f t="shared" si="256"/>
        <v/>
      </c>
      <c r="J188" s="195" t="str">
        <f t="shared" si="256"/>
        <v/>
      </c>
      <c r="K188" s="195" t="str">
        <f t="shared" si="256"/>
        <v/>
      </c>
      <c r="L188" s="195" t="str">
        <f t="shared" si="256"/>
        <v/>
      </c>
      <c r="M188" s="195" t="str">
        <f t="shared" si="256"/>
        <v/>
      </c>
      <c r="N188" s="195" t="str">
        <f t="shared" si="256"/>
        <v/>
      </c>
      <c r="O188" s="195" t="str">
        <f t="shared" si="256"/>
        <v/>
      </c>
      <c r="P188" s="195" t="str">
        <f t="shared" si="256"/>
        <v/>
      </c>
      <c r="Q188" s="195" t="str">
        <f t="shared" si="256"/>
        <v/>
      </c>
      <c r="R188" s="195" t="str">
        <f t="shared" si="256"/>
        <v/>
      </c>
      <c r="S188" s="195" t="str">
        <f t="shared" si="256"/>
        <v/>
      </c>
      <c r="T188" s="195" t="str">
        <f t="shared" si="256"/>
        <v/>
      </c>
      <c r="U188" s="195" t="str">
        <f t="shared" si="256"/>
        <v/>
      </c>
      <c r="V188" s="195" t="str">
        <f t="shared" si="256"/>
        <v/>
      </c>
      <c r="W188" s="195" t="str">
        <f t="shared" si="256"/>
        <v/>
      </c>
      <c r="X188" s="195" t="str">
        <f t="shared" si="256"/>
        <v/>
      </c>
      <c r="Y188" s="195" t="str">
        <f t="shared" si="256"/>
        <v/>
      </c>
      <c r="Z188" s="195" t="str">
        <f t="shared" si="256"/>
        <v/>
      </c>
      <c r="AA188" s="195" t="str">
        <f t="shared" si="256"/>
        <v/>
      </c>
      <c r="AB188" s="195" t="str">
        <f t="shared" si="256"/>
        <v/>
      </c>
      <c r="AC188" s="195" t="str">
        <f t="shared" si="256"/>
        <v/>
      </c>
      <c r="AD188" s="195" t="str">
        <f t="shared" si="256"/>
        <v/>
      </c>
      <c r="AE188" s="195" t="str">
        <f t="shared" si="256"/>
        <v/>
      </c>
      <c r="AF188" s="195" t="str">
        <f t="shared" si="256"/>
        <v/>
      </c>
      <c r="AG188" s="195" t="str">
        <f t="shared" si="256"/>
        <v/>
      </c>
      <c r="AH188" s="195" t="str">
        <f t="shared" si="256"/>
        <v/>
      </c>
      <c r="AI188" s="195" t="str">
        <f t="shared" si="256"/>
        <v/>
      </c>
      <c r="AJ188" s="195" t="str">
        <f t="shared" ref="AJ188:BO188" si="257">IF($C188&gt;AJ$135, "", IF(AJ$135=$G$15, MAX(AJ82-$G$20, 0), EXP(-$G$21*$G$16)*($G$19*AK188+(1-$G$19)*AK189)))</f>
        <v/>
      </c>
      <c r="AK188" s="195" t="str">
        <f t="shared" si="257"/>
        <v/>
      </c>
      <c r="AL188" s="195" t="str">
        <f t="shared" si="257"/>
        <v/>
      </c>
      <c r="AM188" s="195" t="str">
        <f t="shared" si="257"/>
        <v/>
      </c>
      <c r="AN188" s="195" t="str">
        <f t="shared" si="257"/>
        <v/>
      </c>
      <c r="AO188" s="195" t="str">
        <f t="shared" si="257"/>
        <v/>
      </c>
      <c r="AP188" s="195" t="str">
        <f t="shared" si="257"/>
        <v/>
      </c>
      <c r="AQ188" s="195" t="str">
        <f t="shared" si="257"/>
        <v/>
      </c>
      <c r="AR188" s="195" t="str">
        <f t="shared" si="257"/>
        <v/>
      </c>
      <c r="AS188" s="195" t="str">
        <f t="shared" si="257"/>
        <v/>
      </c>
      <c r="AT188" s="195" t="str">
        <f t="shared" si="257"/>
        <v/>
      </c>
      <c r="AU188" s="195" t="str">
        <f t="shared" si="257"/>
        <v/>
      </c>
      <c r="AV188" s="195" t="str">
        <f t="shared" si="257"/>
        <v/>
      </c>
      <c r="AW188" s="195" t="str">
        <f t="shared" si="257"/>
        <v/>
      </c>
      <c r="AX188" s="195" t="str">
        <f t="shared" si="257"/>
        <v/>
      </c>
      <c r="AY188" s="195" t="str">
        <f t="shared" si="257"/>
        <v/>
      </c>
      <c r="AZ188" s="195" t="str">
        <f t="shared" si="257"/>
        <v/>
      </c>
      <c r="BA188" s="195" t="str">
        <f t="shared" si="257"/>
        <v/>
      </c>
      <c r="BB188" s="195" t="str">
        <f t="shared" si="257"/>
        <v/>
      </c>
      <c r="BC188" s="195" t="str">
        <f t="shared" si="257"/>
        <v/>
      </c>
      <c r="BD188" s="195">
        <f t="shared" si="257"/>
        <v>0</v>
      </c>
      <c r="BE188" s="195">
        <f t="shared" si="257"/>
        <v>0</v>
      </c>
      <c r="BF188" s="195">
        <f t="shared" si="257"/>
        <v>0</v>
      </c>
      <c r="BG188" s="195">
        <f t="shared" si="257"/>
        <v>0</v>
      </c>
      <c r="BH188" s="195">
        <f t="shared" si="257"/>
        <v>0</v>
      </c>
      <c r="BI188" s="195">
        <f t="shared" si="257"/>
        <v>0</v>
      </c>
      <c r="BJ188" s="195">
        <f t="shared" si="257"/>
        <v>0</v>
      </c>
      <c r="BK188" s="195">
        <f t="shared" si="257"/>
        <v>0</v>
      </c>
      <c r="BL188" s="195">
        <f t="shared" si="257"/>
        <v>0</v>
      </c>
      <c r="BM188" s="195">
        <f t="shared" si="257"/>
        <v>0</v>
      </c>
      <c r="BN188" s="195">
        <f t="shared" si="257"/>
        <v>0</v>
      </c>
      <c r="BO188" s="195">
        <f t="shared" si="257"/>
        <v>0</v>
      </c>
      <c r="BP188" s="195">
        <f t="shared" ref="BP188:CY188" si="258">IF($C188&gt;BP$135, "", IF(BP$135=$G$15, MAX(BP82-$G$20, 0), EXP(-$G$21*$G$16)*($G$19*BQ188+(1-$G$19)*BQ189)))</f>
        <v>0</v>
      </c>
      <c r="BQ188" s="195">
        <f t="shared" si="258"/>
        <v>0</v>
      </c>
      <c r="BR188" s="195">
        <f t="shared" si="258"/>
        <v>0</v>
      </c>
      <c r="BS188" s="195">
        <f t="shared" si="258"/>
        <v>0</v>
      </c>
      <c r="BT188" s="195">
        <f t="shared" si="258"/>
        <v>0</v>
      </c>
      <c r="BU188" s="195">
        <f t="shared" si="258"/>
        <v>0</v>
      </c>
      <c r="BV188" s="195">
        <f t="shared" si="258"/>
        <v>0</v>
      </c>
      <c r="BW188" s="195">
        <f t="shared" si="258"/>
        <v>0</v>
      </c>
      <c r="BX188" s="195">
        <f t="shared" si="258"/>
        <v>0</v>
      </c>
      <c r="BY188" s="195">
        <f t="shared" si="258"/>
        <v>0</v>
      </c>
      <c r="BZ188" s="195">
        <f t="shared" si="258"/>
        <v>0</v>
      </c>
      <c r="CA188" s="195">
        <f t="shared" si="258"/>
        <v>0</v>
      </c>
      <c r="CB188" s="195">
        <f t="shared" si="258"/>
        <v>0</v>
      </c>
      <c r="CC188" s="195">
        <f t="shared" si="258"/>
        <v>0</v>
      </c>
      <c r="CD188" s="195">
        <f t="shared" si="258"/>
        <v>0</v>
      </c>
      <c r="CE188" s="195">
        <f t="shared" si="258"/>
        <v>0</v>
      </c>
      <c r="CF188" s="195">
        <f t="shared" si="258"/>
        <v>0</v>
      </c>
      <c r="CG188" s="195">
        <f t="shared" si="258"/>
        <v>0</v>
      </c>
      <c r="CH188" s="195">
        <f t="shared" si="258"/>
        <v>0</v>
      </c>
      <c r="CI188" s="195">
        <f t="shared" si="258"/>
        <v>0</v>
      </c>
      <c r="CJ188" s="195">
        <f t="shared" si="258"/>
        <v>0</v>
      </c>
      <c r="CK188" s="195">
        <f t="shared" si="258"/>
        <v>0</v>
      </c>
      <c r="CL188" s="195">
        <f t="shared" si="258"/>
        <v>0</v>
      </c>
      <c r="CM188" s="195">
        <f t="shared" si="258"/>
        <v>0</v>
      </c>
      <c r="CN188" s="195">
        <f t="shared" si="258"/>
        <v>0</v>
      </c>
      <c r="CO188" s="195">
        <f t="shared" si="258"/>
        <v>0</v>
      </c>
      <c r="CP188" s="195">
        <f t="shared" si="258"/>
        <v>0</v>
      </c>
      <c r="CQ188" s="195">
        <f t="shared" si="258"/>
        <v>0</v>
      </c>
      <c r="CR188" s="195">
        <f t="shared" si="258"/>
        <v>0</v>
      </c>
      <c r="CS188" s="195">
        <f t="shared" si="258"/>
        <v>0</v>
      </c>
      <c r="CT188" s="195">
        <f t="shared" si="258"/>
        <v>0</v>
      </c>
      <c r="CU188" s="195">
        <f t="shared" si="258"/>
        <v>0</v>
      </c>
      <c r="CV188" s="195">
        <f t="shared" si="258"/>
        <v>0</v>
      </c>
      <c r="CW188" s="195">
        <f t="shared" si="258"/>
        <v>0</v>
      </c>
      <c r="CX188" s="195">
        <f t="shared" si="258"/>
        <v>0</v>
      </c>
      <c r="CY188" s="195">
        <f t="shared" si="258"/>
        <v>0</v>
      </c>
      <c r="CZ188" s="195">
        <f>IF($C188&gt;CZ$135, "", IF(CZ$135=$G$15, MAX(CZ82-$G$20, 0), EXP(-$G$21*$G$16)*($G$19*#REF!+(1-$G$19)*#REF!)))</f>
        <v>0</v>
      </c>
    </row>
    <row r="189" spans="3:104" ht="16" hidden="1" outlineLevel="2">
      <c r="C189" s="177">
        <v>53</v>
      </c>
      <c r="D189" s="179" t="str">
        <f t="shared" ref="D189:AI189" si="259">IF($C189&gt;D$135, "", IF(D$135=$G$15, MAX(D83-$G$20, 0), EXP(-$G$21*$G$16)*($G$19*E189+(1-$G$19)*E190)))</f>
        <v/>
      </c>
      <c r="E189" s="195" t="str">
        <f t="shared" si="259"/>
        <v/>
      </c>
      <c r="F189" s="195" t="str">
        <f t="shared" si="259"/>
        <v/>
      </c>
      <c r="G189" s="195" t="str">
        <f t="shared" si="259"/>
        <v/>
      </c>
      <c r="H189" s="195" t="str">
        <f t="shared" si="259"/>
        <v/>
      </c>
      <c r="I189" s="195" t="str">
        <f t="shared" si="259"/>
        <v/>
      </c>
      <c r="J189" s="195" t="str">
        <f t="shared" si="259"/>
        <v/>
      </c>
      <c r="K189" s="195" t="str">
        <f t="shared" si="259"/>
        <v/>
      </c>
      <c r="L189" s="195" t="str">
        <f t="shared" si="259"/>
        <v/>
      </c>
      <c r="M189" s="195" t="str">
        <f t="shared" si="259"/>
        <v/>
      </c>
      <c r="N189" s="195" t="str">
        <f t="shared" si="259"/>
        <v/>
      </c>
      <c r="O189" s="195" t="str">
        <f t="shared" si="259"/>
        <v/>
      </c>
      <c r="P189" s="195" t="str">
        <f t="shared" si="259"/>
        <v/>
      </c>
      <c r="Q189" s="195" t="str">
        <f t="shared" si="259"/>
        <v/>
      </c>
      <c r="R189" s="195" t="str">
        <f t="shared" si="259"/>
        <v/>
      </c>
      <c r="S189" s="195" t="str">
        <f t="shared" si="259"/>
        <v/>
      </c>
      <c r="T189" s="195" t="str">
        <f t="shared" si="259"/>
        <v/>
      </c>
      <c r="U189" s="195" t="str">
        <f t="shared" si="259"/>
        <v/>
      </c>
      <c r="V189" s="195" t="str">
        <f t="shared" si="259"/>
        <v/>
      </c>
      <c r="W189" s="195" t="str">
        <f t="shared" si="259"/>
        <v/>
      </c>
      <c r="X189" s="195" t="str">
        <f t="shared" si="259"/>
        <v/>
      </c>
      <c r="Y189" s="195" t="str">
        <f t="shared" si="259"/>
        <v/>
      </c>
      <c r="Z189" s="195" t="str">
        <f t="shared" si="259"/>
        <v/>
      </c>
      <c r="AA189" s="195" t="str">
        <f t="shared" si="259"/>
        <v/>
      </c>
      <c r="AB189" s="195" t="str">
        <f t="shared" si="259"/>
        <v/>
      </c>
      <c r="AC189" s="195" t="str">
        <f t="shared" si="259"/>
        <v/>
      </c>
      <c r="AD189" s="195" t="str">
        <f t="shared" si="259"/>
        <v/>
      </c>
      <c r="AE189" s="195" t="str">
        <f t="shared" si="259"/>
        <v/>
      </c>
      <c r="AF189" s="195" t="str">
        <f t="shared" si="259"/>
        <v/>
      </c>
      <c r="AG189" s="195" t="str">
        <f t="shared" si="259"/>
        <v/>
      </c>
      <c r="AH189" s="195" t="str">
        <f t="shared" si="259"/>
        <v/>
      </c>
      <c r="AI189" s="195" t="str">
        <f t="shared" si="259"/>
        <v/>
      </c>
      <c r="AJ189" s="195" t="str">
        <f t="shared" ref="AJ189:BO189" si="260">IF($C189&gt;AJ$135, "", IF(AJ$135=$G$15, MAX(AJ83-$G$20, 0), EXP(-$G$21*$G$16)*($G$19*AK189+(1-$G$19)*AK190)))</f>
        <v/>
      </c>
      <c r="AK189" s="195" t="str">
        <f t="shared" si="260"/>
        <v/>
      </c>
      <c r="AL189" s="195" t="str">
        <f t="shared" si="260"/>
        <v/>
      </c>
      <c r="AM189" s="195" t="str">
        <f t="shared" si="260"/>
        <v/>
      </c>
      <c r="AN189" s="195" t="str">
        <f t="shared" si="260"/>
        <v/>
      </c>
      <c r="AO189" s="195" t="str">
        <f t="shared" si="260"/>
        <v/>
      </c>
      <c r="AP189" s="195" t="str">
        <f t="shared" si="260"/>
        <v/>
      </c>
      <c r="AQ189" s="195" t="str">
        <f t="shared" si="260"/>
        <v/>
      </c>
      <c r="AR189" s="195" t="str">
        <f t="shared" si="260"/>
        <v/>
      </c>
      <c r="AS189" s="195" t="str">
        <f t="shared" si="260"/>
        <v/>
      </c>
      <c r="AT189" s="195" t="str">
        <f t="shared" si="260"/>
        <v/>
      </c>
      <c r="AU189" s="195" t="str">
        <f t="shared" si="260"/>
        <v/>
      </c>
      <c r="AV189" s="195" t="str">
        <f t="shared" si="260"/>
        <v/>
      </c>
      <c r="AW189" s="195" t="str">
        <f t="shared" si="260"/>
        <v/>
      </c>
      <c r="AX189" s="195" t="str">
        <f t="shared" si="260"/>
        <v/>
      </c>
      <c r="AY189" s="195" t="str">
        <f t="shared" si="260"/>
        <v/>
      </c>
      <c r="AZ189" s="195" t="str">
        <f t="shared" si="260"/>
        <v/>
      </c>
      <c r="BA189" s="195" t="str">
        <f t="shared" si="260"/>
        <v/>
      </c>
      <c r="BB189" s="195" t="str">
        <f t="shared" si="260"/>
        <v/>
      </c>
      <c r="BC189" s="195" t="str">
        <f t="shared" si="260"/>
        <v/>
      </c>
      <c r="BD189" s="195" t="str">
        <f t="shared" si="260"/>
        <v/>
      </c>
      <c r="BE189" s="195">
        <f t="shared" si="260"/>
        <v>0</v>
      </c>
      <c r="BF189" s="195">
        <f t="shared" si="260"/>
        <v>0</v>
      </c>
      <c r="BG189" s="195">
        <f t="shared" si="260"/>
        <v>0</v>
      </c>
      <c r="BH189" s="195">
        <f t="shared" si="260"/>
        <v>0</v>
      </c>
      <c r="BI189" s="195">
        <f t="shared" si="260"/>
        <v>0</v>
      </c>
      <c r="BJ189" s="195">
        <f t="shared" si="260"/>
        <v>0</v>
      </c>
      <c r="BK189" s="195">
        <f t="shared" si="260"/>
        <v>0</v>
      </c>
      <c r="BL189" s="195">
        <f t="shared" si="260"/>
        <v>0</v>
      </c>
      <c r="BM189" s="195">
        <f t="shared" si="260"/>
        <v>0</v>
      </c>
      <c r="BN189" s="195">
        <f t="shared" si="260"/>
        <v>0</v>
      </c>
      <c r="BO189" s="195">
        <f t="shared" si="260"/>
        <v>0</v>
      </c>
      <c r="BP189" s="195">
        <f t="shared" ref="BP189:CY189" si="261">IF($C189&gt;BP$135, "", IF(BP$135=$G$15, MAX(BP83-$G$20, 0), EXP(-$G$21*$G$16)*($G$19*BQ189+(1-$G$19)*BQ190)))</f>
        <v>0</v>
      </c>
      <c r="BQ189" s="195">
        <f t="shared" si="261"/>
        <v>0</v>
      </c>
      <c r="BR189" s="195">
        <f t="shared" si="261"/>
        <v>0</v>
      </c>
      <c r="BS189" s="195">
        <f t="shared" si="261"/>
        <v>0</v>
      </c>
      <c r="BT189" s="195">
        <f t="shared" si="261"/>
        <v>0</v>
      </c>
      <c r="BU189" s="195">
        <f t="shared" si="261"/>
        <v>0</v>
      </c>
      <c r="BV189" s="195">
        <f t="shared" si="261"/>
        <v>0</v>
      </c>
      <c r="BW189" s="195">
        <f t="shared" si="261"/>
        <v>0</v>
      </c>
      <c r="BX189" s="195">
        <f t="shared" si="261"/>
        <v>0</v>
      </c>
      <c r="BY189" s="195">
        <f t="shared" si="261"/>
        <v>0</v>
      </c>
      <c r="BZ189" s="195">
        <f t="shared" si="261"/>
        <v>0</v>
      </c>
      <c r="CA189" s="195">
        <f t="shared" si="261"/>
        <v>0</v>
      </c>
      <c r="CB189" s="195">
        <f t="shared" si="261"/>
        <v>0</v>
      </c>
      <c r="CC189" s="195">
        <f t="shared" si="261"/>
        <v>0</v>
      </c>
      <c r="CD189" s="195">
        <f t="shared" si="261"/>
        <v>0</v>
      </c>
      <c r="CE189" s="195">
        <f t="shared" si="261"/>
        <v>0</v>
      </c>
      <c r="CF189" s="195">
        <f t="shared" si="261"/>
        <v>0</v>
      </c>
      <c r="CG189" s="195">
        <f t="shared" si="261"/>
        <v>0</v>
      </c>
      <c r="CH189" s="195">
        <f t="shared" si="261"/>
        <v>0</v>
      </c>
      <c r="CI189" s="195">
        <f t="shared" si="261"/>
        <v>0</v>
      </c>
      <c r="CJ189" s="195">
        <f t="shared" si="261"/>
        <v>0</v>
      </c>
      <c r="CK189" s="195">
        <f t="shared" si="261"/>
        <v>0</v>
      </c>
      <c r="CL189" s="195">
        <f t="shared" si="261"/>
        <v>0</v>
      </c>
      <c r="CM189" s="195">
        <f t="shared" si="261"/>
        <v>0</v>
      </c>
      <c r="CN189" s="195">
        <f t="shared" si="261"/>
        <v>0</v>
      </c>
      <c r="CO189" s="195">
        <f t="shared" si="261"/>
        <v>0</v>
      </c>
      <c r="CP189" s="195">
        <f t="shared" si="261"/>
        <v>0</v>
      </c>
      <c r="CQ189" s="195">
        <f t="shared" si="261"/>
        <v>0</v>
      </c>
      <c r="CR189" s="195">
        <f t="shared" si="261"/>
        <v>0</v>
      </c>
      <c r="CS189" s="195">
        <f t="shared" si="261"/>
        <v>0</v>
      </c>
      <c r="CT189" s="195">
        <f t="shared" si="261"/>
        <v>0</v>
      </c>
      <c r="CU189" s="195">
        <f t="shared" si="261"/>
        <v>0</v>
      </c>
      <c r="CV189" s="195">
        <f t="shared" si="261"/>
        <v>0</v>
      </c>
      <c r="CW189" s="195">
        <f t="shared" si="261"/>
        <v>0</v>
      </c>
      <c r="CX189" s="195">
        <f t="shared" si="261"/>
        <v>0</v>
      </c>
      <c r="CY189" s="195">
        <f t="shared" si="261"/>
        <v>0</v>
      </c>
      <c r="CZ189" s="195">
        <f>IF($C189&gt;CZ$135, "", IF(CZ$135=$G$15, MAX(CZ83-$G$20, 0), EXP(-$G$21*$G$16)*($G$19*#REF!+(1-$G$19)*#REF!)))</f>
        <v>0</v>
      </c>
    </row>
    <row r="190" spans="3:104" ht="16" hidden="1" outlineLevel="2">
      <c r="C190" s="177">
        <v>54</v>
      </c>
      <c r="D190" s="179" t="str">
        <f t="shared" ref="D190:AI190" si="262">IF($C190&gt;D$135, "", IF(D$135=$G$15, MAX(D84-$G$20, 0), EXP(-$G$21*$G$16)*($G$19*E190+(1-$G$19)*E191)))</f>
        <v/>
      </c>
      <c r="E190" s="195" t="str">
        <f t="shared" si="262"/>
        <v/>
      </c>
      <c r="F190" s="195" t="str">
        <f t="shared" si="262"/>
        <v/>
      </c>
      <c r="G190" s="195" t="str">
        <f t="shared" si="262"/>
        <v/>
      </c>
      <c r="H190" s="195" t="str">
        <f t="shared" si="262"/>
        <v/>
      </c>
      <c r="I190" s="195" t="str">
        <f t="shared" si="262"/>
        <v/>
      </c>
      <c r="J190" s="195" t="str">
        <f t="shared" si="262"/>
        <v/>
      </c>
      <c r="K190" s="195" t="str">
        <f t="shared" si="262"/>
        <v/>
      </c>
      <c r="L190" s="195" t="str">
        <f t="shared" si="262"/>
        <v/>
      </c>
      <c r="M190" s="195" t="str">
        <f t="shared" si="262"/>
        <v/>
      </c>
      <c r="N190" s="195" t="str">
        <f t="shared" si="262"/>
        <v/>
      </c>
      <c r="O190" s="195" t="str">
        <f t="shared" si="262"/>
        <v/>
      </c>
      <c r="P190" s="195" t="str">
        <f t="shared" si="262"/>
        <v/>
      </c>
      <c r="Q190" s="195" t="str">
        <f t="shared" si="262"/>
        <v/>
      </c>
      <c r="R190" s="195" t="str">
        <f t="shared" si="262"/>
        <v/>
      </c>
      <c r="S190" s="195" t="str">
        <f t="shared" si="262"/>
        <v/>
      </c>
      <c r="T190" s="195" t="str">
        <f t="shared" si="262"/>
        <v/>
      </c>
      <c r="U190" s="195" t="str">
        <f t="shared" si="262"/>
        <v/>
      </c>
      <c r="V190" s="195" t="str">
        <f t="shared" si="262"/>
        <v/>
      </c>
      <c r="W190" s="195" t="str">
        <f t="shared" si="262"/>
        <v/>
      </c>
      <c r="X190" s="195" t="str">
        <f t="shared" si="262"/>
        <v/>
      </c>
      <c r="Y190" s="195" t="str">
        <f t="shared" si="262"/>
        <v/>
      </c>
      <c r="Z190" s="195" t="str">
        <f t="shared" si="262"/>
        <v/>
      </c>
      <c r="AA190" s="195" t="str">
        <f t="shared" si="262"/>
        <v/>
      </c>
      <c r="AB190" s="195" t="str">
        <f t="shared" si="262"/>
        <v/>
      </c>
      <c r="AC190" s="195" t="str">
        <f t="shared" si="262"/>
        <v/>
      </c>
      <c r="AD190" s="195" t="str">
        <f t="shared" si="262"/>
        <v/>
      </c>
      <c r="AE190" s="195" t="str">
        <f t="shared" si="262"/>
        <v/>
      </c>
      <c r="AF190" s="195" t="str">
        <f t="shared" si="262"/>
        <v/>
      </c>
      <c r="AG190" s="195" t="str">
        <f t="shared" si="262"/>
        <v/>
      </c>
      <c r="AH190" s="195" t="str">
        <f t="shared" si="262"/>
        <v/>
      </c>
      <c r="AI190" s="195" t="str">
        <f t="shared" si="262"/>
        <v/>
      </c>
      <c r="AJ190" s="195" t="str">
        <f t="shared" ref="AJ190:BO190" si="263">IF($C190&gt;AJ$135, "", IF(AJ$135=$G$15, MAX(AJ84-$G$20, 0), EXP(-$G$21*$G$16)*($G$19*AK190+(1-$G$19)*AK191)))</f>
        <v/>
      </c>
      <c r="AK190" s="195" t="str">
        <f t="shared" si="263"/>
        <v/>
      </c>
      <c r="AL190" s="195" t="str">
        <f t="shared" si="263"/>
        <v/>
      </c>
      <c r="AM190" s="195" t="str">
        <f t="shared" si="263"/>
        <v/>
      </c>
      <c r="AN190" s="195" t="str">
        <f t="shared" si="263"/>
        <v/>
      </c>
      <c r="AO190" s="195" t="str">
        <f t="shared" si="263"/>
        <v/>
      </c>
      <c r="AP190" s="195" t="str">
        <f t="shared" si="263"/>
        <v/>
      </c>
      <c r="AQ190" s="195" t="str">
        <f t="shared" si="263"/>
        <v/>
      </c>
      <c r="AR190" s="195" t="str">
        <f t="shared" si="263"/>
        <v/>
      </c>
      <c r="AS190" s="195" t="str">
        <f t="shared" si="263"/>
        <v/>
      </c>
      <c r="AT190" s="195" t="str">
        <f t="shared" si="263"/>
        <v/>
      </c>
      <c r="AU190" s="195" t="str">
        <f t="shared" si="263"/>
        <v/>
      </c>
      <c r="AV190" s="195" t="str">
        <f t="shared" si="263"/>
        <v/>
      </c>
      <c r="AW190" s="195" t="str">
        <f t="shared" si="263"/>
        <v/>
      </c>
      <c r="AX190" s="195" t="str">
        <f t="shared" si="263"/>
        <v/>
      </c>
      <c r="AY190" s="195" t="str">
        <f t="shared" si="263"/>
        <v/>
      </c>
      <c r="AZ190" s="195" t="str">
        <f t="shared" si="263"/>
        <v/>
      </c>
      <c r="BA190" s="195" t="str">
        <f t="shared" si="263"/>
        <v/>
      </c>
      <c r="BB190" s="195" t="str">
        <f t="shared" si="263"/>
        <v/>
      </c>
      <c r="BC190" s="195" t="str">
        <f t="shared" si="263"/>
        <v/>
      </c>
      <c r="BD190" s="195" t="str">
        <f t="shared" si="263"/>
        <v/>
      </c>
      <c r="BE190" s="195" t="str">
        <f t="shared" si="263"/>
        <v/>
      </c>
      <c r="BF190" s="195">
        <f t="shared" si="263"/>
        <v>0</v>
      </c>
      <c r="BG190" s="195">
        <f t="shared" si="263"/>
        <v>0</v>
      </c>
      <c r="BH190" s="195">
        <f t="shared" si="263"/>
        <v>0</v>
      </c>
      <c r="BI190" s="195">
        <f t="shared" si="263"/>
        <v>0</v>
      </c>
      <c r="BJ190" s="195">
        <f t="shared" si="263"/>
        <v>0</v>
      </c>
      <c r="BK190" s="195">
        <f t="shared" si="263"/>
        <v>0</v>
      </c>
      <c r="BL190" s="195">
        <f t="shared" si="263"/>
        <v>0</v>
      </c>
      <c r="BM190" s="195">
        <f t="shared" si="263"/>
        <v>0</v>
      </c>
      <c r="BN190" s="195">
        <f t="shared" si="263"/>
        <v>0</v>
      </c>
      <c r="BO190" s="195">
        <f t="shared" si="263"/>
        <v>0</v>
      </c>
      <c r="BP190" s="195">
        <f t="shared" ref="BP190:CY190" si="264">IF($C190&gt;BP$135, "", IF(BP$135=$G$15, MAX(BP84-$G$20, 0), EXP(-$G$21*$G$16)*($G$19*BQ190+(1-$G$19)*BQ191)))</f>
        <v>0</v>
      </c>
      <c r="BQ190" s="195">
        <f t="shared" si="264"/>
        <v>0</v>
      </c>
      <c r="BR190" s="195">
        <f t="shared" si="264"/>
        <v>0</v>
      </c>
      <c r="BS190" s="195">
        <f t="shared" si="264"/>
        <v>0</v>
      </c>
      <c r="BT190" s="195">
        <f t="shared" si="264"/>
        <v>0</v>
      </c>
      <c r="BU190" s="195">
        <f t="shared" si="264"/>
        <v>0</v>
      </c>
      <c r="BV190" s="195">
        <f t="shared" si="264"/>
        <v>0</v>
      </c>
      <c r="BW190" s="195">
        <f t="shared" si="264"/>
        <v>0</v>
      </c>
      <c r="BX190" s="195">
        <f t="shared" si="264"/>
        <v>0</v>
      </c>
      <c r="BY190" s="195">
        <f t="shared" si="264"/>
        <v>0</v>
      </c>
      <c r="BZ190" s="195">
        <f t="shared" si="264"/>
        <v>0</v>
      </c>
      <c r="CA190" s="195">
        <f t="shared" si="264"/>
        <v>0</v>
      </c>
      <c r="CB190" s="195">
        <f t="shared" si="264"/>
        <v>0</v>
      </c>
      <c r="CC190" s="195">
        <f t="shared" si="264"/>
        <v>0</v>
      </c>
      <c r="CD190" s="195">
        <f t="shared" si="264"/>
        <v>0</v>
      </c>
      <c r="CE190" s="195">
        <f t="shared" si="264"/>
        <v>0</v>
      </c>
      <c r="CF190" s="195">
        <f t="shared" si="264"/>
        <v>0</v>
      </c>
      <c r="CG190" s="195">
        <f t="shared" si="264"/>
        <v>0</v>
      </c>
      <c r="CH190" s="195">
        <f t="shared" si="264"/>
        <v>0</v>
      </c>
      <c r="CI190" s="195">
        <f t="shared" si="264"/>
        <v>0</v>
      </c>
      <c r="CJ190" s="195">
        <f t="shared" si="264"/>
        <v>0</v>
      </c>
      <c r="CK190" s="195">
        <f t="shared" si="264"/>
        <v>0</v>
      </c>
      <c r="CL190" s="195">
        <f t="shared" si="264"/>
        <v>0</v>
      </c>
      <c r="CM190" s="195">
        <f t="shared" si="264"/>
        <v>0</v>
      </c>
      <c r="CN190" s="195">
        <f t="shared" si="264"/>
        <v>0</v>
      </c>
      <c r="CO190" s="195">
        <f t="shared" si="264"/>
        <v>0</v>
      </c>
      <c r="CP190" s="195">
        <f t="shared" si="264"/>
        <v>0</v>
      </c>
      <c r="CQ190" s="195">
        <f t="shared" si="264"/>
        <v>0</v>
      </c>
      <c r="CR190" s="195">
        <f t="shared" si="264"/>
        <v>0</v>
      </c>
      <c r="CS190" s="195">
        <f t="shared" si="264"/>
        <v>0</v>
      </c>
      <c r="CT190" s="195">
        <f t="shared" si="264"/>
        <v>0</v>
      </c>
      <c r="CU190" s="195">
        <f t="shared" si="264"/>
        <v>0</v>
      </c>
      <c r="CV190" s="195">
        <f t="shared" si="264"/>
        <v>0</v>
      </c>
      <c r="CW190" s="195">
        <f t="shared" si="264"/>
        <v>0</v>
      </c>
      <c r="CX190" s="195">
        <f t="shared" si="264"/>
        <v>0</v>
      </c>
      <c r="CY190" s="195">
        <f t="shared" si="264"/>
        <v>0</v>
      </c>
      <c r="CZ190" s="195">
        <f>IF($C190&gt;CZ$135, "", IF(CZ$135=$G$15, MAX(CZ84-$G$20, 0), EXP(-$G$21*$G$16)*($G$19*#REF!+(1-$G$19)*#REF!)))</f>
        <v>0</v>
      </c>
    </row>
    <row r="191" spans="3:104" ht="16" hidden="1" outlineLevel="2">
      <c r="C191" s="177">
        <v>55</v>
      </c>
      <c r="D191" s="179" t="str">
        <f t="shared" ref="D191:AI191" si="265">IF($C191&gt;D$135, "", IF(D$135=$G$15, MAX(D85-$G$20, 0), EXP(-$G$21*$G$16)*($G$19*E191+(1-$G$19)*E192)))</f>
        <v/>
      </c>
      <c r="E191" s="195" t="str">
        <f t="shared" si="265"/>
        <v/>
      </c>
      <c r="F191" s="195" t="str">
        <f t="shared" si="265"/>
        <v/>
      </c>
      <c r="G191" s="195" t="str">
        <f t="shared" si="265"/>
        <v/>
      </c>
      <c r="H191" s="195" t="str">
        <f t="shared" si="265"/>
        <v/>
      </c>
      <c r="I191" s="195" t="str">
        <f t="shared" si="265"/>
        <v/>
      </c>
      <c r="J191" s="195" t="str">
        <f t="shared" si="265"/>
        <v/>
      </c>
      <c r="K191" s="195" t="str">
        <f t="shared" si="265"/>
        <v/>
      </c>
      <c r="L191" s="195" t="str">
        <f t="shared" si="265"/>
        <v/>
      </c>
      <c r="M191" s="195" t="str">
        <f t="shared" si="265"/>
        <v/>
      </c>
      <c r="N191" s="195" t="str">
        <f t="shared" si="265"/>
        <v/>
      </c>
      <c r="O191" s="195" t="str">
        <f t="shared" si="265"/>
        <v/>
      </c>
      <c r="P191" s="195" t="str">
        <f t="shared" si="265"/>
        <v/>
      </c>
      <c r="Q191" s="195" t="str">
        <f t="shared" si="265"/>
        <v/>
      </c>
      <c r="R191" s="195" t="str">
        <f t="shared" si="265"/>
        <v/>
      </c>
      <c r="S191" s="195" t="str">
        <f t="shared" si="265"/>
        <v/>
      </c>
      <c r="T191" s="195" t="str">
        <f t="shared" si="265"/>
        <v/>
      </c>
      <c r="U191" s="195" t="str">
        <f t="shared" si="265"/>
        <v/>
      </c>
      <c r="V191" s="195" t="str">
        <f t="shared" si="265"/>
        <v/>
      </c>
      <c r="W191" s="195" t="str">
        <f t="shared" si="265"/>
        <v/>
      </c>
      <c r="X191" s="195" t="str">
        <f t="shared" si="265"/>
        <v/>
      </c>
      <c r="Y191" s="195" t="str">
        <f t="shared" si="265"/>
        <v/>
      </c>
      <c r="Z191" s="195" t="str">
        <f t="shared" si="265"/>
        <v/>
      </c>
      <c r="AA191" s="195" t="str">
        <f t="shared" si="265"/>
        <v/>
      </c>
      <c r="AB191" s="195" t="str">
        <f t="shared" si="265"/>
        <v/>
      </c>
      <c r="AC191" s="195" t="str">
        <f t="shared" si="265"/>
        <v/>
      </c>
      <c r="AD191" s="195" t="str">
        <f t="shared" si="265"/>
        <v/>
      </c>
      <c r="AE191" s="195" t="str">
        <f t="shared" si="265"/>
        <v/>
      </c>
      <c r="AF191" s="195" t="str">
        <f t="shared" si="265"/>
        <v/>
      </c>
      <c r="AG191" s="195" t="str">
        <f t="shared" si="265"/>
        <v/>
      </c>
      <c r="AH191" s="195" t="str">
        <f t="shared" si="265"/>
        <v/>
      </c>
      <c r="AI191" s="195" t="str">
        <f t="shared" si="265"/>
        <v/>
      </c>
      <c r="AJ191" s="195" t="str">
        <f t="shared" ref="AJ191:BO191" si="266">IF($C191&gt;AJ$135, "", IF(AJ$135=$G$15, MAX(AJ85-$G$20, 0), EXP(-$G$21*$G$16)*($G$19*AK191+(1-$G$19)*AK192)))</f>
        <v/>
      </c>
      <c r="AK191" s="195" t="str">
        <f t="shared" si="266"/>
        <v/>
      </c>
      <c r="AL191" s="195" t="str">
        <f t="shared" si="266"/>
        <v/>
      </c>
      <c r="AM191" s="195" t="str">
        <f t="shared" si="266"/>
        <v/>
      </c>
      <c r="AN191" s="195" t="str">
        <f t="shared" si="266"/>
        <v/>
      </c>
      <c r="AO191" s="195" t="str">
        <f t="shared" si="266"/>
        <v/>
      </c>
      <c r="AP191" s="195" t="str">
        <f t="shared" si="266"/>
        <v/>
      </c>
      <c r="AQ191" s="195" t="str">
        <f t="shared" si="266"/>
        <v/>
      </c>
      <c r="AR191" s="195" t="str">
        <f t="shared" si="266"/>
        <v/>
      </c>
      <c r="AS191" s="195" t="str">
        <f t="shared" si="266"/>
        <v/>
      </c>
      <c r="AT191" s="195" t="str">
        <f t="shared" si="266"/>
        <v/>
      </c>
      <c r="AU191" s="195" t="str">
        <f t="shared" si="266"/>
        <v/>
      </c>
      <c r="AV191" s="195" t="str">
        <f t="shared" si="266"/>
        <v/>
      </c>
      <c r="AW191" s="195" t="str">
        <f t="shared" si="266"/>
        <v/>
      </c>
      <c r="AX191" s="195" t="str">
        <f t="shared" si="266"/>
        <v/>
      </c>
      <c r="AY191" s="195" t="str">
        <f t="shared" si="266"/>
        <v/>
      </c>
      <c r="AZ191" s="195" t="str">
        <f t="shared" si="266"/>
        <v/>
      </c>
      <c r="BA191" s="195" t="str">
        <f t="shared" si="266"/>
        <v/>
      </c>
      <c r="BB191" s="195" t="str">
        <f t="shared" si="266"/>
        <v/>
      </c>
      <c r="BC191" s="195" t="str">
        <f t="shared" si="266"/>
        <v/>
      </c>
      <c r="BD191" s="195" t="str">
        <f t="shared" si="266"/>
        <v/>
      </c>
      <c r="BE191" s="195" t="str">
        <f t="shared" si="266"/>
        <v/>
      </c>
      <c r="BF191" s="195" t="str">
        <f t="shared" si="266"/>
        <v/>
      </c>
      <c r="BG191" s="195">
        <f t="shared" si="266"/>
        <v>0</v>
      </c>
      <c r="BH191" s="195">
        <f t="shared" si="266"/>
        <v>0</v>
      </c>
      <c r="BI191" s="195">
        <f t="shared" si="266"/>
        <v>0</v>
      </c>
      <c r="BJ191" s="195">
        <f t="shared" si="266"/>
        <v>0</v>
      </c>
      <c r="BK191" s="195">
        <f t="shared" si="266"/>
        <v>0</v>
      </c>
      <c r="BL191" s="195">
        <f t="shared" si="266"/>
        <v>0</v>
      </c>
      <c r="BM191" s="195">
        <f t="shared" si="266"/>
        <v>0</v>
      </c>
      <c r="BN191" s="195">
        <f t="shared" si="266"/>
        <v>0</v>
      </c>
      <c r="BO191" s="195">
        <f t="shared" si="266"/>
        <v>0</v>
      </c>
      <c r="BP191" s="195">
        <f t="shared" ref="BP191:CY191" si="267">IF($C191&gt;BP$135, "", IF(BP$135=$G$15, MAX(BP85-$G$20, 0), EXP(-$G$21*$G$16)*($G$19*BQ191+(1-$G$19)*BQ192)))</f>
        <v>0</v>
      </c>
      <c r="BQ191" s="195">
        <f t="shared" si="267"/>
        <v>0</v>
      </c>
      <c r="BR191" s="195">
        <f t="shared" si="267"/>
        <v>0</v>
      </c>
      <c r="BS191" s="195">
        <f t="shared" si="267"/>
        <v>0</v>
      </c>
      <c r="BT191" s="195">
        <f t="shared" si="267"/>
        <v>0</v>
      </c>
      <c r="BU191" s="195">
        <f t="shared" si="267"/>
        <v>0</v>
      </c>
      <c r="BV191" s="195">
        <f t="shared" si="267"/>
        <v>0</v>
      </c>
      <c r="BW191" s="195">
        <f t="shared" si="267"/>
        <v>0</v>
      </c>
      <c r="BX191" s="195">
        <f t="shared" si="267"/>
        <v>0</v>
      </c>
      <c r="BY191" s="195">
        <f t="shared" si="267"/>
        <v>0</v>
      </c>
      <c r="BZ191" s="195">
        <f t="shared" si="267"/>
        <v>0</v>
      </c>
      <c r="CA191" s="195">
        <f t="shared" si="267"/>
        <v>0</v>
      </c>
      <c r="CB191" s="195">
        <f t="shared" si="267"/>
        <v>0</v>
      </c>
      <c r="CC191" s="195">
        <f t="shared" si="267"/>
        <v>0</v>
      </c>
      <c r="CD191" s="195">
        <f t="shared" si="267"/>
        <v>0</v>
      </c>
      <c r="CE191" s="195">
        <f t="shared" si="267"/>
        <v>0</v>
      </c>
      <c r="CF191" s="195">
        <f t="shared" si="267"/>
        <v>0</v>
      </c>
      <c r="CG191" s="195">
        <f t="shared" si="267"/>
        <v>0</v>
      </c>
      <c r="CH191" s="195">
        <f t="shared" si="267"/>
        <v>0</v>
      </c>
      <c r="CI191" s="195">
        <f t="shared" si="267"/>
        <v>0</v>
      </c>
      <c r="CJ191" s="195">
        <f t="shared" si="267"/>
        <v>0</v>
      </c>
      <c r="CK191" s="195">
        <f t="shared" si="267"/>
        <v>0</v>
      </c>
      <c r="CL191" s="195">
        <f t="shared" si="267"/>
        <v>0</v>
      </c>
      <c r="CM191" s="195">
        <f t="shared" si="267"/>
        <v>0</v>
      </c>
      <c r="CN191" s="195">
        <f t="shared" si="267"/>
        <v>0</v>
      </c>
      <c r="CO191" s="195">
        <f t="shared" si="267"/>
        <v>0</v>
      </c>
      <c r="CP191" s="195">
        <f t="shared" si="267"/>
        <v>0</v>
      </c>
      <c r="CQ191" s="195">
        <f t="shared" si="267"/>
        <v>0</v>
      </c>
      <c r="CR191" s="195">
        <f t="shared" si="267"/>
        <v>0</v>
      </c>
      <c r="CS191" s="195">
        <f t="shared" si="267"/>
        <v>0</v>
      </c>
      <c r="CT191" s="195">
        <f t="shared" si="267"/>
        <v>0</v>
      </c>
      <c r="CU191" s="195">
        <f t="shared" si="267"/>
        <v>0</v>
      </c>
      <c r="CV191" s="195">
        <f t="shared" si="267"/>
        <v>0</v>
      </c>
      <c r="CW191" s="195">
        <f t="shared" si="267"/>
        <v>0</v>
      </c>
      <c r="CX191" s="195">
        <f t="shared" si="267"/>
        <v>0</v>
      </c>
      <c r="CY191" s="195">
        <f t="shared" si="267"/>
        <v>0</v>
      </c>
      <c r="CZ191" s="195">
        <f>IF($C191&gt;CZ$135, "", IF(CZ$135=$G$15, MAX(CZ85-$G$20, 0), EXP(-$G$21*$G$16)*($G$19*#REF!+(1-$G$19)*#REF!)))</f>
        <v>0</v>
      </c>
    </row>
    <row r="192" spans="3:104" ht="16" hidden="1" outlineLevel="2">
      <c r="C192" s="177">
        <v>56</v>
      </c>
      <c r="D192" s="179" t="str">
        <f t="shared" ref="D192:AI192" si="268">IF($C192&gt;D$135, "", IF(D$135=$G$15, MAX(D86-$G$20, 0), EXP(-$G$21*$G$16)*($G$19*E192+(1-$G$19)*E193)))</f>
        <v/>
      </c>
      <c r="E192" s="195" t="str">
        <f t="shared" si="268"/>
        <v/>
      </c>
      <c r="F192" s="195" t="str">
        <f t="shared" si="268"/>
        <v/>
      </c>
      <c r="G192" s="195" t="str">
        <f t="shared" si="268"/>
        <v/>
      </c>
      <c r="H192" s="195" t="str">
        <f t="shared" si="268"/>
        <v/>
      </c>
      <c r="I192" s="195" t="str">
        <f t="shared" si="268"/>
        <v/>
      </c>
      <c r="J192" s="195" t="str">
        <f t="shared" si="268"/>
        <v/>
      </c>
      <c r="K192" s="195" t="str">
        <f t="shared" si="268"/>
        <v/>
      </c>
      <c r="L192" s="195" t="str">
        <f t="shared" si="268"/>
        <v/>
      </c>
      <c r="M192" s="195" t="str">
        <f t="shared" si="268"/>
        <v/>
      </c>
      <c r="N192" s="195" t="str">
        <f t="shared" si="268"/>
        <v/>
      </c>
      <c r="O192" s="195" t="str">
        <f t="shared" si="268"/>
        <v/>
      </c>
      <c r="P192" s="195" t="str">
        <f t="shared" si="268"/>
        <v/>
      </c>
      <c r="Q192" s="195" t="str">
        <f t="shared" si="268"/>
        <v/>
      </c>
      <c r="R192" s="195" t="str">
        <f t="shared" si="268"/>
        <v/>
      </c>
      <c r="S192" s="195" t="str">
        <f t="shared" si="268"/>
        <v/>
      </c>
      <c r="T192" s="195" t="str">
        <f t="shared" si="268"/>
        <v/>
      </c>
      <c r="U192" s="195" t="str">
        <f t="shared" si="268"/>
        <v/>
      </c>
      <c r="V192" s="195" t="str">
        <f t="shared" si="268"/>
        <v/>
      </c>
      <c r="W192" s="195" t="str">
        <f t="shared" si="268"/>
        <v/>
      </c>
      <c r="X192" s="195" t="str">
        <f t="shared" si="268"/>
        <v/>
      </c>
      <c r="Y192" s="195" t="str">
        <f t="shared" si="268"/>
        <v/>
      </c>
      <c r="Z192" s="195" t="str">
        <f t="shared" si="268"/>
        <v/>
      </c>
      <c r="AA192" s="195" t="str">
        <f t="shared" si="268"/>
        <v/>
      </c>
      <c r="AB192" s="195" t="str">
        <f t="shared" si="268"/>
        <v/>
      </c>
      <c r="AC192" s="195" t="str">
        <f t="shared" si="268"/>
        <v/>
      </c>
      <c r="AD192" s="195" t="str">
        <f t="shared" si="268"/>
        <v/>
      </c>
      <c r="AE192" s="195" t="str">
        <f t="shared" si="268"/>
        <v/>
      </c>
      <c r="AF192" s="195" t="str">
        <f t="shared" si="268"/>
        <v/>
      </c>
      <c r="AG192" s="195" t="str">
        <f t="shared" si="268"/>
        <v/>
      </c>
      <c r="AH192" s="195" t="str">
        <f t="shared" si="268"/>
        <v/>
      </c>
      <c r="AI192" s="195" t="str">
        <f t="shared" si="268"/>
        <v/>
      </c>
      <c r="AJ192" s="195" t="str">
        <f t="shared" ref="AJ192:BO192" si="269">IF($C192&gt;AJ$135, "", IF(AJ$135=$G$15, MAX(AJ86-$G$20, 0), EXP(-$G$21*$G$16)*($G$19*AK192+(1-$G$19)*AK193)))</f>
        <v/>
      </c>
      <c r="AK192" s="195" t="str">
        <f t="shared" si="269"/>
        <v/>
      </c>
      <c r="AL192" s="195" t="str">
        <f t="shared" si="269"/>
        <v/>
      </c>
      <c r="AM192" s="195" t="str">
        <f t="shared" si="269"/>
        <v/>
      </c>
      <c r="AN192" s="195" t="str">
        <f t="shared" si="269"/>
        <v/>
      </c>
      <c r="AO192" s="195" t="str">
        <f t="shared" si="269"/>
        <v/>
      </c>
      <c r="AP192" s="195" t="str">
        <f t="shared" si="269"/>
        <v/>
      </c>
      <c r="AQ192" s="195" t="str">
        <f t="shared" si="269"/>
        <v/>
      </c>
      <c r="AR192" s="195" t="str">
        <f t="shared" si="269"/>
        <v/>
      </c>
      <c r="AS192" s="195" t="str">
        <f t="shared" si="269"/>
        <v/>
      </c>
      <c r="AT192" s="195" t="str">
        <f t="shared" si="269"/>
        <v/>
      </c>
      <c r="AU192" s="195" t="str">
        <f t="shared" si="269"/>
        <v/>
      </c>
      <c r="AV192" s="195" t="str">
        <f t="shared" si="269"/>
        <v/>
      </c>
      <c r="AW192" s="195" t="str">
        <f t="shared" si="269"/>
        <v/>
      </c>
      <c r="AX192" s="195" t="str">
        <f t="shared" si="269"/>
        <v/>
      </c>
      <c r="AY192" s="195" t="str">
        <f t="shared" si="269"/>
        <v/>
      </c>
      <c r="AZ192" s="195" t="str">
        <f t="shared" si="269"/>
        <v/>
      </c>
      <c r="BA192" s="195" t="str">
        <f t="shared" si="269"/>
        <v/>
      </c>
      <c r="BB192" s="195" t="str">
        <f t="shared" si="269"/>
        <v/>
      </c>
      <c r="BC192" s="195" t="str">
        <f t="shared" si="269"/>
        <v/>
      </c>
      <c r="BD192" s="195" t="str">
        <f t="shared" si="269"/>
        <v/>
      </c>
      <c r="BE192" s="195" t="str">
        <f t="shared" si="269"/>
        <v/>
      </c>
      <c r="BF192" s="195" t="str">
        <f t="shared" si="269"/>
        <v/>
      </c>
      <c r="BG192" s="195" t="str">
        <f t="shared" si="269"/>
        <v/>
      </c>
      <c r="BH192" s="195">
        <f t="shared" si="269"/>
        <v>0</v>
      </c>
      <c r="BI192" s="195">
        <f t="shared" si="269"/>
        <v>0</v>
      </c>
      <c r="BJ192" s="195">
        <f t="shared" si="269"/>
        <v>0</v>
      </c>
      <c r="BK192" s="195">
        <f t="shared" si="269"/>
        <v>0</v>
      </c>
      <c r="BL192" s="195">
        <f t="shared" si="269"/>
        <v>0</v>
      </c>
      <c r="BM192" s="195">
        <f t="shared" si="269"/>
        <v>0</v>
      </c>
      <c r="BN192" s="195">
        <f t="shared" si="269"/>
        <v>0</v>
      </c>
      <c r="BO192" s="195">
        <f t="shared" si="269"/>
        <v>0</v>
      </c>
      <c r="BP192" s="195">
        <f t="shared" ref="BP192:CY192" si="270">IF($C192&gt;BP$135, "", IF(BP$135=$G$15, MAX(BP86-$G$20, 0), EXP(-$G$21*$G$16)*($G$19*BQ192+(1-$G$19)*BQ193)))</f>
        <v>0</v>
      </c>
      <c r="BQ192" s="195">
        <f t="shared" si="270"/>
        <v>0</v>
      </c>
      <c r="BR192" s="195">
        <f t="shared" si="270"/>
        <v>0</v>
      </c>
      <c r="BS192" s="195">
        <f t="shared" si="270"/>
        <v>0</v>
      </c>
      <c r="BT192" s="195">
        <f t="shared" si="270"/>
        <v>0</v>
      </c>
      <c r="BU192" s="195">
        <f t="shared" si="270"/>
        <v>0</v>
      </c>
      <c r="BV192" s="195">
        <f t="shared" si="270"/>
        <v>0</v>
      </c>
      <c r="BW192" s="195">
        <f t="shared" si="270"/>
        <v>0</v>
      </c>
      <c r="BX192" s="195">
        <f t="shared" si="270"/>
        <v>0</v>
      </c>
      <c r="BY192" s="195">
        <f t="shared" si="270"/>
        <v>0</v>
      </c>
      <c r="BZ192" s="195">
        <f t="shared" si="270"/>
        <v>0</v>
      </c>
      <c r="CA192" s="195">
        <f t="shared" si="270"/>
        <v>0</v>
      </c>
      <c r="CB192" s="195">
        <f t="shared" si="270"/>
        <v>0</v>
      </c>
      <c r="CC192" s="195">
        <f t="shared" si="270"/>
        <v>0</v>
      </c>
      <c r="CD192" s="195">
        <f t="shared" si="270"/>
        <v>0</v>
      </c>
      <c r="CE192" s="195">
        <f t="shared" si="270"/>
        <v>0</v>
      </c>
      <c r="CF192" s="195">
        <f t="shared" si="270"/>
        <v>0</v>
      </c>
      <c r="CG192" s="195">
        <f t="shared" si="270"/>
        <v>0</v>
      </c>
      <c r="CH192" s="195">
        <f t="shared" si="270"/>
        <v>0</v>
      </c>
      <c r="CI192" s="195">
        <f t="shared" si="270"/>
        <v>0</v>
      </c>
      <c r="CJ192" s="195">
        <f t="shared" si="270"/>
        <v>0</v>
      </c>
      <c r="CK192" s="195">
        <f t="shared" si="270"/>
        <v>0</v>
      </c>
      <c r="CL192" s="195">
        <f t="shared" si="270"/>
        <v>0</v>
      </c>
      <c r="CM192" s="195">
        <f t="shared" si="270"/>
        <v>0</v>
      </c>
      <c r="CN192" s="195">
        <f t="shared" si="270"/>
        <v>0</v>
      </c>
      <c r="CO192" s="195">
        <f t="shared" si="270"/>
        <v>0</v>
      </c>
      <c r="CP192" s="195">
        <f t="shared" si="270"/>
        <v>0</v>
      </c>
      <c r="CQ192" s="195">
        <f t="shared" si="270"/>
        <v>0</v>
      </c>
      <c r="CR192" s="195">
        <f t="shared" si="270"/>
        <v>0</v>
      </c>
      <c r="CS192" s="195">
        <f t="shared" si="270"/>
        <v>0</v>
      </c>
      <c r="CT192" s="195">
        <f t="shared" si="270"/>
        <v>0</v>
      </c>
      <c r="CU192" s="195">
        <f t="shared" si="270"/>
        <v>0</v>
      </c>
      <c r="CV192" s="195">
        <f t="shared" si="270"/>
        <v>0</v>
      </c>
      <c r="CW192" s="195">
        <f t="shared" si="270"/>
        <v>0</v>
      </c>
      <c r="CX192" s="195">
        <f t="shared" si="270"/>
        <v>0</v>
      </c>
      <c r="CY192" s="195">
        <f t="shared" si="270"/>
        <v>0</v>
      </c>
      <c r="CZ192" s="195">
        <f>IF($C192&gt;CZ$135, "", IF(CZ$135=$G$15, MAX(CZ86-$G$20, 0), EXP(-$G$21*$G$16)*($G$19*#REF!+(1-$G$19)*#REF!)))</f>
        <v>0</v>
      </c>
    </row>
    <row r="193" spans="3:104" ht="16" hidden="1" outlineLevel="2">
      <c r="C193" s="177">
        <v>57</v>
      </c>
      <c r="D193" s="179" t="str">
        <f t="shared" ref="D193:AI193" si="271">IF($C193&gt;D$135, "", IF(D$135=$G$15, MAX(D87-$G$20, 0), EXP(-$G$21*$G$16)*($G$19*E193+(1-$G$19)*E194)))</f>
        <v/>
      </c>
      <c r="E193" s="195" t="str">
        <f t="shared" si="271"/>
        <v/>
      </c>
      <c r="F193" s="195" t="str">
        <f t="shared" si="271"/>
        <v/>
      </c>
      <c r="G193" s="195" t="str">
        <f t="shared" si="271"/>
        <v/>
      </c>
      <c r="H193" s="195" t="str">
        <f t="shared" si="271"/>
        <v/>
      </c>
      <c r="I193" s="195" t="str">
        <f t="shared" si="271"/>
        <v/>
      </c>
      <c r="J193" s="195" t="str">
        <f t="shared" si="271"/>
        <v/>
      </c>
      <c r="K193" s="195" t="str">
        <f t="shared" si="271"/>
        <v/>
      </c>
      <c r="L193" s="195" t="str">
        <f t="shared" si="271"/>
        <v/>
      </c>
      <c r="M193" s="195" t="str">
        <f t="shared" si="271"/>
        <v/>
      </c>
      <c r="N193" s="195" t="str">
        <f t="shared" si="271"/>
        <v/>
      </c>
      <c r="O193" s="195" t="str">
        <f t="shared" si="271"/>
        <v/>
      </c>
      <c r="P193" s="195" t="str">
        <f t="shared" si="271"/>
        <v/>
      </c>
      <c r="Q193" s="195" t="str">
        <f t="shared" si="271"/>
        <v/>
      </c>
      <c r="R193" s="195" t="str">
        <f t="shared" si="271"/>
        <v/>
      </c>
      <c r="S193" s="195" t="str">
        <f t="shared" si="271"/>
        <v/>
      </c>
      <c r="T193" s="195" t="str">
        <f t="shared" si="271"/>
        <v/>
      </c>
      <c r="U193" s="195" t="str">
        <f t="shared" si="271"/>
        <v/>
      </c>
      <c r="V193" s="195" t="str">
        <f t="shared" si="271"/>
        <v/>
      </c>
      <c r="W193" s="195" t="str">
        <f t="shared" si="271"/>
        <v/>
      </c>
      <c r="X193" s="195" t="str">
        <f t="shared" si="271"/>
        <v/>
      </c>
      <c r="Y193" s="195" t="str">
        <f t="shared" si="271"/>
        <v/>
      </c>
      <c r="Z193" s="195" t="str">
        <f t="shared" si="271"/>
        <v/>
      </c>
      <c r="AA193" s="195" t="str">
        <f t="shared" si="271"/>
        <v/>
      </c>
      <c r="AB193" s="195" t="str">
        <f t="shared" si="271"/>
        <v/>
      </c>
      <c r="AC193" s="195" t="str">
        <f t="shared" si="271"/>
        <v/>
      </c>
      <c r="AD193" s="195" t="str">
        <f t="shared" si="271"/>
        <v/>
      </c>
      <c r="AE193" s="195" t="str">
        <f t="shared" si="271"/>
        <v/>
      </c>
      <c r="AF193" s="195" t="str">
        <f t="shared" si="271"/>
        <v/>
      </c>
      <c r="AG193" s="195" t="str">
        <f t="shared" si="271"/>
        <v/>
      </c>
      <c r="AH193" s="195" t="str">
        <f t="shared" si="271"/>
        <v/>
      </c>
      <c r="AI193" s="195" t="str">
        <f t="shared" si="271"/>
        <v/>
      </c>
      <c r="AJ193" s="195" t="str">
        <f t="shared" ref="AJ193:BO193" si="272">IF($C193&gt;AJ$135, "", IF(AJ$135=$G$15, MAX(AJ87-$G$20, 0), EXP(-$G$21*$G$16)*($G$19*AK193+(1-$G$19)*AK194)))</f>
        <v/>
      </c>
      <c r="AK193" s="195" t="str">
        <f t="shared" si="272"/>
        <v/>
      </c>
      <c r="AL193" s="195" t="str">
        <f t="shared" si="272"/>
        <v/>
      </c>
      <c r="AM193" s="195" t="str">
        <f t="shared" si="272"/>
        <v/>
      </c>
      <c r="AN193" s="195" t="str">
        <f t="shared" si="272"/>
        <v/>
      </c>
      <c r="AO193" s="195" t="str">
        <f t="shared" si="272"/>
        <v/>
      </c>
      <c r="AP193" s="195" t="str">
        <f t="shared" si="272"/>
        <v/>
      </c>
      <c r="AQ193" s="195" t="str">
        <f t="shared" si="272"/>
        <v/>
      </c>
      <c r="AR193" s="195" t="str">
        <f t="shared" si="272"/>
        <v/>
      </c>
      <c r="AS193" s="195" t="str">
        <f t="shared" si="272"/>
        <v/>
      </c>
      <c r="AT193" s="195" t="str">
        <f t="shared" si="272"/>
        <v/>
      </c>
      <c r="AU193" s="195" t="str">
        <f t="shared" si="272"/>
        <v/>
      </c>
      <c r="AV193" s="195" t="str">
        <f t="shared" si="272"/>
        <v/>
      </c>
      <c r="AW193" s="195" t="str">
        <f t="shared" si="272"/>
        <v/>
      </c>
      <c r="AX193" s="195" t="str">
        <f t="shared" si="272"/>
        <v/>
      </c>
      <c r="AY193" s="195" t="str">
        <f t="shared" si="272"/>
        <v/>
      </c>
      <c r="AZ193" s="195" t="str">
        <f t="shared" si="272"/>
        <v/>
      </c>
      <c r="BA193" s="195" t="str">
        <f t="shared" si="272"/>
        <v/>
      </c>
      <c r="BB193" s="195" t="str">
        <f t="shared" si="272"/>
        <v/>
      </c>
      <c r="BC193" s="195" t="str">
        <f t="shared" si="272"/>
        <v/>
      </c>
      <c r="BD193" s="195" t="str">
        <f t="shared" si="272"/>
        <v/>
      </c>
      <c r="BE193" s="195" t="str">
        <f t="shared" si="272"/>
        <v/>
      </c>
      <c r="BF193" s="195" t="str">
        <f t="shared" si="272"/>
        <v/>
      </c>
      <c r="BG193" s="195" t="str">
        <f t="shared" si="272"/>
        <v/>
      </c>
      <c r="BH193" s="195" t="str">
        <f t="shared" si="272"/>
        <v/>
      </c>
      <c r="BI193" s="195">
        <f t="shared" si="272"/>
        <v>0</v>
      </c>
      <c r="BJ193" s="195">
        <f t="shared" si="272"/>
        <v>0</v>
      </c>
      <c r="BK193" s="195">
        <f t="shared" si="272"/>
        <v>0</v>
      </c>
      <c r="BL193" s="195">
        <f t="shared" si="272"/>
        <v>0</v>
      </c>
      <c r="BM193" s="195">
        <f t="shared" si="272"/>
        <v>0</v>
      </c>
      <c r="BN193" s="195">
        <f t="shared" si="272"/>
        <v>0</v>
      </c>
      <c r="BO193" s="195">
        <f t="shared" si="272"/>
        <v>0</v>
      </c>
      <c r="BP193" s="195">
        <f t="shared" ref="BP193:CY193" si="273">IF($C193&gt;BP$135, "", IF(BP$135=$G$15, MAX(BP87-$G$20, 0), EXP(-$G$21*$G$16)*($G$19*BQ193+(1-$G$19)*BQ194)))</f>
        <v>0</v>
      </c>
      <c r="BQ193" s="195">
        <f t="shared" si="273"/>
        <v>0</v>
      </c>
      <c r="BR193" s="195">
        <f t="shared" si="273"/>
        <v>0</v>
      </c>
      <c r="BS193" s="195">
        <f t="shared" si="273"/>
        <v>0</v>
      </c>
      <c r="BT193" s="195">
        <f t="shared" si="273"/>
        <v>0</v>
      </c>
      <c r="BU193" s="195">
        <f t="shared" si="273"/>
        <v>0</v>
      </c>
      <c r="BV193" s="195">
        <f t="shared" si="273"/>
        <v>0</v>
      </c>
      <c r="BW193" s="195">
        <f t="shared" si="273"/>
        <v>0</v>
      </c>
      <c r="BX193" s="195">
        <f t="shared" si="273"/>
        <v>0</v>
      </c>
      <c r="BY193" s="195">
        <f t="shared" si="273"/>
        <v>0</v>
      </c>
      <c r="BZ193" s="195">
        <f t="shared" si="273"/>
        <v>0</v>
      </c>
      <c r="CA193" s="195">
        <f t="shared" si="273"/>
        <v>0</v>
      </c>
      <c r="CB193" s="195">
        <f t="shared" si="273"/>
        <v>0</v>
      </c>
      <c r="CC193" s="195">
        <f t="shared" si="273"/>
        <v>0</v>
      </c>
      <c r="CD193" s="195">
        <f t="shared" si="273"/>
        <v>0</v>
      </c>
      <c r="CE193" s="195">
        <f t="shared" si="273"/>
        <v>0</v>
      </c>
      <c r="CF193" s="195">
        <f t="shared" si="273"/>
        <v>0</v>
      </c>
      <c r="CG193" s="195">
        <f t="shared" si="273"/>
        <v>0</v>
      </c>
      <c r="CH193" s="195">
        <f t="shared" si="273"/>
        <v>0</v>
      </c>
      <c r="CI193" s="195">
        <f t="shared" si="273"/>
        <v>0</v>
      </c>
      <c r="CJ193" s="195">
        <f t="shared" si="273"/>
        <v>0</v>
      </c>
      <c r="CK193" s="195">
        <f t="shared" si="273"/>
        <v>0</v>
      </c>
      <c r="CL193" s="195">
        <f t="shared" si="273"/>
        <v>0</v>
      </c>
      <c r="CM193" s="195">
        <f t="shared" si="273"/>
        <v>0</v>
      </c>
      <c r="CN193" s="195">
        <f t="shared" si="273"/>
        <v>0</v>
      </c>
      <c r="CO193" s="195">
        <f t="shared" si="273"/>
        <v>0</v>
      </c>
      <c r="CP193" s="195">
        <f t="shared" si="273"/>
        <v>0</v>
      </c>
      <c r="CQ193" s="195">
        <f t="shared" si="273"/>
        <v>0</v>
      </c>
      <c r="CR193" s="195">
        <f t="shared" si="273"/>
        <v>0</v>
      </c>
      <c r="CS193" s="195">
        <f t="shared" si="273"/>
        <v>0</v>
      </c>
      <c r="CT193" s="195">
        <f t="shared" si="273"/>
        <v>0</v>
      </c>
      <c r="CU193" s="195">
        <f t="shared" si="273"/>
        <v>0</v>
      </c>
      <c r="CV193" s="195">
        <f t="shared" si="273"/>
        <v>0</v>
      </c>
      <c r="CW193" s="195">
        <f t="shared" si="273"/>
        <v>0</v>
      </c>
      <c r="CX193" s="195">
        <f t="shared" si="273"/>
        <v>0</v>
      </c>
      <c r="CY193" s="195">
        <f t="shared" si="273"/>
        <v>0</v>
      </c>
      <c r="CZ193" s="195">
        <f>IF($C193&gt;CZ$135, "", IF(CZ$135=$G$15, MAX(CZ87-$G$20, 0), EXP(-$G$21*$G$16)*($G$19*#REF!+(1-$G$19)*#REF!)))</f>
        <v>0</v>
      </c>
    </row>
    <row r="194" spans="3:104" ht="16" hidden="1" outlineLevel="2">
      <c r="C194" s="177">
        <v>58</v>
      </c>
      <c r="D194" s="179" t="str">
        <f t="shared" ref="D194:AI194" si="274">IF($C194&gt;D$135, "", IF(D$135=$G$15, MAX(D88-$G$20, 0), EXP(-$G$21*$G$16)*($G$19*E194+(1-$G$19)*E195)))</f>
        <v/>
      </c>
      <c r="E194" s="195" t="str">
        <f t="shared" si="274"/>
        <v/>
      </c>
      <c r="F194" s="195" t="str">
        <f t="shared" si="274"/>
        <v/>
      </c>
      <c r="G194" s="195" t="str">
        <f t="shared" si="274"/>
        <v/>
      </c>
      <c r="H194" s="195" t="str">
        <f t="shared" si="274"/>
        <v/>
      </c>
      <c r="I194" s="195" t="str">
        <f t="shared" si="274"/>
        <v/>
      </c>
      <c r="J194" s="195" t="str">
        <f t="shared" si="274"/>
        <v/>
      </c>
      <c r="K194" s="195" t="str">
        <f t="shared" si="274"/>
        <v/>
      </c>
      <c r="L194" s="195" t="str">
        <f t="shared" si="274"/>
        <v/>
      </c>
      <c r="M194" s="195" t="str">
        <f t="shared" si="274"/>
        <v/>
      </c>
      <c r="N194" s="195" t="str">
        <f t="shared" si="274"/>
        <v/>
      </c>
      <c r="O194" s="195" t="str">
        <f t="shared" si="274"/>
        <v/>
      </c>
      <c r="P194" s="195" t="str">
        <f t="shared" si="274"/>
        <v/>
      </c>
      <c r="Q194" s="195" t="str">
        <f t="shared" si="274"/>
        <v/>
      </c>
      <c r="R194" s="195" t="str">
        <f t="shared" si="274"/>
        <v/>
      </c>
      <c r="S194" s="195" t="str">
        <f t="shared" si="274"/>
        <v/>
      </c>
      <c r="T194" s="195" t="str">
        <f t="shared" si="274"/>
        <v/>
      </c>
      <c r="U194" s="195" t="str">
        <f t="shared" si="274"/>
        <v/>
      </c>
      <c r="V194" s="195" t="str">
        <f t="shared" si="274"/>
        <v/>
      </c>
      <c r="W194" s="195" t="str">
        <f t="shared" si="274"/>
        <v/>
      </c>
      <c r="X194" s="195" t="str">
        <f t="shared" si="274"/>
        <v/>
      </c>
      <c r="Y194" s="195" t="str">
        <f t="shared" si="274"/>
        <v/>
      </c>
      <c r="Z194" s="195" t="str">
        <f t="shared" si="274"/>
        <v/>
      </c>
      <c r="AA194" s="195" t="str">
        <f t="shared" si="274"/>
        <v/>
      </c>
      <c r="AB194" s="195" t="str">
        <f t="shared" si="274"/>
        <v/>
      </c>
      <c r="AC194" s="195" t="str">
        <f t="shared" si="274"/>
        <v/>
      </c>
      <c r="AD194" s="195" t="str">
        <f t="shared" si="274"/>
        <v/>
      </c>
      <c r="AE194" s="195" t="str">
        <f t="shared" si="274"/>
        <v/>
      </c>
      <c r="AF194" s="195" t="str">
        <f t="shared" si="274"/>
        <v/>
      </c>
      <c r="AG194" s="195" t="str">
        <f t="shared" si="274"/>
        <v/>
      </c>
      <c r="AH194" s="195" t="str">
        <f t="shared" si="274"/>
        <v/>
      </c>
      <c r="AI194" s="195" t="str">
        <f t="shared" si="274"/>
        <v/>
      </c>
      <c r="AJ194" s="195" t="str">
        <f t="shared" ref="AJ194:BO194" si="275">IF($C194&gt;AJ$135, "", IF(AJ$135=$G$15, MAX(AJ88-$G$20, 0), EXP(-$G$21*$G$16)*($G$19*AK194+(1-$G$19)*AK195)))</f>
        <v/>
      </c>
      <c r="AK194" s="195" t="str">
        <f t="shared" si="275"/>
        <v/>
      </c>
      <c r="AL194" s="195" t="str">
        <f t="shared" si="275"/>
        <v/>
      </c>
      <c r="AM194" s="195" t="str">
        <f t="shared" si="275"/>
        <v/>
      </c>
      <c r="AN194" s="195" t="str">
        <f t="shared" si="275"/>
        <v/>
      </c>
      <c r="AO194" s="195" t="str">
        <f t="shared" si="275"/>
        <v/>
      </c>
      <c r="AP194" s="195" t="str">
        <f t="shared" si="275"/>
        <v/>
      </c>
      <c r="AQ194" s="195" t="str">
        <f t="shared" si="275"/>
        <v/>
      </c>
      <c r="AR194" s="195" t="str">
        <f t="shared" si="275"/>
        <v/>
      </c>
      <c r="AS194" s="195" t="str">
        <f t="shared" si="275"/>
        <v/>
      </c>
      <c r="AT194" s="195" t="str">
        <f t="shared" si="275"/>
        <v/>
      </c>
      <c r="AU194" s="195" t="str">
        <f t="shared" si="275"/>
        <v/>
      </c>
      <c r="AV194" s="195" t="str">
        <f t="shared" si="275"/>
        <v/>
      </c>
      <c r="AW194" s="195" t="str">
        <f t="shared" si="275"/>
        <v/>
      </c>
      <c r="AX194" s="195" t="str">
        <f t="shared" si="275"/>
        <v/>
      </c>
      <c r="AY194" s="195" t="str">
        <f t="shared" si="275"/>
        <v/>
      </c>
      <c r="AZ194" s="195" t="str">
        <f t="shared" si="275"/>
        <v/>
      </c>
      <c r="BA194" s="195" t="str">
        <f t="shared" si="275"/>
        <v/>
      </c>
      <c r="BB194" s="195" t="str">
        <f t="shared" si="275"/>
        <v/>
      </c>
      <c r="BC194" s="195" t="str">
        <f t="shared" si="275"/>
        <v/>
      </c>
      <c r="BD194" s="195" t="str">
        <f t="shared" si="275"/>
        <v/>
      </c>
      <c r="BE194" s="195" t="str">
        <f t="shared" si="275"/>
        <v/>
      </c>
      <c r="BF194" s="195" t="str">
        <f t="shared" si="275"/>
        <v/>
      </c>
      <c r="BG194" s="195" t="str">
        <f t="shared" si="275"/>
        <v/>
      </c>
      <c r="BH194" s="195" t="str">
        <f t="shared" si="275"/>
        <v/>
      </c>
      <c r="BI194" s="195" t="str">
        <f t="shared" si="275"/>
        <v/>
      </c>
      <c r="BJ194" s="195">
        <f t="shared" si="275"/>
        <v>0</v>
      </c>
      <c r="BK194" s="195">
        <f t="shared" si="275"/>
        <v>0</v>
      </c>
      <c r="BL194" s="195">
        <f t="shared" si="275"/>
        <v>0</v>
      </c>
      <c r="BM194" s="195">
        <f t="shared" si="275"/>
        <v>0</v>
      </c>
      <c r="BN194" s="195">
        <f t="shared" si="275"/>
        <v>0</v>
      </c>
      <c r="BO194" s="195">
        <f t="shared" si="275"/>
        <v>0</v>
      </c>
      <c r="BP194" s="195">
        <f t="shared" ref="BP194:CY194" si="276">IF($C194&gt;BP$135, "", IF(BP$135=$G$15, MAX(BP88-$G$20, 0), EXP(-$G$21*$G$16)*($G$19*BQ194+(1-$G$19)*BQ195)))</f>
        <v>0</v>
      </c>
      <c r="BQ194" s="195">
        <f t="shared" si="276"/>
        <v>0</v>
      </c>
      <c r="BR194" s="195">
        <f t="shared" si="276"/>
        <v>0</v>
      </c>
      <c r="BS194" s="195">
        <f t="shared" si="276"/>
        <v>0</v>
      </c>
      <c r="BT194" s="195">
        <f t="shared" si="276"/>
        <v>0</v>
      </c>
      <c r="BU194" s="195">
        <f t="shared" si="276"/>
        <v>0</v>
      </c>
      <c r="BV194" s="195">
        <f t="shared" si="276"/>
        <v>0</v>
      </c>
      <c r="BW194" s="195">
        <f t="shared" si="276"/>
        <v>0</v>
      </c>
      <c r="BX194" s="195">
        <f t="shared" si="276"/>
        <v>0</v>
      </c>
      <c r="BY194" s="195">
        <f t="shared" si="276"/>
        <v>0</v>
      </c>
      <c r="BZ194" s="195">
        <f t="shared" si="276"/>
        <v>0</v>
      </c>
      <c r="CA194" s="195">
        <f t="shared" si="276"/>
        <v>0</v>
      </c>
      <c r="CB194" s="195">
        <f t="shared" si="276"/>
        <v>0</v>
      </c>
      <c r="CC194" s="195">
        <f t="shared" si="276"/>
        <v>0</v>
      </c>
      <c r="CD194" s="195">
        <f t="shared" si="276"/>
        <v>0</v>
      </c>
      <c r="CE194" s="195">
        <f t="shared" si="276"/>
        <v>0</v>
      </c>
      <c r="CF194" s="195">
        <f t="shared" si="276"/>
        <v>0</v>
      </c>
      <c r="CG194" s="195">
        <f t="shared" si="276"/>
        <v>0</v>
      </c>
      <c r="CH194" s="195">
        <f t="shared" si="276"/>
        <v>0</v>
      </c>
      <c r="CI194" s="195">
        <f t="shared" si="276"/>
        <v>0</v>
      </c>
      <c r="CJ194" s="195">
        <f t="shared" si="276"/>
        <v>0</v>
      </c>
      <c r="CK194" s="195">
        <f t="shared" si="276"/>
        <v>0</v>
      </c>
      <c r="CL194" s="195">
        <f t="shared" si="276"/>
        <v>0</v>
      </c>
      <c r="CM194" s="195">
        <f t="shared" si="276"/>
        <v>0</v>
      </c>
      <c r="CN194" s="195">
        <f t="shared" si="276"/>
        <v>0</v>
      </c>
      <c r="CO194" s="195">
        <f t="shared" si="276"/>
        <v>0</v>
      </c>
      <c r="CP194" s="195">
        <f t="shared" si="276"/>
        <v>0</v>
      </c>
      <c r="CQ194" s="195">
        <f t="shared" si="276"/>
        <v>0</v>
      </c>
      <c r="CR194" s="195">
        <f t="shared" si="276"/>
        <v>0</v>
      </c>
      <c r="CS194" s="195">
        <f t="shared" si="276"/>
        <v>0</v>
      </c>
      <c r="CT194" s="195">
        <f t="shared" si="276"/>
        <v>0</v>
      </c>
      <c r="CU194" s="195">
        <f t="shared" si="276"/>
        <v>0</v>
      </c>
      <c r="CV194" s="195">
        <f t="shared" si="276"/>
        <v>0</v>
      </c>
      <c r="CW194" s="195">
        <f t="shared" si="276"/>
        <v>0</v>
      </c>
      <c r="CX194" s="195">
        <f t="shared" si="276"/>
        <v>0</v>
      </c>
      <c r="CY194" s="195">
        <f t="shared" si="276"/>
        <v>0</v>
      </c>
      <c r="CZ194" s="195">
        <f>IF($C194&gt;CZ$135, "", IF(CZ$135=$G$15, MAX(CZ88-$G$20, 0), EXP(-$G$21*$G$16)*($G$19*#REF!+(1-$G$19)*#REF!)))</f>
        <v>0</v>
      </c>
    </row>
    <row r="195" spans="3:104" ht="16" hidden="1" outlineLevel="2">
      <c r="C195" s="177">
        <v>59</v>
      </c>
      <c r="D195" s="179" t="str">
        <f t="shared" ref="D195:AI195" si="277">IF($C195&gt;D$135, "", IF(D$135=$G$15, MAX(D89-$G$20, 0), EXP(-$G$21*$G$16)*($G$19*E195+(1-$G$19)*E196)))</f>
        <v/>
      </c>
      <c r="E195" s="195" t="str">
        <f t="shared" si="277"/>
        <v/>
      </c>
      <c r="F195" s="195" t="str">
        <f t="shared" si="277"/>
        <v/>
      </c>
      <c r="G195" s="195" t="str">
        <f t="shared" si="277"/>
        <v/>
      </c>
      <c r="H195" s="195" t="str">
        <f t="shared" si="277"/>
        <v/>
      </c>
      <c r="I195" s="195" t="str">
        <f t="shared" si="277"/>
        <v/>
      </c>
      <c r="J195" s="195" t="str">
        <f t="shared" si="277"/>
        <v/>
      </c>
      <c r="K195" s="195" t="str">
        <f t="shared" si="277"/>
        <v/>
      </c>
      <c r="L195" s="195" t="str">
        <f t="shared" si="277"/>
        <v/>
      </c>
      <c r="M195" s="195" t="str">
        <f t="shared" si="277"/>
        <v/>
      </c>
      <c r="N195" s="195" t="str">
        <f t="shared" si="277"/>
        <v/>
      </c>
      <c r="O195" s="195" t="str">
        <f t="shared" si="277"/>
        <v/>
      </c>
      <c r="P195" s="195" t="str">
        <f t="shared" si="277"/>
        <v/>
      </c>
      <c r="Q195" s="195" t="str">
        <f t="shared" si="277"/>
        <v/>
      </c>
      <c r="R195" s="195" t="str">
        <f t="shared" si="277"/>
        <v/>
      </c>
      <c r="S195" s="195" t="str">
        <f t="shared" si="277"/>
        <v/>
      </c>
      <c r="T195" s="195" t="str">
        <f t="shared" si="277"/>
        <v/>
      </c>
      <c r="U195" s="195" t="str">
        <f t="shared" si="277"/>
        <v/>
      </c>
      <c r="V195" s="195" t="str">
        <f t="shared" si="277"/>
        <v/>
      </c>
      <c r="W195" s="195" t="str">
        <f t="shared" si="277"/>
        <v/>
      </c>
      <c r="X195" s="195" t="str">
        <f t="shared" si="277"/>
        <v/>
      </c>
      <c r="Y195" s="195" t="str">
        <f t="shared" si="277"/>
        <v/>
      </c>
      <c r="Z195" s="195" t="str">
        <f t="shared" si="277"/>
        <v/>
      </c>
      <c r="AA195" s="195" t="str">
        <f t="shared" si="277"/>
        <v/>
      </c>
      <c r="AB195" s="195" t="str">
        <f t="shared" si="277"/>
        <v/>
      </c>
      <c r="AC195" s="195" t="str">
        <f t="shared" si="277"/>
        <v/>
      </c>
      <c r="AD195" s="195" t="str">
        <f t="shared" si="277"/>
        <v/>
      </c>
      <c r="AE195" s="195" t="str">
        <f t="shared" si="277"/>
        <v/>
      </c>
      <c r="AF195" s="195" t="str">
        <f t="shared" si="277"/>
        <v/>
      </c>
      <c r="AG195" s="195" t="str">
        <f t="shared" si="277"/>
        <v/>
      </c>
      <c r="AH195" s="195" t="str">
        <f t="shared" si="277"/>
        <v/>
      </c>
      <c r="AI195" s="195" t="str">
        <f t="shared" si="277"/>
        <v/>
      </c>
      <c r="AJ195" s="195" t="str">
        <f t="shared" ref="AJ195:BO195" si="278">IF($C195&gt;AJ$135, "", IF(AJ$135=$G$15, MAX(AJ89-$G$20, 0), EXP(-$G$21*$G$16)*($G$19*AK195+(1-$G$19)*AK196)))</f>
        <v/>
      </c>
      <c r="AK195" s="195" t="str">
        <f t="shared" si="278"/>
        <v/>
      </c>
      <c r="AL195" s="195" t="str">
        <f t="shared" si="278"/>
        <v/>
      </c>
      <c r="AM195" s="195" t="str">
        <f t="shared" si="278"/>
        <v/>
      </c>
      <c r="AN195" s="195" t="str">
        <f t="shared" si="278"/>
        <v/>
      </c>
      <c r="AO195" s="195" t="str">
        <f t="shared" si="278"/>
        <v/>
      </c>
      <c r="AP195" s="195" t="str">
        <f t="shared" si="278"/>
        <v/>
      </c>
      <c r="AQ195" s="195" t="str">
        <f t="shared" si="278"/>
        <v/>
      </c>
      <c r="AR195" s="195" t="str">
        <f t="shared" si="278"/>
        <v/>
      </c>
      <c r="AS195" s="195" t="str">
        <f t="shared" si="278"/>
        <v/>
      </c>
      <c r="AT195" s="195" t="str">
        <f t="shared" si="278"/>
        <v/>
      </c>
      <c r="AU195" s="195" t="str">
        <f t="shared" si="278"/>
        <v/>
      </c>
      <c r="AV195" s="195" t="str">
        <f t="shared" si="278"/>
        <v/>
      </c>
      <c r="AW195" s="195" t="str">
        <f t="shared" si="278"/>
        <v/>
      </c>
      <c r="AX195" s="195" t="str">
        <f t="shared" si="278"/>
        <v/>
      </c>
      <c r="AY195" s="195" t="str">
        <f t="shared" si="278"/>
        <v/>
      </c>
      <c r="AZ195" s="195" t="str">
        <f t="shared" si="278"/>
        <v/>
      </c>
      <c r="BA195" s="195" t="str">
        <f t="shared" si="278"/>
        <v/>
      </c>
      <c r="BB195" s="195" t="str">
        <f t="shared" si="278"/>
        <v/>
      </c>
      <c r="BC195" s="195" t="str">
        <f t="shared" si="278"/>
        <v/>
      </c>
      <c r="BD195" s="195" t="str">
        <f t="shared" si="278"/>
        <v/>
      </c>
      <c r="BE195" s="195" t="str">
        <f t="shared" si="278"/>
        <v/>
      </c>
      <c r="BF195" s="195" t="str">
        <f t="shared" si="278"/>
        <v/>
      </c>
      <c r="BG195" s="195" t="str">
        <f t="shared" si="278"/>
        <v/>
      </c>
      <c r="BH195" s="195" t="str">
        <f t="shared" si="278"/>
        <v/>
      </c>
      <c r="BI195" s="195" t="str">
        <f t="shared" si="278"/>
        <v/>
      </c>
      <c r="BJ195" s="195" t="str">
        <f t="shared" si="278"/>
        <v/>
      </c>
      <c r="BK195" s="195">
        <f t="shared" si="278"/>
        <v>0</v>
      </c>
      <c r="BL195" s="195">
        <f t="shared" si="278"/>
        <v>0</v>
      </c>
      <c r="BM195" s="195">
        <f t="shared" si="278"/>
        <v>0</v>
      </c>
      <c r="BN195" s="195">
        <f t="shared" si="278"/>
        <v>0</v>
      </c>
      <c r="BO195" s="195">
        <f t="shared" si="278"/>
        <v>0</v>
      </c>
      <c r="BP195" s="195">
        <f t="shared" ref="BP195:CY195" si="279">IF($C195&gt;BP$135, "", IF(BP$135=$G$15, MAX(BP89-$G$20, 0), EXP(-$G$21*$G$16)*($G$19*BQ195+(1-$G$19)*BQ196)))</f>
        <v>0</v>
      </c>
      <c r="BQ195" s="195">
        <f t="shared" si="279"/>
        <v>0</v>
      </c>
      <c r="BR195" s="195">
        <f t="shared" si="279"/>
        <v>0</v>
      </c>
      <c r="BS195" s="195">
        <f t="shared" si="279"/>
        <v>0</v>
      </c>
      <c r="BT195" s="195">
        <f t="shared" si="279"/>
        <v>0</v>
      </c>
      <c r="BU195" s="195">
        <f t="shared" si="279"/>
        <v>0</v>
      </c>
      <c r="BV195" s="195">
        <f t="shared" si="279"/>
        <v>0</v>
      </c>
      <c r="BW195" s="195">
        <f t="shared" si="279"/>
        <v>0</v>
      </c>
      <c r="BX195" s="195">
        <f t="shared" si="279"/>
        <v>0</v>
      </c>
      <c r="BY195" s="195">
        <f t="shared" si="279"/>
        <v>0</v>
      </c>
      <c r="BZ195" s="195">
        <f t="shared" si="279"/>
        <v>0</v>
      </c>
      <c r="CA195" s="195">
        <f t="shared" si="279"/>
        <v>0</v>
      </c>
      <c r="CB195" s="195">
        <f t="shared" si="279"/>
        <v>0</v>
      </c>
      <c r="CC195" s="195">
        <f t="shared" si="279"/>
        <v>0</v>
      </c>
      <c r="CD195" s="195">
        <f t="shared" si="279"/>
        <v>0</v>
      </c>
      <c r="CE195" s="195">
        <f t="shared" si="279"/>
        <v>0</v>
      </c>
      <c r="CF195" s="195">
        <f t="shared" si="279"/>
        <v>0</v>
      </c>
      <c r="CG195" s="195">
        <f t="shared" si="279"/>
        <v>0</v>
      </c>
      <c r="CH195" s="195">
        <f t="shared" si="279"/>
        <v>0</v>
      </c>
      <c r="CI195" s="195">
        <f t="shared" si="279"/>
        <v>0</v>
      </c>
      <c r="CJ195" s="195">
        <f t="shared" si="279"/>
        <v>0</v>
      </c>
      <c r="CK195" s="195">
        <f t="shared" si="279"/>
        <v>0</v>
      </c>
      <c r="CL195" s="195">
        <f t="shared" si="279"/>
        <v>0</v>
      </c>
      <c r="CM195" s="195">
        <f t="shared" si="279"/>
        <v>0</v>
      </c>
      <c r="CN195" s="195">
        <f t="shared" si="279"/>
        <v>0</v>
      </c>
      <c r="CO195" s="195">
        <f t="shared" si="279"/>
        <v>0</v>
      </c>
      <c r="CP195" s="195">
        <f t="shared" si="279"/>
        <v>0</v>
      </c>
      <c r="CQ195" s="195">
        <f t="shared" si="279"/>
        <v>0</v>
      </c>
      <c r="CR195" s="195">
        <f t="shared" si="279"/>
        <v>0</v>
      </c>
      <c r="CS195" s="195">
        <f t="shared" si="279"/>
        <v>0</v>
      </c>
      <c r="CT195" s="195">
        <f t="shared" si="279"/>
        <v>0</v>
      </c>
      <c r="CU195" s="195">
        <f t="shared" si="279"/>
        <v>0</v>
      </c>
      <c r="CV195" s="195">
        <f t="shared" si="279"/>
        <v>0</v>
      </c>
      <c r="CW195" s="195">
        <f t="shared" si="279"/>
        <v>0</v>
      </c>
      <c r="CX195" s="195">
        <f t="shared" si="279"/>
        <v>0</v>
      </c>
      <c r="CY195" s="195">
        <f t="shared" si="279"/>
        <v>0</v>
      </c>
      <c r="CZ195" s="195">
        <f>IF($C195&gt;CZ$135, "", IF(CZ$135=$G$15, MAX(CZ89-$G$20, 0), EXP(-$G$21*$G$16)*($G$19*#REF!+(1-$G$19)*#REF!)))</f>
        <v>0</v>
      </c>
    </row>
    <row r="196" spans="3:104" ht="16" hidden="1" outlineLevel="2">
      <c r="C196" s="177">
        <v>60</v>
      </c>
      <c r="D196" s="179" t="str">
        <f t="shared" ref="D196:AI196" si="280">IF($C196&gt;D$135, "", IF(D$135=$G$15, MAX(D90-$G$20, 0), EXP(-$G$21*$G$16)*($G$19*E196+(1-$G$19)*E197)))</f>
        <v/>
      </c>
      <c r="E196" s="195" t="str">
        <f t="shared" si="280"/>
        <v/>
      </c>
      <c r="F196" s="195" t="str">
        <f t="shared" si="280"/>
        <v/>
      </c>
      <c r="G196" s="195" t="str">
        <f t="shared" si="280"/>
        <v/>
      </c>
      <c r="H196" s="195" t="str">
        <f t="shared" si="280"/>
        <v/>
      </c>
      <c r="I196" s="195" t="str">
        <f t="shared" si="280"/>
        <v/>
      </c>
      <c r="J196" s="195" t="str">
        <f t="shared" si="280"/>
        <v/>
      </c>
      <c r="K196" s="195" t="str">
        <f t="shared" si="280"/>
        <v/>
      </c>
      <c r="L196" s="195" t="str">
        <f t="shared" si="280"/>
        <v/>
      </c>
      <c r="M196" s="195" t="str">
        <f t="shared" si="280"/>
        <v/>
      </c>
      <c r="N196" s="195" t="str">
        <f t="shared" si="280"/>
        <v/>
      </c>
      <c r="O196" s="195" t="str">
        <f t="shared" si="280"/>
        <v/>
      </c>
      <c r="P196" s="195" t="str">
        <f t="shared" si="280"/>
        <v/>
      </c>
      <c r="Q196" s="195" t="str">
        <f t="shared" si="280"/>
        <v/>
      </c>
      <c r="R196" s="195" t="str">
        <f t="shared" si="280"/>
        <v/>
      </c>
      <c r="S196" s="195" t="str">
        <f t="shared" si="280"/>
        <v/>
      </c>
      <c r="T196" s="195" t="str">
        <f t="shared" si="280"/>
        <v/>
      </c>
      <c r="U196" s="195" t="str">
        <f t="shared" si="280"/>
        <v/>
      </c>
      <c r="V196" s="195" t="str">
        <f t="shared" si="280"/>
        <v/>
      </c>
      <c r="W196" s="195" t="str">
        <f t="shared" si="280"/>
        <v/>
      </c>
      <c r="X196" s="195" t="str">
        <f t="shared" si="280"/>
        <v/>
      </c>
      <c r="Y196" s="195" t="str">
        <f t="shared" si="280"/>
        <v/>
      </c>
      <c r="Z196" s="195" t="str">
        <f t="shared" si="280"/>
        <v/>
      </c>
      <c r="AA196" s="195" t="str">
        <f t="shared" si="280"/>
        <v/>
      </c>
      <c r="AB196" s="195" t="str">
        <f t="shared" si="280"/>
        <v/>
      </c>
      <c r="AC196" s="195" t="str">
        <f t="shared" si="280"/>
        <v/>
      </c>
      <c r="AD196" s="195" t="str">
        <f t="shared" si="280"/>
        <v/>
      </c>
      <c r="AE196" s="195" t="str">
        <f t="shared" si="280"/>
        <v/>
      </c>
      <c r="AF196" s="195" t="str">
        <f t="shared" si="280"/>
        <v/>
      </c>
      <c r="AG196" s="195" t="str">
        <f t="shared" si="280"/>
        <v/>
      </c>
      <c r="AH196" s="195" t="str">
        <f t="shared" si="280"/>
        <v/>
      </c>
      <c r="AI196" s="195" t="str">
        <f t="shared" si="280"/>
        <v/>
      </c>
      <c r="AJ196" s="195" t="str">
        <f t="shared" ref="AJ196:BO196" si="281">IF($C196&gt;AJ$135, "", IF(AJ$135=$G$15, MAX(AJ90-$G$20, 0), EXP(-$G$21*$G$16)*($G$19*AK196+(1-$G$19)*AK197)))</f>
        <v/>
      </c>
      <c r="AK196" s="195" t="str">
        <f t="shared" si="281"/>
        <v/>
      </c>
      <c r="AL196" s="195" t="str">
        <f t="shared" si="281"/>
        <v/>
      </c>
      <c r="AM196" s="195" t="str">
        <f t="shared" si="281"/>
        <v/>
      </c>
      <c r="AN196" s="195" t="str">
        <f t="shared" si="281"/>
        <v/>
      </c>
      <c r="AO196" s="195" t="str">
        <f t="shared" si="281"/>
        <v/>
      </c>
      <c r="AP196" s="195" t="str">
        <f t="shared" si="281"/>
        <v/>
      </c>
      <c r="AQ196" s="195" t="str">
        <f t="shared" si="281"/>
        <v/>
      </c>
      <c r="AR196" s="195" t="str">
        <f t="shared" si="281"/>
        <v/>
      </c>
      <c r="AS196" s="195" t="str">
        <f t="shared" si="281"/>
        <v/>
      </c>
      <c r="AT196" s="195" t="str">
        <f t="shared" si="281"/>
        <v/>
      </c>
      <c r="AU196" s="195" t="str">
        <f t="shared" si="281"/>
        <v/>
      </c>
      <c r="AV196" s="195" t="str">
        <f t="shared" si="281"/>
        <v/>
      </c>
      <c r="AW196" s="195" t="str">
        <f t="shared" si="281"/>
        <v/>
      </c>
      <c r="AX196" s="195" t="str">
        <f t="shared" si="281"/>
        <v/>
      </c>
      <c r="AY196" s="195" t="str">
        <f t="shared" si="281"/>
        <v/>
      </c>
      <c r="AZ196" s="195" t="str">
        <f t="shared" si="281"/>
        <v/>
      </c>
      <c r="BA196" s="195" t="str">
        <f t="shared" si="281"/>
        <v/>
      </c>
      <c r="BB196" s="195" t="str">
        <f t="shared" si="281"/>
        <v/>
      </c>
      <c r="BC196" s="195" t="str">
        <f t="shared" si="281"/>
        <v/>
      </c>
      <c r="BD196" s="195" t="str">
        <f t="shared" si="281"/>
        <v/>
      </c>
      <c r="BE196" s="195" t="str">
        <f t="shared" si="281"/>
        <v/>
      </c>
      <c r="BF196" s="195" t="str">
        <f t="shared" si="281"/>
        <v/>
      </c>
      <c r="BG196" s="195" t="str">
        <f t="shared" si="281"/>
        <v/>
      </c>
      <c r="BH196" s="195" t="str">
        <f t="shared" si="281"/>
        <v/>
      </c>
      <c r="BI196" s="195" t="str">
        <f t="shared" si="281"/>
        <v/>
      </c>
      <c r="BJ196" s="195" t="str">
        <f t="shared" si="281"/>
        <v/>
      </c>
      <c r="BK196" s="195" t="str">
        <f t="shared" si="281"/>
        <v/>
      </c>
      <c r="BL196" s="195">
        <f t="shared" si="281"/>
        <v>0</v>
      </c>
      <c r="BM196" s="195">
        <f t="shared" si="281"/>
        <v>0</v>
      </c>
      <c r="BN196" s="195">
        <f t="shared" si="281"/>
        <v>0</v>
      </c>
      <c r="BO196" s="195">
        <f t="shared" si="281"/>
        <v>0</v>
      </c>
      <c r="BP196" s="195">
        <f t="shared" ref="BP196:CY196" si="282">IF($C196&gt;BP$135, "", IF(BP$135=$G$15, MAX(BP90-$G$20, 0), EXP(-$G$21*$G$16)*($G$19*BQ196+(1-$G$19)*BQ197)))</f>
        <v>0</v>
      </c>
      <c r="BQ196" s="195">
        <f t="shared" si="282"/>
        <v>0</v>
      </c>
      <c r="BR196" s="195">
        <f t="shared" si="282"/>
        <v>0</v>
      </c>
      <c r="BS196" s="195">
        <f t="shared" si="282"/>
        <v>0</v>
      </c>
      <c r="BT196" s="195">
        <f t="shared" si="282"/>
        <v>0</v>
      </c>
      <c r="BU196" s="195">
        <f t="shared" si="282"/>
        <v>0</v>
      </c>
      <c r="BV196" s="195">
        <f t="shared" si="282"/>
        <v>0</v>
      </c>
      <c r="BW196" s="195">
        <f t="shared" si="282"/>
        <v>0</v>
      </c>
      <c r="BX196" s="195">
        <f t="shared" si="282"/>
        <v>0</v>
      </c>
      <c r="BY196" s="195">
        <f t="shared" si="282"/>
        <v>0</v>
      </c>
      <c r="BZ196" s="195">
        <f t="shared" si="282"/>
        <v>0</v>
      </c>
      <c r="CA196" s="195">
        <f t="shared" si="282"/>
        <v>0</v>
      </c>
      <c r="CB196" s="195">
        <f t="shared" si="282"/>
        <v>0</v>
      </c>
      <c r="CC196" s="195">
        <f t="shared" si="282"/>
        <v>0</v>
      </c>
      <c r="CD196" s="195">
        <f t="shared" si="282"/>
        <v>0</v>
      </c>
      <c r="CE196" s="195">
        <f t="shared" si="282"/>
        <v>0</v>
      </c>
      <c r="CF196" s="195">
        <f t="shared" si="282"/>
        <v>0</v>
      </c>
      <c r="CG196" s="195">
        <f t="shared" si="282"/>
        <v>0</v>
      </c>
      <c r="CH196" s="195">
        <f t="shared" si="282"/>
        <v>0</v>
      </c>
      <c r="CI196" s="195">
        <f t="shared" si="282"/>
        <v>0</v>
      </c>
      <c r="CJ196" s="195">
        <f t="shared" si="282"/>
        <v>0</v>
      </c>
      <c r="CK196" s="195">
        <f t="shared" si="282"/>
        <v>0</v>
      </c>
      <c r="CL196" s="195">
        <f t="shared" si="282"/>
        <v>0</v>
      </c>
      <c r="CM196" s="195">
        <f t="shared" si="282"/>
        <v>0</v>
      </c>
      <c r="CN196" s="195">
        <f t="shared" si="282"/>
        <v>0</v>
      </c>
      <c r="CO196" s="195">
        <f t="shared" si="282"/>
        <v>0</v>
      </c>
      <c r="CP196" s="195">
        <f t="shared" si="282"/>
        <v>0</v>
      </c>
      <c r="CQ196" s="195">
        <f t="shared" si="282"/>
        <v>0</v>
      </c>
      <c r="CR196" s="195">
        <f t="shared" si="282"/>
        <v>0</v>
      </c>
      <c r="CS196" s="195">
        <f t="shared" si="282"/>
        <v>0</v>
      </c>
      <c r="CT196" s="195">
        <f t="shared" si="282"/>
        <v>0</v>
      </c>
      <c r="CU196" s="195">
        <f t="shared" si="282"/>
        <v>0</v>
      </c>
      <c r="CV196" s="195">
        <f t="shared" si="282"/>
        <v>0</v>
      </c>
      <c r="CW196" s="195">
        <f t="shared" si="282"/>
        <v>0</v>
      </c>
      <c r="CX196" s="195">
        <f t="shared" si="282"/>
        <v>0</v>
      </c>
      <c r="CY196" s="195">
        <f t="shared" si="282"/>
        <v>0</v>
      </c>
      <c r="CZ196" s="195">
        <f>IF($C196&gt;CZ$135, "", IF(CZ$135=$G$15, MAX(CZ90-$G$20, 0), EXP(-$G$21*$G$16)*($G$19*#REF!+(1-$G$19)*#REF!)))</f>
        <v>0</v>
      </c>
    </row>
    <row r="197" spans="3:104" ht="16" hidden="1" outlineLevel="2">
      <c r="C197" s="177">
        <v>61</v>
      </c>
      <c r="D197" s="179" t="str">
        <f t="shared" ref="D197:AI197" si="283">IF($C197&gt;D$135, "", IF(D$135=$G$15, MAX(D91-$G$20, 0), EXP(-$G$21*$G$16)*($G$19*E197+(1-$G$19)*E198)))</f>
        <v/>
      </c>
      <c r="E197" s="195" t="str">
        <f t="shared" si="283"/>
        <v/>
      </c>
      <c r="F197" s="195" t="str">
        <f t="shared" si="283"/>
        <v/>
      </c>
      <c r="G197" s="195" t="str">
        <f t="shared" si="283"/>
        <v/>
      </c>
      <c r="H197" s="195" t="str">
        <f t="shared" si="283"/>
        <v/>
      </c>
      <c r="I197" s="195" t="str">
        <f t="shared" si="283"/>
        <v/>
      </c>
      <c r="J197" s="195" t="str">
        <f t="shared" si="283"/>
        <v/>
      </c>
      <c r="K197" s="195" t="str">
        <f t="shared" si="283"/>
        <v/>
      </c>
      <c r="L197" s="195" t="str">
        <f t="shared" si="283"/>
        <v/>
      </c>
      <c r="M197" s="195" t="str">
        <f t="shared" si="283"/>
        <v/>
      </c>
      <c r="N197" s="195" t="str">
        <f t="shared" si="283"/>
        <v/>
      </c>
      <c r="O197" s="195" t="str">
        <f t="shared" si="283"/>
        <v/>
      </c>
      <c r="P197" s="195" t="str">
        <f t="shared" si="283"/>
        <v/>
      </c>
      <c r="Q197" s="195" t="str">
        <f t="shared" si="283"/>
        <v/>
      </c>
      <c r="R197" s="195" t="str">
        <f t="shared" si="283"/>
        <v/>
      </c>
      <c r="S197" s="195" t="str">
        <f t="shared" si="283"/>
        <v/>
      </c>
      <c r="T197" s="195" t="str">
        <f t="shared" si="283"/>
        <v/>
      </c>
      <c r="U197" s="195" t="str">
        <f t="shared" si="283"/>
        <v/>
      </c>
      <c r="V197" s="195" t="str">
        <f t="shared" si="283"/>
        <v/>
      </c>
      <c r="W197" s="195" t="str">
        <f t="shared" si="283"/>
        <v/>
      </c>
      <c r="X197" s="195" t="str">
        <f t="shared" si="283"/>
        <v/>
      </c>
      <c r="Y197" s="195" t="str">
        <f t="shared" si="283"/>
        <v/>
      </c>
      <c r="Z197" s="195" t="str">
        <f t="shared" si="283"/>
        <v/>
      </c>
      <c r="AA197" s="195" t="str">
        <f t="shared" si="283"/>
        <v/>
      </c>
      <c r="AB197" s="195" t="str">
        <f t="shared" si="283"/>
        <v/>
      </c>
      <c r="AC197" s="195" t="str">
        <f t="shared" si="283"/>
        <v/>
      </c>
      <c r="AD197" s="195" t="str">
        <f t="shared" si="283"/>
        <v/>
      </c>
      <c r="AE197" s="195" t="str">
        <f t="shared" si="283"/>
        <v/>
      </c>
      <c r="AF197" s="195" t="str">
        <f t="shared" si="283"/>
        <v/>
      </c>
      <c r="AG197" s="195" t="str">
        <f t="shared" si="283"/>
        <v/>
      </c>
      <c r="AH197" s="195" t="str">
        <f t="shared" si="283"/>
        <v/>
      </c>
      <c r="AI197" s="195" t="str">
        <f t="shared" si="283"/>
        <v/>
      </c>
      <c r="AJ197" s="195" t="str">
        <f t="shared" ref="AJ197:BO197" si="284">IF($C197&gt;AJ$135, "", IF(AJ$135=$G$15, MAX(AJ91-$G$20, 0), EXP(-$G$21*$G$16)*($G$19*AK197+(1-$G$19)*AK198)))</f>
        <v/>
      </c>
      <c r="AK197" s="195" t="str">
        <f t="shared" si="284"/>
        <v/>
      </c>
      <c r="AL197" s="195" t="str">
        <f t="shared" si="284"/>
        <v/>
      </c>
      <c r="AM197" s="195" t="str">
        <f t="shared" si="284"/>
        <v/>
      </c>
      <c r="AN197" s="195" t="str">
        <f t="shared" si="284"/>
        <v/>
      </c>
      <c r="AO197" s="195" t="str">
        <f t="shared" si="284"/>
        <v/>
      </c>
      <c r="AP197" s="195" t="str">
        <f t="shared" si="284"/>
        <v/>
      </c>
      <c r="AQ197" s="195" t="str">
        <f t="shared" si="284"/>
        <v/>
      </c>
      <c r="AR197" s="195" t="str">
        <f t="shared" si="284"/>
        <v/>
      </c>
      <c r="AS197" s="195" t="str">
        <f t="shared" si="284"/>
        <v/>
      </c>
      <c r="AT197" s="195" t="str">
        <f t="shared" si="284"/>
        <v/>
      </c>
      <c r="AU197" s="195" t="str">
        <f t="shared" si="284"/>
        <v/>
      </c>
      <c r="AV197" s="195" t="str">
        <f t="shared" si="284"/>
        <v/>
      </c>
      <c r="AW197" s="195" t="str">
        <f t="shared" si="284"/>
        <v/>
      </c>
      <c r="AX197" s="195" t="str">
        <f t="shared" si="284"/>
        <v/>
      </c>
      <c r="AY197" s="195" t="str">
        <f t="shared" si="284"/>
        <v/>
      </c>
      <c r="AZ197" s="195" t="str">
        <f t="shared" si="284"/>
        <v/>
      </c>
      <c r="BA197" s="195" t="str">
        <f t="shared" si="284"/>
        <v/>
      </c>
      <c r="BB197" s="195" t="str">
        <f t="shared" si="284"/>
        <v/>
      </c>
      <c r="BC197" s="195" t="str">
        <f t="shared" si="284"/>
        <v/>
      </c>
      <c r="BD197" s="195" t="str">
        <f t="shared" si="284"/>
        <v/>
      </c>
      <c r="BE197" s="195" t="str">
        <f t="shared" si="284"/>
        <v/>
      </c>
      <c r="BF197" s="195" t="str">
        <f t="shared" si="284"/>
        <v/>
      </c>
      <c r="BG197" s="195" t="str">
        <f t="shared" si="284"/>
        <v/>
      </c>
      <c r="BH197" s="195" t="str">
        <f t="shared" si="284"/>
        <v/>
      </c>
      <c r="BI197" s="195" t="str">
        <f t="shared" si="284"/>
        <v/>
      </c>
      <c r="BJ197" s="195" t="str">
        <f t="shared" si="284"/>
        <v/>
      </c>
      <c r="BK197" s="195" t="str">
        <f t="shared" si="284"/>
        <v/>
      </c>
      <c r="BL197" s="195" t="str">
        <f t="shared" si="284"/>
        <v/>
      </c>
      <c r="BM197" s="195">
        <f t="shared" si="284"/>
        <v>0</v>
      </c>
      <c r="BN197" s="195">
        <f t="shared" si="284"/>
        <v>0</v>
      </c>
      <c r="BO197" s="195">
        <f t="shared" si="284"/>
        <v>0</v>
      </c>
      <c r="BP197" s="195">
        <f t="shared" ref="BP197:CY197" si="285">IF($C197&gt;BP$135, "", IF(BP$135=$G$15, MAX(BP91-$G$20, 0), EXP(-$G$21*$G$16)*($G$19*BQ197+(1-$G$19)*BQ198)))</f>
        <v>0</v>
      </c>
      <c r="BQ197" s="195">
        <f t="shared" si="285"/>
        <v>0</v>
      </c>
      <c r="BR197" s="195">
        <f t="shared" si="285"/>
        <v>0</v>
      </c>
      <c r="BS197" s="195">
        <f t="shared" si="285"/>
        <v>0</v>
      </c>
      <c r="BT197" s="195">
        <f t="shared" si="285"/>
        <v>0</v>
      </c>
      <c r="BU197" s="195">
        <f t="shared" si="285"/>
        <v>0</v>
      </c>
      <c r="BV197" s="195">
        <f t="shared" si="285"/>
        <v>0</v>
      </c>
      <c r="BW197" s="195">
        <f t="shared" si="285"/>
        <v>0</v>
      </c>
      <c r="BX197" s="195">
        <f t="shared" si="285"/>
        <v>0</v>
      </c>
      <c r="BY197" s="195">
        <f t="shared" si="285"/>
        <v>0</v>
      </c>
      <c r="BZ197" s="195">
        <f t="shared" si="285"/>
        <v>0</v>
      </c>
      <c r="CA197" s="195">
        <f t="shared" si="285"/>
        <v>0</v>
      </c>
      <c r="CB197" s="195">
        <f t="shared" si="285"/>
        <v>0</v>
      </c>
      <c r="CC197" s="195">
        <f t="shared" si="285"/>
        <v>0</v>
      </c>
      <c r="CD197" s="195">
        <f t="shared" si="285"/>
        <v>0</v>
      </c>
      <c r="CE197" s="195">
        <f t="shared" si="285"/>
        <v>0</v>
      </c>
      <c r="CF197" s="195">
        <f t="shared" si="285"/>
        <v>0</v>
      </c>
      <c r="CG197" s="195">
        <f t="shared" si="285"/>
        <v>0</v>
      </c>
      <c r="CH197" s="195">
        <f t="shared" si="285"/>
        <v>0</v>
      </c>
      <c r="CI197" s="195">
        <f t="shared" si="285"/>
        <v>0</v>
      </c>
      <c r="CJ197" s="195">
        <f t="shared" si="285"/>
        <v>0</v>
      </c>
      <c r="CK197" s="195">
        <f t="shared" si="285"/>
        <v>0</v>
      </c>
      <c r="CL197" s="195">
        <f t="shared" si="285"/>
        <v>0</v>
      </c>
      <c r="CM197" s="195">
        <f t="shared" si="285"/>
        <v>0</v>
      </c>
      <c r="CN197" s="195">
        <f t="shared" si="285"/>
        <v>0</v>
      </c>
      <c r="CO197" s="195">
        <f t="shared" si="285"/>
        <v>0</v>
      </c>
      <c r="CP197" s="195">
        <f t="shared" si="285"/>
        <v>0</v>
      </c>
      <c r="CQ197" s="195">
        <f t="shared" si="285"/>
        <v>0</v>
      </c>
      <c r="CR197" s="195">
        <f t="shared" si="285"/>
        <v>0</v>
      </c>
      <c r="CS197" s="195">
        <f t="shared" si="285"/>
        <v>0</v>
      </c>
      <c r="CT197" s="195">
        <f t="shared" si="285"/>
        <v>0</v>
      </c>
      <c r="CU197" s="195">
        <f t="shared" si="285"/>
        <v>0</v>
      </c>
      <c r="CV197" s="195">
        <f t="shared" si="285"/>
        <v>0</v>
      </c>
      <c r="CW197" s="195">
        <f t="shared" si="285"/>
        <v>0</v>
      </c>
      <c r="CX197" s="195">
        <f t="shared" si="285"/>
        <v>0</v>
      </c>
      <c r="CY197" s="195">
        <f t="shared" si="285"/>
        <v>0</v>
      </c>
      <c r="CZ197" s="195">
        <f>IF($C197&gt;CZ$135, "", IF(CZ$135=$G$15, MAX(CZ91-$G$20, 0), EXP(-$G$21*$G$16)*($G$19*#REF!+(1-$G$19)*#REF!)))</f>
        <v>0</v>
      </c>
    </row>
    <row r="198" spans="3:104" ht="16" hidden="1" outlineLevel="2">
      <c r="C198" s="177">
        <v>62</v>
      </c>
      <c r="D198" s="179" t="str">
        <f t="shared" ref="D198:AI198" si="286">IF($C198&gt;D$135, "", IF(D$135=$G$15, MAX(D92-$G$20, 0), EXP(-$G$21*$G$16)*($G$19*E198+(1-$G$19)*E199)))</f>
        <v/>
      </c>
      <c r="E198" s="195" t="str">
        <f t="shared" si="286"/>
        <v/>
      </c>
      <c r="F198" s="195" t="str">
        <f t="shared" si="286"/>
        <v/>
      </c>
      <c r="G198" s="195" t="str">
        <f t="shared" si="286"/>
        <v/>
      </c>
      <c r="H198" s="195" t="str">
        <f t="shared" si="286"/>
        <v/>
      </c>
      <c r="I198" s="195" t="str">
        <f t="shared" si="286"/>
        <v/>
      </c>
      <c r="J198" s="195" t="str">
        <f t="shared" si="286"/>
        <v/>
      </c>
      <c r="K198" s="195" t="str">
        <f t="shared" si="286"/>
        <v/>
      </c>
      <c r="L198" s="195" t="str">
        <f t="shared" si="286"/>
        <v/>
      </c>
      <c r="M198" s="195" t="str">
        <f t="shared" si="286"/>
        <v/>
      </c>
      <c r="N198" s="195" t="str">
        <f t="shared" si="286"/>
        <v/>
      </c>
      <c r="O198" s="195" t="str">
        <f t="shared" si="286"/>
        <v/>
      </c>
      <c r="P198" s="195" t="str">
        <f t="shared" si="286"/>
        <v/>
      </c>
      <c r="Q198" s="195" t="str">
        <f t="shared" si="286"/>
        <v/>
      </c>
      <c r="R198" s="195" t="str">
        <f t="shared" si="286"/>
        <v/>
      </c>
      <c r="S198" s="195" t="str">
        <f t="shared" si="286"/>
        <v/>
      </c>
      <c r="T198" s="195" t="str">
        <f t="shared" si="286"/>
        <v/>
      </c>
      <c r="U198" s="195" t="str">
        <f t="shared" si="286"/>
        <v/>
      </c>
      <c r="V198" s="195" t="str">
        <f t="shared" si="286"/>
        <v/>
      </c>
      <c r="W198" s="195" t="str">
        <f t="shared" si="286"/>
        <v/>
      </c>
      <c r="X198" s="195" t="str">
        <f t="shared" si="286"/>
        <v/>
      </c>
      <c r="Y198" s="195" t="str">
        <f t="shared" si="286"/>
        <v/>
      </c>
      <c r="Z198" s="195" t="str">
        <f t="shared" si="286"/>
        <v/>
      </c>
      <c r="AA198" s="195" t="str">
        <f t="shared" si="286"/>
        <v/>
      </c>
      <c r="AB198" s="195" t="str">
        <f t="shared" si="286"/>
        <v/>
      </c>
      <c r="AC198" s="195" t="str">
        <f t="shared" si="286"/>
        <v/>
      </c>
      <c r="AD198" s="195" t="str">
        <f t="shared" si="286"/>
        <v/>
      </c>
      <c r="AE198" s="195" t="str">
        <f t="shared" si="286"/>
        <v/>
      </c>
      <c r="AF198" s="195" t="str">
        <f t="shared" si="286"/>
        <v/>
      </c>
      <c r="AG198" s="195" t="str">
        <f t="shared" si="286"/>
        <v/>
      </c>
      <c r="AH198" s="195" t="str">
        <f t="shared" si="286"/>
        <v/>
      </c>
      <c r="AI198" s="195" t="str">
        <f t="shared" si="286"/>
        <v/>
      </c>
      <c r="AJ198" s="195" t="str">
        <f t="shared" ref="AJ198:BO198" si="287">IF($C198&gt;AJ$135, "", IF(AJ$135=$G$15, MAX(AJ92-$G$20, 0), EXP(-$G$21*$G$16)*($G$19*AK198+(1-$G$19)*AK199)))</f>
        <v/>
      </c>
      <c r="AK198" s="195" t="str">
        <f t="shared" si="287"/>
        <v/>
      </c>
      <c r="AL198" s="195" t="str">
        <f t="shared" si="287"/>
        <v/>
      </c>
      <c r="AM198" s="195" t="str">
        <f t="shared" si="287"/>
        <v/>
      </c>
      <c r="AN198" s="195" t="str">
        <f t="shared" si="287"/>
        <v/>
      </c>
      <c r="AO198" s="195" t="str">
        <f t="shared" si="287"/>
        <v/>
      </c>
      <c r="AP198" s="195" t="str">
        <f t="shared" si="287"/>
        <v/>
      </c>
      <c r="AQ198" s="195" t="str">
        <f t="shared" si="287"/>
        <v/>
      </c>
      <c r="AR198" s="195" t="str">
        <f t="shared" si="287"/>
        <v/>
      </c>
      <c r="AS198" s="195" t="str">
        <f t="shared" si="287"/>
        <v/>
      </c>
      <c r="AT198" s="195" t="str">
        <f t="shared" si="287"/>
        <v/>
      </c>
      <c r="AU198" s="195" t="str">
        <f t="shared" si="287"/>
        <v/>
      </c>
      <c r="AV198" s="195" t="str">
        <f t="shared" si="287"/>
        <v/>
      </c>
      <c r="AW198" s="195" t="str">
        <f t="shared" si="287"/>
        <v/>
      </c>
      <c r="AX198" s="195" t="str">
        <f t="shared" si="287"/>
        <v/>
      </c>
      <c r="AY198" s="195" t="str">
        <f t="shared" si="287"/>
        <v/>
      </c>
      <c r="AZ198" s="195" t="str">
        <f t="shared" si="287"/>
        <v/>
      </c>
      <c r="BA198" s="195" t="str">
        <f t="shared" si="287"/>
        <v/>
      </c>
      <c r="BB198" s="195" t="str">
        <f t="shared" si="287"/>
        <v/>
      </c>
      <c r="BC198" s="195" t="str">
        <f t="shared" si="287"/>
        <v/>
      </c>
      <c r="BD198" s="195" t="str">
        <f t="shared" si="287"/>
        <v/>
      </c>
      <c r="BE198" s="195" t="str">
        <f t="shared" si="287"/>
        <v/>
      </c>
      <c r="BF198" s="195" t="str">
        <f t="shared" si="287"/>
        <v/>
      </c>
      <c r="BG198" s="195" t="str">
        <f t="shared" si="287"/>
        <v/>
      </c>
      <c r="BH198" s="195" t="str">
        <f t="shared" si="287"/>
        <v/>
      </c>
      <c r="BI198" s="195" t="str">
        <f t="shared" si="287"/>
        <v/>
      </c>
      <c r="BJ198" s="195" t="str">
        <f t="shared" si="287"/>
        <v/>
      </c>
      <c r="BK198" s="195" t="str">
        <f t="shared" si="287"/>
        <v/>
      </c>
      <c r="BL198" s="195" t="str">
        <f t="shared" si="287"/>
        <v/>
      </c>
      <c r="BM198" s="195" t="str">
        <f t="shared" si="287"/>
        <v/>
      </c>
      <c r="BN198" s="195">
        <f t="shared" si="287"/>
        <v>0</v>
      </c>
      <c r="BO198" s="195">
        <f t="shared" si="287"/>
        <v>0</v>
      </c>
      <c r="BP198" s="195">
        <f t="shared" ref="BP198:CY198" si="288">IF($C198&gt;BP$135, "", IF(BP$135=$G$15, MAX(BP92-$G$20, 0), EXP(-$G$21*$G$16)*($G$19*BQ198+(1-$G$19)*BQ199)))</f>
        <v>0</v>
      </c>
      <c r="BQ198" s="195">
        <f t="shared" si="288"/>
        <v>0</v>
      </c>
      <c r="BR198" s="195">
        <f t="shared" si="288"/>
        <v>0</v>
      </c>
      <c r="BS198" s="195">
        <f t="shared" si="288"/>
        <v>0</v>
      </c>
      <c r="BT198" s="195">
        <f t="shared" si="288"/>
        <v>0</v>
      </c>
      <c r="BU198" s="195">
        <f t="shared" si="288"/>
        <v>0</v>
      </c>
      <c r="BV198" s="195">
        <f t="shared" si="288"/>
        <v>0</v>
      </c>
      <c r="BW198" s="195">
        <f t="shared" si="288"/>
        <v>0</v>
      </c>
      <c r="BX198" s="195">
        <f t="shared" si="288"/>
        <v>0</v>
      </c>
      <c r="BY198" s="195">
        <f t="shared" si="288"/>
        <v>0</v>
      </c>
      <c r="BZ198" s="195">
        <f t="shared" si="288"/>
        <v>0</v>
      </c>
      <c r="CA198" s="195">
        <f t="shared" si="288"/>
        <v>0</v>
      </c>
      <c r="CB198" s="195">
        <f t="shared" si="288"/>
        <v>0</v>
      </c>
      <c r="CC198" s="195">
        <f t="shared" si="288"/>
        <v>0</v>
      </c>
      <c r="CD198" s="195">
        <f t="shared" si="288"/>
        <v>0</v>
      </c>
      <c r="CE198" s="195">
        <f t="shared" si="288"/>
        <v>0</v>
      </c>
      <c r="CF198" s="195">
        <f t="shared" si="288"/>
        <v>0</v>
      </c>
      <c r="CG198" s="195">
        <f t="shared" si="288"/>
        <v>0</v>
      </c>
      <c r="CH198" s="195">
        <f t="shared" si="288"/>
        <v>0</v>
      </c>
      <c r="CI198" s="195">
        <f t="shared" si="288"/>
        <v>0</v>
      </c>
      <c r="CJ198" s="195">
        <f t="shared" si="288"/>
        <v>0</v>
      </c>
      <c r="CK198" s="195">
        <f t="shared" si="288"/>
        <v>0</v>
      </c>
      <c r="CL198" s="195">
        <f t="shared" si="288"/>
        <v>0</v>
      </c>
      <c r="CM198" s="195">
        <f t="shared" si="288"/>
        <v>0</v>
      </c>
      <c r="CN198" s="195">
        <f t="shared" si="288"/>
        <v>0</v>
      </c>
      <c r="CO198" s="195">
        <f t="shared" si="288"/>
        <v>0</v>
      </c>
      <c r="CP198" s="195">
        <f t="shared" si="288"/>
        <v>0</v>
      </c>
      <c r="CQ198" s="195">
        <f t="shared" si="288"/>
        <v>0</v>
      </c>
      <c r="CR198" s="195">
        <f t="shared" si="288"/>
        <v>0</v>
      </c>
      <c r="CS198" s="195">
        <f t="shared" si="288"/>
        <v>0</v>
      </c>
      <c r="CT198" s="195">
        <f t="shared" si="288"/>
        <v>0</v>
      </c>
      <c r="CU198" s="195">
        <f t="shared" si="288"/>
        <v>0</v>
      </c>
      <c r="CV198" s="195">
        <f t="shared" si="288"/>
        <v>0</v>
      </c>
      <c r="CW198" s="195">
        <f t="shared" si="288"/>
        <v>0</v>
      </c>
      <c r="CX198" s="195">
        <f t="shared" si="288"/>
        <v>0</v>
      </c>
      <c r="CY198" s="195">
        <f t="shared" si="288"/>
        <v>0</v>
      </c>
      <c r="CZ198" s="195">
        <f>IF($C198&gt;CZ$135, "", IF(CZ$135=$G$15, MAX(CZ92-$G$20, 0), EXP(-$G$21*$G$16)*($G$19*#REF!+(1-$G$19)*#REF!)))</f>
        <v>0</v>
      </c>
    </row>
    <row r="199" spans="3:104" ht="16" hidden="1" outlineLevel="2">
      <c r="C199" s="177">
        <v>63</v>
      </c>
      <c r="D199" s="179" t="str">
        <f t="shared" ref="D199:AI199" si="289">IF($C199&gt;D$135, "", IF(D$135=$G$15, MAX(D93-$G$20, 0), EXP(-$G$21*$G$16)*($G$19*E199+(1-$G$19)*E200)))</f>
        <v/>
      </c>
      <c r="E199" s="195" t="str">
        <f t="shared" si="289"/>
        <v/>
      </c>
      <c r="F199" s="195" t="str">
        <f t="shared" si="289"/>
        <v/>
      </c>
      <c r="G199" s="195" t="str">
        <f t="shared" si="289"/>
        <v/>
      </c>
      <c r="H199" s="195" t="str">
        <f t="shared" si="289"/>
        <v/>
      </c>
      <c r="I199" s="195" t="str">
        <f t="shared" si="289"/>
        <v/>
      </c>
      <c r="J199" s="195" t="str">
        <f t="shared" si="289"/>
        <v/>
      </c>
      <c r="K199" s="195" t="str">
        <f t="shared" si="289"/>
        <v/>
      </c>
      <c r="L199" s="195" t="str">
        <f t="shared" si="289"/>
        <v/>
      </c>
      <c r="M199" s="195" t="str">
        <f t="shared" si="289"/>
        <v/>
      </c>
      <c r="N199" s="195" t="str">
        <f t="shared" si="289"/>
        <v/>
      </c>
      <c r="O199" s="195" t="str">
        <f t="shared" si="289"/>
        <v/>
      </c>
      <c r="P199" s="195" t="str">
        <f t="shared" si="289"/>
        <v/>
      </c>
      <c r="Q199" s="195" t="str">
        <f t="shared" si="289"/>
        <v/>
      </c>
      <c r="R199" s="195" t="str">
        <f t="shared" si="289"/>
        <v/>
      </c>
      <c r="S199" s="195" t="str">
        <f t="shared" si="289"/>
        <v/>
      </c>
      <c r="T199" s="195" t="str">
        <f t="shared" si="289"/>
        <v/>
      </c>
      <c r="U199" s="195" t="str">
        <f t="shared" si="289"/>
        <v/>
      </c>
      <c r="V199" s="195" t="str">
        <f t="shared" si="289"/>
        <v/>
      </c>
      <c r="W199" s="195" t="str">
        <f t="shared" si="289"/>
        <v/>
      </c>
      <c r="X199" s="195" t="str">
        <f t="shared" si="289"/>
        <v/>
      </c>
      <c r="Y199" s="195" t="str">
        <f t="shared" si="289"/>
        <v/>
      </c>
      <c r="Z199" s="195" t="str">
        <f t="shared" si="289"/>
        <v/>
      </c>
      <c r="AA199" s="195" t="str">
        <f t="shared" si="289"/>
        <v/>
      </c>
      <c r="AB199" s="195" t="str">
        <f t="shared" si="289"/>
        <v/>
      </c>
      <c r="AC199" s="195" t="str">
        <f t="shared" si="289"/>
        <v/>
      </c>
      <c r="AD199" s="195" t="str">
        <f t="shared" si="289"/>
        <v/>
      </c>
      <c r="AE199" s="195" t="str">
        <f t="shared" si="289"/>
        <v/>
      </c>
      <c r="AF199" s="195" t="str">
        <f t="shared" si="289"/>
        <v/>
      </c>
      <c r="AG199" s="195" t="str">
        <f t="shared" si="289"/>
        <v/>
      </c>
      <c r="AH199" s="195" t="str">
        <f t="shared" si="289"/>
        <v/>
      </c>
      <c r="AI199" s="195" t="str">
        <f t="shared" si="289"/>
        <v/>
      </c>
      <c r="AJ199" s="195" t="str">
        <f t="shared" ref="AJ199:BO199" si="290">IF($C199&gt;AJ$135, "", IF(AJ$135=$G$15, MAX(AJ93-$G$20, 0), EXP(-$G$21*$G$16)*($G$19*AK199+(1-$G$19)*AK200)))</f>
        <v/>
      </c>
      <c r="AK199" s="195" t="str">
        <f t="shared" si="290"/>
        <v/>
      </c>
      <c r="AL199" s="195" t="str">
        <f t="shared" si="290"/>
        <v/>
      </c>
      <c r="AM199" s="195" t="str">
        <f t="shared" si="290"/>
        <v/>
      </c>
      <c r="AN199" s="195" t="str">
        <f t="shared" si="290"/>
        <v/>
      </c>
      <c r="AO199" s="195" t="str">
        <f t="shared" si="290"/>
        <v/>
      </c>
      <c r="AP199" s="195" t="str">
        <f t="shared" si="290"/>
        <v/>
      </c>
      <c r="AQ199" s="195" t="str">
        <f t="shared" si="290"/>
        <v/>
      </c>
      <c r="AR199" s="195" t="str">
        <f t="shared" si="290"/>
        <v/>
      </c>
      <c r="AS199" s="195" t="str">
        <f t="shared" si="290"/>
        <v/>
      </c>
      <c r="AT199" s="195" t="str">
        <f t="shared" si="290"/>
        <v/>
      </c>
      <c r="AU199" s="195" t="str">
        <f t="shared" si="290"/>
        <v/>
      </c>
      <c r="AV199" s="195" t="str">
        <f t="shared" si="290"/>
        <v/>
      </c>
      <c r="AW199" s="195" t="str">
        <f t="shared" si="290"/>
        <v/>
      </c>
      <c r="AX199" s="195" t="str">
        <f t="shared" si="290"/>
        <v/>
      </c>
      <c r="AY199" s="195" t="str">
        <f t="shared" si="290"/>
        <v/>
      </c>
      <c r="AZ199" s="195" t="str">
        <f t="shared" si="290"/>
        <v/>
      </c>
      <c r="BA199" s="195" t="str">
        <f t="shared" si="290"/>
        <v/>
      </c>
      <c r="BB199" s="195" t="str">
        <f t="shared" si="290"/>
        <v/>
      </c>
      <c r="BC199" s="195" t="str">
        <f t="shared" si="290"/>
        <v/>
      </c>
      <c r="BD199" s="195" t="str">
        <f t="shared" si="290"/>
        <v/>
      </c>
      <c r="BE199" s="195" t="str">
        <f t="shared" si="290"/>
        <v/>
      </c>
      <c r="BF199" s="195" t="str">
        <f t="shared" si="290"/>
        <v/>
      </c>
      <c r="BG199" s="195" t="str">
        <f t="shared" si="290"/>
        <v/>
      </c>
      <c r="BH199" s="195" t="str">
        <f t="shared" si="290"/>
        <v/>
      </c>
      <c r="BI199" s="195" t="str">
        <f t="shared" si="290"/>
        <v/>
      </c>
      <c r="BJ199" s="195" t="str">
        <f t="shared" si="290"/>
        <v/>
      </c>
      <c r="BK199" s="195" t="str">
        <f t="shared" si="290"/>
        <v/>
      </c>
      <c r="BL199" s="195" t="str">
        <f t="shared" si="290"/>
        <v/>
      </c>
      <c r="BM199" s="195" t="str">
        <f t="shared" si="290"/>
        <v/>
      </c>
      <c r="BN199" s="195" t="str">
        <f t="shared" si="290"/>
        <v/>
      </c>
      <c r="BO199" s="195">
        <f t="shared" si="290"/>
        <v>0</v>
      </c>
      <c r="BP199" s="195">
        <f t="shared" ref="BP199:CY199" si="291">IF($C199&gt;BP$135, "", IF(BP$135=$G$15, MAX(BP93-$G$20, 0), EXP(-$G$21*$G$16)*($G$19*BQ199+(1-$G$19)*BQ200)))</f>
        <v>0</v>
      </c>
      <c r="BQ199" s="195">
        <f t="shared" si="291"/>
        <v>0</v>
      </c>
      <c r="BR199" s="195">
        <f t="shared" si="291"/>
        <v>0</v>
      </c>
      <c r="BS199" s="195">
        <f t="shared" si="291"/>
        <v>0</v>
      </c>
      <c r="BT199" s="195">
        <f t="shared" si="291"/>
        <v>0</v>
      </c>
      <c r="BU199" s="195">
        <f t="shared" si="291"/>
        <v>0</v>
      </c>
      <c r="BV199" s="195">
        <f t="shared" si="291"/>
        <v>0</v>
      </c>
      <c r="BW199" s="195">
        <f t="shared" si="291"/>
        <v>0</v>
      </c>
      <c r="BX199" s="195">
        <f t="shared" si="291"/>
        <v>0</v>
      </c>
      <c r="BY199" s="195">
        <f t="shared" si="291"/>
        <v>0</v>
      </c>
      <c r="BZ199" s="195">
        <f t="shared" si="291"/>
        <v>0</v>
      </c>
      <c r="CA199" s="195">
        <f t="shared" si="291"/>
        <v>0</v>
      </c>
      <c r="CB199" s="195">
        <f t="shared" si="291"/>
        <v>0</v>
      </c>
      <c r="CC199" s="195">
        <f t="shared" si="291"/>
        <v>0</v>
      </c>
      <c r="CD199" s="195">
        <f t="shared" si="291"/>
        <v>0</v>
      </c>
      <c r="CE199" s="195">
        <f t="shared" si="291"/>
        <v>0</v>
      </c>
      <c r="CF199" s="195">
        <f t="shared" si="291"/>
        <v>0</v>
      </c>
      <c r="CG199" s="195">
        <f t="shared" si="291"/>
        <v>0</v>
      </c>
      <c r="CH199" s="195">
        <f t="shared" si="291"/>
        <v>0</v>
      </c>
      <c r="CI199" s="195">
        <f t="shared" si="291"/>
        <v>0</v>
      </c>
      <c r="CJ199" s="195">
        <f t="shared" si="291"/>
        <v>0</v>
      </c>
      <c r="CK199" s="195">
        <f t="shared" si="291"/>
        <v>0</v>
      </c>
      <c r="CL199" s="195">
        <f t="shared" si="291"/>
        <v>0</v>
      </c>
      <c r="CM199" s="195">
        <f t="shared" si="291"/>
        <v>0</v>
      </c>
      <c r="CN199" s="195">
        <f t="shared" si="291"/>
        <v>0</v>
      </c>
      <c r="CO199" s="195">
        <f t="shared" si="291"/>
        <v>0</v>
      </c>
      <c r="CP199" s="195">
        <f t="shared" si="291"/>
        <v>0</v>
      </c>
      <c r="CQ199" s="195">
        <f t="shared" si="291"/>
        <v>0</v>
      </c>
      <c r="CR199" s="195">
        <f t="shared" si="291"/>
        <v>0</v>
      </c>
      <c r="CS199" s="195">
        <f t="shared" si="291"/>
        <v>0</v>
      </c>
      <c r="CT199" s="195">
        <f t="shared" si="291"/>
        <v>0</v>
      </c>
      <c r="CU199" s="195">
        <f t="shared" si="291"/>
        <v>0</v>
      </c>
      <c r="CV199" s="195">
        <f t="shared" si="291"/>
        <v>0</v>
      </c>
      <c r="CW199" s="195">
        <f t="shared" si="291"/>
        <v>0</v>
      </c>
      <c r="CX199" s="195">
        <f t="shared" si="291"/>
        <v>0</v>
      </c>
      <c r="CY199" s="195">
        <f t="shared" si="291"/>
        <v>0</v>
      </c>
      <c r="CZ199" s="195">
        <f>IF($C199&gt;CZ$135, "", IF(CZ$135=$G$15, MAX(CZ93-$G$20, 0), EXP(-$G$21*$G$16)*($G$19*#REF!+(1-$G$19)*#REF!)))</f>
        <v>0</v>
      </c>
    </row>
    <row r="200" spans="3:104" ht="16" hidden="1" outlineLevel="2">
      <c r="C200" s="177">
        <v>64</v>
      </c>
      <c r="D200" s="179" t="str">
        <f t="shared" ref="D200:AI200" si="292">IF($C200&gt;D$135, "", IF(D$135=$G$15, MAX(D94-$G$20, 0), EXP(-$G$21*$G$16)*($G$19*E200+(1-$G$19)*E201)))</f>
        <v/>
      </c>
      <c r="E200" s="195" t="str">
        <f t="shared" si="292"/>
        <v/>
      </c>
      <c r="F200" s="195" t="str">
        <f t="shared" si="292"/>
        <v/>
      </c>
      <c r="G200" s="195" t="str">
        <f t="shared" si="292"/>
        <v/>
      </c>
      <c r="H200" s="195" t="str">
        <f t="shared" si="292"/>
        <v/>
      </c>
      <c r="I200" s="195" t="str">
        <f t="shared" si="292"/>
        <v/>
      </c>
      <c r="J200" s="195" t="str">
        <f t="shared" si="292"/>
        <v/>
      </c>
      <c r="K200" s="195" t="str">
        <f t="shared" si="292"/>
        <v/>
      </c>
      <c r="L200" s="195" t="str">
        <f t="shared" si="292"/>
        <v/>
      </c>
      <c r="M200" s="195" t="str">
        <f t="shared" si="292"/>
        <v/>
      </c>
      <c r="N200" s="195" t="str">
        <f t="shared" si="292"/>
        <v/>
      </c>
      <c r="O200" s="195" t="str">
        <f t="shared" si="292"/>
        <v/>
      </c>
      <c r="P200" s="195" t="str">
        <f t="shared" si="292"/>
        <v/>
      </c>
      <c r="Q200" s="195" t="str">
        <f t="shared" si="292"/>
        <v/>
      </c>
      <c r="R200" s="195" t="str">
        <f t="shared" si="292"/>
        <v/>
      </c>
      <c r="S200" s="195" t="str">
        <f t="shared" si="292"/>
        <v/>
      </c>
      <c r="T200" s="195" t="str">
        <f t="shared" si="292"/>
        <v/>
      </c>
      <c r="U200" s="195" t="str">
        <f t="shared" si="292"/>
        <v/>
      </c>
      <c r="V200" s="195" t="str">
        <f t="shared" si="292"/>
        <v/>
      </c>
      <c r="W200" s="195" t="str">
        <f t="shared" si="292"/>
        <v/>
      </c>
      <c r="X200" s="195" t="str">
        <f t="shared" si="292"/>
        <v/>
      </c>
      <c r="Y200" s="195" t="str">
        <f t="shared" si="292"/>
        <v/>
      </c>
      <c r="Z200" s="195" t="str">
        <f t="shared" si="292"/>
        <v/>
      </c>
      <c r="AA200" s="195" t="str">
        <f t="shared" si="292"/>
        <v/>
      </c>
      <c r="AB200" s="195" t="str">
        <f t="shared" si="292"/>
        <v/>
      </c>
      <c r="AC200" s="195" t="str">
        <f t="shared" si="292"/>
        <v/>
      </c>
      <c r="AD200" s="195" t="str">
        <f t="shared" si="292"/>
        <v/>
      </c>
      <c r="AE200" s="195" t="str">
        <f t="shared" si="292"/>
        <v/>
      </c>
      <c r="AF200" s="195" t="str">
        <f t="shared" si="292"/>
        <v/>
      </c>
      <c r="AG200" s="195" t="str">
        <f t="shared" si="292"/>
        <v/>
      </c>
      <c r="AH200" s="195" t="str">
        <f t="shared" si="292"/>
        <v/>
      </c>
      <c r="AI200" s="195" t="str">
        <f t="shared" si="292"/>
        <v/>
      </c>
      <c r="AJ200" s="195" t="str">
        <f t="shared" ref="AJ200:BO200" si="293">IF($C200&gt;AJ$135, "", IF(AJ$135=$G$15, MAX(AJ94-$G$20, 0), EXP(-$G$21*$G$16)*($G$19*AK200+(1-$G$19)*AK201)))</f>
        <v/>
      </c>
      <c r="AK200" s="195" t="str">
        <f t="shared" si="293"/>
        <v/>
      </c>
      <c r="AL200" s="195" t="str">
        <f t="shared" si="293"/>
        <v/>
      </c>
      <c r="AM200" s="195" t="str">
        <f t="shared" si="293"/>
        <v/>
      </c>
      <c r="AN200" s="195" t="str">
        <f t="shared" si="293"/>
        <v/>
      </c>
      <c r="AO200" s="195" t="str">
        <f t="shared" si="293"/>
        <v/>
      </c>
      <c r="AP200" s="195" t="str">
        <f t="shared" si="293"/>
        <v/>
      </c>
      <c r="AQ200" s="195" t="str">
        <f t="shared" si="293"/>
        <v/>
      </c>
      <c r="AR200" s="195" t="str">
        <f t="shared" si="293"/>
        <v/>
      </c>
      <c r="AS200" s="195" t="str">
        <f t="shared" si="293"/>
        <v/>
      </c>
      <c r="AT200" s="195" t="str">
        <f t="shared" si="293"/>
        <v/>
      </c>
      <c r="AU200" s="195" t="str">
        <f t="shared" si="293"/>
        <v/>
      </c>
      <c r="AV200" s="195" t="str">
        <f t="shared" si="293"/>
        <v/>
      </c>
      <c r="AW200" s="195" t="str">
        <f t="shared" si="293"/>
        <v/>
      </c>
      <c r="AX200" s="195" t="str">
        <f t="shared" si="293"/>
        <v/>
      </c>
      <c r="AY200" s="195" t="str">
        <f t="shared" si="293"/>
        <v/>
      </c>
      <c r="AZ200" s="195" t="str">
        <f t="shared" si="293"/>
        <v/>
      </c>
      <c r="BA200" s="195" t="str">
        <f t="shared" si="293"/>
        <v/>
      </c>
      <c r="BB200" s="195" t="str">
        <f t="shared" si="293"/>
        <v/>
      </c>
      <c r="BC200" s="195" t="str">
        <f t="shared" si="293"/>
        <v/>
      </c>
      <c r="BD200" s="195" t="str">
        <f t="shared" si="293"/>
        <v/>
      </c>
      <c r="BE200" s="195" t="str">
        <f t="shared" si="293"/>
        <v/>
      </c>
      <c r="BF200" s="195" t="str">
        <f t="shared" si="293"/>
        <v/>
      </c>
      <c r="BG200" s="195" t="str">
        <f t="shared" si="293"/>
        <v/>
      </c>
      <c r="BH200" s="195" t="str">
        <f t="shared" si="293"/>
        <v/>
      </c>
      <c r="BI200" s="195" t="str">
        <f t="shared" si="293"/>
        <v/>
      </c>
      <c r="BJ200" s="195" t="str">
        <f t="shared" si="293"/>
        <v/>
      </c>
      <c r="BK200" s="195" t="str">
        <f t="shared" si="293"/>
        <v/>
      </c>
      <c r="BL200" s="195" t="str">
        <f t="shared" si="293"/>
        <v/>
      </c>
      <c r="BM200" s="195" t="str">
        <f t="shared" si="293"/>
        <v/>
      </c>
      <c r="BN200" s="195" t="str">
        <f t="shared" si="293"/>
        <v/>
      </c>
      <c r="BO200" s="195" t="str">
        <f t="shared" si="293"/>
        <v/>
      </c>
      <c r="BP200" s="195">
        <f t="shared" ref="BP200:CY200" si="294">IF($C200&gt;BP$135, "", IF(BP$135=$G$15, MAX(BP94-$G$20, 0), EXP(-$G$21*$G$16)*($G$19*BQ200+(1-$G$19)*BQ201)))</f>
        <v>0</v>
      </c>
      <c r="BQ200" s="195">
        <f t="shared" si="294"/>
        <v>0</v>
      </c>
      <c r="BR200" s="195">
        <f t="shared" si="294"/>
        <v>0</v>
      </c>
      <c r="BS200" s="195">
        <f t="shared" si="294"/>
        <v>0</v>
      </c>
      <c r="BT200" s="195">
        <f t="shared" si="294"/>
        <v>0</v>
      </c>
      <c r="BU200" s="195">
        <f t="shared" si="294"/>
        <v>0</v>
      </c>
      <c r="BV200" s="195">
        <f t="shared" si="294"/>
        <v>0</v>
      </c>
      <c r="BW200" s="195">
        <f t="shared" si="294"/>
        <v>0</v>
      </c>
      <c r="BX200" s="195">
        <f t="shared" si="294"/>
        <v>0</v>
      </c>
      <c r="BY200" s="195">
        <f t="shared" si="294"/>
        <v>0</v>
      </c>
      <c r="BZ200" s="195">
        <f t="shared" si="294"/>
        <v>0</v>
      </c>
      <c r="CA200" s="195">
        <f t="shared" si="294"/>
        <v>0</v>
      </c>
      <c r="CB200" s="195">
        <f t="shared" si="294"/>
        <v>0</v>
      </c>
      <c r="CC200" s="195">
        <f t="shared" si="294"/>
        <v>0</v>
      </c>
      <c r="CD200" s="195">
        <f t="shared" si="294"/>
        <v>0</v>
      </c>
      <c r="CE200" s="195">
        <f t="shared" si="294"/>
        <v>0</v>
      </c>
      <c r="CF200" s="195">
        <f t="shared" si="294"/>
        <v>0</v>
      </c>
      <c r="CG200" s="195">
        <f t="shared" si="294"/>
        <v>0</v>
      </c>
      <c r="CH200" s="195">
        <f t="shared" si="294"/>
        <v>0</v>
      </c>
      <c r="CI200" s="195">
        <f t="shared" si="294"/>
        <v>0</v>
      </c>
      <c r="CJ200" s="195">
        <f t="shared" si="294"/>
        <v>0</v>
      </c>
      <c r="CK200" s="195">
        <f t="shared" si="294"/>
        <v>0</v>
      </c>
      <c r="CL200" s="195">
        <f t="shared" si="294"/>
        <v>0</v>
      </c>
      <c r="CM200" s="195">
        <f t="shared" si="294"/>
        <v>0</v>
      </c>
      <c r="CN200" s="195">
        <f t="shared" si="294"/>
        <v>0</v>
      </c>
      <c r="CO200" s="195">
        <f t="shared" si="294"/>
        <v>0</v>
      </c>
      <c r="CP200" s="195">
        <f t="shared" si="294"/>
        <v>0</v>
      </c>
      <c r="CQ200" s="195">
        <f t="shared" si="294"/>
        <v>0</v>
      </c>
      <c r="CR200" s="195">
        <f t="shared" si="294"/>
        <v>0</v>
      </c>
      <c r="CS200" s="195">
        <f t="shared" si="294"/>
        <v>0</v>
      </c>
      <c r="CT200" s="195">
        <f t="shared" si="294"/>
        <v>0</v>
      </c>
      <c r="CU200" s="195">
        <f t="shared" si="294"/>
        <v>0</v>
      </c>
      <c r="CV200" s="195">
        <f t="shared" si="294"/>
        <v>0</v>
      </c>
      <c r="CW200" s="195">
        <f t="shared" si="294"/>
        <v>0</v>
      </c>
      <c r="CX200" s="195">
        <f t="shared" si="294"/>
        <v>0</v>
      </c>
      <c r="CY200" s="195">
        <f t="shared" si="294"/>
        <v>0</v>
      </c>
      <c r="CZ200" s="195">
        <f>IF($C200&gt;CZ$135, "", IF(CZ$135=$G$15, MAX(CZ94-$G$20, 0), EXP(-$G$21*$G$16)*($G$19*#REF!+(1-$G$19)*#REF!)))</f>
        <v>0</v>
      </c>
    </row>
    <row r="201" spans="3:104" ht="16" hidden="1" outlineLevel="2">
      <c r="C201" s="177">
        <v>65</v>
      </c>
      <c r="D201" s="179" t="str">
        <f t="shared" ref="D201:AI201" si="295">IF($C201&gt;D$135, "", IF(D$135=$G$15, MAX(D95-$G$20, 0), EXP(-$G$21*$G$16)*($G$19*E201+(1-$G$19)*E202)))</f>
        <v/>
      </c>
      <c r="E201" s="195" t="str">
        <f t="shared" si="295"/>
        <v/>
      </c>
      <c r="F201" s="195" t="str">
        <f t="shared" si="295"/>
        <v/>
      </c>
      <c r="G201" s="195" t="str">
        <f t="shared" si="295"/>
        <v/>
      </c>
      <c r="H201" s="195" t="str">
        <f t="shared" si="295"/>
        <v/>
      </c>
      <c r="I201" s="195" t="str">
        <f t="shared" si="295"/>
        <v/>
      </c>
      <c r="J201" s="195" t="str">
        <f t="shared" si="295"/>
        <v/>
      </c>
      <c r="K201" s="195" t="str">
        <f t="shared" si="295"/>
        <v/>
      </c>
      <c r="L201" s="195" t="str">
        <f t="shared" si="295"/>
        <v/>
      </c>
      <c r="M201" s="195" t="str">
        <f t="shared" si="295"/>
        <v/>
      </c>
      <c r="N201" s="195" t="str">
        <f t="shared" si="295"/>
        <v/>
      </c>
      <c r="O201" s="195" t="str">
        <f t="shared" si="295"/>
        <v/>
      </c>
      <c r="P201" s="195" t="str">
        <f t="shared" si="295"/>
        <v/>
      </c>
      <c r="Q201" s="195" t="str">
        <f t="shared" si="295"/>
        <v/>
      </c>
      <c r="R201" s="195" t="str">
        <f t="shared" si="295"/>
        <v/>
      </c>
      <c r="S201" s="195" t="str">
        <f t="shared" si="295"/>
        <v/>
      </c>
      <c r="T201" s="195" t="str">
        <f t="shared" si="295"/>
        <v/>
      </c>
      <c r="U201" s="195" t="str">
        <f t="shared" si="295"/>
        <v/>
      </c>
      <c r="V201" s="195" t="str">
        <f t="shared" si="295"/>
        <v/>
      </c>
      <c r="W201" s="195" t="str">
        <f t="shared" si="295"/>
        <v/>
      </c>
      <c r="X201" s="195" t="str">
        <f t="shared" si="295"/>
        <v/>
      </c>
      <c r="Y201" s="195" t="str">
        <f t="shared" si="295"/>
        <v/>
      </c>
      <c r="Z201" s="195" t="str">
        <f t="shared" si="295"/>
        <v/>
      </c>
      <c r="AA201" s="195" t="str">
        <f t="shared" si="295"/>
        <v/>
      </c>
      <c r="AB201" s="195" t="str">
        <f t="shared" si="295"/>
        <v/>
      </c>
      <c r="AC201" s="195" t="str">
        <f t="shared" si="295"/>
        <v/>
      </c>
      <c r="AD201" s="195" t="str">
        <f t="shared" si="295"/>
        <v/>
      </c>
      <c r="AE201" s="195" t="str">
        <f t="shared" si="295"/>
        <v/>
      </c>
      <c r="AF201" s="195" t="str">
        <f t="shared" si="295"/>
        <v/>
      </c>
      <c r="AG201" s="195" t="str">
        <f t="shared" si="295"/>
        <v/>
      </c>
      <c r="AH201" s="195" t="str">
        <f t="shared" si="295"/>
        <v/>
      </c>
      <c r="AI201" s="195" t="str">
        <f t="shared" si="295"/>
        <v/>
      </c>
      <c r="AJ201" s="195" t="str">
        <f t="shared" ref="AJ201:BO201" si="296">IF($C201&gt;AJ$135, "", IF(AJ$135=$G$15, MAX(AJ95-$G$20, 0), EXP(-$G$21*$G$16)*($G$19*AK201+(1-$G$19)*AK202)))</f>
        <v/>
      </c>
      <c r="AK201" s="195" t="str">
        <f t="shared" si="296"/>
        <v/>
      </c>
      <c r="AL201" s="195" t="str">
        <f t="shared" si="296"/>
        <v/>
      </c>
      <c r="AM201" s="195" t="str">
        <f t="shared" si="296"/>
        <v/>
      </c>
      <c r="AN201" s="195" t="str">
        <f t="shared" si="296"/>
        <v/>
      </c>
      <c r="AO201" s="195" t="str">
        <f t="shared" si="296"/>
        <v/>
      </c>
      <c r="AP201" s="195" t="str">
        <f t="shared" si="296"/>
        <v/>
      </c>
      <c r="AQ201" s="195" t="str">
        <f t="shared" si="296"/>
        <v/>
      </c>
      <c r="AR201" s="195" t="str">
        <f t="shared" si="296"/>
        <v/>
      </c>
      <c r="AS201" s="195" t="str">
        <f t="shared" si="296"/>
        <v/>
      </c>
      <c r="AT201" s="195" t="str">
        <f t="shared" si="296"/>
        <v/>
      </c>
      <c r="AU201" s="195" t="str">
        <f t="shared" si="296"/>
        <v/>
      </c>
      <c r="AV201" s="195" t="str">
        <f t="shared" si="296"/>
        <v/>
      </c>
      <c r="AW201" s="195" t="str">
        <f t="shared" si="296"/>
        <v/>
      </c>
      <c r="AX201" s="195" t="str">
        <f t="shared" si="296"/>
        <v/>
      </c>
      <c r="AY201" s="195" t="str">
        <f t="shared" si="296"/>
        <v/>
      </c>
      <c r="AZ201" s="195" t="str">
        <f t="shared" si="296"/>
        <v/>
      </c>
      <c r="BA201" s="195" t="str">
        <f t="shared" si="296"/>
        <v/>
      </c>
      <c r="BB201" s="195" t="str">
        <f t="shared" si="296"/>
        <v/>
      </c>
      <c r="BC201" s="195" t="str">
        <f t="shared" si="296"/>
        <v/>
      </c>
      <c r="BD201" s="195" t="str">
        <f t="shared" si="296"/>
        <v/>
      </c>
      <c r="BE201" s="195" t="str">
        <f t="shared" si="296"/>
        <v/>
      </c>
      <c r="BF201" s="195" t="str">
        <f t="shared" si="296"/>
        <v/>
      </c>
      <c r="BG201" s="195" t="str">
        <f t="shared" si="296"/>
        <v/>
      </c>
      <c r="BH201" s="195" t="str">
        <f t="shared" si="296"/>
        <v/>
      </c>
      <c r="BI201" s="195" t="str">
        <f t="shared" si="296"/>
        <v/>
      </c>
      <c r="BJ201" s="195" t="str">
        <f t="shared" si="296"/>
        <v/>
      </c>
      <c r="BK201" s="195" t="str">
        <f t="shared" si="296"/>
        <v/>
      </c>
      <c r="BL201" s="195" t="str">
        <f t="shared" si="296"/>
        <v/>
      </c>
      <c r="BM201" s="195" t="str">
        <f t="shared" si="296"/>
        <v/>
      </c>
      <c r="BN201" s="195" t="str">
        <f t="shared" si="296"/>
        <v/>
      </c>
      <c r="BO201" s="195" t="str">
        <f t="shared" si="296"/>
        <v/>
      </c>
      <c r="BP201" s="195" t="str">
        <f t="shared" ref="BP201:CY201" si="297">IF($C201&gt;BP$135, "", IF(BP$135=$G$15, MAX(BP95-$G$20, 0), EXP(-$G$21*$G$16)*($G$19*BQ201+(1-$G$19)*BQ202)))</f>
        <v/>
      </c>
      <c r="BQ201" s="195">
        <f t="shared" si="297"/>
        <v>0</v>
      </c>
      <c r="BR201" s="195">
        <f t="shared" si="297"/>
        <v>0</v>
      </c>
      <c r="BS201" s="195">
        <f t="shared" si="297"/>
        <v>0</v>
      </c>
      <c r="BT201" s="195">
        <f t="shared" si="297"/>
        <v>0</v>
      </c>
      <c r="BU201" s="195">
        <f t="shared" si="297"/>
        <v>0</v>
      </c>
      <c r="BV201" s="195">
        <f t="shared" si="297"/>
        <v>0</v>
      </c>
      <c r="BW201" s="195">
        <f t="shared" si="297"/>
        <v>0</v>
      </c>
      <c r="BX201" s="195">
        <f t="shared" si="297"/>
        <v>0</v>
      </c>
      <c r="BY201" s="195">
        <f t="shared" si="297"/>
        <v>0</v>
      </c>
      <c r="BZ201" s="195">
        <f t="shared" si="297"/>
        <v>0</v>
      </c>
      <c r="CA201" s="195">
        <f t="shared" si="297"/>
        <v>0</v>
      </c>
      <c r="CB201" s="195">
        <f t="shared" si="297"/>
        <v>0</v>
      </c>
      <c r="CC201" s="195">
        <f t="shared" si="297"/>
        <v>0</v>
      </c>
      <c r="CD201" s="195">
        <f t="shared" si="297"/>
        <v>0</v>
      </c>
      <c r="CE201" s="195">
        <f t="shared" si="297"/>
        <v>0</v>
      </c>
      <c r="CF201" s="195">
        <f t="shared" si="297"/>
        <v>0</v>
      </c>
      <c r="CG201" s="195">
        <f t="shared" si="297"/>
        <v>0</v>
      </c>
      <c r="CH201" s="195">
        <f t="shared" si="297"/>
        <v>0</v>
      </c>
      <c r="CI201" s="195">
        <f t="shared" si="297"/>
        <v>0</v>
      </c>
      <c r="CJ201" s="195">
        <f t="shared" si="297"/>
        <v>0</v>
      </c>
      <c r="CK201" s="195">
        <f t="shared" si="297"/>
        <v>0</v>
      </c>
      <c r="CL201" s="195">
        <f t="shared" si="297"/>
        <v>0</v>
      </c>
      <c r="CM201" s="195">
        <f t="shared" si="297"/>
        <v>0</v>
      </c>
      <c r="CN201" s="195">
        <f t="shared" si="297"/>
        <v>0</v>
      </c>
      <c r="CO201" s="195">
        <f t="shared" si="297"/>
        <v>0</v>
      </c>
      <c r="CP201" s="195">
        <f t="shared" si="297"/>
        <v>0</v>
      </c>
      <c r="CQ201" s="195">
        <f t="shared" si="297"/>
        <v>0</v>
      </c>
      <c r="CR201" s="195">
        <f t="shared" si="297"/>
        <v>0</v>
      </c>
      <c r="CS201" s="195">
        <f t="shared" si="297"/>
        <v>0</v>
      </c>
      <c r="CT201" s="195">
        <f t="shared" si="297"/>
        <v>0</v>
      </c>
      <c r="CU201" s="195">
        <f t="shared" si="297"/>
        <v>0</v>
      </c>
      <c r="CV201" s="195">
        <f t="shared" si="297"/>
        <v>0</v>
      </c>
      <c r="CW201" s="195">
        <f t="shared" si="297"/>
        <v>0</v>
      </c>
      <c r="CX201" s="195">
        <f t="shared" si="297"/>
        <v>0</v>
      </c>
      <c r="CY201" s="195">
        <f t="shared" si="297"/>
        <v>0</v>
      </c>
      <c r="CZ201" s="195">
        <f>IF($C201&gt;CZ$135, "", IF(CZ$135=$G$15, MAX(CZ95-$G$20, 0), EXP(-$G$21*$G$16)*($G$19*#REF!+(1-$G$19)*#REF!)))</f>
        <v>0</v>
      </c>
    </row>
    <row r="202" spans="3:104" ht="16" hidden="1" outlineLevel="2">
      <c r="C202" s="177">
        <v>66</v>
      </c>
      <c r="D202" s="179" t="str">
        <f t="shared" ref="D202:AI202" si="298">IF($C202&gt;D$135, "", IF(D$135=$G$15, MAX(D96-$G$20, 0), EXP(-$G$21*$G$16)*($G$19*E202+(1-$G$19)*E203)))</f>
        <v/>
      </c>
      <c r="E202" s="195" t="str">
        <f t="shared" si="298"/>
        <v/>
      </c>
      <c r="F202" s="195" t="str">
        <f t="shared" si="298"/>
        <v/>
      </c>
      <c r="G202" s="195" t="str">
        <f t="shared" si="298"/>
        <v/>
      </c>
      <c r="H202" s="195" t="str">
        <f t="shared" si="298"/>
        <v/>
      </c>
      <c r="I202" s="195" t="str">
        <f t="shared" si="298"/>
        <v/>
      </c>
      <c r="J202" s="195" t="str">
        <f t="shared" si="298"/>
        <v/>
      </c>
      <c r="K202" s="195" t="str">
        <f t="shared" si="298"/>
        <v/>
      </c>
      <c r="L202" s="195" t="str">
        <f t="shared" si="298"/>
        <v/>
      </c>
      <c r="M202" s="195" t="str">
        <f t="shared" si="298"/>
        <v/>
      </c>
      <c r="N202" s="195" t="str">
        <f t="shared" si="298"/>
        <v/>
      </c>
      <c r="O202" s="195" t="str">
        <f t="shared" si="298"/>
        <v/>
      </c>
      <c r="P202" s="195" t="str">
        <f t="shared" si="298"/>
        <v/>
      </c>
      <c r="Q202" s="195" t="str">
        <f t="shared" si="298"/>
        <v/>
      </c>
      <c r="R202" s="195" t="str">
        <f t="shared" si="298"/>
        <v/>
      </c>
      <c r="S202" s="195" t="str">
        <f t="shared" si="298"/>
        <v/>
      </c>
      <c r="T202" s="195" t="str">
        <f t="shared" si="298"/>
        <v/>
      </c>
      <c r="U202" s="195" t="str">
        <f t="shared" si="298"/>
        <v/>
      </c>
      <c r="V202" s="195" t="str">
        <f t="shared" si="298"/>
        <v/>
      </c>
      <c r="W202" s="195" t="str">
        <f t="shared" si="298"/>
        <v/>
      </c>
      <c r="X202" s="195" t="str">
        <f t="shared" si="298"/>
        <v/>
      </c>
      <c r="Y202" s="195" t="str">
        <f t="shared" si="298"/>
        <v/>
      </c>
      <c r="Z202" s="195" t="str">
        <f t="shared" si="298"/>
        <v/>
      </c>
      <c r="AA202" s="195" t="str">
        <f t="shared" si="298"/>
        <v/>
      </c>
      <c r="AB202" s="195" t="str">
        <f t="shared" si="298"/>
        <v/>
      </c>
      <c r="AC202" s="195" t="str">
        <f t="shared" si="298"/>
        <v/>
      </c>
      <c r="AD202" s="195" t="str">
        <f t="shared" si="298"/>
        <v/>
      </c>
      <c r="AE202" s="195" t="str">
        <f t="shared" si="298"/>
        <v/>
      </c>
      <c r="AF202" s="195" t="str">
        <f t="shared" si="298"/>
        <v/>
      </c>
      <c r="AG202" s="195" t="str">
        <f t="shared" si="298"/>
        <v/>
      </c>
      <c r="AH202" s="195" t="str">
        <f t="shared" si="298"/>
        <v/>
      </c>
      <c r="AI202" s="195" t="str">
        <f t="shared" si="298"/>
        <v/>
      </c>
      <c r="AJ202" s="195" t="str">
        <f t="shared" ref="AJ202:BO202" si="299">IF($C202&gt;AJ$135, "", IF(AJ$135=$G$15, MAX(AJ96-$G$20, 0), EXP(-$G$21*$G$16)*($G$19*AK202+(1-$G$19)*AK203)))</f>
        <v/>
      </c>
      <c r="AK202" s="195" t="str">
        <f t="shared" si="299"/>
        <v/>
      </c>
      <c r="AL202" s="195" t="str">
        <f t="shared" si="299"/>
        <v/>
      </c>
      <c r="AM202" s="195" t="str">
        <f t="shared" si="299"/>
        <v/>
      </c>
      <c r="AN202" s="195" t="str">
        <f t="shared" si="299"/>
        <v/>
      </c>
      <c r="AO202" s="195" t="str">
        <f t="shared" si="299"/>
        <v/>
      </c>
      <c r="AP202" s="195" t="str">
        <f t="shared" si="299"/>
        <v/>
      </c>
      <c r="AQ202" s="195" t="str">
        <f t="shared" si="299"/>
        <v/>
      </c>
      <c r="AR202" s="195" t="str">
        <f t="shared" si="299"/>
        <v/>
      </c>
      <c r="AS202" s="195" t="str">
        <f t="shared" si="299"/>
        <v/>
      </c>
      <c r="AT202" s="195" t="str">
        <f t="shared" si="299"/>
        <v/>
      </c>
      <c r="AU202" s="195" t="str">
        <f t="shared" si="299"/>
        <v/>
      </c>
      <c r="AV202" s="195" t="str">
        <f t="shared" si="299"/>
        <v/>
      </c>
      <c r="AW202" s="195" t="str">
        <f t="shared" si="299"/>
        <v/>
      </c>
      <c r="AX202" s="195" t="str">
        <f t="shared" si="299"/>
        <v/>
      </c>
      <c r="AY202" s="195" t="str">
        <f t="shared" si="299"/>
        <v/>
      </c>
      <c r="AZ202" s="195" t="str">
        <f t="shared" si="299"/>
        <v/>
      </c>
      <c r="BA202" s="195" t="str">
        <f t="shared" si="299"/>
        <v/>
      </c>
      <c r="BB202" s="195" t="str">
        <f t="shared" si="299"/>
        <v/>
      </c>
      <c r="BC202" s="195" t="str">
        <f t="shared" si="299"/>
        <v/>
      </c>
      <c r="BD202" s="195" t="str">
        <f t="shared" si="299"/>
        <v/>
      </c>
      <c r="BE202" s="195" t="str">
        <f t="shared" si="299"/>
        <v/>
      </c>
      <c r="BF202" s="195" t="str">
        <f t="shared" si="299"/>
        <v/>
      </c>
      <c r="BG202" s="195" t="str">
        <f t="shared" si="299"/>
        <v/>
      </c>
      <c r="BH202" s="195" t="str">
        <f t="shared" si="299"/>
        <v/>
      </c>
      <c r="BI202" s="195" t="str">
        <f t="shared" si="299"/>
        <v/>
      </c>
      <c r="BJ202" s="195" t="str">
        <f t="shared" si="299"/>
        <v/>
      </c>
      <c r="BK202" s="195" t="str">
        <f t="shared" si="299"/>
        <v/>
      </c>
      <c r="BL202" s="195" t="str">
        <f t="shared" si="299"/>
        <v/>
      </c>
      <c r="BM202" s="195" t="str">
        <f t="shared" si="299"/>
        <v/>
      </c>
      <c r="BN202" s="195" t="str">
        <f t="shared" si="299"/>
        <v/>
      </c>
      <c r="BO202" s="195" t="str">
        <f t="shared" si="299"/>
        <v/>
      </c>
      <c r="BP202" s="195" t="str">
        <f t="shared" ref="BP202:CY202" si="300">IF($C202&gt;BP$135, "", IF(BP$135=$G$15, MAX(BP96-$G$20, 0), EXP(-$G$21*$G$16)*($G$19*BQ202+(1-$G$19)*BQ203)))</f>
        <v/>
      </c>
      <c r="BQ202" s="195" t="str">
        <f t="shared" si="300"/>
        <v/>
      </c>
      <c r="BR202" s="195">
        <f t="shared" si="300"/>
        <v>0</v>
      </c>
      <c r="BS202" s="195">
        <f t="shared" si="300"/>
        <v>0</v>
      </c>
      <c r="BT202" s="195">
        <f t="shared" si="300"/>
        <v>0</v>
      </c>
      <c r="BU202" s="195">
        <f t="shared" si="300"/>
        <v>0</v>
      </c>
      <c r="BV202" s="195">
        <f t="shared" si="300"/>
        <v>0</v>
      </c>
      <c r="BW202" s="195">
        <f t="shared" si="300"/>
        <v>0</v>
      </c>
      <c r="BX202" s="195">
        <f t="shared" si="300"/>
        <v>0</v>
      </c>
      <c r="BY202" s="195">
        <f t="shared" si="300"/>
        <v>0</v>
      </c>
      <c r="BZ202" s="195">
        <f t="shared" si="300"/>
        <v>0</v>
      </c>
      <c r="CA202" s="195">
        <f t="shared" si="300"/>
        <v>0</v>
      </c>
      <c r="CB202" s="195">
        <f t="shared" si="300"/>
        <v>0</v>
      </c>
      <c r="CC202" s="195">
        <f t="shared" si="300"/>
        <v>0</v>
      </c>
      <c r="CD202" s="195">
        <f t="shared" si="300"/>
        <v>0</v>
      </c>
      <c r="CE202" s="195">
        <f t="shared" si="300"/>
        <v>0</v>
      </c>
      <c r="CF202" s="195">
        <f t="shared" si="300"/>
        <v>0</v>
      </c>
      <c r="CG202" s="195">
        <f t="shared" si="300"/>
        <v>0</v>
      </c>
      <c r="CH202" s="195">
        <f t="shared" si="300"/>
        <v>0</v>
      </c>
      <c r="CI202" s="195">
        <f t="shared" si="300"/>
        <v>0</v>
      </c>
      <c r="CJ202" s="195">
        <f t="shared" si="300"/>
        <v>0</v>
      </c>
      <c r="CK202" s="195">
        <f t="shared" si="300"/>
        <v>0</v>
      </c>
      <c r="CL202" s="195">
        <f t="shared" si="300"/>
        <v>0</v>
      </c>
      <c r="CM202" s="195">
        <f t="shared" si="300"/>
        <v>0</v>
      </c>
      <c r="CN202" s="195">
        <f t="shared" si="300"/>
        <v>0</v>
      </c>
      <c r="CO202" s="195">
        <f t="shared" si="300"/>
        <v>0</v>
      </c>
      <c r="CP202" s="195">
        <f t="shared" si="300"/>
        <v>0</v>
      </c>
      <c r="CQ202" s="195">
        <f t="shared" si="300"/>
        <v>0</v>
      </c>
      <c r="CR202" s="195">
        <f t="shared" si="300"/>
        <v>0</v>
      </c>
      <c r="CS202" s="195">
        <f t="shared" si="300"/>
        <v>0</v>
      </c>
      <c r="CT202" s="195">
        <f t="shared" si="300"/>
        <v>0</v>
      </c>
      <c r="CU202" s="195">
        <f t="shared" si="300"/>
        <v>0</v>
      </c>
      <c r="CV202" s="195">
        <f t="shared" si="300"/>
        <v>0</v>
      </c>
      <c r="CW202" s="195">
        <f t="shared" si="300"/>
        <v>0</v>
      </c>
      <c r="CX202" s="195">
        <f t="shared" si="300"/>
        <v>0</v>
      </c>
      <c r="CY202" s="195">
        <f t="shared" si="300"/>
        <v>0</v>
      </c>
      <c r="CZ202" s="195">
        <f>IF($C202&gt;CZ$135, "", IF(CZ$135=$G$15, MAX(CZ96-$G$20, 0), EXP(-$G$21*$G$16)*($G$19*#REF!+(1-$G$19)*#REF!)))</f>
        <v>0</v>
      </c>
    </row>
    <row r="203" spans="3:104" ht="16" hidden="1" outlineLevel="2">
      <c r="C203" s="177">
        <v>67</v>
      </c>
      <c r="D203" s="179" t="str">
        <f t="shared" ref="D203:AI203" si="301">IF($C203&gt;D$135, "", IF(D$135=$G$15, MAX(D97-$G$20, 0), EXP(-$G$21*$G$16)*($G$19*E203+(1-$G$19)*E204)))</f>
        <v/>
      </c>
      <c r="E203" s="195" t="str">
        <f t="shared" si="301"/>
        <v/>
      </c>
      <c r="F203" s="195" t="str">
        <f t="shared" si="301"/>
        <v/>
      </c>
      <c r="G203" s="195" t="str">
        <f t="shared" si="301"/>
        <v/>
      </c>
      <c r="H203" s="195" t="str">
        <f t="shared" si="301"/>
        <v/>
      </c>
      <c r="I203" s="195" t="str">
        <f t="shared" si="301"/>
        <v/>
      </c>
      <c r="J203" s="195" t="str">
        <f t="shared" si="301"/>
        <v/>
      </c>
      <c r="K203" s="195" t="str">
        <f t="shared" si="301"/>
        <v/>
      </c>
      <c r="L203" s="195" t="str">
        <f t="shared" si="301"/>
        <v/>
      </c>
      <c r="M203" s="195" t="str">
        <f t="shared" si="301"/>
        <v/>
      </c>
      <c r="N203" s="195" t="str">
        <f t="shared" si="301"/>
        <v/>
      </c>
      <c r="O203" s="195" t="str">
        <f t="shared" si="301"/>
        <v/>
      </c>
      <c r="P203" s="195" t="str">
        <f t="shared" si="301"/>
        <v/>
      </c>
      <c r="Q203" s="195" t="str">
        <f t="shared" si="301"/>
        <v/>
      </c>
      <c r="R203" s="195" t="str">
        <f t="shared" si="301"/>
        <v/>
      </c>
      <c r="S203" s="195" t="str">
        <f t="shared" si="301"/>
        <v/>
      </c>
      <c r="T203" s="195" t="str">
        <f t="shared" si="301"/>
        <v/>
      </c>
      <c r="U203" s="195" t="str">
        <f t="shared" si="301"/>
        <v/>
      </c>
      <c r="V203" s="195" t="str">
        <f t="shared" si="301"/>
        <v/>
      </c>
      <c r="W203" s="195" t="str">
        <f t="shared" si="301"/>
        <v/>
      </c>
      <c r="X203" s="195" t="str">
        <f t="shared" si="301"/>
        <v/>
      </c>
      <c r="Y203" s="195" t="str">
        <f t="shared" si="301"/>
        <v/>
      </c>
      <c r="Z203" s="195" t="str">
        <f t="shared" si="301"/>
        <v/>
      </c>
      <c r="AA203" s="195" t="str">
        <f t="shared" si="301"/>
        <v/>
      </c>
      <c r="AB203" s="195" t="str">
        <f t="shared" si="301"/>
        <v/>
      </c>
      <c r="AC203" s="195" t="str">
        <f t="shared" si="301"/>
        <v/>
      </c>
      <c r="AD203" s="195" t="str">
        <f t="shared" si="301"/>
        <v/>
      </c>
      <c r="AE203" s="195" t="str">
        <f t="shared" si="301"/>
        <v/>
      </c>
      <c r="AF203" s="195" t="str">
        <f t="shared" si="301"/>
        <v/>
      </c>
      <c r="AG203" s="195" t="str">
        <f t="shared" si="301"/>
        <v/>
      </c>
      <c r="AH203" s="195" t="str">
        <f t="shared" si="301"/>
        <v/>
      </c>
      <c r="AI203" s="195" t="str">
        <f t="shared" si="301"/>
        <v/>
      </c>
      <c r="AJ203" s="195" t="str">
        <f t="shared" ref="AJ203:BO203" si="302">IF($C203&gt;AJ$135, "", IF(AJ$135=$G$15, MAX(AJ97-$G$20, 0), EXP(-$G$21*$G$16)*($G$19*AK203+(1-$G$19)*AK204)))</f>
        <v/>
      </c>
      <c r="AK203" s="195" t="str">
        <f t="shared" si="302"/>
        <v/>
      </c>
      <c r="AL203" s="195" t="str">
        <f t="shared" si="302"/>
        <v/>
      </c>
      <c r="AM203" s="195" t="str">
        <f t="shared" si="302"/>
        <v/>
      </c>
      <c r="AN203" s="195" t="str">
        <f t="shared" si="302"/>
        <v/>
      </c>
      <c r="AO203" s="195" t="str">
        <f t="shared" si="302"/>
        <v/>
      </c>
      <c r="AP203" s="195" t="str">
        <f t="shared" si="302"/>
        <v/>
      </c>
      <c r="AQ203" s="195" t="str">
        <f t="shared" si="302"/>
        <v/>
      </c>
      <c r="AR203" s="195" t="str">
        <f t="shared" si="302"/>
        <v/>
      </c>
      <c r="AS203" s="195" t="str">
        <f t="shared" si="302"/>
        <v/>
      </c>
      <c r="AT203" s="195" t="str">
        <f t="shared" si="302"/>
        <v/>
      </c>
      <c r="AU203" s="195" t="str">
        <f t="shared" si="302"/>
        <v/>
      </c>
      <c r="AV203" s="195" t="str">
        <f t="shared" si="302"/>
        <v/>
      </c>
      <c r="AW203" s="195" t="str">
        <f t="shared" si="302"/>
        <v/>
      </c>
      <c r="AX203" s="195" t="str">
        <f t="shared" si="302"/>
        <v/>
      </c>
      <c r="AY203" s="195" t="str">
        <f t="shared" si="302"/>
        <v/>
      </c>
      <c r="AZ203" s="195" t="str">
        <f t="shared" si="302"/>
        <v/>
      </c>
      <c r="BA203" s="195" t="str">
        <f t="shared" si="302"/>
        <v/>
      </c>
      <c r="BB203" s="195" t="str">
        <f t="shared" si="302"/>
        <v/>
      </c>
      <c r="BC203" s="195" t="str">
        <f t="shared" si="302"/>
        <v/>
      </c>
      <c r="BD203" s="195" t="str">
        <f t="shared" si="302"/>
        <v/>
      </c>
      <c r="BE203" s="195" t="str">
        <f t="shared" si="302"/>
        <v/>
      </c>
      <c r="BF203" s="195" t="str">
        <f t="shared" si="302"/>
        <v/>
      </c>
      <c r="BG203" s="195" t="str">
        <f t="shared" si="302"/>
        <v/>
      </c>
      <c r="BH203" s="195" t="str">
        <f t="shared" si="302"/>
        <v/>
      </c>
      <c r="BI203" s="195" t="str">
        <f t="shared" si="302"/>
        <v/>
      </c>
      <c r="BJ203" s="195" t="str">
        <f t="shared" si="302"/>
        <v/>
      </c>
      <c r="BK203" s="195" t="str">
        <f t="shared" si="302"/>
        <v/>
      </c>
      <c r="BL203" s="195" t="str">
        <f t="shared" si="302"/>
        <v/>
      </c>
      <c r="BM203" s="195" t="str">
        <f t="shared" si="302"/>
        <v/>
      </c>
      <c r="BN203" s="195" t="str">
        <f t="shared" si="302"/>
        <v/>
      </c>
      <c r="BO203" s="195" t="str">
        <f t="shared" si="302"/>
        <v/>
      </c>
      <c r="BP203" s="195" t="str">
        <f t="shared" ref="BP203:CY203" si="303">IF($C203&gt;BP$135, "", IF(BP$135=$G$15, MAX(BP97-$G$20, 0), EXP(-$G$21*$G$16)*($G$19*BQ203+(1-$G$19)*BQ204)))</f>
        <v/>
      </c>
      <c r="BQ203" s="195" t="str">
        <f t="shared" si="303"/>
        <v/>
      </c>
      <c r="BR203" s="195" t="str">
        <f t="shared" si="303"/>
        <v/>
      </c>
      <c r="BS203" s="195">
        <f t="shared" si="303"/>
        <v>0</v>
      </c>
      <c r="BT203" s="195">
        <f t="shared" si="303"/>
        <v>0</v>
      </c>
      <c r="BU203" s="195">
        <f t="shared" si="303"/>
        <v>0</v>
      </c>
      <c r="BV203" s="195">
        <f t="shared" si="303"/>
        <v>0</v>
      </c>
      <c r="BW203" s="195">
        <f t="shared" si="303"/>
        <v>0</v>
      </c>
      <c r="BX203" s="195">
        <f t="shared" si="303"/>
        <v>0</v>
      </c>
      <c r="BY203" s="195">
        <f t="shared" si="303"/>
        <v>0</v>
      </c>
      <c r="BZ203" s="195">
        <f t="shared" si="303"/>
        <v>0</v>
      </c>
      <c r="CA203" s="195">
        <f t="shared" si="303"/>
        <v>0</v>
      </c>
      <c r="CB203" s="195">
        <f t="shared" si="303"/>
        <v>0</v>
      </c>
      <c r="CC203" s="195">
        <f t="shared" si="303"/>
        <v>0</v>
      </c>
      <c r="CD203" s="195">
        <f t="shared" si="303"/>
        <v>0</v>
      </c>
      <c r="CE203" s="195">
        <f t="shared" si="303"/>
        <v>0</v>
      </c>
      <c r="CF203" s="195">
        <f t="shared" si="303"/>
        <v>0</v>
      </c>
      <c r="CG203" s="195">
        <f t="shared" si="303"/>
        <v>0</v>
      </c>
      <c r="CH203" s="195">
        <f t="shared" si="303"/>
        <v>0</v>
      </c>
      <c r="CI203" s="195">
        <f t="shared" si="303"/>
        <v>0</v>
      </c>
      <c r="CJ203" s="195">
        <f t="shared" si="303"/>
        <v>0</v>
      </c>
      <c r="CK203" s="195">
        <f t="shared" si="303"/>
        <v>0</v>
      </c>
      <c r="CL203" s="195">
        <f t="shared" si="303"/>
        <v>0</v>
      </c>
      <c r="CM203" s="195">
        <f t="shared" si="303"/>
        <v>0</v>
      </c>
      <c r="CN203" s="195">
        <f t="shared" si="303"/>
        <v>0</v>
      </c>
      <c r="CO203" s="195">
        <f t="shared" si="303"/>
        <v>0</v>
      </c>
      <c r="CP203" s="195">
        <f t="shared" si="303"/>
        <v>0</v>
      </c>
      <c r="CQ203" s="195">
        <f t="shared" si="303"/>
        <v>0</v>
      </c>
      <c r="CR203" s="195">
        <f t="shared" si="303"/>
        <v>0</v>
      </c>
      <c r="CS203" s="195">
        <f t="shared" si="303"/>
        <v>0</v>
      </c>
      <c r="CT203" s="195">
        <f t="shared" si="303"/>
        <v>0</v>
      </c>
      <c r="CU203" s="195">
        <f t="shared" si="303"/>
        <v>0</v>
      </c>
      <c r="CV203" s="195">
        <f t="shared" si="303"/>
        <v>0</v>
      </c>
      <c r="CW203" s="195">
        <f t="shared" si="303"/>
        <v>0</v>
      </c>
      <c r="CX203" s="195">
        <f t="shared" si="303"/>
        <v>0</v>
      </c>
      <c r="CY203" s="195">
        <f t="shared" si="303"/>
        <v>0</v>
      </c>
      <c r="CZ203" s="195">
        <f>IF($C203&gt;CZ$135, "", IF(CZ$135=$G$15, MAX(CZ97-$G$20, 0), EXP(-$G$21*$G$16)*($G$19*#REF!+(1-$G$19)*#REF!)))</f>
        <v>0</v>
      </c>
    </row>
    <row r="204" spans="3:104" ht="16" hidden="1" outlineLevel="2">
      <c r="C204" s="177">
        <v>68</v>
      </c>
      <c r="D204" s="179" t="str">
        <f t="shared" ref="D204:AI204" si="304">IF($C204&gt;D$135, "", IF(D$135=$G$15, MAX(D98-$G$20, 0), EXP(-$G$21*$G$16)*($G$19*E204+(1-$G$19)*E205)))</f>
        <v/>
      </c>
      <c r="E204" s="195" t="str">
        <f t="shared" si="304"/>
        <v/>
      </c>
      <c r="F204" s="195" t="str">
        <f t="shared" si="304"/>
        <v/>
      </c>
      <c r="G204" s="195" t="str">
        <f t="shared" si="304"/>
        <v/>
      </c>
      <c r="H204" s="195" t="str">
        <f t="shared" si="304"/>
        <v/>
      </c>
      <c r="I204" s="195" t="str">
        <f t="shared" si="304"/>
        <v/>
      </c>
      <c r="J204" s="195" t="str">
        <f t="shared" si="304"/>
        <v/>
      </c>
      <c r="K204" s="195" t="str">
        <f t="shared" si="304"/>
        <v/>
      </c>
      <c r="L204" s="195" t="str">
        <f t="shared" si="304"/>
        <v/>
      </c>
      <c r="M204" s="195" t="str">
        <f t="shared" si="304"/>
        <v/>
      </c>
      <c r="N204" s="195" t="str">
        <f t="shared" si="304"/>
        <v/>
      </c>
      <c r="O204" s="195" t="str">
        <f t="shared" si="304"/>
        <v/>
      </c>
      <c r="P204" s="195" t="str">
        <f t="shared" si="304"/>
        <v/>
      </c>
      <c r="Q204" s="195" t="str">
        <f t="shared" si="304"/>
        <v/>
      </c>
      <c r="R204" s="195" t="str">
        <f t="shared" si="304"/>
        <v/>
      </c>
      <c r="S204" s="195" t="str">
        <f t="shared" si="304"/>
        <v/>
      </c>
      <c r="T204" s="195" t="str">
        <f t="shared" si="304"/>
        <v/>
      </c>
      <c r="U204" s="195" t="str">
        <f t="shared" si="304"/>
        <v/>
      </c>
      <c r="V204" s="195" t="str">
        <f t="shared" si="304"/>
        <v/>
      </c>
      <c r="W204" s="195" t="str">
        <f t="shared" si="304"/>
        <v/>
      </c>
      <c r="X204" s="195" t="str">
        <f t="shared" si="304"/>
        <v/>
      </c>
      <c r="Y204" s="195" t="str">
        <f t="shared" si="304"/>
        <v/>
      </c>
      <c r="Z204" s="195" t="str">
        <f t="shared" si="304"/>
        <v/>
      </c>
      <c r="AA204" s="195" t="str">
        <f t="shared" si="304"/>
        <v/>
      </c>
      <c r="AB204" s="195" t="str">
        <f t="shared" si="304"/>
        <v/>
      </c>
      <c r="AC204" s="195" t="str">
        <f t="shared" si="304"/>
        <v/>
      </c>
      <c r="AD204" s="195" t="str">
        <f t="shared" si="304"/>
        <v/>
      </c>
      <c r="AE204" s="195" t="str">
        <f t="shared" si="304"/>
        <v/>
      </c>
      <c r="AF204" s="195" t="str">
        <f t="shared" si="304"/>
        <v/>
      </c>
      <c r="AG204" s="195" t="str">
        <f t="shared" si="304"/>
        <v/>
      </c>
      <c r="AH204" s="195" t="str">
        <f t="shared" si="304"/>
        <v/>
      </c>
      <c r="AI204" s="195" t="str">
        <f t="shared" si="304"/>
        <v/>
      </c>
      <c r="AJ204" s="195" t="str">
        <f t="shared" ref="AJ204:BO204" si="305">IF($C204&gt;AJ$135, "", IF(AJ$135=$G$15, MAX(AJ98-$G$20, 0), EXP(-$G$21*$G$16)*($G$19*AK204+(1-$G$19)*AK205)))</f>
        <v/>
      </c>
      <c r="AK204" s="195" t="str">
        <f t="shared" si="305"/>
        <v/>
      </c>
      <c r="AL204" s="195" t="str">
        <f t="shared" si="305"/>
        <v/>
      </c>
      <c r="AM204" s="195" t="str">
        <f t="shared" si="305"/>
        <v/>
      </c>
      <c r="AN204" s="195" t="str">
        <f t="shared" si="305"/>
        <v/>
      </c>
      <c r="AO204" s="195" t="str">
        <f t="shared" si="305"/>
        <v/>
      </c>
      <c r="AP204" s="195" t="str">
        <f t="shared" si="305"/>
        <v/>
      </c>
      <c r="AQ204" s="195" t="str">
        <f t="shared" si="305"/>
        <v/>
      </c>
      <c r="AR204" s="195" t="str">
        <f t="shared" si="305"/>
        <v/>
      </c>
      <c r="AS204" s="195" t="str">
        <f t="shared" si="305"/>
        <v/>
      </c>
      <c r="AT204" s="195" t="str">
        <f t="shared" si="305"/>
        <v/>
      </c>
      <c r="AU204" s="195" t="str">
        <f t="shared" si="305"/>
        <v/>
      </c>
      <c r="AV204" s="195" t="str">
        <f t="shared" si="305"/>
        <v/>
      </c>
      <c r="AW204" s="195" t="str">
        <f t="shared" si="305"/>
        <v/>
      </c>
      <c r="AX204" s="195" t="str">
        <f t="shared" si="305"/>
        <v/>
      </c>
      <c r="AY204" s="195" t="str">
        <f t="shared" si="305"/>
        <v/>
      </c>
      <c r="AZ204" s="195" t="str">
        <f t="shared" si="305"/>
        <v/>
      </c>
      <c r="BA204" s="195" t="str">
        <f t="shared" si="305"/>
        <v/>
      </c>
      <c r="BB204" s="195" t="str">
        <f t="shared" si="305"/>
        <v/>
      </c>
      <c r="BC204" s="195" t="str">
        <f t="shared" si="305"/>
        <v/>
      </c>
      <c r="BD204" s="195" t="str">
        <f t="shared" si="305"/>
        <v/>
      </c>
      <c r="BE204" s="195" t="str">
        <f t="shared" si="305"/>
        <v/>
      </c>
      <c r="BF204" s="195" t="str">
        <f t="shared" si="305"/>
        <v/>
      </c>
      <c r="BG204" s="195" t="str">
        <f t="shared" si="305"/>
        <v/>
      </c>
      <c r="BH204" s="195" t="str">
        <f t="shared" si="305"/>
        <v/>
      </c>
      <c r="BI204" s="195" t="str">
        <f t="shared" si="305"/>
        <v/>
      </c>
      <c r="BJ204" s="195" t="str">
        <f t="shared" si="305"/>
        <v/>
      </c>
      <c r="BK204" s="195" t="str">
        <f t="shared" si="305"/>
        <v/>
      </c>
      <c r="BL204" s="195" t="str">
        <f t="shared" si="305"/>
        <v/>
      </c>
      <c r="BM204" s="195" t="str">
        <f t="shared" si="305"/>
        <v/>
      </c>
      <c r="BN204" s="195" t="str">
        <f t="shared" si="305"/>
        <v/>
      </c>
      <c r="BO204" s="195" t="str">
        <f t="shared" si="305"/>
        <v/>
      </c>
      <c r="BP204" s="195" t="str">
        <f t="shared" ref="BP204:CY204" si="306">IF($C204&gt;BP$135, "", IF(BP$135=$G$15, MAX(BP98-$G$20, 0), EXP(-$G$21*$G$16)*($G$19*BQ204+(1-$G$19)*BQ205)))</f>
        <v/>
      </c>
      <c r="BQ204" s="195" t="str">
        <f t="shared" si="306"/>
        <v/>
      </c>
      <c r="BR204" s="195" t="str">
        <f t="shared" si="306"/>
        <v/>
      </c>
      <c r="BS204" s="195" t="str">
        <f t="shared" si="306"/>
        <v/>
      </c>
      <c r="BT204" s="195">
        <f t="shared" si="306"/>
        <v>0</v>
      </c>
      <c r="BU204" s="195">
        <f t="shared" si="306"/>
        <v>0</v>
      </c>
      <c r="BV204" s="195">
        <f t="shared" si="306"/>
        <v>0</v>
      </c>
      <c r="BW204" s="195">
        <f t="shared" si="306"/>
        <v>0</v>
      </c>
      <c r="BX204" s="195">
        <f t="shared" si="306"/>
        <v>0</v>
      </c>
      <c r="BY204" s="195">
        <f t="shared" si="306"/>
        <v>0</v>
      </c>
      <c r="BZ204" s="195">
        <f t="shared" si="306"/>
        <v>0</v>
      </c>
      <c r="CA204" s="195">
        <f t="shared" si="306"/>
        <v>0</v>
      </c>
      <c r="CB204" s="195">
        <f t="shared" si="306"/>
        <v>0</v>
      </c>
      <c r="CC204" s="195">
        <f t="shared" si="306"/>
        <v>0</v>
      </c>
      <c r="CD204" s="195">
        <f t="shared" si="306"/>
        <v>0</v>
      </c>
      <c r="CE204" s="195">
        <f t="shared" si="306"/>
        <v>0</v>
      </c>
      <c r="CF204" s="195">
        <f t="shared" si="306"/>
        <v>0</v>
      </c>
      <c r="CG204" s="195">
        <f t="shared" si="306"/>
        <v>0</v>
      </c>
      <c r="CH204" s="195">
        <f t="shared" si="306"/>
        <v>0</v>
      </c>
      <c r="CI204" s="195">
        <f t="shared" si="306"/>
        <v>0</v>
      </c>
      <c r="CJ204" s="195">
        <f t="shared" si="306"/>
        <v>0</v>
      </c>
      <c r="CK204" s="195">
        <f t="shared" si="306"/>
        <v>0</v>
      </c>
      <c r="CL204" s="195">
        <f t="shared" si="306"/>
        <v>0</v>
      </c>
      <c r="CM204" s="195">
        <f t="shared" si="306"/>
        <v>0</v>
      </c>
      <c r="CN204" s="195">
        <f t="shared" si="306"/>
        <v>0</v>
      </c>
      <c r="CO204" s="195">
        <f t="shared" si="306"/>
        <v>0</v>
      </c>
      <c r="CP204" s="195">
        <f t="shared" si="306"/>
        <v>0</v>
      </c>
      <c r="CQ204" s="195">
        <f t="shared" si="306"/>
        <v>0</v>
      </c>
      <c r="CR204" s="195">
        <f t="shared" si="306"/>
        <v>0</v>
      </c>
      <c r="CS204" s="195">
        <f t="shared" si="306"/>
        <v>0</v>
      </c>
      <c r="CT204" s="195">
        <f t="shared" si="306"/>
        <v>0</v>
      </c>
      <c r="CU204" s="195">
        <f t="shared" si="306"/>
        <v>0</v>
      </c>
      <c r="CV204" s="195">
        <f t="shared" si="306"/>
        <v>0</v>
      </c>
      <c r="CW204" s="195">
        <f t="shared" si="306"/>
        <v>0</v>
      </c>
      <c r="CX204" s="195">
        <f t="shared" si="306"/>
        <v>0</v>
      </c>
      <c r="CY204" s="195">
        <f t="shared" si="306"/>
        <v>0</v>
      </c>
      <c r="CZ204" s="195">
        <f>IF($C204&gt;CZ$135, "", IF(CZ$135=$G$15, MAX(CZ98-$G$20, 0), EXP(-$G$21*$G$16)*($G$19*#REF!+(1-$G$19)*#REF!)))</f>
        <v>0</v>
      </c>
    </row>
    <row r="205" spans="3:104" ht="16" hidden="1" outlineLevel="2">
      <c r="C205" s="177">
        <v>69</v>
      </c>
      <c r="D205" s="179" t="str">
        <f t="shared" ref="D205:AI205" si="307">IF($C205&gt;D$135, "", IF(D$135=$G$15, MAX(D99-$G$20, 0), EXP(-$G$21*$G$16)*($G$19*E205+(1-$G$19)*E206)))</f>
        <v/>
      </c>
      <c r="E205" s="195" t="str">
        <f t="shared" si="307"/>
        <v/>
      </c>
      <c r="F205" s="195" t="str">
        <f t="shared" si="307"/>
        <v/>
      </c>
      <c r="G205" s="195" t="str">
        <f t="shared" si="307"/>
        <v/>
      </c>
      <c r="H205" s="195" t="str">
        <f t="shared" si="307"/>
        <v/>
      </c>
      <c r="I205" s="195" t="str">
        <f t="shared" si="307"/>
        <v/>
      </c>
      <c r="J205" s="195" t="str">
        <f t="shared" si="307"/>
        <v/>
      </c>
      <c r="K205" s="195" t="str">
        <f t="shared" si="307"/>
        <v/>
      </c>
      <c r="L205" s="195" t="str">
        <f t="shared" si="307"/>
        <v/>
      </c>
      <c r="M205" s="195" t="str">
        <f t="shared" si="307"/>
        <v/>
      </c>
      <c r="N205" s="195" t="str">
        <f t="shared" si="307"/>
        <v/>
      </c>
      <c r="O205" s="195" t="str">
        <f t="shared" si="307"/>
        <v/>
      </c>
      <c r="P205" s="195" t="str">
        <f t="shared" si="307"/>
        <v/>
      </c>
      <c r="Q205" s="195" t="str">
        <f t="shared" si="307"/>
        <v/>
      </c>
      <c r="R205" s="195" t="str">
        <f t="shared" si="307"/>
        <v/>
      </c>
      <c r="S205" s="195" t="str">
        <f t="shared" si="307"/>
        <v/>
      </c>
      <c r="T205" s="195" t="str">
        <f t="shared" si="307"/>
        <v/>
      </c>
      <c r="U205" s="195" t="str">
        <f t="shared" si="307"/>
        <v/>
      </c>
      <c r="V205" s="195" t="str">
        <f t="shared" si="307"/>
        <v/>
      </c>
      <c r="W205" s="195" t="str">
        <f t="shared" si="307"/>
        <v/>
      </c>
      <c r="X205" s="195" t="str">
        <f t="shared" si="307"/>
        <v/>
      </c>
      <c r="Y205" s="195" t="str">
        <f t="shared" si="307"/>
        <v/>
      </c>
      <c r="Z205" s="195" t="str">
        <f t="shared" si="307"/>
        <v/>
      </c>
      <c r="AA205" s="195" t="str">
        <f t="shared" si="307"/>
        <v/>
      </c>
      <c r="AB205" s="195" t="str">
        <f t="shared" si="307"/>
        <v/>
      </c>
      <c r="AC205" s="195" t="str">
        <f t="shared" si="307"/>
        <v/>
      </c>
      <c r="AD205" s="195" t="str">
        <f t="shared" si="307"/>
        <v/>
      </c>
      <c r="AE205" s="195" t="str">
        <f t="shared" si="307"/>
        <v/>
      </c>
      <c r="AF205" s="195" t="str">
        <f t="shared" si="307"/>
        <v/>
      </c>
      <c r="AG205" s="195" t="str">
        <f t="shared" si="307"/>
        <v/>
      </c>
      <c r="AH205" s="195" t="str">
        <f t="shared" si="307"/>
        <v/>
      </c>
      <c r="AI205" s="195" t="str">
        <f t="shared" si="307"/>
        <v/>
      </c>
      <c r="AJ205" s="195" t="str">
        <f t="shared" ref="AJ205:BO205" si="308">IF($C205&gt;AJ$135, "", IF(AJ$135=$G$15, MAX(AJ99-$G$20, 0), EXP(-$G$21*$G$16)*($G$19*AK205+(1-$G$19)*AK206)))</f>
        <v/>
      </c>
      <c r="AK205" s="195" t="str">
        <f t="shared" si="308"/>
        <v/>
      </c>
      <c r="AL205" s="195" t="str">
        <f t="shared" si="308"/>
        <v/>
      </c>
      <c r="AM205" s="195" t="str">
        <f t="shared" si="308"/>
        <v/>
      </c>
      <c r="AN205" s="195" t="str">
        <f t="shared" si="308"/>
        <v/>
      </c>
      <c r="AO205" s="195" t="str">
        <f t="shared" si="308"/>
        <v/>
      </c>
      <c r="AP205" s="195" t="str">
        <f t="shared" si="308"/>
        <v/>
      </c>
      <c r="AQ205" s="195" t="str">
        <f t="shared" si="308"/>
        <v/>
      </c>
      <c r="AR205" s="195" t="str">
        <f t="shared" si="308"/>
        <v/>
      </c>
      <c r="AS205" s="195" t="str">
        <f t="shared" si="308"/>
        <v/>
      </c>
      <c r="AT205" s="195" t="str">
        <f t="shared" si="308"/>
        <v/>
      </c>
      <c r="AU205" s="195" t="str">
        <f t="shared" si="308"/>
        <v/>
      </c>
      <c r="AV205" s="195" t="str">
        <f t="shared" si="308"/>
        <v/>
      </c>
      <c r="AW205" s="195" t="str">
        <f t="shared" si="308"/>
        <v/>
      </c>
      <c r="AX205" s="195" t="str">
        <f t="shared" si="308"/>
        <v/>
      </c>
      <c r="AY205" s="195" t="str">
        <f t="shared" si="308"/>
        <v/>
      </c>
      <c r="AZ205" s="195" t="str">
        <f t="shared" si="308"/>
        <v/>
      </c>
      <c r="BA205" s="195" t="str">
        <f t="shared" si="308"/>
        <v/>
      </c>
      <c r="BB205" s="195" t="str">
        <f t="shared" si="308"/>
        <v/>
      </c>
      <c r="BC205" s="195" t="str">
        <f t="shared" si="308"/>
        <v/>
      </c>
      <c r="BD205" s="195" t="str">
        <f t="shared" si="308"/>
        <v/>
      </c>
      <c r="BE205" s="195" t="str">
        <f t="shared" si="308"/>
        <v/>
      </c>
      <c r="BF205" s="195" t="str">
        <f t="shared" si="308"/>
        <v/>
      </c>
      <c r="BG205" s="195" t="str">
        <f t="shared" si="308"/>
        <v/>
      </c>
      <c r="BH205" s="195" t="str">
        <f t="shared" si="308"/>
        <v/>
      </c>
      <c r="BI205" s="195" t="str">
        <f t="shared" si="308"/>
        <v/>
      </c>
      <c r="BJ205" s="195" t="str">
        <f t="shared" si="308"/>
        <v/>
      </c>
      <c r="BK205" s="195" t="str">
        <f t="shared" si="308"/>
        <v/>
      </c>
      <c r="BL205" s="195" t="str">
        <f t="shared" si="308"/>
        <v/>
      </c>
      <c r="BM205" s="195" t="str">
        <f t="shared" si="308"/>
        <v/>
      </c>
      <c r="BN205" s="195" t="str">
        <f t="shared" si="308"/>
        <v/>
      </c>
      <c r="BO205" s="195" t="str">
        <f t="shared" si="308"/>
        <v/>
      </c>
      <c r="BP205" s="195" t="str">
        <f t="shared" ref="BP205:CY205" si="309">IF($C205&gt;BP$135, "", IF(BP$135=$G$15, MAX(BP99-$G$20, 0), EXP(-$G$21*$G$16)*($G$19*BQ205+(1-$G$19)*BQ206)))</f>
        <v/>
      </c>
      <c r="BQ205" s="195" t="str">
        <f t="shared" si="309"/>
        <v/>
      </c>
      <c r="BR205" s="195" t="str">
        <f t="shared" si="309"/>
        <v/>
      </c>
      <c r="BS205" s="195" t="str">
        <f t="shared" si="309"/>
        <v/>
      </c>
      <c r="BT205" s="195" t="str">
        <f t="shared" si="309"/>
        <v/>
      </c>
      <c r="BU205" s="195">
        <f t="shared" si="309"/>
        <v>0</v>
      </c>
      <c r="BV205" s="195">
        <f t="shared" si="309"/>
        <v>0</v>
      </c>
      <c r="BW205" s="195">
        <f t="shared" si="309"/>
        <v>0</v>
      </c>
      <c r="BX205" s="195">
        <f t="shared" si="309"/>
        <v>0</v>
      </c>
      <c r="BY205" s="195">
        <f t="shared" si="309"/>
        <v>0</v>
      </c>
      <c r="BZ205" s="195">
        <f t="shared" si="309"/>
        <v>0</v>
      </c>
      <c r="CA205" s="195">
        <f t="shared" si="309"/>
        <v>0</v>
      </c>
      <c r="CB205" s="195">
        <f t="shared" si="309"/>
        <v>0</v>
      </c>
      <c r="CC205" s="195">
        <f t="shared" si="309"/>
        <v>0</v>
      </c>
      <c r="CD205" s="195">
        <f t="shared" si="309"/>
        <v>0</v>
      </c>
      <c r="CE205" s="195">
        <f t="shared" si="309"/>
        <v>0</v>
      </c>
      <c r="CF205" s="195">
        <f t="shared" si="309"/>
        <v>0</v>
      </c>
      <c r="CG205" s="195">
        <f t="shared" si="309"/>
        <v>0</v>
      </c>
      <c r="CH205" s="195">
        <f t="shared" si="309"/>
        <v>0</v>
      </c>
      <c r="CI205" s="195">
        <f t="shared" si="309"/>
        <v>0</v>
      </c>
      <c r="CJ205" s="195">
        <f t="shared" si="309"/>
        <v>0</v>
      </c>
      <c r="CK205" s="195">
        <f t="shared" si="309"/>
        <v>0</v>
      </c>
      <c r="CL205" s="195">
        <f t="shared" si="309"/>
        <v>0</v>
      </c>
      <c r="CM205" s="195">
        <f t="shared" si="309"/>
        <v>0</v>
      </c>
      <c r="CN205" s="195">
        <f t="shared" si="309"/>
        <v>0</v>
      </c>
      <c r="CO205" s="195">
        <f t="shared" si="309"/>
        <v>0</v>
      </c>
      <c r="CP205" s="195">
        <f t="shared" si="309"/>
        <v>0</v>
      </c>
      <c r="CQ205" s="195">
        <f t="shared" si="309"/>
        <v>0</v>
      </c>
      <c r="CR205" s="195">
        <f t="shared" si="309"/>
        <v>0</v>
      </c>
      <c r="CS205" s="195">
        <f t="shared" si="309"/>
        <v>0</v>
      </c>
      <c r="CT205" s="195">
        <f t="shared" si="309"/>
        <v>0</v>
      </c>
      <c r="CU205" s="195">
        <f t="shared" si="309"/>
        <v>0</v>
      </c>
      <c r="CV205" s="195">
        <f t="shared" si="309"/>
        <v>0</v>
      </c>
      <c r="CW205" s="195">
        <f t="shared" si="309"/>
        <v>0</v>
      </c>
      <c r="CX205" s="195">
        <f t="shared" si="309"/>
        <v>0</v>
      </c>
      <c r="CY205" s="195">
        <f t="shared" si="309"/>
        <v>0</v>
      </c>
      <c r="CZ205" s="195">
        <f>IF($C205&gt;CZ$135, "", IF(CZ$135=$G$15, MAX(CZ99-$G$20, 0), EXP(-$G$21*$G$16)*($G$19*#REF!+(1-$G$19)*#REF!)))</f>
        <v>0</v>
      </c>
    </row>
    <row r="206" spans="3:104" ht="16" hidden="1" outlineLevel="2">
      <c r="C206" s="177">
        <v>70</v>
      </c>
      <c r="D206" s="179" t="str">
        <f t="shared" ref="D206:AI206" si="310">IF($C206&gt;D$135, "", IF(D$135=$G$15, MAX(D100-$G$20, 0), EXP(-$G$21*$G$16)*($G$19*E206+(1-$G$19)*E207)))</f>
        <v/>
      </c>
      <c r="E206" s="195" t="str">
        <f t="shared" si="310"/>
        <v/>
      </c>
      <c r="F206" s="195" t="str">
        <f t="shared" si="310"/>
        <v/>
      </c>
      <c r="G206" s="195" t="str">
        <f t="shared" si="310"/>
        <v/>
      </c>
      <c r="H206" s="195" t="str">
        <f t="shared" si="310"/>
        <v/>
      </c>
      <c r="I206" s="195" t="str">
        <f t="shared" si="310"/>
        <v/>
      </c>
      <c r="J206" s="195" t="str">
        <f t="shared" si="310"/>
        <v/>
      </c>
      <c r="K206" s="195" t="str">
        <f t="shared" si="310"/>
        <v/>
      </c>
      <c r="L206" s="195" t="str">
        <f t="shared" si="310"/>
        <v/>
      </c>
      <c r="M206" s="195" t="str">
        <f t="shared" si="310"/>
        <v/>
      </c>
      <c r="N206" s="195" t="str">
        <f t="shared" si="310"/>
        <v/>
      </c>
      <c r="O206" s="195" t="str">
        <f t="shared" si="310"/>
        <v/>
      </c>
      <c r="P206" s="195" t="str">
        <f t="shared" si="310"/>
        <v/>
      </c>
      <c r="Q206" s="195" t="str">
        <f t="shared" si="310"/>
        <v/>
      </c>
      <c r="R206" s="195" t="str">
        <f t="shared" si="310"/>
        <v/>
      </c>
      <c r="S206" s="195" t="str">
        <f t="shared" si="310"/>
        <v/>
      </c>
      <c r="T206" s="195" t="str">
        <f t="shared" si="310"/>
        <v/>
      </c>
      <c r="U206" s="195" t="str">
        <f t="shared" si="310"/>
        <v/>
      </c>
      <c r="V206" s="195" t="str">
        <f t="shared" si="310"/>
        <v/>
      </c>
      <c r="W206" s="195" t="str">
        <f t="shared" si="310"/>
        <v/>
      </c>
      <c r="X206" s="195" t="str">
        <f t="shared" si="310"/>
        <v/>
      </c>
      <c r="Y206" s="195" t="str">
        <f t="shared" si="310"/>
        <v/>
      </c>
      <c r="Z206" s="195" t="str">
        <f t="shared" si="310"/>
        <v/>
      </c>
      <c r="AA206" s="195" t="str">
        <f t="shared" si="310"/>
        <v/>
      </c>
      <c r="AB206" s="195" t="str">
        <f t="shared" si="310"/>
        <v/>
      </c>
      <c r="AC206" s="195" t="str">
        <f t="shared" si="310"/>
        <v/>
      </c>
      <c r="AD206" s="195" t="str">
        <f t="shared" si="310"/>
        <v/>
      </c>
      <c r="AE206" s="195" t="str">
        <f t="shared" si="310"/>
        <v/>
      </c>
      <c r="AF206" s="195" t="str">
        <f t="shared" si="310"/>
        <v/>
      </c>
      <c r="AG206" s="195" t="str">
        <f t="shared" si="310"/>
        <v/>
      </c>
      <c r="AH206" s="195" t="str">
        <f t="shared" si="310"/>
        <v/>
      </c>
      <c r="AI206" s="195" t="str">
        <f t="shared" si="310"/>
        <v/>
      </c>
      <c r="AJ206" s="195" t="str">
        <f t="shared" ref="AJ206:BO206" si="311">IF($C206&gt;AJ$135, "", IF(AJ$135=$G$15, MAX(AJ100-$G$20, 0), EXP(-$G$21*$G$16)*($G$19*AK206+(1-$G$19)*AK207)))</f>
        <v/>
      </c>
      <c r="AK206" s="195" t="str">
        <f t="shared" si="311"/>
        <v/>
      </c>
      <c r="AL206" s="195" t="str">
        <f t="shared" si="311"/>
        <v/>
      </c>
      <c r="AM206" s="195" t="str">
        <f t="shared" si="311"/>
        <v/>
      </c>
      <c r="AN206" s="195" t="str">
        <f t="shared" si="311"/>
        <v/>
      </c>
      <c r="AO206" s="195" t="str">
        <f t="shared" si="311"/>
        <v/>
      </c>
      <c r="AP206" s="195" t="str">
        <f t="shared" si="311"/>
        <v/>
      </c>
      <c r="AQ206" s="195" t="str">
        <f t="shared" si="311"/>
        <v/>
      </c>
      <c r="AR206" s="195" t="str">
        <f t="shared" si="311"/>
        <v/>
      </c>
      <c r="AS206" s="195" t="str">
        <f t="shared" si="311"/>
        <v/>
      </c>
      <c r="AT206" s="195" t="str">
        <f t="shared" si="311"/>
        <v/>
      </c>
      <c r="AU206" s="195" t="str">
        <f t="shared" si="311"/>
        <v/>
      </c>
      <c r="AV206" s="195" t="str">
        <f t="shared" si="311"/>
        <v/>
      </c>
      <c r="AW206" s="195" t="str">
        <f t="shared" si="311"/>
        <v/>
      </c>
      <c r="AX206" s="195" t="str">
        <f t="shared" si="311"/>
        <v/>
      </c>
      <c r="AY206" s="195" t="str">
        <f t="shared" si="311"/>
        <v/>
      </c>
      <c r="AZ206" s="195" t="str">
        <f t="shared" si="311"/>
        <v/>
      </c>
      <c r="BA206" s="195" t="str">
        <f t="shared" si="311"/>
        <v/>
      </c>
      <c r="BB206" s="195" t="str">
        <f t="shared" si="311"/>
        <v/>
      </c>
      <c r="BC206" s="195" t="str">
        <f t="shared" si="311"/>
        <v/>
      </c>
      <c r="BD206" s="195" t="str">
        <f t="shared" si="311"/>
        <v/>
      </c>
      <c r="BE206" s="195" t="str">
        <f t="shared" si="311"/>
        <v/>
      </c>
      <c r="BF206" s="195" t="str">
        <f t="shared" si="311"/>
        <v/>
      </c>
      <c r="BG206" s="195" t="str">
        <f t="shared" si="311"/>
        <v/>
      </c>
      <c r="BH206" s="195" t="str">
        <f t="shared" si="311"/>
        <v/>
      </c>
      <c r="BI206" s="195" t="str">
        <f t="shared" si="311"/>
        <v/>
      </c>
      <c r="BJ206" s="195" t="str">
        <f t="shared" si="311"/>
        <v/>
      </c>
      <c r="BK206" s="195" t="str">
        <f t="shared" si="311"/>
        <v/>
      </c>
      <c r="BL206" s="195" t="str">
        <f t="shared" si="311"/>
        <v/>
      </c>
      <c r="BM206" s="195" t="str">
        <f t="shared" si="311"/>
        <v/>
      </c>
      <c r="BN206" s="195" t="str">
        <f t="shared" si="311"/>
        <v/>
      </c>
      <c r="BO206" s="195" t="str">
        <f t="shared" si="311"/>
        <v/>
      </c>
      <c r="BP206" s="195" t="str">
        <f t="shared" ref="BP206:CY206" si="312">IF($C206&gt;BP$135, "", IF(BP$135=$G$15, MAX(BP100-$G$20, 0), EXP(-$G$21*$G$16)*($G$19*BQ206+(1-$G$19)*BQ207)))</f>
        <v/>
      </c>
      <c r="BQ206" s="195" t="str">
        <f t="shared" si="312"/>
        <v/>
      </c>
      <c r="BR206" s="195" t="str">
        <f t="shared" si="312"/>
        <v/>
      </c>
      <c r="BS206" s="195" t="str">
        <f t="shared" si="312"/>
        <v/>
      </c>
      <c r="BT206" s="195" t="str">
        <f t="shared" si="312"/>
        <v/>
      </c>
      <c r="BU206" s="195" t="str">
        <f t="shared" si="312"/>
        <v/>
      </c>
      <c r="BV206" s="195">
        <f t="shared" si="312"/>
        <v>0</v>
      </c>
      <c r="BW206" s="195">
        <f t="shared" si="312"/>
        <v>0</v>
      </c>
      <c r="BX206" s="195">
        <f t="shared" si="312"/>
        <v>0</v>
      </c>
      <c r="BY206" s="195">
        <f t="shared" si="312"/>
        <v>0</v>
      </c>
      <c r="BZ206" s="195">
        <f t="shared" si="312"/>
        <v>0</v>
      </c>
      <c r="CA206" s="195">
        <f t="shared" si="312"/>
        <v>0</v>
      </c>
      <c r="CB206" s="195">
        <f t="shared" si="312"/>
        <v>0</v>
      </c>
      <c r="CC206" s="195">
        <f t="shared" si="312"/>
        <v>0</v>
      </c>
      <c r="CD206" s="195">
        <f t="shared" si="312"/>
        <v>0</v>
      </c>
      <c r="CE206" s="195">
        <f t="shared" si="312"/>
        <v>0</v>
      </c>
      <c r="CF206" s="195">
        <f t="shared" si="312"/>
        <v>0</v>
      </c>
      <c r="CG206" s="195">
        <f t="shared" si="312"/>
        <v>0</v>
      </c>
      <c r="CH206" s="195">
        <f t="shared" si="312"/>
        <v>0</v>
      </c>
      <c r="CI206" s="195">
        <f t="shared" si="312"/>
        <v>0</v>
      </c>
      <c r="CJ206" s="195">
        <f t="shared" si="312"/>
        <v>0</v>
      </c>
      <c r="CK206" s="195">
        <f t="shared" si="312"/>
        <v>0</v>
      </c>
      <c r="CL206" s="195">
        <f t="shared" si="312"/>
        <v>0</v>
      </c>
      <c r="CM206" s="195">
        <f t="shared" si="312"/>
        <v>0</v>
      </c>
      <c r="CN206" s="195">
        <f t="shared" si="312"/>
        <v>0</v>
      </c>
      <c r="CO206" s="195">
        <f t="shared" si="312"/>
        <v>0</v>
      </c>
      <c r="CP206" s="195">
        <f t="shared" si="312"/>
        <v>0</v>
      </c>
      <c r="CQ206" s="195">
        <f t="shared" si="312"/>
        <v>0</v>
      </c>
      <c r="CR206" s="195">
        <f t="shared" si="312"/>
        <v>0</v>
      </c>
      <c r="CS206" s="195">
        <f t="shared" si="312"/>
        <v>0</v>
      </c>
      <c r="CT206" s="195">
        <f t="shared" si="312"/>
        <v>0</v>
      </c>
      <c r="CU206" s="195">
        <f t="shared" si="312"/>
        <v>0</v>
      </c>
      <c r="CV206" s="195">
        <f t="shared" si="312"/>
        <v>0</v>
      </c>
      <c r="CW206" s="195">
        <f t="shared" si="312"/>
        <v>0</v>
      </c>
      <c r="CX206" s="195">
        <f t="shared" si="312"/>
        <v>0</v>
      </c>
      <c r="CY206" s="195">
        <f t="shared" si="312"/>
        <v>0</v>
      </c>
      <c r="CZ206" s="195">
        <f>IF($C206&gt;CZ$135, "", IF(CZ$135=$G$15, MAX(CZ100-$G$20, 0), EXP(-$G$21*$G$16)*($G$19*#REF!+(1-$G$19)*#REF!)))</f>
        <v>0</v>
      </c>
    </row>
    <row r="207" spans="3:104" ht="16" hidden="1" outlineLevel="2">
      <c r="C207" s="177">
        <v>71</v>
      </c>
      <c r="D207" s="179" t="str">
        <f t="shared" ref="D207:AI207" si="313">IF($C207&gt;D$135, "", IF(D$135=$G$15, MAX(D101-$G$20, 0), EXP(-$G$21*$G$16)*($G$19*E207+(1-$G$19)*E208)))</f>
        <v/>
      </c>
      <c r="E207" s="195" t="str">
        <f t="shared" si="313"/>
        <v/>
      </c>
      <c r="F207" s="195" t="str">
        <f t="shared" si="313"/>
        <v/>
      </c>
      <c r="G207" s="195" t="str">
        <f t="shared" si="313"/>
        <v/>
      </c>
      <c r="H207" s="195" t="str">
        <f t="shared" si="313"/>
        <v/>
      </c>
      <c r="I207" s="195" t="str">
        <f t="shared" si="313"/>
        <v/>
      </c>
      <c r="J207" s="195" t="str">
        <f t="shared" si="313"/>
        <v/>
      </c>
      <c r="K207" s="195" t="str">
        <f t="shared" si="313"/>
        <v/>
      </c>
      <c r="L207" s="195" t="str">
        <f t="shared" si="313"/>
        <v/>
      </c>
      <c r="M207" s="195" t="str">
        <f t="shared" si="313"/>
        <v/>
      </c>
      <c r="N207" s="195" t="str">
        <f t="shared" si="313"/>
        <v/>
      </c>
      <c r="O207" s="195" t="str">
        <f t="shared" si="313"/>
        <v/>
      </c>
      <c r="P207" s="195" t="str">
        <f t="shared" si="313"/>
        <v/>
      </c>
      <c r="Q207" s="195" t="str">
        <f t="shared" si="313"/>
        <v/>
      </c>
      <c r="R207" s="195" t="str">
        <f t="shared" si="313"/>
        <v/>
      </c>
      <c r="S207" s="195" t="str">
        <f t="shared" si="313"/>
        <v/>
      </c>
      <c r="T207" s="195" t="str">
        <f t="shared" si="313"/>
        <v/>
      </c>
      <c r="U207" s="195" t="str">
        <f t="shared" si="313"/>
        <v/>
      </c>
      <c r="V207" s="195" t="str">
        <f t="shared" si="313"/>
        <v/>
      </c>
      <c r="W207" s="195" t="str">
        <f t="shared" si="313"/>
        <v/>
      </c>
      <c r="X207" s="195" t="str">
        <f t="shared" si="313"/>
        <v/>
      </c>
      <c r="Y207" s="195" t="str">
        <f t="shared" si="313"/>
        <v/>
      </c>
      <c r="Z207" s="195" t="str">
        <f t="shared" si="313"/>
        <v/>
      </c>
      <c r="AA207" s="195" t="str">
        <f t="shared" si="313"/>
        <v/>
      </c>
      <c r="AB207" s="195" t="str">
        <f t="shared" si="313"/>
        <v/>
      </c>
      <c r="AC207" s="195" t="str">
        <f t="shared" si="313"/>
        <v/>
      </c>
      <c r="AD207" s="195" t="str">
        <f t="shared" si="313"/>
        <v/>
      </c>
      <c r="AE207" s="195" t="str">
        <f t="shared" si="313"/>
        <v/>
      </c>
      <c r="AF207" s="195" t="str">
        <f t="shared" si="313"/>
        <v/>
      </c>
      <c r="AG207" s="195" t="str">
        <f t="shared" si="313"/>
        <v/>
      </c>
      <c r="AH207" s="195" t="str">
        <f t="shared" si="313"/>
        <v/>
      </c>
      <c r="AI207" s="195" t="str">
        <f t="shared" si="313"/>
        <v/>
      </c>
      <c r="AJ207" s="195" t="str">
        <f t="shared" ref="AJ207:BO207" si="314">IF($C207&gt;AJ$135, "", IF(AJ$135=$G$15, MAX(AJ101-$G$20, 0), EXP(-$G$21*$G$16)*($G$19*AK207+(1-$G$19)*AK208)))</f>
        <v/>
      </c>
      <c r="AK207" s="195" t="str">
        <f t="shared" si="314"/>
        <v/>
      </c>
      <c r="AL207" s="195" t="str">
        <f t="shared" si="314"/>
        <v/>
      </c>
      <c r="AM207" s="195" t="str">
        <f t="shared" si="314"/>
        <v/>
      </c>
      <c r="AN207" s="195" t="str">
        <f t="shared" si="314"/>
        <v/>
      </c>
      <c r="AO207" s="195" t="str">
        <f t="shared" si="314"/>
        <v/>
      </c>
      <c r="AP207" s="195" t="str">
        <f t="shared" si="314"/>
        <v/>
      </c>
      <c r="AQ207" s="195" t="str">
        <f t="shared" si="314"/>
        <v/>
      </c>
      <c r="AR207" s="195" t="str">
        <f t="shared" si="314"/>
        <v/>
      </c>
      <c r="AS207" s="195" t="str">
        <f t="shared" si="314"/>
        <v/>
      </c>
      <c r="AT207" s="195" t="str">
        <f t="shared" si="314"/>
        <v/>
      </c>
      <c r="AU207" s="195" t="str">
        <f t="shared" si="314"/>
        <v/>
      </c>
      <c r="AV207" s="195" t="str">
        <f t="shared" si="314"/>
        <v/>
      </c>
      <c r="AW207" s="195" t="str">
        <f t="shared" si="314"/>
        <v/>
      </c>
      <c r="AX207" s="195" t="str">
        <f t="shared" si="314"/>
        <v/>
      </c>
      <c r="AY207" s="195" t="str">
        <f t="shared" si="314"/>
        <v/>
      </c>
      <c r="AZ207" s="195" t="str">
        <f t="shared" si="314"/>
        <v/>
      </c>
      <c r="BA207" s="195" t="str">
        <f t="shared" si="314"/>
        <v/>
      </c>
      <c r="BB207" s="195" t="str">
        <f t="shared" si="314"/>
        <v/>
      </c>
      <c r="BC207" s="195" t="str">
        <f t="shared" si="314"/>
        <v/>
      </c>
      <c r="BD207" s="195" t="str">
        <f t="shared" si="314"/>
        <v/>
      </c>
      <c r="BE207" s="195" t="str">
        <f t="shared" si="314"/>
        <v/>
      </c>
      <c r="BF207" s="195" t="str">
        <f t="shared" si="314"/>
        <v/>
      </c>
      <c r="BG207" s="195" t="str">
        <f t="shared" si="314"/>
        <v/>
      </c>
      <c r="BH207" s="195" t="str">
        <f t="shared" si="314"/>
        <v/>
      </c>
      <c r="BI207" s="195" t="str">
        <f t="shared" si="314"/>
        <v/>
      </c>
      <c r="BJ207" s="195" t="str">
        <f t="shared" si="314"/>
        <v/>
      </c>
      <c r="BK207" s="195" t="str">
        <f t="shared" si="314"/>
        <v/>
      </c>
      <c r="BL207" s="195" t="str">
        <f t="shared" si="314"/>
        <v/>
      </c>
      <c r="BM207" s="195" t="str">
        <f t="shared" si="314"/>
        <v/>
      </c>
      <c r="BN207" s="195" t="str">
        <f t="shared" si="314"/>
        <v/>
      </c>
      <c r="BO207" s="195" t="str">
        <f t="shared" si="314"/>
        <v/>
      </c>
      <c r="BP207" s="195" t="str">
        <f t="shared" ref="BP207:CY207" si="315">IF($C207&gt;BP$135, "", IF(BP$135=$G$15, MAX(BP101-$G$20, 0), EXP(-$G$21*$G$16)*($G$19*BQ207+(1-$G$19)*BQ208)))</f>
        <v/>
      </c>
      <c r="BQ207" s="195" t="str">
        <f t="shared" si="315"/>
        <v/>
      </c>
      <c r="BR207" s="195" t="str">
        <f t="shared" si="315"/>
        <v/>
      </c>
      <c r="BS207" s="195" t="str">
        <f t="shared" si="315"/>
        <v/>
      </c>
      <c r="BT207" s="195" t="str">
        <f t="shared" si="315"/>
        <v/>
      </c>
      <c r="BU207" s="195" t="str">
        <f t="shared" si="315"/>
        <v/>
      </c>
      <c r="BV207" s="195" t="str">
        <f t="shared" si="315"/>
        <v/>
      </c>
      <c r="BW207" s="195">
        <f t="shared" si="315"/>
        <v>0</v>
      </c>
      <c r="BX207" s="195">
        <f t="shared" si="315"/>
        <v>0</v>
      </c>
      <c r="BY207" s="195">
        <f t="shared" si="315"/>
        <v>0</v>
      </c>
      <c r="BZ207" s="195">
        <f t="shared" si="315"/>
        <v>0</v>
      </c>
      <c r="CA207" s="195">
        <f t="shared" si="315"/>
        <v>0</v>
      </c>
      <c r="CB207" s="195">
        <f t="shared" si="315"/>
        <v>0</v>
      </c>
      <c r="CC207" s="195">
        <f t="shared" si="315"/>
        <v>0</v>
      </c>
      <c r="CD207" s="195">
        <f t="shared" si="315"/>
        <v>0</v>
      </c>
      <c r="CE207" s="195">
        <f t="shared" si="315"/>
        <v>0</v>
      </c>
      <c r="CF207" s="195">
        <f t="shared" si="315"/>
        <v>0</v>
      </c>
      <c r="CG207" s="195">
        <f t="shared" si="315"/>
        <v>0</v>
      </c>
      <c r="CH207" s="195">
        <f t="shared" si="315"/>
        <v>0</v>
      </c>
      <c r="CI207" s="195">
        <f t="shared" si="315"/>
        <v>0</v>
      </c>
      <c r="CJ207" s="195">
        <f t="shared" si="315"/>
        <v>0</v>
      </c>
      <c r="CK207" s="195">
        <f t="shared" si="315"/>
        <v>0</v>
      </c>
      <c r="CL207" s="195">
        <f t="shared" si="315"/>
        <v>0</v>
      </c>
      <c r="CM207" s="195">
        <f t="shared" si="315"/>
        <v>0</v>
      </c>
      <c r="CN207" s="195">
        <f t="shared" si="315"/>
        <v>0</v>
      </c>
      <c r="CO207" s="195">
        <f t="shared" si="315"/>
        <v>0</v>
      </c>
      <c r="CP207" s="195">
        <f t="shared" si="315"/>
        <v>0</v>
      </c>
      <c r="CQ207" s="195">
        <f t="shared" si="315"/>
        <v>0</v>
      </c>
      <c r="CR207" s="195">
        <f t="shared" si="315"/>
        <v>0</v>
      </c>
      <c r="CS207" s="195">
        <f t="shared" si="315"/>
        <v>0</v>
      </c>
      <c r="CT207" s="195">
        <f t="shared" si="315"/>
        <v>0</v>
      </c>
      <c r="CU207" s="195">
        <f t="shared" si="315"/>
        <v>0</v>
      </c>
      <c r="CV207" s="195">
        <f t="shared" si="315"/>
        <v>0</v>
      </c>
      <c r="CW207" s="195">
        <f t="shared" si="315"/>
        <v>0</v>
      </c>
      <c r="CX207" s="195">
        <f t="shared" si="315"/>
        <v>0</v>
      </c>
      <c r="CY207" s="195">
        <f t="shared" si="315"/>
        <v>0</v>
      </c>
      <c r="CZ207" s="195">
        <f>IF($C207&gt;CZ$135, "", IF(CZ$135=$G$15, MAX(CZ101-$G$20, 0), EXP(-$G$21*$G$16)*($G$19*#REF!+(1-$G$19)*#REF!)))</f>
        <v>0</v>
      </c>
    </row>
    <row r="208" spans="3:104" ht="16" hidden="1" outlineLevel="2">
      <c r="C208" s="177">
        <v>72</v>
      </c>
      <c r="D208" s="179" t="str">
        <f t="shared" ref="D208:AI208" si="316">IF($C208&gt;D$135, "", IF(D$135=$G$15, MAX(D102-$G$20, 0), EXP(-$G$21*$G$16)*($G$19*E208+(1-$G$19)*E209)))</f>
        <v/>
      </c>
      <c r="E208" s="195" t="str">
        <f t="shared" si="316"/>
        <v/>
      </c>
      <c r="F208" s="195" t="str">
        <f t="shared" si="316"/>
        <v/>
      </c>
      <c r="G208" s="195" t="str">
        <f t="shared" si="316"/>
        <v/>
      </c>
      <c r="H208" s="195" t="str">
        <f t="shared" si="316"/>
        <v/>
      </c>
      <c r="I208" s="195" t="str">
        <f t="shared" si="316"/>
        <v/>
      </c>
      <c r="J208" s="195" t="str">
        <f t="shared" si="316"/>
        <v/>
      </c>
      <c r="K208" s="195" t="str">
        <f t="shared" si="316"/>
        <v/>
      </c>
      <c r="L208" s="195" t="str">
        <f t="shared" si="316"/>
        <v/>
      </c>
      <c r="M208" s="195" t="str">
        <f t="shared" si="316"/>
        <v/>
      </c>
      <c r="N208" s="195" t="str">
        <f t="shared" si="316"/>
        <v/>
      </c>
      <c r="O208" s="195" t="str">
        <f t="shared" si="316"/>
        <v/>
      </c>
      <c r="P208" s="195" t="str">
        <f t="shared" si="316"/>
        <v/>
      </c>
      <c r="Q208" s="195" t="str">
        <f t="shared" si="316"/>
        <v/>
      </c>
      <c r="R208" s="195" t="str">
        <f t="shared" si="316"/>
        <v/>
      </c>
      <c r="S208" s="195" t="str">
        <f t="shared" si="316"/>
        <v/>
      </c>
      <c r="T208" s="195" t="str">
        <f t="shared" si="316"/>
        <v/>
      </c>
      <c r="U208" s="195" t="str">
        <f t="shared" si="316"/>
        <v/>
      </c>
      <c r="V208" s="195" t="str">
        <f t="shared" si="316"/>
        <v/>
      </c>
      <c r="W208" s="195" t="str">
        <f t="shared" si="316"/>
        <v/>
      </c>
      <c r="X208" s="195" t="str">
        <f t="shared" si="316"/>
        <v/>
      </c>
      <c r="Y208" s="195" t="str">
        <f t="shared" si="316"/>
        <v/>
      </c>
      <c r="Z208" s="195" t="str">
        <f t="shared" si="316"/>
        <v/>
      </c>
      <c r="AA208" s="195" t="str">
        <f t="shared" si="316"/>
        <v/>
      </c>
      <c r="AB208" s="195" t="str">
        <f t="shared" si="316"/>
        <v/>
      </c>
      <c r="AC208" s="195" t="str">
        <f t="shared" si="316"/>
        <v/>
      </c>
      <c r="AD208" s="195" t="str">
        <f t="shared" si="316"/>
        <v/>
      </c>
      <c r="AE208" s="195" t="str">
        <f t="shared" si="316"/>
        <v/>
      </c>
      <c r="AF208" s="195" t="str">
        <f t="shared" si="316"/>
        <v/>
      </c>
      <c r="AG208" s="195" t="str">
        <f t="shared" si="316"/>
        <v/>
      </c>
      <c r="AH208" s="195" t="str">
        <f t="shared" si="316"/>
        <v/>
      </c>
      <c r="AI208" s="195" t="str">
        <f t="shared" si="316"/>
        <v/>
      </c>
      <c r="AJ208" s="195" t="str">
        <f t="shared" ref="AJ208:BO208" si="317">IF($C208&gt;AJ$135, "", IF(AJ$135=$G$15, MAX(AJ102-$G$20, 0), EXP(-$G$21*$G$16)*($G$19*AK208+(1-$G$19)*AK209)))</f>
        <v/>
      </c>
      <c r="AK208" s="195" t="str">
        <f t="shared" si="317"/>
        <v/>
      </c>
      <c r="AL208" s="195" t="str">
        <f t="shared" si="317"/>
        <v/>
      </c>
      <c r="AM208" s="195" t="str">
        <f t="shared" si="317"/>
        <v/>
      </c>
      <c r="AN208" s="195" t="str">
        <f t="shared" si="317"/>
        <v/>
      </c>
      <c r="AO208" s="195" t="str">
        <f t="shared" si="317"/>
        <v/>
      </c>
      <c r="AP208" s="195" t="str">
        <f t="shared" si="317"/>
        <v/>
      </c>
      <c r="AQ208" s="195" t="str">
        <f t="shared" si="317"/>
        <v/>
      </c>
      <c r="AR208" s="195" t="str">
        <f t="shared" si="317"/>
        <v/>
      </c>
      <c r="AS208" s="195" t="str">
        <f t="shared" si="317"/>
        <v/>
      </c>
      <c r="AT208" s="195" t="str">
        <f t="shared" si="317"/>
        <v/>
      </c>
      <c r="AU208" s="195" t="str">
        <f t="shared" si="317"/>
        <v/>
      </c>
      <c r="AV208" s="195" t="str">
        <f t="shared" si="317"/>
        <v/>
      </c>
      <c r="AW208" s="195" t="str">
        <f t="shared" si="317"/>
        <v/>
      </c>
      <c r="AX208" s="195" t="str">
        <f t="shared" si="317"/>
        <v/>
      </c>
      <c r="AY208" s="195" t="str">
        <f t="shared" si="317"/>
        <v/>
      </c>
      <c r="AZ208" s="195" t="str">
        <f t="shared" si="317"/>
        <v/>
      </c>
      <c r="BA208" s="195" t="str">
        <f t="shared" si="317"/>
        <v/>
      </c>
      <c r="BB208" s="195" t="str">
        <f t="shared" si="317"/>
        <v/>
      </c>
      <c r="BC208" s="195" t="str">
        <f t="shared" si="317"/>
        <v/>
      </c>
      <c r="BD208" s="195" t="str">
        <f t="shared" si="317"/>
        <v/>
      </c>
      <c r="BE208" s="195" t="str">
        <f t="shared" si="317"/>
        <v/>
      </c>
      <c r="BF208" s="195" t="str">
        <f t="shared" si="317"/>
        <v/>
      </c>
      <c r="BG208" s="195" t="str">
        <f t="shared" si="317"/>
        <v/>
      </c>
      <c r="BH208" s="195" t="str">
        <f t="shared" si="317"/>
        <v/>
      </c>
      <c r="BI208" s="195" t="str">
        <f t="shared" si="317"/>
        <v/>
      </c>
      <c r="BJ208" s="195" t="str">
        <f t="shared" si="317"/>
        <v/>
      </c>
      <c r="BK208" s="195" t="str">
        <f t="shared" si="317"/>
        <v/>
      </c>
      <c r="BL208" s="195" t="str">
        <f t="shared" si="317"/>
        <v/>
      </c>
      <c r="BM208" s="195" t="str">
        <f t="shared" si="317"/>
        <v/>
      </c>
      <c r="BN208" s="195" t="str">
        <f t="shared" si="317"/>
        <v/>
      </c>
      <c r="BO208" s="195" t="str">
        <f t="shared" si="317"/>
        <v/>
      </c>
      <c r="BP208" s="195" t="str">
        <f t="shared" ref="BP208:CY208" si="318">IF($C208&gt;BP$135, "", IF(BP$135=$G$15, MAX(BP102-$G$20, 0), EXP(-$G$21*$G$16)*($G$19*BQ208+(1-$G$19)*BQ209)))</f>
        <v/>
      </c>
      <c r="BQ208" s="195" t="str">
        <f t="shared" si="318"/>
        <v/>
      </c>
      <c r="BR208" s="195" t="str">
        <f t="shared" si="318"/>
        <v/>
      </c>
      <c r="BS208" s="195" t="str">
        <f t="shared" si="318"/>
        <v/>
      </c>
      <c r="BT208" s="195" t="str">
        <f t="shared" si="318"/>
        <v/>
      </c>
      <c r="BU208" s="195" t="str">
        <f t="shared" si="318"/>
        <v/>
      </c>
      <c r="BV208" s="195" t="str">
        <f t="shared" si="318"/>
        <v/>
      </c>
      <c r="BW208" s="195" t="str">
        <f t="shared" si="318"/>
        <v/>
      </c>
      <c r="BX208" s="195">
        <f t="shared" si="318"/>
        <v>0</v>
      </c>
      <c r="BY208" s="195">
        <f t="shared" si="318"/>
        <v>0</v>
      </c>
      <c r="BZ208" s="195">
        <f t="shared" si="318"/>
        <v>0</v>
      </c>
      <c r="CA208" s="195">
        <f t="shared" si="318"/>
        <v>0</v>
      </c>
      <c r="CB208" s="195">
        <f t="shared" si="318"/>
        <v>0</v>
      </c>
      <c r="CC208" s="195">
        <f t="shared" si="318"/>
        <v>0</v>
      </c>
      <c r="CD208" s="195">
        <f t="shared" si="318"/>
        <v>0</v>
      </c>
      <c r="CE208" s="195">
        <f t="shared" si="318"/>
        <v>0</v>
      </c>
      <c r="CF208" s="195">
        <f t="shared" si="318"/>
        <v>0</v>
      </c>
      <c r="CG208" s="195">
        <f t="shared" si="318"/>
        <v>0</v>
      </c>
      <c r="CH208" s="195">
        <f t="shared" si="318"/>
        <v>0</v>
      </c>
      <c r="CI208" s="195">
        <f t="shared" si="318"/>
        <v>0</v>
      </c>
      <c r="CJ208" s="195">
        <f t="shared" si="318"/>
        <v>0</v>
      </c>
      <c r="CK208" s="195">
        <f t="shared" si="318"/>
        <v>0</v>
      </c>
      <c r="CL208" s="195">
        <f t="shared" si="318"/>
        <v>0</v>
      </c>
      <c r="CM208" s="195">
        <f t="shared" si="318"/>
        <v>0</v>
      </c>
      <c r="CN208" s="195">
        <f t="shared" si="318"/>
        <v>0</v>
      </c>
      <c r="CO208" s="195">
        <f t="shared" si="318"/>
        <v>0</v>
      </c>
      <c r="CP208" s="195">
        <f t="shared" si="318"/>
        <v>0</v>
      </c>
      <c r="CQ208" s="195">
        <f t="shared" si="318"/>
        <v>0</v>
      </c>
      <c r="CR208" s="195">
        <f t="shared" si="318"/>
        <v>0</v>
      </c>
      <c r="CS208" s="195">
        <f t="shared" si="318"/>
        <v>0</v>
      </c>
      <c r="CT208" s="195">
        <f t="shared" si="318"/>
        <v>0</v>
      </c>
      <c r="CU208" s="195">
        <f t="shared" si="318"/>
        <v>0</v>
      </c>
      <c r="CV208" s="195">
        <f t="shared" si="318"/>
        <v>0</v>
      </c>
      <c r="CW208" s="195">
        <f t="shared" si="318"/>
        <v>0</v>
      </c>
      <c r="CX208" s="195">
        <f t="shared" si="318"/>
        <v>0</v>
      </c>
      <c r="CY208" s="195">
        <f t="shared" si="318"/>
        <v>0</v>
      </c>
      <c r="CZ208" s="195">
        <f>IF($C208&gt;CZ$135, "", IF(CZ$135=$G$15, MAX(CZ102-$G$20, 0), EXP(-$G$21*$G$16)*($G$19*#REF!+(1-$G$19)*#REF!)))</f>
        <v>0</v>
      </c>
    </row>
    <row r="209" spans="3:104" ht="16" hidden="1" outlineLevel="2">
      <c r="C209" s="177">
        <v>73</v>
      </c>
      <c r="D209" s="179" t="str">
        <f t="shared" ref="D209:AI209" si="319">IF($C209&gt;D$135, "", IF(D$135=$G$15, MAX(D103-$G$20, 0), EXP(-$G$21*$G$16)*($G$19*E209+(1-$G$19)*E210)))</f>
        <v/>
      </c>
      <c r="E209" s="195" t="str">
        <f t="shared" si="319"/>
        <v/>
      </c>
      <c r="F209" s="195" t="str">
        <f t="shared" si="319"/>
        <v/>
      </c>
      <c r="G209" s="195" t="str">
        <f t="shared" si="319"/>
        <v/>
      </c>
      <c r="H209" s="195" t="str">
        <f t="shared" si="319"/>
        <v/>
      </c>
      <c r="I209" s="195" t="str">
        <f t="shared" si="319"/>
        <v/>
      </c>
      <c r="J209" s="195" t="str">
        <f t="shared" si="319"/>
        <v/>
      </c>
      <c r="K209" s="195" t="str">
        <f t="shared" si="319"/>
        <v/>
      </c>
      <c r="L209" s="195" t="str">
        <f t="shared" si="319"/>
        <v/>
      </c>
      <c r="M209" s="195" t="str">
        <f t="shared" si="319"/>
        <v/>
      </c>
      <c r="N209" s="195" t="str">
        <f t="shared" si="319"/>
        <v/>
      </c>
      <c r="O209" s="195" t="str">
        <f t="shared" si="319"/>
        <v/>
      </c>
      <c r="P209" s="195" t="str">
        <f t="shared" si="319"/>
        <v/>
      </c>
      <c r="Q209" s="195" t="str">
        <f t="shared" si="319"/>
        <v/>
      </c>
      <c r="R209" s="195" t="str">
        <f t="shared" si="319"/>
        <v/>
      </c>
      <c r="S209" s="195" t="str">
        <f t="shared" si="319"/>
        <v/>
      </c>
      <c r="T209" s="195" t="str">
        <f t="shared" si="319"/>
        <v/>
      </c>
      <c r="U209" s="195" t="str">
        <f t="shared" si="319"/>
        <v/>
      </c>
      <c r="V209" s="195" t="str">
        <f t="shared" si="319"/>
        <v/>
      </c>
      <c r="W209" s="195" t="str">
        <f t="shared" si="319"/>
        <v/>
      </c>
      <c r="X209" s="195" t="str">
        <f t="shared" si="319"/>
        <v/>
      </c>
      <c r="Y209" s="195" t="str">
        <f t="shared" si="319"/>
        <v/>
      </c>
      <c r="Z209" s="195" t="str">
        <f t="shared" si="319"/>
        <v/>
      </c>
      <c r="AA209" s="195" t="str">
        <f t="shared" si="319"/>
        <v/>
      </c>
      <c r="AB209" s="195" t="str">
        <f t="shared" si="319"/>
        <v/>
      </c>
      <c r="AC209" s="195" t="str">
        <f t="shared" si="319"/>
        <v/>
      </c>
      <c r="AD209" s="195" t="str">
        <f t="shared" si="319"/>
        <v/>
      </c>
      <c r="AE209" s="195" t="str">
        <f t="shared" si="319"/>
        <v/>
      </c>
      <c r="AF209" s="195" t="str">
        <f t="shared" si="319"/>
        <v/>
      </c>
      <c r="AG209" s="195" t="str">
        <f t="shared" si="319"/>
        <v/>
      </c>
      <c r="AH209" s="195" t="str">
        <f t="shared" si="319"/>
        <v/>
      </c>
      <c r="AI209" s="195" t="str">
        <f t="shared" si="319"/>
        <v/>
      </c>
      <c r="AJ209" s="195" t="str">
        <f t="shared" ref="AJ209:BO209" si="320">IF($C209&gt;AJ$135, "", IF(AJ$135=$G$15, MAX(AJ103-$G$20, 0), EXP(-$G$21*$G$16)*($G$19*AK209+(1-$G$19)*AK210)))</f>
        <v/>
      </c>
      <c r="AK209" s="195" t="str">
        <f t="shared" si="320"/>
        <v/>
      </c>
      <c r="AL209" s="195" t="str">
        <f t="shared" si="320"/>
        <v/>
      </c>
      <c r="AM209" s="195" t="str">
        <f t="shared" si="320"/>
        <v/>
      </c>
      <c r="AN209" s="195" t="str">
        <f t="shared" si="320"/>
        <v/>
      </c>
      <c r="AO209" s="195" t="str">
        <f t="shared" si="320"/>
        <v/>
      </c>
      <c r="AP209" s="195" t="str">
        <f t="shared" si="320"/>
        <v/>
      </c>
      <c r="AQ209" s="195" t="str">
        <f t="shared" si="320"/>
        <v/>
      </c>
      <c r="AR209" s="195" t="str">
        <f t="shared" si="320"/>
        <v/>
      </c>
      <c r="AS209" s="195" t="str">
        <f t="shared" si="320"/>
        <v/>
      </c>
      <c r="AT209" s="195" t="str">
        <f t="shared" si="320"/>
        <v/>
      </c>
      <c r="AU209" s="195" t="str">
        <f t="shared" si="320"/>
        <v/>
      </c>
      <c r="AV209" s="195" t="str">
        <f t="shared" si="320"/>
        <v/>
      </c>
      <c r="AW209" s="195" t="str">
        <f t="shared" si="320"/>
        <v/>
      </c>
      <c r="AX209" s="195" t="str">
        <f t="shared" si="320"/>
        <v/>
      </c>
      <c r="AY209" s="195" t="str">
        <f t="shared" si="320"/>
        <v/>
      </c>
      <c r="AZ209" s="195" t="str">
        <f t="shared" si="320"/>
        <v/>
      </c>
      <c r="BA209" s="195" t="str">
        <f t="shared" si="320"/>
        <v/>
      </c>
      <c r="BB209" s="195" t="str">
        <f t="shared" si="320"/>
        <v/>
      </c>
      <c r="BC209" s="195" t="str">
        <f t="shared" si="320"/>
        <v/>
      </c>
      <c r="BD209" s="195" t="str">
        <f t="shared" si="320"/>
        <v/>
      </c>
      <c r="BE209" s="195" t="str">
        <f t="shared" si="320"/>
        <v/>
      </c>
      <c r="BF209" s="195" t="str">
        <f t="shared" si="320"/>
        <v/>
      </c>
      <c r="BG209" s="195" t="str">
        <f t="shared" si="320"/>
        <v/>
      </c>
      <c r="BH209" s="195" t="str">
        <f t="shared" si="320"/>
        <v/>
      </c>
      <c r="BI209" s="195" t="str">
        <f t="shared" si="320"/>
        <v/>
      </c>
      <c r="BJ209" s="195" t="str">
        <f t="shared" si="320"/>
        <v/>
      </c>
      <c r="BK209" s="195" t="str">
        <f t="shared" si="320"/>
        <v/>
      </c>
      <c r="BL209" s="195" t="str">
        <f t="shared" si="320"/>
        <v/>
      </c>
      <c r="BM209" s="195" t="str">
        <f t="shared" si="320"/>
        <v/>
      </c>
      <c r="BN209" s="195" t="str">
        <f t="shared" si="320"/>
        <v/>
      </c>
      <c r="BO209" s="195" t="str">
        <f t="shared" si="320"/>
        <v/>
      </c>
      <c r="BP209" s="195" t="str">
        <f t="shared" ref="BP209:CY209" si="321">IF($C209&gt;BP$135, "", IF(BP$135=$G$15, MAX(BP103-$G$20, 0), EXP(-$G$21*$G$16)*($G$19*BQ209+(1-$G$19)*BQ210)))</f>
        <v/>
      </c>
      <c r="BQ209" s="195" t="str">
        <f t="shared" si="321"/>
        <v/>
      </c>
      <c r="BR209" s="195" t="str">
        <f t="shared" si="321"/>
        <v/>
      </c>
      <c r="BS209" s="195" t="str">
        <f t="shared" si="321"/>
        <v/>
      </c>
      <c r="BT209" s="195" t="str">
        <f t="shared" si="321"/>
        <v/>
      </c>
      <c r="BU209" s="195" t="str">
        <f t="shared" si="321"/>
        <v/>
      </c>
      <c r="BV209" s="195" t="str">
        <f t="shared" si="321"/>
        <v/>
      </c>
      <c r="BW209" s="195" t="str">
        <f t="shared" si="321"/>
        <v/>
      </c>
      <c r="BX209" s="195" t="str">
        <f t="shared" si="321"/>
        <v/>
      </c>
      <c r="BY209" s="195">
        <f t="shared" si="321"/>
        <v>0</v>
      </c>
      <c r="BZ209" s="195">
        <f t="shared" si="321"/>
        <v>0</v>
      </c>
      <c r="CA209" s="195">
        <f t="shared" si="321"/>
        <v>0</v>
      </c>
      <c r="CB209" s="195">
        <f t="shared" si="321"/>
        <v>0</v>
      </c>
      <c r="CC209" s="195">
        <f t="shared" si="321"/>
        <v>0</v>
      </c>
      <c r="CD209" s="195">
        <f t="shared" si="321"/>
        <v>0</v>
      </c>
      <c r="CE209" s="195">
        <f t="shared" si="321"/>
        <v>0</v>
      </c>
      <c r="CF209" s="195">
        <f t="shared" si="321"/>
        <v>0</v>
      </c>
      <c r="CG209" s="195">
        <f t="shared" si="321"/>
        <v>0</v>
      </c>
      <c r="CH209" s="195">
        <f t="shared" si="321"/>
        <v>0</v>
      </c>
      <c r="CI209" s="195">
        <f t="shared" si="321"/>
        <v>0</v>
      </c>
      <c r="CJ209" s="195">
        <f t="shared" si="321"/>
        <v>0</v>
      </c>
      <c r="CK209" s="195">
        <f t="shared" si="321"/>
        <v>0</v>
      </c>
      <c r="CL209" s="195">
        <f t="shared" si="321"/>
        <v>0</v>
      </c>
      <c r="CM209" s="195">
        <f t="shared" si="321"/>
        <v>0</v>
      </c>
      <c r="CN209" s="195">
        <f t="shared" si="321"/>
        <v>0</v>
      </c>
      <c r="CO209" s="195">
        <f t="shared" si="321"/>
        <v>0</v>
      </c>
      <c r="CP209" s="195">
        <f t="shared" si="321"/>
        <v>0</v>
      </c>
      <c r="CQ209" s="195">
        <f t="shared" si="321"/>
        <v>0</v>
      </c>
      <c r="CR209" s="195">
        <f t="shared" si="321"/>
        <v>0</v>
      </c>
      <c r="CS209" s="195">
        <f t="shared" si="321"/>
        <v>0</v>
      </c>
      <c r="CT209" s="195">
        <f t="shared" si="321"/>
        <v>0</v>
      </c>
      <c r="CU209" s="195">
        <f t="shared" si="321"/>
        <v>0</v>
      </c>
      <c r="CV209" s="195">
        <f t="shared" si="321"/>
        <v>0</v>
      </c>
      <c r="CW209" s="195">
        <f t="shared" si="321"/>
        <v>0</v>
      </c>
      <c r="CX209" s="195">
        <f t="shared" si="321"/>
        <v>0</v>
      </c>
      <c r="CY209" s="195">
        <f t="shared" si="321"/>
        <v>0</v>
      </c>
      <c r="CZ209" s="195">
        <f>IF($C209&gt;CZ$135, "", IF(CZ$135=$G$15, MAX(CZ103-$G$20, 0), EXP(-$G$21*$G$16)*($G$19*#REF!+(1-$G$19)*#REF!)))</f>
        <v>0</v>
      </c>
    </row>
    <row r="210" spans="3:104" ht="16" hidden="1" outlineLevel="2">
      <c r="C210" s="177">
        <v>74</v>
      </c>
      <c r="D210" s="179" t="str">
        <f t="shared" ref="D210:AI210" si="322">IF($C210&gt;D$135, "", IF(D$135=$G$15, MAX(D104-$G$20, 0), EXP(-$G$21*$G$16)*($G$19*E210+(1-$G$19)*E211)))</f>
        <v/>
      </c>
      <c r="E210" s="195" t="str">
        <f t="shared" si="322"/>
        <v/>
      </c>
      <c r="F210" s="195" t="str">
        <f t="shared" si="322"/>
        <v/>
      </c>
      <c r="G210" s="195" t="str">
        <f t="shared" si="322"/>
        <v/>
      </c>
      <c r="H210" s="195" t="str">
        <f t="shared" si="322"/>
        <v/>
      </c>
      <c r="I210" s="195" t="str">
        <f t="shared" si="322"/>
        <v/>
      </c>
      <c r="J210" s="195" t="str">
        <f t="shared" si="322"/>
        <v/>
      </c>
      <c r="K210" s="195" t="str">
        <f t="shared" si="322"/>
        <v/>
      </c>
      <c r="L210" s="195" t="str">
        <f t="shared" si="322"/>
        <v/>
      </c>
      <c r="M210" s="195" t="str">
        <f t="shared" si="322"/>
        <v/>
      </c>
      <c r="N210" s="195" t="str">
        <f t="shared" si="322"/>
        <v/>
      </c>
      <c r="O210" s="195" t="str">
        <f t="shared" si="322"/>
        <v/>
      </c>
      <c r="P210" s="195" t="str">
        <f t="shared" si="322"/>
        <v/>
      </c>
      <c r="Q210" s="195" t="str">
        <f t="shared" si="322"/>
        <v/>
      </c>
      <c r="R210" s="195" t="str">
        <f t="shared" si="322"/>
        <v/>
      </c>
      <c r="S210" s="195" t="str">
        <f t="shared" si="322"/>
        <v/>
      </c>
      <c r="T210" s="195" t="str">
        <f t="shared" si="322"/>
        <v/>
      </c>
      <c r="U210" s="195" t="str">
        <f t="shared" si="322"/>
        <v/>
      </c>
      <c r="V210" s="195" t="str">
        <f t="shared" si="322"/>
        <v/>
      </c>
      <c r="W210" s="195" t="str">
        <f t="shared" si="322"/>
        <v/>
      </c>
      <c r="X210" s="195" t="str">
        <f t="shared" si="322"/>
        <v/>
      </c>
      <c r="Y210" s="195" t="str">
        <f t="shared" si="322"/>
        <v/>
      </c>
      <c r="Z210" s="195" t="str">
        <f t="shared" si="322"/>
        <v/>
      </c>
      <c r="AA210" s="195" t="str">
        <f t="shared" si="322"/>
        <v/>
      </c>
      <c r="AB210" s="195" t="str">
        <f t="shared" si="322"/>
        <v/>
      </c>
      <c r="AC210" s="195" t="str">
        <f t="shared" si="322"/>
        <v/>
      </c>
      <c r="AD210" s="195" t="str">
        <f t="shared" si="322"/>
        <v/>
      </c>
      <c r="AE210" s="195" t="str">
        <f t="shared" si="322"/>
        <v/>
      </c>
      <c r="AF210" s="195" t="str">
        <f t="shared" si="322"/>
        <v/>
      </c>
      <c r="AG210" s="195" t="str">
        <f t="shared" si="322"/>
        <v/>
      </c>
      <c r="AH210" s="195" t="str">
        <f t="shared" si="322"/>
        <v/>
      </c>
      <c r="AI210" s="195" t="str">
        <f t="shared" si="322"/>
        <v/>
      </c>
      <c r="AJ210" s="195" t="str">
        <f t="shared" ref="AJ210:BO210" si="323">IF($C210&gt;AJ$135, "", IF(AJ$135=$G$15, MAX(AJ104-$G$20, 0), EXP(-$G$21*$G$16)*($G$19*AK210+(1-$G$19)*AK211)))</f>
        <v/>
      </c>
      <c r="AK210" s="195" t="str">
        <f t="shared" si="323"/>
        <v/>
      </c>
      <c r="AL210" s="195" t="str">
        <f t="shared" si="323"/>
        <v/>
      </c>
      <c r="AM210" s="195" t="str">
        <f t="shared" si="323"/>
        <v/>
      </c>
      <c r="AN210" s="195" t="str">
        <f t="shared" si="323"/>
        <v/>
      </c>
      <c r="AO210" s="195" t="str">
        <f t="shared" si="323"/>
        <v/>
      </c>
      <c r="AP210" s="195" t="str">
        <f t="shared" si="323"/>
        <v/>
      </c>
      <c r="AQ210" s="195" t="str">
        <f t="shared" si="323"/>
        <v/>
      </c>
      <c r="AR210" s="195" t="str">
        <f t="shared" si="323"/>
        <v/>
      </c>
      <c r="AS210" s="195" t="str">
        <f t="shared" si="323"/>
        <v/>
      </c>
      <c r="AT210" s="195" t="str">
        <f t="shared" si="323"/>
        <v/>
      </c>
      <c r="AU210" s="195" t="str">
        <f t="shared" si="323"/>
        <v/>
      </c>
      <c r="AV210" s="195" t="str">
        <f t="shared" si="323"/>
        <v/>
      </c>
      <c r="AW210" s="195" t="str">
        <f t="shared" si="323"/>
        <v/>
      </c>
      <c r="AX210" s="195" t="str">
        <f t="shared" si="323"/>
        <v/>
      </c>
      <c r="AY210" s="195" t="str">
        <f t="shared" si="323"/>
        <v/>
      </c>
      <c r="AZ210" s="195" t="str">
        <f t="shared" si="323"/>
        <v/>
      </c>
      <c r="BA210" s="195" t="str">
        <f t="shared" si="323"/>
        <v/>
      </c>
      <c r="BB210" s="195" t="str">
        <f t="shared" si="323"/>
        <v/>
      </c>
      <c r="BC210" s="195" t="str">
        <f t="shared" si="323"/>
        <v/>
      </c>
      <c r="BD210" s="195" t="str">
        <f t="shared" si="323"/>
        <v/>
      </c>
      <c r="BE210" s="195" t="str">
        <f t="shared" si="323"/>
        <v/>
      </c>
      <c r="BF210" s="195" t="str">
        <f t="shared" si="323"/>
        <v/>
      </c>
      <c r="BG210" s="195" t="str">
        <f t="shared" si="323"/>
        <v/>
      </c>
      <c r="BH210" s="195" t="str">
        <f t="shared" si="323"/>
        <v/>
      </c>
      <c r="BI210" s="195" t="str">
        <f t="shared" si="323"/>
        <v/>
      </c>
      <c r="BJ210" s="195" t="str">
        <f t="shared" si="323"/>
        <v/>
      </c>
      <c r="BK210" s="195" t="str">
        <f t="shared" si="323"/>
        <v/>
      </c>
      <c r="BL210" s="195" t="str">
        <f t="shared" si="323"/>
        <v/>
      </c>
      <c r="BM210" s="195" t="str">
        <f t="shared" si="323"/>
        <v/>
      </c>
      <c r="BN210" s="195" t="str">
        <f t="shared" si="323"/>
        <v/>
      </c>
      <c r="BO210" s="195" t="str">
        <f t="shared" si="323"/>
        <v/>
      </c>
      <c r="BP210" s="195" t="str">
        <f t="shared" ref="BP210:CY210" si="324">IF($C210&gt;BP$135, "", IF(BP$135=$G$15, MAX(BP104-$G$20, 0), EXP(-$G$21*$G$16)*($G$19*BQ210+(1-$G$19)*BQ211)))</f>
        <v/>
      </c>
      <c r="BQ210" s="195" t="str">
        <f t="shared" si="324"/>
        <v/>
      </c>
      <c r="BR210" s="195" t="str">
        <f t="shared" si="324"/>
        <v/>
      </c>
      <c r="BS210" s="195" t="str">
        <f t="shared" si="324"/>
        <v/>
      </c>
      <c r="BT210" s="195" t="str">
        <f t="shared" si="324"/>
        <v/>
      </c>
      <c r="BU210" s="195" t="str">
        <f t="shared" si="324"/>
        <v/>
      </c>
      <c r="BV210" s="195" t="str">
        <f t="shared" si="324"/>
        <v/>
      </c>
      <c r="BW210" s="195" t="str">
        <f t="shared" si="324"/>
        <v/>
      </c>
      <c r="BX210" s="195" t="str">
        <f t="shared" si="324"/>
        <v/>
      </c>
      <c r="BY210" s="195" t="str">
        <f t="shared" si="324"/>
        <v/>
      </c>
      <c r="BZ210" s="195">
        <f t="shared" si="324"/>
        <v>0</v>
      </c>
      <c r="CA210" s="195">
        <f t="shared" si="324"/>
        <v>0</v>
      </c>
      <c r="CB210" s="195">
        <f t="shared" si="324"/>
        <v>0</v>
      </c>
      <c r="CC210" s="195">
        <f t="shared" si="324"/>
        <v>0</v>
      </c>
      <c r="CD210" s="195">
        <f t="shared" si="324"/>
        <v>0</v>
      </c>
      <c r="CE210" s="195">
        <f t="shared" si="324"/>
        <v>0</v>
      </c>
      <c r="CF210" s="195">
        <f t="shared" si="324"/>
        <v>0</v>
      </c>
      <c r="CG210" s="195">
        <f t="shared" si="324"/>
        <v>0</v>
      </c>
      <c r="CH210" s="195">
        <f t="shared" si="324"/>
        <v>0</v>
      </c>
      <c r="CI210" s="195">
        <f t="shared" si="324"/>
        <v>0</v>
      </c>
      <c r="CJ210" s="195">
        <f t="shared" si="324"/>
        <v>0</v>
      </c>
      <c r="CK210" s="195">
        <f t="shared" si="324"/>
        <v>0</v>
      </c>
      <c r="CL210" s="195">
        <f t="shared" si="324"/>
        <v>0</v>
      </c>
      <c r="CM210" s="195">
        <f t="shared" si="324"/>
        <v>0</v>
      </c>
      <c r="CN210" s="195">
        <f t="shared" si="324"/>
        <v>0</v>
      </c>
      <c r="CO210" s="195">
        <f t="shared" si="324"/>
        <v>0</v>
      </c>
      <c r="CP210" s="195">
        <f t="shared" si="324"/>
        <v>0</v>
      </c>
      <c r="CQ210" s="195">
        <f t="shared" si="324"/>
        <v>0</v>
      </c>
      <c r="CR210" s="195">
        <f t="shared" si="324"/>
        <v>0</v>
      </c>
      <c r="CS210" s="195">
        <f t="shared" si="324"/>
        <v>0</v>
      </c>
      <c r="CT210" s="195">
        <f t="shared" si="324"/>
        <v>0</v>
      </c>
      <c r="CU210" s="195">
        <f t="shared" si="324"/>
        <v>0</v>
      </c>
      <c r="CV210" s="195">
        <f t="shared" si="324"/>
        <v>0</v>
      </c>
      <c r="CW210" s="195">
        <f t="shared" si="324"/>
        <v>0</v>
      </c>
      <c r="CX210" s="195">
        <f t="shared" si="324"/>
        <v>0</v>
      </c>
      <c r="CY210" s="195">
        <f t="shared" si="324"/>
        <v>0</v>
      </c>
      <c r="CZ210" s="195">
        <f>IF($C210&gt;CZ$135, "", IF(CZ$135=$G$15, MAX(CZ104-$G$20, 0), EXP(-$G$21*$G$16)*($G$19*#REF!+(1-$G$19)*#REF!)))</f>
        <v>0</v>
      </c>
    </row>
    <row r="211" spans="3:104" ht="16" hidden="1" outlineLevel="2">
      <c r="C211" s="177">
        <v>75</v>
      </c>
      <c r="D211" s="179" t="str">
        <f t="shared" ref="D211:AI211" si="325">IF($C211&gt;D$135, "", IF(D$135=$G$15, MAX(D105-$G$20, 0), EXP(-$G$21*$G$16)*($G$19*E211+(1-$G$19)*E212)))</f>
        <v/>
      </c>
      <c r="E211" s="195" t="str">
        <f t="shared" si="325"/>
        <v/>
      </c>
      <c r="F211" s="195" t="str">
        <f t="shared" si="325"/>
        <v/>
      </c>
      <c r="G211" s="195" t="str">
        <f t="shared" si="325"/>
        <v/>
      </c>
      <c r="H211" s="195" t="str">
        <f t="shared" si="325"/>
        <v/>
      </c>
      <c r="I211" s="195" t="str">
        <f t="shared" si="325"/>
        <v/>
      </c>
      <c r="J211" s="195" t="str">
        <f t="shared" si="325"/>
        <v/>
      </c>
      <c r="K211" s="195" t="str">
        <f t="shared" si="325"/>
        <v/>
      </c>
      <c r="L211" s="195" t="str">
        <f t="shared" si="325"/>
        <v/>
      </c>
      <c r="M211" s="195" t="str">
        <f t="shared" si="325"/>
        <v/>
      </c>
      <c r="N211" s="195" t="str">
        <f t="shared" si="325"/>
        <v/>
      </c>
      <c r="O211" s="195" t="str">
        <f t="shared" si="325"/>
        <v/>
      </c>
      <c r="P211" s="195" t="str">
        <f t="shared" si="325"/>
        <v/>
      </c>
      <c r="Q211" s="195" t="str">
        <f t="shared" si="325"/>
        <v/>
      </c>
      <c r="R211" s="195" t="str">
        <f t="shared" si="325"/>
        <v/>
      </c>
      <c r="S211" s="195" t="str">
        <f t="shared" si="325"/>
        <v/>
      </c>
      <c r="T211" s="195" t="str">
        <f t="shared" si="325"/>
        <v/>
      </c>
      <c r="U211" s="195" t="str">
        <f t="shared" si="325"/>
        <v/>
      </c>
      <c r="V211" s="195" t="str">
        <f t="shared" si="325"/>
        <v/>
      </c>
      <c r="W211" s="195" t="str">
        <f t="shared" si="325"/>
        <v/>
      </c>
      <c r="X211" s="195" t="str">
        <f t="shared" si="325"/>
        <v/>
      </c>
      <c r="Y211" s="195" t="str">
        <f t="shared" si="325"/>
        <v/>
      </c>
      <c r="Z211" s="195" t="str">
        <f t="shared" si="325"/>
        <v/>
      </c>
      <c r="AA211" s="195" t="str">
        <f t="shared" si="325"/>
        <v/>
      </c>
      <c r="AB211" s="195" t="str">
        <f t="shared" si="325"/>
        <v/>
      </c>
      <c r="AC211" s="195" t="str">
        <f t="shared" si="325"/>
        <v/>
      </c>
      <c r="AD211" s="195" t="str">
        <f t="shared" si="325"/>
        <v/>
      </c>
      <c r="AE211" s="195" t="str">
        <f t="shared" si="325"/>
        <v/>
      </c>
      <c r="AF211" s="195" t="str">
        <f t="shared" si="325"/>
        <v/>
      </c>
      <c r="AG211" s="195" t="str">
        <f t="shared" si="325"/>
        <v/>
      </c>
      <c r="AH211" s="195" t="str">
        <f t="shared" si="325"/>
        <v/>
      </c>
      <c r="AI211" s="195" t="str">
        <f t="shared" si="325"/>
        <v/>
      </c>
      <c r="AJ211" s="195" t="str">
        <f t="shared" ref="AJ211:BO211" si="326">IF($C211&gt;AJ$135, "", IF(AJ$135=$G$15, MAX(AJ105-$G$20, 0), EXP(-$G$21*$G$16)*($G$19*AK211+(1-$G$19)*AK212)))</f>
        <v/>
      </c>
      <c r="AK211" s="195" t="str">
        <f t="shared" si="326"/>
        <v/>
      </c>
      <c r="AL211" s="195" t="str">
        <f t="shared" si="326"/>
        <v/>
      </c>
      <c r="AM211" s="195" t="str">
        <f t="shared" si="326"/>
        <v/>
      </c>
      <c r="AN211" s="195" t="str">
        <f t="shared" si="326"/>
        <v/>
      </c>
      <c r="AO211" s="195" t="str">
        <f t="shared" si="326"/>
        <v/>
      </c>
      <c r="AP211" s="195" t="str">
        <f t="shared" si="326"/>
        <v/>
      </c>
      <c r="AQ211" s="195" t="str">
        <f t="shared" si="326"/>
        <v/>
      </c>
      <c r="AR211" s="195" t="str">
        <f t="shared" si="326"/>
        <v/>
      </c>
      <c r="AS211" s="195" t="str">
        <f t="shared" si="326"/>
        <v/>
      </c>
      <c r="AT211" s="195" t="str">
        <f t="shared" si="326"/>
        <v/>
      </c>
      <c r="AU211" s="195" t="str">
        <f t="shared" si="326"/>
        <v/>
      </c>
      <c r="AV211" s="195" t="str">
        <f t="shared" si="326"/>
        <v/>
      </c>
      <c r="AW211" s="195" t="str">
        <f t="shared" si="326"/>
        <v/>
      </c>
      <c r="AX211" s="195" t="str">
        <f t="shared" si="326"/>
        <v/>
      </c>
      <c r="AY211" s="195" t="str">
        <f t="shared" si="326"/>
        <v/>
      </c>
      <c r="AZ211" s="195" t="str">
        <f t="shared" si="326"/>
        <v/>
      </c>
      <c r="BA211" s="195" t="str">
        <f t="shared" si="326"/>
        <v/>
      </c>
      <c r="BB211" s="195" t="str">
        <f t="shared" si="326"/>
        <v/>
      </c>
      <c r="BC211" s="195" t="str">
        <f t="shared" si="326"/>
        <v/>
      </c>
      <c r="BD211" s="195" t="str">
        <f t="shared" si="326"/>
        <v/>
      </c>
      <c r="BE211" s="195" t="str">
        <f t="shared" si="326"/>
        <v/>
      </c>
      <c r="BF211" s="195" t="str">
        <f t="shared" si="326"/>
        <v/>
      </c>
      <c r="BG211" s="195" t="str">
        <f t="shared" si="326"/>
        <v/>
      </c>
      <c r="BH211" s="195" t="str">
        <f t="shared" si="326"/>
        <v/>
      </c>
      <c r="BI211" s="195" t="str">
        <f t="shared" si="326"/>
        <v/>
      </c>
      <c r="BJ211" s="195" t="str">
        <f t="shared" si="326"/>
        <v/>
      </c>
      <c r="BK211" s="195" t="str">
        <f t="shared" si="326"/>
        <v/>
      </c>
      <c r="BL211" s="195" t="str">
        <f t="shared" si="326"/>
        <v/>
      </c>
      <c r="BM211" s="195" t="str">
        <f t="shared" si="326"/>
        <v/>
      </c>
      <c r="BN211" s="195" t="str">
        <f t="shared" si="326"/>
        <v/>
      </c>
      <c r="BO211" s="195" t="str">
        <f t="shared" si="326"/>
        <v/>
      </c>
      <c r="BP211" s="195" t="str">
        <f t="shared" ref="BP211:CY211" si="327">IF($C211&gt;BP$135, "", IF(BP$135=$G$15, MAX(BP105-$G$20, 0), EXP(-$G$21*$G$16)*($G$19*BQ211+(1-$G$19)*BQ212)))</f>
        <v/>
      </c>
      <c r="BQ211" s="195" t="str">
        <f t="shared" si="327"/>
        <v/>
      </c>
      <c r="BR211" s="195" t="str">
        <f t="shared" si="327"/>
        <v/>
      </c>
      <c r="BS211" s="195" t="str">
        <f t="shared" si="327"/>
        <v/>
      </c>
      <c r="BT211" s="195" t="str">
        <f t="shared" si="327"/>
        <v/>
      </c>
      <c r="BU211" s="195" t="str">
        <f t="shared" si="327"/>
        <v/>
      </c>
      <c r="BV211" s="195" t="str">
        <f t="shared" si="327"/>
        <v/>
      </c>
      <c r="BW211" s="195" t="str">
        <f t="shared" si="327"/>
        <v/>
      </c>
      <c r="BX211" s="195" t="str">
        <f t="shared" si="327"/>
        <v/>
      </c>
      <c r="BY211" s="195" t="str">
        <f t="shared" si="327"/>
        <v/>
      </c>
      <c r="BZ211" s="195" t="str">
        <f t="shared" si="327"/>
        <v/>
      </c>
      <c r="CA211" s="195">
        <f t="shared" si="327"/>
        <v>0</v>
      </c>
      <c r="CB211" s="195">
        <f t="shared" si="327"/>
        <v>0</v>
      </c>
      <c r="CC211" s="195">
        <f t="shared" si="327"/>
        <v>0</v>
      </c>
      <c r="CD211" s="195">
        <f t="shared" si="327"/>
        <v>0</v>
      </c>
      <c r="CE211" s="195">
        <f t="shared" si="327"/>
        <v>0</v>
      </c>
      <c r="CF211" s="195">
        <f t="shared" si="327"/>
        <v>0</v>
      </c>
      <c r="CG211" s="195">
        <f t="shared" si="327"/>
        <v>0</v>
      </c>
      <c r="CH211" s="195">
        <f t="shared" si="327"/>
        <v>0</v>
      </c>
      <c r="CI211" s="195">
        <f t="shared" si="327"/>
        <v>0</v>
      </c>
      <c r="CJ211" s="195">
        <f t="shared" si="327"/>
        <v>0</v>
      </c>
      <c r="CK211" s="195">
        <f t="shared" si="327"/>
        <v>0</v>
      </c>
      <c r="CL211" s="195">
        <f t="shared" si="327"/>
        <v>0</v>
      </c>
      <c r="CM211" s="195">
        <f t="shared" si="327"/>
        <v>0</v>
      </c>
      <c r="CN211" s="195">
        <f t="shared" si="327"/>
        <v>0</v>
      </c>
      <c r="CO211" s="195">
        <f t="shared" si="327"/>
        <v>0</v>
      </c>
      <c r="CP211" s="195">
        <f t="shared" si="327"/>
        <v>0</v>
      </c>
      <c r="CQ211" s="195">
        <f t="shared" si="327"/>
        <v>0</v>
      </c>
      <c r="CR211" s="195">
        <f t="shared" si="327"/>
        <v>0</v>
      </c>
      <c r="CS211" s="195">
        <f t="shared" si="327"/>
        <v>0</v>
      </c>
      <c r="CT211" s="195">
        <f t="shared" si="327"/>
        <v>0</v>
      </c>
      <c r="CU211" s="195">
        <f t="shared" si="327"/>
        <v>0</v>
      </c>
      <c r="CV211" s="195">
        <f t="shared" si="327"/>
        <v>0</v>
      </c>
      <c r="CW211" s="195">
        <f t="shared" si="327"/>
        <v>0</v>
      </c>
      <c r="CX211" s="195">
        <f t="shared" si="327"/>
        <v>0</v>
      </c>
      <c r="CY211" s="195">
        <f t="shared" si="327"/>
        <v>0</v>
      </c>
      <c r="CZ211" s="195">
        <f>IF($C211&gt;CZ$135, "", IF(CZ$135=$G$15, MAX(CZ105-$G$20, 0), EXP(-$G$21*$G$16)*($G$19*#REF!+(1-$G$19)*#REF!)))</f>
        <v>0</v>
      </c>
    </row>
    <row r="212" spans="3:104" ht="16" hidden="1" outlineLevel="2">
      <c r="C212" s="177">
        <v>76</v>
      </c>
      <c r="D212" s="179" t="str">
        <f t="shared" ref="D212:AI212" si="328">IF($C212&gt;D$135, "", IF(D$135=$G$15, MAX(D106-$G$20, 0), EXP(-$G$21*$G$16)*($G$19*E212+(1-$G$19)*E213)))</f>
        <v/>
      </c>
      <c r="E212" s="195" t="str">
        <f t="shared" si="328"/>
        <v/>
      </c>
      <c r="F212" s="195" t="str">
        <f t="shared" si="328"/>
        <v/>
      </c>
      <c r="G212" s="195" t="str">
        <f t="shared" si="328"/>
        <v/>
      </c>
      <c r="H212" s="195" t="str">
        <f t="shared" si="328"/>
        <v/>
      </c>
      <c r="I212" s="195" t="str">
        <f t="shared" si="328"/>
        <v/>
      </c>
      <c r="J212" s="195" t="str">
        <f t="shared" si="328"/>
        <v/>
      </c>
      <c r="K212" s="195" t="str">
        <f t="shared" si="328"/>
        <v/>
      </c>
      <c r="L212" s="195" t="str">
        <f t="shared" si="328"/>
        <v/>
      </c>
      <c r="M212" s="195" t="str">
        <f t="shared" si="328"/>
        <v/>
      </c>
      <c r="N212" s="195" t="str">
        <f t="shared" si="328"/>
        <v/>
      </c>
      <c r="O212" s="195" t="str">
        <f t="shared" si="328"/>
        <v/>
      </c>
      <c r="P212" s="195" t="str">
        <f t="shared" si="328"/>
        <v/>
      </c>
      <c r="Q212" s="195" t="str">
        <f t="shared" si="328"/>
        <v/>
      </c>
      <c r="R212" s="195" t="str">
        <f t="shared" si="328"/>
        <v/>
      </c>
      <c r="S212" s="195" t="str">
        <f t="shared" si="328"/>
        <v/>
      </c>
      <c r="T212" s="195" t="str">
        <f t="shared" si="328"/>
        <v/>
      </c>
      <c r="U212" s="195" t="str">
        <f t="shared" si="328"/>
        <v/>
      </c>
      <c r="V212" s="195" t="str">
        <f t="shared" si="328"/>
        <v/>
      </c>
      <c r="W212" s="195" t="str">
        <f t="shared" si="328"/>
        <v/>
      </c>
      <c r="X212" s="195" t="str">
        <f t="shared" si="328"/>
        <v/>
      </c>
      <c r="Y212" s="195" t="str">
        <f t="shared" si="328"/>
        <v/>
      </c>
      <c r="Z212" s="195" t="str">
        <f t="shared" si="328"/>
        <v/>
      </c>
      <c r="AA212" s="195" t="str">
        <f t="shared" si="328"/>
        <v/>
      </c>
      <c r="AB212" s="195" t="str">
        <f t="shared" si="328"/>
        <v/>
      </c>
      <c r="AC212" s="195" t="str">
        <f t="shared" si="328"/>
        <v/>
      </c>
      <c r="AD212" s="195" t="str">
        <f t="shared" si="328"/>
        <v/>
      </c>
      <c r="AE212" s="195" t="str">
        <f t="shared" si="328"/>
        <v/>
      </c>
      <c r="AF212" s="195" t="str">
        <f t="shared" si="328"/>
        <v/>
      </c>
      <c r="AG212" s="195" t="str">
        <f t="shared" si="328"/>
        <v/>
      </c>
      <c r="AH212" s="195" t="str">
        <f t="shared" si="328"/>
        <v/>
      </c>
      <c r="AI212" s="195" t="str">
        <f t="shared" si="328"/>
        <v/>
      </c>
      <c r="AJ212" s="195" t="str">
        <f t="shared" ref="AJ212:BO212" si="329">IF($C212&gt;AJ$135, "", IF(AJ$135=$G$15, MAX(AJ106-$G$20, 0), EXP(-$G$21*$G$16)*($G$19*AK212+(1-$G$19)*AK213)))</f>
        <v/>
      </c>
      <c r="AK212" s="195" t="str">
        <f t="shared" si="329"/>
        <v/>
      </c>
      <c r="AL212" s="195" t="str">
        <f t="shared" si="329"/>
        <v/>
      </c>
      <c r="AM212" s="195" t="str">
        <f t="shared" si="329"/>
        <v/>
      </c>
      <c r="AN212" s="195" t="str">
        <f t="shared" si="329"/>
        <v/>
      </c>
      <c r="AO212" s="195" t="str">
        <f t="shared" si="329"/>
        <v/>
      </c>
      <c r="AP212" s="195" t="str">
        <f t="shared" si="329"/>
        <v/>
      </c>
      <c r="AQ212" s="195" t="str">
        <f t="shared" si="329"/>
        <v/>
      </c>
      <c r="AR212" s="195" t="str">
        <f t="shared" si="329"/>
        <v/>
      </c>
      <c r="AS212" s="195" t="str">
        <f t="shared" si="329"/>
        <v/>
      </c>
      <c r="AT212" s="195" t="str">
        <f t="shared" si="329"/>
        <v/>
      </c>
      <c r="AU212" s="195" t="str">
        <f t="shared" si="329"/>
        <v/>
      </c>
      <c r="AV212" s="195" t="str">
        <f t="shared" si="329"/>
        <v/>
      </c>
      <c r="AW212" s="195" t="str">
        <f t="shared" si="329"/>
        <v/>
      </c>
      <c r="AX212" s="195" t="str">
        <f t="shared" si="329"/>
        <v/>
      </c>
      <c r="AY212" s="195" t="str">
        <f t="shared" si="329"/>
        <v/>
      </c>
      <c r="AZ212" s="195" t="str">
        <f t="shared" si="329"/>
        <v/>
      </c>
      <c r="BA212" s="195" t="str">
        <f t="shared" si="329"/>
        <v/>
      </c>
      <c r="BB212" s="195" t="str">
        <f t="shared" si="329"/>
        <v/>
      </c>
      <c r="BC212" s="195" t="str">
        <f t="shared" si="329"/>
        <v/>
      </c>
      <c r="BD212" s="195" t="str">
        <f t="shared" si="329"/>
        <v/>
      </c>
      <c r="BE212" s="195" t="str">
        <f t="shared" si="329"/>
        <v/>
      </c>
      <c r="BF212" s="195" t="str">
        <f t="shared" si="329"/>
        <v/>
      </c>
      <c r="BG212" s="195" t="str">
        <f t="shared" si="329"/>
        <v/>
      </c>
      <c r="BH212" s="195" t="str">
        <f t="shared" si="329"/>
        <v/>
      </c>
      <c r="BI212" s="195" t="str">
        <f t="shared" si="329"/>
        <v/>
      </c>
      <c r="BJ212" s="195" t="str">
        <f t="shared" si="329"/>
        <v/>
      </c>
      <c r="BK212" s="195" t="str">
        <f t="shared" si="329"/>
        <v/>
      </c>
      <c r="BL212" s="195" t="str">
        <f t="shared" si="329"/>
        <v/>
      </c>
      <c r="BM212" s="195" t="str">
        <f t="shared" si="329"/>
        <v/>
      </c>
      <c r="BN212" s="195" t="str">
        <f t="shared" si="329"/>
        <v/>
      </c>
      <c r="BO212" s="195" t="str">
        <f t="shared" si="329"/>
        <v/>
      </c>
      <c r="BP212" s="195" t="str">
        <f t="shared" ref="BP212:CY212" si="330">IF($C212&gt;BP$135, "", IF(BP$135=$G$15, MAX(BP106-$G$20, 0), EXP(-$G$21*$G$16)*($G$19*BQ212+(1-$G$19)*BQ213)))</f>
        <v/>
      </c>
      <c r="BQ212" s="195" t="str">
        <f t="shared" si="330"/>
        <v/>
      </c>
      <c r="BR212" s="195" t="str">
        <f t="shared" si="330"/>
        <v/>
      </c>
      <c r="BS212" s="195" t="str">
        <f t="shared" si="330"/>
        <v/>
      </c>
      <c r="BT212" s="195" t="str">
        <f t="shared" si="330"/>
        <v/>
      </c>
      <c r="BU212" s="195" t="str">
        <f t="shared" si="330"/>
        <v/>
      </c>
      <c r="BV212" s="195" t="str">
        <f t="shared" si="330"/>
        <v/>
      </c>
      <c r="BW212" s="195" t="str">
        <f t="shared" si="330"/>
        <v/>
      </c>
      <c r="BX212" s="195" t="str">
        <f t="shared" si="330"/>
        <v/>
      </c>
      <c r="BY212" s="195" t="str">
        <f t="shared" si="330"/>
        <v/>
      </c>
      <c r="BZ212" s="195" t="str">
        <f t="shared" si="330"/>
        <v/>
      </c>
      <c r="CA212" s="195" t="str">
        <f t="shared" si="330"/>
        <v/>
      </c>
      <c r="CB212" s="195">
        <f t="shared" si="330"/>
        <v>0</v>
      </c>
      <c r="CC212" s="195">
        <f t="shared" si="330"/>
        <v>0</v>
      </c>
      <c r="CD212" s="195">
        <f t="shared" si="330"/>
        <v>0</v>
      </c>
      <c r="CE212" s="195">
        <f t="shared" si="330"/>
        <v>0</v>
      </c>
      <c r="CF212" s="195">
        <f t="shared" si="330"/>
        <v>0</v>
      </c>
      <c r="CG212" s="195">
        <f t="shared" si="330"/>
        <v>0</v>
      </c>
      <c r="CH212" s="195">
        <f t="shared" si="330"/>
        <v>0</v>
      </c>
      <c r="CI212" s="195">
        <f t="shared" si="330"/>
        <v>0</v>
      </c>
      <c r="CJ212" s="195">
        <f t="shared" si="330"/>
        <v>0</v>
      </c>
      <c r="CK212" s="195">
        <f t="shared" si="330"/>
        <v>0</v>
      </c>
      <c r="CL212" s="195">
        <f t="shared" si="330"/>
        <v>0</v>
      </c>
      <c r="CM212" s="195">
        <f t="shared" si="330"/>
        <v>0</v>
      </c>
      <c r="CN212" s="195">
        <f t="shared" si="330"/>
        <v>0</v>
      </c>
      <c r="CO212" s="195">
        <f t="shared" si="330"/>
        <v>0</v>
      </c>
      <c r="CP212" s="195">
        <f t="shared" si="330"/>
        <v>0</v>
      </c>
      <c r="CQ212" s="195">
        <f t="shared" si="330"/>
        <v>0</v>
      </c>
      <c r="CR212" s="195">
        <f t="shared" si="330"/>
        <v>0</v>
      </c>
      <c r="CS212" s="195">
        <f t="shared" si="330"/>
        <v>0</v>
      </c>
      <c r="CT212" s="195">
        <f t="shared" si="330"/>
        <v>0</v>
      </c>
      <c r="CU212" s="195">
        <f t="shared" si="330"/>
        <v>0</v>
      </c>
      <c r="CV212" s="195">
        <f t="shared" si="330"/>
        <v>0</v>
      </c>
      <c r="CW212" s="195">
        <f t="shared" si="330"/>
        <v>0</v>
      </c>
      <c r="CX212" s="195">
        <f t="shared" si="330"/>
        <v>0</v>
      </c>
      <c r="CY212" s="195">
        <f t="shared" si="330"/>
        <v>0</v>
      </c>
      <c r="CZ212" s="195">
        <f>IF($C212&gt;CZ$135, "", IF(CZ$135=$G$15, MAX(CZ106-$G$20, 0), EXP(-$G$21*$G$16)*($G$19*#REF!+(1-$G$19)*#REF!)))</f>
        <v>0</v>
      </c>
    </row>
    <row r="213" spans="3:104" ht="16" hidden="1" outlineLevel="2">
      <c r="C213" s="177">
        <v>77</v>
      </c>
      <c r="D213" s="179" t="str">
        <f t="shared" ref="D213:AI213" si="331">IF($C213&gt;D$135, "", IF(D$135=$G$15, MAX(D107-$G$20, 0), EXP(-$G$21*$G$16)*($G$19*E213+(1-$G$19)*E214)))</f>
        <v/>
      </c>
      <c r="E213" s="195" t="str">
        <f t="shared" si="331"/>
        <v/>
      </c>
      <c r="F213" s="195" t="str">
        <f t="shared" si="331"/>
        <v/>
      </c>
      <c r="G213" s="195" t="str">
        <f t="shared" si="331"/>
        <v/>
      </c>
      <c r="H213" s="195" t="str">
        <f t="shared" si="331"/>
        <v/>
      </c>
      <c r="I213" s="195" t="str">
        <f t="shared" si="331"/>
        <v/>
      </c>
      <c r="J213" s="195" t="str">
        <f t="shared" si="331"/>
        <v/>
      </c>
      <c r="K213" s="195" t="str">
        <f t="shared" si="331"/>
        <v/>
      </c>
      <c r="L213" s="195" t="str">
        <f t="shared" si="331"/>
        <v/>
      </c>
      <c r="M213" s="195" t="str">
        <f t="shared" si="331"/>
        <v/>
      </c>
      <c r="N213" s="195" t="str">
        <f t="shared" si="331"/>
        <v/>
      </c>
      <c r="O213" s="195" t="str">
        <f t="shared" si="331"/>
        <v/>
      </c>
      <c r="P213" s="195" t="str">
        <f t="shared" si="331"/>
        <v/>
      </c>
      <c r="Q213" s="195" t="str">
        <f t="shared" si="331"/>
        <v/>
      </c>
      <c r="R213" s="195" t="str">
        <f t="shared" si="331"/>
        <v/>
      </c>
      <c r="S213" s="195" t="str">
        <f t="shared" si="331"/>
        <v/>
      </c>
      <c r="T213" s="195" t="str">
        <f t="shared" si="331"/>
        <v/>
      </c>
      <c r="U213" s="195" t="str">
        <f t="shared" si="331"/>
        <v/>
      </c>
      <c r="V213" s="195" t="str">
        <f t="shared" si="331"/>
        <v/>
      </c>
      <c r="W213" s="195" t="str">
        <f t="shared" si="331"/>
        <v/>
      </c>
      <c r="X213" s="195" t="str">
        <f t="shared" si="331"/>
        <v/>
      </c>
      <c r="Y213" s="195" t="str">
        <f t="shared" si="331"/>
        <v/>
      </c>
      <c r="Z213" s="195" t="str">
        <f t="shared" si="331"/>
        <v/>
      </c>
      <c r="AA213" s="195" t="str">
        <f t="shared" si="331"/>
        <v/>
      </c>
      <c r="AB213" s="195" t="str">
        <f t="shared" si="331"/>
        <v/>
      </c>
      <c r="AC213" s="195" t="str">
        <f t="shared" si="331"/>
        <v/>
      </c>
      <c r="AD213" s="195" t="str">
        <f t="shared" si="331"/>
        <v/>
      </c>
      <c r="AE213" s="195" t="str">
        <f t="shared" si="331"/>
        <v/>
      </c>
      <c r="AF213" s="195" t="str">
        <f t="shared" si="331"/>
        <v/>
      </c>
      <c r="AG213" s="195" t="str">
        <f t="shared" si="331"/>
        <v/>
      </c>
      <c r="AH213" s="195" t="str">
        <f t="shared" si="331"/>
        <v/>
      </c>
      <c r="AI213" s="195" t="str">
        <f t="shared" si="331"/>
        <v/>
      </c>
      <c r="AJ213" s="195" t="str">
        <f t="shared" ref="AJ213:BO213" si="332">IF($C213&gt;AJ$135, "", IF(AJ$135=$G$15, MAX(AJ107-$G$20, 0), EXP(-$G$21*$G$16)*($G$19*AK213+(1-$G$19)*AK214)))</f>
        <v/>
      </c>
      <c r="AK213" s="195" t="str">
        <f t="shared" si="332"/>
        <v/>
      </c>
      <c r="AL213" s="195" t="str">
        <f t="shared" si="332"/>
        <v/>
      </c>
      <c r="AM213" s="195" t="str">
        <f t="shared" si="332"/>
        <v/>
      </c>
      <c r="AN213" s="195" t="str">
        <f t="shared" si="332"/>
        <v/>
      </c>
      <c r="AO213" s="195" t="str">
        <f t="shared" si="332"/>
        <v/>
      </c>
      <c r="AP213" s="195" t="str">
        <f t="shared" si="332"/>
        <v/>
      </c>
      <c r="AQ213" s="195" t="str">
        <f t="shared" si="332"/>
        <v/>
      </c>
      <c r="AR213" s="195" t="str">
        <f t="shared" si="332"/>
        <v/>
      </c>
      <c r="AS213" s="195" t="str">
        <f t="shared" si="332"/>
        <v/>
      </c>
      <c r="AT213" s="195" t="str">
        <f t="shared" si="332"/>
        <v/>
      </c>
      <c r="AU213" s="195" t="str">
        <f t="shared" si="332"/>
        <v/>
      </c>
      <c r="AV213" s="195" t="str">
        <f t="shared" si="332"/>
        <v/>
      </c>
      <c r="AW213" s="195" t="str">
        <f t="shared" si="332"/>
        <v/>
      </c>
      <c r="AX213" s="195" t="str">
        <f t="shared" si="332"/>
        <v/>
      </c>
      <c r="AY213" s="195" t="str">
        <f t="shared" si="332"/>
        <v/>
      </c>
      <c r="AZ213" s="195" t="str">
        <f t="shared" si="332"/>
        <v/>
      </c>
      <c r="BA213" s="195" t="str">
        <f t="shared" si="332"/>
        <v/>
      </c>
      <c r="BB213" s="195" t="str">
        <f t="shared" si="332"/>
        <v/>
      </c>
      <c r="BC213" s="195" t="str">
        <f t="shared" si="332"/>
        <v/>
      </c>
      <c r="BD213" s="195" t="str">
        <f t="shared" si="332"/>
        <v/>
      </c>
      <c r="BE213" s="195" t="str">
        <f t="shared" si="332"/>
        <v/>
      </c>
      <c r="BF213" s="195" t="str">
        <f t="shared" si="332"/>
        <v/>
      </c>
      <c r="BG213" s="195" t="str">
        <f t="shared" si="332"/>
        <v/>
      </c>
      <c r="BH213" s="195" t="str">
        <f t="shared" si="332"/>
        <v/>
      </c>
      <c r="BI213" s="195" t="str">
        <f t="shared" si="332"/>
        <v/>
      </c>
      <c r="BJ213" s="195" t="str">
        <f t="shared" si="332"/>
        <v/>
      </c>
      <c r="BK213" s="195" t="str">
        <f t="shared" si="332"/>
        <v/>
      </c>
      <c r="BL213" s="195" t="str">
        <f t="shared" si="332"/>
        <v/>
      </c>
      <c r="BM213" s="195" t="str">
        <f t="shared" si="332"/>
        <v/>
      </c>
      <c r="BN213" s="195" t="str">
        <f t="shared" si="332"/>
        <v/>
      </c>
      <c r="BO213" s="195" t="str">
        <f t="shared" si="332"/>
        <v/>
      </c>
      <c r="BP213" s="195" t="str">
        <f t="shared" ref="BP213:CY213" si="333">IF($C213&gt;BP$135, "", IF(BP$135=$G$15, MAX(BP107-$G$20, 0), EXP(-$G$21*$G$16)*($G$19*BQ213+(1-$G$19)*BQ214)))</f>
        <v/>
      </c>
      <c r="BQ213" s="195" t="str">
        <f t="shared" si="333"/>
        <v/>
      </c>
      <c r="BR213" s="195" t="str">
        <f t="shared" si="333"/>
        <v/>
      </c>
      <c r="BS213" s="195" t="str">
        <f t="shared" si="333"/>
        <v/>
      </c>
      <c r="BT213" s="195" t="str">
        <f t="shared" si="333"/>
        <v/>
      </c>
      <c r="BU213" s="195" t="str">
        <f t="shared" si="333"/>
        <v/>
      </c>
      <c r="BV213" s="195" t="str">
        <f t="shared" si="333"/>
        <v/>
      </c>
      <c r="BW213" s="195" t="str">
        <f t="shared" si="333"/>
        <v/>
      </c>
      <c r="BX213" s="195" t="str">
        <f t="shared" si="333"/>
        <v/>
      </c>
      <c r="BY213" s="195" t="str">
        <f t="shared" si="333"/>
        <v/>
      </c>
      <c r="BZ213" s="195" t="str">
        <f t="shared" si="333"/>
        <v/>
      </c>
      <c r="CA213" s="195" t="str">
        <f t="shared" si="333"/>
        <v/>
      </c>
      <c r="CB213" s="195" t="str">
        <f t="shared" si="333"/>
        <v/>
      </c>
      <c r="CC213" s="195">
        <f t="shared" si="333"/>
        <v>0</v>
      </c>
      <c r="CD213" s="195">
        <f t="shared" si="333"/>
        <v>0</v>
      </c>
      <c r="CE213" s="195">
        <f t="shared" si="333"/>
        <v>0</v>
      </c>
      <c r="CF213" s="195">
        <f t="shared" si="333"/>
        <v>0</v>
      </c>
      <c r="CG213" s="195">
        <f t="shared" si="333"/>
        <v>0</v>
      </c>
      <c r="CH213" s="195">
        <f t="shared" si="333"/>
        <v>0</v>
      </c>
      <c r="CI213" s="195">
        <f t="shared" si="333"/>
        <v>0</v>
      </c>
      <c r="CJ213" s="195">
        <f t="shared" si="333"/>
        <v>0</v>
      </c>
      <c r="CK213" s="195">
        <f t="shared" si="333"/>
        <v>0</v>
      </c>
      <c r="CL213" s="195">
        <f t="shared" si="333"/>
        <v>0</v>
      </c>
      <c r="CM213" s="195">
        <f t="shared" si="333"/>
        <v>0</v>
      </c>
      <c r="CN213" s="195">
        <f t="shared" si="333"/>
        <v>0</v>
      </c>
      <c r="CO213" s="195">
        <f t="shared" si="333"/>
        <v>0</v>
      </c>
      <c r="CP213" s="195">
        <f t="shared" si="333"/>
        <v>0</v>
      </c>
      <c r="CQ213" s="195">
        <f t="shared" si="333"/>
        <v>0</v>
      </c>
      <c r="CR213" s="195">
        <f t="shared" si="333"/>
        <v>0</v>
      </c>
      <c r="CS213" s="195">
        <f t="shared" si="333"/>
        <v>0</v>
      </c>
      <c r="CT213" s="195">
        <f t="shared" si="333"/>
        <v>0</v>
      </c>
      <c r="CU213" s="195">
        <f t="shared" si="333"/>
        <v>0</v>
      </c>
      <c r="CV213" s="195">
        <f t="shared" si="333"/>
        <v>0</v>
      </c>
      <c r="CW213" s="195">
        <f t="shared" si="333"/>
        <v>0</v>
      </c>
      <c r="CX213" s="195">
        <f t="shared" si="333"/>
        <v>0</v>
      </c>
      <c r="CY213" s="195">
        <f t="shared" si="333"/>
        <v>0</v>
      </c>
      <c r="CZ213" s="195">
        <f>IF($C213&gt;CZ$135, "", IF(CZ$135=$G$15, MAX(CZ107-$G$20, 0), EXP(-$G$21*$G$16)*($G$19*#REF!+(1-$G$19)*#REF!)))</f>
        <v>0</v>
      </c>
    </row>
    <row r="214" spans="3:104" ht="16" hidden="1" outlineLevel="2">
      <c r="C214" s="177">
        <v>78</v>
      </c>
      <c r="D214" s="179" t="str">
        <f t="shared" ref="D214:AI214" si="334">IF($C214&gt;D$135, "", IF(D$135=$G$15, MAX(D108-$G$20, 0), EXP(-$G$21*$G$16)*($G$19*E214+(1-$G$19)*E215)))</f>
        <v/>
      </c>
      <c r="E214" s="195" t="str">
        <f t="shared" si="334"/>
        <v/>
      </c>
      <c r="F214" s="195" t="str">
        <f t="shared" si="334"/>
        <v/>
      </c>
      <c r="G214" s="195" t="str">
        <f t="shared" si="334"/>
        <v/>
      </c>
      <c r="H214" s="195" t="str">
        <f t="shared" si="334"/>
        <v/>
      </c>
      <c r="I214" s="195" t="str">
        <f t="shared" si="334"/>
        <v/>
      </c>
      <c r="J214" s="195" t="str">
        <f t="shared" si="334"/>
        <v/>
      </c>
      <c r="K214" s="195" t="str">
        <f t="shared" si="334"/>
        <v/>
      </c>
      <c r="L214" s="195" t="str">
        <f t="shared" si="334"/>
        <v/>
      </c>
      <c r="M214" s="195" t="str">
        <f t="shared" si="334"/>
        <v/>
      </c>
      <c r="N214" s="195" t="str">
        <f t="shared" si="334"/>
        <v/>
      </c>
      <c r="O214" s="195" t="str">
        <f t="shared" si="334"/>
        <v/>
      </c>
      <c r="P214" s="195" t="str">
        <f t="shared" si="334"/>
        <v/>
      </c>
      <c r="Q214" s="195" t="str">
        <f t="shared" si="334"/>
        <v/>
      </c>
      <c r="R214" s="195" t="str">
        <f t="shared" si="334"/>
        <v/>
      </c>
      <c r="S214" s="195" t="str">
        <f t="shared" si="334"/>
        <v/>
      </c>
      <c r="T214" s="195" t="str">
        <f t="shared" si="334"/>
        <v/>
      </c>
      <c r="U214" s="195" t="str">
        <f t="shared" si="334"/>
        <v/>
      </c>
      <c r="V214" s="195" t="str">
        <f t="shared" si="334"/>
        <v/>
      </c>
      <c r="W214" s="195" t="str">
        <f t="shared" si="334"/>
        <v/>
      </c>
      <c r="X214" s="195" t="str">
        <f t="shared" si="334"/>
        <v/>
      </c>
      <c r="Y214" s="195" t="str">
        <f t="shared" si="334"/>
        <v/>
      </c>
      <c r="Z214" s="195" t="str">
        <f t="shared" si="334"/>
        <v/>
      </c>
      <c r="AA214" s="195" t="str">
        <f t="shared" si="334"/>
        <v/>
      </c>
      <c r="AB214" s="195" t="str">
        <f t="shared" si="334"/>
        <v/>
      </c>
      <c r="AC214" s="195" t="str">
        <f t="shared" si="334"/>
        <v/>
      </c>
      <c r="AD214" s="195" t="str">
        <f t="shared" si="334"/>
        <v/>
      </c>
      <c r="AE214" s="195" t="str">
        <f t="shared" si="334"/>
        <v/>
      </c>
      <c r="AF214" s="195" t="str">
        <f t="shared" si="334"/>
        <v/>
      </c>
      <c r="AG214" s="195" t="str">
        <f t="shared" si="334"/>
        <v/>
      </c>
      <c r="AH214" s="195" t="str">
        <f t="shared" si="334"/>
        <v/>
      </c>
      <c r="AI214" s="195" t="str">
        <f t="shared" si="334"/>
        <v/>
      </c>
      <c r="AJ214" s="195" t="str">
        <f t="shared" ref="AJ214:BO214" si="335">IF($C214&gt;AJ$135, "", IF(AJ$135=$G$15, MAX(AJ108-$G$20, 0), EXP(-$G$21*$G$16)*($G$19*AK214+(1-$G$19)*AK215)))</f>
        <v/>
      </c>
      <c r="AK214" s="195" t="str">
        <f t="shared" si="335"/>
        <v/>
      </c>
      <c r="AL214" s="195" t="str">
        <f t="shared" si="335"/>
        <v/>
      </c>
      <c r="AM214" s="195" t="str">
        <f t="shared" si="335"/>
        <v/>
      </c>
      <c r="AN214" s="195" t="str">
        <f t="shared" si="335"/>
        <v/>
      </c>
      <c r="AO214" s="195" t="str">
        <f t="shared" si="335"/>
        <v/>
      </c>
      <c r="AP214" s="195" t="str">
        <f t="shared" si="335"/>
        <v/>
      </c>
      <c r="AQ214" s="195" t="str">
        <f t="shared" si="335"/>
        <v/>
      </c>
      <c r="AR214" s="195" t="str">
        <f t="shared" si="335"/>
        <v/>
      </c>
      <c r="AS214" s="195" t="str">
        <f t="shared" si="335"/>
        <v/>
      </c>
      <c r="AT214" s="195" t="str">
        <f t="shared" si="335"/>
        <v/>
      </c>
      <c r="AU214" s="195" t="str">
        <f t="shared" si="335"/>
        <v/>
      </c>
      <c r="AV214" s="195" t="str">
        <f t="shared" si="335"/>
        <v/>
      </c>
      <c r="AW214" s="195" t="str">
        <f t="shared" si="335"/>
        <v/>
      </c>
      <c r="AX214" s="195" t="str">
        <f t="shared" si="335"/>
        <v/>
      </c>
      <c r="AY214" s="195" t="str">
        <f t="shared" si="335"/>
        <v/>
      </c>
      <c r="AZ214" s="195" t="str">
        <f t="shared" si="335"/>
        <v/>
      </c>
      <c r="BA214" s="195" t="str">
        <f t="shared" si="335"/>
        <v/>
      </c>
      <c r="BB214" s="195" t="str">
        <f t="shared" si="335"/>
        <v/>
      </c>
      <c r="BC214" s="195" t="str">
        <f t="shared" si="335"/>
        <v/>
      </c>
      <c r="BD214" s="195" t="str">
        <f t="shared" si="335"/>
        <v/>
      </c>
      <c r="BE214" s="195" t="str">
        <f t="shared" si="335"/>
        <v/>
      </c>
      <c r="BF214" s="195" t="str">
        <f t="shared" si="335"/>
        <v/>
      </c>
      <c r="BG214" s="195" t="str">
        <f t="shared" si="335"/>
        <v/>
      </c>
      <c r="BH214" s="195" t="str">
        <f t="shared" si="335"/>
        <v/>
      </c>
      <c r="BI214" s="195" t="str">
        <f t="shared" si="335"/>
        <v/>
      </c>
      <c r="BJ214" s="195" t="str">
        <f t="shared" si="335"/>
        <v/>
      </c>
      <c r="BK214" s="195" t="str">
        <f t="shared" si="335"/>
        <v/>
      </c>
      <c r="BL214" s="195" t="str">
        <f t="shared" si="335"/>
        <v/>
      </c>
      <c r="BM214" s="195" t="str">
        <f t="shared" si="335"/>
        <v/>
      </c>
      <c r="BN214" s="195" t="str">
        <f t="shared" si="335"/>
        <v/>
      </c>
      <c r="BO214" s="195" t="str">
        <f t="shared" si="335"/>
        <v/>
      </c>
      <c r="BP214" s="195" t="str">
        <f t="shared" ref="BP214:CY214" si="336">IF($C214&gt;BP$135, "", IF(BP$135=$G$15, MAX(BP108-$G$20, 0), EXP(-$G$21*$G$16)*($G$19*BQ214+(1-$G$19)*BQ215)))</f>
        <v/>
      </c>
      <c r="BQ214" s="195" t="str">
        <f t="shared" si="336"/>
        <v/>
      </c>
      <c r="BR214" s="195" t="str">
        <f t="shared" si="336"/>
        <v/>
      </c>
      <c r="BS214" s="195" t="str">
        <f t="shared" si="336"/>
        <v/>
      </c>
      <c r="BT214" s="195" t="str">
        <f t="shared" si="336"/>
        <v/>
      </c>
      <c r="BU214" s="195" t="str">
        <f t="shared" si="336"/>
        <v/>
      </c>
      <c r="BV214" s="195" t="str">
        <f t="shared" si="336"/>
        <v/>
      </c>
      <c r="BW214" s="195" t="str">
        <f t="shared" si="336"/>
        <v/>
      </c>
      <c r="BX214" s="195" t="str">
        <f t="shared" si="336"/>
        <v/>
      </c>
      <c r="BY214" s="195" t="str">
        <f t="shared" si="336"/>
        <v/>
      </c>
      <c r="BZ214" s="195" t="str">
        <f t="shared" si="336"/>
        <v/>
      </c>
      <c r="CA214" s="195" t="str">
        <f t="shared" si="336"/>
        <v/>
      </c>
      <c r="CB214" s="195" t="str">
        <f t="shared" si="336"/>
        <v/>
      </c>
      <c r="CC214" s="195" t="str">
        <f t="shared" si="336"/>
        <v/>
      </c>
      <c r="CD214" s="195">
        <f t="shared" si="336"/>
        <v>0</v>
      </c>
      <c r="CE214" s="195">
        <f t="shared" si="336"/>
        <v>0</v>
      </c>
      <c r="CF214" s="195">
        <f t="shared" si="336"/>
        <v>0</v>
      </c>
      <c r="CG214" s="195">
        <f t="shared" si="336"/>
        <v>0</v>
      </c>
      <c r="CH214" s="195">
        <f t="shared" si="336"/>
        <v>0</v>
      </c>
      <c r="CI214" s="195">
        <f t="shared" si="336"/>
        <v>0</v>
      </c>
      <c r="CJ214" s="195">
        <f t="shared" si="336"/>
        <v>0</v>
      </c>
      <c r="CK214" s="195">
        <f t="shared" si="336"/>
        <v>0</v>
      </c>
      <c r="CL214" s="195">
        <f t="shared" si="336"/>
        <v>0</v>
      </c>
      <c r="CM214" s="195">
        <f t="shared" si="336"/>
        <v>0</v>
      </c>
      <c r="CN214" s="195">
        <f t="shared" si="336"/>
        <v>0</v>
      </c>
      <c r="CO214" s="195">
        <f t="shared" si="336"/>
        <v>0</v>
      </c>
      <c r="CP214" s="195">
        <f t="shared" si="336"/>
        <v>0</v>
      </c>
      <c r="CQ214" s="195">
        <f t="shared" si="336"/>
        <v>0</v>
      </c>
      <c r="CR214" s="195">
        <f t="shared" si="336"/>
        <v>0</v>
      </c>
      <c r="CS214" s="195">
        <f t="shared" si="336"/>
        <v>0</v>
      </c>
      <c r="CT214" s="195">
        <f t="shared" si="336"/>
        <v>0</v>
      </c>
      <c r="CU214" s="195">
        <f t="shared" si="336"/>
        <v>0</v>
      </c>
      <c r="CV214" s="195">
        <f t="shared" si="336"/>
        <v>0</v>
      </c>
      <c r="CW214" s="195">
        <f t="shared" si="336"/>
        <v>0</v>
      </c>
      <c r="CX214" s="195">
        <f t="shared" si="336"/>
        <v>0</v>
      </c>
      <c r="CY214" s="195">
        <f t="shared" si="336"/>
        <v>0</v>
      </c>
      <c r="CZ214" s="195">
        <f>IF($C214&gt;CZ$135, "", IF(CZ$135=$G$15, MAX(CZ108-$G$20, 0), EXP(-$G$21*$G$16)*($G$19*#REF!+(1-$G$19)*#REF!)))</f>
        <v>0</v>
      </c>
    </row>
    <row r="215" spans="3:104" ht="16" hidden="1" outlineLevel="2">
      <c r="C215" s="177">
        <v>79</v>
      </c>
      <c r="D215" s="179" t="str">
        <f t="shared" ref="D215:AI215" si="337">IF($C215&gt;D$135, "", IF(D$135=$G$15, MAX(D109-$G$20, 0), EXP(-$G$21*$G$16)*($G$19*E215+(1-$G$19)*E216)))</f>
        <v/>
      </c>
      <c r="E215" s="195" t="str">
        <f t="shared" si="337"/>
        <v/>
      </c>
      <c r="F215" s="195" t="str">
        <f t="shared" si="337"/>
        <v/>
      </c>
      <c r="G215" s="195" t="str">
        <f t="shared" si="337"/>
        <v/>
      </c>
      <c r="H215" s="195" t="str">
        <f t="shared" si="337"/>
        <v/>
      </c>
      <c r="I215" s="195" t="str">
        <f t="shared" si="337"/>
        <v/>
      </c>
      <c r="J215" s="195" t="str">
        <f t="shared" si="337"/>
        <v/>
      </c>
      <c r="K215" s="195" t="str">
        <f t="shared" si="337"/>
        <v/>
      </c>
      <c r="L215" s="195" t="str">
        <f t="shared" si="337"/>
        <v/>
      </c>
      <c r="M215" s="195" t="str">
        <f t="shared" si="337"/>
        <v/>
      </c>
      <c r="N215" s="195" t="str">
        <f t="shared" si="337"/>
        <v/>
      </c>
      <c r="O215" s="195" t="str">
        <f t="shared" si="337"/>
        <v/>
      </c>
      <c r="P215" s="195" t="str">
        <f t="shared" si="337"/>
        <v/>
      </c>
      <c r="Q215" s="195" t="str">
        <f t="shared" si="337"/>
        <v/>
      </c>
      <c r="R215" s="195" t="str">
        <f t="shared" si="337"/>
        <v/>
      </c>
      <c r="S215" s="195" t="str">
        <f t="shared" si="337"/>
        <v/>
      </c>
      <c r="T215" s="195" t="str">
        <f t="shared" si="337"/>
        <v/>
      </c>
      <c r="U215" s="195" t="str">
        <f t="shared" si="337"/>
        <v/>
      </c>
      <c r="V215" s="195" t="str">
        <f t="shared" si="337"/>
        <v/>
      </c>
      <c r="W215" s="195" t="str">
        <f t="shared" si="337"/>
        <v/>
      </c>
      <c r="X215" s="195" t="str">
        <f t="shared" si="337"/>
        <v/>
      </c>
      <c r="Y215" s="195" t="str">
        <f t="shared" si="337"/>
        <v/>
      </c>
      <c r="Z215" s="195" t="str">
        <f t="shared" si="337"/>
        <v/>
      </c>
      <c r="AA215" s="195" t="str">
        <f t="shared" si="337"/>
        <v/>
      </c>
      <c r="AB215" s="195" t="str">
        <f t="shared" si="337"/>
        <v/>
      </c>
      <c r="AC215" s="195" t="str">
        <f t="shared" si="337"/>
        <v/>
      </c>
      <c r="AD215" s="195" t="str">
        <f t="shared" si="337"/>
        <v/>
      </c>
      <c r="AE215" s="195" t="str">
        <f t="shared" si="337"/>
        <v/>
      </c>
      <c r="AF215" s="195" t="str">
        <f t="shared" si="337"/>
        <v/>
      </c>
      <c r="AG215" s="195" t="str">
        <f t="shared" si="337"/>
        <v/>
      </c>
      <c r="AH215" s="195" t="str">
        <f t="shared" si="337"/>
        <v/>
      </c>
      <c r="AI215" s="195" t="str">
        <f t="shared" si="337"/>
        <v/>
      </c>
      <c r="AJ215" s="195" t="str">
        <f t="shared" ref="AJ215:BO215" si="338">IF($C215&gt;AJ$135, "", IF(AJ$135=$G$15, MAX(AJ109-$G$20, 0), EXP(-$G$21*$G$16)*($G$19*AK215+(1-$G$19)*AK216)))</f>
        <v/>
      </c>
      <c r="AK215" s="195" t="str">
        <f t="shared" si="338"/>
        <v/>
      </c>
      <c r="AL215" s="195" t="str">
        <f t="shared" si="338"/>
        <v/>
      </c>
      <c r="AM215" s="195" t="str">
        <f t="shared" si="338"/>
        <v/>
      </c>
      <c r="AN215" s="195" t="str">
        <f t="shared" si="338"/>
        <v/>
      </c>
      <c r="AO215" s="195" t="str">
        <f t="shared" si="338"/>
        <v/>
      </c>
      <c r="AP215" s="195" t="str">
        <f t="shared" si="338"/>
        <v/>
      </c>
      <c r="AQ215" s="195" t="str">
        <f t="shared" si="338"/>
        <v/>
      </c>
      <c r="AR215" s="195" t="str">
        <f t="shared" si="338"/>
        <v/>
      </c>
      <c r="AS215" s="195" t="str">
        <f t="shared" si="338"/>
        <v/>
      </c>
      <c r="AT215" s="195" t="str">
        <f t="shared" si="338"/>
        <v/>
      </c>
      <c r="AU215" s="195" t="str">
        <f t="shared" si="338"/>
        <v/>
      </c>
      <c r="AV215" s="195" t="str">
        <f t="shared" si="338"/>
        <v/>
      </c>
      <c r="AW215" s="195" t="str">
        <f t="shared" si="338"/>
        <v/>
      </c>
      <c r="AX215" s="195" t="str">
        <f t="shared" si="338"/>
        <v/>
      </c>
      <c r="AY215" s="195" t="str">
        <f t="shared" si="338"/>
        <v/>
      </c>
      <c r="AZ215" s="195" t="str">
        <f t="shared" si="338"/>
        <v/>
      </c>
      <c r="BA215" s="195" t="str">
        <f t="shared" si="338"/>
        <v/>
      </c>
      <c r="BB215" s="195" t="str">
        <f t="shared" si="338"/>
        <v/>
      </c>
      <c r="BC215" s="195" t="str">
        <f t="shared" si="338"/>
        <v/>
      </c>
      <c r="BD215" s="195" t="str">
        <f t="shared" si="338"/>
        <v/>
      </c>
      <c r="BE215" s="195" t="str">
        <f t="shared" si="338"/>
        <v/>
      </c>
      <c r="BF215" s="195" t="str">
        <f t="shared" si="338"/>
        <v/>
      </c>
      <c r="BG215" s="195" t="str">
        <f t="shared" si="338"/>
        <v/>
      </c>
      <c r="BH215" s="195" t="str">
        <f t="shared" si="338"/>
        <v/>
      </c>
      <c r="BI215" s="195" t="str">
        <f t="shared" si="338"/>
        <v/>
      </c>
      <c r="BJ215" s="195" t="str">
        <f t="shared" si="338"/>
        <v/>
      </c>
      <c r="BK215" s="195" t="str">
        <f t="shared" si="338"/>
        <v/>
      </c>
      <c r="BL215" s="195" t="str">
        <f t="shared" si="338"/>
        <v/>
      </c>
      <c r="BM215" s="195" t="str">
        <f t="shared" si="338"/>
        <v/>
      </c>
      <c r="BN215" s="195" t="str">
        <f t="shared" si="338"/>
        <v/>
      </c>
      <c r="BO215" s="195" t="str">
        <f t="shared" si="338"/>
        <v/>
      </c>
      <c r="BP215" s="195" t="str">
        <f t="shared" ref="BP215:CY215" si="339">IF($C215&gt;BP$135, "", IF(BP$135=$G$15, MAX(BP109-$G$20, 0), EXP(-$G$21*$G$16)*($G$19*BQ215+(1-$G$19)*BQ216)))</f>
        <v/>
      </c>
      <c r="BQ215" s="195" t="str">
        <f t="shared" si="339"/>
        <v/>
      </c>
      <c r="BR215" s="195" t="str">
        <f t="shared" si="339"/>
        <v/>
      </c>
      <c r="BS215" s="195" t="str">
        <f t="shared" si="339"/>
        <v/>
      </c>
      <c r="BT215" s="195" t="str">
        <f t="shared" si="339"/>
        <v/>
      </c>
      <c r="BU215" s="195" t="str">
        <f t="shared" si="339"/>
        <v/>
      </c>
      <c r="BV215" s="195" t="str">
        <f t="shared" si="339"/>
        <v/>
      </c>
      <c r="BW215" s="195" t="str">
        <f t="shared" si="339"/>
        <v/>
      </c>
      <c r="BX215" s="195" t="str">
        <f t="shared" si="339"/>
        <v/>
      </c>
      <c r="BY215" s="195" t="str">
        <f t="shared" si="339"/>
        <v/>
      </c>
      <c r="BZ215" s="195" t="str">
        <f t="shared" si="339"/>
        <v/>
      </c>
      <c r="CA215" s="195" t="str">
        <f t="shared" si="339"/>
        <v/>
      </c>
      <c r="CB215" s="195" t="str">
        <f t="shared" si="339"/>
        <v/>
      </c>
      <c r="CC215" s="195" t="str">
        <f t="shared" si="339"/>
        <v/>
      </c>
      <c r="CD215" s="195" t="str">
        <f t="shared" si="339"/>
        <v/>
      </c>
      <c r="CE215" s="195">
        <f t="shared" si="339"/>
        <v>0</v>
      </c>
      <c r="CF215" s="195">
        <f t="shared" si="339"/>
        <v>0</v>
      </c>
      <c r="CG215" s="195">
        <f t="shared" si="339"/>
        <v>0</v>
      </c>
      <c r="CH215" s="195">
        <f t="shared" si="339"/>
        <v>0</v>
      </c>
      <c r="CI215" s="195">
        <f t="shared" si="339"/>
        <v>0</v>
      </c>
      <c r="CJ215" s="195">
        <f t="shared" si="339"/>
        <v>0</v>
      </c>
      <c r="CK215" s="195">
        <f t="shared" si="339"/>
        <v>0</v>
      </c>
      <c r="CL215" s="195">
        <f t="shared" si="339"/>
        <v>0</v>
      </c>
      <c r="CM215" s="195">
        <f t="shared" si="339"/>
        <v>0</v>
      </c>
      <c r="CN215" s="195">
        <f t="shared" si="339"/>
        <v>0</v>
      </c>
      <c r="CO215" s="195">
        <f t="shared" si="339"/>
        <v>0</v>
      </c>
      <c r="CP215" s="195">
        <f t="shared" si="339"/>
        <v>0</v>
      </c>
      <c r="CQ215" s="195">
        <f t="shared" si="339"/>
        <v>0</v>
      </c>
      <c r="CR215" s="195">
        <f t="shared" si="339"/>
        <v>0</v>
      </c>
      <c r="CS215" s="195">
        <f t="shared" si="339"/>
        <v>0</v>
      </c>
      <c r="CT215" s="195">
        <f t="shared" si="339"/>
        <v>0</v>
      </c>
      <c r="CU215" s="195">
        <f t="shared" si="339"/>
        <v>0</v>
      </c>
      <c r="CV215" s="195">
        <f t="shared" si="339"/>
        <v>0</v>
      </c>
      <c r="CW215" s="195">
        <f t="shared" si="339"/>
        <v>0</v>
      </c>
      <c r="CX215" s="195">
        <f t="shared" si="339"/>
        <v>0</v>
      </c>
      <c r="CY215" s="195">
        <f t="shared" si="339"/>
        <v>0</v>
      </c>
      <c r="CZ215" s="195">
        <f>IF($C215&gt;CZ$135, "", IF(CZ$135=$G$15, MAX(CZ109-$G$20, 0), EXP(-$G$21*$G$16)*($G$19*#REF!+(1-$G$19)*#REF!)))</f>
        <v>0</v>
      </c>
    </row>
    <row r="216" spans="3:104" ht="16" hidden="1" outlineLevel="2">
      <c r="C216" s="177">
        <v>80</v>
      </c>
      <c r="D216" s="179" t="str">
        <f t="shared" ref="D216:AI216" si="340">IF($C216&gt;D$135, "", IF(D$135=$G$15, MAX(D110-$G$20, 0), EXP(-$G$21*$G$16)*($G$19*E216+(1-$G$19)*E217)))</f>
        <v/>
      </c>
      <c r="E216" s="195" t="str">
        <f t="shared" si="340"/>
        <v/>
      </c>
      <c r="F216" s="195" t="str">
        <f t="shared" si="340"/>
        <v/>
      </c>
      <c r="G216" s="195" t="str">
        <f t="shared" si="340"/>
        <v/>
      </c>
      <c r="H216" s="195" t="str">
        <f t="shared" si="340"/>
        <v/>
      </c>
      <c r="I216" s="195" t="str">
        <f t="shared" si="340"/>
        <v/>
      </c>
      <c r="J216" s="195" t="str">
        <f t="shared" si="340"/>
        <v/>
      </c>
      <c r="K216" s="195" t="str">
        <f t="shared" si="340"/>
        <v/>
      </c>
      <c r="L216" s="195" t="str">
        <f t="shared" si="340"/>
        <v/>
      </c>
      <c r="M216" s="195" t="str">
        <f t="shared" si="340"/>
        <v/>
      </c>
      <c r="N216" s="195" t="str">
        <f t="shared" si="340"/>
        <v/>
      </c>
      <c r="O216" s="195" t="str">
        <f t="shared" si="340"/>
        <v/>
      </c>
      <c r="P216" s="195" t="str">
        <f t="shared" si="340"/>
        <v/>
      </c>
      <c r="Q216" s="195" t="str">
        <f t="shared" si="340"/>
        <v/>
      </c>
      <c r="R216" s="195" t="str">
        <f t="shared" si="340"/>
        <v/>
      </c>
      <c r="S216" s="195" t="str">
        <f t="shared" si="340"/>
        <v/>
      </c>
      <c r="T216" s="195" t="str">
        <f t="shared" si="340"/>
        <v/>
      </c>
      <c r="U216" s="195" t="str">
        <f t="shared" si="340"/>
        <v/>
      </c>
      <c r="V216" s="195" t="str">
        <f t="shared" si="340"/>
        <v/>
      </c>
      <c r="W216" s="195" t="str">
        <f t="shared" si="340"/>
        <v/>
      </c>
      <c r="X216" s="195" t="str">
        <f t="shared" si="340"/>
        <v/>
      </c>
      <c r="Y216" s="195" t="str">
        <f t="shared" si="340"/>
        <v/>
      </c>
      <c r="Z216" s="195" t="str">
        <f t="shared" si="340"/>
        <v/>
      </c>
      <c r="AA216" s="195" t="str">
        <f t="shared" si="340"/>
        <v/>
      </c>
      <c r="AB216" s="195" t="str">
        <f t="shared" si="340"/>
        <v/>
      </c>
      <c r="AC216" s="195" t="str">
        <f t="shared" si="340"/>
        <v/>
      </c>
      <c r="AD216" s="195" t="str">
        <f t="shared" si="340"/>
        <v/>
      </c>
      <c r="AE216" s="195" t="str">
        <f t="shared" si="340"/>
        <v/>
      </c>
      <c r="AF216" s="195" t="str">
        <f t="shared" si="340"/>
        <v/>
      </c>
      <c r="AG216" s="195" t="str">
        <f t="shared" si="340"/>
        <v/>
      </c>
      <c r="AH216" s="195" t="str">
        <f t="shared" si="340"/>
        <v/>
      </c>
      <c r="AI216" s="195" t="str">
        <f t="shared" si="340"/>
        <v/>
      </c>
      <c r="AJ216" s="195" t="str">
        <f t="shared" ref="AJ216:BO216" si="341">IF($C216&gt;AJ$135, "", IF(AJ$135=$G$15, MAX(AJ110-$G$20, 0), EXP(-$G$21*$G$16)*($G$19*AK216+(1-$G$19)*AK217)))</f>
        <v/>
      </c>
      <c r="AK216" s="195" t="str">
        <f t="shared" si="341"/>
        <v/>
      </c>
      <c r="AL216" s="195" t="str">
        <f t="shared" si="341"/>
        <v/>
      </c>
      <c r="AM216" s="195" t="str">
        <f t="shared" si="341"/>
        <v/>
      </c>
      <c r="AN216" s="195" t="str">
        <f t="shared" si="341"/>
        <v/>
      </c>
      <c r="AO216" s="195" t="str">
        <f t="shared" si="341"/>
        <v/>
      </c>
      <c r="AP216" s="195" t="str">
        <f t="shared" si="341"/>
        <v/>
      </c>
      <c r="AQ216" s="195" t="str">
        <f t="shared" si="341"/>
        <v/>
      </c>
      <c r="AR216" s="195" t="str">
        <f t="shared" si="341"/>
        <v/>
      </c>
      <c r="AS216" s="195" t="str">
        <f t="shared" si="341"/>
        <v/>
      </c>
      <c r="AT216" s="195" t="str">
        <f t="shared" si="341"/>
        <v/>
      </c>
      <c r="AU216" s="195" t="str">
        <f t="shared" si="341"/>
        <v/>
      </c>
      <c r="AV216" s="195" t="str">
        <f t="shared" si="341"/>
        <v/>
      </c>
      <c r="AW216" s="195" t="str">
        <f t="shared" si="341"/>
        <v/>
      </c>
      <c r="AX216" s="195" t="str">
        <f t="shared" si="341"/>
        <v/>
      </c>
      <c r="AY216" s="195" t="str">
        <f t="shared" si="341"/>
        <v/>
      </c>
      <c r="AZ216" s="195" t="str">
        <f t="shared" si="341"/>
        <v/>
      </c>
      <c r="BA216" s="195" t="str">
        <f t="shared" si="341"/>
        <v/>
      </c>
      <c r="BB216" s="195" t="str">
        <f t="shared" si="341"/>
        <v/>
      </c>
      <c r="BC216" s="195" t="str">
        <f t="shared" si="341"/>
        <v/>
      </c>
      <c r="BD216" s="195" t="str">
        <f t="shared" si="341"/>
        <v/>
      </c>
      <c r="BE216" s="195" t="str">
        <f t="shared" si="341"/>
        <v/>
      </c>
      <c r="BF216" s="195" t="str">
        <f t="shared" si="341"/>
        <v/>
      </c>
      <c r="BG216" s="195" t="str">
        <f t="shared" si="341"/>
        <v/>
      </c>
      <c r="BH216" s="195" t="str">
        <f t="shared" si="341"/>
        <v/>
      </c>
      <c r="BI216" s="195" t="str">
        <f t="shared" si="341"/>
        <v/>
      </c>
      <c r="BJ216" s="195" t="str">
        <f t="shared" si="341"/>
        <v/>
      </c>
      <c r="BK216" s="195" t="str">
        <f t="shared" si="341"/>
        <v/>
      </c>
      <c r="BL216" s="195" t="str">
        <f t="shared" si="341"/>
        <v/>
      </c>
      <c r="BM216" s="195" t="str">
        <f t="shared" si="341"/>
        <v/>
      </c>
      <c r="BN216" s="195" t="str">
        <f t="shared" si="341"/>
        <v/>
      </c>
      <c r="BO216" s="195" t="str">
        <f t="shared" si="341"/>
        <v/>
      </c>
      <c r="BP216" s="195" t="str">
        <f t="shared" ref="BP216:CY216" si="342">IF($C216&gt;BP$135, "", IF(BP$135=$G$15, MAX(BP110-$G$20, 0), EXP(-$G$21*$G$16)*($G$19*BQ216+(1-$G$19)*BQ217)))</f>
        <v/>
      </c>
      <c r="BQ216" s="195" t="str">
        <f t="shared" si="342"/>
        <v/>
      </c>
      <c r="BR216" s="195" t="str">
        <f t="shared" si="342"/>
        <v/>
      </c>
      <c r="BS216" s="195" t="str">
        <f t="shared" si="342"/>
        <v/>
      </c>
      <c r="BT216" s="195" t="str">
        <f t="shared" si="342"/>
        <v/>
      </c>
      <c r="BU216" s="195" t="str">
        <f t="shared" si="342"/>
        <v/>
      </c>
      <c r="BV216" s="195" t="str">
        <f t="shared" si="342"/>
        <v/>
      </c>
      <c r="BW216" s="195" t="str">
        <f t="shared" si="342"/>
        <v/>
      </c>
      <c r="BX216" s="195" t="str">
        <f t="shared" si="342"/>
        <v/>
      </c>
      <c r="BY216" s="195" t="str">
        <f t="shared" si="342"/>
        <v/>
      </c>
      <c r="BZ216" s="195" t="str">
        <f t="shared" si="342"/>
        <v/>
      </c>
      <c r="CA216" s="195" t="str">
        <f t="shared" si="342"/>
        <v/>
      </c>
      <c r="CB216" s="195" t="str">
        <f t="shared" si="342"/>
        <v/>
      </c>
      <c r="CC216" s="195" t="str">
        <f t="shared" si="342"/>
        <v/>
      </c>
      <c r="CD216" s="195" t="str">
        <f t="shared" si="342"/>
        <v/>
      </c>
      <c r="CE216" s="195" t="str">
        <f t="shared" si="342"/>
        <v/>
      </c>
      <c r="CF216" s="195">
        <f t="shared" si="342"/>
        <v>0</v>
      </c>
      <c r="CG216" s="195">
        <f t="shared" si="342"/>
        <v>0</v>
      </c>
      <c r="CH216" s="195">
        <f t="shared" si="342"/>
        <v>0</v>
      </c>
      <c r="CI216" s="195">
        <f t="shared" si="342"/>
        <v>0</v>
      </c>
      <c r="CJ216" s="195">
        <f t="shared" si="342"/>
        <v>0</v>
      </c>
      <c r="CK216" s="195">
        <f t="shared" si="342"/>
        <v>0</v>
      </c>
      <c r="CL216" s="195">
        <f t="shared" si="342"/>
        <v>0</v>
      </c>
      <c r="CM216" s="195">
        <f t="shared" si="342"/>
        <v>0</v>
      </c>
      <c r="CN216" s="195">
        <f t="shared" si="342"/>
        <v>0</v>
      </c>
      <c r="CO216" s="195">
        <f t="shared" si="342"/>
        <v>0</v>
      </c>
      <c r="CP216" s="195">
        <f t="shared" si="342"/>
        <v>0</v>
      </c>
      <c r="CQ216" s="195">
        <f t="shared" si="342"/>
        <v>0</v>
      </c>
      <c r="CR216" s="195">
        <f t="shared" si="342"/>
        <v>0</v>
      </c>
      <c r="CS216" s="195">
        <f t="shared" si="342"/>
        <v>0</v>
      </c>
      <c r="CT216" s="195">
        <f t="shared" si="342"/>
        <v>0</v>
      </c>
      <c r="CU216" s="195">
        <f t="shared" si="342"/>
        <v>0</v>
      </c>
      <c r="CV216" s="195">
        <f t="shared" si="342"/>
        <v>0</v>
      </c>
      <c r="CW216" s="195">
        <f t="shared" si="342"/>
        <v>0</v>
      </c>
      <c r="CX216" s="195">
        <f t="shared" si="342"/>
        <v>0</v>
      </c>
      <c r="CY216" s="195">
        <f t="shared" si="342"/>
        <v>0</v>
      </c>
      <c r="CZ216" s="195">
        <f>IF($C216&gt;CZ$135, "", IF(CZ$135=$G$15, MAX(CZ110-$G$20, 0), EXP(-$G$21*$G$16)*($G$19*#REF!+(1-$G$19)*#REF!)))</f>
        <v>0</v>
      </c>
    </row>
    <row r="217" spans="3:104" ht="16" hidden="1" outlineLevel="2">
      <c r="C217" s="177">
        <v>81</v>
      </c>
      <c r="D217" s="179" t="str">
        <f t="shared" ref="D217:AI217" si="343">IF($C217&gt;D$135, "", IF(D$135=$G$15, MAX(D111-$G$20, 0), EXP(-$G$21*$G$16)*($G$19*E217+(1-$G$19)*E218)))</f>
        <v/>
      </c>
      <c r="E217" s="195" t="str">
        <f t="shared" si="343"/>
        <v/>
      </c>
      <c r="F217" s="195" t="str">
        <f t="shared" si="343"/>
        <v/>
      </c>
      <c r="G217" s="195" t="str">
        <f t="shared" si="343"/>
        <v/>
      </c>
      <c r="H217" s="195" t="str">
        <f t="shared" si="343"/>
        <v/>
      </c>
      <c r="I217" s="195" t="str">
        <f t="shared" si="343"/>
        <v/>
      </c>
      <c r="J217" s="195" t="str">
        <f t="shared" si="343"/>
        <v/>
      </c>
      <c r="K217" s="195" t="str">
        <f t="shared" si="343"/>
        <v/>
      </c>
      <c r="L217" s="195" t="str">
        <f t="shared" si="343"/>
        <v/>
      </c>
      <c r="M217" s="195" t="str">
        <f t="shared" si="343"/>
        <v/>
      </c>
      <c r="N217" s="195" t="str">
        <f t="shared" si="343"/>
        <v/>
      </c>
      <c r="O217" s="195" t="str">
        <f t="shared" si="343"/>
        <v/>
      </c>
      <c r="P217" s="195" t="str">
        <f t="shared" si="343"/>
        <v/>
      </c>
      <c r="Q217" s="195" t="str">
        <f t="shared" si="343"/>
        <v/>
      </c>
      <c r="R217" s="195" t="str">
        <f t="shared" si="343"/>
        <v/>
      </c>
      <c r="S217" s="195" t="str">
        <f t="shared" si="343"/>
        <v/>
      </c>
      <c r="T217" s="195" t="str">
        <f t="shared" si="343"/>
        <v/>
      </c>
      <c r="U217" s="195" t="str">
        <f t="shared" si="343"/>
        <v/>
      </c>
      <c r="V217" s="195" t="str">
        <f t="shared" si="343"/>
        <v/>
      </c>
      <c r="W217" s="195" t="str">
        <f t="shared" si="343"/>
        <v/>
      </c>
      <c r="X217" s="195" t="str">
        <f t="shared" si="343"/>
        <v/>
      </c>
      <c r="Y217" s="195" t="str">
        <f t="shared" si="343"/>
        <v/>
      </c>
      <c r="Z217" s="195" t="str">
        <f t="shared" si="343"/>
        <v/>
      </c>
      <c r="AA217" s="195" t="str">
        <f t="shared" si="343"/>
        <v/>
      </c>
      <c r="AB217" s="195" t="str">
        <f t="shared" si="343"/>
        <v/>
      </c>
      <c r="AC217" s="195" t="str">
        <f t="shared" si="343"/>
        <v/>
      </c>
      <c r="AD217" s="195" t="str">
        <f t="shared" si="343"/>
        <v/>
      </c>
      <c r="AE217" s="195" t="str">
        <f t="shared" si="343"/>
        <v/>
      </c>
      <c r="AF217" s="195" t="str">
        <f t="shared" si="343"/>
        <v/>
      </c>
      <c r="AG217" s="195" t="str">
        <f t="shared" si="343"/>
        <v/>
      </c>
      <c r="AH217" s="195" t="str">
        <f t="shared" si="343"/>
        <v/>
      </c>
      <c r="AI217" s="195" t="str">
        <f t="shared" si="343"/>
        <v/>
      </c>
      <c r="AJ217" s="195" t="str">
        <f t="shared" ref="AJ217:BO217" si="344">IF($C217&gt;AJ$135, "", IF(AJ$135=$G$15, MAX(AJ111-$G$20, 0), EXP(-$G$21*$G$16)*($G$19*AK217+(1-$G$19)*AK218)))</f>
        <v/>
      </c>
      <c r="AK217" s="195" t="str">
        <f t="shared" si="344"/>
        <v/>
      </c>
      <c r="AL217" s="195" t="str">
        <f t="shared" si="344"/>
        <v/>
      </c>
      <c r="AM217" s="195" t="str">
        <f t="shared" si="344"/>
        <v/>
      </c>
      <c r="AN217" s="195" t="str">
        <f t="shared" si="344"/>
        <v/>
      </c>
      <c r="AO217" s="195" t="str">
        <f t="shared" si="344"/>
        <v/>
      </c>
      <c r="AP217" s="195" t="str">
        <f t="shared" si="344"/>
        <v/>
      </c>
      <c r="AQ217" s="195" t="str">
        <f t="shared" si="344"/>
        <v/>
      </c>
      <c r="AR217" s="195" t="str">
        <f t="shared" si="344"/>
        <v/>
      </c>
      <c r="AS217" s="195" t="str">
        <f t="shared" si="344"/>
        <v/>
      </c>
      <c r="AT217" s="195" t="str">
        <f t="shared" si="344"/>
        <v/>
      </c>
      <c r="AU217" s="195" t="str">
        <f t="shared" si="344"/>
        <v/>
      </c>
      <c r="AV217" s="195" t="str">
        <f t="shared" si="344"/>
        <v/>
      </c>
      <c r="AW217" s="195" t="str">
        <f t="shared" si="344"/>
        <v/>
      </c>
      <c r="AX217" s="195" t="str">
        <f t="shared" si="344"/>
        <v/>
      </c>
      <c r="AY217" s="195" t="str">
        <f t="shared" si="344"/>
        <v/>
      </c>
      <c r="AZ217" s="195" t="str">
        <f t="shared" si="344"/>
        <v/>
      </c>
      <c r="BA217" s="195" t="str">
        <f t="shared" si="344"/>
        <v/>
      </c>
      <c r="BB217" s="195" t="str">
        <f t="shared" si="344"/>
        <v/>
      </c>
      <c r="BC217" s="195" t="str">
        <f t="shared" si="344"/>
        <v/>
      </c>
      <c r="BD217" s="195" t="str">
        <f t="shared" si="344"/>
        <v/>
      </c>
      <c r="BE217" s="195" t="str">
        <f t="shared" si="344"/>
        <v/>
      </c>
      <c r="BF217" s="195" t="str">
        <f t="shared" si="344"/>
        <v/>
      </c>
      <c r="BG217" s="195" t="str">
        <f t="shared" si="344"/>
        <v/>
      </c>
      <c r="BH217" s="195" t="str">
        <f t="shared" si="344"/>
        <v/>
      </c>
      <c r="BI217" s="195" t="str">
        <f t="shared" si="344"/>
        <v/>
      </c>
      <c r="BJ217" s="195" t="str">
        <f t="shared" si="344"/>
        <v/>
      </c>
      <c r="BK217" s="195" t="str">
        <f t="shared" si="344"/>
        <v/>
      </c>
      <c r="BL217" s="195" t="str">
        <f t="shared" si="344"/>
        <v/>
      </c>
      <c r="BM217" s="195" t="str">
        <f t="shared" si="344"/>
        <v/>
      </c>
      <c r="BN217" s="195" t="str">
        <f t="shared" si="344"/>
        <v/>
      </c>
      <c r="BO217" s="195" t="str">
        <f t="shared" si="344"/>
        <v/>
      </c>
      <c r="BP217" s="195" t="str">
        <f t="shared" ref="BP217:CY217" si="345">IF($C217&gt;BP$135, "", IF(BP$135=$G$15, MAX(BP111-$G$20, 0), EXP(-$G$21*$G$16)*($G$19*BQ217+(1-$G$19)*BQ218)))</f>
        <v/>
      </c>
      <c r="BQ217" s="195" t="str">
        <f t="shared" si="345"/>
        <v/>
      </c>
      <c r="BR217" s="195" t="str">
        <f t="shared" si="345"/>
        <v/>
      </c>
      <c r="BS217" s="195" t="str">
        <f t="shared" si="345"/>
        <v/>
      </c>
      <c r="BT217" s="195" t="str">
        <f t="shared" si="345"/>
        <v/>
      </c>
      <c r="BU217" s="195" t="str">
        <f t="shared" si="345"/>
        <v/>
      </c>
      <c r="BV217" s="195" t="str">
        <f t="shared" si="345"/>
        <v/>
      </c>
      <c r="BW217" s="195" t="str">
        <f t="shared" si="345"/>
        <v/>
      </c>
      <c r="BX217" s="195" t="str">
        <f t="shared" si="345"/>
        <v/>
      </c>
      <c r="BY217" s="195" t="str">
        <f t="shared" si="345"/>
        <v/>
      </c>
      <c r="BZ217" s="195" t="str">
        <f t="shared" si="345"/>
        <v/>
      </c>
      <c r="CA217" s="195" t="str">
        <f t="shared" si="345"/>
        <v/>
      </c>
      <c r="CB217" s="195" t="str">
        <f t="shared" si="345"/>
        <v/>
      </c>
      <c r="CC217" s="195" t="str">
        <f t="shared" si="345"/>
        <v/>
      </c>
      <c r="CD217" s="195" t="str">
        <f t="shared" si="345"/>
        <v/>
      </c>
      <c r="CE217" s="195" t="str">
        <f t="shared" si="345"/>
        <v/>
      </c>
      <c r="CF217" s="195" t="str">
        <f t="shared" si="345"/>
        <v/>
      </c>
      <c r="CG217" s="195">
        <f t="shared" si="345"/>
        <v>0</v>
      </c>
      <c r="CH217" s="195">
        <f t="shared" si="345"/>
        <v>0</v>
      </c>
      <c r="CI217" s="195">
        <f t="shared" si="345"/>
        <v>0</v>
      </c>
      <c r="CJ217" s="195">
        <f t="shared" si="345"/>
        <v>0</v>
      </c>
      <c r="CK217" s="195">
        <f t="shared" si="345"/>
        <v>0</v>
      </c>
      <c r="CL217" s="195">
        <f t="shared" si="345"/>
        <v>0</v>
      </c>
      <c r="CM217" s="195">
        <f t="shared" si="345"/>
        <v>0</v>
      </c>
      <c r="CN217" s="195">
        <f t="shared" si="345"/>
        <v>0</v>
      </c>
      <c r="CO217" s="195">
        <f t="shared" si="345"/>
        <v>0</v>
      </c>
      <c r="CP217" s="195">
        <f t="shared" si="345"/>
        <v>0</v>
      </c>
      <c r="CQ217" s="195">
        <f t="shared" si="345"/>
        <v>0</v>
      </c>
      <c r="CR217" s="195">
        <f t="shared" si="345"/>
        <v>0</v>
      </c>
      <c r="CS217" s="195">
        <f t="shared" si="345"/>
        <v>0</v>
      </c>
      <c r="CT217" s="195">
        <f t="shared" si="345"/>
        <v>0</v>
      </c>
      <c r="CU217" s="195">
        <f t="shared" si="345"/>
        <v>0</v>
      </c>
      <c r="CV217" s="195">
        <f t="shared" si="345"/>
        <v>0</v>
      </c>
      <c r="CW217" s="195">
        <f t="shared" si="345"/>
        <v>0</v>
      </c>
      <c r="CX217" s="195">
        <f t="shared" si="345"/>
        <v>0</v>
      </c>
      <c r="CY217" s="195">
        <f t="shared" si="345"/>
        <v>0</v>
      </c>
      <c r="CZ217" s="195">
        <f>IF($C217&gt;CZ$135, "", IF(CZ$135=$G$15, MAX(CZ111-$G$20, 0), EXP(-$G$21*$G$16)*($G$19*#REF!+(1-$G$19)*#REF!)))</f>
        <v>0</v>
      </c>
    </row>
    <row r="218" spans="3:104" ht="16" hidden="1" outlineLevel="2">
      <c r="C218" s="177">
        <v>82</v>
      </c>
      <c r="D218" s="179" t="str">
        <f t="shared" ref="D218:AI218" si="346">IF($C218&gt;D$135, "", IF(D$135=$G$15, MAX(D112-$G$20, 0), EXP(-$G$21*$G$16)*($G$19*E218+(1-$G$19)*E219)))</f>
        <v/>
      </c>
      <c r="E218" s="195" t="str">
        <f t="shared" si="346"/>
        <v/>
      </c>
      <c r="F218" s="195" t="str">
        <f t="shared" si="346"/>
        <v/>
      </c>
      <c r="G218" s="195" t="str">
        <f t="shared" si="346"/>
        <v/>
      </c>
      <c r="H218" s="195" t="str">
        <f t="shared" si="346"/>
        <v/>
      </c>
      <c r="I218" s="195" t="str">
        <f t="shared" si="346"/>
        <v/>
      </c>
      <c r="J218" s="195" t="str">
        <f t="shared" si="346"/>
        <v/>
      </c>
      <c r="K218" s="195" t="str">
        <f t="shared" si="346"/>
        <v/>
      </c>
      <c r="L218" s="195" t="str">
        <f t="shared" si="346"/>
        <v/>
      </c>
      <c r="M218" s="195" t="str">
        <f t="shared" si="346"/>
        <v/>
      </c>
      <c r="N218" s="195" t="str">
        <f t="shared" si="346"/>
        <v/>
      </c>
      <c r="O218" s="195" t="str">
        <f t="shared" si="346"/>
        <v/>
      </c>
      <c r="P218" s="195" t="str">
        <f t="shared" si="346"/>
        <v/>
      </c>
      <c r="Q218" s="195" t="str">
        <f t="shared" si="346"/>
        <v/>
      </c>
      <c r="R218" s="195" t="str">
        <f t="shared" si="346"/>
        <v/>
      </c>
      <c r="S218" s="195" t="str">
        <f t="shared" si="346"/>
        <v/>
      </c>
      <c r="T218" s="195" t="str">
        <f t="shared" si="346"/>
        <v/>
      </c>
      <c r="U218" s="195" t="str">
        <f t="shared" si="346"/>
        <v/>
      </c>
      <c r="V218" s="195" t="str">
        <f t="shared" si="346"/>
        <v/>
      </c>
      <c r="W218" s="195" t="str">
        <f t="shared" si="346"/>
        <v/>
      </c>
      <c r="X218" s="195" t="str">
        <f t="shared" si="346"/>
        <v/>
      </c>
      <c r="Y218" s="195" t="str">
        <f t="shared" si="346"/>
        <v/>
      </c>
      <c r="Z218" s="195" t="str">
        <f t="shared" si="346"/>
        <v/>
      </c>
      <c r="AA218" s="195" t="str">
        <f t="shared" si="346"/>
        <v/>
      </c>
      <c r="AB218" s="195" t="str">
        <f t="shared" si="346"/>
        <v/>
      </c>
      <c r="AC218" s="195" t="str">
        <f t="shared" si="346"/>
        <v/>
      </c>
      <c r="AD218" s="195" t="str">
        <f t="shared" si="346"/>
        <v/>
      </c>
      <c r="AE218" s="195" t="str">
        <f t="shared" si="346"/>
        <v/>
      </c>
      <c r="AF218" s="195" t="str">
        <f t="shared" si="346"/>
        <v/>
      </c>
      <c r="AG218" s="195" t="str">
        <f t="shared" si="346"/>
        <v/>
      </c>
      <c r="AH218" s="195" t="str">
        <f t="shared" si="346"/>
        <v/>
      </c>
      <c r="AI218" s="195" t="str">
        <f t="shared" si="346"/>
        <v/>
      </c>
      <c r="AJ218" s="195" t="str">
        <f t="shared" ref="AJ218:BO218" si="347">IF($C218&gt;AJ$135, "", IF(AJ$135=$G$15, MAX(AJ112-$G$20, 0), EXP(-$G$21*$G$16)*($G$19*AK218+(1-$G$19)*AK219)))</f>
        <v/>
      </c>
      <c r="AK218" s="195" t="str">
        <f t="shared" si="347"/>
        <v/>
      </c>
      <c r="AL218" s="195" t="str">
        <f t="shared" si="347"/>
        <v/>
      </c>
      <c r="AM218" s="195" t="str">
        <f t="shared" si="347"/>
        <v/>
      </c>
      <c r="AN218" s="195" t="str">
        <f t="shared" si="347"/>
        <v/>
      </c>
      <c r="AO218" s="195" t="str">
        <f t="shared" si="347"/>
        <v/>
      </c>
      <c r="AP218" s="195" t="str">
        <f t="shared" si="347"/>
        <v/>
      </c>
      <c r="AQ218" s="195" t="str">
        <f t="shared" si="347"/>
        <v/>
      </c>
      <c r="AR218" s="195" t="str">
        <f t="shared" si="347"/>
        <v/>
      </c>
      <c r="AS218" s="195" t="str">
        <f t="shared" si="347"/>
        <v/>
      </c>
      <c r="AT218" s="195" t="str">
        <f t="shared" si="347"/>
        <v/>
      </c>
      <c r="AU218" s="195" t="str">
        <f t="shared" si="347"/>
        <v/>
      </c>
      <c r="AV218" s="195" t="str">
        <f t="shared" si="347"/>
        <v/>
      </c>
      <c r="AW218" s="195" t="str">
        <f t="shared" si="347"/>
        <v/>
      </c>
      <c r="AX218" s="195" t="str">
        <f t="shared" si="347"/>
        <v/>
      </c>
      <c r="AY218" s="195" t="str">
        <f t="shared" si="347"/>
        <v/>
      </c>
      <c r="AZ218" s="195" t="str">
        <f t="shared" si="347"/>
        <v/>
      </c>
      <c r="BA218" s="195" t="str">
        <f t="shared" si="347"/>
        <v/>
      </c>
      <c r="BB218" s="195" t="str">
        <f t="shared" si="347"/>
        <v/>
      </c>
      <c r="BC218" s="195" t="str">
        <f t="shared" si="347"/>
        <v/>
      </c>
      <c r="BD218" s="195" t="str">
        <f t="shared" si="347"/>
        <v/>
      </c>
      <c r="BE218" s="195" t="str">
        <f t="shared" si="347"/>
        <v/>
      </c>
      <c r="BF218" s="195" t="str">
        <f t="shared" si="347"/>
        <v/>
      </c>
      <c r="BG218" s="195" t="str">
        <f t="shared" si="347"/>
        <v/>
      </c>
      <c r="BH218" s="195" t="str">
        <f t="shared" si="347"/>
        <v/>
      </c>
      <c r="BI218" s="195" t="str">
        <f t="shared" si="347"/>
        <v/>
      </c>
      <c r="BJ218" s="195" t="str">
        <f t="shared" si="347"/>
        <v/>
      </c>
      <c r="BK218" s="195" t="str">
        <f t="shared" si="347"/>
        <v/>
      </c>
      <c r="BL218" s="195" t="str">
        <f t="shared" si="347"/>
        <v/>
      </c>
      <c r="BM218" s="195" t="str">
        <f t="shared" si="347"/>
        <v/>
      </c>
      <c r="BN218" s="195" t="str">
        <f t="shared" si="347"/>
        <v/>
      </c>
      <c r="BO218" s="195" t="str">
        <f t="shared" si="347"/>
        <v/>
      </c>
      <c r="BP218" s="195" t="str">
        <f t="shared" ref="BP218:CY218" si="348">IF($C218&gt;BP$135, "", IF(BP$135=$G$15, MAX(BP112-$G$20, 0), EXP(-$G$21*$G$16)*($G$19*BQ218+(1-$G$19)*BQ219)))</f>
        <v/>
      </c>
      <c r="BQ218" s="195" t="str">
        <f t="shared" si="348"/>
        <v/>
      </c>
      <c r="BR218" s="195" t="str">
        <f t="shared" si="348"/>
        <v/>
      </c>
      <c r="BS218" s="195" t="str">
        <f t="shared" si="348"/>
        <v/>
      </c>
      <c r="BT218" s="195" t="str">
        <f t="shared" si="348"/>
        <v/>
      </c>
      <c r="BU218" s="195" t="str">
        <f t="shared" si="348"/>
        <v/>
      </c>
      <c r="BV218" s="195" t="str">
        <f t="shared" si="348"/>
        <v/>
      </c>
      <c r="BW218" s="195" t="str">
        <f t="shared" si="348"/>
        <v/>
      </c>
      <c r="BX218" s="195" t="str">
        <f t="shared" si="348"/>
        <v/>
      </c>
      <c r="BY218" s="195" t="str">
        <f t="shared" si="348"/>
        <v/>
      </c>
      <c r="BZ218" s="195" t="str">
        <f t="shared" si="348"/>
        <v/>
      </c>
      <c r="CA218" s="195" t="str">
        <f t="shared" si="348"/>
        <v/>
      </c>
      <c r="CB218" s="195" t="str">
        <f t="shared" si="348"/>
        <v/>
      </c>
      <c r="CC218" s="195" t="str">
        <f t="shared" si="348"/>
        <v/>
      </c>
      <c r="CD218" s="195" t="str">
        <f t="shared" si="348"/>
        <v/>
      </c>
      <c r="CE218" s="195" t="str">
        <f t="shared" si="348"/>
        <v/>
      </c>
      <c r="CF218" s="195" t="str">
        <f t="shared" si="348"/>
        <v/>
      </c>
      <c r="CG218" s="195" t="str">
        <f t="shared" si="348"/>
        <v/>
      </c>
      <c r="CH218" s="195">
        <f t="shared" si="348"/>
        <v>0</v>
      </c>
      <c r="CI218" s="195">
        <f t="shared" si="348"/>
        <v>0</v>
      </c>
      <c r="CJ218" s="195">
        <f t="shared" si="348"/>
        <v>0</v>
      </c>
      <c r="CK218" s="195">
        <f t="shared" si="348"/>
        <v>0</v>
      </c>
      <c r="CL218" s="195">
        <f t="shared" si="348"/>
        <v>0</v>
      </c>
      <c r="CM218" s="195">
        <f t="shared" si="348"/>
        <v>0</v>
      </c>
      <c r="CN218" s="195">
        <f t="shared" si="348"/>
        <v>0</v>
      </c>
      <c r="CO218" s="195">
        <f t="shared" si="348"/>
        <v>0</v>
      </c>
      <c r="CP218" s="195">
        <f t="shared" si="348"/>
        <v>0</v>
      </c>
      <c r="CQ218" s="195">
        <f t="shared" si="348"/>
        <v>0</v>
      </c>
      <c r="CR218" s="195">
        <f t="shared" si="348"/>
        <v>0</v>
      </c>
      <c r="CS218" s="195">
        <f t="shared" si="348"/>
        <v>0</v>
      </c>
      <c r="CT218" s="195">
        <f t="shared" si="348"/>
        <v>0</v>
      </c>
      <c r="CU218" s="195">
        <f t="shared" si="348"/>
        <v>0</v>
      </c>
      <c r="CV218" s="195">
        <f t="shared" si="348"/>
        <v>0</v>
      </c>
      <c r="CW218" s="195">
        <f t="shared" si="348"/>
        <v>0</v>
      </c>
      <c r="CX218" s="195">
        <f t="shared" si="348"/>
        <v>0</v>
      </c>
      <c r="CY218" s="195">
        <f t="shared" si="348"/>
        <v>0</v>
      </c>
      <c r="CZ218" s="195">
        <f>IF($C218&gt;CZ$135, "", IF(CZ$135=$G$15, MAX(CZ112-$G$20, 0), EXP(-$G$21*$G$16)*($G$19*#REF!+(1-$G$19)*#REF!)))</f>
        <v>0</v>
      </c>
    </row>
    <row r="219" spans="3:104" ht="16" hidden="1" outlineLevel="2">
      <c r="C219" s="177">
        <v>83</v>
      </c>
      <c r="D219" s="179" t="str">
        <f t="shared" ref="D219:AI219" si="349">IF($C219&gt;D$135, "", IF(D$135=$G$15, MAX(D113-$G$20, 0), EXP(-$G$21*$G$16)*($G$19*E219+(1-$G$19)*E220)))</f>
        <v/>
      </c>
      <c r="E219" s="195" t="str">
        <f t="shared" si="349"/>
        <v/>
      </c>
      <c r="F219" s="195" t="str">
        <f t="shared" si="349"/>
        <v/>
      </c>
      <c r="G219" s="195" t="str">
        <f t="shared" si="349"/>
        <v/>
      </c>
      <c r="H219" s="195" t="str">
        <f t="shared" si="349"/>
        <v/>
      </c>
      <c r="I219" s="195" t="str">
        <f t="shared" si="349"/>
        <v/>
      </c>
      <c r="J219" s="195" t="str">
        <f t="shared" si="349"/>
        <v/>
      </c>
      <c r="K219" s="195" t="str">
        <f t="shared" si="349"/>
        <v/>
      </c>
      <c r="L219" s="195" t="str">
        <f t="shared" si="349"/>
        <v/>
      </c>
      <c r="M219" s="195" t="str">
        <f t="shared" si="349"/>
        <v/>
      </c>
      <c r="N219" s="195" t="str">
        <f t="shared" si="349"/>
        <v/>
      </c>
      <c r="O219" s="195" t="str">
        <f t="shared" si="349"/>
        <v/>
      </c>
      <c r="P219" s="195" t="str">
        <f t="shared" si="349"/>
        <v/>
      </c>
      <c r="Q219" s="195" t="str">
        <f t="shared" si="349"/>
        <v/>
      </c>
      <c r="R219" s="195" t="str">
        <f t="shared" si="349"/>
        <v/>
      </c>
      <c r="S219" s="195" t="str">
        <f t="shared" si="349"/>
        <v/>
      </c>
      <c r="T219" s="195" t="str">
        <f t="shared" si="349"/>
        <v/>
      </c>
      <c r="U219" s="195" t="str">
        <f t="shared" si="349"/>
        <v/>
      </c>
      <c r="V219" s="195" t="str">
        <f t="shared" si="349"/>
        <v/>
      </c>
      <c r="W219" s="195" t="str">
        <f t="shared" si="349"/>
        <v/>
      </c>
      <c r="X219" s="195" t="str">
        <f t="shared" si="349"/>
        <v/>
      </c>
      <c r="Y219" s="195" t="str">
        <f t="shared" si="349"/>
        <v/>
      </c>
      <c r="Z219" s="195" t="str">
        <f t="shared" si="349"/>
        <v/>
      </c>
      <c r="AA219" s="195" t="str">
        <f t="shared" si="349"/>
        <v/>
      </c>
      <c r="AB219" s="195" t="str">
        <f t="shared" si="349"/>
        <v/>
      </c>
      <c r="AC219" s="195" t="str">
        <f t="shared" si="349"/>
        <v/>
      </c>
      <c r="AD219" s="195" t="str">
        <f t="shared" si="349"/>
        <v/>
      </c>
      <c r="AE219" s="195" t="str">
        <f t="shared" si="349"/>
        <v/>
      </c>
      <c r="AF219" s="195" t="str">
        <f t="shared" si="349"/>
        <v/>
      </c>
      <c r="AG219" s="195" t="str">
        <f t="shared" si="349"/>
        <v/>
      </c>
      <c r="AH219" s="195" t="str">
        <f t="shared" si="349"/>
        <v/>
      </c>
      <c r="AI219" s="195" t="str">
        <f t="shared" si="349"/>
        <v/>
      </c>
      <c r="AJ219" s="195" t="str">
        <f t="shared" ref="AJ219:BO219" si="350">IF($C219&gt;AJ$135, "", IF(AJ$135=$G$15, MAX(AJ113-$G$20, 0), EXP(-$G$21*$G$16)*($G$19*AK219+(1-$G$19)*AK220)))</f>
        <v/>
      </c>
      <c r="AK219" s="195" t="str">
        <f t="shared" si="350"/>
        <v/>
      </c>
      <c r="AL219" s="195" t="str">
        <f t="shared" si="350"/>
        <v/>
      </c>
      <c r="AM219" s="195" t="str">
        <f t="shared" si="350"/>
        <v/>
      </c>
      <c r="AN219" s="195" t="str">
        <f t="shared" si="350"/>
        <v/>
      </c>
      <c r="AO219" s="195" t="str">
        <f t="shared" si="350"/>
        <v/>
      </c>
      <c r="AP219" s="195" t="str">
        <f t="shared" si="350"/>
        <v/>
      </c>
      <c r="AQ219" s="195" t="str">
        <f t="shared" si="350"/>
        <v/>
      </c>
      <c r="AR219" s="195" t="str">
        <f t="shared" si="350"/>
        <v/>
      </c>
      <c r="AS219" s="195" t="str">
        <f t="shared" si="350"/>
        <v/>
      </c>
      <c r="AT219" s="195" t="str">
        <f t="shared" si="350"/>
        <v/>
      </c>
      <c r="AU219" s="195" t="str">
        <f t="shared" si="350"/>
        <v/>
      </c>
      <c r="AV219" s="195" t="str">
        <f t="shared" si="350"/>
        <v/>
      </c>
      <c r="AW219" s="195" t="str">
        <f t="shared" si="350"/>
        <v/>
      </c>
      <c r="AX219" s="195" t="str">
        <f t="shared" si="350"/>
        <v/>
      </c>
      <c r="AY219" s="195" t="str">
        <f t="shared" si="350"/>
        <v/>
      </c>
      <c r="AZ219" s="195" t="str">
        <f t="shared" si="350"/>
        <v/>
      </c>
      <c r="BA219" s="195" t="str">
        <f t="shared" si="350"/>
        <v/>
      </c>
      <c r="BB219" s="195" t="str">
        <f t="shared" si="350"/>
        <v/>
      </c>
      <c r="BC219" s="195" t="str">
        <f t="shared" si="350"/>
        <v/>
      </c>
      <c r="BD219" s="195" t="str">
        <f t="shared" si="350"/>
        <v/>
      </c>
      <c r="BE219" s="195" t="str">
        <f t="shared" si="350"/>
        <v/>
      </c>
      <c r="BF219" s="195" t="str">
        <f t="shared" si="350"/>
        <v/>
      </c>
      <c r="BG219" s="195" t="str">
        <f t="shared" si="350"/>
        <v/>
      </c>
      <c r="BH219" s="195" t="str">
        <f t="shared" si="350"/>
        <v/>
      </c>
      <c r="BI219" s="195" t="str">
        <f t="shared" si="350"/>
        <v/>
      </c>
      <c r="BJ219" s="195" t="str">
        <f t="shared" si="350"/>
        <v/>
      </c>
      <c r="BK219" s="195" t="str">
        <f t="shared" si="350"/>
        <v/>
      </c>
      <c r="BL219" s="195" t="str">
        <f t="shared" si="350"/>
        <v/>
      </c>
      <c r="BM219" s="195" t="str">
        <f t="shared" si="350"/>
        <v/>
      </c>
      <c r="BN219" s="195" t="str">
        <f t="shared" si="350"/>
        <v/>
      </c>
      <c r="BO219" s="195" t="str">
        <f t="shared" si="350"/>
        <v/>
      </c>
      <c r="BP219" s="195" t="str">
        <f t="shared" ref="BP219:CY219" si="351">IF($C219&gt;BP$135, "", IF(BP$135=$G$15, MAX(BP113-$G$20, 0), EXP(-$G$21*$G$16)*($G$19*BQ219+(1-$G$19)*BQ220)))</f>
        <v/>
      </c>
      <c r="BQ219" s="195" t="str">
        <f t="shared" si="351"/>
        <v/>
      </c>
      <c r="BR219" s="195" t="str">
        <f t="shared" si="351"/>
        <v/>
      </c>
      <c r="BS219" s="195" t="str">
        <f t="shared" si="351"/>
        <v/>
      </c>
      <c r="BT219" s="195" t="str">
        <f t="shared" si="351"/>
        <v/>
      </c>
      <c r="BU219" s="195" t="str">
        <f t="shared" si="351"/>
        <v/>
      </c>
      <c r="BV219" s="195" t="str">
        <f t="shared" si="351"/>
        <v/>
      </c>
      <c r="BW219" s="195" t="str">
        <f t="shared" si="351"/>
        <v/>
      </c>
      <c r="BX219" s="195" t="str">
        <f t="shared" si="351"/>
        <v/>
      </c>
      <c r="BY219" s="195" t="str">
        <f t="shared" si="351"/>
        <v/>
      </c>
      <c r="BZ219" s="195" t="str">
        <f t="shared" si="351"/>
        <v/>
      </c>
      <c r="CA219" s="195" t="str">
        <f t="shared" si="351"/>
        <v/>
      </c>
      <c r="CB219" s="195" t="str">
        <f t="shared" si="351"/>
        <v/>
      </c>
      <c r="CC219" s="195" t="str">
        <f t="shared" si="351"/>
        <v/>
      </c>
      <c r="CD219" s="195" t="str">
        <f t="shared" si="351"/>
        <v/>
      </c>
      <c r="CE219" s="195" t="str">
        <f t="shared" si="351"/>
        <v/>
      </c>
      <c r="CF219" s="195" t="str">
        <f t="shared" si="351"/>
        <v/>
      </c>
      <c r="CG219" s="195" t="str">
        <f t="shared" si="351"/>
        <v/>
      </c>
      <c r="CH219" s="195" t="str">
        <f t="shared" si="351"/>
        <v/>
      </c>
      <c r="CI219" s="195">
        <f t="shared" si="351"/>
        <v>0</v>
      </c>
      <c r="CJ219" s="195">
        <f t="shared" si="351"/>
        <v>0</v>
      </c>
      <c r="CK219" s="195">
        <f t="shared" si="351"/>
        <v>0</v>
      </c>
      <c r="CL219" s="195">
        <f t="shared" si="351"/>
        <v>0</v>
      </c>
      <c r="CM219" s="195">
        <f t="shared" si="351"/>
        <v>0</v>
      </c>
      <c r="CN219" s="195">
        <f t="shared" si="351"/>
        <v>0</v>
      </c>
      <c r="CO219" s="195">
        <f t="shared" si="351"/>
        <v>0</v>
      </c>
      <c r="CP219" s="195">
        <f t="shared" si="351"/>
        <v>0</v>
      </c>
      <c r="CQ219" s="195">
        <f t="shared" si="351"/>
        <v>0</v>
      </c>
      <c r="CR219" s="195">
        <f t="shared" si="351"/>
        <v>0</v>
      </c>
      <c r="CS219" s="195">
        <f t="shared" si="351"/>
        <v>0</v>
      </c>
      <c r="CT219" s="195">
        <f t="shared" si="351"/>
        <v>0</v>
      </c>
      <c r="CU219" s="195">
        <f t="shared" si="351"/>
        <v>0</v>
      </c>
      <c r="CV219" s="195">
        <f t="shared" si="351"/>
        <v>0</v>
      </c>
      <c r="CW219" s="195">
        <f t="shared" si="351"/>
        <v>0</v>
      </c>
      <c r="CX219" s="195">
        <f t="shared" si="351"/>
        <v>0</v>
      </c>
      <c r="CY219" s="195">
        <f t="shared" si="351"/>
        <v>0</v>
      </c>
      <c r="CZ219" s="195">
        <f>IF($C219&gt;CZ$135, "", IF(CZ$135=$G$15, MAX(CZ113-$G$20, 0), EXP(-$G$21*$G$16)*($G$19*#REF!+(1-$G$19)*#REF!)))</f>
        <v>0</v>
      </c>
    </row>
    <row r="220" spans="3:104" ht="16" hidden="1" outlineLevel="2">
      <c r="C220" s="177">
        <v>84</v>
      </c>
      <c r="D220" s="179" t="str">
        <f t="shared" ref="D220:AI220" si="352">IF($C220&gt;D$135, "", IF(D$135=$G$15, MAX(D114-$G$20, 0), EXP(-$G$21*$G$16)*($G$19*E220+(1-$G$19)*E221)))</f>
        <v/>
      </c>
      <c r="E220" s="195" t="str">
        <f t="shared" si="352"/>
        <v/>
      </c>
      <c r="F220" s="195" t="str">
        <f t="shared" si="352"/>
        <v/>
      </c>
      <c r="G220" s="195" t="str">
        <f t="shared" si="352"/>
        <v/>
      </c>
      <c r="H220" s="195" t="str">
        <f t="shared" si="352"/>
        <v/>
      </c>
      <c r="I220" s="195" t="str">
        <f t="shared" si="352"/>
        <v/>
      </c>
      <c r="J220" s="195" t="str">
        <f t="shared" si="352"/>
        <v/>
      </c>
      <c r="K220" s="195" t="str">
        <f t="shared" si="352"/>
        <v/>
      </c>
      <c r="L220" s="195" t="str">
        <f t="shared" si="352"/>
        <v/>
      </c>
      <c r="M220" s="195" t="str">
        <f t="shared" si="352"/>
        <v/>
      </c>
      <c r="N220" s="195" t="str">
        <f t="shared" si="352"/>
        <v/>
      </c>
      <c r="O220" s="195" t="str">
        <f t="shared" si="352"/>
        <v/>
      </c>
      <c r="P220" s="195" t="str">
        <f t="shared" si="352"/>
        <v/>
      </c>
      <c r="Q220" s="195" t="str">
        <f t="shared" si="352"/>
        <v/>
      </c>
      <c r="R220" s="195" t="str">
        <f t="shared" si="352"/>
        <v/>
      </c>
      <c r="S220" s="195" t="str">
        <f t="shared" si="352"/>
        <v/>
      </c>
      <c r="T220" s="195" t="str">
        <f t="shared" si="352"/>
        <v/>
      </c>
      <c r="U220" s="195" t="str">
        <f t="shared" si="352"/>
        <v/>
      </c>
      <c r="V220" s="195" t="str">
        <f t="shared" si="352"/>
        <v/>
      </c>
      <c r="W220" s="195" t="str">
        <f t="shared" si="352"/>
        <v/>
      </c>
      <c r="X220" s="195" t="str">
        <f t="shared" si="352"/>
        <v/>
      </c>
      <c r="Y220" s="195" t="str">
        <f t="shared" si="352"/>
        <v/>
      </c>
      <c r="Z220" s="195" t="str">
        <f t="shared" si="352"/>
        <v/>
      </c>
      <c r="AA220" s="195" t="str">
        <f t="shared" si="352"/>
        <v/>
      </c>
      <c r="AB220" s="195" t="str">
        <f t="shared" si="352"/>
        <v/>
      </c>
      <c r="AC220" s="195" t="str">
        <f t="shared" si="352"/>
        <v/>
      </c>
      <c r="AD220" s="195" t="str">
        <f t="shared" si="352"/>
        <v/>
      </c>
      <c r="AE220" s="195" t="str">
        <f t="shared" si="352"/>
        <v/>
      </c>
      <c r="AF220" s="195" t="str">
        <f t="shared" si="352"/>
        <v/>
      </c>
      <c r="AG220" s="195" t="str">
        <f t="shared" si="352"/>
        <v/>
      </c>
      <c r="AH220" s="195" t="str">
        <f t="shared" si="352"/>
        <v/>
      </c>
      <c r="AI220" s="195" t="str">
        <f t="shared" si="352"/>
        <v/>
      </c>
      <c r="AJ220" s="195" t="str">
        <f t="shared" ref="AJ220:BO220" si="353">IF($C220&gt;AJ$135, "", IF(AJ$135=$G$15, MAX(AJ114-$G$20, 0), EXP(-$G$21*$G$16)*($G$19*AK220+(1-$G$19)*AK221)))</f>
        <v/>
      </c>
      <c r="AK220" s="195" t="str">
        <f t="shared" si="353"/>
        <v/>
      </c>
      <c r="AL220" s="195" t="str">
        <f t="shared" si="353"/>
        <v/>
      </c>
      <c r="AM220" s="195" t="str">
        <f t="shared" si="353"/>
        <v/>
      </c>
      <c r="AN220" s="195" t="str">
        <f t="shared" si="353"/>
        <v/>
      </c>
      <c r="AO220" s="195" t="str">
        <f t="shared" si="353"/>
        <v/>
      </c>
      <c r="AP220" s="195" t="str">
        <f t="shared" si="353"/>
        <v/>
      </c>
      <c r="AQ220" s="195" t="str">
        <f t="shared" si="353"/>
        <v/>
      </c>
      <c r="AR220" s="195" t="str">
        <f t="shared" si="353"/>
        <v/>
      </c>
      <c r="AS220" s="195" t="str">
        <f t="shared" si="353"/>
        <v/>
      </c>
      <c r="AT220" s="195" t="str">
        <f t="shared" si="353"/>
        <v/>
      </c>
      <c r="AU220" s="195" t="str">
        <f t="shared" si="353"/>
        <v/>
      </c>
      <c r="AV220" s="195" t="str">
        <f t="shared" si="353"/>
        <v/>
      </c>
      <c r="AW220" s="195" t="str">
        <f t="shared" si="353"/>
        <v/>
      </c>
      <c r="AX220" s="195" t="str">
        <f t="shared" si="353"/>
        <v/>
      </c>
      <c r="AY220" s="195" t="str">
        <f t="shared" si="353"/>
        <v/>
      </c>
      <c r="AZ220" s="195" t="str">
        <f t="shared" si="353"/>
        <v/>
      </c>
      <c r="BA220" s="195" t="str">
        <f t="shared" si="353"/>
        <v/>
      </c>
      <c r="BB220" s="195" t="str">
        <f t="shared" si="353"/>
        <v/>
      </c>
      <c r="BC220" s="195" t="str">
        <f t="shared" si="353"/>
        <v/>
      </c>
      <c r="BD220" s="195" t="str">
        <f t="shared" si="353"/>
        <v/>
      </c>
      <c r="BE220" s="195" t="str">
        <f t="shared" si="353"/>
        <v/>
      </c>
      <c r="BF220" s="195" t="str">
        <f t="shared" si="353"/>
        <v/>
      </c>
      <c r="BG220" s="195" t="str">
        <f t="shared" si="353"/>
        <v/>
      </c>
      <c r="BH220" s="195" t="str">
        <f t="shared" si="353"/>
        <v/>
      </c>
      <c r="BI220" s="195" t="str">
        <f t="shared" si="353"/>
        <v/>
      </c>
      <c r="BJ220" s="195" t="str">
        <f t="shared" si="353"/>
        <v/>
      </c>
      <c r="BK220" s="195" t="str">
        <f t="shared" si="353"/>
        <v/>
      </c>
      <c r="BL220" s="195" t="str">
        <f t="shared" si="353"/>
        <v/>
      </c>
      <c r="BM220" s="195" t="str">
        <f t="shared" si="353"/>
        <v/>
      </c>
      <c r="BN220" s="195" t="str">
        <f t="shared" si="353"/>
        <v/>
      </c>
      <c r="BO220" s="195" t="str">
        <f t="shared" si="353"/>
        <v/>
      </c>
      <c r="BP220" s="195" t="str">
        <f t="shared" ref="BP220:CY220" si="354">IF($C220&gt;BP$135, "", IF(BP$135=$G$15, MAX(BP114-$G$20, 0), EXP(-$G$21*$G$16)*($G$19*BQ220+(1-$G$19)*BQ221)))</f>
        <v/>
      </c>
      <c r="BQ220" s="195" t="str">
        <f t="shared" si="354"/>
        <v/>
      </c>
      <c r="BR220" s="195" t="str">
        <f t="shared" si="354"/>
        <v/>
      </c>
      <c r="BS220" s="195" t="str">
        <f t="shared" si="354"/>
        <v/>
      </c>
      <c r="BT220" s="195" t="str">
        <f t="shared" si="354"/>
        <v/>
      </c>
      <c r="BU220" s="195" t="str">
        <f t="shared" si="354"/>
        <v/>
      </c>
      <c r="BV220" s="195" t="str">
        <f t="shared" si="354"/>
        <v/>
      </c>
      <c r="BW220" s="195" t="str">
        <f t="shared" si="354"/>
        <v/>
      </c>
      <c r="BX220" s="195" t="str">
        <f t="shared" si="354"/>
        <v/>
      </c>
      <c r="BY220" s="195" t="str">
        <f t="shared" si="354"/>
        <v/>
      </c>
      <c r="BZ220" s="195" t="str">
        <f t="shared" si="354"/>
        <v/>
      </c>
      <c r="CA220" s="195" t="str">
        <f t="shared" si="354"/>
        <v/>
      </c>
      <c r="CB220" s="195" t="str">
        <f t="shared" si="354"/>
        <v/>
      </c>
      <c r="CC220" s="195" t="str">
        <f t="shared" si="354"/>
        <v/>
      </c>
      <c r="CD220" s="195" t="str">
        <f t="shared" si="354"/>
        <v/>
      </c>
      <c r="CE220" s="195" t="str">
        <f t="shared" si="354"/>
        <v/>
      </c>
      <c r="CF220" s="195" t="str">
        <f t="shared" si="354"/>
        <v/>
      </c>
      <c r="CG220" s="195" t="str">
        <f t="shared" si="354"/>
        <v/>
      </c>
      <c r="CH220" s="195" t="str">
        <f t="shared" si="354"/>
        <v/>
      </c>
      <c r="CI220" s="195" t="str">
        <f t="shared" si="354"/>
        <v/>
      </c>
      <c r="CJ220" s="195">
        <f t="shared" si="354"/>
        <v>0</v>
      </c>
      <c r="CK220" s="195">
        <f t="shared" si="354"/>
        <v>0</v>
      </c>
      <c r="CL220" s="195">
        <f t="shared" si="354"/>
        <v>0</v>
      </c>
      <c r="CM220" s="195">
        <f t="shared" si="354"/>
        <v>0</v>
      </c>
      <c r="CN220" s="195">
        <f t="shared" si="354"/>
        <v>0</v>
      </c>
      <c r="CO220" s="195">
        <f t="shared" si="354"/>
        <v>0</v>
      </c>
      <c r="CP220" s="195">
        <f t="shared" si="354"/>
        <v>0</v>
      </c>
      <c r="CQ220" s="195">
        <f t="shared" si="354"/>
        <v>0</v>
      </c>
      <c r="CR220" s="195">
        <f t="shared" si="354"/>
        <v>0</v>
      </c>
      <c r="CS220" s="195">
        <f t="shared" si="354"/>
        <v>0</v>
      </c>
      <c r="CT220" s="195">
        <f t="shared" si="354"/>
        <v>0</v>
      </c>
      <c r="CU220" s="195">
        <f t="shared" si="354"/>
        <v>0</v>
      </c>
      <c r="CV220" s="195">
        <f t="shared" si="354"/>
        <v>0</v>
      </c>
      <c r="CW220" s="195">
        <f t="shared" si="354"/>
        <v>0</v>
      </c>
      <c r="CX220" s="195">
        <f t="shared" si="354"/>
        <v>0</v>
      </c>
      <c r="CY220" s="195">
        <f t="shared" si="354"/>
        <v>0</v>
      </c>
      <c r="CZ220" s="195">
        <f>IF($C220&gt;CZ$135, "", IF(CZ$135=$G$15, MAX(CZ114-$G$20, 0), EXP(-$G$21*$G$16)*($G$19*#REF!+(1-$G$19)*#REF!)))</f>
        <v>0</v>
      </c>
    </row>
    <row r="221" spans="3:104" ht="16" hidden="1" outlineLevel="2">
      <c r="C221" s="177">
        <v>85</v>
      </c>
      <c r="D221" s="179" t="str">
        <f t="shared" ref="D221:AI221" si="355">IF($C221&gt;D$135, "", IF(D$135=$G$15, MAX(D115-$G$20, 0), EXP(-$G$21*$G$16)*($G$19*E221+(1-$G$19)*E222)))</f>
        <v/>
      </c>
      <c r="E221" s="195" t="str">
        <f t="shared" si="355"/>
        <v/>
      </c>
      <c r="F221" s="195" t="str">
        <f t="shared" si="355"/>
        <v/>
      </c>
      <c r="G221" s="195" t="str">
        <f t="shared" si="355"/>
        <v/>
      </c>
      <c r="H221" s="195" t="str">
        <f t="shared" si="355"/>
        <v/>
      </c>
      <c r="I221" s="195" t="str">
        <f t="shared" si="355"/>
        <v/>
      </c>
      <c r="J221" s="195" t="str">
        <f t="shared" si="355"/>
        <v/>
      </c>
      <c r="K221" s="195" t="str">
        <f t="shared" si="355"/>
        <v/>
      </c>
      <c r="L221" s="195" t="str">
        <f t="shared" si="355"/>
        <v/>
      </c>
      <c r="M221" s="195" t="str">
        <f t="shared" si="355"/>
        <v/>
      </c>
      <c r="N221" s="195" t="str">
        <f t="shared" si="355"/>
        <v/>
      </c>
      <c r="O221" s="195" t="str">
        <f t="shared" si="355"/>
        <v/>
      </c>
      <c r="P221" s="195" t="str">
        <f t="shared" si="355"/>
        <v/>
      </c>
      <c r="Q221" s="195" t="str">
        <f t="shared" si="355"/>
        <v/>
      </c>
      <c r="R221" s="195" t="str">
        <f t="shared" si="355"/>
        <v/>
      </c>
      <c r="S221" s="195" t="str">
        <f t="shared" si="355"/>
        <v/>
      </c>
      <c r="T221" s="195" t="str">
        <f t="shared" si="355"/>
        <v/>
      </c>
      <c r="U221" s="195" t="str">
        <f t="shared" si="355"/>
        <v/>
      </c>
      <c r="V221" s="195" t="str">
        <f t="shared" si="355"/>
        <v/>
      </c>
      <c r="W221" s="195" t="str">
        <f t="shared" si="355"/>
        <v/>
      </c>
      <c r="X221" s="195" t="str">
        <f t="shared" si="355"/>
        <v/>
      </c>
      <c r="Y221" s="195" t="str">
        <f t="shared" si="355"/>
        <v/>
      </c>
      <c r="Z221" s="195" t="str">
        <f t="shared" si="355"/>
        <v/>
      </c>
      <c r="AA221" s="195" t="str">
        <f t="shared" si="355"/>
        <v/>
      </c>
      <c r="AB221" s="195" t="str">
        <f t="shared" si="355"/>
        <v/>
      </c>
      <c r="AC221" s="195" t="str">
        <f t="shared" si="355"/>
        <v/>
      </c>
      <c r="AD221" s="195" t="str">
        <f t="shared" si="355"/>
        <v/>
      </c>
      <c r="AE221" s="195" t="str">
        <f t="shared" si="355"/>
        <v/>
      </c>
      <c r="AF221" s="195" t="str">
        <f t="shared" si="355"/>
        <v/>
      </c>
      <c r="AG221" s="195" t="str">
        <f t="shared" si="355"/>
        <v/>
      </c>
      <c r="AH221" s="195" t="str">
        <f t="shared" si="355"/>
        <v/>
      </c>
      <c r="AI221" s="195" t="str">
        <f t="shared" si="355"/>
        <v/>
      </c>
      <c r="AJ221" s="195" t="str">
        <f t="shared" ref="AJ221:BO221" si="356">IF($C221&gt;AJ$135, "", IF(AJ$135=$G$15, MAX(AJ115-$G$20, 0), EXP(-$G$21*$G$16)*($G$19*AK221+(1-$G$19)*AK222)))</f>
        <v/>
      </c>
      <c r="AK221" s="195" t="str">
        <f t="shared" si="356"/>
        <v/>
      </c>
      <c r="AL221" s="195" t="str">
        <f t="shared" si="356"/>
        <v/>
      </c>
      <c r="AM221" s="195" t="str">
        <f t="shared" si="356"/>
        <v/>
      </c>
      <c r="AN221" s="195" t="str">
        <f t="shared" si="356"/>
        <v/>
      </c>
      <c r="AO221" s="195" t="str">
        <f t="shared" si="356"/>
        <v/>
      </c>
      <c r="AP221" s="195" t="str">
        <f t="shared" si="356"/>
        <v/>
      </c>
      <c r="AQ221" s="195" t="str">
        <f t="shared" si="356"/>
        <v/>
      </c>
      <c r="AR221" s="195" t="str">
        <f t="shared" si="356"/>
        <v/>
      </c>
      <c r="AS221" s="195" t="str">
        <f t="shared" si="356"/>
        <v/>
      </c>
      <c r="AT221" s="195" t="str">
        <f t="shared" si="356"/>
        <v/>
      </c>
      <c r="AU221" s="195" t="str">
        <f t="shared" si="356"/>
        <v/>
      </c>
      <c r="AV221" s="195" t="str">
        <f t="shared" si="356"/>
        <v/>
      </c>
      <c r="AW221" s="195" t="str">
        <f t="shared" si="356"/>
        <v/>
      </c>
      <c r="AX221" s="195" t="str">
        <f t="shared" si="356"/>
        <v/>
      </c>
      <c r="AY221" s="195" t="str">
        <f t="shared" si="356"/>
        <v/>
      </c>
      <c r="AZ221" s="195" t="str">
        <f t="shared" si="356"/>
        <v/>
      </c>
      <c r="BA221" s="195" t="str">
        <f t="shared" si="356"/>
        <v/>
      </c>
      <c r="BB221" s="195" t="str">
        <f t="shared" si="356"/>
        <v/>
      </c>
      <c r="BC221" s="195" t="str">
        <f t="shared" si="356"/>
        <v/>
      </c>
      <c r="BD221" s="195" t="str">
        <f t="shared" si="356"/>
        <v/>
      </c>
      <c r="BE221" s="195" t="str">
        <f t="shared" si="356"/>
        <v/>
      </c>
      <c r="BF221" s="195" t="str">
        <f t="shared" si="356"/>
        <v/>
      </c>
      <c r="BG221" s="195" t="str">
        <f t="shared" si="356"/>
        <v/>
      </c>
      <c r="BH221" s="195" t="str">
        <f t="shared" si="356"/>
        <v/>
      </c>
      <c r="BI221" s="195" t="str">
        <f t="shared" si="356"/>
        <v/>
      </c>
      <c r="BJ221" s="195" t="str">
        <f t="shared" si="356"/>
        <v/>
      </c>
      <c r="BK221" s="195" t="str">
        <f t="shared" si="356"/>
        <v/>
      </c>
      <c r="BL221" s="195" t="str">
        <f t="shared" si="356"/>
        <v/>
      </c>
      <c r="BM221" s="195" t="str">
        <f t="shared" si="356"/>
        <v/>
      </c>
      <c r="BN221" s="195" t="str">
        <f t="shared" si="356"/>
        <v/>
      </c>
      <c r="BO221" s="195" t="str">
        <f t="shared" si="356"/>
        <v/>
      </c>
      <c r="BP221" s="195" t="str">
        <f t="shared" ref="BP221:CY221" si="357">IF($C221&gt;BP$135, "", IF(BP$135=$G$15, MAX(BP115-$G$20, 0), EXP(-$G$21*$G$16)*($G$19*BQ221+(1-$G$19)*BQ222)))</f>
        <v/>
      </c>
      <c r="BQ221" s="195" t="str">
        <f t="shared" si="357"/>
        <v/>
      </c>
      <c r="BR221" s="195" t="str">
        <f t="shared" si="357"/>
        <v/>
      </c>
      <c r="BS221" s="195" t="str">
        <f t="shared" si="357"/>
        <v/>
      </c>
      <c r="BT221" s="195" t="str">
        <f t="shared" si="357"/>
        <v/>
      </c>
      <c r="BU221" s="195" t="str">
        <f t="shared" si="357"/>
        <v/>
      </c>
      <c r="BV221" s="195" t="str">
        <f t="shared" si="357"/>
        <v/>
      </c>
      <c r="BW221" s="195" t="str">
        <f t="shared" si="357"/>
        <v/>
      </c>
      <c r="BX221" s="195" t="str">
        <f t="shared" si="357"/>
        <v/>
      </c>
      <c r="BY221" s="195" t="str">
        <f t="shared" si="357"/>
        <v/>
      </c>
      <c r="BZ221" s="195" t="str">
        <f t="shared" si="357"/>
        <v/>
      </c>
      <c r="CA221" s="195" t="str">
        <f t="shared" si="357"/>
        <v/>
      </c>
      <c r="CB221" s="195" t="str">
        <f t="shared" si="357"/>
        <v/>
      </c>
      <c r="CC221" s="195" t="str">
        <f t="shared" si="357"/>
        <v/>
      </c>
      <c r="CD221" s="195" t="str">
        <f t="shared" si="357"/>
        <v/>
      </c>
      <c r="CE221" s="195" t="str">
        <f t="shared" si="357"/>
        <v/>
      </c>
      <c r="CF221" s="195" t="str">
        <f t="shared" si="357"/>
        <v/>
      </c>
      <c r="CG221" s="195" t="str">
        <f t="shared" si="357"/>
        <v/>
      </c>
      <c r="CH221" s="195" t="str">
        <f t="shared" si="357"/>
        <v/>
      </c>
      <c r="CI221" s="195" t="str">
        <f t="shared" si="357"/>
        <v/>
      </c>
      <c r="CJ221" s="195" t="str">
        <f t="shared" si="357"/>
        <v/>
      </c>
      <c r="CK221" s="195">
        <f t="shared" si="357"/>
        <v>0</v>
      </c>
      <c r="CL221" s="195">
        <f t="shared" si="357"/>
        <v>0</v>
      </c>
      <c r="CM221" s="195">
        <f t="shared" si="357"/>
        <v>0</v>
      </c>
      <c r="CN221" s="195">
        <f t="shared" si="357"/>
        <v>0</v>
      </c>
      <c r="CO221" s="195">
        <f t="shared" si="357"/>
        <v>0</v>
      </c>
      <c r="CP221" s="195">
        <f t="shared" si="357"/>
        <v>0</v>
      </c>
      <c r="CQ221" s="195">
        <f t="shared" si="357"/>
        <v>0</v>
      </c>
      <c r="CR221" s="195">
        <f t="shared" si="357"/>
        <v>0</v>
      </c>
      <c r="CS221" s="195">
        <f t="shared" si="357"/>
        <v>0</v>
      </c>
      <c r="CT221" s="195">
        <f t="shared" si="357"/>
        <v>0</v>
      </c>
      <c r="CU221" s="195">
        <f t="shared" si="357"/>
        <v>0</v>
      </c>
      <c r="CV221" s="195">
        <f t="shared" si="357"/>
        <v>0</v>
      </c>
      <c r="CW221" s="195">
        <f t="shared" si="357"/>
        <v>0</v>
      </c>
      <c r="CX221" s="195">
        <f t="shared" si="357"/>
        <v>0</v>
      </c>
      <c r="CY221" s="195">
        <f t="shared" si="357"/>
        <v>0</v>
      </c>
      <c r="CZ221" s="195">
        <f>IF($C221&gt;CZ$135, "", IF(CZ$135=$G$15, MAX(CZ115-$G$20, 0), EXP(-$G$21*$G$16)*($G$19*#REF!+(1-$G$19)*#REF!)))</f>
        <v>0</v>
      </c>
    </row>
    <row r="222" spans="3:104" ht="16" hidden="1" outlineLevel="2">
      <c r="C222" s="177">
        <v>86</v>
      </c>
      <c r="D222" s="179" t="str">
        <f t="shared" ref="D222:AI222" si="358">IF($C222&gt;D$135, "", IF(D$135=$G$15, MAX(D116-$G$20, 0), EXP(-$G$21*$G$16)*($G$19*E222+(1-$G$19)*E223)))</f>
        <v/>
      </c>
      <c r="E222" s="195" t="str">
        <f t="shared" si="358"/>
        <v/>
      </c>
      <c r="F222" s="195" t="str">
        <f t="shared" si="358"/>
        <v/>
      </c>
      <c r="G222" s="195" t="str">
        <f t="shared" si="358"/>
        <v/>
      </c>
      <c r="H222" s="195" t="str">
        <f t="shared" si="358"/>
        <v/>
      </c>
      <c r="I222" s="195" t="str">
        <f t="shared" si="358"/>
        <v/>
      </c>
      <c r="J222" s="195" t="str">
        <f t="shared" si="358"/>
        <v/>
      </c>
      <c r="K222" s="195" t="str">
        <f t="shared" si="358"/>
        <v/>
      </c>
      <c r="L222" s="195" t="str">
        <f t="shared" si="358"/>
        <v/>
      </c>
      <c r="M222" s="195" t="str">
        <f t="shared" si="358"/>
        <v/>
      </c>
      <c r="N222" s="195" t="str">
        <f t="shared" si="358"/>
        <v/>
      </c>
      <c r="O222" s="195" t="str">
        <f t="shared" si="358"/>
        <v/>
      </c>
      <c r="P222" s="195" t="str">
        <f t="shared" si="358"/>
        <v/>
      </c>
      <c r="Q222" s="195" t="str">
        <f t="shared" si="358"/>
        <v/>
      </c>
      <c r="R222" s="195" t="str">
        <f t="shared" si="358"/>
        <v/>
      </c>
      <c r="S222" s="195" t="str">
        <f t="shared" si="358"/>
        <v/>
      </c>
      <c r="T222" s="195" t="str">
        <f t="shared" si="358"/>
        <v/>
      </c>
      <c r="U222" s="195" t="str">
        <f t="shared" si="358"/>
        <v/>
      </c>
      <c r="V222" s="195" t="str">
        <f t="shared" si="358"/>
        <v/>
      </c>
      <c r="W222" s="195" t="str">
        <f t="shared" si="358"/>
        <v/>
      </c>
      <c r="X222" s="195" t="str">
        <f t="shared" si="358"/>
        <v/>
      </c>
      <c r="Y222" s="195" t="str">
        <f t="shared" si="358"/>
        <v/>
      </c>
      <c r="Z222" s="195" t="str">
        <f t="shared" si="358"/>
        <v/>
      </c>
      <c r="AA222" s="195" t="str">
        <f t="shared" si="358"/>
        <v/>
      </c>
      <c r="AB222" s="195" t="str">
        <f t="shared" si="358"/>
        <v/>
      </c>
      <c r="AC222" s="195" t="str">
        <f t="shared" si="358"/>
        <v/>
      </c>
      <c r="AD222" s="195" t="str">
        <f t="shared" si="358"/>
        <v/>
      </c>
      <c r="AE222" s="195" t="str">
        <f t="shared" si="358"/>
        <v/>
      </c>
      <c r="AF222" s="195" t="str">
        <f t="shared" si="358"/>
        <v/>
      </c>
      <c r="AG222" s="195" t="str">
        <f t="shared" si="358"/>
        <v/>
      </c>
      <c r="AH222" s="195" t="str">
        <f t="shared" si="358"/>
        <v/>
      </c>
      <c r="AI222" s="195" t="str">
        <f t="shared" si="358"/>
        <v/>
      </c>
      <c r="AJ222" s="195" t="str">
        <f t="shared" ref="AJ222:BO222" si="359">IF($C222&gt;AJ$135, "", IF(AJ$135=$G$15, MAX(AJ116-$G$20, 0), EXP(-$G$21*$G$16)*($G$19*AK222+(1-$G$19)*AK223)))</f>
        <v/>
      </c>
      <c r="AK222" s="195" t="str">
        <f t="shared" si="359"/>
        <v/>
      </c>
      <c r="AL222" s="195" t="str">
        <f t="shared" si="359"/>
        <v/>
      </c>
      <c r="AM222" s="195" t="str">
        <f t="shared" si="359"/>
        <v/>
      </c>
      <c r="AN222" s="195" t="str">
        <f t="shared" si="359"/>
        <v/>
      </c>
      <c r="AO222" s="195" t="str">
        <f t="shared" si="359"/>
        <v/>
      </c>
      <c r="AP222" s="195" t="str">
        <f t="shared" si="359"/>
        <v/>
      </c>
      <c r="AQ222" s="195" t="str">
        <f t="shared" si="359"/>
        <v/>
      </c>
      <c r="AR222" s="195" t="str">
        <f t="shared" si="359"/>
        <v/>
      </c>
      <c r="AS222" s="195" t="str">
        <f t="shared" si="359"/>
        <v/>
      </c>
      <c r="AT222" s="195" t="str">
        <f t="shared" si="359"/>
        <v/>
      </c>
      <c r="AU222" s="195" t="str">
        <f t="shared" si="359"/>
        <v/>
      </c>
      <c r="AV222" s="195" t="str">
        <f t="shared" si="359"/>
        <v/>
      </c>
      <c r="AW222" s="195" t="str">
        <f t="shared" si="359"/>
        <v/>
      </c>
      <c r="AX222" s="195" t="str">
        <f t="shared" si="359"/>
        <v/>
      </c>
      <c r="AY222" s="195" t="str">
        <f t="shared" si="359"/>
        <v/>
      </c>
      <c r="AZ222" s="195" t="str">
        <f t="shared" si="359"/>
        <v/>
      </c>
      <c r="BA222" s="195" t="str">
        <f t="shared" si="359"/>
        <v/>
      </c>
      <c r="BB222" s="195" t="str">
        <f t="shared" si="359"/>
        <v/>
      </c>
      <c r="BC222" s="195" t="str">
        <f t="shared" si="359"/>
        <v/>
      </c>
      <c r="BD222" s="195" t="str">
        <f t="shared" si="359"/>
        <v/>
      </c>
      <c r="BE222" s="195" t="str">
        <f t="shared" si="359"/>
        <v/>
      </c>
      <c r="BF222" s="195" t="str">
        <f t="shared" si="359"/>
        <v/>
      </c>
      <c r="BG222" s="195" t="str">
        <f t="shared" si="359"/>
        <v/>
      </c>
      <c r="BH222" s="195" t="str">
        <f t="shared" si="359"/>
        <v/>
      </c>
      <c r="BI222" s="195" t="str">
        <f t="shared" si="359"/>
        <v/>
      </c>
      <c r="BJ222" s="195" t="str">
        <f t="shared" si="359"/>
        <v/>
      </c>
      <c r="BK222" s="195" t="str">
        <f t="shared" si="359"/>
        <v/>
      </c>
      <c r="BL222" s="195" t="str">
        <f t="shared" si="359"/>
        <v/>
      </c>
      <c r="BM222" s="195" t="str">
        <f t="shared" si="359"/>
        <v/>
      </c>
      <c r="BN222" s="195" t="str">
        <f t="shared" si="359"/>
        <v/>
      </c>
      <c r="BO222" s="195" t="str">
        <f t="shared" si="359"/>
        <v/>
      </c>
      <c r="BP222" s="195" t="str">
        <f t="shared" ref="BP222:CY222" si="360">IF($C222&gt;BP$135, "", IF(BP$135=$G$15, MAX(BP116-$G$20, 0), EXP(-$G$21*$G$16)*($G$19*BQ222+(1-$G$19)*BQ223)))</f>
        <v/>
      </c>
      <c r="BQ222" s="195" t="str">
        <f t="shared" si="360"/>
        <v/>
      </c>
      <c r="BR222" s="195" t="str">
        <f t="shared" si="360"/>
        <v/>
      </c>
      <c r="BS222" s="195" t="str">
        <f t="shared" si="360"/>
        <v/>
      </c>
      <c r="BT222" s="195" t="str">
        <f t="shared" si="360"/>
        <v/>
      </c>
      <c r="BU222" s="195" t="str">
        <f t="shared" si="360"/>
        <v/>
      </c>
      <c r="BV222" s="195" t="str">
        <f t="shared" si="360"/>
        <v/>
      </c>
      <c r="BW222" s="195" t="str">
        <f t="shared" si="360"/>
        <v/>
      </c>
      <c r="BX222" s="195" t="str">
        <f t="shared" si="360"/>
        <v/>
      </c>
      <c r="BY222" s="195" t="str">
        <f t="shared" si="360"/>
        <v/>
      </c>
      <c r="BZ222" s="195" t="str">
        <f t="shared" si="360"/>
        <v/>
      </c>
      <c r="CA222" s="195" t="str">
        <f t="shared" si="360"/>
        <v/>
      </c>
      <c r="CB222" s="195" t="str">
        <f t="shared" si="360"/>
        <v/>
      </c>
      <c r="CC222" s="195" t="str">
        <f t="shared" si="360"/>
        <v/>
      </c>
      <c r="CD222" s="195" t="str">
        <f t="shared" si="360"/>
        <v/>
      </c>
      <c r="CE222" s="195" t="str">
        <f t="shared" si="360"/>
        <v/>
      </c>
      <c r="CF222" s="195" t="str">
        <f t="shared" si="360"/>
        <v/>
      </c>
      <c r="CG222" s="195" t="str">
        <f t="shared" si="360"/>
        <v/>
      </c>
      <c r="CH222" s="195" t="str">
        <f t="shared" si="360"/>
        <v/>
      </c>
      <c r="CI222" s="195" t="str">
        <f t="shared" si="360"/>
        <v/>
      </c>
      <c r="CJ222" s="195" t="str">
        <f t="shared" si="360"/>
        <v/>
      </c>
      <c r="CK222" s="195" t="str">
        <f t="shared" si="360"/>
        <v/>
      </c>
      <c r="CL222" s="195">
        <f t="shared" si="360"/>
        <v>0</v>
      </c>
      <c r="CM222" s="195">
        <f t="shared" si="360"/>
        <v>0</v>
      </c>
      <c r="CN222" s="195">
        <f t="shared" si="360"/>
        <v>0</v>
      </c>
      <c r="CO222" s="195">
        <f t="shared" si="360"/>
        <v>0</v>
      </c>
      <c r="CP222" s="195">
        <f t="shared" si="360"/>
        <v>0</v>
      </c>
      <c r="CQ222" s="195">
        <f t="shared" si="360"/>
        <v>0</v>
      </c>
      <c r="CR222" s="195">
        <f t="shared" si="360"/>
        <v>0</v>
      </c>
      <c r="CS222" s="195">
        <f t="shared" si="360"/>
        <v>0</v>
      </c>
      <c r="CT222" s="195">
        <f t="shared" si="360"/>
        <v>0</v>
      </c>
      <c r="CU222" s="195">
        <f t="shared" si="360"/>
        <v>0</v>
      </c>
      <c r="CV222" s="195">
        <f t="shared" si="360"/>
        <v>0</v>
      </c>
      <c r="CW222" s="195">
        <f t="shared" si="360"/>
        <v>0</v>
      </c>
      <c r="CX222" s="195">
        <f t="shared" si="360"/>
        <v>0</v>
      </c>
      <c r="CY222" s="195">
        <f t="shared" si="360"/>
        <v>0</v>
      </c>
      <c r="CZ222" s="195">
        <f>IF($C222&gt;CZ$135, "", IF(CZ$135=$G$15, MAX(CZ116-$G$20, 0), EXP(-$G$21*$G$16)*($G$19*#REF!+(1-$G$19)*#REF!)))</f>
        <v>0</v>
      </c>
    </row>
    <row r="223" spans="3:104" ht="16" hidden="1" outlineLevel="2">
      <c r="C223" s="177">
        <v>87</v>
      </c>
      <c r="D223" s="179" t="str">
        <f t="shared" ref="D223:AI223" si="361">IF($C223&gt;D$135, "", IF(D$135=$G$15, MAX(D117-$G$20, 0), EXP(-$G$21*$G$16)*($G$19*E223+(1-$G$19)*E224)))</f>
        <v/>
      </c>
      <c r="E223" s="195" t="str">
        <f t="shared" si="361"/>
        <v/>
      </c>
      <c r="F223" s="195" t="str">
        <f t="shared" si="361"/>
        <v/>
      </c>
      <c r="G223" s="195" t="str">
        <f t="shared" si="361"/>
        <v/>
      </c>
      <c r="H223" s="195" t="str">
        <f t="shared" si="361"/>
        <v/>
      </c>
      <c r="I223" s="195" t="str">
        <f t="shared" si="361"/>
        <v/>
      </c>
      <c r="J223" s="195" t="str">
        <f t="shared" si="361"/>
        <v/>
      </c>
      <c r="K223" s="195" t="str">
        <f t="shared" si="361"/>
        <v/>
      </c>
      <c r="L223" s="195" t="str">
        <f t="shared" si="361"/>
        <v/>
      </c>
      <c r="M223" s="195" t="str">
        <f t="shared" si="361"/>
        <v/>
      </c>
      <c r="N223" s="195" t="str">
        <f t="shared" si="361"/>
        <v/>
      </c>
      <c r="O223" s="195" t="str">
        <f t="shared" si="361"/>
        <v/>
      </c>
      <c r="P223" s="195" t="str">
        <f t="shared" si="361"/>
        <v/>
      </c>
      <c r="Q223" s="195" t="str">
        <f t="shared" si="361"/>
        <v/>
      </c>
      <c r="R223" s="195" t="str">
        <f t="shared" si="361"/>
        <v/>
      </c>
      <c r="S223" s="195" t="str">
        <f t="shared" si="361"/>
        <v/>
      </c>
      <c r="T223" s="195" t="str">
        <f t="shared" si="361"/>
        <v/>
      </c>
      <c r="U223" s="195" t="str">
        <f t="shared" si="361"/>
        <v/>
      </c>
      <c r="V223" s="195" t="str">
        <f t="shared" si="361"/>
        <v/>
      </c>
      <c r="W223" s="195" t="str">
        <f t="shared" si="361"/>
        <v/>
      </c>
      <c r="X223" s="195" t="str">
        <f t="shared" si="361"/>
        <v/>
      </c>
      <c r="Y223" s="195" t="str">
        <f t="shared" si="361"/>
        <v/>
      </c>
      <c r="Z223" s="195" t="str">
        <f t="shared" si="361"/>
        <v/>
      </c>
      <c r="AA223" s="195" t="str">
        <f t="shared" si="361"/>
        <v/>
      </c>
      <c r="AB223" s="195" t="str">
        <f t="shared" si="361"/>
        <v/>
      </c>
      <c r="AC223" s="195" t="str">
        <f t="shared" si="361"/>
        <v/>
      </c>
      <c r="AD223" s="195" t="str">
        <f t="shared" si="361"/>
        <v/>
      </c>
      <c r="AE223" s="195" t="str">
        <f t="shared" si="361"/>
        <v/>
      </c>
      <c r="AF223" s="195" t="str">
        <f t="shared" si="361"/>
        <v/>
      </c>
      <c r="AG223" s="195" t="str">
        <f t="shared" si="361"/>
        <v/>
      </c>
      <c r="AH223" s="195" t="str">
        <f t="shared" si="361"/>
        <v/>
      </c>
      <c r="AI223" s="195" t="str">
        <f t="shared" si="361"/>
        <v/>
      </c>
      <c r="AJ223" s="195" t="str">
        <f t="shared" ref="AJ223:BO223" si="362">IF($C223&gt;AJ$135, "", IF(AJ$135=$G$15, MAX(AJ117-$G$20, 0), EXP(-$G$21*$G$16)*($G$19*AK223+(1-$G$19)*AK224)))</f>
        <v/>
      </c>
      <c r="AK223" s="195" t="str">
        <f t="shared" si="362"/>
        <v/>
      </c>
      <c r="AL223" s="195" t="str">
        <f t="shared" si="362"/>
        <v/>
      </c>
      <c r="AM223" s="195" t="str">
        <f t="shared" si="362"/>
        <v/>
      </c>
      <c r="AN223" s="195" t="str">
        <f t="shared" si="362"/>
        <v/>
      </c>
      <c r="AO223" s="195" t="str">
        <f t="shared" si="362"/>
        <v/>
      </c>
      <c r="AP223" s="195" t="str">
        <f t="shared" si="362"/>
        <v/>
      </c>
      <c r="AQ223" s="195" t="str">
        <f t="shared" si="362"/>
        <v/>
      </c>
      <c r="AR223" s="195" t="str">
        <f t="shared" si="362"/>
        <v/>
      </c>
      <c r="AS223" s="195" t="str">
        <f t="shared" si="362"/>
        <v/>
      </c>
      <c r="AT223" s="195" t="str">
        <f t="shared" si="362"/>
        <v/>
      </c>
      <c r="AU223" s="195" t="str">
        <f t="shared" si="362"/>
        <v/>
      </c>
      <c r="AV223" s="195" t="str">
        <f t="shared" si="362"/>
        <v/>
      </c>
      <c r="AW223" s="195" t="str">
        <f t="shared" si="362"/>
        <v/>
      </c>
      <c r="AX223" s="195" t="str">
        <f t="shared" si="362"/>
        <v/>
      </c>
      <c r="AY223" s="195" t="str">
        <f t="shared" si="362"/>
        <v/>
      </c>
      <c r="AZ223" s="195" t="str">
        <f t="shared" si="362"/>
        <v/>
      </c>
      <c r="BA223" s="195" t="str">
        <f t="shared" si="362"/>
        <v/>
      </c>
      <c r="BB223" s="195" t="str">
        <f t="shared" si="362"/>
        <v/>
      </c>
      <c r="BC223" s="195" t="str">
        <f t="shared" si="362"/>
        <v/>
      </c>
      <c r="BD223" s="195" t="str">
        <f t="shared" si="362"/>
        <v/>
      </c>
      <c r="BE223" s="195" t="str">
        <f t="shared" si="362"/>
        <v/>
      </c>
      <c r="BF223" s="195" t="str">
        <f t="shared" si="362"/>
        <v/>
      </c>
      <c r="BG223" s="195" t="str">
        <f t="shared" si="362"/>
        <v/>
      </c>
      <c r="BH223" s="195" t="str">
        <f t="shared" si="362"/>
        <v/>
      </c>
      <c r="BI223" s="195" t="str">
        <f t="shared" si="362"/>
        <v/>
      </c>
      <c r="BJ223" s="195" t="str">
        <f t="shared" si="362"/>
        <v/>
      </c>
      <c r="BK223" s="195" t="str">
        <f t="shared" si="362"/>
        <v/>
      </c>
      <c r="BL223" s="195" t="str">
        <f t="shared" si="362"/>
        <v/>
      </c>
      <c r="BM223" s="195" t="str">
        <f t="shared" si="362"/>
        <v/>
      </c>
      <c r="BN223" s="195" t="str">
        <f t="shared" si="362"/>
        <v/>
      </c>
      <c r="BO223" s="195" t="str">
        <f t="shared" si="362"/>
        <v/>
      </c>
      <c r="BP223" s="195" t="str">
        <f t="shared" ref="BP223:CY223" si="363">IF($C223&gt;BP$135, "", IF(BP$135=$G$15, MAX(BP117-$G$20, 0), EXP(-$G$21*$G$16)*($G$19*BQ223+(1-$G$19)*BQ224)))</f>
        <v/>
      </c>
      <c r="BQ223" s="195" t="str">
        <f t="shared" si="363"/>
        <v/>
      </c>
      <c r="BR223" s="195" t="str">
        <f t="shared" si="363"/>
        <v/>
      </c>
      <c r="BS223" s="195" t="str">
        <f t="shared" si="363"/>
        <v/>
      </c>
      <c r="BT223" s="195" t="str">
        <f t="shared" si="363"/>
        <v/>
      </c>
      <c r="BU223" s="195" t="str">
        <f t="shared" si="363"/>
        <v/>
      </c>
      <c r="BV223" s="195" t="str">
        <f t="shared" si="363"/>
        <v/>
      </c>
      <c r="BW223" s="195" t="str">
        <f t="shared" si="363"/>
        <v/>
      </c>
      <c r="BX223" s="195" t="str">
        <f t="shared" si="363"/>
        <v/>
      </c>
      <c r="BY223" s="195" t="str">
        <f t="shared" si="363"/>
        <v/>
      </c>
      <c r="BZ223" s="195" t="str">
        <f t="shared" si="363"/>
        <v/>
      </c>
      <c r="CA223" s="195" t="str">
        <f t="shared" si="363"/>
        <v/>
      </c>
      <c r="CB223" s="195" t="str">
        <f t="shared" si="363"/>
        <v/>
      </c>
      <c r="CC223" s="195" t="str">
        <f t="shared" si="363"/>
        <v/>
      </c>
      <c r="CD223" s="195" t="str">
        <f t="shared" si="363"/>
        <v/>
      </c>
      <c r="CE223" s="195" t="str">
        <f t="shared" si="363"/>
        <v/>
      </c>
      <c r="CF223" s="195" t="str">
        <f t="shared" si="363"/>
        <v/>
      </c>
      <c r="CG223" s="195" t="str">
        <f t="shared" si="363"/>
        <v/>
      </c>
      <c r="CH223" s="195" t="str">
        <f t="shared" si="363"/>
        <v/>
      </c>
      <c r="CI223" s="195" t="str">
        <f t="shared" si="363"/>
        <v/>
      </c>
      <c r="CJ223" s="195" t="str">
        <f t="shared" si="363"/>
        <v/>
      </c>
      <c r="CK223" s="195" t="str">
        <f t="shared" si="363"/>
        <v/>
      </c>
      <c r="CL223" s="195" t="str">
        <f t="shared" si="363"/>
        <v/>
      </c>
      <c r="CM223" s="195">
        <f t="shared" si="363"/>
        <v>0</v>
      </c>
      <c r="CN223" s="195">
        <f t="shared" si="363"/>
        <v>0</v>
      </c>
      <c r="CO223" s="195">
        <f t="shared" si="363"/>
        <v>0</v>
      </c>
      <c r="CP223" s="195">
        <f t="shared" si="363"/>
        <v>0</v>
      </c>
      <c r="CQ223" s="195">
        <f t="shared" si="363"/>
        <v>0</v>
      </c>
      <c r="CR223" s="195">
        <f t="shared" si="363"/>
        <v>0</v>
      </c>
      <c r="CS223" s="195">
        <f t="shared" si="363"/>
        <v>0</v>
      </c>
      <c r="CT223" s="195">
        <f t="shared" si="363"/>
        <v>0</v>
      </c>
      <c r="CU223" s="195">
        <f t="shared" si="363"/>
        <v>0</v>
      </c>
      <c r="CV223" s="195">
        <f t="shared" si="363"/>
        <v>0</v>
      </c>
      <c r="CW223" s="195">
        <f t="shared" si="363"/>
        <v>0</v>
      </c>
      <c r="CX223" s="195">
        <f t="shared" si="363"/>
        <v>0</v>
      </c>
      <c r="CY223" s="195">
        <f t="shared" si="363"/>
        <v>0</v>
      </c>
      <c r="CZ223" s="195">
        <f>IF($C223&gt;CZ$135, "", IF(CZ$135=$G$15, MAX(CZ117-$G$20, 0), EXP(-$G$21*$G$16)*($G$19*#REF!+(1-$G$19)*#REF!)))</f>
        <v>0</v>
      </c>
    </row>
    <row r="224" spans="3:104" ht="16" hidden="1" outlineLevel="2">
      <c r="C224" s="177">
        <v>88</v>
      </c>
      <c r="D224" s="179" t="str">
        <f t="shared" ref="D224:AI224" si="364">IF($C224&gt;D$135, "", IF(D$135=$G$15, MAX(D118-$G$20, 0), EXP(-$G$21*$G$16)*($G$19*E224+(1-$G$19)*E225)))</f>
        <v/>
      </c>
      <c r="E224" s="195" t="str">
        <f t="shared" si="364"/>
        <v/>
      </c>
      <c r="F224" s="195" t="str">
        <f t="shared" si="364"/>
        <v/>
      </c>
      <c r="G224" s="195" t="str">
        <f t="shared" si="364"/>
        <v/>
      </c>
      <c r="H224" s="195" t="str">
        <f t="shared" si="364"/>
        <v/>
      </c>
      <c r="I224" s="195" t="str">
        <f t="shared" si="364"/>
        <v/>
      </c>
      <c r="J224" s="195" t="str">
        <f t="shared" si="364"/>
        <v/>
      </c>
      <c r="K224" s="195" t="str">
        <f t="shared" si="364"/>
        <v/>
      </c>
      <c r="L224" s="195" t="str">
        <f t="shared" si="364"/>
        <v/>
      </c>
      <c r="M224" s="195" t="str">
        <f t="shared" si="364"/>
        <v/>
      </c>
      <c r="N224" s="195" t="str">
        <f t="shared" si="364"/>
        <v/>
      </c>
      <c r="O224" s="195" t="str">
        <f t="shared" si="364"/>
        <v/>
      </c>
      <c r="P224" s="195" t="str">
        <f t="shared" si="364"/>
        <v/>
      </c>
      <c r="Q224" s="195" t="str">
        <f t="shared" si="364"/>
        <v/>
      </c>
      <c r="R224" s="195" t="str">
        <f t="shared" si="364"/>
        <v/>
      </c>
      <c r="S224" s="195" t="str">
        <f t="shared" si="364"/>
        <v/>
      </c>
      <c r="T224" s="195" t="str">
        <f t="shared" si="364"/>
        <v/>
      </c>
      <c r="U224" s="195" t="str">
        <f t="shared" si="364"/>
        <v/>
      </c>
      <c r="V224" s="195" t="str">
        <f t="shared" si="364"/>
        <v/>
      </c>
      <c r="W224" s="195" t="str">
        <f t="shared" si="364"/>
        <v/>
      </c>
      <c r="X224" s="195" t="str">
        <f t="shared" si="364"/>
        <v/>
      </c>
      <c r="Y224" s="195" t="str">
        <f t="shared" si="364"/>
        <v/>
      </c>
      <c r="Z224" s="195" t="str">
        <f t="shared" si="364"/>
        <v/>
      </c>
      <c r="AA224" s="195" t="str">
        <f t="shared" si="364"/>
        <v/>
      </c>
      <c r="AB224" s="195" t="str">
        <f t="shared" si="364"/>
        <v/>
      </c>
      <c r="AC224" s="195" t="str">
        <f t="shared" si="364"/>
        <v/>
      </c>
      <c r="AD224" s="195" t="str">
        <f t="shared" si="364"/>
        <v/>
      </c>
      <c r="AE224" s="195" t="str">
        <f t="shared" si="364"/>
        <v/>
      </c>
      <c r="AF224" s="195" t="str">
        <f t="shared" si="364"/>
        <v/>
      </c>
      <c r="AG224" s="195" t="str">
        <f t="shared" si="364"/>
        <v/>
      </c>
      <c r="AH224" s="195" t="str">
        <f t="shared" si="364"/>
        <v/>
      </c>
      <c r="AI224" s="195" t="str">
        <f t="shared" si="364"/>
        <v/>
      </c>
      <c r="AJ224" s="195" t="str">
        <f t="shared" ref="AJ224:BO224" si="365">IF($C224&gt;AJ$135, "", IF(AJ$135=$G$15, MAX(AJ118-$G$20, 0), EXP(-$G$21*$G$16)*($G$19*AK224+(1-$G$19)*AK225)))</f>
        <v/>
      </c>
      <c r="AK224" s="195" t="str">
        <f t="shared" si="365"/>
        <v/>
      </c>
      <c r="AL224" s="195" t="str">
        <f t="shared" si="365"/>
        <v/>
      </c>
      <c r="AM224" s="195" t="str">
        <f t="shared" si="365"/>
        <v/>
      </c>
      <c r="AN224" s="195" t="str">
        <f t="shared" si="365"/>
        <v/>
      </c>
      <c r="AO224" s="195" t="str">
        <f t="shared" si="365"/>
        <v/>
      </c>
      <c r="AP224" s="195" t="str">
        <f t="shared" si="365"/>
        <v/>
      </c>
      <c r="AQ224" s="195" t="str">
        <f t="shared" si="365"/>
        <v/>
      </c>
      <c r="AR224" s="195" t="str">
        <f t="shared" si="365"/>
        <v/>
      </c>
      <c r="AS224" s="195" t="str">
        <f t="shared" si="365"/>
        <v/>
      </c>
      <c r="AT224" s="195" t="str">
        <f t="shared" si="365"/>
        <v/>
      </c>
      <c r="AU224" s="195" t="str">
        <f t="shared" si="365"/>
        <v/>
      </c>
      <c r="AV224" s="195" t="str">
        <f t="shared" si="365"/>
        <v/>
      </c>
      <c r="AW224" s="195" t="str">
        <f t="shared" si="365"/>
        <v/>
      </c>
      <c r="AX224" s="195" t="str">
        <f t="shared" si="365"/>
        <v/>
      </c>
      <c r="AY224" s="195" t="str">
        <f t="shared" si="365"/>
        <v/>
      </c>
      <c r="AZ224" s="195" t="str">
        <f t="shared" si="365"/>
        <v/>
      </c>
      <c r="BA224" s="195" t="str">
        <f t="shared" si="365"/>
        <v/>
      </c>
      <c r="BB224" s="195" t="str">
        <f t="shared" si="365"/>
        <v/>
      </c>
      <c r="BC224" s="195" t="str">
        <f t="shared" si="365"/>
        <v/>
      </c>
      <c r="BD224" s="195" t="str">
        <f t="shared" si="365"/>
        <v/>
      </c>
      <c r="BE224" s="195" t="str">
        <f t="shared" si="365"/>
        <v/>
      </c>
      <c r="BF224" s="195" t="str">
        <f t="shared" si="365"/>
        <v/>
      </c>
      <c r="BG224" s="195" t="str">
        <f t="shared" si="365"/>
        <v/>
      </c>
      <c r="BH224" s="195" t="str">
        <f t="shared" si="365"/>
        <v/>
      </c>
      <c r="BI224" s="195" t="str">
        <f t="shared" si="365"/>
        <v/>
      </c>
      <c r="BJ224" s="195" t="str">
        <f t="shared" si="365"/>
        <v/>
      </c>
      <c r="BK224" s="195" t="str">
        <f t="shared" si="365"/>
        <v/>
      </c>
      <c r="BL224" s="195" t="str">
        <f t="shared" si="365"/>
        <v/>
      </c>
      <c r="BM224" s="195" t="str">
        <f t="shared" si="365"/>
        <v/>
      </c>
      <c r="BN224" s="195" t="str">
        <f t="shared" si="365"/>
        <v/>
      </c>
      <c r="BO224" s="195" t="str">
        <f t="shared" si="365"/>
        <v/>
      </c>
      <c r="BP224" s="195" t="str">
        <f t="shared" ref="BP224:CY224" si="366">IF($C224&gt;BP$135, "", IF(BP$135=$G$15, MAX(BP118-$G$20, 0), EXP(-$G$21*$G$16)*($G$19*BQ224+(1-$G$19)*BQ225)))</f>
        <v/>
      </c>
      <c r="BQ224" s="195" t="str">
        <f t="shared" si="366"/>
        <v/>
      </c>
      <c r="BR224" s="195" t="str">
        <f t="shared" si="366"/>
        <v/>
      </c>
      <c r="BS224" s="195" t="str">
        <f t="shared" si="366"/>
        <v/>
      </c>
      <c r="BT224" s="195" t="str">
        <f t="shared" si="366"/>
        <v/>
      </c>
      <c r="BU224" s="195" t="str">
        <f t="shared" si="366"/>
        <v/>
      </c>
      <c r="BV224" s="195" t="str">
        <f t="shared" si="366"/>
        <v/>
      </c>
      <c r="BW224" s="195" t="str">
        <f t="shared" si="366"/>
        <v/>
      </c>
      <c r="BX224" s="195" t="str">
        <f t="shared" si="366"/>
        <v/>
      </c>
      <c r="BY224" s="195" t="str">
        <f t="shared" si="366"/>
        <v/>
      </c>
      <c r="BZ224" s="195" t="str">
        <f t="shared" si="366"/>
        <v/>
      </c>
      <c r="CA224" s="195" t="str">
        <f t="shared" si="366"/>
        <v/>
      </c>
      <c r="CB224" s="195" t="str">
        <f t="shared" si="366"/>
        <v/>
      </c>
      <c r="CC224" s="195" t="str">
        <f t="shared" si="366"/>
        <v/>
      </c>
      <c r="CD224" s="195" t="str">
        <f t="shared" si="366"/>
        <v/>
      </c>
      <c r="CE224" s="195" t="str">
        <f t="shared" si="366"/>
        <v/>
      </c>
      <c r="CF224" s="195" t="str">
        <f t="shared" si="366"/>
        <v/>
      </c>
      <c r="CG224" s="195" t="str">
        <f t="shared" si="366"/>
        <v/>
      </c>
      <c r="CH224" s="195" t="str">
        <f t="shared" si="366"/>
        <v/>
      </c>
      <c r="CI224" s="195" t="str">
        <f t="shared" si="366"/>
        <v/>
      </c>
      <c r="CJ224" s="195" t="str">
        <f t="shared" si="366"/>
        <v/>
      </c>
      <c r="CK224" s="195" t="str">
        <f t="shared" si="366"/>
        <v/>
      </c>
      <c r="CL224" s="195" t="str">
        <f t="shared" si="366"/>
        <v/>
      </c>
      <c r="CM224" s="195" t="str">
        <f t="shared" si="366"/>
        <v/>
      </c>
      <c r="CN224" s="195">
        <f t="shared" si="366"/>
        <v>0</v>
      </c>
      <c r="CO224" s="195">
        <f t="shared" si="366"/>
        <v>0</v>
      </c>
      <c r="CP224" s="195">
        <f t="shared" si="366"/>
        <v>0</v>
      </c>
      <c r="CQ224" s="195">
        <f t="shared" si="366"/>
        <v>0</v>
      </c>
      <c r="CR224" s="195">
        <f t="shared" si="366"/>
        <v>0</v>
      </c>
      <c r="CS224" s="195">
        <f t="shared" si="366"/>
        <v>0</v>
      </c>
      <c r="CT224" s="195">
        <f t="shared" si="366"/>
        <v>0</v>
      </c>
      <c r="CU224" s="195">
        <f t="shared" si="366"/>
        <v>0</v>
      </c>
      <c r="CV224" s="195">
        <f t="shared" si="366"/>
        <v>0</v>
      </c>
      <c r="CW224" s="195">
        <f t="shared" si="366"/>
        <v>0</v>
      </c>
      <c r="CX224" s="195">
        <f t="shared" si="366"/>
        <v>0</v>
      </c>
      <c r="CY224" s="195">
        <f t="shared" si="366"/>
        <v>0</v>
      </c>
      <c r="CZ224" s="195">
        <f>IF($C224&gt;CZ$135, "", IF(CZ$135=$G$15, MAX(CZ118-$G$20, 0), EXP(-$G$21*$G$16)*($G$19*#REF!+(1-$G$19)*#REF!)))</f>
        <v>0</v>
      </c>
    </row>
    <row r="225" spans="1:112" ht="16" hidden="1" outlineLevel="2">
      <c r="C225" s="177">
        <v>89</v>
      </c>
      <c r="D225" s="179" t="str">
        <f t="shared" ref="D225:AI225" si="367">IF($C225&gt;D$135, "", IF(D$135=$G$15, MAX(D119-$G$20, 0), EXP(-$G$21*$G$16)*($G$19*E225+(1-$G$19)*E226)))</f>
        <v/>
      </c>
      <c r="E225" s="195" t="str">
        <f t="shared" si="367"/>
        <v/>
      </c>
      <c r="F225" s="195" t="str">
        <f t="shared" si="367"/>
        <v/>
      </c>
      <c r="G225" s="195" t="str">
        <f t="shared" si="367"/>
        <v/>
      </c>
      <c r="H225" s="195" t="str">
        <f t="shared" si="367"/>
        <v/>
      </c>
      <c r="I225" s="195" t="str">
        <f t="shared" si="367"/>
        <v/>
      </c>
      <c r="J225" s="195" t="str">
        <f t="shared" si="367"/>
        <v/>
      </c>
      <c r="K225" s="195" t="str">
        <f t="shared" si="367"/>
        <v/>
      </c>
      <c r="L225" s="195" t="str">
        <f t="shared" si="367"/>
        <v/>
      </c>
      <c r="M225" s="195" t="str">
        <f t="shared" si="367"/>
        <v/>
      </c>
      <c r="N225" s="195" t="str">
        <f t="shared" si="367"/>
        <v/>
      </c>
      <c r="O225" s="195" t="str">
        <f t="shared" si="367"/>
        <v/>
      </c>
      <c r="P225" s="195" t="str">
        <f t="shared" si="367"/>
        <v/>
      </c>
      <c r="Q225" s="195" t="str">
        <f t="shared" si="367"/>
        <v/>
      </c>
      <c r="R225" s="195" t="str">
        <f t="shared" si="367"/>
        <v/>
      </c>
      <c r="S225" s="195" t="str">
        <f t="shared" si="367"/>
        <v/>
      </c>
      <c r="T225" s="195" t="str">
        <f t="shared" si="367"/>
        <v/>
      </c>
      <c r="U225" s="195" t="str">
        <f t="shared" si="367"/>
        <v/>
      </c>
      <c r="V225" s="195" t="str">
        <f t="shared" si="367"/>
        <v/>
      </c>
      <c r="W225" s="195" t="str">
        <f t="shared" si="367"/>
        <v/>
      </c>
      <c r="X225" s="195" t="str">
        <f t="shared" si="367"/>
        <v/>
      </c>
      <c r="Y225" s="195" t="str">
        <f t="shared" si="367"/>
        <v/>
      </c>
      <c r="Z225" s="195" t="str">
        <f t="shared" si="367"/>
        <v/>
      </c>
      <c r="AA225" s="195" t="str">
        <f t="shared" si="367"/>
        <v/>
      </c>
      <c r="AB225" s="195" t="str">
        <f t="shared" si="367"/>
        <v/>
      </c>
      <c r="AC225" s="195" t="str">
        <f t="shared" si="367"/>
        <v/>
      </c>
      <c r="AD225" s="195" t="str">
        <f t="shared" si="367"/>
        <v/>
      </c>
      <c r="AE225" s="195" t="str">
        <f t="shared" si="367"/>
        <v/>
      </c>
      <c r="AF225" s="195" t="str">
        <f t="shared" si="367"/>
        <v/>
      </c>
      <c r="AG225" s="195" t="str">
        <f t="shared" si="367"/>
        <v/>
      </c>
      <c r="AH225" s="195" t="str">
        <f t="shared" si="367"/>
        <v/>
      </c>
      <c r="AI225" s="195" t="str">
        <f t="shared" si="367"/>
        <v/>
      </c>
      <c r="AJ225" s="195" t="str">
        <f t="shared" ref="AJ225:BO225" si="368">IF($C225&gt;AJ$135, "", IF(AJ$135=$G$15, MAX(AJ119-$G$20, 0), EXP(-$G$21*$G$16)*($G$19*AK225+(1-$G$19)*AK226)))</f>
        <v/>
      </c>
      <c r="AK225" s="195" t="str">
        <f t="shared" si="368"/>
        <v/>
      </c>
      <c r="AL225" s="195" t="str">
        <f t="shared" si="368"/>
        <v/>
      </c>
      <c r="AM225" s="195" t="str">
        <f t="shared" si="368"/>
        <v/>
      </c>
      <c r="AN225" s="195" t="str">
        <f t="shared" si="368"/>
        <v/>
      </c>
      <c r="AO225" s="195" t="str">
        <f t="shared" si="368"/>
        <v/>
      </c>
      <c r="AP225" s="195" t="str">
        <f t="shared" si="368"/>
        <v/>
      </c>
      <c r="AQ225" s="195" t="str">
        <f t="shared" si="368"/>
        <v/>
      </c>
      <c r="AR225" s="195" t="str">
        <f t="shared" si="368"/>
        <v/>
      </c>
      <c r="AS225" s="195" t="str">
        <f t="shared" si="368"/>
        <v/>
      </c>
      <c r="AT225" s="195" t="str">
        <f t="shared" si="368"/>
        <v/>
      </c>
      <c r="AU225" s="195" t="str">
        <f t="shared" si="368"/>
        <v/>
      </c>
      <c r="AV225" s="195" t="str">
        <f t="shared" si="368"/>
        <v/>
      </c>
      <c r="AW225" s="195" t="str">
        <f t="shared" si="368"/>
        <v/>
      </c>
      <c r="AX225" s="195" t="str">
        <f t="shared" si="368"/>
        <v/>
      </c>
      <c r="AY225" s="195" t="str">
        <f t="shared" si="368"/>
        <v/>
      </c>
      <c r="AZ225" s="195" t="str">
        <f t="shared" si="368"/>
        <v/>
      </c>
      <c r="BA225" s="195" t="str">
        <f t="shared" si="368"/>
        <v/>
      </c>
      <c r="BB225" s="195" t="str">
        <f t="shared" si="368"/>
        <v/>
      </c>
      <c r="BC225" s="195" t="str">
        <f t="shared" si="368"/>
        <v/>
      </c>
      <c r="BD225" s="195" t="str">
        <f t="shared" si="368"/>
        <v/>
      </c>
      <c r="BE225" s="195" t="str">
        <f t="shared" si="368"/>
        <v/>
      </c>
      <c r="BF225" s="195" t="str">
        <f t="shared" si="368"/>
        <v/>
      </c>
      <c r="BG225" s="195" t="str">
        <f t="shared" si="368"/>
        <v/>
      </c>
      <c r="BH225" s="195" t="str">
        <f t="shared" si="368"/>
        <v/>
      </c>
      <c r="BI225" s="195" t="str">
        <f t="shared" si="368"/>
        <v/>
      </c>
      <c r="BJ225" s="195" t="str">
        <f t="shared" si="368"/>
        <v/>
      </c>
      <c r="BK225" s="195" t="str">
        <f t="shared" si="368"/>
        <v/>
      </c>
      <c r="BL225" s="195" t="str">
        <f t="shared" si="368"/>
        <v/>
      </c>
      <c r="BM225" s="195" t="str">
        <f t="shared" si="368"/>
        <v/>
      </c>
      <c r="BN225" s="195" t="str">
        <f t="shared" si="368"/>
        <v/>
      </c>
      <c r="BO225" s="195" t="str">
        <f t="shared" si="368"/>
        <v/>
      </c>
      <c r="BP225" s="195" t="str">
        <f t="shared" ref="BP225:CY225" si="369">IF($C225&gt;BP$135, "", IF(BP$135=$G$15, MAX(BP119-$G$20, 0), EXP(-$G$21*$G$16)*($G$19*BQ225+(1-$G$19)*BQ226)))</f>
        <v/>
      </c>
      <c r="BQ225" s="195" t="str">
        <f t="shared" si="369"/>
        <v/>
      </c>
      <c r="BR225" s="195" t="str">
        <f t="shared" si="369"/>
        <v/>
      </c>
      <c r="BS225" s="195" t="str">
        <f t="shared" si="369"/>
        <v/>
      </c>
      <c r="BT225" s="195" t="str">
        <f t="shared" si="369"/>
        <v/>
      </c>
      <c r="BU225" s="195" t="str">
        <f t="shared" si="369"/>
        <v/>
      </c>
      <c r="BV225" s="195" t="str">
        <f t="shared" si="369"/>
        <v/>
      </c>
      <c r="BW225" s="195" t="str">
        <f t="shared" si="369"/>
        <v/>
      </c>
      <c r="BX225" s="195" t="str">
        <f t="shared" si="369"/>
        <v/>
      </c>
      <c r="BY225" s="195" t="str">
        <f t="shared" si="369"/>
        <v/>
      </c>
      <c r="BZ225" s="195" t="str">
        <f t="shared" si="369"/>
        <v/>
      </c>
      <c r="CA225" s="195" t="str">
        <f t="shared" si="369"/>
        <v/>
      </c>
      <c r="CB225" s="195" t="str">
        <f t="shared" si="369"/>
        <v/>
      </c>
      <c r="CC225" s="195" t="str">
        <f t="shared" si="369"/>
        <v/>
      </c>
      <c r="CD225" s="195" t="str">
        <f t="shared" si="369"/>
        <v/>
      </c>
      <c r="CE225" s="195" t="str">
        <f t="shared" si="369"/>
        <v/>
      </c>
      <c r="CF225" s="195" t="str">
        <f t="shared" si="369"/>
        <v/>
      </c>
      <c r="CG225" s="195" t="str">
        <f t="shared" si="369"/>
        <v/>
      </c>
      <c r="CH225" s="195" t="str">
        <f t="shared" si="369"/>
        <v/>
      </c>
      <c r="CI225" s="195" t="str">
        <f t="shared" si="369"/>
        <v/>
      </c>
      <c r="CJ225" s="195" t="str">
        <f t="shared" si="369"/>
        <v/>
      </c>
      <c r="CK225" s="195" t="str">
        <f t="shared" si="369"/>
        <v/>
      </c>
      <c r="CL225" s="195" t="str">
        <f t="shared" si="369"/>
        <v/>
      </c>
      <c r="CM225" s="195" t="str">
        <f t="shared" si="369"/>
        <v/>
      </c>
      <c r="CN225" s="195" t="str">
        <f t="shared" si="369"/>
        <v/>
      </c>
      <c r="CO225" s="195">
        <f t="shared" si="369"/>
        <v>0</v>
      </c>
      <c r="CP225" s="195">
        <f t="shared" si="369"/>
        <v>0</v>
      </c>
      <c r="CQ225" s="195">
        <f t="shared" si="369"/>
        <v>0</v>
      </c>
      <c r="CR225" s="195">
        <f t="shared" si="369"/>
        <v>0</v>
      </c>
      <c r="CS225" s="195">
        <f t="shared" si="369"/>
        <v>0</v>
      </c>
      <c r="CT225" s="195">
        <f t="shared" si="369"/>
        <v>0</v>
      </c>
      <c r="CU225" s="195">
        <f t="shared" si="369"/>
        <v>0</v>
      </c>
      <c r="CV225" s="195">
        <f t="shared" si="369"/>
        <v>0</v>
      </c>
      <c r="CW225" s="195">
        <f t="shared" si="369"/>
        <v>0</v>
      </c>
      <c r="CX225" s="195">
        <f t="shared" si="369"/>
        <v>0</v>
      </c>
      <c r="CY225" s="195">
        <f t="shared" si="369"/>
        <v>0</v>
      </c>
      <c r="CZ225" s="195">
        <f>IF($C225&gt;CZ$135, "", IF(CZ$135=$G$15, MAX(CZ119-$G$20, 0), EXP(-$G$21*$G$16)*($G$19*#REF!+(1-$G$19)*#REF!)))</f>
        <v>0</v>
      </c>
    </row>
    <row r="226" spans="1:112" ht="16" hidden="1" outlineLevel="2">
      <c r="C226" s="177">
        <v>90</v>
      </c>
      <c r="D226" s="179" t="str">
        <f t="shared" ref="D226:AI226" si="370">IF($C226&gt;D$135, "", IF(D$135=$G$15, MAX(D120-$G$20, 0), EXP(-$G$21*$G$16)*($G$19*E226+(1-$G$19)*E227)))</f>
        <v/>
      </c>
      <c r="E226" s="195" t="str">
        <f t="shared" si="370"/>
        <v/>
      </c>
      <c r="F226" s="195" t="str">
        <f t="shared" si="370"/>
        <v/>
      </c>
      <c r="G226" s="195" t="str">
        <f t="shared" si="370"/>
        <v/>
      </c>
      <c r="H226" s="195" t="str">
        <f t="shared" si="370"/>
        <v/>
      </c>
      <c r="I226" s="195" t="str">
        <f t="shared" si="370"/>
        <v/>
      </c>
      <c r="J226" s="195" t="str">
        <f t="shared" si="370"/>
        <v/>
      </c>
      <c r="K226" s="195" t="str">
        <f t="shared" si="370"/>
        <v/>
      </c>
      <c r="L226" s="195" t="str">
        <f t="shared" si="370"/>
        <v/>
      </c>
      <c r="M226" s="195" t="str">
        <f t="shared" si="370"/>
        <v/>
      </c>
      <c r="N226" s="195" t="str">
        <f t="shared" si="370"/>
        <v/>
      </c>
      <c r="O226" s="195" t="str">
        <f t="shared" si="370"/>
        <v/>
      </c>
      <c r="P226" s="195" t="str">
        <f t="shared" si="370"/>
        <v/>
      </c>
      <c r="Q226" s="195" t="str">
        <f t="shared" si="370"/>
        <v/>
      </c>
      <c r="R226" s="195" t="str">
        <f t="shared" si="370"/>
        <v/>
      </c>
      <c r="S226" s="195" t="str">
        <f t="shared" si="370"/>
        <v/>
      </c>
      <c r="T226" s="195" t="str">
        <f t="shared" si="370"/>
        <v/>
      </c>
      <c r="U226" s="195" t="str">
        <f t="shared" si="370"/>
        <v/>
      </c>
      <c r="V226" s="195" t="str">
        <f t="shared" si="370"/>
        <v/>
      </c>
      <c r="W226" s="195" t="str">
        <f t="shared" si="370"/>
        <v/>
      </c>
      <c r="X226" s="195" t="str">
        <f t="shared" si="370"/>
        <v/>
      </c>
      <c r="Y226" s="195" t="str">
        <f t="shared" si="370"/>
        <v/>
      </c>
      <c r="Z226" s="195" t="str">
        <f t="shared" si="370"/>
        <v/>
      </c>
      <c r="AA226" s="195" t="str">
        <f t="shared" si="370"/>
        <v/>
      </c>
      <c r="AB226" s="195" t="str">
        <f t="shared" si="370"/>
        <v/>
      </c>
      <c r="AC226" s="195" t="str">
        <f t="shared" si="370"/>
        <v/>
      </c>
      <c r="AD226" s="195" t="str">
        <f t="shared" si="370"/>
        <v/>
      </c>
      <c r="AE226" s="195" t="str">
        <f t="shared" si="370"/>
        <v/>
      </c>
      <c r="AF226" s="195" t="str">
        <f t="shared" si="370"/>
        <v/>
      </c>
      <c r="AG226" s="195" t="str">
        <f t="shared" si="370"/>
        <v/>
      </c>
      <c r="AH226" s="195" t="str">
        <f t="shared" si="370"/>
        <v/>
      </c>
      <c r="AI226" s="195" t="str">
        <f t="shared" si="370"/>
        <v/>
      </c>
      <c r="AJ226" s="195" t="str">
        <f t="shared" ref="AJ226:BO226" si="371">IF($C226&gt;AJ$135, "", IF(AJ$135=$G$15, MAX(AJ120-$G$20, 0), EXP(-$G$21*$G$16)*($G$19*AK226+(1-$G$19)*AK227)))</f>
        <v/>
      </c>
      <c r="AK226" s="195" t="str">
        <f t="shared" si="371"/>
        <v/>
      </c>
      <c r="AL226" s="195" t="str">
        <f t="shared" si="371"/>
        <v/>
      </c>
      <c r="AM226" s="195" t="str">
        <f t="shared" si="371"/>
        <v/>
      </c>
      <c r="AN226" s="195" t="str">
        <f t="shared" si="371"/>
        <v/>
      </c>
      <c r="AO226" s="195" t="str">
        <f t="shared" si="371"/>
        <v/>
      </c>
      <c r="AP226" s="195" t="str">
        <f t="shared" si="371"/>
        <v/>
      </c>
      <c r="AQ226" s="195" t="str">
        <f t="shared" si="371"/>
        <v/>
      </c>
      <c r="AR226" s="195" t="str">
        <f t="shared" si="371"/>
        <v/>
      </c>
      <c r="AS226" s="195" t="str">
        <f t="shared" si="371"/>
        <v/>
      </c>
      <c r="AT226" s="195" t="str">
        <f t="shared" si="371"/>
        <v/>
      </c>
      <c r="AU226" s="195" t="str">
        <f t="shared" si="371"/>
        <v/>
      </c>
      <c r="AV226" s="195" t="str">
        <f t="shared" si="371"/>
        <v/>
      </c>
      <c r="AW226" s="195" t="str">
        <f t="shared" si="371"/>
        <v/>
      </c>
      <c r="AX226" s="195" t="str">
        <f t="shared" si="371"/>
        <v/>
      </c>
      <c r="AY226" s="195" t="str">
        <f t="shared" si="371"/>
        <v/>
      </c>
      <c r="AZ226" s="195" t="str">
        <f t="shared" si="371"/>
        <v/>
      </c>
      <c r="BA226" s="195" t="str">
        <f t="shared" si="371"/>
        <v/>
      </c>
      <c r="BB226" s="195" t="str">
        <f t="shared" si="371"/>
        <v/>
      </c>
      <c r="BC226" s="195" t="str">
        <f t="shared" si="371"/>
        <v/>
      </c>
      <c r="BD226" s="195" t="str">
        <f t="shared" si="371"/>
        <v/>
      </c>
      <c r="BE226" s="195" t="str">
        <f t="shared" si="371"/>
        <v/>
      </c>
      <c r="BF226" s="195" t="str">
        <f t="shared" si="371"/>
        <v/>
      </c>
      <c r="BG226" s="195" t="str">
        <f t="shared" si="371"/>
        <v/>
      </c>
      <c r="BH226" s="195" t="str">
        <f t="shared" si="371"/>
        <v/>
      </c>
      <c r="BI226" s="195" t="str">
        <f t="shared" si="371"/>
        <v/>
      </c>
      <c r="BJ226" s="195" t="str">
        <f t="shared" si="371"/>
        <v/>
      </c>
      <c r="BK226" s="195" t="str">
        <f t="shared" si="371"/>
        <v/>
      </c>
      <c r="BL226" s="195" t="str">
        <f t="shared" si="371"/>
        <v/>
      </c>
      <c r="BM226" s="195" t="str">
        <f t="shared" si="371"/>
        <v/>
      </c>
      <c r="BN226" s="195" t="str">
        <f t="shared" si="371"/>
        <v/>
      </c>
      <c r="BO226" s="195" t="str">
        <f t="shared" si="371"/>
        <v/>
      </c>
      <c r="BP226" s="195" t="str">
        <f t="shared" ref="BP226:CY226" si="372">IF($C226&gt;BP$135, "", IF(BP$135=$G$15, MAX(BP120-$G$20, 0), EXP(-$G$21*$G$16)*($G$19*BQ226+(1-$G$19)*BQ227)))</f>
        <v/>
      </c>
      <c r="BQ226" s="195" t="str">
        <f t="shared" si="372"/>
        <v/>
      </c>
      <c r="BR226" s="195" t="str">
        <f t="shared" si="372"/>
        <v/>
      </c>
      <c r="BS226" s="195" t="str">
        <f t="shared" si="372"/>
        <v/>
      </c>
      <c r="BT226" s="195" t="str">
        <f t="shared" si="372"/>
        <v/>
      </c>
      <c r="BU226" s="195" t="str">
        <f t="shared" si="372"/>
        <v/>
      </c>
      <c r="BV226" s="195" t="str">
        <f t="shared" si="372"/>
        <v/>
      </c>
      <c r="BW226" s="195" t="str">
        <f t="shared" si="372"/>
        <v/>
      </c>
      <c r="BX226" s="195" t="str">
        <f t="shared" si="372"/>
        <v/>
      </c>
      <c r="BY226" s="195" t="str">
        <f t="shared" si="372"/>
        <v/>
      </c>
      <c r="BZ226" s="195" t="str">
        <f t="shared" si="372"/>
        <v/>
      </c>
      <c r="CA226" s="195" t="str">
        <f t="shared" si="372"/>
        <v/>
      </c>
      <c r="CB226" s="195" t="str">
        <f t="shared" si="372"/>
        <v/>
      </c>
      <c r="CC226" s="195" t="str">
        <f t="shared" si="372"/>
        <v/>
      </c>
      <c r="CD226" s="195" t="str">
        <f t="shared" si="372"/>
        <v/>
      </c>
      <c r="CE226" s="195" t="str">
        <f t="shared" si="372"/>
        <v/>
      </c>
      <c r="CF226" s="195" t="str">
        <f t="shared" si="372"/>
        <v/>
      </c>
      <c r="CG226" s="195" t="str">
        <f t="shared" si="372"/>
        <v/>
      </c>
      <c r="CH226" s="195" t="str">
        <f t="shared" si="372"/>
        <v/>
      </c>
      <c r="CI226" s="195" t="str">
        <f t="shared" si="372"/>
        <v/>
      </c>
      <c r="CJ226" s="195" t="str">
        <f t="shared" si="372"/>
        <v/>
      </c>
      <c r="CK226" s="195" t="str">
        <f t="shared" si="372"/>
        <v/>
      </c>
      <c r="CL226" s="195" t="str">
        <f t="shared" si="372"/>
        <v/>
      </c>
      <c r="CM226" s="195" t="str">
        <f t="shared" si="372"/>
        <v/>
      </c>
      <c r="CN226" s="195" t="str">
        <f t="shared" si="372"/>
        <v/>
      </c>
      <c r="CO226" s="195" t="str">
        <f t="shared" si="372"/>
        <v/>
      </c>
      <c r="CP226" s="195">
        <f t="shared" si="372"/>
        <v>0</v>
      </c>
      <c r="CQ226" s="195">
        <f t="shared" si="372"/>
        <v>0</v>
      </c>
      <c r="CR226" s="195">
        <f t="shared" si="372"/>
        <v>0</v>
      </c>
      <c r="CS226" s="195">
        <f t="shared" si="372"/>
        <v>0</v>
      </c>
      <c r="CT226" s="195">
        <f t="shared" si="372"/>
        <v>0</v>
      </c>
      <c r="CU226" s="195">
        <f t="shared" si="372"/>
        <v>0</v>
      </c>
      <c r="CV226" s="195">
        <f t="shared" si="372"/>
        <v>0</v>
      </c>
      <c r="CW226" s="195">
        <f t="shared" si="372"/>
        <v>0</v>
      </c>
      <c r="CX226" s="195">
        <f t="shared" si="372"/>
        <v>0</v>
      </c>
      <c r="CY226" s="195">
        <f t="shared" si="372"/>
        <v>0</v>
      </c>
      <c r="CZ226" s="195">
        <f>IF($C226&gt;CZ$135, "", IF(CZ$135=$G$15, MAX(CZ120-$G$20, 0), EXP(-$G$21*$G$16)*($G$19*#REF!+(1-$G$19)*#REF!)))</f>
        <v>0</v>
      </c>
    </row>
    <row r="227" spans="1:112" ht="16" hidden="1" outlineLevel="2">
      <c r="C227" s="177">
        <v>91</v>
      </c>
      <c r="D227" s="179" t="str">
        <f t="shared" ref="D227:AI227" si="373">IF($C227&gt;D$135, "", IF(D$135=$G$15, MAX(D121-$G$20, 0), EXP(-$G$21*$G$16)*($G$19*E227+(1-$G$19)*E228)))</f>
        <v/>
      </c>
      <c r="E227" s="195" t="str">
        <f t="shared" si="373"/>
        <v/>
      </c>
      <c r="F227" s="195" t="str">
        <f t="shared" si="373"/>
        <v/>
      </c>
      <c r="G227" s="195" t="str">
        <f t="shared" si="373"/>
        <v/>
      </c>
      <c r="H227" s="195" t="str">
        <f t="shared" si="373"/>
        <v/>
      </c>
      <c r="I227" s="195" t="str">
        <f t="shared" si="373"/>
        <v/>
      </c>
      <c r="J227" s="195" t="str">
        <f t="shared" si="373"/>
        <v/>
      </c>
      <c r="K227" s="195" t="str">
        <f t="shared" si="373"/>
        <v/>
      </c>
      <c r="L227" s="195" t="str">
        <f t="shared" si="373"/>
        <v/>
      </c>
      <c r="M227" s="195" t="str">
        <f t="shared" si="373"/>
        <v/>
      </c>
      <c r="N227" s="195" t="str">
        <f t="shared" si="373"/>
        <v/>
      </c>
      <c r="O227" s="195" t="str">
        <f t="shared" si="373"/>
        <v/>
      </c>
      <c r="P227" s="195" t="str">
        <f t="shared" si="373"/>
        <v/>
      </c>
      <c r="Q227" s="195" t="str">
        <f t="shared" si="373"/>
        <v/>
      </c>
      <c r="R227" s="195" t="str">
        <f t="shared" si="373"/>
        <v/>
      </c>
      <c r="S227" s="195" t="str">
        <f t="shared" si="373"/>
        <v/>
      </c>
      <c r="T227" s="195" t="str">
        <f t="shared" si="373"/>
        <v/>
      </c>
      <c r="U227" s="195" t="str">
        <f t="shared" si="373"/>
        <v/>
      </c>
      <c r="V227" s="195" t="str">
        <f t="shared" si="373"/>
        <v/>
      </c>
      <c r="W227" s="195" t="str">
        <f t="shared" si="373"/>
        <v/>
      </c>
      <c r="X227" s="195" t="str">
        <f t="shared" si="373"/>
        <v/>
      </c>
      <c r="Y227" s="195" t="str">
        <f t="shared" si="373"/>
        <v/>
      </c>
      <c r="Z227" s="195" t="str">
        <f t="shared" si="373"/>
        <v/>
      </c>
      <c r="AA227" s="195" t="str">
        <f t="shared" si="373"/>
        <v/>
      </c>
      <c r="AB227" s="195" t="str">
        <f t="shared" si="373"/>
        <v/>
      </c>
      <c r="AC227" s="195" t="str">
        <f t="shared" si="373"/>
        <v/>
      </c>
      <c r="AD227" s="195" t="str">
        <f t="shared" si="373"/>
        <v/>
      </c>
      <c r="AE227" s="195" t="str">
        <f t="shared" si="373"/>
        <v/>
      </c>
      <c r="AF227" s="195" t="str">
        <f t="shared" si="373"/>
        <v/>
      </c>
      <c r="AG227" s="195" t="str">
        <f t="shared" si="373"/>
        <v/>
      </c>
      <c r="AH227" s="195" t="str">
        <f t="shared" si="373"/>
        <v/>
      </c>
      <c r="AI227" s="195" t="str">
        <f t="shared" si="373"/>
        <v/>
      </c>
      <c r="AJ227" s="195" t="str">
        <f t="shared" ref="AJ227:BO227" si="374">IF($C227&gt;AJ$135, "", IF(AJ$135=$G$15, MAX(AJ121-$G$20, 0), EXP(-$G$21*$G$16)*($G$19*AK227+(1-$G$19)*AK228)))</f>
        <v/>
      </c>
      <c r="AK227" s="195" t="str">
        <f t="shared" si="374"/>
        <v/>
      </c>
      <c r="AL227" s="195" t="str">
        <f t="shared" si="374"/>
        <v/>
      </c>
      <c r="AM227" s="195" t="str">
        <f t="shared" si="374"/>
        <v/>
      </c>
      <c r="AN227" s="195" t="str">
        <f t="shared" si="374"/>
        <v/>
      </c>
      <c r="AO227" s="195" t="str">
        <f t="shared" si="374"/>
        <v/>
      </c>
      <c r="AP227" s="195" t="str">
        <f t="shared" si="374"/>
        <v/>
      </c>
      <c r="AQ227" s="195" t="str">
        <f t="shared" si="374"/>
        <v/>
      </c>
      <c r="AR227" s="195" t="str">
        <f t="shared" si="374"/>
        <v/>
      </c>
      <c r="AS227" s="195" t="str">
        <f t="shared" si="374"/>
        <v/>
      </c>
      <c r="AT227" s="195" t="str">
        <f t="shared" si="374"/>
        <v/>
      </c>
      <c r="AU227" s="195" t="str">
        <f t="shared" si="374"/>
        <v/>
      </c>
      <c r="AV227" s="195" t="str">
        <f t="shared" si="374"/>
        <v/>
      </c>
      <c r="AW227" s="195" t="str">
        <f t="shared" si="374"/>
        <v/>
      </c>
      <c r="AX227" s="195" t="str">
        <f t="shared" si="374"/>
        <v/>
      </c>
      <c r="AY227" s="195" t="str">
        <f t="shared" si="374"/>
        <v/>
      </c>
      <c r="AZ227" s="195" t="str">
        <f t="shared" si="374"/>
        <v/>
      </c>
      <c r="BA227" s="195" t="str">
        <f t="shared" si="374"/>
        <v/>
      </c>
      <c r="BB227" s="195" t="str">
        <f t="shared" si="374"/>
        <v/>
      </c>
      <c r="BC227" s="195" t="str">
        <f t="shared" si="374"/>
        <v/>
      </c>
      <c r="BD227" s="195" t="str">
        <f t="shared" si="374"/>
        <v/>
      </c>
      <c r="BE227" s="195" t="str">
        <f t="shared" si="374"/>
        <v/>
      </c>
      <c r="BF227" s="195" t="str">
        <f t="shared" si="374"/>
        <v/>
      </c>
      <c r="BG227" s="195" t="str">
        <f t="shared" si="374"/>
        <v/>
      </c>
      <c r="BH227" s="195" t="str">
        <f t="shared" si="374"/>
        <v/>
      </c>
      <c r="BI227" s="195" t="str">
        <f t="shared" si="374"/>
        <v/>
      </c>
      <c r="BJ227" s="195" t="str">
        <f t="shared" si="374"/>
        <v/>
      </c>
      <c r="BK227" s="195" t="str">
        <f t="shared" si="374"/>
        <v/>
      </c>
      <c r="BL227" s="195" t="str">
        <f t="shared" si="374"/>
        <v/>
      </c>
      <c r="BM227" s="195" t="str">
        <f t="shared" si="374"/>
        <v/>
      </c>
      <c r="BN227" s="195" t="str">
        <f t="shared" si="374"/>
        <v/>
      </c>
      <c r="BO227" s="195" t="str">
        <f t="shared" si="374"/>
        <v/>
      </c>
      <c r="BP227" s="195" t="str">
        <f t="shared" ref="BP227:CY227" si="375">IF($C227&gt;BP$135, "", IF(BP$135=$G$15, MAX(BP121-$G$20, 0), EXP(-$G$21*$G$16)*($G$19*BQ227+(1-$G$19)*BQ228)))</f>
        <v/>
      </c>
      <c r="BQ227" s="195" t="str">
        <f t="shared" si="375"/>
        <v/>
      </c>
      <c r="BR227" s="195" t="str">
        <f t="shared" si="375"/>
        <v/>
      </c>
      <c r="BS227" s="195" t="str">
        <f t="shared" si="375"/>
        <v/>
      </c>
      <c r="BT227" s="195" t="str">
        <f t="shared" si="375"/>
        <v/>
      </c>
      <c r="BU227" s="195" t="str">
        <f t="shared" si="375"/>
        <v/>
      </c>
      <c r="BV227" s="195" t="str">
        <f t="shared" si="375"/>
        <v/>
      </c>
      <c r="BW227" s="195" t="str">
        <f t="shared" si="375"/>
        <v/>
      </c>
      <c r="BX227" s="195" t="str">
        <f t="shared" si="375"/>
        <v/>
      </c>
      <c r="BY227" s="195" t="str">
        <f t="shared" si="375"/>
        <v/>
      </c>
      <c r="BZ227" s="195" t="str">
        <f t="shared" si="375"/>
        <v/>
      </c>
      <c r="CA227" s="195" t="str">
        <f t="shared" si="375"/>
        <v/>
      </c>
      <c r="CB227" s="195" t="str">
        <f t="shared" si="375"/>
        <v/>
      </c>
      <c r="CC227" s="195" t="str">
        <f t="shared" si="375"/>
        <v/>
      </c>
      <c r="CD227" s="195" t="str">
        <f t="shared" si="375"/>
        <v/>
      </c>
      <c r="CE227" s="195" t="str">
        <f t="shared" si="375"/>
        <v/>
      </c>
      <c r="CF227" s="195" t="str">
        <f t="shared" si="375"/>
        <v/>
      </c>
      <c r="CG227" s="195" t="str">
        <f t="shared" si="375"/>
        <v/>
      </c>
      <c r="CH227" s="195" t="str">
        <f t="shared" si="375"/>
        <v/>
      </c>
      <c r="CI227" s="195" t="str">
        <f t="shared" si="375"/>
        <v/>
      </c>
      <c r="CJ227" s="195" t="str">
        <f t="shared" si="375"/>
        <v/>
      </c>
      <c r="CK227" s="195" t="str">
        <f t="shared" si="375"/>
        <v/>
      </c>
      <c r="CL227" s="195" t="str">
        <f t="shared" si="375"/>
        <v/>
      </c>
      <c r="CM227" s="195" t="str">
        <f t="shared" si="375"/>
        <v/>
      </c>
      <c r="CN227" s="195" t="str">
        <f t="shared" si="375"/>
        <v/>
      </c>
      <c r="CO227" s="195" t="str">
        <f t="shared" si="375"/>
        <v/>
      </c>
      <c r="CP227" s="195" t="str">
        <f t="shared" si="375"/>
        <v/>
      </c>
      <c r="CQ227" s="195">
        <f t="shared" si="375"/>
        <v>0</v>
      </c>
      <c r="CR227" s="195">
        <f t="shared" si="375"/>
        <v>0</v>
      </c>
      <c r="CS227" s="195">
        <f t="shared" si="375"/>
        <v>0</v>
      </c>
      <c r="CT227" s="195">
        <f t="shared" si="375"/>
        <v>0</v>
      </c>
      <c r="CU227" s="195">
        <f t="shared" si="375"/>
        <v>0</v>
      </c>
      <c r="CV227" s="195">
        <f t="shared" si="375"/>
        <v>0</v>
      </c>
      <c r="CW227" s="195">
        <f t="shared" si="375"/>
        <v>0</v>
      </c>
      <c r="CX227" s="195">
        <f t="shared" si="375"/>
        <v>0</v>
      </c>
      <c r="CY227" s="195">
        <f t="shared" si="375"/>
        <v>0</v>
      </c>
      <c r="CZ227" s="195">
        <f>IF($C227&gt;CZ$135, "", IF(CZ$135=$G$15, MAX(CZ121-$G$20, 0), EXP(-$G$21*$G$16)*($G$19*#REF!+(1-$G$19)*#REF!)))</f>
        <v>0</v>
      </c>
    </row>
    <row r="228" spans="1:112" ht="16" hidden="1" outlineLevel="2">
      <c r="C228" s="177">
        <v>92</v>
      </c>
      <c r="D228" s="179" t="str">
        <f t="shared" ref="D228:AI228" si="376">IF($C228&gt;D$135, "", IF(D$135=$G$15, MAX(D122-$G$20, 0), EXP(-$G$21*$G$16)*($G$19*E228+(1-$G$19)*E229)))</f>
        <v/>
      </c>
      <c r="E228" s="195" t="str">
        <f t="shared" si="376"/>
        <v/>
      </c>
      <c r="F228" s="195" t="str">
        <f t="shared" si="376"/>
        <v/>
      </c>
      <c r="G228" s="195" t="str">
        <f t="shared" si="376"/>
        <v/>
      </c>
      <c r="H228" s="195" t="str">
        <f t="shared" si="376"/>
        <v/>
      </c>
      <c r="I228" s="195" t="str">
        <f t="shared" si="376"/>
        <v/>
      </c>
      <c r="J228" s="195" t="str">
        <f t="shared" si="376"/>
        <v/>
      </c>
      <c r="K228" s="195" t="str">
        <f t="shared" si="376"/>
        <v/>
      </c>
      <c r="L228" s="195" t="str">
        <f t="shared" si="376"/>
        <v/>
      </c>
      <c r="M228" s="195" t="str">
        <f t="shared" si="376"/>
        <v/>
      </c>
      <c r="N228" s="195" t="str">
        <f t="shared" si="376"/>
        <v/>
      </c>
      <c r="O228" s="195" t="str">
        <f t="shared" si="376"/>
        <v/>
      </c>
      <c r="P228" s="195" t="str">
        <f t="shared" si="376"/>
        <v/>
      </c>
      <c r="Q228" s="195" t="str">
        <f t="shared" si="376"/>
        <v/>
      </c>
      <c r="R228" s="195" t="str">
        <f t="shared" si="376"/>
        <v/>
      </c>
      <c r="S228" s="195" t="str">
        <f t="shared" si="376"/>
        <v/>
      </c>
      <c r="T228" s="195" t="str">
        <f t="shared" si="376"/>
        <v/>
      </c>
      <c r="U228" s="195" t="str">
        <f t="shared" si="376"/>
        <v/>
      </c>
      <c r="V228" s="195" t="str">
        <f t="shared" si="376"/>
        <v/>
      </c>
      <c r="W228" s="195" t="str">
        <f t="shared" si="376"/>
        <v/>
      </c>
      <c r="X228" s="195" t="str">
        <f t="shared" si="376"/>
        <v/>
      </c>
      <c r="Y228" s="195" t="str">
        <f t="shared" si="376"/>
        <v/>
      </c>
      <c r="Z228" s="195" t="str">
        <f t="shared" si="376"/>
        <v/>
      </c>
      <c r="AA228" s="195" t="str">
        <f t="shared" si="376"/>
        <v/>
      </c>
      <c r="AB228" s="195" t="str">
        <f t="shared" si="376"/>
        <v/>
      </c>
      <c r="AC228" s="195" t="str">
        <f t="shared" si="376"/>
        <v/>
      </c>
      <c r="AD228" s="195" t="str">
        <f t="shared" si="376"/>
        <v/>
      </c>
      <c r="AE228" s="195" t="str">
        <f t="shared" si="376"/>
        <v/>
      </c>
      <c r="AF228" s="195" t="str">
        <f t="shared" si="376"/>
        <v/>
      </c>
      <c r="AG228" s="195" t="str">
        <f t="shared" si="376"/>
        <v/>
      </c>
      <c r="AH228" s="195" t="str">
        <f t="shared" si="376"/>
        <v/>
      </c>
      <c r="AI228" s="195" t="str">
        <f t="shared" si="376"/>
        <v/>
      </c>
      <c r="AJ228" s="195" t="str">
        <f t="shared" ref="AJ228:BO228" si="377">IF($C228&gt;AJ$135, "", IF(AJ$135=$G$15, MAX(AJ122-$G$20, 0), EXP(-$G$21*$G$16)*($G$19*AK228+(1-$G$19)*AK229)))</f>
        <v/>
      </c>
      <c r="AK228" s="195" t="str">
        <f t="shared" si="377"/>
        <v/>
      </c>
      <c r="AL228" s="195" t="str">
        <f t="shared" si="377"/>
        <v/>
      </c>
      <c r="AM228" s="195" t="str">
        <f t="shared" si="377"/>
        <v/>
      </c>
      <c r="AN228" s="195" t="str">
        <f t="shared" si="377"/>
        <v/>
      </c>
      <c r="AO228" s="195" t="str">
        <f t="shared" si="377"/>
        <v/>
      </c>
      <c r="AP228" s="195" t="str">
        <f t="shared" si="377"/>
        <v/>
      </c>
      <c r="AQ228" s="195" t="str">
        <f t="shared" si="377"/>
        <v/>
      </c>
      <c r="AR228" s="195" t="str">
        <f t="shared" si="377"/>
        <v/>
      </c>
      <c r="AS228" s="195" t="str">
        <f t="shared" si="377"/>
        <v/>
      </c>
      <c r="AT228" s="195" t="str">
        <f t="shared" si="377"/>
        <v/>
      </c>
      <c r="AU228" s="195" t="str">
        <f t="shared" si="377"/>
        <v/>
      </c>
      <c r="AV228" s="195" t="str">
        <f t="shared" si="377"/>
        <v/>
      </c>
      <c r="AW228" s="195" t="str">
        <f t="shared" si="377"/>
        <v/>
      </c>
      <c r="AX228" s="195" t="str">
        <f t="shared" si="377"/>
        <v/>
      </c>
      <c r="AY228" s="195" t="str">
        <f t="shared" si="377"/>
        <v/>
      </c>
      <c r="AZ228" s="195" t="str">
        <f t="shared" si="377"/>
        <v/>
      </c>
      <c r="BA228" s="195" t="str">
        <f t="shared" si="377"/>
        <v/>
      </c>
      <c r="BB228" s="195" t="str">
        <f t="shared" si="377"/>
        <v/>
      </c>
      <c r="BC228" s="195" t="str">
        <f t="shared" si="377"/>
        <v/>
      </c>
      <c r="BD228" s="195" t="str">
        <f t="shared" si="377"/>
        <v/>
      </c>
      <c r="BE228" s="195" t="str">
        <f t="shared" si="377"/>
        <v/>
      </c>
      <c r="BF228" s="195" t="str">
        <f t="shared" si="377"/>
        <v/>
      </c>
      <c r="BG228" s="195" t="str">
        <f t="shared" si="377"/>
        <v/>
      </c>
      <c r="BH228" s="195" t="str">
        <f t="shared" si="377"/>
        <v/>
      </c>
      <c r="BI228" s="195" t="str">
        <f t="shared" si="377"/>
        <v/>
      </c>
      <c r="BJ228" s="195" t="str">
        <f t="shared" si="377"/>
        <v/>
      </c>
      <c r="BK228" s="195" t="str">
        <f t="shared" si="377"/>
        <v/>
      </c>
      <c r="BL228" s="195" t="str">
        <f t="shared" si="377"/>
        <v/>
      </c>
      <c r="BM228" s="195" t="str">
        <f t="shared" si="377"/>
        <v/>
      </c>
      <c r="BN228" s="195" t="str">
        <f t="shared" si="377"/>
        <v/>
      </c>
      <c r="BO228" s="195" t="str">
        <f t="shared" si="377"/>
        <v/>
      </c>
      <c r="BP228" s="195" t="str">
        <f t="shared" ref="BP228:CY228" si="378">IF($C228&gt;BP$135, "", IF(BP$135=$G$15, MAX(BP122-$G$20, 0), EXP(-$G$21*$G$16)*($G$19*BQ228+(1-$G$19)*BQ229)))</f>
        <v/>
      </c>
      <c r="BQ228" s="195" t="str">
        <f t="shared" si="378"/>
        <v/>
      </c>
      <c r="BR228" s="195" t="str">
        <f t="shared" si="378"/>
        <v/>
      </c>
      <c r="BS228" s="195" t="str">
        <f t="shared" si="378"/>
        <v/>
      </c>
      <c r="BT228" s="195" t="str">
        <f t="shared" si="378"/>
        <v/>
      </c>
      <c r="BU228" s="195" t="str">
        <f t="shared" si="378"/>
        <v/>
      </c>
      <c r="BV228" s="195" t="str">
        <f t="shared" si="378"/>
        <v/>
      </c>
      <c r="BW228" s="195" t="str">
        <f t="shared" si="378"/>
        <v/>
      </c>
      <c r="BX228" s="195" t="str">
        <f t="shared" si="378"/>
        <v/>
      </c>
      <c r="BY228" s="195" t="str">
        <f t="shared" si="378"/>
        <v/>
      </c>
      <c r="BZ228" s="195" t="str">
        <f t="shared" si="378"/>
        <v/>
      </c>
      <c r="CA228" s="195" t="str">
        <f t="shared" si="378"/>
        <v/>
      </c>
      <c r="CB228" s="195" t="str">
        <f t="shared" si="378"/>
        <v/>
      </c>
      <c r="CC228" s="195" t="str">
        <f t="shared" si="378"/>
        <v/>
      </c>
      <c r="CD228" s="195" t="str">
        <f t="shared" si="378"/>
        <v/>
      </c>
      <c r="CE228" s="195" t="str">
        <f t="shared" si="378"/>
        <v/>
      </c>
      <c r="CF228" s="195" t="str">
        <f t="shared" si="378"/>
        <v/>
      </c>
      <c r="CG228" s="195" t="str">
        <f t="shared" si="378"/>
        <v/>
      </c>
      <c r="CH228" s="195" t="str">
        <f t="shared" si="378"/>
        <v/>
      </c>
      <c r="CI228" s="195" t="str">
        <f t="shared" si="378"/>
        <v/>
      </c>
      <c r="CJ228" s="195" t="str">
        <f t="shared" si="378"/>
        <v/>
      </c>
      <c r="CK228" s="195" t="str">
        <f t="shared" si="378"/>
        <v/>
      </c>
      <c r="CL228" s="195" t="str">
        <f t="shared" si="378"/>
        <v/>
      </c>
      <c r="CM228" s="195" t="str">
        <f t="shared" si="378"/>
        <v/>
      </c>
      <c r="CN228" s="195" t="str">
        <f t="shared" si="378"/>
        <v/>
      </c>
      <c r="CO228" s="195" t="str">
        <f t="shared" si="378"/>
        <v/>
      </c>
      <c r="CP228" s="195" t="str">
        <f t="shared" si="378"/>
        <v/>
      </c>
      <c r="CQ228" s="195" t="str">
        <f t="shared" si="378"/>
        <v/>
      </c>
      <c r="CR228" s="195">
        <f t="shared" si="378"/>
        <v>0</v>
      </c>
      <c r="CS228" s="195">
        <f t="shared" si="378"/>
        <v>0</v>
      </c>
      <c r="CT228" s="195">
        <f t="shared" si="378"/>
        <v>0</v>
      </c>
      <c r="CU228" s="195">
        <f t="shared" si="378"/>
        <v>0</v>
      </c>
      <c r="CV228" s="195">
        <f t="shared" si="378"/>
        <v>0</v>
      </c>
      <c r="CW228" s="195">
        <f t="shared" si="378"/>
        <v>0</v>
      </c>
      <c r="CX228" s="195">
        <f t="shared" si="378"/>
        <v>0</v>
      </c>
      <c r="CY228" s="195">
        <f t="shared" si="378"/>
        <v>0</v>
      </c>
      <c r="CZ228" s="195">
        <f>IF($C228&gt;CZ$135, "", IF(CZ$135=$G$15, MAX(CZ122-$G$20, 0), EXP(-$G$21*$G$16)*($G$19*#REF!+(1-$G$19)*#REF!)))</f>
        <v>0</v>
      </c>
    </row>
    <row r="229" spans="1:112" ht="16" hidden="1" outlineLevel="2">
      <c r="C229" s="177">
        <v>93</v>
      </c>
      <c r="D229" s="179" t="str">
        <f t="shared" ref="D229:AI229" si="379">IF($C229&gt;D$135, "", IF(D$135=$G$15, MAX(D123-$G$20, 0), EXP(-$G$21*$G$16)*($G$19*E229+(1-$G$19)*E230)))</f>
        <v/>
      </c>
      <c r="E229" s="195" t="str">
        <f t="shared" si="379"/>
        <v/>
      </c>
      <c r="F229" s="195" t="str">
        <f t="shared" si="379"/>
        <v/>
      </c>
      <c r="G229" s="195" t="str">
        <f t="shared" si="379"/>
        <v/>
      </c>
      <c r="H229" s="195" t="str">
        <f t="shared" si="379"/>
        <v/>
      </c>
      <c r="I229" s="195" t="str">
        <f t="shared" si="379"/>
        <v/>
      </c>
      <c r="J229" s="195" t="str">
        <f t="shared" si="379"/>
        <v/>
      </c>
      <c r="K229" s="195" t="str">
        <f t="shared" si="379"/>
        <v/>
      </c>
      <c r="L229" s="195" t="str">
        <f t="shared" si="379"/>
        <v/>
      </c>
      <c r="M229" s="195" t="str">
        <f t="shared" si="379"/>
        <v/>
      </c>
      <c r="N229" s="195" t="str">
        <f t="shared" si="379"/>
        <v/>
      </c>
      <c r="O229" s="195" t="str">
        <f t="shared" si="379"/>
        <v/>
      </c>
      <c r="P229" s="195" t="str">
        <f t="shared" si="379"/>
        <v/>
      </c>
      <c r="Q229" s="195" t="str">
        <f t="shared" si="379"/>
        <v/>
      </c>
      <c r="R229" s="195" t="str">
        <f t="shared" si="379"/>
        <v/>
      </c>
      <c r="S229" s="195" t="str">
        <f t="shared" si="379"/>
        <v/>
      </c>
      <c r="T229" s="195" t="str">
        <f t="shared" si="379"/>
        <v/>
      </c>
      <c r="U229" s="195" t="str">
        <f t="shared" si="379"/>
        <v/>
      </c>
      <c r="V229" s="195" t="str">
        <f t="shared" si="379"/>
        <v/>
      </c>
      <c r="W229" s="195" t="str">
        <f t="shared" si="379"/>
        <v/>
      </c>
      <c r="X229" s="195" t="str">
        <f t="shared" si="379"/>
        <v/>
      </c>
      <c r="Y229" s="195" t="str">
        <f t="shared" si="379"/>
        <v/>
      </c>
      <c r="Z229" s="195" t="str">
        <f t="shared" si="379"/>
        <v/>
      </c>
      <c r="AA229" s="195" t="str">
        <f t="shared" si="379"/>
        <v/>
      </c>
      <c r="AB229" s="195" t="str">
        <f t="shared" si="379"/>
        <v/>
      </c>
      <c r="AC229" s="195" t="str">
        <f t="shared" si="379"/>
        <v/>
      </c>
      <c r="AD229" s="195" t="str">
        <f t="shared" si="379"/>
        <v/>
      </c>
      <c r="AE229" s="195" t="str">
        <f t="shared" si="379"/>
        <v/>
      </c>
      <c r="AF229" s="195" t="str">
        <f t="shared" si="379"/>
        <v/>
      </c>
      <c r="AG229" s="195" t="str">
        <f t="shared" si="379"/>
        <v/>
      </c>
      <c r="AH229" s="195" t="str">
        <f t="shared" si="379"/>
        <v/>
      </c>
      <c r="AI229" s="195" t="str">
        <f t="shared" si="379"/>
        <v/>
      </c>
      <c r="AJ229" s="195" t="str">
        <f t="shared" ref="AJ229:BO229" si="380">IF($C229&gt;AJ$135, "", IF(AJ$135=$G$15, MAX(AJ123-$G$20, 0), EXP(-$G$21*$G$16)*($G$19*AK229+(1-$G$19)*AK230)))</f>
        <v/>
      </c>
      <c r="AK229" s="195" t="str">
        <f t="shared" si="380"/>
        <v/>
      </c>
      <c r="AL229" s="195" t="str">
        <f t="shared" si="380"/>
        <v/>
      </c>
      <c r="AM229" s="195" t="str">
        <f t="shared" si="380"/>
        <v/>
      </c>
      <c r="AN229" s="195" t="str">
        <f t="shared" si="380"/>
        <v/>
      </c>
      <c r="AO229" s="195" t="str">
        <f t="shared" si="380"/>
        <v/>
      </c>
      <c r="AP229" s="195" t="str">
        <f t="shared" si="380"/>
        <v/>
      </c>
      <c r="AQ229" s="195" t="str">
        <f t="shared" si="380"/>
        <v/>
      </c>
      <c r="AR229" s="195" t="str">
        <f t="shared" si="380"/>
        <v/>
      </c>
      <c r="AS229" s="195" t="str">
        <f t="shared" si="380"/>
        <v/>
      </c>
      <c r="AT229" s="195" t="str">
        <f t="shared" si="380"/>
        <v/>
      </c>
      <c r="AU229" s="195" t="str">
        <f t="shared" si="380"/>
        <v/>
      </c>
      <c r="AV229" s="195" t="str">
        <f t="shared" si="380"/>
        <v/>
      </c>
      <c r="AW229" s="195" t="str">
        <f t="shared" si="380"/>
        <v/>
      </c>
      <c r="AX229" s="195" t="str">
        <f t="shared" si="380"/>
        <v/>
      </c>
      <c r="AY229" s="195" t="str">
        <f t="shared" si="380"/>
        <v/>
      </c>
      <c r="AZ229" s="195" t="str">
        <f t="shared" si="380"/>
        <v/>
      </c>
      <c r="BA229" s="195" t="str">
        <f t="shared" si="380"/>
        <v/>
      </c>
      <c r="BB229" s="195" t="str">
        <f t="shared" si="380"/>
        <v/>
      </c>
      <c r="BC229" s="195" t="str">
        <f t="shared" si="380"/>
        <v/>
      </c>
      <c r="BD229" s="195" t="str">
        <f t="shared" si="380"/>
        <v/>
      </c>
      <c r="BE229" s="195" t="str">
        <f t="shared" si="380"/>
        <v/>
      </c>
      <c r="BF229" s="195" t="str">
        <f t="shared" si="380"/>
        <v/>
      </c>
      <c r="BG229" s="195" t="str">
        <f t="shared" si="380"/>
        <v/>
      </c>
      <c r="BH229" s="195" t="str">
        <f t="shared" si="380"/>
        <v/>
      </c>
      <c r="BI229" s="195" t="str">
        <f t="shared" si="380"/>
        <v/>
      </c>
      <c r="BJ229" s="195" t="str">
        <f t="shared" si="380"/>
        <v/>
      </c>
      <c r="BK229" s="195" t="str">
        <f t="shared" si="380"/>
        <v/>
      </c>
      <c r="BL229" s="195" t="str">
        <f t="shared" si="380"/>
        <v/>
      </c>
      <c r="BM229" s="195" t="str">
        <f t="shared" si="380"/>
        <v/>
      </c>
      <c r="BN229" s="195" t="str">
        <f t="shared" si="380"/>
        <v/>
      </c>
      <c r="BO229" s="195" t="str">
        <f t="shared" si="380"/>
        <v/>
      </c>
      <c r="BP229" s="195" t="str">
        <f t="shared" ref="BP229:CY229" si="381">IF($C229&gt;BP$135, "", IF(BP$135=$G$15, MAX(BP123-$G$20, 0), EXP(-$G$21*$G$16)*($G$19*BQ229+(1-$G$19)*BQ230)))</f>
        <v/>
      </c>
      <c r="BQ229" s="195" t="str">
        <f t="shared" si="381"/>
        <v/>
      </c>
      <c r="BR229" s="195" t="str">
        <f t="shared" si="381"/>
        <v/>
      </c>
      <c r="BS229" s="195" t="str">
        <f t="shared" si="381"/>
        <v/>
      </c>
      <c r="BT229" s="195" t="str">
        <f t="shared" si="381"/>
        <v/>
      </c>
      <c r="BU229" s="195" t="str">
        <f t="shared" si="381"/>
        <v/>
      </c>
      <c r="BV229" s="195" t="str">
        <f t="shared" si="381"/>
        <v/>
      </c>
      <c r="BW229" s="195" t="str">
        <f t="shared" si="381"/>
        <v/>
      </c>
      <c r="BX229" s="195" t="str">
        <f t="shared" si="381"/>
        <v/>
      </c>
      <c r="BY229" s="195" t="str">
        <f t="shared" si="381"/>
        <v/>
      </c>
      <c r="BZ229" s="195" t="str">
        <f t="shared" si="381"/>
        <v/>
      </c>
      <c r="CA229" s="195" t="str">
        <f t="shared" si="381"/>
        <v/>
      </c>
      <c r="CB229" s="195" t="str">
        <f t="shared" si="381"/>
        <v/>
      </c>
      <c r="CC229" s="195" t="str">
        <f t="shared" si="381"/>
        <v/>
      </c>
      <c r="CD229" s="195" t="str">
        <f t="shared" si="381"/>
        <v/>
      </c>
      <c r="CE229" s="195" t="str">
        <f t="shared" si="381"/>
        <v/>
      </c>
      <c r="CF229" s="195" t="str">
        <f t="shared" si="381"/>
        <v/>
      </c>
      <c r="CG229" s="195" t="str">
        <f t="shared" si="381"/>
        <v/>
      </c>
      <c r="CH229" s="195" t="str">
        <f t="shared" si="381"/>
        <v/>
      </c>
      <c r="CI229" s="195" t="str">
        <f t="shared" si="381"/>
        <v/>
      </c>
      <c r="CJ229" s="195" t="str">
        <f t="shared" si="381"/>
        <v/>
      </c>
      <c r="CK229" s="195" t="str">
        <f t="shared" si="381"/>
        <v/>
      </c>
      <c r="CL229" s="195" t="str">
        <f t="shared" si="381"/>
        <v/>
      </c>
      <c r="CM229" s="195" t="str">
        <f t="shared" si="381"/>
        <v/>
      </c>
      <c r="CN229" s="195" t="str">
        <f t="shared" si="381"/>
        <v/>
      </c>
      <c r="CO229" s="195" t="str">
        <f t="shared" si="381"/>
        <v/>
      </c>
      <c r="CP229" s="195" t="str">
        <f t="shared" si="381"/>
        <v/>
      </c>
      <c r="CQ229" s="195" t="str">
        <f t="shared" si="381"/>
        <v/>
      </c>
      <c r="CR229" s="195" t="str">
        <f t="shared" si="381"/>
        <v/>
      </c>
      <c r="CS229" s="195">
        <f t="shared" si="381"/>
        <v>0</v>
      </c>
      <c r="CT229" s="195">
        <f t="shared" si="381"/>
        <v>0</v>
      </c>
      <c r="CU229" s="195">
        <f t="shared" si="381"/>
        <v>0</v>
      </c>
      <c r="CV229" s="195">
        <f t="shared" si="381"/>
        <v>0</v>
      </c>
      <c r="CW229" s="195">
        <f t="shared" si="381"/>
        <v>0</v>
      </c>
      <c r="CX229" s="195">
        <f t="shared" si="381"/>
        <v>0</v>
      </c>
      <c r="CY229" s="195">
        <f t="shared" si="381"/>
        <v>0</v>
      </c>
      <c r="CZ229" s="195">
        <f>IF($C229&gt;CZ$135, "", IF(CZ$135=$G$15, MAX(CZ123-$G$20, 0), EXP(-$G$21*$G$16)*($G$19*#REF!+(1-$G$19)*#REF!)))</f>
        <v>0</v>
      </c>
    </row>
    <row r="230" spans="1:112" ht="16" hidden="1" outlineLevel="2">
      <c r="C230" s="177">
        <v>94</v>
      </c>
      <c r="D230" s="179" t="str">
        <f t="shared" ref="D230:AI230" si="382">IF($C230&gt;D$135, "", IF(D$135=$G$15, MAX(D124-$G$20, 0), EXP(-$G$21*$G$16)*($G$19*E230+(1-$G$19)*E231)))</f>
        <v/>
      </c>
      <c r="E230" s="195" t="str">
        <f t="shared" si="382"/>
        <v/>
      </c>
      <c r="F230" s="195" t="str">
        <f t="shared" si="382"/>
        <v/>
      </c>
      <c r="G230" s="195" t="str">
        <f t="shared" si="382"/>
        <v/>
      </c>
      <c r="H230" s="195" t="str">
        <f t="shared" si="382"/>
        <v/>
      </c>
      <c r="I230" s="195" t="str">
        <f t="shared" si="382"/>
        <v/>
      </c>
      <c r="J230" s="195" t="str">
        <f t="shared" si="382"/>
        <v/>
      </c>
      <c r="K230" s="195" t="str">
        <f t="shared" si="382"/>
        <v/>
      </c>
      <c r="L230" s="195" t="str">
        <f t="shared" si="382"/>
        <v/>
      </c>
      <c r="M230" s="195" t="str">
        <f t="shared" si="382"/>
        <v/>
      </c>
      <c r="N230" s="195" t="str">
        <f t="shared" si="382"/>
        <v/>
      </c>
      <c r="O230" s="195" t="str">
        <f t="shared" si="382"/>
        <v/>
      </c>
      <c r="P230" s="195" t="str">
        <f t="shared" si="382"/>
        <v/>
      </c>
      <c r="Q230" s="195" t="str">
        <f t="shared" si="382"/>
        <v/>
      </c>
      <c r="R230" s="195" t="str">
        <f t="shared" si="382"/>
        <v/>
      </c>
      <c r="S230" s="195" t="str">
        <f t="shared" si="382"/>
        <v/>
      </c>
      <c r="T230" s="195" t="str">
        <f t="shared" si="382"/>
        <v/>
      </c>
      <c r="U230" s="195" t="str">
        <f t="shared" si="382"/>
        <v/>
      </c>
      <c r="V230" s="195" t="str">
        <f t="shared" si="382"/>
        <v/>
      </c>
      <c r="W230" s="195" t="str">
        <f t="shared" si="382"/>
        <v/>
      </c>
      <c r="X230" s="195" t="str">
        <f t="shared" si="382"/>
        <v/>
      </c>
      <c r="Y230" s="195" t="str">
        <f t="shared" si="382"/>
        <v/>
      </c>
      <c r="Z230" s="195" t="str">
        <f t="shared" si="382"/>
        <v/>
      </c>
      <c r="AA230" s="195" t="str">
        <f t="shared" si="382"/>
        <v/>
      </c>
      <c r="AB230" s="195" t="str">
        <f t="shared" si="382"/>
        <v/>
      </c>
      <c r="AC230" s="195" t="str">
        <f t="shared" si="382"/>
        <v/>
      </c>
      <c r="AD230" s="195" t="str">
        <f t="shared" si="382"/>
        <v/>
      </c>
      <c r="AE230" s="195" t="str">
        <f t="shared" si="382"/>
        <v/>
      </c>
      <c r="AF230" s="195" t="str">
        <f t="shared" si="382"/>
        <v/>
      </c>
      <c r="AG230" s="195" t="str">
        <f t="shared" si="382"/>
        <v/>
      </c>
      <c r="AH230" s="195" t="str">
        <f t="shared" si="382"/>
        <v/>
      </c>
      <c r="AI230" s="195" t="str">
        <f t="shared" si="382"/>
        <v/>
      </c>
      <c r="AJ230" s="195" t="str">
        <f t="shared" ref="AJ230:BO230" si="383">IF($C230&gt;AJ$135, "", IF(AJ$135=$G$15, MAX(AJ124-$G$20, 0), EXP(-$G$21*$G$16)*($G$19*AK230+(1-$G$19)*AK231)))</f>
        <v/>
      </c>
      <c r="AK230" s="195" t="str">
        <f t="shared" si="383"/>
        <v/>
      </c>
      <c r="AL230" s="195" t="str">
        <f t="shared" si="383"/>
        <v/>
      </c>
      <c r="AM230" s="195" t="str">
        <f t="shared" si="383"/>
        <v/>
      </c>
      <c r="AN230" s="195" t="str">
        <f t="shared" si="383"/>
        <v/>
      </c>
      <c r="AO230" s="195" t="str">
        <f t="shared" si="383"/>
        <v/>
      </c>
      <c r="AP230" s="195" t="str">
        <f t="shared" si="383"/>
        <v/>
      </c>
      <c r="AQ230" s="195" t="str">
        <f t="shared" si="383"/>
        <v/>
      </c>
      <c r="AR230" s="195" t="str">
        <f t="shared" si="383"/>
        <v/>
      </c>
      <c r="AS230" s="195" t="str">
        <f t="shared" si="383"/>
        <v/>
      </c>
      <c r="AT230" s="195" t="str">
        <f t="shared" si="383"/>
        <v/>
      </c>
      <c r="AU230" s="195" t="str">
        <f t="shared" si="383"/>
        <v/>
      </c>
      <c r="AV230" s="195" t="str">
        <f t="shared" si="383"/>
        <v/>
      </c>
      <c r="AW230" s="195" t="str">
        <f t="shared" si="383"/>
        <v/>
      </c>
      <c r="AX230" s="195" t="str">
        <f t="shared" si="383"/>
        <v/>
      </c>
      <c r="AY230" s="195" t="str">
        <f t="shared" si="383"/>
        <v/>
      </c>
      <c r="AZ230" s="195" t="str">
        <f t="shared" si="383"/>
        <v/>
      </c>
      <c r="BA230" s="195" t="str">
        <f t="shared" si="383"/>
        <v/>
      </c>
      <c r="BB230" s="195" t="str">
        <f t="shared" si="383"/>
        <v/>
      </c>
      <c r="BC230" s="195" t="str">
        <f t="shared" si="383"/>
        <v/>
      </c>
      <c r="BD230" s="195" t="str">
        <f t="shared" si="383"/>
        <v/>
      </c>
      <c r="BE230" s="195" t="str">
        <f t="shared" si="383"/>
        <v/>
      </c>
      <c r="BF230" s="195" t="str">
        <f t="shared" si="383"/>
        <v/>
      </c>
      <c r="BG230" s="195" t="str">
        <f t="shared" si="383"/>
        <v/>
      </c>
      <c r="BH230" s="195" t="str">
        <f t="shared" si="383"/>
        <v/>
      </c>
      <c r="BI230" s="195" t="str">
        <f t="shared" si="383"/>
        <v/>
      </c>
      <c r="BJ230" s="195" t="str">
        <f t="shared" si="383"/>
        <v/>
      </c>
      <c r="BK230" s="195" t="str">
        <f t="shared" si="383"/>
        <v/>
      </c>
      <c r="BL230" s="195" t="str">
        <f t="shared" si="383"/>
        <v/>
      </c>
      <c r="BM230" s="195" t="str">
        <f t="shared" si="383"/>
        <v/>
      </c>
      <c r="BN230" s="195" t="str">
        <f t="shared" si="383"/>
        <v/>
      </c>
      <c r="BO230" s="195" t="str">
        <f t="shared" si="383"/>
        <v/>
      </c>
      <c r="BP230" s="195" t="str">
        <f t="shared" ref="BP230:CY230" si="384">IF($C230&gt;BP$135, "", IF(BP$135=$G$15, MAX(BP124-$G$20, 0), EXP(-$G$21*$G$16)*($G$19*BQ230+(1-$G$19)*BQ231)))</f>
        <v/>
      </c>
      <c r="BQ230" s="195" t="str">
        <f t="shared" si="384"/>
        <v/>
      </c>
      <c r="BR230" s="195" t="str">
        <f t="shared" si="384"/>
        <v/>
      </c>
      <c r="BS230" s="195" t="str">
        <f t="shared" si="384"/>
        <v/>
      </c>
      <c r="BT230" s="195" t="str">
        <f t="shared" si="384"/>
        <v/>
      </c>
      <c r="BU230" s="195" t="str">
        <f t="shared" si="384"/>
        <v/>
      </c>
      <c r="BV230" s="195" t="str">
        <f t="shared" si="384"/>
        <v/>
      </c>
      <c r="BW230" s="195" t="str">
        <f t="shared" si="384"/>
        <v/>
      </c>
      <c r="BX230" s="195" t="str">
        <f t="shared" si="384"/>
        <v/>
      </c>
      <c r="BY230" s="195" t="str">
        <f t="shared" si="384"/>
        <v/>
      </c>
      <c r="BZ230" s="195" t="str">
        <f t="shared" si="384"/>
        <v/>
      </c>
      <c r="CA230" s="195" t="str">
        <f t="shared" si="384"/>
        <v/>
      </c>
      <c r="CB230" s="195" t="str">
        <f t="shared" si="384"/>
        <v/>
      </c>
      <c r="CC230" s="195" t="str">
        <f t="shared" si="384"/>
        <v/>
      </c>
      <c r="CD230" s="195" t="str">
        <f t="shared" si="384"/>
        <v/>
      </c>
      <c r="CE230" s="195" t="str">
        <f t="shared" si="384"/>
        <v/>
      </c>
      <c r="CF230" s="195" t="str">
        <f t="shared" si="384"/>
        <v/>
      </c>
      <c r="CG230" s="195" t="str">
        <f t="shared" si="384"/>
        <v/>
      </c>
      <c r="CH230" s="195" t="str">
        <f t="shared" si="384"/>
        <v/>
      </c>
      <c r="CI230" s="195" t="str">
        <f t="shared" si="384"/>
        <v/>
      </c>
      <c r="CJ230" s="195" t="str">
        <f t="shared" si="384"/>
        <v/>
      </c>
      <c r="CK230" s="195" t="str">
        <f t="shared" si="384"/>
        <v/>
      </c>
      <c r="CL230" s="195" t="str">
        <f t="shared" si="384"/>
        <v/>
      </c>
      <c r="CM230" s="195" t="str">
        <f t="shared" si="384"/>
        <v/>
      </c>
      <c r="CN230" s="195" t="str">
        <f t="shared" si="384"/>
        <v/>
      </c>
      <c r="CO230" s="195" t="str">
        <f t="shared" si="384"/>
        <v/>
      </c>
      <c r="CP230" s="195" t="str">
        <f t="shared" si="384"/>
        <v/>
      </c>
      <c r="CQ230" s="195" t="str">
        <f t="shared" si="384"/>
        <v/>
      </c>
      <c r="CR230" s="195" t="str">
        <f t="shared" si="384"/>
        <v/>
      </c>
      <c r="CS230" s="195" t="str">
        <f t="shared" si="384"/>
        <v/>
      </c>
      <c r="CT230" s="195">
        <f t="shared" si="384"/>
        <v>0</v>
      </c>
      <c r="CU230" s="195">
        <f t="shared" si="384"/>
        <v>0</v>
      </c>
      <c r="CV230" s="195">
        <f t="shared" si="384"/>
        <v>0</v>
      </c>
      <c r="CW230" s="195">
        <f t="shared" si="384"/>
        <v>0</v>
      </c>
      <c r="CX230" s="195">
        <f t="shared" si="384"/>
        <v>0</v>
      </c>
      <c r="CY230" s="195">
        <f t="shared" si="384"/>
        <v>0</v>
      </c>
      <c r="CZ230" s="195">
        <f>IF($C230&gt;CZ$135, "", IF(CZ$135=$G$15, MAX(CZ124-$G$20, 0), EXP(-$G$21*$G$16)*($G$19*#REF!+(1-$G$19)*#REF!)))</f>
        <v>0</v>
      </c>
    </row>
    <row r="231" spans="1:112" ht="16" hidden="1" outlineLevel="2">
      <c r="C231" s="177">
        <v>95</v>
      </c>
      <c r="D231" s="179" t="str">
        <f t="shared" ref="D231:AI231" si="385">IF($C231&gt;D$135, "", IF(D$135=$G$15, MAX(D125-$G$20, 0), EXP(-$G$21*$G$16)*($G$19*E231+(1-$G$19)*E232)))</f>
        <v/>
      </c>
      <c r="E231" s="195" t="str">
        <f t="shared" si="385"/>
        <v/>
      </c>
      <c r="F231" s="195" t="str">
        <f t="shared" si="385"/>
        <v/>
      </c>
      <c r="G231" s="195" t="str">
        <f t="shared" si="385"/>
        <v/>
      </c>
      <c r="H231" s="195" t="str">
        <f t="shared" si="385"/>
        <v/>
      </c>
      <c r="I231" s="195" t="str">
        <f t="shared" si="385"/>
        <v/>
      </c>
      <c r="J231" s="195" t="str">
        <f t="shared" si="385"/>
        <v/>
      </c>
      <c r="K231" s="195" t="str">
        <f t="shared" si="385"/>
        <v/>
      </c>
      <c r="L231" s="195" t="str">
        <f t="shared" si="385"/>
        <v/>
      </c>
      <c r="M231" s="195" t="str">
        <f t="shared" si="385"/>
        <v/>
      </c>
      <c r="N231" s="195" t="str">
        <f t="shared" si="385"/>
        <v/>
      </c>
      <c r="O231" s="195" t="str">
        <f t="shared" si="385"/>
        <v/>
      </c>
      <c r="P231" s="195" t="str">
        <f t="shared" si="385"/>
        <v/>
      </c>
      <c r="Q231" s="195" t="str">
        <f t="shared" si="385"/>
        <v/>
      </c>
      <c r="R231" s="195" t="str">
        <f t="shared" si="385"/>
        <v/>
      </c>
      <c r="S231" s="195" t="str">
        <f t="shared" si="385"/>
        <v/>
      </c>
      <c r="T231" s="195" t="str">
        <f t="shared" si="385"/>
        <v/>
      </c>
      <c r="U231" s="195" t="str">
        <f t="shared" si="385"/>
        <v/>
      </c>
      <c r="V231" s="195" t="str">
        <f t="shared" si="385"/>
        <v/>
      </c>
      <c r="W231" s="195" t="str">
        <f t="shared" si="385"/>
        <v/>
      </c>
      <c r="X231" s="195" t="str">
        <f t="shared" si="385"/>
        <v/>
      </c>
      <c r="Y231" s="195" t="str">
        <f t="shared" si="385"/>
        <v/>
      </c>
      <c r="Z231" s="195" t="str">
        <f t="shared" si="385"/>
        <v/>
      </c>
      <c r="AA231" s="195" t="str">
        <f t="shared" si="385"/>
        <v/>
      </c>
      <c r="AB231" s="195" t="str">
        <f t="shared" si="385"/>
        <v/>
      </c>
      <c r="AC231" s="195" t="str">
        <f t="shared" si="385"/>
        <v/>
      </c>
      <c r="AD231" s="195" t="str">
        <f t="shared" si="385"/>
        <v/>
      </c>
      <c r="AE231" s="195" t="str">
        <f t="shared" si="385"/>
        <v/>
      </c>
      <c r="AF231" s="195" t="str">
        <f t="shared" si="385"/>
        <v/>
      </c>
      <c r="AG231" s="195" t="str">
        <f t="shared" si="385"/>
        <v/>
      </c>
      <c r="AH231" s="195" t="str">
        <f t="shared" si="385"/>
        <v/>
      </c>
      <c r="AI231" s="195" t="str">
        <f t="shared" si="385"/>
        <v/>
      </c>
      <c r="AJ231" s="195" t="str">
        <f t="shared" ref="AJ231:BO231" si="386">IF($C231&gt;AJ$135, "", IF(AJ$135=$G$15, MAX(AJ125-$G$20, 0), EXP(-$G$21*$G$16)*($G$19*AK231+(1-$G$19)*AK232)))</f>
        <v/>
      </c>
      <c r="AK231" s="195" t="str">
        <f t="shared" si="386"/>
        <v/>
      </c>
      <c r="AL231" s="195" t="str">
        <f t="shared" si="386"/>
        <v/>
      </c>
      <c r="AM231" s="195" t="str">
        <f t="shared" si="386"/>
        <v/>
      </c>
      <c r="AN231" s="195" t="str">
        <f t="shared" si="386"/>
        <v/>
      </c>
      <c r="AO231" s="195" t="str">
        <f t="shared" si="386"/>
        <v/>
      </c>
      <c r="AP231" s="195" t="str">
        <f t="shared" si="386"/>
        <v/>
      </c>
      <c r="AQ231" s="195" t="str">
        <f t="shared" si="386"/>
        <v/>
      </c>
      <c r="AR231" s="195" t="str">
        <f t="shared" si="386"/>
        <v/>
      </c>
      <c r="AS231" s="195" t="str">
        <f t="shared" si="386"/>
        <v/>
      </c>
      <c r="AT231" s="195" t="str">
        <f t="shared" si="386"/>
        <v/>
      </c>
      <c r="AU231" s="195" t="str">
        <f t="shared" si="386"/>
        <v/>
      </c>
      <c r="AV231" s="195" t="str">
        <f t="shared" si="386"/>
        <v/>
      </c>
      <c r="AW231" s="195" t="str">
        <f t="shared" si="386"/>
        <v/>
      </c>
      <c r="AX231" s="195" t="str">
        <f t="shared" si="386"/>
        <v/>
      </c>
      <c r="AY231" s="195" t="str">
        <f t="shared" si="386"/>
        <v/>
      </c>
      <c r="AZ231" s="195" t="str">
        <f t="shared" si="386"/>
        <v/>
      </c>
      <c r="BA231" s="195" t="str">
        <f t="shared" si="386"/>
        <v/>
      </c>
      <c r="BB231" s="195" t="str">
        <f t="shared" si="386"/>
        <v/>
      </c>
      <c r="BC231" s="195" t="str">
        <f t="shared" si="386"/>
        <v/>
      </c>
      <c r="BD231" s="195" t="str">
        <f t="shared" si="386"/>
        <v/>
      </c>
      <c r="BE231" s="195" t="str">
        <f t="shared" si="386"/>
        <v/>
      </c>
      <c r="BF231" s="195" t="str">
        <f t="shared" si="386"/>
        <v/>
      </c>
      <c r="BG231" s="195" t="str">
        <f t="shared" si="386"/>
        <v/>
      </c>
      <c r="BH231" s="195" t="str">
        <f t="shared" si="386"/>
        <v/>
      </c>
      <c r="BI231" s="195" t="str">
        <f t="shared" si="386"/>
        <v/>
      </c>
      <c r="BJ231" s="195" t="str">
        <f t="shared" si="386"/>
        <v/>
      </c>
      <c r="BK231" s="195" t="str">
        <f t="shared" si="386"/>
        <v/>
      </c>
      <c r="BL231" s="195" t="str">
        <f t="shared" si="386"/>
        <v/>
      </c>
      <c r="BM231" s="195" t="str">
        <f t="shared" si="386"/>
        <v/>
      </c>
      <c r="BN231" s="195" t="str">
        <f t="shared" si="386"/>
        <v/>
      </c>
      <c r="BO231" s="195" t="str">
        <f t="shared" si="386"/>
        <v/>
      </c>
      <c r="BP231" s="195" t="str">
        <f t="shared" ref="BP231:CY231" si="387">IF($C231&gt;BP$135, "", IF(BP$135=$G$15, MAX(BP125-$G$20, 0), EXP(-$G$21*$G$16)*($G$19*BQ231+(1-$G$19)*BQ232)))</f>
        <v/>
      </c>
      <c r="BQ231" s="195" t="str">
        <f t="shared" si="387"/>
        <v/>
      </c>
      <c r="BR231" s="195" t="str">
        <f t="shared" si="387"/>
        <v/>
      </c>
      <c r="BS231" s="195" t="str">
        <f t="shared" si="387"/>
        <v/>
      </c>
      <c r="BT231" s="195" t="str">
        <f t="shared" si="387"/>
        <v/>
      </c>
      <c r="BU231" s="195" t="str">
        <f t="shared" si="387"/>
        <v/>
      </c>
      <c r="BV231" s="195" t="str">
        <f t="shared" si="387"/>
        <v/>
      </c>
      <c r="BW231" s="195" t="str">
        <f t="shared" si="387"/>
        <v/>
      </c>
      <c r="BX231" s="195" t="str">
        <f t="shared" si="387"/>
        <v/>
      </c>
      <c r="BY231" s="195" t="str">
        <f t="shared" si="387"/>
        <v/>
      </c>
      <c r="BZ231" s="195" t="str">
        <f t="shared" si="387"/>
        <v/>
      </c>
      <c r="CA231" s="195" t="str">
        <f t="shared" si="387"/>
        <v/>
      </c>
      <c r="CB231" s="195" t="str">
        <f t="shared" si="387"/>
        <v/>
      </c>
      <c r="CC231" s="195" t="str">
        <f t="shared" si="387"/>
        <v/>
      </c>
      <c r="CD231" s="195" t="str">
        <f t="shared" si="387"/>
        <v/>
      </c>
      <c r="CE231" s="195" t="str">
        <f t="shared" si="387"/>
        <v/>
      </c>
      <c r="CF231" s="195" t="str">
        <f t="shared" si="387"/>
        <v/>
      </c>
      <c r="CG231" s="195" t="str">
        <f t="shared" si="387"/>
        <v/>
      </c>
      <c r="CH231" s="195" t="str">
        <f t="shared" si="387"/>
        <v/>
      </c>
      <c r="CI231" s="195" t="str">
        <f t="shared" si="387"/>
        <v/>
      </c>
      <c r="CJ231" s="195" t="str">
        <f t="shared" si="387"/>
        <v/>
      </c>
      <c r="CK231" s="195" t="str">
        <f t="shared" si="387"/>
        <v/>
      </c>
      <c r="CL231" s="195" t="str">
        <f t="shared" si="387"/>
        <v/>
      </c>
      <c r="CM231" s="195" t="str">
        <f t="shared" si="387"/>
        <v/>
      </c>
      <c r="CN231" s="195" t="str">
        <f t="shared" si="387"/>
        <v/>
      </c>
      <c r="CO231" s="195" t="str">
        <f t="shared" si="387"/>
        <v/>
      </c>
      <c r="CP231" s="195" t="str">
        <f t="shared" si="387"/>
        <v/>
      </c>
      <c r="CQ231" s="195" t="str">
        <f t="shared" si="387"/>
        <v/>
      </c>
      <c r="CR231" s="195" t="str">
        <f t="shared" si="387"/>
        <v/>
      </c>
      <c r="CS231" s="195" t="str">
        <f t="shared" si="387"/>
        <v/>
      </c>
      <c r="CT231" s="195" t="str">
        <f t="shared" si="387"/>
        <v/>
      </c>
      <c r="CU231" s="195">
        <f t="shared" si="387"/>
        <v>0</v>
      </c>
      <c r="CV231" s="195">
        <f t="shared" si="387"/>
        <v>0</v>
      </c>
      <c r="CW231" s="195">
        <f t="shared" si="387"/>
        <v>0</v>
      </c>
      <c r="CX231" s="195">
        <f t="shared" si="387"/>
        <v>0</v>
      </c>
      <c r="CY231" s="195">
        <f t="shared" si="387"/>
        <v>0</v>
      </c>
      <c r="CZ231" s="195">
        <f>IF($C231&gt;CZ$135, "", IF(CZ$135=$G$15, MAX(CZ125-$G$20, 0), EXP(-$G$21*$G$16)*($G$19*#REF!+(1-$G$19)*#REF!)))</f>
        <v>0</v>
      </c>
    </row>
    <row r="232" spans="1:112" ht="16" hidden="1" outlineLevel="2">
      <c r="C232" s="177">
        <v>96</v>
      </c>
      <c r="D232" s="179" t="str">
        <f t="shared" ref="D232:AI232" si="388">IF($C232&gt;D$135, "", IF(D$135=$G$15, MAX(D126-$G$20, 0), EXP(-$G$21*$G$16)*($G$19*E232+(1-$G$19)*E233)))</f>
        <v/>
      </c>
      <c r="E232" s="195" t="str">
        <f t="shared" si="388"/>
        <v/>
      </c>
      <c r="F232" s="195" t="str">
        <f t="shared" si="388"/>
        <v/>
      </c>
      <c r="G232" s="195" t="str">
        <f t="shared" si="388"/>
        <v/>
      </c>
      <c r="H232" s="195" t="str">
        <f t="shared" si="388"/>
        <v/>
      </c>
      <c r="I232" s="195" t="str">
        <f t="shared" si="388"/>
        <v/>
      </c>
      <c r="J232" s="195" t="str">
        <f t="shared" si="388"/>
        <v/>
      </c>
      <c r="K232" s="195" t="str">
        <f t="shared" si="388"/>
        <v/>
      </c>
      <c r="L232" s="195" t="str">
        <f t="shared" si="388"/>
        <v/>
      </c>
      <c r="M232" s="195" t="str">
        <f t="shared" si="388"/>
        <v/>
      </c>
      <c r="N232" s="195" t="str">
        <f t="shared" si="388"/>
        <v/>
      </c>
      <c r="O232" s="195" t="str">
        <f t="shared" si="388"/>
        <v/>
      </c>
      <c r="P232" s="195" t="str">
        <f t="shared" si="388"/>
        <v/>
      </c>
      <c r="Q232" s="195" t="str">
        <f t="shared" si="388"/>
        <v/>
      </c>
      <c r="R232" s="195" t="str">
        <f t="shared" si="388"/>
        <v/>
      </c>
      <c r="S232" s="195" t="str">
        <f t="shared" si="388"/>
        <v/>
      </c>
      <c r="T232" s="195" t="str">
        <f t="shared" si="388"/>
        <v/>
      </c>
      <c r="U232" s="195" t="str">
        <f t="shared" si="388"/>
        <v/>
      </c>
      <c r="V232" s="195" t="str">
        <f t="shared" si="388"/>
        <v/>
      </c>
      <c r="W232" s="195" t="str">
        <f t="shared" si="388"/>
        <v/>
      </c>
      <c r="X232" s="195" t="str">
        <f t="shared" si="388"/>
        <v/>
      </c>
      <c r="Y232" s="195" t="str">
        <f t="shared" si="388"/>
        <v/>
      </c>
      <c r="Z232" s="195" t="str">
        <f t="shared" si="388"/>
        <v/>
      </c>
      <c r="AA232" s="195" t="str">
        <f t="shared" si="388"/>
        <v/>
      </c>
      <c r="AB232" s="195" t="str">
        <f t="shared" si="388"/>
        <v/>
      </c>
      <c r="AC232" s="195" t="str">
        <f t="shared" si="388"/>
        <v/>
      </c>
      <c r="AD232" s="195" t="str">
        <f t="shared" si="388"/>
        <v/>
      </c>
      <c r="AE232" s="195" t="str">
        <f t="shared" si="388"/>
        <v/>
      </c>
      <c r="AF232" s="195" t="str">
        <f t="shared" si="388"/>
        <v/>
      </c>
      <c r="AG232" s="195" t="str">
        <f t="shared" si="388"/>
        <v/>
      </c>
      <c r="AH232" s="195" t="str">
        <f t="shared" si="388"/>
        <v/>
      </c>
      <c r="AI232" s="195" t="str">
        <f t="shared" si="388"/>
        <v/>
      </c>
      <c r="AJ232" s="195" t="str">
        <f t="shared" ref="AJ232:BO232" si="389">IF($C232&gt;AJ$135, "", IF(AJ$135=$G$15, MAX(AJ126-$G$20, 0), EXP(-$G$21*$G$16)*($G$19*AK232+(1-$G$19)*AK233)))</f>
        <v/>
      </c>
      <c r="AK232" s="195" t="str">
        <f t="shared" si="389"/>
        <v/>
      </c>
      <c r="AL232" s="195" t="str">
        <f t="shared" si="389"/>
        <v/>
      </c>
      <c r="AM232" s="195" t="str">
        <f t="shared" si="389"/>
        <v/>
      </c>
      <c r="AN232" s="195" t="str">
        <f t="shared" si="389"/>
        <v/>
      </c>
      <c r="AO232" s="195" t="str">
        <f t="shared" si="389"/>
        <v/>
      </c>
      <c r="AP232" s="195" t="str">
        <f t="shared" si="389"/>
        <v/>
      </c>
      <c r="AQ232" s="195" t="str">
        <f t="shared" si="389"/>
        <v/>
      </c>
      <c r="AR232" s="195" t="str">
        <f t="shared" si="389"/>
        <v/>
      </c>
      <c r="AS232" s="195" t="str">
        <f t="shared" si="389"/>
        <v/>
      </c>
      <c r="AT232" s="195" t="str">
        <f t="shared" si="389"/>
        <v/>
      </c>
      <c r="AU232" s="195" t="str">
        <f t="shared" si="389"/>
        <v/>
      </c>
      <c r="AV232" s="195" t="str">
        <f t="shared" si="389"/>
        <v/>
      </c>
      <c r="AW232" s="195" t="str">
        <f t="shared" si="389"/>
        <v/>
      </c>
      <c r="AX232" s="195" t="str">
        <f t="shared" si="389"/>
        <v/>
      </c>
      <c r="AY232" s="195" t="str">
        <f t="shared" si="389"/>
        <v/>
      </c>
      <c r="AZ232" s="195" t="str">
        <f t="shared" si="389"/>
        <v/>
      </c>
      <c r="BA232" s="195" t="str">
        <f t="shared" si="389"/>
        <v/>
      </c>
      <c r="BB232" s="195" t="str">
        <f t="shared" si="389"/>
        <v/>
      </c>
      <c r="BC232" s="195" t="str">
        <f t="shared" si="389"/>
        <v/>
      </c>
      <c r="BD232" s="195" t="str">
        <f t="shared" si="389"/>
        <v/>
      </c>
      <c r="BE232" s="195" t="str">
        <f t="shared" si="389"/>
        <v/>
      </c>
      <c r="BF232" s="195" t="str">
        <f t="shared" si="389"/>
        <v/>
      </c>
      <c r="BG232" s="195" t="str">
        <f t="shared" si="389"/>
        <v/>
      </c>
      <c r="BH232" s="195" t="str">
        <f t="shared" si="389"/>
        <v/>
      </c>
      <c r="BI232" s="195" t="str">
        <f t="shared" si="389"/>
        <v/>
      </c>
      <c r="BJ232" s="195" t="str">
        <f t="shared" si="389"/>
        <v/>
      </c>
      <c r="BK232" s="195" t="str">
        <f t="shared" si="389"/>
        <v/>
      </c>
      <c r="BL232" s="195" t="str">
        <f t="shared" si="389"/>
        <v/>
      </c>
      <c r="BM232" s="195" t="str">
        <f t="shared" si="389"/>
        <v/>
      </c>
      <c r="BN232" s="195" t="str">
        <f t="shared" si="389"/>
        <v/>
      </c>
      <c r="BO232" s="195" t="str">
        <f t="shared" si="389"/>
        <v/>
      </c>
      <c r="BP232" s="195" t="str">
        <f t="shared" ref="BP232:CY232" si="390">IF($C232&gt;BP$135, "", IF(BP$135=$G$15, MAX(BP126-$G$20, 0), EXP(-$G$21*$G$16)*($G$19*BQ232+(1-$G$19)*BQ233)))</f>
        <v/>
      </c>
      <c r="BQ232" s="195" t="str">
        <f t="shared" si="390"/>
        <v/>
      </c>
      <c r="BR232" s="195" t="str">
        <f t="shared" si="390"/>
        <v/>
      </c>
      <c r="BS232" s="195" t="str">
        <f t="shared" si="390"/>
        <v/>
      </c>
      <c r="BT232" s="195" t="str">
        <f t="shared" si="390"/>
        <v/>
      </c>
      <c r="BU232" s="195" t="str">
        <f t="shared" si="390"/>
        <v/>
      </c>
      <c r="BV232" s="195" t="str">
        <f t="shared" si="390"/>
        <v/>
      </c>
      <c r="BW232" s="195" t="str">
        <f t="shared" si="390"/>
        <v/>
      </c>
      <c r="BX232" s="195" t="str">
        <f t="shared" si="390"/>
        <v/>
      </c>
      <c r="BY232" s="195" t="str">
        <f t="shared" si="390"/>
        <v/>
      </c>
      <c r="BZ232" s="195" t="str">
        <f t="shared" si="390"/>
        <v/>
      </c>
      <c r="CA232" s="195" t="str">
        <f t="shared" si="390"/>
        <v/>
      </c>
      <c r="CB232" s="195" t="str">
        <f t="shared" si="390"/>
        <v/>
      </c>
      <c r="CC232" s="195" t="str">
        <f t="shared" si="390"/>
        <v/>
      </c>
      <c r="CD232" s="195" t="str">
        <f t="shared" si="390"/>
        <v/>
      </c>
      <c r="CE232" s="195" t="str">
        <f t="shared" si="390"/>
        <v/>
      </c>
      <c r="CF232" s="195" t="str">
        <f t="shared" si="390"/>
        <v/>
      </c>
      <c r="CG232" s="195" t="str">
        <f t="shared" si="390"/>
        <v/>
      </c>
      <c r="CH232" s="195" t="str">
        <f t="shared" si="390"/>
        <v/>
      </c>
      <c r="CI232" s="195" t="str">
        <f t="shared" si="390"/>
        <v/>
      </c>
      <c r="CJ232" s="195" t="str">
        <f t="shared" si="390"/>
        <v/>
      </c>
      <c r="CK232" s="195" t="str">
        <f t="shared" si="390"/>
        <v/>
      </c>
      <c r="CL232" s="195" t="str">
        <f t="shared" si="390"/>
        <v/>
      </c>
      <c r="CM232" s="195" t="str">
        <f t="shared" si="390"/>
        <v/>
      </c>
      <c r="CN232" s="195" t="str">
        <f t="shared" si="390"/>
        <v/>
      </c>
      <c r="CO232" s="195" t="str">
        <f t="shared" si="390"/>
        <v/>
      </c>
      <c r="CP232" s="195" t="str">
        <f t="shared" si="390"/>
        <v/>
      </c>
      <c r="CQ232" s="195" t="str">
        <f t="shared" si="390"/>
        <v/>
      </c>
      <c r="CR232" s="195" t="str">
        <f t="shared" si="390"/>
        <v/>
      </c>
      <c r="CS232" s="195" t="str">
        <f t="shared" si="390"/>
        <v/>
      </c>
      <c r="CT232" s="195" t="str">
        <f t="shared" si="390"/>
        <v/>
      </c>
      <c r="CU232" s="195" t="str">
        <f t="shared" si="390"/>
        <v/>
      </c>
      <c r="CV232" s="195">
        <f t="shared" si="390"/>
        <v>0</v>
      </c>
      <c r="CW232" s="195">
        <f t="shared" si="390"/>
        <v>0</v>
      </c>
      <c r="CX232" s="195">
        <f t="shared" si="390"/>
        <v>0</v>
      </c>
      <c r="CY232" s="195">
        <f t="shared" si="390"/>
        <v>0</v>
      </c>
      <c r="CZ232" s="195">
        <f>IF($C232&gt;CZ$135, "", IF(CZ$135=$G$15, MAX(CZ126-$G$20, 0), EXP(-$G$21*$G$16)*($G$19*#REF!+(1-$G$19)*#REF!)))</f>
        <v>0</v>
      </c>
    </row>
    <row r="233" spans="1:112" ht="16" outlineLevel="1" collapsed="1">
      <c r="C233" s="177">
        <v>97</v>
      </c>
      <c r="D233" s="179" t="str">
        <f t="shared" ref="D233:AI233" si="391">IF($C233&gt;D$135, "", IF(D$135=$G$15, MAX(D127-$G$20, 0), EXP(-$G$21*$G$16)*($G$19*E233+(1-$G$19)*E234)))</f>
        <v/>
      </c>
      <c r="E233" s="195" t="str">
        <f t="shared" si="391"/>
        <v/>
      </c>
      <c r="F233" s="195" t="str">
        <f t="shared" si="391"/>
        <v/>
      </c>
      <c r="G233" s="195" t="str">
        <f t="shared" si="391"/>
        <v/>
      </c>
      <c r="H233" s="195" t="str">
        <f t="shared" si="391"/>
        <v/>
      </c>
      <c r="I233" s="195" t="str">
        <f t="shared" si="391"/>
        <v/>
      </c>
      <c r="J233" s="195" t="str">
        <f t="shared" si="391"/>
        <v/>
      </c>
      <c r="K233" s="195" t="str">
        <f t="shared" si="391"/>
        <v/>
      </c>
      <c r="L233" s="195" t="str">
        <f t="shared" si="391"/>
        <v/>
      </c>
      <c r="M233" s="195" t="str">
        <f t="shared" si="391"/>
        <v/>
      </c>
      <c r="N233" s="195" t="str">
        <f t="shared" si="391"/>
        <v/>
      </c>
      <c r="O233" s="195" t="str">
        <f t="shared" si="391"/>
        <v/>
      </c>
      <c r="P233" s="195" t="str">
        <f t="shared" si="391"/>
        <v/>
      </c>
      <c r="Q233" s="195" t="str">
        <f t="shared" si="391"/>
        <v/>
      </c>
      <c r="R233" s="195" t="str">
        <f t="shared" si="391"/>
        <v/>
      </c>
      <c r="S233" s="195" t="str">
        <f t="shared" si="391"/>
        <v/>
      </c>
      <c r="T233" s="195" t="str">
        <f t="shared" si="391"/>
        <v/>
      </c>
      <c r="U233" s="195" t="str">
        <f t="shared" si="391"/>
        <v/>
      </c>
      <c r="V233" s="195" t="str">
        <f t="shared" si="391"/>
        <v/>
      </c>
      <c r="W233" s="195" t="str">
        <f t="shared" si="391"/>
        <v/>
      </c>
      <c r="X233" s="195" t="str">
        <f t="shared" si="391"/>
        <v/>
      </c>
      <c r="Y233" s="195" t="str">
        <f t="shared" si="391"/>
        <v/>
      </c>
      <c r="Z233" s="195" t="str">
        <f t="shared" si="391"/>
        <v/>
      </c>
      <c r="AA233" s="195" t="str">
        <f t="shared" si="391"/>
        <v/>
      </c>
      <c r="AB233" s="195" t="str">
        <f t="shared" si="391"/>
        <v/>
      </c>
      <c r="AC233" s="195" t="str">
        <f t="shared" si="391"/>
        <v/>
      </c>
      <c r="AD233" s="195" t="str">
        <f t="shared" si="391"/>
        <v/>
      </c>
      <c r="AE233" s="195" t="str">
        <f t="shared" si="391"/>
        <v/>
      </c>
      <c r="AF233" s="195" t="str">
        <f t="shared" si="391"/>
        <v/>
      </c>
      <c r="AG233" s="195" t="str">
        <f t="shared" si="391"/>
        <v/>
      </c>
      <c r="AH233" s="195" t="str">
        <f t="shared" si="391"/>
        <v/>
      </c>
      <c r="AI233" s="195" t="str">
        <f t="shared" si="391"/>
        <v/>
      </c>
      <c r="AJ233" s="195" t="str">
        <f t="shared" ref="AJ233:BO233" si="392">IF($C233&gt;AJ$135, "", IF(AJ$135=$G$15, MAX(AJ127-$G$20, 0), EXP(-$G$21*$G$16)*($G$19*AK233+(1-$G$19)*AK234)))</f>
        <v/>
      </c>
      <c r="AK233" s="195" t="str">
        <f t="shared" si="392"/>
        <v/>
      </c>
      <c r="AL233" s="195" t="str">
        <f t="shared" si="392"/>
        <v/>
      </c>
      <c r="AM233" s="195" t="str">
        <f t="shared" si="392"/>
        <v/>
      </c>
      <c r="AN233" s="195" t="str">
        <f t="shared" si="392"/>
        <v/>
      </c>
      <c r="AO233" s="195" t="str">
        <f t="shared" si="392"/>
        <v/>
      </c>
      <c r="AP233" s="195" t="str">
        <f t="shared" si="392"/>
        <v/>
      </c>
      <c r="AQ233" s="195" t="str">
        <f t="shared" si="392"/>
        <v/>
      </c>
      <c r="AR233" s="195" t="str">
        <f t="shared" si="392"/>
        <v/>
      </c>
      <c r="AS233" s="195" t="str">
        <f t="shared" si="392"/>
        <v/>
      </c>
      <c r="AT233" s="195" t="str">
        <f t="shared" si="392"/>
        <v/>
      </c>
      <c r="AU233" s="195" t="str">
        <f t="shared" si="392"/>
        <v/>
      </c>
      <c r="AV233" s="195" t="str">
        <f t="shared" si="392"/>
        <v/>
      </c>
      <c r="AW233" s="195" t="str">
        <f t="shared" si="392"/>
        <v/>
      </c>
      <c r="AX233" s="195" t="str">
        <f t="shared" si="392"/>
        <v/>
      </c>
      <c r="AY233" s="195" t="str">
        <f t="shared" si="392"/>
        <v/>
      </c>
      <c r="AZ233" s="195" t="str">
        <f t="shared" si="392"/>
        <v/>
      </c>
      <c r="BA233" s="195" t="str">
        <f t="shared" si="392"/>
        <v/>
      </c>
      <c r="BB233" s="195" t="str">
        <f t="shared" si="392"/>
        <v/>
      </c>
      <c r="BC233" s="195" t="str">
        <f t="shared" si="392"/>
        <v/>
      </c>
      <c r="BD233" s="195" t="str">
        <f t="shared" si="392"/>
        <v/>
      </c>
      <c r="BE233" s="195" t="str">
        <f t="shared" si="392"/>
        <v/>
      </c>
      <c r="BF233" s="195" t="str">
        <f t="shared" si="392"/>
        <v/>
      </c>
      <c r="BG233" s="195" t="str">
        <f t="shared" si="392"/>
        <v/>
      </c>
      <c r="BH233" s="195" t="str">
        <f t="shared" si="392"/>
        <v/>
      </c>
      <c r="BI233" s="195" t="str">
        <f t="shared" si="392"/>
        <v/>
      </c>
      <c r="BJ233" s="195" t="str">
        <f t="shared" si="392"/>
        <v/>
      </c>
      <c r="BK233" s="195" t="str">
        <f t="shared" si="392"/>
        <v/>
      </c>
      <c r="BL233" s="195" t="str">
        <f t="shared" si="392"/>
        <v/>
      </c>
      <c r="BM233" s="195" t="str">
        <f t="shared" si="392"/>
        <v/>
      </c>
      <c r="BN233" s="195" t="str">
        <f t="shared" si="392"/>
        <v/>
      </c>
      <c r="BO233" s="195" t="str">
        <f t="shared" si="392"/>
        <v/>
      </c>
      <c r="BP233" s="195" t="str">
        <f t="shared" ref="BP233:CY233" si="393">IF($C233&gt;BP$135, "", IF(BP$135=$G$15, MAX(BP127-$G$20, 0), EXP(-$G$21*$G$16)*($G$19*BQ233+(1-$G$19)*BQ234)))</f>
        <v/>
      </c>
      <c r="BQ233" s="195" t="str">
        <f t="shared" si="393"/>
        <v/>
      </c>
      <c r="BR233" s="195" t="str">
        <f t="shared" si="393"/>
        <v/>
      </c>
      <c r="BS233" s="195" t="str">
        <f t="shared" si="393"/>
        <v/>
      </c>
      <c r="BT233" s="195" t="str">
        <f t="shared" si="393"/>
        <v/>
      </c>
      <c r="BU233" s="195" t="str">
        <f t="shared" si="393"/>
        <v/>
      </c>
      <c r="BV233" s="195" t="str">
        <f t="shared" si="393"/>
        <v/>
      </c>
      <c r="BW233" s="195" t="str">
        <f t="shared" si="393"/>
        <v/>
      </c>
      <c r="BX233" s="195" t="str">
        <f t="shared" si="393"/>
        <v/>
      </c>
      <c r="BY233" s="195" t="str">
        <f t="shared" si="393"/>
        <v/>
      </c>
      <c r="BZ233" s="195" t="str">
        <f t="shared" si="393"/>
        <v/>
      </c>
      <c r="CA233" s="195" t="str">
        <f t="shared" si="393"/>
        <v/>
      </c>
      <c r="CB233" s="195" t="str">
        <f t="shared" si="393"/>
        <v/>
      </c>
      <c r="CC233" s="195" t="str">
        <f t="shared" si="393"/>
        <v/>
      </c>
      <c r="CD233" s="195" t="str">
        <f t="shared" si="393"/>
        <v/>
      </c>
      <c r="CE233" s="195" t="str">
        <f t="shared" si="393"/>
        <v/>
      </c>
      <c r="CF233" s="195" t="str">
        <f t="shared" si="393"/>
        <v/>
      </c>
      <c r="CG233" s="195" t="str">
        <f t="shared" si="393"/>
        <v/>
      </c>
      <c r="CH233" s="195" t="str">
        <f t="shared" si="393"/>
        <v/>
      </c>
      <c r="CI233" s="195" t="str">
        <f t="shared" si="393"/>
        <v/>
      </c>
      <c r="CJ233" s="195" t="str">
        <f t="shared" si="393"/>
        <v/>
      </c>
      <c r="CK233" s="195" t="str">
        <f t="shared" si="393"/>
        <v/>
      </c>
      <c r="CL233" s="195" t="str">
        <f t="shared" si="393"/>
        <v/>
      </c>
      <c r="CM233" s="195" t="str">
        <f t="shared" si="393"/>
        <v/>
      </c>
      <c r="CN233" s="195" t="str">
        <f t="shared" si="393"/>
        <v/>
      </c>
      <c r="CO233" s="195" t="str">
        <f t="shared" si="393"/>
        <v/>
      </c>
      <c r="CP233" s="195" t="str">
        <f t="shared" si="393"/>
        <v/>
      </c>
      <c r="CQ233" s="195" t="str">
        <f t="shared" si="393"/>
        <v/>
      </c>
      <c r="CR233" s="195" t="str">
        <f t="shared" si="393"/>
        <v/>
      </c>
      <c r="CS233" s="195" t="str">
        <f t="shared" si="393"/>
        <v/>
      </c>
      <c r="CT233" s="195" t="str">
        <f t="shared" si="393"/>
        <v/>
      </c>
      <c r="CU233" s="195" t="str">
        <f t="shared" si="393"/>
        <v/>
      </c>
      <c r="CV233" s="195" t="str">
        <f t="shared" si="393"/>
        <v/>
      </c>
      <c r="CW233" s="195">
        <f t="shared" si="393"/>
        <v>0</v>
      </c>
      <c r="CX233" s="195">
        <f t="shared" si="393"/>
        <v>0</v>
      </c>
      <c r="CY233" s="195">
        <f t="shared" si="393"/>
        <v>0</v>
      </c>
      <c r="CZ233" s="195">
        <f>IF($C233&gt;CZ$135, "", IF(CZ$135=$G$15, MAX(CZ127-$G$20, 0), EXP(-$G$21*$G$16)*($G$19*#REF!+(1-$G$19)*#REF!)))</f>
        <v>0</v>
      </c>
    </row>
    <row r="234" spans="1:112" ht="16" outlineLevel="1">
      <c r="C234" s="177">
        <v>98</v>
      </c>
      <c r="D234" s="179" t="str">
        <f t="shared" ref="D234:AI234" si="394">IF($C234&gt;D$135, "", IF(D$135=$G$15, MAX(D128-$G$20, 0), EXP(-$G$21*$G$16)*($G$19*E234+(1-$G$19)*E235)))</f>
        <v/>
      </c>
      <c r="E234" s="195" t="str">
        <f t="shared" si="394"/>
        <v/>
      </c>
      <c r="F234" s="195" t="str">
        <f t="shared" si="394"/>
        <v/>
      </c>
      <c r="G234" s="195" t="str">
        <f t="shared" si="394"/>
        <v/>
      </c>
      <c r="H234" s="195" t="str">
        <f t="shared" si="394"/>
        <v/>
      </c>
      <c r="I234" s="195" t="str">
        <f t="shared" si="394"/>
        <v/>
      </c>
      <c r="J234" s="195" t="str">
        <f t="shared" si="394"/>
        <v/>
      </c>
      <c r="K234" s="195" t="str">
        <f t="shared" si="394"/>
        <v/>
      </c>
      <c r="L234" s="195" t="str">
        <f t="shared" si="394"/>
        <v/>
      </c>
      <c r="M234" s="195" t="str">
        <f t="shared" si="394"/>
        <v/>
      </c>
      <c r="N234" s="195" t="str">
        <f t="shared" si="394"/>
        <v/>
      </c>
      <c r="O234" s="195" t="str">
        <f t="shared" si="394"/>
        <v/>
      </c>
      <c r="P234" s="195" t="str">
        <f t="shared" si="394"/>
        <v/>
      </c>
      <c r="Q234" s="195" t="str">
        <f t="shared" si="394"/>
        <v/>
      </c>
      <c r="R234" s="195" t="str">
        <f t="shared" si="394"/>
        <v/>
      </c>
      <c r="S234" s="195" t="str">
        <f t="shared" si="394"/>
        <v/>
      </c>
      <c r="T234" s="195" t="str">
        <f t="shared" si="394"/>
        <v/>
      </c>
      <c r="U234" s="195" t="str">
        <f t="shared" si="394"/>
        <v/>
      </c>
      <c r="V234" s="195" t="str">
        <f t="shared" si="394"/>
        <v/>
      </c>
      <c r="W234" s="195" t="str">
        <f t="shared" si="394"/>
        <v/>
      </c>
      <c r="X234" s="195" t="str">
        <f t="shared" si="394"/>
        <v/>
      </c>
      <c r="Y234" s="195" t="str">
        <f t="shared" si="394"/>
        <v/>
      </c>
      <c r="Z234" s="195" t="str">
        <f t="shared" si="394"/>
        <v/>
      </c>
      <c r="AA234" s="195" t="str">
        <f t="shared" si="394"/>
        <v/>
      </c>
      <c r="AB234" s="195" t="str">
        <f t="shared" si="394"/>
        <v/>
      </c>
      <c r="AC234" s="195" t="str">
        <f t="shared" si="394"/>
        <v/>
      </c>
      <c r="AD234" s="195" t="str">
        <f t="shared" si="394"/>
        <v/>
      </c>
      <c r="AE234" s="195" t="str">
        <f t="shared" si="394"/>
        <v/>
      </c>
      <c r="AF234" s="195" t="str">
        <f t="shared" si="394"/>
        <v/>
      </c>
      <c r="AG234" s="195" t="str">
        <f t="shared" si="394"/>
        <v/>
      </c>
      <c r="AH234" s="195" t="str">
        <f t="shared" si="394"/>
        <v/>
      </c>
      <c r="AI234" s="195" t="str">
        <f t="shared" si="394"/>
        <v/>
      </c>
      <c r="AJ234" s="195" t="str">
        <f t="shared" ref="AJ234:BO234" si="395">IF($C234&gt;AJ$135, "", IF(AJ$135=$G$15, MAX(AJ128-$G$20, 0), EXP(-$G$21*$G$16)*($G$19*AK234+(1-$G$19)*AK235)))</f>
        <v/>
      </c>
      <c r="AK234" s="195" t="str">
        <f t="shared" si="395"/>
        <v/>
      </c>
      <c r="AL234" s="195" t="str">
        <f t="shared" si="395"/>
        <v/>
      </c>
      <c r="AM234" s="195" t="str">
        <f t="shared" si="395"/>
        <v/>
      </c>
      <c r="AN234" s="195" t="str">
        <f t="shared" si="395"/>
        <v/>
      </c>
      <c r="AO234" s="195" t="str">
        <f t="shared" si="395"/>
        <v/>
      </c>
      <c r="AP234" s="195" t="str">
        <f t="shared" si="395"/>
        <v/>
      </c>
      <c r="AQ234" s="195" t="str">
        <f t="shared" si="395"/>
        <v/>
      </c>
      <c r="AR234" s="195" t="str">
        <f t="shared" si="395"/>
        <v/>
      </c>
      <c r="AS234" s="195" t="str">
        <f t="shared" si="395"/>
        <v/>
      </c>
      <c r="AT234" s="195" t="str">
        <f t="shared" si="395"/>
        <v/>
      </c>
      <c r="AU234" s="195" t="str">
        <f t="shared" si="395"/>
        <v/>
      </c>
      <c r="AV234" s="195" t="str">
        <f t="shared" si="395"/>
        <v/>
      </c>
      <c r="AW234" s="195" t="str">
        <f t="shared" si="395"/>
        <v/>
      </c>
      <c r="AX234" s="195" t="str">
        <f t="shared" si="395"/>
        <v/>
      </c>
      <c r="AY234" s="195" t="str">
        <f t="shared" si="395"/>
        <v/>
      </c>
      <c r="AZ234" s="195" t="str">
        <f t="shared" si="395"/>
        <v/>
      </c>
      <c r="BA234" s="195" t="str">
        <f t="shared" si="395"/>
        <v/>
      </c>
      <c r="BB234" s="195" t="str">
        <f t="shared" si="395"/>
        <v/>
      </c>
      <c r="BC234" s="195" t="str">
        <f t="shared" si="395"/>
        <v/>
      </c>
      <c r="BD234" s="195" t="str">
        <f t="shared" si="395"/>
        <v/>
      </c>
      <c r="BE234" s="195" t="str">
        <f t="shared" si="395"/>
        <v/>
      </c>
      <c r="BF234" s="195" t="str">
        <f t="shared" si="395"/>
        <v/>
      </c>
      <c r="BG234" s="195" t="str">
        <f t="shared" si="395"/>
        <v/>
      </c>
      <c r="BH234" s="195" t="str">
        <f t="shared" si="395"/>
        <v/>
      </c>
      <c r="BI234" s="195" t="str">
        <f t="shared" si="395"/>
        <v/>
      </c>
      <c r="BJ234" s="195" t="str">
        <f t="shared" si="395"/>
        <v/>
      </c>
      <c r="BK234" s="195" t="str">
        <f t="shared" si="395"/>
        <v/>
      </c>
      <c r="BL234" s="195" t="str">
        <f t="shared" si="395"/>
        <v/>
      </c>
      <c r="BM234" s="195" t="str">
        <f t="shared" si="395"/>
        <v/>
      </c>
      <c r="BN234" s="195" t="str">
        <f t="shared" si="395"/>
        <v/>
      </c>
      <c r="BO234" s="195" t="str">
        <f t="shared" si="395"/>
        <v/>
      </c>
      <c r="BP234" s="195" t="str">
        <f t="shared" ref="BP234:CY234" si="396">IF($C234&gt;BP$135, "", IF(BP$135=$G$15, MAX(BP128-$G$20, 0), EXP(-$G$21*$G$16)*($G$19*BQ234+(1-$G$19)*BQ235)))</f>
        <v/>
      </c>
      <c r="BQ234" s="195" t="str">
        <f t="shared" si="396"/>
        <v/>
      </c>
      <c r="BR234" s="195" t="str">
        <f t="shared" si="396"/>
        <v/>
      </c>
      <c r="BS234" s="195" t="str">
        <f t="shared" si="396"/>
        <v/>
      </c>
      <c r="BT234" s="195" t="str">
        <f t="shared" si="396"/>
        <v/>
      </c>
      <c r="BU234" s="195" t="str">
        <f t="shared" si="396"/>
        <v/>
      </c>
      <c r="BV234" s="195" t="str">
        <f t="shared" si="396"/>
        <v/>
      </c>
      <c r="BW234" s="195" t="str">
        <f t="shared" si="396"/>
        <v/>
      </c>
      <c r="BX234" s="195" t="str">
        <f t="shared" si="396"/>
        <v/>
      </c>
      <c r="BY234" s="195" t="str">
        <f t="shared" si="396"/>
        <v/>
      </c>
      <c r="BZ234" s="195" t="str">
        <f t="shared" si="396"/>
        <v/>
      </c>
      <c r="CA234" s="195" t="str">
        <f t="shared" si="396"/>
        <v/>
      </c>
      <c r="CB234" s="195" t="str">
        <f t="shared" si="396"/>
        <v/>
      </c>
      <c r="CC234" s="195" t="str">
        <f t="shared" si="396"/>
        <v/>
      </c>
      <c r="CD234" s="195" t="str">
        <f t="shared" si="396"/>
        <v/>
      </c>
      <c r="CE234" s="195" t="str">
        <f t="shared" si="396"/>
        <v/>
      </c>
      <c r="CF234" s="195" t="str">
        <f t="shared" si="396"/>
        <v/>
      </c>
      <c r="CG234" s="195" t="str">
        <f t="shared" si="396"/>
        <v/>
      </c>
      <c r="CH234" s="195" t="str">
        <f t="shared" si="396"/>
        <v/>
      </c>
      <c r="CI234" s="195" t="str">
        <f t="shared" si="396"/>
        <v/>
      </c>
      <c r="CJ234" s="195" t="str">
        <f t="shared" si="396"/>
        <v/>
      </c>
      <c r="CK234" s="195" t="str">
        <f t="shared" si="396"/>
        <v/>
      </c>
      <c r="CL234" s="195" t="str">
        <f t="shared" si="396"/>
        <v/>
      </c>
      <c r="CM234" s="195" t="str">
        <f t="shared" si="396"/>
        <v/>
      </c>
      <c r="CN234" s="195" t="str">
        <f t="shared" si="396"/>
        <v/>
      </c>
      <c r="CO234" s="195" t="str">
        <f t="shared" si="396"/>
        <v/>
      </c>
      <c r="CP234" s="195" t="str">
        <f t="shared" si="396"/>
        <v/>
      </c>
      <c r="CQ234" s="195" t="str">
        <f t="shared" si="396"/>
        <v/>
      </c>
      <c r="CR234" s="195" t="str">
        <f t="shared" si="396"/>
        <v/>
      </c>
      <c r="CS234" s="195" t="str">
        <f t="shared" si="396"/>
        <v/>
      </c>
      <c r="CT234" s="195" t="str">
        <f t="shared" si="396"/>
        <v/>
      </c>
      <c r="CU234" s="195" t="str">
        <f t="shared" si="396"/>
        <v/>
      </c>
      <c r="CV234" s="195" t="str">
        <f t="shared" si="396"/>
        <v/>
      </c>
      <c r="CW234" s="195" t="str">
        <f t="shared" si="396"/>
        <v/>
      </c>
      <c r="CX234" s="195">
        <f t="shared" si="396"/>
        <v>0</v>
      </c>
      <c r="CY234" s="195">
        <f t="shared" si="396"/>
        <v>0</v>
      </c>
      <c r="CZ234" s="195">
        <f>IF($C234&gt;CZ$135, "", IF(CZ$135=$G$15, MAX(CZ128-$G$20, 0), EXP(-$G$21*$G$16)*($G$19*#REF!+(1-$G$19)*#REF!)))</f>
        <v>0</v>
      </c>
    </row>
    <row r="235" spans="1:112" ht="16" outlineLevel="1">
      <c r="C235" s="177">
        <v>99</v>
      </c>
      <c r="D235" s="179" t="str">
        <f t="shared" ref="D235:AI235" si="397">IF($C235&gt;D$135, "", IF(D$135=$G$15, MAX(D129-$G$20, 0), EXP(-$G$21*$G$16)*($G$19*E235+(1-$G$19)*E236)))</f>
        <v/>
      </c>
      <c r="E235" s="195" t="str">
        <f t="shared" si="397"/>
        <v/>
      </c>
      <c r="F235" s="195" t="str">
        <f t="shared" si="397"/>
        <v/>
      </c>
      <c r="G235" s="195" t="str">
        <f t="shared" si="397"/>
        <v/>
      </c>
      <c r="H235" s="195" t="str">
        <f t="shared" si="397"/>
        <v/>
      </c>
      <c r="I235" s="195" t="str">
        <f t="shared" si="397"/>
        <v/>
      </c>
      <c r="J235" s="195" t="str">
        <f t="shared" si="397"/>
        <v/>
      </c>
      <c r="K235" s="195" t="str">
        <f t="shared" si="397"/>
        <v/>
      </c>
      <c r="L235" s="195" t="str">
        <f t="shared" si="397"/>
        <v/>
      </c>
      <c r="M235" s="195" t="str">
        <f t="shared" si="397"/>
        <v/>
      </c>
      <c r="N235" s="195" t="str">
        <f t="shared" si="397"/>
        <v/>
      </c>
      <c r="O235" s="195" t="str">
        <f t="shared" si="397"/>
        <v/>
      </c>
      <c r="P235" s="195" t="str">
        <f t="shared" si="397"/>
        <v/>
      </c>
      <c r="Q235" s="195" t="str">
        <f t="shared" si="397"/>
        <v/>
      </c>
      <c r="R235" s="195" t="str">
        <f t="shared" si="397"/>
        <v/>
      </c>
      <c r="S235" s="195" t="str">
        <f t="shared" si="397"/>
        <v/>
      </c>
      <c r="T235" s="195" t="str">
        <f t="shared" si="397"/>
        <v/>
      </c>
      <c r="U235" s="195" t="str">
        <f t="shared" si="397"/>
        <v/>
      </c>
      <c r="V235" s="195" t="str">
        <f t="shared" si="397"/>
        <v/>
      </c>
      <c r="W235" s="195" t="str">
        <f t="shared" si="397"/>
        <v/>
      </c>
      <c r="X235" s="195" t="str">
        <f t="shared" si="397"/>
        <v/>
      </c>
      <c r="Y235" s="195" t="str">
        <f t="shared" si="397"/>
        <v/>
      </c>
      <c r="Z235" s="195" t="str">
        <f t="shared" si="397"/>
        <v/>
      </c>
      <c r="AA235" s="195" t="str">
        <f t="shared" si="397"/>
        <v/>
      </c>
      <c r="AB235" s="195" t="str">
        <f t="shared" si="397"/>
        <v/>
      </c>
      <c r="AC235" s="195" t="str">
        <f t="shared" si="397"/>
        <v/>
      </c>
      <c r="AD235" s="195" t="str">
        <f t="shared" si="397"/>
        <v/>
      </c>
      <c r="AE235" s="195" t="str">
        <f t="shared" si="397"/>
        <v/>
      </c>
      <c r="AF235" s="195" t="str">
        <f t="shared" si="397"/>
        <v/>
      </c>
      <c r="AG235" s="195" t="str">
        <f t="shared" si="397"/>
        <v/>
      </c>
      <c r="AH235" s="195" t="str">
        <f t="shared" si="397"/>
        <v/>
      </c>
      <c r="AI235" s="195" t="str">
        <f t="shared" si="397"/>
        <v/>
      </c>
      <c r="AJ235" s="195" t="str">
        <f t="shared" ref="AJ235:BO235" si="398">IF($C235&gt;AJ$135, "", IF(AJ$135=$G$15, MAX(AJ129-$G$20, 0), EXP(-$G$21*$G$16)*($G$19*AK235+(1-$G$19)*AK236)))</f>
        <v/>
      </c>
      <c r="AK235" s="195" t="str">
        <f t="shared" si="398"/>
        <v/>
      </c>
      <c r="AL235" s="195" t="str">
        <f t="shared" si="398"/>
        <v/>
      </c>
      <c r="AM235" s="195" t="str">
        <f t="shared" si="398"/>
        <v/>
      </c>
      <c r="AN235" s="195" t="str">
        <f t="shared" si="398"/>
        <v/>
      </c>
      <c r="AO235" s="195" t="str">
        <f t="shared" si="398"/>
        <v/>
      </c>
      <c r="AP235" s="195" t="str">
        <f t="shared" si="398"/>
        <v/>
      </c>
      <c r="AQ235" s="195" t="str">
        <f t="shared" si="398"/>
        <v/>
      </c>
      <c r="AR235" s="195" t="str">
        <f t="shared" si="398"/>
        <v/>
      </c>
      <c r="AS235" s="195" t="str">
        <f t="shared" si="398"/>
        <v/>
      </c>
      <c r="AT235" s="195" t="str">
        <f t="shared" si="398"/>
        <v/>
      </c>
      <c r="AU235" s="195" t="str">
        <f t="shared" si="398"/>
        <v/>
      </c>
      <c r="AV235" s="195" t="str">
        <f t="shared" si="398"/>
        <v/>
      </c>
      <c r="AW235" s="195" t="str">
        <f t="shared" si="398"/>
        <v/>
      </c>
      <c r="AX235" s="195" t="str">
        <f t="shared" si="398"/>
        <v/>
      </c>
      <c r="AY235" s="195" t="str">
        <f t="shared" si="398"/>
        <v/>
      </c>
      <c r="AZ235" s="195" t="str">
        <f t="shared" si="398"/>
        <v/>
      </c>
      <c r="BA235" s="195" t="str">
        <f t="shared" si="398"/>
        <v/>
      </c>
      <c r="BB235" s="195" t="str">
        <f t="shared" si="398"/>
        <v/>
      </c>
      <c r="BC235" s="195" t="str">
        <f t="shared" si="398"/>
        <v/>
      </c>
      <c r="BD235" s="195" t="str">
        <f t="shared" si="398"/>
        <v/>
      </c>
      <c r="BE235" s="195" t="str">
        <f t="shared" si="398"/>
        <v/>
      </c>
      <c r="BF235" s="195" t="str">
        <f t="shared" si="398"/>
        <v/>
      </c>
      <c r="BG235" s="195" t="str">
        <f t="shared" si="398"/>
        <v/>
      </c>
      <c r="BH235" s="195" t="str">
        <f t="shared" si="398"/>
        <v/>
      </c>
      <c r="BI235" s="195" t="str">
        <f t="shared" si="398"/>
        <v/>
      </c>
      <c r="BJ235" s="195" t="str">
        <f t="shared" si="398"/>
        <v/>
      </c>
      <c r="BK235" s="195" t="str">
        <f t="shared" si="398"/>
        <v/>
      </c>
      <c r="BL235" s="195" t="str">
        <f t="shared" si="398"/>
        <v/>
      </c>
      <c r="BM235" s="195" t="str">
        <f t="shared" si="398"/>
        <v/>
      </c>
      <c r="BN235" s="195" t="str">
        <f t="shared" si="398"/>
        <v/>
      </c>
      <c r="BO235" s="195" t="str">
        <f t="shared" si="398"/>
        <v/>
      </c>
      <c r="BP235" s="195" t="str">
        <f t="shared" ref="BP235:CY235" si="399">IF($C235&gt;BP$135, "", IF(BP$135=$G$15, MAX(BP129-$G$20, 0), EXP(-$G$21*$G$16)*($G$19*BQ235+(1-$G$19)*BQ236)))</f>
        <v/>
      </c>
      <c r="BQ235" s="195" t="str">
        <f t="shared" si="399"/>
        <v/>
      </c>
      <c r="BR235" s="195" t="str">
        <f t="shared" si="399"/>
        <v/>
      </c>
      <c r="BS235" s="195" t="str">
        <f t="shared" si="399"/>
        <v/>
      </c>
      <c r="BT235" s="195" t="str">
        <f t="shared" si="399"/>
        <v/>
      </c>
      <c r="BU235" s="195" t="str">
        <f t="shared" si="399"/>
        <v/>
      </c>
      <c r="BV235" s="195" t="str">
        <f t="shared" si="399"/>
        <v/>
      </c>
      <c r="BW235" s="195" t="str">
        <f t="shared" si="399"/>
        <v/>
      </c>
      <c r="BX235" s="195" t="str">
        <f t="shared" si="399"/>
        <v/>
      </c>
      <c r="BY235" s="195" t="str">
        <f t="shared" si="399"/>
        <v/>
      </c>
      <c r="BZ235" s="195" t="str">
        <f t="shared" si="399"/>
        <v/>
      </c>
      <c r="CA235" s="195" t="str">
        <f t="shared" si="399"/>
        <v/>
      </c>
      <c r="CB235" s="195" t="str">
        <f t="shared" si="399"/>
        <v/>
      </c>
      <c r="CC235" s="195" t="str">
        <f t="shared" si="399"/>
        <v/>
      </c>
      <c r="CD235" s="195" t="str">
        <f t="shared" si="399"/>
        <v/>
      </c>
      <c r="CE235" s="195" t="str">
        <f t="shared" si="399"/>
        <v/>
      </c>
      <c r="CF235" s="195" t="str">
        <f t="shared" si="399"/>
        <v/>
      </c>
      <c r="CG235" s="195" t="str">
        <f t="shared" si="399"/>
        <v/>
      </c>
      <c r="CH235" s="195" t="str">
        <f t="shared" si="399"/>
        <v/>
      </c>
      <c r="CI235" s="195" t="str">
        <f t="shared" si="399"/>
        <v/>
      </c>
      <c r="CJ235" s="195" t="str">
        <f t="shared" si="399"/>
        <v/>
      </c>
      <c r="CK235" s="195" t="str">
        <f t="shared" si="399"/>
        <v/>
      </c>
      <c r="CL235" s="195" t="str">
        <f t="shared" si="399"/>
        <v/>
      </c>
      <c r="CM235" s="195" t="str">
        <f t="shared" si="399"/>
        <v/>
      </c>
      <c r="CN235" s="195" t="str">
        <f t="shared" si="399"/>
        <v/>
      </c>
      <c r="CO235" s="195" t="str">
        <f t="shared" si="399"/>
        <v/>
      </c>
      <c r="CP235" s="195" t="str">
        <f t="shared" si="399"/>
        <v/>
      </c>
      <c r="CQ235" s="195" t="str">
        <f t="shared" si="399"/>
        <v/>
      </c>
      <c r="CR235" s="195" t="str">
        <f t="shared" si="399"/>
        <v/>
      </c>
      <c r="CS235" s="195" t="str">
        <f t="shared" si="399"/>
        <v/>
      </c>
      <c r="CT235" s="195" t="str">
        <f t="shared" si="399"/>
        <v/>
      </c>
      <c r="CU235" s="195" t="str">
        <f t="shared" si="399"/>
        <v/>
      </c>
      <c r="CV235" s="195" t="str">
        <f t="shared" si="399"/>
        <v/>
      </c>
      <c r="CW235" s="195" t="str">
        <f t="shared" si="399"/>
        <v/>
      </c>
      <c r="CX235" s="195" t="str">
        <f t="shared" si="399"/>
        <v/>
      </c>
      <c r="CY235" s="195">
        <f t="shared" si="399"/>
        <v>0</v>
      </c>
      <c r="CZ235" s="195">
        <f>IF($C235&gt;CZ$135, "", IF(CZ$135=$G$15, MAX(CZ129-$G$20, 0), EXP(-$G$21*$G$16)*($G$19*#REF!+(1-$G$19)*#REF!)))</f>
        <v>0</v>
      </c>
    </row>
    <row r="236" spans="1:112" ht="16" outlineLevel="1">
      <c r="C236" s="177">
        <v>100</v>
      </c>
      <c r="D236" s="179" t="str">
        <f>IF($C236&gt;D$135, "", IF(D$135=$G$15, MAX(D130-$G$20, 0), EXP(-$G$21*$G$16)*($G$19*E236+(1-$G$19)*#REF!)))</f>
        <v/>
      </c>
      <c r="E236" s="195" t="str">
        <f t="shared" ref="E236:AJ236" si="400">IF($C236&gt;E$135, "", IF(E$135=$G$15, MAX(E130-$G$20, 0), EXP(-$G$21*$G$16)*($G$19*F236+(1-$G$19)*N238)))</f>
        <v/>
      </c>
      <c r="F236" s="195" t="str">
        <f t="shared" si="400"/>
        <v/>
      </c>
      <c r="G236" s="195" t="str">
        <f t="shared" si="400"/>
        <v/>
      </c>
      <c r="H236" s="195" t="str">
        <f t="shared" si="400"/>
        <v/>
      </c>
      <c r="I236" s="195" t="str">
        <f t="shared" si="400"/>
        <v/>
      </c>
      <c r="J236" s="195" t="str">
        <f t="shared" si="400"/>
        <v/>
      </c>
      <c r="K236" s="195" t="str">
        <f t="shared" si="400"/>
        <v/>
      </c>
      <c r="L236" s="195" t="str">
        <f t="shared" si="400"/>
        <v/>
      </c>
      <c r="M236" s="195" t="str">
        <f t="shared" si="400"/>
        <v/>
      </c>
      <c r="N236" s="195" t="str">
        <f t="shared" si="400"/>
        <v/>
      </c>
      <c r="O236" s="195" t="str">
        <f t="shared" si="400"/>
        <v/>
      </c>
      <c r="P236" s="195" t="str">
        <f t="shared" si="400"/>
        <v/>
      </c>
      <c r="Q236" s="195" t="str">
        <f t="shared" si="400"/>
        <v/>
      </c>
      <c r="R236" s="195" t="str">
        <f t="shared" si="400"/>
        <v/>
      </c>
      <c r="S236" s="195" t="str">
        <f t="shared" si="400"/>
        <v/>
      </c>
      <c r="T236" s="195" t="str">
        <f t="shared" si="400"/>
        <v/>
      </c>
      <c r="U236" s="195" t="str">
        <f t="shared" si="400"/>
        <v/>
      </c>
      <c r="V236" s="195" t="str">
        <f t="shared" si="400"/>
        <v/>
      </c>
      <c r="W236" s="195" t="str">
        <f t="shared" si="400"/>
        <v/>
      </c>
      <c r="X236" s="195" t="str">
        <f t="shared" si="400"/>
        <v/>
      </c>
      <c r="Y236" s="195" t="str">
        <f t="shared" si="400"/>
        <v/>
      </c>
      <c r="Z236" s="195" t="str">
        <f t="shared" si="400"/>
        <v/>
      </c>
      <c r="AA236" s="195" t="str">
        <f t="shared" si="400"/>
        <v/>
      </c>
      <c r="AB236" s="195" t="str">
        <f t="shared" si="400"/>
        <v/>
      </c>
      <c r="AC236" s="195" t="str">
        <f t="shared" si="400"/>
        <v/>
      </c>
      <c r="AD236" s="195" t="str">
        <f t="shared" si="400"/>
        <v/>
      </c>
      <c r="AE236" s="195" t="str">
        <f t="shared" si="400"/>
        <v/>
      </c>
      <c r="AF236" s="195" t="str">
        <f t="shared" si="400"/>
        <v/>
      </c>
      <c r="AG236" s="195" t="str">
        <f t="shared" si="400"/>
        <v/>
      </c>
      <c r="AH236" s="195" t="str">
        <f t="shared" si="400"/>
        <v/>
      </c>
      <c r="AI236" s="195" t="str">
        <f t="shared" si="400"/>
        <v/>
      </c>
      <c r="AJ236" s="195" t="str">
        <f t="shared" si="400"/>
        <v/>
      </c>
      <c r="AK236" s="195" t="str">
        <f t="shared" ref="AK236:BP236" si="401">IF($C236&gt;AK$135, "", IF(AK$135=$G$15, MAX(AK130-$G$20, 0), EXP(-$G$21*$G$16)*($G$19*AL236+(1-$G$19)*AT238)))</f>
        <v/>
      </c>
      <c r="AL236" s="195" t="str">
        <f t="shared" si="401"/>
        <v/>
      </c>
      <c r="AM236" s="195" t="str">
        <f t="shared" si="401"/>
        <v/>
      </c>
      <c r="AN236" s="195" t="str">
        <f t="shared" si="401"/>
        <v/>
      </c>
      <c r="AO236" s="195" t="str">
        <f t="shared" si="401"/>
        <v/>
      </c>
      <c r="AP236" s="195" t="str">
        <f t="shared" si="401"/>
        <v/>
      </c>
      <c r="AQ236" s="195" t="str">
        <f t="shared" si="401"/>
        <v/>
      </c>
      <c r="AR236" s="195" t="str">
        <f t="shared" si="401"/>
        <v/>
      </c>
      <c r="AS236" s="195" t="str">
        <f t="shared" si="401"/>
        <v/>
      </c>
      <c r="AT236" s="195" t="str">
        <f t="shared" si="401"/>
        <v/>
      </c>
      <c r="AU236" s="195" t="str">
        <f t="shared" si="401"/>
        <v/>
      </c>
      <c r="AV236" s="195" t="str">
        <f t="shared" si="401"/>
        <v/>
      </c>
      <c r="AW236" s="195" t="str">
        <f t="shared" si="401"/>
        <v/>
      </c>
      <c r="AX236" s="195" t="str">
        <f t="shared" si="401"/>
        <v/>
      </c>
      <c r="AY236" s="195" t="str">
        <f t="shared" si="401"/>
        <v/>
      </c>
      <c r="AZ236" s="195" t="str">
        <f t="shared" si="401"/>
        <v/>
      </c>
      <c r="BA236" s="195" t="str">
        <f t="shared" si="401"/>
        <v/>
      </c>
      <c r="BB236" s="195" t="str">
        <f t="shared" si="401"/>
        <v/>
      </c>
      <c r="BC236" s="195" t="str">
        <f t="shared" si="401"/>
        <v/>
      </c>
      <c r="BD236" s="195" t="str">
        <f t="shared" si="401"/>
        <v/>
      </c>
      <c r="BE236" s="195" t="str">
        <f t="shared" si="401"/>
        <v/>
      </c>
      <c r="BF236" s="195" t="str">
        <f t="shared" si="401"/>
        <v/>
      </c>
      <c r="BG236" s="195" t="str">
        <f t="shared" si="401"/>
        <v/>
      </c>
      <c r="BH236" s="195" t="str">
        <f t="shared" si="401"/>
        <v/>
      </c>
      <c r="BI236" s="195" t="str">
        <f t="shared" si="401"/>
        <v/>
      </c>
      <c r="BJ236" s="195" t="str">
        <f t="shared" si="401"/>
        <v/>
      </c>
      <c r="BK236" s="195" t="str">
        <f t="shared" si="401"/>
        <v/>
      </c>
      <c r="BL236" s="195" t="str">
        <f t="shared" si="401"/>
        <v/>
      </c>
      <c r="BM236" s="195" t="str">
        <f t="shared" si="401"/>
        <v/>
      </c>
      <c r="BN236" s="195" t="str">
        <f t="shared" si="401"/>
        <v/>
      </c>
      <c r="BO236" s="195" t="str">
        <f t="shared" si="401"/>
        <v/>
      </c>
      <c r="BP236" s="195" t="str">
        <f t="shared" si="401"/>
        <v/>
      </c>
      <c r="BQ236" s="195" t="str">
        <f t="shared" ref="BQ236:CV236" si="402">IF($C236&gt;BQ$135, "", IF(BQ$135=$G$15, MAX(BQ130-$G$20, 0), EXP(-$G$21*$G$16)*($G$19*BR236+(1-$G$19)*BZ238)))</f>
        <v/>
      </c>
      <c r="BR236" s="195" t="str">
        <f t="shared" si="402"/>
        <v/>
      </c>
      <c r="BS236" s="195" t="str">
        <f t="shared" si="402"/>
        <v/>
      </c>
      <c r="BT236" s="195" t="str">
        <f t="shared" si="402"/>
        <v/>
      </c>
      <c r="BU236" s="195" t="str">
        <f t="shared" si="402"/>
        <v/>
      </c>
      <c r="BV236" s="195" t="str">
        <f t="shared" si="402"/>
        <v/>
      </c>
      <c r="BW236" s="195" t="str">
        <f t="shared" si="402"/>
        <v/>
      </c>
      <c r="BX236" s="195" t="str">
        <f t="shared" si="402"/>
        <v/>
      </c>
      <c r="BY236" s="195" t="str">
        <f t="shared" si="402"/>
        <v/>
      </c>
      <c r="BZ236" s="195" t="str">
        <f t="shared" si="402"/>
        <v/>
      </c>
      <c r="CA236" s="195" t="str">
        <f t="shared" si="402"/>
        <v/>
      </c>
      <c r="CB236" s="195" t="str">
        <f t="shared" si="402"/>
        <v/>
      </c>
      <c r="CC236" s="195" t="str">
        <f t="shared" si="402"/>
        <v/>
      </c>
      <c r="CD236" s="195" t="str">
        <f t="shared" si="402"/>
        <v/>
      </c>
      <c r="CE236" s="195" t="str">
        <f t="shared" si="402"/>
        <v/>
      </c>
      <c r="CF236" s="195" t="str">
        <f t="shared" si="402"/>
        <v/>
      </c>
      <c r="CG236" s="195" t="str">
        <f t="shared" si="402"/>
        <v/>
      </c>
      <c r="CH236" s="195" t="str">
        <f t="shared" si="402"/>
        <v/>
      </c>
      <c r="CI236" s="195" t="str">
        <f t="shared" si="402"/>
        <v/>
      </c>
      <c r="CJ236" s="195" t="str">
        <f t="shared" si="402"/>
        <v/>
      </c>
      <c r="CK236" s="195" t="str">
        <f t="shared" si="402"/>
        <v/>
      </c>
      <c r="CL236" s="195" t="str">
        <f t="shared" si="402"/>
        <v/>
      </c>
      <c r="CM236" s="195" t="str">
        <f t="shared" si="402"/>
        <v/>
      </c>
      <c r="CN236" s="195" t="str">
        <f t="shared" si="402"/>
        <v/>
      </c>
      <c r="CO236" s="195" t="str">
        <f t="shared" si="402"/>
        <v/>
      </c>
      <c r="CP236" s="195" t="str">
        <f t="shared" si="402"/>
        <v/>
      </c>
      <c r="CQ236" s="195" t="str">
        <f t="shared" si="402"/>
        <v/>
      </c>
      <c r="CR236" s="195" t="str">
        <f t="shared" si="402"/>
        <v/>
      </c>
      <c r="CS236" s="195" t="str">
        <f t="shared" si="402"/>
        <v/>
      </c>
      <c r="CT236" s="195" t="str">
        <f t="shared" si="402"/>
        <v/>
      </c>
      <c r="CU236" s="195" t="str">
        <f t="shared" si="402"/>
        <v/>
      </c>
      <c r="CV236" s="195" t="str">
        <f t="shared" si="402"/>
        <v/>
      </c>
      <c r="CW236" s="195" t="str">
        <f t="shared" ref="CW236:CY236" si="403">IF($C236&gt;CW$135, "", IF(CW$135=$G$15, MAX(CW130-$G$20, 0), EXP(-$G$21*$G$16)*($G$19*CX236+(1-$G$19)*DF238)))</f>
        <v/>
      </c>
      <c r="CX236" s="195" t="str">
        <f t="shared" si="403"/>
        <v/>
      </c>
      <c r="CY236" s="195" t="str">
        <f t="shared" si="403"/>
        <v/>
      </c>
      <c r="CZ236" s="195">
        <f>IF($C236&gt;CZ$135, "", IF(CZ$135=$G$15, MAX(CZ130-$G$20, 0), EXP(-$G$21*$G$16)*($G$19*#REF!+(1-$G$19)*DI238)))</f>
        <v>0</v>
      </c>
    </row>
    <row r="237" spans="1:112" ht="16" customHeight="1">
      <c r="A237" s="154"/>
    </row>
    <row r="238" spans="1:112" ht="15">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c r="CY238"/>
      <c r="CZ238"/>
      <c r="DB238"/>
      <c r="DC238"/>
      <c r="DD238"/>
      <c r="DE238"/>
      <c r="DF238"/>
      <c r="DG238"/>
      <c r="DH238"/>
    </row>
    <row r="239" spans="1:112" ht="15">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c r="CY239"/>
      <c r="CZ239"/>
      <c r="DB239"/>
      <c r="DC239"/>
      <c r="DD239"/>
      <c r="DE239"/>
      <c r="DF239"/>
      <c r="DG239"/>
      <c r="DH239"/>
    </row>
    <row r="240" spans="1:112" ht="15">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c r="CY240"/>
      <c r="CZ240"/>
      <c r="DB240"/>
      <c r="DC240"/>
      <c r="DD240"/>
      <c r="DE240"/>
      <c r="DF240"/>
      <c r="DG240"/>
      <c r="DH240"/>
    </row>
    <row r="241" spans="13:112" ht="15">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c r="CY241"/>
      <c r="CZ241"/>
      <c r="DB241"/>
      <c r="DC241"/>
      <c r="DD241"/>
      <c r="DE241"/>
      <c r="DF241"/>
      <c r="DG241"/>
      <c r="DH241"/>
    </row>
    <row r="242" spans="13:112" ht="15">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c r="CY242"/>
      <c r="CZ242"/>
      <c r="DB242"/>
      <c r="DC242"/>
      <c r="DD242"/>
      <c r="DE242"/>
      <c r="DF242"/>
      <c r="DG242"/>
      <c r="DH242"/>
    </row>
    <row r="243" spans="13:112" ht="15">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c r="CY243"/>
      <c r="CZ243"/>
      <c r="DB243"/>
      <c r="DC243"/>
      <c r="DD243"/>
      <c r="DE243"/>
      <c r="DF243"/>
      <c r="DG243"/>
      <c r="DH243"/>
    </row>
    <row r="244" spans="13:112" ht="15">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c r="CY244"/>
      <c r="CZ244"/>
      <c r="DB244"/>
      <c r="DC244"/>
      <c r="DD244"/>
      <c r="DE244"/>
      <c r="DF244"/>
      <c r="DG244"/>
      <c r="DH244"/>
    </row>
    <row r="245" spans="13:112" ht="1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c r="CY245"/>
      <c r="CZ245"/>
      <c r="DB245"/>
      <c r="DC245"/>
      <c r="DD245"/>
      <c r="DE245"/>
      <c r="DF245"/>
      <c r="DG245"/>
      <c r="DH245"/>
    </row>
    <row r="246" spans="13:112" ht="15">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c r="CY246"/>
      <c r="CZ246"/>
      <c r="DB246"/>
      <c r="DC246"/>
      <c r="DD246"/>
      <c r="DE246"/>
      <c r="DF246"/>
      <c r="DG246"/>
      <c r="DH246"/>
    </row>
    <row r="247" spans="13:112" ht="15">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c r="CY247"/>
      <c r="CZ247"/>
      <c r="DB247"/>
      <c r="DC247"/>
      <c r="DD247"/>
      <c r="DE247"/>
      <c r="DF247"/>
      <c r="DG247"/>
      <c r="DH247"/>
    </row>
    <row r="248" spans="13:112" ht="15">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c r="CT248"/>
      <c r="CU248"/>
      <c r="CV248"/>
      <c r="CW248"/>
      <c r="CX248"/>
      <c r="CY248"/>
      <c r="CZ248"/>
      <c r="DB248"/>
      <c r="DC248"/>
      <c r="DD248"/>
      <c r="DE248"/>
      <c r="DF248"/>
      <c r="DG248"/>
      <c r="DH248"/>
    </row>
    <row r="249" spans="13:112" ht="15">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c r="CY249"/>
      <c r="CZ249"/>
      <c r="DB249"/>
      <c r="DC249"/>
      <c r="DD249"/>
      <c r="DE249"/>
      <c r="DF249"/>
      <c r="DG249"/>
      <c r="DH249"/>
    </row>
    <row r="250" spans="13:112" ht="15">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c r="CT250"/>
      <c r="CU250"/>
      <c r="CV250"/>
      <c r="CW250"/>
      <c r="CX250"/>
      <c r="CY250"/>
      <c r="CZ250"/>
      <c r="DB250"/>
      <c r="DC250"/>
      <c r="DD250"/>
      <c r="DE250"/>
      <c r="DF250"/>
      <c r="DG250"/>
      <c r="DH250"/>
    </row>
    <row r="251" spans="13:112" ht="15">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c r="CT251"/>
      <c r="CU251"/>
      <c r="CV251"/>
      <c r="CW251"/>
      <c r="CX251"/>
      <c r="CY251"/>
      <c r="CZ251"/>
      <c r="DB251"/>
      <c r="DC251"/>
      <c r="DD251"/>
      <c r="DE251"/>
      <c r="DF251"/>
      <c r="DG251"/>
      <c r="DH251"/>
    </row>
    <row r="252" spans="13:112" ht="15">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c r="CT252"/>
      <c r="CU252"/>
      <c r="CV252"/>
      <c r="CW252"/>
      <c r="CX252"/>
      <c r="CY252"/>
      <c r="CZ252"/>
      <c r="DB252"/>
      <c r="DC252"/>
      <c r="DD252"/>
      <c r="DE252"/>
      <c r="DF252"/>
      <c r="DG252"/>
      <c r="DH252"/>
    </row>
    <row r="253" spans="13:112" ht="15">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c r="CT253"/>
      <c r="CU253"/>
      <c r="CV253"/>
      <c r="CW253"/>
      <c r="CX253"/>
      <c r="CY253"/>
      <c r="CZ253"/>
      <c r="DB253"/>
      <c r="DC253"/>
      <c r="DD253"/>
      <c r="DE253"/>
      <c r="DF253"/>
      <c r="DG253"/>
      <c r="DH253"/>
    </row>
    <row r="254" spans="13:112" ht="15">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c r="CJ254"/>
      <c r="CK254"/>
      <c r="CL254"/>
      <c r="CM254"/>
      <c r="CN254"/>
      <c r="CO254"/>
      <c r="CP254"/>
      <c r="CQ254"/>
      <c r="CR254"/>
      <c r="CS254"/>
      <c r="CT254"/>
      <c r="CU254"/>
      <c r="CV254"/>
      <c r="CW254"/>
      <c r="CX254"/>
      <c r="CY254"/>
      <c r="CZ254"/>
      <c r="DB254"/>
      <c r="DC254"/>
      <c r="DD254"/>
      <c r="DE254"/>
      <c r="DF254"/>
      <c r="DG254"/>
      <c r="DH254"/>
    </row>
    <row r="255" spans="13:112" ht="1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c r="CJ255"/>
      <c r="CK255"/>
      <c r="CL255"/>
      <c r="CM255"/>
      <c r="CN255"/>
      <c r="CO255"/>
      <c r="CP255"/>
      <c r="CQ255"/>
      <c r="CR255"/>
      <c r="CS255"/>
      <c r="CT255"/>
      <c r="CU255"/>
      <c r="CV255"/>
      <c r="CW255"/>
      <c r="CX255"/>
      <c r="CY255"/>
      <c r="CZ255"/>
      <c r="DB255"/>
      <c r="DC255"/>
      <c r="DD255"/>
      <c r="DE255"/>
      <c r="DF255"/>
      <c r="DG255"/>
      <c r="DH255"/>
    </row>
    <row r="256" spans="13:112" ht="15">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c r="CU256"/>
      <c r="CV256"/>
      <c r="CW256"/>
      <c r="CX256"/>
      <c r="CY256"/>
      <c r="CZ256"/>
      <c r="DB256"/>
      <c r="DC256"/>
      <c r="DD256"/>
      <c r="DE256"/>
      <c r="DF256"/>
      <c r="DG256"/>
      <c r="DH256"/>
    </row>
    <row r="257" spans="13:112" ht="15">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c r="CT257"/>
      <c r="CU257"/>
      <c r="CV257"/>
      <c r="CW257"/>
      <c r="CX257"/>
      <c r="CY257"/>
      <c r="CZ257"/>
      <c r="DB257"/>
      <c r="DC257"/>
      <c r="DD257"/>
      <c r="DE257"/>
      <c r="DF257"/>
      <c r="DG257"/>
      <c r="DH257"/>
    </row>
    <row r="258" spans="13:112" ht="15">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c r="CT258"/>
      <c r="CU258"/>
      <c r="CV258"/>
      <c r="CW258"/>
      <c r="CX258"/>
      <c r="CY258"/>
      <c r="CZ258"/>
      <c r="DB258"/>
      <c r="DC258"/>
      <c r="DD258"/>
      <c r="DE258"/>
      <c r="DF258"/>
      <c r="DG258"/>
      <c r="DH258"/>
    </row>
    <row r="259" spans="13:112" ht="15">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c r="CC259"/>
      <c r="CD259"/>
      <c r="CE259"/>
      <c r="CF259"/>
      <c r="CG259"/>
      <c r="CH259"/>
      <c r="CI259"/>
      <c r="CJ259"/>
      <c r="CK259"/>
      <c r="CL259"/>
      <c r="CM259"/>
      <c r="CN259"/>
      <c r="CO259"/>
      <c r="CP259"/>
      <c r="CQ259"/>
      <c r="CR259"/>
      <c r="CS259"/>
      <c r="CT259"/>
      <c r="CU259"/>
      <c r="CV259"/>
      <c r="CW259"/>
      <c r="CX259"/>
      <c r="CY259"/>
      <c r="CZ259"/>
      <c r="DB259"/>
      <c r="DC259"/>
      <c r="DD259"/>
      <c r="DE259"/>
      <c r="DF259"/>
      <c r="DG259"/>
      <c r="DH259"/>
    </row>
    <row r="260" spans="13:112" ht="15">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c r="CC260"/>
      <c r="CD260"/>
      <c r="CE260"/>
      <c r="CF260"/>
      <c r="CG260"/>
      <c r="CH260"/>
      <c r="CI260"/>
      <c r="CJ260"/>
      <c r="CK260"/>
      <c r="CL260"/>
      <c r="CM260"/>
      <c r="CN260"/>
      <c r="CO260"/>
      <c r="CP260"/>
      <c r="CQ260"/>
      <c r="CR260"/>
      <c r="CS260"/>
      <c r="CT260"/>
      <c r="CU260"/>
      <c r="CV260"/>
      <c r="CW260"/>
      <c r="CX260"/>
      <c r="CY260"/>
      <c r="CZ260"/>
      <c r="DB260"/>
      <c r="DC260"/>
      <c r="DD260"/>
      <c r="DE260"/>
      <c r="DF260"/>
      <c r="DG260"/>
      <c r="DH260"/>
    </row>
    <row r="261" spans="13:112" ht="15">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c r="CC261"/>
      <c r="CD261"/>
      <c r="CE261"/>
      <c r="CF261"/>
      <c r="CG261"/>
      <c r="CH261"/>
      <c r="CI261"/>
      <c r="CJ261"/>
      <c r="CK261"/>
      <c r="CL261"/>
      <c r="CM261"/>
      <c r="CN261"/>
      <c r="CO261"/>
      <c r="CP261"/>
      <c r="CQ261"/>
      <c r="CR261"/>
      <c r="CS261"/>
      <c r="CT261"/>
      <c r="CU261"/>
      <c r="CV261"/>
      <c r="CW261"/>
      <c r="CX261"/>
      <c r="CY261"/>
      <c r="CZ261"/>
      <c r="DB261"/>
      <c r="DC261"/>
      <c r="DD261"/>
      <c r="DE261"/>
      <c r="DF261"/>
      <c r="DG261"/>
      <c r="DH261"/>
    </row>
    <row r="262" spans="13:112" ht="15">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c r="CC262"/>
      <c r="CD262"/>
      <c r="CE262"/>
      <c r="CF262"/>
      <c r="CG262"/>
      <c r="CH262"/>
      <c r="CI262"/>
      <c r="CJ262"/>
      <c r="CK262"/>
      <c r="CL262"/>
      <c r="CM262"/>
      <c r="CN262"/>
      <c r="CO262"/>
      <c r="CP262"/>
      <c r="CQ262"/>
      <c r="CR262"/>
      <c r="CS262"/>
      <c r="CT262"/>
      <c r="CU262"/>
      <c r="CV262"/>
      <c r="CW262"/>
      <c r="CX262"/>
      <c r="CY262"/>
      <c r="CZ262"/>
      <c r="DB262"/>
      <c r="DC262"/>
      <c r="DD262"/>
      <c r="DE262"/>
      <c r="DF262"/>
      <c r="DG262"/>
      <c r="DH262"/>
    </row>
    <row r="263" spans="13:112" ht="15">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c r="CC263"/>
      <c r="CD263"/>
      <c r="CE263"/>
      <c r="CF263"/>
      <c r="CG263"/>
      <c r="CH263"/>
      <c r="CI263"/>
      <c r="CJ263"/>
      <c r="CK263"/>
      <c r="CL263"/>
      <c r="CM263"/>
      <c r="CN263"/>
      <c r="CO263"/>
      <c r="CP263"/>
      <c r="CQ263"/>
      <c r="CR263"/>
      <c r="CS263"/>
      <c r="CT263"/>
      <c r="CU263"/>
      <c r="CV263"/>
      <c r="CW263"/>
      <c r="CX263"/>
      <c r="CY263"/>
      <c r="CZ263"/>
      <c r="DB263"/>
      <c r="DC263"/>
      <c r="DD263"/>
      <c r="DE263"/>
      <c r="DF263"/>
      <c r="DG263"/>
      <c r="DH263"/>
    </row>
    <row r="264" spans="13:112" ht="15">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c r="CC264"/>
      <c r="CD264"/>
      <c r="CE264"/>
      <c r="CF264"/>
      <c r="CG264"/>
      <c r="CH264"/>
      <c r="CI264"/>
      <c r="CJ264"/>
      <c r="CK264"/>
      <c r="CL264"/>
      <c r="CM264"/>
      <c r="CN264"/>
      <c r="CO264"/>
      <c r="CP264"/>
      <c r="CQ264"/>
      <c r="CR264"/>
      <c r="CS264"/>
      <c r="CT264"/>
      <c r="CU264"/>
      <c r="CV264"/>
      <c r="CW264"/>
      <c r="CX264"/>
      <c r="CY264"/>
      <c r="CZ264"/>
      <c r="DB264"/>
      <c r="DC264"/>
      <c r="DD264"/>
      <c r="DE264"/>
      <c r="DF264"/>
      <c r="DG264"/>
      <c r="DH264"/>
    </row>
    <row r="265" spans="13:112" ht="1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c r="CA265"/>
      <c r="CB265"/>
      <c r="CC265"/>
      <c r="CD265"/>
      <c r="CE265"/>
      <c r="CF265"/>
      <c r="CG265"/>
      <c r="CH265"/>
      <c r="CI265"/>
      <c r="CJ265"/>
      <c r="CK265"/>
      <c r="CL265"/>
      <c r="CM265"/>
      <c r="CN265"/>
      <c r="CO265"/>
      <c r="CP265"/>
      <c r="CQ265"/>
      <c r="CR265"/>
      <c r="CS265"/>
      <c r="CT265"/>
      <c r="CU265"/>
      <c r="CV265"/>
      <c r="CW265"/>
      <c r="CX265"/>
      <c r="CY265"/>
      <c r="CZ265"/>
      <c r="DB265"/>
      <c r="DC265"/>
      <c r="DD265"/>
      <c r="DE265"/>
      <c r="DF265"/>
      <c r="DG265"/>
      <c r="DH265"/>
    </row>
    <row r="266" spans="13:112" ht="15">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c r="CC266"/>
      <c r="CD266"/>
      <c r="CE266"/>
      <c r="CF266"/>
      <c r="CG266"/>
      <c r="CH266"/>
      <c r="CI266"/>
      <c r="CJ266"/>
      <c r="CK266"/>
      <c r="CL266"/>
      <c r="CM266"/>
      <c r="CN266"/>
      <c r="CO266"/>
      <c r="CP266"/>
      <c r="CQ266"/>
      <c r="CR266"/>
      <c r="CS266"/>
      <c r="CT266"/>
      <c r="CU266"/>
      <c r="CV266"/>
      <c r="CW266"/>
      <c r="CX266"/>
      <c r="CY266"/>
      <c r="CZ266"/>
      <c r="DB266"/>
      <c r="DC266"/>
      <c r="DD266"/>
      <c r="DE266"/>
      <c r="DF266"/>
      <c r="DG266"/>
      <c r="DH266"/>
    </row>
    <row r="267" spans="13:112" ht="15">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c r="CC267"/>
      <c r="CD267"/>
      <c r="CE267"/>
      <c r="CF267"/>
      <c r="CG267"/>
      <c r="CH267"/>
      <c r="CI267"/>
      <c r="CJ267"/>
      <c r="CK267"/>
      <c r="CL267"/>
      <c r="CM267"/>
      <c r="CN267"/>
      <c r="CO267"/>
      <c r="CP267"/>
      <c r="CQ267"/>
      <c r="CR267"/>
      <c r="CS267"/>
      <c r="CT267"/>
      <c r="CU267"/>
      <c r="CV267"/>
      <c r="CW267"/>
      <c r="CX267"/>
      <c r="CY267"/>
      <c r="CZ267"/>
      <c r="DB267"/>
      <c r="DC267"/>
      <c r="DD267"/>
      <c r="DE267"/>
      <c r="DF267"/>
      <c r="DG267"/>
      <c r="DH267"/>
    </row>
    <row r="268" spans="13:112" ht="15">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c r="CA268"/>
      <c r="CB268"/>
      <c r="CC268"/>
      <c r="CD268"/>
      <c r="CE268"/>
      <c r="CF268"/>
      <c r="CG268"/>
      <c r="CH268"/>
      <c r="CI268"/>
      <c r="CJ268"/>
      <c r="CK268"/>
      <c r="CL268"/>
      <c r="CM268"/>
      <c r="CN268"/>
      <c r="CO268"/>
      <c r="CP268"/>
      <c r="CQ268"/>
      <c r="CR268"/>
      <c r="CS268"/>
      <c r="CT268"/>
      <c r="CU268"/>
      <c r="CV268"/>
      <c r="CW268"/>
      <c r="CX268"/>
      <c r="CY268"/>
      <c r="CZ268"/>
      <c r="DB268"/>
      <c r="DC268"/>
      <c r="DD268"/>
      <c r="DE268"/>
      <c r="DF268"/>
      <c r="DG268"/>
      <c r="DH268"/>
    </row>
    <row r="269" spans="13:112" ht="15">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c r="CB269"/>
      <c r="CC269"/>
      <c r="CD269"/>
      <c r="CE269"/>
      <c r="CF269"/>
      <c r="CG269"/>
      <c r="CH269"/>
      <c r="CI269"/>
      <c r="CJ269"/>
      <c r="CK269"/>
      <c r="CL269"/>
      <c r="CM269"/>
      <c r="CN269"/>
      <c r="CO269"/>
      <c r="CP269"/>
      <c r="CQ269"/>
      <c r="CR269"/>
      <c r="CS269"/>
      <c r="CT269"/>
      <c r="CU269"/>
      <c r="CV269"/>
      <c r="CW269"/>
      <c r="CX269"/>
      <c r="CY269"/>
      <c r="CZ269"/>
      <c r="DB269"/>
      <c r="DC269"/>
      <c r="DD269"/>
      <c r="DE269"/>
      <c r="DF269"/>
      <c r="DG269"/>
      <c r="DH269"/>
    </row>
    <row r="270" spans="13:112" ht="15">
      <c r="M270"/>
      <c r="N270"/>
      <c r="O270"/>
      <c r="P270"/>
      <c r="Q270"/>
      <c r="R270"/>
      <c r="S270"/>
      <c r="T270"/>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c r="CC270"/>
      <c r="CD270"/>
      <c r="CE270"/>
      <c r="CF270"/>
      <c r="CG270"/>
      <c r="CH270"/>
      <c r="CI270"/>
      <c r="CJ270"/>
      <c r="CK270"/>
      <c r="CL270"/>
      <c r="CM270"/>
      <c r="CN270"/>
      <c r="CO270"/>
      <c r="CP270"/>
      <c r="CQ270"/>
      <c r="CR270"/>
      <c r="CS270"/>
      <c r="CT270"/>
      <c r="CU270"/>
      <c r="CV270"/>
      <c r="CW270"/>
      <c r="CX270"/>
      <c r="CY270"/>
      <c r="CZ270"/>
      <c r="DB270"/>
      <c r="DC270"/>
      <c r="DD270"/>
      <c r="DE270"/>
      <c r="DF270"/>
      <c r="DG270"/>
      <c r="DH270"/>
    </row>
    <row r="271" spans="13:112" ht="15">
      <c r="M271"/>
      <c r="N271"/>
      <c r="O271"/>
      <c r="P271"/>
      <c r="Q271"/>
      <c r="R271"/>
      <c r="S271"/>
      <c r="T271"/>
      <c r="U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c r="CB271"/>
      <c r="CC271"/>
      <c r="CD271"/>
      <c r="CE271"/>
      <c r="CF271"/>
      <c r="CG271"/>
      <c r="CH271"/>
      <c r="CI271"/>
      <c r="CJ271"/>
      <c r="CK271"/>
      <c r="CL271"/>
      <c r="CM271"/>
      <c r="CN271"/>
      <c r="CO271"/>
      <c r="CP271"/>
      <c r="CQ271"/>
      <c r="CR271"/>
      <c r="CS271"/>
      <c r="CT271"/>
      <c r="CU271"/>
      <c r="CV271"/>
      <c r="CW271"/>
      <c r="CX271"/>
      <c r="CY271"/>
      <c r="CZ271"/>
      <c r="DB271"/>
      <c r="DC271"/>
      <c r="DD271"/>
      <c r="DE271"/>
      <c r="DF271"/>
      <c r="DG271"/>
      <c r="DH271"/>
    </row>
    <row r="272" spans="13:112" ht="15">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c r="CC272"/>
      <c r="CD272"/>
      <c r="CE272"/>
      <c r="CF272"/>
      <c r="CG272"/>
      <c r="CH272"/>
      <c r="CI272"/>
      <c r="CJ272"/>
      <c r="CK272"/>
      <c r="CL272"/>
      <c r="CM272"/>
      <c r="CN272"/>
      <c r="CO272"/>
      <c r="CP272"/>
      <c r="CQ272"/>
      <c r="CR272"/>
      <c r="CS272"/>
      <c r="CT272"/>
      <c r="CU272"/>
      <c r="CV272"/>
      <c r="CW272"/>
      <c r="CX272"/>
      <c r="CY272"/>
      <c r="CZ272"/>
      <c r="DB272"/>
      <c r="DC272"/>
      <c r="DD272"/>
      <c r="DE272"/>
      <c r="DF272"/>
      <c r="DG272"/>
      <c r="DH272"/>
    </row>
    <row r="273" spans="13:112" ht="15">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c r="CA273"/>
      <c r="CB273"/>
      <c r="CC273"/>
      <c r="CD273"/>
      <c r="CE273"/>
      <c r="CF273"/>
      <c r="CG273"/>
      <c r="CH273"/>
      <c r="CI273"/>
      <c r="CJ273"/>
      <c r="CK273"/>
      <c r="CL273"/>
      <c r="CM273"/>
      <c r="CN273"/>
      <c r="CO273"/>
      <c r="CP273"/>
      <c r="CQ273"/>
      <c r="CR273"/>
      <c r="CS273"/>
      <c r="CT273"/>
      <c r="CU273"/>
      <c r="CV273"/>
      <c r="CW273"/>
      <c r="CX273"/>
      <c r="CY273"/>
      <c r="CZ273"/>
      <c r="DB273"/>
      <c r="DC273"/>
      <c r="DD273"/>
      <c r="DE273"/>
      <c r="DF273"/>
      <c r="DG273"/>
      <c r="DH273"/>
    </row>
    <row r="274" spans="13:112" ht="15">
      <c r="M274"/>
      <c r="N274"/>
      <c r="O274"/>
      <c r="P274"/>
      <c r="Q274"/>
      <c r="R274"/>
      <c r="S274"/>
      <c r="T274"/>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c r="CA274"/>
      <c r="CB274"/>
      <c r="CC274"/>
      <c r="CD274"/>
      <c r="CE274"/>
      <c r="CF274"/>
      <c r="CG274"/>
      <c r="CH274"/>
      <c r="CI274"/>
      <c r="CJ274"/>
      <c r="CK274"/>
      <c r="CL274"/>
      <c r="CM274"/>
      <c r="CN274"/>
      <c r="CO274"/>
      <c r="CP274"/>
      <c r="CQ274"/>
      <c r="CR274"/>
      <c r="CS274"/>
      <c r="CT274"/>
      <c r="CU274"/>
      <c r="CV274"/>
      <c r="CW274"/>
      <c r="CX274"/>
      <c r="CY274"/>
      <c r="CZ274"/>
      <c r="DB274"/>
      <c r="DC274"/>
      <c r="DD274"/>
      <c r="DE274"/>
      <c r="DF274"/>
      <c r="DG274"/>
      <c r="DH274"/>
    </row>
    <row r="275" spans="13:112" ht="15">
      <c r="M275"/>
      <c r="N275"/>
      <c r="O275"/>
      <c r="P275"/>
      <c r="Q275"/>
      <c r="R275"/>
      <c r="S275"/>
      <c r="T275"/>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c r="CA275"/>
      <c r="CB275"/>
      <c r="CC275"/>
      <c r="CD275"/>
      <c r="CE275"/>
      <c r="CF275"/>
      <c r="CG275"/>
      <c r="CH275"/>
      <c r="CI275"/>
      <c r="CJ275"/>
      <c r="CK275"/>
      <c r="CL275"/>
      <c r="CM275"/>
      <c r="CN275"/>
      <c r="CO275"/>
      <c r="CP275"/>
      <c r="CQ275"/>
      <c r="CR275"/>
      <c r="CS275"/>
      <c r="CT275"/>
      <c r="CU275"/>
      <c r="CV275"/>
      <c r="CW275"/>
      <c r="CX275"/>
      <c r="CY275"/>
      <c r="CZ275"/>
      <c r="DB275"/>
      <c r="DC275"/>
      <c r="DD275"/>
      <c r="DE275"/>
      <c r="DF275"/>
      <c r="DG275"/>
      <c r="DH275"/>
    </row>
    <row r="276" spans="13:112" ht="15">
      <c r="M276"/>
      <c r="N276"/>
      <c r="O276"/>
      <c r="P276"/>
      <c r="Q276"/>
      <c r="R276"/>
      <c r="S276"/>
      <c r="T276"/>
      <c r="U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c r="CC276"/>
      <c r="CD276"/>
      <c r="CE276"/>
      <c r="CF276"/>
      <c r="CG276"/>
      <c r="CH276"/>
      <c r="CI276"/>
      <c r="CJ276"/>
      <c r="CK276"/>
      <c r="CL276"/>
      <c r="CM276"/>
      <c r="CN276"/>
      <c r="CO276"/>
      <c r="CP276"/>
      <c r="CQ276"/>
      <c r="CR276"/>
      <c r="CS276"/>
      <c r="CT276"/>
      <c r="CU276"/>
      <c r="CV276"/>
      <c r="CW276"/>
      <c r="CX276"/>
      <c r="CY276"/>
      <c r="CZ276"/>
      <c r="DB276"/>
      <c r="DC276"/>
      <c r="DD276"/>
      <c r="DE276"/>
      <c r="DF276"/>
      <c r="DG276"/>
      <c r="DH276"/>
    </row>
    <row r="277" spans="13:112" ht="15">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c r="CA277"/>
      <c r="CB277"/>
      <c r="CC277"/>
      <c r="CD277"/>
      <c r="CE277"/>
      <c r="CF277"/>
      <c r="CG277"/>
      <c r="CH277"/>
      <c r="CI277"/>
      <c r="CJ277"/>
      <c r="CK277"/>
      <c r="CL277"/>
      <c r="CM277"/>
      <c r="CN277"/>
      <c r="CO277"/>
      <c r="CP277"/>
      <c r="CQ277"/>
      <c r="CR277"/>
      <c r="CS277"/>
      <c r="CT277"/>
      <c r="CU277"/>
      <c r="CV277"/>
      <c r="CW277"/>
      <c r="CX277"/>
      <c r="CY277"/>
      <c r="CZ277"/>
      <c r="DB277"/>
      <c r="DC277"/>
      <c r="DD277"/>
      <c r="DE277"/>
      <c r="DF277"/>
      <c r="DG277"/>
      <c r="DH277"/>
    </row>
    <row r="278" spans="13:112" ht="15">
      <c r="M278"/>
      <c r="N278"/>
      <c r="O278"/>
      <c r="P278"/>
      <c r="Q278"/>
      <c r="R278"/>
      <c r="S278"/>
      <c r="T278"/>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c r="CA278"/>
      <c r="CB278"/>
      <c r="CC278"/>
      <c r="CD278"/>
      <c r="CE278"/>
      <c r="CF278"/>
      <c r="CG278"/>
      <c r="CH278"/>
      <c r="CI278"/>
      <c r="CJ278"/>
      <c r="CK278"/>
      <c r="CL278"/>
      <c r="CM278"/>
      <c r="CN278"/>
      <c r="CO278"/>
      <c r="CP278"/>
      <c r="CQ278"/>
      <c r="CR278"/>
      <c r="CS278"/>
      <c r="CT278"/>
      <c r="CU278"/>
      <c r="CV278"/>
      <c r="CW278"/>
      <c r="CX278"/>
      <c r="CY278"/>
      <c r="CZ278"/>
      <c r="DB278"/>
      <c r="DC278"/>
      <c r="DD278"/>
      <c r="DE278"/>
      <c r="DF278"/>
      <c r="DG278"/>
      <c r="DH278"/>
    </row>
    <row r="279" spans="13:112" ht="15">
      <c r="M279"/>
      <c r="N279"/>
      <c r="O279"/>
      <c r="P279"/>
      <c r="Q279"/>
      <c r="R279"/>
      <c r="S279"/>
      <c r="T279"/>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c r="CC279"/>
      <c r="CD279"/>
      <c r="CE279"/>
      <c r="CF279"/>
      <c r="CG279"/>
      <c r="CH279"/>
      <c r="CI279"/>
      <c r="CJ279"/>
      <c r="CK279"/>
      <c r="CL279"/>
      <c r="CM279"/>
      <c r="CN279"/>
      <c r="CO279"/>
      <c r="CP279"/>
      <c r="CQ279"/>
      <c r="CR279"/>
      <c r="CS279"/>
      <c r="CT279"/>
      <c r="CU279"/>
      <c r="CV279"/>
      <c r="CW279"/>
      <c r="CX279"/>
      <c r="CY279"/>
      <c r="CZ279"/>
      <c r="DB279"/>
      <c r="DC279"/>
      <c r="DD279"/>
      <c r="DE279"/>
      <c r="DF279"/>
      <c r="DG279"/>
      <c r="DH279"/>
    </row>
    <row r="280" spans="13:112" ht="15">
      <c r="M280"/>
      <c r="N280"/>
      <c r="O280"/>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c r="CC280"/>
      <c r="CD280"/>
      <c r="CE280"/>
      <c r="CF280"/>
      <c r="CG280"/>
      <c r="CH280"/>
      <c r="CI280"/>
      <c r="CJ280"/>
      <c r="CK280"/>
      <c r="CL280"/>
      <c r="CM280"/>
      <c r="CN280"/>
      <c r="CO280"/>
      <c r="CP280"/>
      <c r="CQ280"/>
      <c r="CR280"/>
      <c r="CS280"/>
      <c r="CT280"/>
      <c r="CU280"/>
      <c r="CV280"/>
      <c r="CW280"/>
      <c r="CX280"/>
      <c r="CY280"/>
      <c r="CZ280"/>
      <c r="DB280"/>
      <c r="DC280"/>
      <c r="DD280"/>
      <c r="DE280"/>
      <c r="DF280"/>
      <c r="DG280"/>
      <c r="DH280"/>
    </row>
    <row r="281" spans="13:112" ht="15">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c r="CC281"/>
      <c r="CD281"/>
      <c r="CE281"/>
      <c r="CF281"/>
      <c r="CG281"/>
      <c r="CH281"/>
      <c r="CI281"/>
      <c r="CJ281"/>
      <c r="CK281"/>
      <c r="CL281"/>
      <c r="CM281"/>
      <c r="CN281"/>
      <c r="CO281"/>
      <c r="CP281"/>
      <c r="CQ281"/>
      <c r="CR281"/>
      <c r="CS281"/>
      <c r="CT281"/>
      <c r="CU281"/>
      <c r="CV281"/>
      <c r="CW281"/>
      <c r="CX281"/>
      <c r="CY281"/>
      <c r="CZ281"/>
      <c r="DB281"/>
      <c r="DC281"/>
      <c r="DD281"/>
      <c r="DE281"/>
      <c r="DF281"/>
      <c r="DG281"/>
      <c r="DH281"/>
    </row>
    <row r="282" spans="13:112" ht="15">
      <c r="M282"/>
      <c r="N282"/>
      <c r="O282"/>
      <c r="P282"/>
      <c r="Q282"/>
      <c r="R282"/>
      <c r="S282"/>
      <c r="T282"/>
      <c r="U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c r="CC282"/>
      <c r="CD282"/>
      <c r="CE282"/>
      <c r="CF282"/>
      <c r="CG282"/>
      <c r="CH282"/>
      <c r="CI282"/>
      <c r="CJ282"/>
      <c r="CK282"/>
      <c r="CL282"/>
      <c r="CM282"/>
      <c r="CN282"/>
      <c r="CO282"/>
      <c r="CP282"/>
      <c r="CQ282"/>
      <c r="CR282"/>
      <c r="CS282"/>
      <c r="CT282"/>
      <c r="CU282"/>
      <c r="CV282"/>
      <c r="CW282"/>
      <c r="CX282"/>
      <c r="CY282"/>
      <c r="CZ282"/>
      <c r="DB282"/>
      <c r="DC282"/>
      <c r="DD282"/>
      <c r="DE282"/>
      <c r="DF282"/>
      <c r="DG282"/>
      <c r="DH282"/>
    </row>
    <row r="283" spans="13:112" ht="15">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c r="CA283"/>
      <c r="CB283"/>
      <c r="CC283"/>
      <c r="CD283"/>
      <c r="CE283"/>
      <c r="CF283"/>
      <c r="CG283"/>
      <c r="CH283"/>
      <c r="CI283"/>
      <c r="CJ283"/>
      <c r="CK283"/>
      <c r="CL283"/>
      <c r="CM283"/>
      <c r="CN283"/>
      <c r="CO283"/>
      <c r="CP283"/>
      <c r="CQ283"/>
      <c r="CR283"/>
      <c r="CS283"/>
      <c r="CT283"/>
      <c r="CU283"/>
      <c r="CV283"/>
      <c r="CW283"/>
      <c r="CX283"/>
      <c r="CY283"/>
      <c r="CZ283"/>
      <c r="DB283"/>
      <c r="DC283"/>
      <c r="DD283"/>
      <c r="DE283"/>
      <c r="DF283"/>
      <c r="DG283"/>
      <c r="DH283"/>
    </row>
    <row r="284" spans="13:112" ht="15">
      <c r="M284"/>
      <c r="N284"/>
      <c r="O284"/>
      <c r="P284"/>
      <c r="Q284"/>
      <c r="R284"/>
      <c r="S284"/>
      <c r="T284"/>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c r="CA284"/>
      <c r="CB284"/>
      <c r="CC284"/>
      <c r="CD284"/>
      <c r="CE284"/>
      <c r="CF284"/>
      <c r="CG284"/>
      <c r="CH284"/>
      <c r="CI284"/>
      <c r="CJ284"/>
      <c r="CK284"/>
      <c r="CL284"/>
      <c r="CM284"/>
      <c r="CN284"/>
      <c r="CO284"/>
      <c r="CP284"/>
      <c r="CQ284"/>
      <c r="CR284"/>
      <c r="CS284"/>
      <c r="CT284"/>
      <c r="CU284"/>
      <c r="CV284"/>
      <c r="CW284"/>
      <c r="CX284"/>
      <c r="CY284"/>
      <c r="CZ284"/>
      <c r="DB284"/>
      <c r="DC284"/>
      <c r="DD284"/>
      <c r="DE284"/>
      <c r="DF284"/>
      <c r="DG284"/>
      <c r="DH284"/>
    </row>
    <row r="285" spans="13:112" ht="15">
      <c r="M285"/>
      <c r="N285"/>
      <c r="O285"/>
      <c r="P285"/>
      <c r="Q285"/>
      <c r="R285"/>
      <c r="S285"/>
      <c r="T285"/>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c r="CA285"/>
      <c r="CB285"/>
      <c r="CC285"/>
      <c r="CD285"/>
      <c r="CE285"/>
      <c r="CF285"/>
      <c r="CG285"/>
      <c r="CH285"/>
      <c r="CI285"/>
      <c r="CJ285"/>
      <c r="CK285"/>
      <c r="CL285"/>
      <c r="CM285"/>
      <c r="CN285"/>
      <c r="CO285"/>
      <c r="CP285"/>
      <c r="CQ285"/>
      <c r="CR285"/>
      <c r="CS285"/>
      <c r="CT285"/>
      <c r="CU285"/>
      <c r="CV285"/>
      <c r="CW285"/>
      <c r="CX285"/>
      <c r="CY285"/>
      <c r="CZ285"/>
      <c r="DB285"/>
      <c r="DC285"/>
      <c r="DD285"/>
      <c r="DE285"/>
      <c r="DF285"/>
      <c r="DG285"/>
      <c r="DH285"/>
    </row>
    <row r="286" spans="13:112" ht="15">
      <c r="M286"/>
      <c r="N286"/>
      <c r="O286"/>
      <c r="P286"/>
      <c r="Q286"/>
      <c r="R286"/>
      <c r="S286"/>
      <c r="T286"/>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c r="CA286"/>
      <c r="CB286"/>
      <c r="CC286"/>
      <c r="CD286"/>
      <c r="CE286"/>
      <c r="CF286"/>
      <c r="CG286"/>
      <c r="CH286"/>
      <c r="CI286"/>
      <c r="CJ286"/>
      <c r="CK286"/>
      <c r="CL286"/>
      <c r="CM286"/>
      <c r="CN286"/>
      <c r="CO286"/>
      <c r="CP286"/>
      <c r="CQ286"/>
      <c r="CR286"/>
      <c r="CS286"/>
      <c r="CT286"/>
      <c r="CU286"/>
      <c r="CV286"/>
      <c r="CW286"/>
      <c r="CX286"/>
      <c r="CY286"/>
      <c r="CZ286"/>
      <c r="DB286"/>
      <c r="DC286"/>
      <c r="DD286"/>
      <c r="DE286"/>
      <c r="DF286"/>
      <c r="DG286"/>
      <c r="DH286"/>
    </row>
    <row r="287" spans="13:112" ht="15">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c r="CA287"/>
      <c r="CB287"/>
      <c r="CC287"/>
      <c r="CD287"/>
      <c r="CE287"/>
      <c r="CF287"/>
      <c r="CG287"/>
      <c r="CH287"/>
      <c r="CI287"/>
      <c r="CJ287"/>
      <c r="CK287"/>
      <c r="CL287"/>
      <c r="CM287"/>
      <c r="CN287"/>
      <c r="CO287"/>
      <c r="CP287"/>
      <c r="CQ287"/>
      <c r="CR287"/>
      <c r="CS287"/>
      <c r="CT287"/>
      <c r="CU287"/>
      <c r="CV287"/>
      <c r="CW287"/>
      <c r="CX287"/>
      <c r="CY287"/>
      <c r="CZ287"/>
      <c r="DB287"/>
      <c r="DC287"/>
      <c r="DD287"/>
      <c r="DE287"/>
      <c r="DF287"/>
      <c r="DG287"/>
      <c r="DH287"/>
    </row>
    <row r="288" spans="13:112" ht="15">
      <c r="M288"/>
      <c r="N288"/>
      <c r="O288"/>
      <c r="P288"/>
      <c r="Q288"/>
      <c r="R288"/>
      <c r="S288"/>
      <c r="T288"/>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c r="CA288"/>
      <c r="CB288"/>
      <c r="CC288"/>
      <c r="CD288"/>
      <c r="CE288"/>
      <c r="CF288"/>
      <c r="CG288"/>
      <c r="CH288"/>
      <c r="CI288"/>
      <c r="CJ288"/>
      <c r="CK288"/>
      <c r="CL288"/>
      <c r="CM288"/>
      <c r="CN288"/>
      <c r="CO288"/>
      <c r="CP288"/>
      <c r="CQ288"/>
      <c r="CR288"/>
      <c r="CS288"/>
      <c r="CT288"/>
      <c r="CU288"/>
      <c r="CV288"/>
      <c r="CW288"/>
      <c r="CX288"/>
      <c r="CY288"/>
      <c r="CZ288"/>
      <c r="DB288"/>
      <c r="DC288"/>
      <c r="DD288"/>
      <c r="DE288"/>
      <c r="DF288"/>
      <c r="DG288"/>
      <c r="DH288"/>
    </row>
    <row r="289" spans="13:112" ht="15">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c r="CA289"/>
      <c r="CB289"/>
      <c r="CC289"/>
      <c r="CD289"/>
      <c r="CE289"/>
      <c r="CF289"/>
      <c r="CG289"/>
      <c r="CH289"/>
      <c r="CI289"/>
      <c r="CJ289"/>
      <c r="CK289"/>
      <c r="CL289"/>
      <c r="CM289"/>
      <c r="CN289"/>
      <c r="CO289"/>
      <c r="CP289"/>
      <c r="CQ289"/>
      <c r="CR289"/>
      <c r="CS289"/>
      <c r="CT289"/>
      <c r="CU289"/>
      <c r="CV289"/>
      <c r="CW289"/>
      <c r="CX289"/>
      <c r="CY289"/>
      <c r="CZ289"/>
      <c r="DB289"/>
      <c r="DC289"/>
      <c r="DD289"/>
      <c r="DE289"/>
      <c r="DF289"/>
      <c r="DG289"/>
      <c r="DH289"/>
    </row>
    <row r="290" spans="13:112" ht="15">
      <c r="M290"/>
      <c r="N290"/>
      <c r="O290"/>
      <c r="P290"/>
      <c r="Q290"/>
      <c r="R290"/>
      <c r="S290"/>
      <c r="T290"/>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c r="CA290"/>
      <c r="CB290"/>
      <c r="CC290"/>
      <c r="CD290"/>
      <c r="CE290"/>
      <c r="CF290"/>
      <c r="CG290"/>
      <c r="CH290"/>
      <c r="CI290"/>
      <c r="CJ290"/>
      <c r="CK290"/>
      <c r="CL290"/>
      <c r="CM290"/>
      <c r="CN290"/>
      <c r="CO290"/>
      <c r="CP290"/>
      <c r="CQ290"/>
      <c r="CR290"/>
      <c r="CS290"/>
      <c r="CT290"/>
      <c r="CU290"/>
      <c r="CV290"/>
      <c r="CW290"/>
      <c r="CX290"/>
      <c r="CY290"/>
      <c r="CZ290"/>
      <c r="DB290"/>
      <c r="DC290"/>
      <c r="DD290"/>
      <c r="DE290"/>
      <c r="DF290"/>
      <c r="DG290"/>
      <c r="DH290"/>
    </row>
    <row r="291" spans="13:112" ht="15">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c r="CA291"/>
      <c r="CB291"/>
      <c r="CC291"/>
      <c r="CD291"/>
      <c r="CE291"/>
      <c r="CF291"/>
      <c r="CG291"/>
      <c r="CH291"/>
      <c r="CI291"/>
      <c r="CJ291"/>
      <c r="CK291"/>
      <c r="CL291"/>
      <c r="CM291"/>
      <c r="CN291"/>
      <c r="CO291"/>
      <c r="CP291"/>
      <c r="CQ291"/>
      <c r="CR291"/>
      <c r="CS291"/>
      <c r="CT291"/>
      <c r="CU291"/>
      <c r="CV291"/>
      <c r="CW291"/>
      <c r="CX291"/>
      <c r="CY291"/>
      <c r="CZ291"/>
      <c r="DB291"/>
      <c r="DC291"/>
      <c r="DD291"/>
      <c r="DE291"/>
      <c r="DF291"/>
      <c r="DG291"/>
      <c r="DH291"/>
    </row>
    <row r="292" spans="13:112" ht="15">
      <c r="M292"/>
      <c r="N292"/>
      <c r="O292"/>
      <c r="P292"/>
      <c r="Q292"/>
      <c r="R292"/>
      <c r="S292"/>
      <c r="T292"/>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c r="CA292"/>
      <c r="CB292"/>
      <c r="CC292"/>
      <c r="CD292"/>
      <c r="CE292"/>
      <c r="CF292"/>
      <c r="CG292"/>
      <c r="CH292"/>
      <c r="CI292"/>
      <c r="CJ292"/>
      <c r="CK292"/>
      <c r="CL292"/>
      <c r="CM292"/>
      <c r="CN292"/>
      <c r="CO292"/>
      <c r="CP292"/>
      <c r="CQ292"/>
      <c r="CR292"/>
      <c r="CS292"/>
      <c r="CT292"/>
      <c r="CU292"/>
      <c r="CV292"/>
      <c r="CW292"/>
      <c r="CX292"/>
      <c r="CY292"/>
      <c r="CZ292"/>
      <c r="DB292"/>
      <c r="DC292"/>
      <c r="DD292"/>
      <c r="DE292"/>
      <c r="DF292"/>
      <c r="DG292"/>
      <c r="DH292"/>
    </row>
    <row r="293" spans="13:112" ht="15">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c r="CA293"/>
      <c r="CB293"/>
      <c r="CC293"/>
      <c r="CD293"/>
      <c r="CE293"/>
      <c r="CF293"/>
      <c r="CG293"/>
      <c r="CH293"/>
      <c r="CI293"/>
      <c r="CJ293"/>
      <c r="CK293"/>
      <c r="CL293"/>
      <c r="CM293"/>
      <c r="CN293"/>
      <c r="CO293"/>
      <c r="CP293"/>
      <c r="CQ293"/>
      <c r="CR293"/>
      <c r="CS293"/>
      <c r="CT293"/>
      <c r="CU293"/>
      <c r="CV293"/>
      <c r="CW293"/>
      <c r="CX293"/>
      <c r="CY293"/>
      <c r="CZ293"/>
      <c r="DB293"/>
      <c r="DC293"/>
      <c r="DD293"/>
      <c r="DE293"/>
      <c r="DF293"/>
      <c r="DG293"/>
      <c r="DH293"/>
    </row>
    <row r="294" spans="13:112" ht="15">
      <c r="M294"/>
      <c r="N294"/>
      <c r="O294"/>
      <c r="P294"/>
      <c r="Q294"/>
      <c r="R294"/>
      <c r="S294"/>
      <c r="T294"/>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c r="CA294"/>
      <c r="CB294"/>
      <c r="CC294"/>
      <c r="CD294"/>
      <c r="CE294"/>
      <c r="CF294"/>
      <c r="CG294"/>
      <c r="CH294"/>
      <c r="CI294"/>
      <c r="CJ294"/>
      <c r="CK294"/>
      <c r="CL294"/>
      <c r="CM294"/>
      <c r="CN294"/>
      <c r="CO294"/>
      <c r="CP294"/>
      <c r="CQ294"/>
      <c r="CR294"/>
      <c r="CS294"/>
      <c r="CT294"/>
      <c r="CU294"/>
      <c r="CV294"/>
      <c r="CW294"/>
      <c r="CX294"/>
      <c r="CY294"/>
      <c r="CZ294"/>
      <c r="DB294"/>
      <c r="DC294"/>
      <c r="DD294"/>
      <c r="DE294"/>
      <c r="DF294"/>
      <c r="DG294"/>
      <c r="DH294"/>
    </row>
    <row r="295" spans="13:112" ht="15">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c r="CA295"/>
      <c r="CB295"/>
      <c r="CC295"/>
      <c r="CD295"/>
      <c r="CE295"/>
      <c r="CF295"/>
      <c r="CG295"/>
      <c r="CH295"/>
      <c r="CI295"/>
      <c r="CJ295"/>
      <c r="CK295"/>
      <c r="CL295"/>
      <c r="CM295"/>
      <c r="CN295"/>
      <c r="CO295"/>
      <c r="CP295"/>
      <c r="CQ295"/>
      <c r="CR295"/>
      <c r="CS295"/>
      <c r="CT295"/>
      <c r="CU295"/>
      <c r="CV295"/>
      <c r="CW295"/>
      <c r="CX295"/>
      <c r="CY295"/>
      <c r="CZ295"/>
      <c r="DB295"/>
      <c r="DC295"/>
      <c r="DD295"/>
      <c r="DE295"/>
      <c r="DF295"/>
      <c r="DG295"/>
      <c r="DH295"/>
    </row>
    <row r="296" spans="13:112" ht="15">
      <c r="M296"/>
      <c r="N296"/>
      <c r="O296"/>
      <c r="P296"/>
      <c r="Q296"/>
      <c r="R296"/>
      <c r="S296"/>
      <c r="T296"/>
      <c r="U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c r="CA296"/>
      <c r="CB296"/>
      <c r="CC296"/>
      <c r="CD296"/>
      <c r="CE296"/>
      <c r="CF296"/>
      <c r="CG296"/>
      <c r="CH296"/>
      <c r="CI296"/>
      <c r="CJ296"/>
      <c r="CK296"/>
      <c r="CL296"/>
      <c r="CM296"/>
      <c r="CN296"/>
      <c r="CO296"/>
      <c r="CP296"/>
      <c r="CQ296"/>
      <c r="CR296"/>
      <c r="CS296"/>
      <c r="CT296"/>
      <c r="CU296"/>
      <c r="CV296"/>
      <c r="CW296"/>
      <c r="CX296"/>
      <c r="CY296"/>
      <c r="CZ296"/>
      <c r="DB296"/>
      <c r="DC296"/>
      <c r="DD296"/>
      <c r="DE296"/>
      <c r="DF296"/>
      <c r="DG296"/>
      <c r="DH296"/>
    </row>
    <row r="297" spans="13:112" ht="15">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c r="CB297"/>
      <c r="CC297"/>
      <c r="CD297"/>
      <c r="CE297"/>
      <c r="CF297"/>
      <c r="CG297"/>
      <c r="CH297"/>
      <c r="CI297"/>
      <c r="CJ297"/>
      <c r="CK297"/>
      <c r="CL297"/>
      <c r="CM297"/>
      <c r="CN297"/>
      <c r="CO297"/>
      <c r="CP297"/>
      <c r="CQ297"/>
      <c r="CR297"/>
      <c r="CS297"/>
      <c r="CT297"/>
      <c r="CU297"/>
      <c r="CV297"/>
      <c r="CW297"/>
      <c r="CX297"/>
      <c r="CY297"/>
      <c r="CZ297"/>
      <c r="DB297"/>
      <c r="DC297"/>
      <c r="DD297"/>
      <c r="DE297"/>
      <c r="DF297"/>
      <c r="DG297"/>
      <c r="DH297"/>
    </row>
    <row r="298" spans="13:112" ht="15">
      <c r="M298"/>
      <c r="N298"/>
      <c r="O298"/>
      <c r="P298"/>
      <c r="Q298"/>
      <c r="R298"/>
      <c r="S298"/>
      <c r="T298"/>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c r="CA298"/>
      <c r="CB298"/>
      <c r="CC298"/>
      <c r="CD298"/>
      <c r="CE298"/>
      <c r="CF298"/>
      <c r="CG298"/>
      <c r="CH298"/>
      <c r="CI298"/>
      <c r="CJ298"/>
      <c r="CK298"/>
      <c r="CL298"/>
      <c r="CM298"/>
      <c r="CN298"/>
      <c r="CO298"/>
      <c r="CP298"/>
      <c r="CQ298"/>
      <c r="CR298"/>
      <c r="CS298"/>
      <c r="CT298"/>
      <c r="CU298"/>
      <c r="CV298"/>
      <c r="CW298"/>
      <c r="CX298"/>
      <c r="CY298"/>
      <c r="CZ298"/>
      <c r="DB298"/>
      <c r="DC298"/>
      <c r="DD298"/>
      <c r="DE298"/>
      <c r="DF298"/>
      <c r="DG298"/>
      <c r="DH298"/>
    </row>
    <row r="299" spans="13:112" ht="15">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c r="CA299"/>
      <c r="CB299"/>
      <c r="CC299"/>
      <c r="CD299"/>
      <c r="CE299"/>
      <c r="CF299"/>
      <c r="CG299"/>
      <c r="CH299"/>
      <c r="CI299"/>
      <c r="CJ299"/>
      <c r="CK299"/>
      <c r="CL299"/>
      <c r="CM299"/>
      <c r="CN299"/>
      <c r="CO299"/>
      <c r="CP299"/>
      <c r="CQ299"/>
      <c r="CR299"/>
      <c r="CS299"/>
      <c r="CT299"/>
      <c r="CU299"/>
      <c r="CV299"/>
      <c r="CW299"/>
      <c r="CX299"/>
      <c r="CY299"/>
      <c r="CZ299"/>
      <c r="DB299"/>
      <c r="DC299"/>
      <c r="DD299"/>
      <c r="DE299"/>
      <c r="DF299"/>
      <c r="DG299"/>
      <c r="DH299"/>
    </row>
    <row r="300" spans="13:112" ht="15">
      <c r="M300"/>
      <c r="N300"/>
      <c r="O300"/>
      <c r="P300"/>
      <c r="Q300"/>
      <c r="R300"/>
      <c r="S300"/>
      <c r="T300"/>
      <c r="U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c r="CA300"/>
      <c r="CB300"/>
      <c r="CC300"/>
      <c r="CD300"/>
      <c r="CE300"/>
      <c r="CF300"/>
      <c r="CG300"/>
      <c r="CH300"/>
      <c r="CI300"/>
      <c r="CJ300"/>
      <c r="CK300"/>
      <c r="CL300"/>
      <c r="CM300"/>
      <c r="CN300"/>
      <c r="CO300"/>
      <c r="CP300"/>
      <c r="CQ300"/>
      <c r="CR300"/>
      <c r="CS300"/>
      <c r="CT300"/>
      <c r="CU300"/>
      <c r="CV300"/>
      <c r="CW300"/>
      <c r="CX300"/>
      <c r="CY300"/>
      <c r="CZ300"/>
      <c r="DB300"/>
      <c r="DC300"/>
      <c r="DD300"/>
      <c r="DE300"/>
      <c r="DF300"/>
      <c r="DG300"/>
      <c r="DH300"/>
    </row>
    <row r="301" spans="13:112" ht="15">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c r="CA301"/>
      <c r="CB301"/>
      <c r="CC301"/>
      <c r="CD301"/>
      <c r="CE301"/>
      <c r="CF301"/>
      <c r="CG301"/>
      <c r="CH301"/>
      <c r="CI301"/>
      <c r="CJ301"/>
      <c r="CK301"/>
      <c r="CL301"/>
      <c r="CM301"/>
      <c r="CN301"/>
      <c r="CO301"/>
      <c r="CP301"/>
      <c r="CQ301"/>
      <c r="CR301"/>
      <c r="CS301"/>
      <c r="CT301"/>
      <c r="CU301"/>
      <c r="CV301"/>
      <c r="CW301"/>
      <c r="CX301"/>
      <c r="CY301"/>
      <c r="CZ301"/>
      <c r="DB301"/>
      <c r="DC301"/>
      <c r="DD301"/>
      <c r="DE301"/>
      <c r="DF301"/>
      <c r="DG301"/>
      <c r="DH301"/>
    </row>
    <row r="302" spans="13:112" ht="15">
      <c r="M302"/>
      <c r="N302"/>
      <c r="O302"/>
      <c r="P302"/>
      <c r="Q302"/>
      <c r="R302"/>
      <c r="S302"/>
      <c r="T302"/>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c r="CA302"/>
      <c r="CB302"/>
      <c r="CC302"/>
      <c r="CD302"/>
      <c r="CE302"/>
      <c r="CF302"/>
      <c r="CG302"/>
      <c r="CH302"/>
      <c r="CI302"/>
      <c r="CJ302"/>
      <c r="CK302"/>
      <c r="CL302"/>
      <c r="CM302"/>
      <c r="CN302"/>
      <c r="CO302"/>
      <c r="CP302"/>
      <c r="CQ302"/>
      <c r="CR302"/>
      <c r="CS302"/>
      <c r="CT302"/>
      <c r="CU302"/>
      <c r="CV302"/>
      <c r="CW302"/>
      <c r="CX302"/>
      <c r="CY302"/>
      <c r="CZ302"/>
      <c r="DB302"/>
      <c r="DC302"/>
      <c r="DD302"/>
      <c r="DE302"/>
      <c r="DF302"/>
      <c r="DG302"/>
      <c r="DH302"/>
    </row>
    <row r="303" spans="13:112" ht="15">
      <c r="M303"/>
      <c r="N303"/>
      <c r="O303"/>
      <c r="P303"/>
      <c r="Q303"/>
      <c r="R303"/>
      <c r="S303"/>
      <c r="T303"/>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c r="CA303"/>
      <c r="CB303"/>
      <c r="CC303"/>
      <c r="CD303"/>
      <c r="CE303"/>
      <c r="CF303"/>
      <c r="CG303"/>
      <c r="CH303"/>
      <c r="CI303"/>
      <c r="CJ303"/>
      <c r="CK303"/>
      <c r="CL303"/>
      <c r="CM303"/>
      <c r="CN303"/>
      <c r="CO303"/>
      <c r="CP303"/>
      <c r="CQ303"/>
      <c r="CR303"/>
      <c r="CS303"/>
      <c r="CT303"/>
      <c r="CU303"/>
      <c r="CV303"/>
      <c r="CW303"/>
      <c r="CX303"/>
      <c r="CY303"/>
      <c r="CZ303"/>
      <c r="DB303"/>
      <c r="DC303"/>
      <c r="DD303"/>
      <c r="DE303"/>
      <c r="DF303"/>
      <c r="DG303"/>
      <c r="DH303"/>
    </row>
    <row r="304" spans="13:112" ht="15">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c r="CA304"/>
      <c r="CB304"/>
      <c r="CC304"/>
      <c r="CD304"/>
      <c r="CE304"/>
      <c r="CF304"/>
      <c r="CG304"/>
      <c r="CH304"/>
      <c r="CI304"/>
      <c r="CJ304"/>
      <c r="CK304"/>
      <c r="CL304"/>
      <c r="CM304"/>
      <c r="CN304"/>
      <c r="CO304"/>
      <c r="CP304"/>
      <c r="CQ304"/>
      <c r="CR304"/>
      <c r="CS304"/>
      <c r="CT304"/>
      <c r="CU304"/>
      <c r="CV304"/>
      <c r="CW304"/>
      <c r="CX304"/>
      <c r="CY304"/>
      <c r="CZ304"/>
      <c r="DB304"/>
      <c r="DC304"/>
      <c r="DD304"/>
      <c r="DE304"/>
      <c r="DF304"/>
      <c r="DG304"/>
      <c r="DH304"/>
    </row>
    <row r="305" spans="13:112" ht="15">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c r="CA305"/>
      <c r="CB305"/>
      <c r="CC305"/>
      <c r="CD305"/>
      <c r="CE305"/>
      <c r="CF305"/>
      <c r="CG305"/>
      <c r="CH305"/>
      <c r="CI305"/>
      <c r="CJ305"/>
      <c r="CK305"/>
      <c r="CL305"/>
      <c r="CM305"/>
      <c r="CN305"/>
      <c r="CO305"/>
      <c r="CP305"/>
      <c r="CQ305"/>
      <c r="CR305"/>
      <c r="CS305"/>
      <c r="CT305"/>
      <c r="CU305"/>
      <c r="CV305"/>
      <c r="CW305"/>
      <c r="CX305"/>
      <c r="CY305"/>
      <c r="CZ305"/>
      <c r="DB305"/>
      <c r="DC305"/>
      <c r="DD305"/>
      <c r="DE305"/>
      <c r="DF305"/>
      <c r="DG305"/>
      <c r="DH305"/>
    </row>
    <row r="306" spans="13:112" ht="15">
      <c r="M306"/>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c r="CA306"/>
      <c r="CB306"/>
      <c r="CC306"/>
      <c r="CD306"/>
      <c r="CE306"/>
      <c r="CF306"/>
      <c r="CG306"/>
      <c r="CH306"/>
      <c r="CI306"/>
      <c r="CJ306"/>
      <c r="CK306"/>
      <c r="CL306"/>
      <c r="CM306"/>
      <c r="CN306"/>
      <c r="CO306"/>
      <c r="CP306"/>
      <c r="CQ306"/>
      <c r="CR306"/>
      <c r="CS306"/>
      <c r="CT306"/>
      <c r="CU306"/>
      <c r="CV306"/>
      <c r="CW306"/>
      <c r="CX306"/>
      <c r="CY306"/>
      <c r="CZ306"/>
      <c r="DB306"/>
      <c r="DC306"/>
      <c r="DD306"/>
      <c r="DE306"/>
      <c r="DF306"/>
      <c r="DG306"/>
      <c r="DH306"/>
    </row>
    <row r="307" spans="13:112" ht="15">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c r="CA307"/>
      <c r="CB307"/>
      <c r="CC307"/>
      <c r="CD307"/>
      <c r="CE307"/>
      <c r="CF307"/>
      <c r="CG307"/>
      <c r="CH307"/>
      <c r="CI307"/>
      <c r="CJ307"/>
      <c r="CK307"/>
      <c r="CL307"/>
      <c r="CM307"/>
      <c r="CN307"/>
      <c r="CO307"/>
      <c r="CP307"/>
      <c r="CQ307"/>
      <c r="CR307"/>
      <c r="CS307"/>
      <c r="CT307"/>
      <c r="CU307"/>
      <c r="CV307"/>
      <c r="CW307"/>
      <c r="CX307"/>
      <c r="CY307"/>
      <c r="CZ307"/>
      <c r="DB307"/>
      <c r="DC307"/>
      <c r="DD307"/>
      <c r="DE307"/>
      <c r="DF307"/>
      <c r="DG307"/>
      <c r="DH307"/>
    </row>
    <row r="308" spans="13:112" ht="15">
      <c r="M308"/>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c r="CA308"/>
      <c r="CB308"/>
      <c r="CC308"/>
      <c r="CD308"/>
      <c r="CE308"/>
      <c r="CF308"/>
      <c r="CG308"/>
      <c r="CH308"/>
      <c r="CI308"/>
      <c r="CJ308"/>
      <c r="CK308"/>
      <c r="CL308"/>
      <c r="CM308"/>
      <c r="CN308"/>
      <c r="CO308"/>
      <c r="CP308"/>
      <c r="CQ308"/>
      <c r="CR308"/>
      <c r="CS308"/>
      <c r="CT308"/>
      <c r="CU308"/>
      <c r="CV308"/>
      <c r="CW308"/>
      <c r="CX308"/>
      <c r="CY308"/>
      <c r="CZ308"/>
      <c r="DB308"/>
      <c r="DC308"/>
      <c r="DD308"/>
      <c r="DE308"/>
      <c r="DF308"/>
      <c r="DG308"/>
      <c r="DH308"/>
    </row>
    <row r="309" spans="13:112" ht="15">
      <c r="M309"/>
      <c r="N309"/>
      <c r="O309"/>
      <c r="P309"/>
      <c r="Q309"/>
      <c r="R309"/>
      <c r="S309"/>
      <c r="T309"/>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c r="CA309"/>
      <c r="CB309"/>
      <c r="CC309"/>
      <c r="CD309"/>
      <c r="CE309"/>
      <c r="CF309"/>
      <c r="CG309"/>
      <c r="CH309"/>
      <c r="CI309"/>
      <c r="CJ309"/>
      <c r="CK309"/>
      <c r="CL309"/>
      <c r="CM309"/>
      <c r="CN309"/>
      <c r="CO309"/>
      <c r="CP309"/>
      <c r="CQ309"/>
      <c r="CR309"/>
      <c r="CS309"/>
      <c r="CT309"/>
      <c r="CU309"/>
      <c r="CV309"/>
      <c r="CW309"/>
      <c r="CX309"/>
      <c r="CY309"/>
      <c r="CZ309"/>
      <c r="DB309"/>
      <c r="DC309"/>
      <c r="DD309"/>
      <c r="DE309"/>
      <c r="DF309"/>
      <c r="DG309"/>
      <c r="DH309"/>
    </row>
    <row r="310" spans="13:112" ht="15">
      <c r="M310"/>
      <c r="N310"/>
      <c r="O310"/>
      <c r="P310"/>
      <c r="Q310"/>
      <c r="R310"/>
      <c r="S310"/>
      <c r="T310"/>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c r="CA310"/>
      <c r="CB310"/>
      <c r="CC310"/>
      <c r="CD310"/>
      <c r="CE310"/>
      <c r="CF310"/>
      <c r="CG310"/>
      <c r="CH310"/>
      <c r="CI310"/>
      <c r="CJ310"/>
      <c r="CK310"/>
      <c r="CL310"/>
      <c r="CM310"/>
      <c r="CN310"/>
      <c r="CO310"/>
      <c r="CP310"/>
      <c r="CQ310"/>
      <c r="CR310"/>
      <c r="CS310"/>
      <c r="CT310"/>
      <c r="CU310"/>
      <c r="CV310"/>
      <c r="CW310"/>
      <c r="CX310"/>
      <c r="CY310"/>
      <c r="CZ310"/>
      <c r="DB310"/>
      <c r="DC310"/>
      <c r="DD310"/>
      <c r="DE310"/>
      <c r="DF310"/>
      <c r="DG310"/>
      <c r="DH310"/>
    </row>
    <row r="311" spans="13:112" ht="15">
      <c r="M311"/>
      <c r="N311"/>
      <c r="O311"/>
      <c r="P311"/>
      <c r="Q311"/>
      <c r="R311"/>
      <c r="S311"/>
      <c r="T311"/>
      <c r="U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c r="CA311"/>
      <c r="CB311"/>
      <c r="CC311"/>
      <c r="CD311"/>
      <c r="CE311"/>
      <c r="CF311"/>
      <c r="CG311"/>
      <c r="CH311"/>
      <c r="CI311"/>
      <c r="CJ311"/>
      <c r="CK311"/>
      <c r="CL311"/>
      <c r="CM311"/>
      <c r="CN311"/>
      <c r="CO311"/>
      <c r="CP311"/>
      <c r="CQ311"/>
      <c r="CR311"/>
      <c r="CS311"/>
      <c r="CT311"/>
      <c r="CU311"/>
      <c r="CV311"/>
      <c r="CW311"/>
      <c r="CX311"/>
      <c r="CY311"/>
      <c r="CZ311"/>
      <c r="DB311"/>
      <c r="DC311"/>
      <c r="DD311"/>
      <c r="DE311"/>
      <c r="DF311"/>
      <c r="DG311"/>
      <c r="DH311"/>
    </row>
    <row r="312" spans="13:112" ht="15">
      <c r="M312"/>
      <c r="N312"/>
      <c r="O312"/>
      <c r="P312"/>
      <c r="Q312"/>
      <c r="R312"/>
      <c r="S312"/>
      <c r="T312"/>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c r="CA312"/>
      <c r="CB312"/>
      <c r="CC312"/>
      <c r="CD312"/>
      <c r="CE312"/>
      <c r="CF312"/>
      <c r="CG312"/>
      <c r="CH312"/>
      <c r="CI312"/>
      <c r="CJ312"/>
      <c r="CK312"/>
      <c r="CL312"/>
      <c r="CM312"/>
      <c r="CN312"/>
      <c r="CO312"/>
      <c r="CP312"/>
      <c r="CQ312"/>
      <c r="CR312"/>
      <c r="CS312"/>
      <c r="CT312"/>
      <c r="CU312"/>
      <c r="CV312"/>
      <c r="CW312"/>
      <c r="CX312"/>
      <c r="CY312"/>
      <c r="CZ312"/>
      <c r="DB312"/>
      <c r="DC312"/>
      <c r="DD312"/>
      <c r="DE312"/>
      <c r="DF312"/>
      <c r="DG312"/>
      <c r="DH312"/>
    </row>
    <row r="313" spans="13:112" ht="15">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c r="CA313"/>
      <c r="CB313"/>
      <c r="CC313"/>
      <c r="CD313"/>
      <c r="CE313"/>
      <c r="CF313"/>
      <c r="CG313"/>
      <c r="CH313"/>
      <c r="CI313"/>
      <c r="CJ313"/>
      <c r="CK313"/>
      <c r="CL313"/>
      <c r="CM313"/>
      <c r="CN313"/>
      <c r="CO313"/>
      <c r="CP313"/>
      <c r="CQ313"/>
      <c r="CR313"/>
      <c r="CS313"/>
      <c r="CT313"/>
      <c r="CU313"/>
      <c r="CV313"/>
      <c r="CW313"/>
      <c r="CX313"/>
      <c r="CY313"/>
      <c r="CZ313"/>
      <c r="DB313"/>
      <c r="DC313"/>
      <c r="DD313"/>
      <c r="DE313"/>
      <c r="DF313"/>
      <c r="DG313"/>
      <c r="DH313"/>
    </row>
    <row r="314" spans="13:112" ht="15">
      <c r="M314"/>
      <c r="N314"/>
      <c r="O314"/>
      <c r="P314"/>
      <c r="Q314"/>
      <c r="R314"/>
      <c r="S314"/>
      <c r="T314"/>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c r="CA314"/>
      <c r="CB314"/>
      <c r="CC314"/>
      <c r="CD314"/>
      <c r="CE314"/>
      <c r="CF314"/>
      <c r="CG314"/>
      <c r="CH314"/>
      <c r="CI314"/>
      <c r="CJ314"/>
      <c r="CK314"/>
      <c r="CL314"/>
      <c r="CM314"/>
      <c r="CN314"/>
      <c r="CO314"/>
      <c r="CP314"/>
      <c r="CQ314"/>
      <c r="CR314"/>
      <c r="CS314"/>
      <c r="CT314"/>
      <c r="CU314"/>
      <c r="CV314"/>
      <c r="CW314"/>
      <c r="CX314"/>
      <c r="CY314"/>
      <c r="CZ314"/>
      <c r="DB314"/>
      <c r="DC314"/>
      <c r="DD314"/>
      <c r="DE314"/>
      <c r="DF314"/>
      <c r="DG314"/>
      <c r="DH314"/>
    </row>
    <row r="315" spans="13:112" ht="15">
      <c r="M315"/>
      <c r="N315"/>
      <c r="O315"/>
      <c r="P315"/>
      <c r="Q315"/>
      <c r="R315"/>
      <c r="S315"/>
      <c r="T315"/>
      <c r="U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c r="CA315"/>
      <c r="CB315"/>
      <c r="CC315"/>
      <c r="CD315"/>
      <c r="CE315"/>
      <c r="CF315"/>
      <c r="CG315"/>
      <c r="CH315"/>
      <c r="CI315"/>
      <c r="CJ315"/>
      <c r="CK315"/>
      <c r="CL315"/>
      <c r="CM315"/>
      <c r="CN315"/>
      <c r="CO315"/>
      <c r="CP315"/>
      <c r="CQ315"/>
      <c r="CR315"/>
      <c r="CS315"/>
      <c r="CT315"/>
      <c r="CU315"/>
      <c r="CV315"/>
      <c r="CW315"/>
      <c r="CX315"/>
      <c r="CY315"/>
      <c r="CZ315"/>
      <c r="DB315"/>
      <c r="DC315"/>
      <c r="DD315"/>
      <c r="DE315"/>
      <c r="DF315"/>
      <c r="DG315"/>
      <c r="DH315"/>
    </row>
    <row r="316" spans="13:112" ht="15">
      <c r="M316"/>
      <c r="N316"/>
      <c r="O316"/>
      <c r="P316"/>
      <c r="Q316"/>
      <c r="R316"/>
      <c r="S316"/>
      <c r="T316"/>
      <c r="U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c r="CA316"/>
      <c r="CB316"/>
      <c r="CC316"/>
      <c r="CD316"/>
      <c r="CE316"/>
      <c r="CF316"/>
      <c r="CG316"/>
      <c r="CH316"/>
      <c r="CI316"/>
      <c r="CJ316"/>
      <c r="CK316"/>
      <c r="CL316"/>
      <c r="CM316"/>
      <c r="CN316"/>
      <c r="CO316"/>
      <c r="CP316"/>
      <c r="CQ316"/>
      <c r="CR316"/>
      <c r="CS316"/>
      <c r="CT316"/>
      <c r="CU316"/>
      <c r="CV316"/>
      <c r="CW316"/>
      <c r="CX316"/>
      <c r="CY316"/>
      <c r="CZ316"/>
      <c r="DB316"/>
      <c r="DC316"/>
      <c r="DD316"/>
      <c r="DE316"/>
      <c r="DF316"/>
      <c r="DG316"/>
      <c r="DH316"/>
    </row>
    <row r="317" spans="13:112" ht="15">
      <c r="M317"/>
      <c r="N317"/>
      <c r="O317"/>
      <c r="P317"/>
      <c r="Q317"/>
      <c r="R317"/>
      <c r="S317"/>
      <c r="T317"/>
      <c r="U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c r="CA317"/>
      <c r="CB317"/>
      <c r="CC317"/>
      <c r="CD317"/>
      <c r="CE317"/>
      <c r="CF317"/>
      <c r="CG317"/>
      <c r="CH317"/>
      <c r="CI317"/>
      <c r="CJ317"/>
      <c r="CK317"/>
      <c r="CL317"/>
      <c r="CM317"/>
      <c r="CN317"/>
      <c r="CO317"/>
      <c r="CP317"/>
      <c r="CQ317"/>
      <c r="CR317"/>
      <c r="CS317"/>
      <c r="CT317"/>
      <c r="CU317"/>
      <c r="CV317"/>
      <c r="CW317"/>
      <c r="CX317"/>
      <c r="CY317"/>
      <c r="CZ317"/>
      <c r="DB317"/>
      <c r="DC317"/>
      <c r="DD317"/>
      <c r="DE317"/>
      <c r="DF317"/>
      <c r="DG317"/>
      <c r="DH317"/>
    </row>
    <row r="318" spans="13:112" ht="15">
      <c r="M318"/>
      <c r="N318"/>
      <c r="O318"/>
      <c r="P318"/>
      <c r="Q318"/>
      <c r="R318"/>
      <c r="S318"/>
      <c r="T318"/>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c r="CA318"/>
      <c r="CB318"/>
      <c r="CC318"/>
      <c r="CD318"/>
      <c r="CE318"/>
      <c r="CF318"/>
      <c r="CG318"/>
      <c r="CH318"/>
      <c r="CI318"/>
      <c r="CJ318"/>
      <c r="CK318"/>
      <c r="CL318"/>
      <c r="CM318"/>
      <c r="CN318"/>
      <c r="CO318"/>
      <c r="CP318"/>
      <c r="CQ318"/>
      <c r="CR318"/>
      <c r="CS318"/>
      <c r="CT318"/>
      <c r="CU318"/>
      <c r="CV318"/>
      <c r="CW318"/>
      <c r="CX318"/>
      <c r="CY318"/>
      <c r="CZ318"/>
      <c r="DB318"/>
      <c r="DC318"/>
      <c r="DD318"/>
      <c r="DE318"/>
      <c r="DF318"/>
      <c r="DG318"/>
      <c r="DH318"/>
    </row>
    <row r="319" spans="13:112" ht="15">
      <c r="M319"/>
      <c r="N319"/>
      <c r="O319"/>
      <c r="P319"/>
      <c r="Q319"/>
      <c r="R319"/>
      <c r="S319"/>
      <c r="T319"/>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c r="CA319"/>
      <c r="CB319"/>
      <c r="CC319"/>
      <c r="CD319"/>
      <c r="CE319"/>
      <c r="CF319"/>
      <c r="CG319"/>
      <c r="CH319"/>
      <c r="CI319"/>
      <c r="CJ319"/>
      <c r="CK319"/>
      <c r="CL319"/>
      <c r="CM319"/>
      <c r="CN319"/>
      <c r="CO319"/>
      <c r="CP319"/>
      <c r="CQ319"/>
      <c r="CR319"/>
      <c r="CS319"/>
      <c r="CT319"/>
      <c r="CU319"/>
      <c r="CV319"/>
      <c r="CW319"/>
      <c r="CX319"/>
      <c r="CY319"/>
      <c r="CZ319"/>
      <c r="DB319"/>
      <c r="DC319"/>
      <c r="DD319"/>
      <c r="DE319"/>
      <c r="DF319"/>
      <c r="DG319"/>
      <c r="DH319"/>
    </row>
    <row r="320" spans="13:112" ht="15">
      <c r="M320"/>
      <c r="N320"/>
      <c r="O320"/>
      <c r="P320"/>
      <c r="Q320"/>
      <c r="R320"/>
      <c r="S320"/>
      <c r="T320"/>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c r="CA320"/>
      <c r="CB320"/>
      <c r="CC320"/>
      <c r="CD320"/>
      <c r="CE320"/>
      <c r="CF320"/>
      <c r="CG320"/>
      <c r="CH320"/>
      <c r="CI320"/>
      <c r="CJ320"/>
      <c r="CK320"/>
      <c r="CL320"/>
      <c r="CM320"/>
      <c r="CN320"/>
      <c r="CO320"/>
      <c r="CP320"/>
      <c r="CQ320"/>
      <c r="CR320"/>
      <c r="CS320"/>
      <c r="CT320"/>
      <c r="CU320"/>
      <c r="CV320"/>
      <c r="CW320"/>
      <c r="CX320"/>
      <c r="CY320"/>
      <c r="CZ320"/>
      <c r="DB320"/>
      <c r="DC320"/>
      <c r="DD320"/>
      <c r="DE320"/>
      <c r="DF320"/>
      <c r="DG320"/>
      <c r="DH320"/>
    </row>
    <row r="321" spans="13:112" ht="15">
      <c r="M321"/>
      <c r="N321"/>
      <c r="O321"/>
      <c r="P321"/>
      <c r="Q321"/>
      <c r="R321"/>
      <c r="S321"/>
      <c r="T321"/>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c r="CA321"/>
      <c r="CB321"/>
      <c r="CC321"/>
      <c r="CD321"/>
      <c r="CE321"/>
      <c r="CF321"/>
      <c r="CG321"/>
      <c r="CH321"/>
      <c r="CI321"/>
      <c r="CJ321"/>
      <c r="CK321"/>
      <c r="CL321"/>
      <c r="CM321"/>
      <c r="CN321"/>
      <c r="CO321"/>
      <c r="CP321"/>
      <c r="CQ321"/>
      <c r="CR321"/>
      <c r="CS321"/>
      <c r="CT321"/>
      <c r="CU321"/>
      <c r="CV321"/>
      <c r="CW321"/>
      <c r="CX321"/>
      <c r="CY321"/>
      <c r="CZ321"/>
      <c r="DB321"/>
      <c r="DC321"/>
      <c r="DD321"/>
      <c r="DE321"/>
      <c r="DF321"/>
      <c r="DG321"/>
      <c r="DH321"/>
    </row>
    <row r="322" spans="13:112" ht="15">
      <c r="M322"/>
      <c r="N322"/>
      <c r="O322"/>
      <c r="P322"/>
      <c r="Q322"/>
      <c r="R322"/>
      <c r="S322"/>
      <c r="T322"/>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c r="CA322"/>
      <c r="CB322"/>
      <c r="CC322"/>
      <c r="CD322"/>
      <c r="CE322"/>
      <c r="CF322"/>
      <c r="CG322"/>
      <c r="CH322"/>
      <c r="CI322"/>
      <c r="CJ322"/>
      <c r="CK322"/>
      <c r="CL322"/>
      <c r="CM322"/>
      <c r="CN322"/>
      <c r="CO322"/>
      <c r="CP322"/>
      <c r="CQ322"/>
      <c r="CR322"/>
      <c r="CS322"/>
      <c r="CT322"/>
      <c r="CU322"/>
      <c r="CV322"/>
      <c r="CW322"/>
      <c r="CX322"/>
      <c r="CY322"/>
      <c r="CZ322"/>
      <c r="DB322"/>
      <c r="DC322"/>
      <c r="DD322"/>
      <c r="DE322"/>
      <c r="DF322"/>
      <c r="DG322"/>
      <c r="DH322"/>
    </row>
    <row r="323" spans="13:112" ht="15">
      <c r="M323"/>
      <c r="N323"/>
      <c r="O323"/>
      <c r="P323"/>
      <c r="Q323"/>
      <c r="R323"/>
      <c r="S323"/>
      <c r="T323"/>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c r="CA323"/>
      <c r="CB323"/>
      <c r="CC323"/>
      <c r="CD323"/>
      <c r="CE323"/>
      <c r="CF323"/>
      <c r="CG323"/>
      <c r="CH323"/>
      <c r="CI323"/>
      <c r="CJ323"/>
      <c r="CK323"/>
      <c r="CL323"/>
      <c r="CM323"/>
      <c r="CN323"/>
      <c r="CO323"/>
      <c r="CP323"/>
      <c r="CQ323"/>
      <c r="CR323"/>
      <c r="CS323"/>
      <c r="CT323"/>
      <c r="CU323"/>
      <c r="CV323"/>
      <c r="CW323"/>
      <c r="CX323"/>
      <c r="CY323"/>
      <c r="CZ323"/>
      <c r="DB323"/>
      <c r="DC323"/>
      <c r="DD323"/>
      <c r="DE323"/>
      <c r="DF323"/>
      <c r="DG323"/>
      <c r="DH323"/>
    </row>
    <row r="324" spans="13:112" ht="15">
      <c r="M324"/>
      <c r="N324"/>
      <c r="O324"/>
      <c r="P324"/>
      <c r="Q324"/>
      <c r="R324"/>
      <c r="S324"/>
      <c r="T324"/>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c r="CA324"/>
      <c r="CB324"/>
      <c r="CC324"/>
      <c r="CD324"/>
      <c r="CE324"/>
      <c r="CF324"/>
      <c r="CG324"/>
      <c r="CH324"/>
      <c r="CI324"/>
      <c r="CJ324"/>
      <c r="CK324"/>
      <c r="CL324"/>
      <c r="CM324"/>
      <c r="CN324"/>
      <c r="CO324"/>
      <c r="CP324"/>
      <c r="CQ324"/>
      <c r="CR324"/>
      <c r="CS324"/>
      <c r="CT324"/>
      <c r="CU324"/>
      <c r="CV324"/>
      <c r="CW324"/>
      <c r="CX324"/>
      <c r="CY324"/>
      <c r="CZ324"/>
      <c r="DB324"/>
      <c r="DC324"/>
      <c r="DD324"/>
      <c r="DE324"/>
      <c r="DF324"/>
      <c r="DG324"/>
      <c r="DH324"/>
    </row>
    <row r="325" spans="13:112" ht="15">
      <c r="M325"/>
      <c r="N325"/>
      <c r="O325"/>
      <c r="P325"/>
      <c r="Q325"/>
      <c r="R325"/>
      <c r="S325"/>
      <c r="T325"/>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c r="CA325"/>
      <c r="CB325"/>
      <c r="CC325"/>
      <c r="CD325"/>
      <c r="CE325"/>
      <c r="CF325"/>
      <c r="CG325"/>
      <c r="CH325"/>
      <c r="CI325"/>
      <c r="CJ325"/>
      <c r="CK325"/>
      <c r="CL325"/>
      <c r="CM325"/>
      <c r="CN325"/>
      <c r="CO325"/>
      <c r="CP325"/>
      <c r="CQ325"/>
      <c r="CR325"/>
      <c r="CS325"/>
      <c r="CT325"/>
      <c r="CU325"/>
      <c r="CV325"/>
      <c r="CW325"/>
      <c r="CX325"/>
      <c r="CY325"/>
      <c r="CZ325"/>
      <c r="DB325"/>
      <c r="DC325"/>
      <c r="DD325"/>
      <c r="DE325"/>
      <c r="DF325"/>
      <c r="DG325"/>
      <c r="DH325"/>
    </row>
    <row r="326" spans="13:112" ht="15">
      <c r="M326"/>
      <c r="N326"/>
      <c r="O326"/>
      <c r="P326"/>
      <c r="Q326"/>
      <c r="R326"/>
      <c r="S326"/>
      <c r="T326"/>
      <c r="U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c r="CA326"/>
      <c r="CB326"/>
      <c r="CC326"/>
      <c r="CD326"/>
      <c r="CE326"/>
      <c r="CF326"/>
      <c r="CG326"/>
      <c r="CH326"/>
      <c r="CI326"/>
      <c r="CJ326"/>
      <c r="CK326"/>
      <c r="CL326"/>
      <c r="CM326"/>
      <c r="CN326"/>
      <c r="CO326"/>
      <c r="CP326"/>
      <c r="CQ326"/>
      <c r="CR326"/>
      <c r="CS326"/>
      <c r="CT326"/>
      <c r="CU326"/>
      <c r="CV326"/>
      <c r="CW326"/>
      <c r="CX326"/>
      <c r="CY326"/>
      <c r="CZ326"/>
      <c r="DB326"/>
      <c r="DC326"/>
      <c r="DD326"/>
      <c r="DE326"/>
      <c r="DF326"/>
      <c r="DG326"/>
      <c r="DH326"/>
    </row>
    <row r="327" spans="13:112" ht="15">
      <c r="M327"/>
      <c r="N327"/>
      <c r="O327"/>
      <c r="P327"/>
      <c r="Q327"/>
      <c r="R327"/>
      <c r="S327"/>
      <c r="T327"/>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c r="CA327"/>
      <c r="CB327"/>
      <c r="CC327"/>
      <c r="CD327"/>
      <c r="CE327"/>
      <c r="CF327"/>
      <c r="CG327"/>
      <c r="CH327"/>
      <c r="CI327"/>
      <c r="CJ327"/>
      <c r="CK327"/>
      <c r="CL327"/>
      <c r="CM327"/>
      <c r="CN327"/>
      <c r="CO327"/>
      <c r="CP327"/>
      <c r="CQ327"/>
      <c r="CR327"/>
      <c r="CS327"/>
      <c r="CT327"/>
      <c r="CU327"/>
      <c r="CV327"/>
      <c r="CW327"/>
      <c r="CX327"/>
      <c r="CY327"/>
      <c r="CZ327"/>
      <c r="DB327"/>
      <c r="DC327"/>
      <c r="DD327"/>
      <c r="DE327"/>
      <c r="DF327"/>
      <c r="DG327"/>
      <c r="DH327"/>
    </row>
    <row r="328" spans="13:112" ht="15">
      <c r="M328"/>
      <c r="N328"/>
      <c r="O328"/>
      <c r="P328"/>
      <c r="Q328"/>
      <c r="R328"/>
      <c r="S328"/>
      <c r="T328"/>
      <c r="U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c r="CA328"/>
      <c r="CB328"/>
      <c r="CC328"/>
      <c r="CD328"/>
      <c r="CE328"/>
      <c r="CF328"/>
      <c r="CG328"/>
      <c r="CH328"/>
      <c r="CI328"/>
      <c r="CJ328"/>
      <c r="CK328"/>
      <c r="CL328"/>
      <c r="CM328"/>
      <c r="CN328"/>
      <c r="CO328"/>
      <c r="CP328"/>
      <c r="CQ328"/>
      <c r="CR328"/>
      <c r="CS328"/>
      <c r="CT328"/>
      <c r="CU328"/>
      <c r="CV328"/>
      <c r="CW328"/>
      <c r="CX328"/>
      <c r="CY328"/>
      <c r="CZ328"/>
      <c r="DB328"/>
      <c r="DC328"/>
      <c r="DD328"/>
      <c r="DE328"/>
      <c r="DF328"/>
      <c r="DG328"/>
      <c r="DH328"/>
    </row>
    <row r="329" spans="13:112" ht="15">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c r="CA329"/>
      <c r="CB329"/>
      <c r="CC329"/>
      <c r="CD329"/>
      <c r="CE329"/>
      <c r="CF329"/>
      <c r="CG329"/>
      <c r="CH329"/>
      <c r="CI329"/>
      <c r="CJ329"/>
      <c r="CK329"/>
      <c r="CL329"/>
      <c r="CM329"/>
      <c r="CN329"/>
      <c r="CO329"/>
      <c r="CP329"/>
      <c r="CQ329"/>
      <c r="CR329"/>
      <c r="CS329"/>
      <c r="CT329"/>
      <c r="CU329"/>
      <c r="CV329"/>
      <c r="CW329"/>
      <c r="CX329"/>
      <c r="CY329"/>
      <c r="CZ329"/>
      <c r="DB329"/>
      <c r="DC329"/>
      <c r="DD329"/>
      <c r="DE329"/>
      <c r="DF329"/>
      <c r="DG329"/>
      <c r="DH329"/>
    </row>
    <row r="330" spans="13:112" ht="15">
      <c r="M330"/>
      <c r="N330"/>
      <c r="O330"/>
      <c r="P330"/>
      <c r="Q330"/>
      <c r="R330"/>
      <c r="S330"/>
      <c r="T330"/>
      <c r="U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c r="CA330"/>
      <c r="CB330"/>
      <c r="CC330"/>
      <c r="CD330"/>
      <c r="CE330"/>
      <c r="CF330"/>
      <c r="CG330"/>
      <c r="CH330"/>
      <c r="CI330"/>
      <c r="CJ330"/>
      <c r="CK330"/>
      <c r="CL330"/>
      <c r="CM330"/>
      <c r="CN330"/>
      <c r="CO330"/>
      <c r="CP330"/>
      <c r="CQ330"/>
      <c r="CR330"/>
      <c r="CS330"/>
      <c r="CT330"/>
      <c r="CU330"/>
      <c r="CV330"/>
      <c r="CW330"/>
      <c r="CX330"/>
      <c r="CY330"/>
      <c r="CZ330"/>
      <c r="DB330"/>
      <c r="DC330"/>
      <c r="DD330"/>
      <c r="DE330"/>
      <c r="DF330"/>
      <c r="DG330"/>
      <c r="DH330"/>
    </row>
    <row r="331" spans="13:112" ht="15">
      <c r="M331"/>
      <c r="N331"/>
      <c r="O331"/>
      <c r="P331"/>
      <c r="Q331"/>
      <c r="R331"/>
      <c r="S331"/>
      <c r="T331"/>
      <c r="U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c r="CA331"/>
      <c r="CB331"/>
      <c r="CC331"/>
      <c r="CD331"/>
      <c r="CE331"/>
      <c r="CF331"/>
      <c r="CG331"/>
      <c r="CH331"/>
      <c r="CI331"/>
      <c r="CJ331"/>
      <c r="CK331"/>
      <c r="CL331"/>
      <c r="CM331"/>
      <c r="CN331"/>
      <c r="CO331"/>
      <c r="CP331"/>
      <c r="CQ331"/>
      <c r="CR331"/>
      <c r="CS331"/>
      <c r="CT331"/>
      <c r="CU331"/>
      <c r="CV331"/>
      <c r="CW331"/>
      <c r="CX331"/>
      <c r="CY331"/>
      <c r="CZ331"/>
      <c r="DB331"/>
      <c r="DC331"/>
      <c r="DD331"/>
      <c r="DE331"/>
      <c r="DF331"/>
      <c r="DG331"/>
      <c r="DH331"/>
    </row>
    <row r="332" spans="13:112" ht="15">
      <c r="M332"/>
      <c r="N332"/>
      <c r="O332"/>
      <c r="P332"/>
      <c r="Q332"/>
      <c r="R332"/>
      <c r="S332"/>
      <c r="T332"/>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c r="CA332"/>
      <c r="CB332"/>
      <c r="CC332"/>
      <c r="CD332"/>
      <c r="CE332"/>
      <c r="CF332"/>
      <c r="CG332"/>
      <c r="CH332"/>
      <c r="CI332"/>
      <c r="CJ332"/>
      <c r="CK332"/>
      <c r="CL332"/>
      <c r="CM332"/>
      <c r="CN332"/>
      <c r="CO332"/>
      <c r="CP332"/>
      <c r="CQ332"/>
      <c r="CR332"/>
      <c r="CS332"/>
      <c r="CT332"/>
      <c r="CU332"/>
      <c r="CV332"/>
      <c r="CW332"/>
      <c r="CX332"/>
      <c r="CY332"/>
      <c r="CZ332"/>
      <c r="DB332"/>
      <c r="DC332"/>
      <c r="DD332"/>
      <c r="DE332"/>
      <c r="DF332"/>
      <c r="DG332"/>
      <c r="DH332"/>
    </row>
    <row r="333" spans="13:112" ht="15">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c r="CA333"/>
      <c r="CB333"/>
      <c r="CC333"/>
      <c r="CD333"/>
      <c r="CE333"/>
      <c r="CF333"/>
      <c r="CG333"/>
      <c r="CH333"/>
      <c r="CI333"/>
      <c r="CJ333"/>
      <c r="CK333"/>
      <c r="CL333"/>
      <c r="CM333"/>
      <c r="CN333"/>
      <c r="CO333"/>
      <c r="CP333"/>
      <c r="CQ333"/>
      <c r="CR333"/>
      <c r="CS333"/>
      <c r="CT333"/>
      <c r="CU333"/>
      <c r="CV333"/>
      <c r="CW333"/>
      <c r="CX333"/>
      <c r="CY333"/>
      <c r="CZ333"/>
      <c r="DB333"/>
      <c r="DC333"/>
      <c r="DD333"/>
      <c r="DE333"/>
      <c r="DF333"/>
      <c r="DG333"/>
      <c r="DH333"/>
    </row>
    <row r="334" spans="13:112" ht="15">
      <c r="M334"/>
      <c r="N334"/>
      <c r="O334"/>
      <c r="P334"/>
      <c r="Q334"/>
      <c r="R334"/>
      <c r="S334"/>
      <c r="T334"/>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c r="CA334"/>
      <c r="CB334"/>
      <c r="CC334"/>
      <c r="CD334"/>
      <c r="CE334"/>
      <c r="CF334"/>
      <c r="CG334"/>
      <c r="CH334"/>
      <c r="CI334"/>
      <c r="CJ334"/>
      <c r="CK334"/>
      <c r="CL334"/>
      <c r="CM334"/>
      <c r="CN334"/>
      <c r="CO334"/>
      <c r="CP334"/>
      <c r="CQ334"/>
      <c r="CR334"/>
      <c r="CS334"/>
      <c r="CT334"/>
      <c r="CU334"/>
      <c r="CV334"/>
      <c r="CW334"/>
      <c r="CX334"/>
      <c r="CY334"/>
      <c r="CZ334"/>
      <c r="DB334"/>
      <c r="DC334"/>
      <c r="DD334"/>
      <c r="DE334"/>
      <c r="DF334"/>
      <c r="DG334"/>
      <c r="DH334"/>
    </row>
    <row r="335" spans="13:112" ht="15">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c r="CA335"/>
      <c r="CB335"/>
      <c r="CC335"/>
      <c r="CD335"/>
      <c r="CE335"/>
      <c r="CF335"/>
      <c r="CG335"/>
      <c r="CH335"/>
      <c r="CI335"/>
      <c r="CJ335"/>
      <c r="CK335"/>
      <c r="CL335"/>
      <c r="CM335"/>
      <c r="CN335"/>
      <c r="CO335"/>
      <c r="CP335"/>
      <c r="CQ335"/>
      <c r="CR335"/>
      <c r="CS335"/>
      <c r="CT335"/>
      <c r="CU335"/>
      <c r="CV335"/>
      <c r="CW335"/>
      <c r="CX335"/>
      <c r="CY335"/>
      <c r="CZ335"/>
      <c r="DB335"/>
      <c r="DC335"/>
      <c r="DD335"/>
      <c r="DE335"/>
      <c r="DF335"/>
      <c r="DG335"/>
      <c r="DH335"/>
    </row>
    <row r="336" spans="13:112" ht="15">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c r="CA336"/>
      <c r="CB336"/>
      <c r="CC336"/>
      <c r="CD336"/>
      <c r="CE336"/>
      <c r="CF336"/>
      <c r="CG336"/>
      <c r="CH336"/>
      <c r="CI336"/>
      <c r="CJ336"/>
      <c r="CK336"/>
      <c r="CL336"/>
      <c r="CM336"/>
      <c r="CN336"/>
      <c r="CO336"/>
      <c r="CP336"/>
      <c r="CQ336"/>
      <c r="CR336"/>
      <c r="CS336"/>
      <c r="CT336"/>
      <c r="CU336"/>
      <c r="CV336"/>
      <c r="CW336"/>
      <c r="CX336"/>
      <c r="CY336"/>
      <c r="CZ336"/>
      <c r="DB336"/>
      <c r="DC336"/>
      <c r="DD336"/>
      <c r="DE336"/>
      <c r="DF336"/>
      <c r="DG336"/>
      <c r="DH336"/>
    </row>
    <row r="337" spans="13:112" ht="15">
      <c r="M337"/>
      <c r="N337"/>
      <c r="O337"/>
      <c r="P337"/>
      <c r="Q337"/>
      <c r="R337"/>
      <c r="S337"/>
      <c r="T337"/>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c r="CA337"/>
      <c r="CB337"/>
      <c r="CC337"/>
      <c r="CD337"/>
      <c r="CE337"/>
      <c r="CF337"/>
      <c r="CG337"/>
      <c r="CH337"/>
      <c r="CI337"/>
      <c r="CJ337"/>
      <c r="CK337"/>
      <c r="CL337"/>
      <c r="CM337"/>
      <c r="CN337"/>
      <c r="CO337"/>
      <c r="CP337"/>
      <c r="CQ337"/>
      <c r="CR337"/>
      <c r="CS337"/>
      <c r="CT337"/>
      <c r="CU337"/>
      <c r="CV337"/>
      <c r="CW337"/>
      <c r="CX337"/>
      <c r="CY337"/>
      <c r="CZ337"/>
      <c r="DB337"/>
      <c r="DC337"/>
      <c r="DD337"/>
      <c r="DE337"/>
      <c r="DF337"/>
      <c r="DG337"/>
      <c r="DH337"/>
    </row>
    <row r="338" spans="13:112" ht="15">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c r="CA338"/>
      <c r="CB338"/>
      <c r="CC338"/>
      <c r="CD338"/>
      <c r="CE338"/>
      <c r="CF338"/>
      <c r="CG338"/>
      <c r="CH338"/>
      <c r="CI338"/>
      <c r="CJ338"/>
      <c r="CK338"/>
      <c r="CL338"/>
      <c r="CM338"/>
      <c r="CN338"/>
      <c r="CO338"/>
      <c r="CP338"/>
      <c r="CQ338"/>
      <c r="CR338"/>
      <c r="CS338"/>
      <c r="CT338"/>
      <c r="CU338"/>
      <c r="CV338"/>
      <c r="CW338"/>
      <c r="CX338"/>
      <c r="CY338"/>
      <c r="CZ338"/>
      <c r="DB338"/>
      <c r="DC338"/>
      <c r="DD338"/>
      <c r="DE338"/>
      <c r="DF338"/>
      <c r="DG338"/>
      <c r="DH338"/>
    </row>
    <row r="339" spans="13:112" ht="15">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c r="CA339"/>
      <c r="CB339"/>
      <c r="CC339"/>
      <c r="CD339"/>
      <c r="CE339"/>
      <c r="CF339"/>
      <c r="CG339"/>
      <c r="CH339"/>
      <c r="CI339"/>
      <c r="CJ339"/>
      <c r="CK339"/>
      <c r="CL339"/>
      <c r="CM339"/>
      <c r="CN339"/>
      <c r="CO339"/>
      <c r="CP339"/>
      <c r="CQ339"/>
      <c r="CR339"/>
      <c r="CS339"/>
      <c r="CT339"/>
      <c r="CU339"/>
      <c r="CV339"/>
      <c r="CW339"/>
      <c r="CX339"/>
      <c r="CY339"/>
      <c r="CZ339"/>
      <c r="DB339"/>
      <c r="DC339"/>
      <c r="DD339"/>
      <c r="DE339"/>
      <c r="DF339"/>
      <c r="DG339"/>
      <c r="DH339"/>
    </row>
    <row r="340" spans="13:112" ht="15">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c r="CA340"/>
      <c r="CB340"/>
      <c r="CC340"/>
      <c r="CD340"/>
      <c r="CE340"/>
      <c r="CF340"/>
      <c r="CG340"/>
      <c r="CH340"/>
      <c r="CI340"/>
      <c r="CJ340"/>
      <c r="CK340"/>
      <c r="CL340"/>
      <c r="CM340"/>
      <c r="CN340"/>
      <c r="CO340"/>
      <c r="CP340"/>
      <c r="CQ340"/>
      <c r="CR340"/>
      <c r="CS340"/>
      <c r="CT340"/>
      <c r="CU340"/>
      <c r="CV340"/>
      <c r="CW340"/>
      <c r="CX340"/>
      <c r="CY340"/>
      <c r="CZ340"/>
      <c r="DB340"/>
      <c r="DC340"/>
      <c r="DD340"/>
      <c r="DE340"/>
      <c r="DF340"/>
      <c r="DG340"/>
      <c r="DH340"/>
    </row>
    <row r="341" spans="13:112" ht="15">
      <c r="M341"/>
      <c r="N341"/>
      <c r="O341"/>
      <c r="P341"/>
      <c r="Q341"/>
      <c r="R341"/>
      <c r="S341"/>
      <c r="T341"/>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c r="CA341"/>
      <c r="CB341"/>
      <c r="CC341"/>
      <c r="CD341"/>
      <c r="CE341"/>
      <c r="CF341"/>
      <c r="CG341"/>
      <c r="CH341"/>
      <c r="CI341"/>
      <c r="CJ341"/>
      <c r="CK341"/>
      <c r="CL341"/>
      <c r="CM341"/>
      <c r="CN341"/>
      <c r="CO341"/>
      <c r="CP341"/>
      <c r="CQ341"/>
      <c r="CR341"/>
      <c r="CS341"/>
      <c r="CT341"/>
      <c r="CU341"/>
      <c r="CV341"/>
      <c r="CW341"/>
      <c r="CX341"/>
      <c r="CY341"/>
      <c r="CZ341"/>
      <c r="DB341"/>
      <c r="DC341"/>
      <c r="DD341"/>
      <c r="DE341"/>
      <c r="DF341"/>
      <c r="DG341"/>
      <c r="DH341"/>
    </row>
    <row r="342" spans="13:112" ht="15">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c r="CA342"/>
      <c r="CB342"/>
      <c r="CC342"/>
      <c r="CD342"/>
      <c r="CE342"/>
      <c r="CF342"/>
      <c r="CG342"/>
      <c r="CH342"/>
      <c r="CI342"/>
      <c r="CJ342"/>
      <c r="CK342"/>
      <c r="CL342"/>
      <c r="CM342"/>
      <c r="CN342"/>
      <c r="CO342"/>
      <c r="CP342"/>
      <c r="CQ342"/>
      <c r="CR342"/>
      <c r="CS342"/>
      <c r="CT342"/>
      <c r="CU342"/>
      <c r="CV342"/>
      <c r="CW342"/>
      <c r="CX342"/>
      <c r="CY342"/>
      <c r="CZ342"/>
      <c r="DB342"/>
      <c r="DC342"/>
      <c r="DD342"/>
      <c r="DE342"/>
      <c r="DF342"/>
      <c r="DG342"/>
      <c r="DH342"/>
    </row>
    <row r="343" spans="13:112" ht="15">
      <c r="M343"/>
      <c r="N343"/>
      <c r="O343"/>
      <c r="P343"/>
      <c r="Q343"/>
      <c r="R343"/>
      <c r="S343"/>
      <c r="T343"/>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c r="CA343"/>
      <c r="CB343"/>
      <c r="CC343"/>
      <c r="CD343"/>
      <c r="CE343"/>
      <c r="CF343"/>
      <c r="CG343"/>
      <c r="CH343"/>
      <c r="CI343"/>
      <c r="CJ343"/>
      <c r="CK343"/>
      <c r="CL343"/>
      <c r="CM343"/>
      <c r="CN343"/>
      <c r="CO343"/>
      <c r="CP343"/>
      <c r="CQ343"/>
      <c r="CR343"/>
      <c r="CS343"/>
      <c r="CT343"/>
      <c r="CU343"/>
      <c r="CV343"/>
      <c r="CW343"/>
      <c r="CX343"/>
      <c r="CY343"/>
      <c r="CZ343"/>
      <c r="DB343"/>
      <c r="DC343"/>
      <c r="DD343"/>
      <c r="DE343"/>
      <c r="DF343"/>
      <c r="DG343"/>
      <c r="DH343"/>
    </row>
    <row r="344" spans="13:112" ht="15">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c r="CA344"/>
      <c r="CB344"/>
      <c r="CC344"/>
      <c r="CD344"/>
      <c r="CE344"/>
      <c r="CF344"/>
      <c r="CG344"/>
      <c r="CH344"/>
      <c r="CI344"/>
      <c r="CJ344"/>
      <c r="CK344"/>
      <c r="CL344"/>
      <c r="CM344"/>
      <c r="CN344"/>
      <c r="CO344"/>
      <c r="CP344"/>
      <c r="CQ344"/>
      <c r="CR344"/>
      <c r="CS344"/>
      <c r="CT344"/>
      <c r="CU344"/>
      <c r="CV344"/>
      <c r="CW344"/>
      <c r="CX344"/>
      <c r="CY344"/>
      <c r="CZ344"/>
      <c r="DB344"/>
      <c r="DC344"/>
      <c r="DD344"/>
      <c r="DE344"/>
      <c r="DF344"/>
      <c r="DG344"/>
      <c r="DH344"/>
    </row>
    <row r="345" spans="13:112" ht="15">
      <c r="M345"/>
      <c r="N345"/>
      <c r="O345"/>
      <c r="P345"/>
      <c r="Q345"/>
      <c r="R345"/>
      <c r="S345"/>
      <c r="T345"/>
      <c r="U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c r="CA345"/>
      <c r="CB345"/>
      <c r="CC345"/>
      <c r="CD345"/>
      <c r="CE345"/>
      <c r="CF345"/>
      <c r="CG345"/>
      <c r="CH345"/>
      <c r="CI345"/>
      <c r="CJ345"/>
      <c r="CK345"/>
      <c r="CL345"/>
      <c r="CM345"/>
      <c r="CN345"/>
      <c r="CO345"/>
      <c r="CP345"/>
      <c r="CQ345"/>
      <c r="CR345"/>
      <c r="CS345"/>
      <c r="CT345"/>
      <c r="CU345"/>
      <c r="CV345"/>
      <c r="CW345"/>
      <c r="CX345"/>
      <c r="CY345"/>
      <c r="CZ345"/>
      <c r="DB345"/>
      <c r="DC345"/>
      <c r="DD345"/>
      <c r="DE345"/>
      <c r="DF345"/>
      <c r="DG345"/>
      <c r="DH345"/>
    </row>
    <row r="346" spans="13:112" ht="15">
      <c r="M346"/>
      <c r="N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c r="CA346"/>
      <c r="CB346"/>
      <c r="CC346"/>
      <c r="CD346"/>
      <c r="CE346"/>
      <c r="CF346"/>
      <c r="CG346"/>
      <c r="CH346"/>
      <c r="CI346"/>
      <c r="CJ346"/>
      <c r="CK346"/>
      <c r="CL346"/>
      <c r="CM346"/>
      <c r="CN346"/>
      <c r="CO346"/>
      <c r="CP346"/>
      <c r="CQ346"/>
      <c r="CR346"/>
      <c r="CS346"/>
      <c r="CT346"/>
      <c r="CU346"/>
      <c r="CV346"/>
      <c r="CW346"/>
      <c r="CX346"/>
      <c r="CY346"/>
      <c r="CZ346"/>
      <c r="DB346"/>
      <c r="DC346"/>
      <c r="DD346"/>
      <c r="DE346"/>
      <c r="DF346"/>
      <c r="DG346"/>
      <c r="DH346"/>
    </row>
    <row r="347" spans="13:112" ht="15">
      <c r="M347"/>
      <c r="N347"/>
      <c r="O347"/>
      <c r="P347"/>
      <c r="Q347"/>
      <c r="R347"/>
      <c r="S347"/>
      <c r="T347"/>
      <c r="U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c r="CA347"/>
      <c r="CB347"/>
      <c r="CC347"/>
      <c r="CD347"/>
      <c r="CE347"/>
      <c r="CF347"/>
      <c r="CG347"/>
      <c r="CH347"/>
      <c r="CI347"/>
      <c r="CJ347"/>
      <c r="CK347"/>
      <c r="CL347"/>
      <c r="CM347"/>
      <c r="CN347"/>
      <c r="CO347"/>
      <c r="CP347"/>
      <c r="CQ347"/>
      <c r="CR347"/>
      <c r="CS347"/>
      <c r="CT347"/>
      <c r="CU347"/>
      <c r="CV347"/>
      <c r="CW347"/>
      <c r="CX347"/>
      <c r="CY347"/>
      <c r="CZ347"/>
      <c r="DB347"/>
      <c r="DC347"/>
      <c r="DD347"/>
      <c r="DE347"/>
      <c r="DF347"/>
      <c r="DG347"/>
      <c r="DH347"/>
    </row>
    <row r="348" spans="13:112" ht="15">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c r="CA348"/>
      <c r="CB348"/>
      <c r="CC348"/>
      <c r="CD348"/>
      <c r="CE348"/>
      <c r="CF348"/>
      <c r="CG348"/>
      <c r="CH348"/>
      <c r="CI348"/>
      <c r="CJ348"/>
      <c r="CK348"/>
      <c r="CL348"/>
      <c r="CM348"/>
      <c r="CN348"/>
      <c r="CO348"/>
      <c r="CP348"/>
      <c r="CQ348"/>
      <c r="CR348"/>
      <c r="CS348"/>
      <c r="CT348"/>
      <c r="CU348"/>
      <c r="CV348"/>
      <c r="CW348"/>
      <c r="CX348"/>
      <c r="CY348"/>
      <c r="CZ348"/>
      <c r="DB348"/>
      <c r="DC348"/>
      <c r="DD348"/>
      <c r="DE348"/>
      <c r="DF348"/>
      <c r="DG348"/>
      <c r="DH348"/>
    </row>
    <row r="349" spans="13:112" ht="15">
      <c r="M349"/>
      <c r="N349"/>
      <c r="O349"/>
      <c r="P349"/>
      <c r="Q349"/>
      <c r="R349"/>
      <c r="S349"/>
      <c r="T349"/>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c r="CA349"/>
      <c r="CB349"/>
      <c r="CC349"/>
      <c r="CD349"/>
      <c r="CE349"/>
      <c r="CF349"/>
      <c r="CG349"/>
      <c r="CH349"/>
      <c r="CI349"/>
      <c r="CJ349"/>
      <c r="CK349"/>
      <c r="CL349"/>
      <c r="CM349"/>
      <c r="CN349"/>
      <c r="CO349"/>
      <c r="CP349"/>
      <c r="CQ349"/>
      <c r="CR349"/>
      <c r="CS349"/>
      <c r="CT349"/>
      <c r="CU349"/>
      <c r="CV349"/>
      <c r="CW349"/>
      <c r="CX349"/>
      <c r="CY349"/>
      <c r="CZ349"/>
      <c r="DB349"/>
      <c r="DC349"/>
      <c r="DD349"/>
      <c r="DE349"/>
      <c r="DF349"/>
      <c r="DG349"/>
      <c r="DH349"/>
    </row>
    <row r="350" spans="13:112" ht="15">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c r="CA350"/>
      <c r="CB350"/>
      <c r="CC350"/>
      <c r="CD350"/>
      <c r="CE350"/>
      <c r="CF350"/>
      <c r="CG350"/>
      <c r="CH350"/>
      <c r="CI350"/>
      <c r="CJ350"/>
      <c r="CK350"/>
      <c r="CL350"/>
      <c r="CM350"/>
      <c r="CN350"/>
      <c r="CO350"/>
      <c r="CP350"/>
      <c r="CQ350"/>
      <c r="CR350"/>
      <c r="CS350"/>
      <c r="CT350"/>
      <c r="CU350"/>
      <c r="CV350"/>
      <c r="CW350"/>
      <c r="CX350"/>
      <c r="CY350"/>
      <c r="CZ350"/>
      <c r="DB350"/>
      <c r="DC350"/>
      <c r="DD350"/>
      <c r="DE350"/>
      <c r="DF350"/>
      <c r="DG350"/>
      <c r="DH350"/>
    </row>
    <row r="351" spans="13:112" ht="15">
      <c r="M351"/>
      <c r="N351"/>
      <c r="O351"/>
      <c r="P351"/>
      <c r="Q351"/>
      <c r="R351"/>
      <c r="S351"/>
      <c r="T351"/>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c r="CA351"/>
      <c r="CB351"/>
      <c r="CC351"/>
      <c r="CD351"/>
      <c r="CE351"/>
      <c r="CF351"/>
      <c r="CG351"/>
      <c r="CH351"/>
      <c r="CI351"/>
      <c r="CJ351"/>
      <c r="CK351"/>
      <c r="CL351"/>
      <c r="CM351"/>
      <c r="CN351"/>
      <c r="CO351"/>
      <c r="CP351"/>
      <c r="CQ351"/>
      <c r="CR351"/>
      <c r="CS351"/>
      <c r="CT351"/>
      <c r="CU351"/>
      <c r="CV351"/>
      <c r="CW351"/>
      <c r="CX351"/>
      <c r="CY351"/>
      <c r="CZ351"/>
      <c r="DB351"/>
      <c r="DC351"/>
      <c r="DD351"/>
      <c r="DE351"/>
      <c r="DF351"/>
      <c r="DG351"/>
      <c r="DH351"/>
    </row>
    <row r="352" spans="13:112" ht="15">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c r="CA352"/>
      <c r="CB352"/>
      <c r="CC352"/>
      <c r="CD352"/>
      <c r="CE352"/>
      <c r="CF352"/>
      <c r="CG352"/>
      <c r="CH352"/>
      <c r="CI352"/>
      <c r="CJ352"/>
      <c r="CK352"/>
      <c r="CL352"/>
      <c r="CM352"/>
      <c r="CN352"/>
      <c r="CO352"/>
      <c r="CP352"/>
      <c r="CQ352"/>
      <c r="CR352"/>
      <c r="CS352"/>
      <c r="CT352"/>
      <c r="CU352"/>
      <c r="CV352"/>
      <c r="CW352"/>
      <c r="CX352"/>
      <c r="CY352"/>
      <c r="CZ352"/>
      <c r="DB352"/>
      <c r="DC352"/>
      <c r="DD352"/>
      <c r="DE352"/>
      <c r="DF352"/>
      <c r="DG352"/>
      <c r="DH352"/>
    </row>
    <row r="353" spans="13:112" ht="15">
      <c r="M353"/>
      <c r="N353"/>
      <c r="O353"/>
      <c r="P353"/>
      <c r="Q353"/>
      <c r="R353"/>
      <c r="S353"/>
      <c r="T353"/>
      <c r="U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c r="CA353"/>
      <c r="CB353"/>
      <c r="CC353"/>
      <c r="CD353"/>
      <c r="CE353"/>
      <c r="CF353"/>
      <c r="CG353"/>
      <c r="CH353"/>
      <c r="CI353"/>
      <c r="CJ353"/>
      <c r="CK353"/>
      <c r="CL353"/>
      <c r="CM353"/>
      <c r="CN353"/>
      <c r="CO353"/>
      <c r="CP353"/>
      <c r="CQ353"/>
      <c r="CR353"/>
      <c r="CS353"/>
      <c r="CT353"/>
      <c r="CU353"/>
      <c r="CV353"/>
      <c r="CW353"/>
      <c r="CX353"/>
      <c r="CY353"/>
      <c r="CZ353"/>
      <c r="DB353"/>
      <c r="DC353"/>
      <c r="DD353"/>
      <c r="DE353"/>
      <c r="DF353"/>
      <c r="DG353"/>
      <c r="DH353"/>
    </row>
    <row r="354" spans="13:112" ht="15">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c r="CA354"/>
      <c r="CB354"/>
      <c r="CC354"/>
      <c r="CD354"/>
      <c r="CE354"/>
      <c r="CF354"/>
      <c r="CG354"/>
      <c r="CH354"/>
      <c r="CI354"/>
      <c r="CJ354"/>
      <c r="CK354"/>
      <c r="CL354"/>
      <c r="CM354"/>
      <c r="CN354"/>
      <c r="CO354"/>
      <c r="CP354"/>
      <c r="CQ354"/>
      <c r="CR354"/>
      <c r="CS354"/>
      <c r="CT354"/>
      <c r="CU354"/>
      <c r="CV354"/>
      <c r="CW354"/>
      <c r="CX354"/>
      <c r="CY354"/>
      <c r="CZ354"/>
      <c r="DB354"/>
      <c r="DC354"/>
      <c r="DD354"/>
      <c r="DE354"/>
      <c r="DF354"/>
      <c r="DG354"/>
      <c r="DH354"/>
    </row>
    <row r="355" spans="13:112" ht="15">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c r="CA355"/>
      <c r="CB355"/>
      <c r="CC355"/>
      <c r="CD355"/>
      <c r="CE355"/>
      <c r="CF355"/>
      <c r="CG355"/>
      <c r="CH355"/>
      <c r="CI355"/>
      <c r="CJ355"/>
      <c r="CK355"/>
      <c r="CL355"/>
      <c r="CM355"/>
      <c r="CN355"/>
      <c r="CO355"/>
      <c r="CP355"/>
      <c r="CQ355"/>
      <c r="CR355"/>
      <c r="CS355"/>
      <c r="CT355"/>
      <c r="CU355"/>
      <c r="CV355"/>
      <c r="CW355"/>
      <c r="CX355"/>
      <c r="CY355"/>
      <c r="CZ355"/>
      <c r="DB355"/>
      <c r="DC355"/>
      <c r="DD355"/>
      <c r="DE355"/>
      <c r="DF355"/>
      <c r="DG355"/>
      <c r="DH355"/>
    </row>
    <row r="356" spans="13:112" ht="15">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c r="CA356"/>
      <c r="CB356"/>
      <c r="CC356"/>
      <c r="CD356"/>
      <c r="CE356"/>
      <c r="CF356"/>
      <c r="CG356"/>
      <c r="CH356"/>
      <c r="CI356"/>
      <c r="CJ356"/>
      <c r="CK356"/>
      <c r="CL356"/>
      <c r="CM356"/>
      <c r="CN356"/>
      <c r="CO356"/>
      <c r="CP356"/>
      <c r="CQ356"/>
      <c r="CR356"/>
      <c r="CS356"/>
      <c r="CT356"/>
      <c r="CU356"/>
      <c r="CV356"/>
      <c r="CW356"/>
      <c r="CX356"/>
      <c r="CY356"/>
      <c r="CZ356"/>
      <c r="DB356"/>
      <c r="DC356"/>
      <c r="DD356"/>
      <c r="DE356"/>
      <c r="DF356"/>
      <c r="DG356"/>
      <c r="DH356"/>
    </row>
    <row r="357" spans="13:112" ht="15">
      <c r="M357"/>
      <c r="N357"/>
      <c r="O357"/>
      <c r="P357"/>
      <c r="Q357"/>
      <c r="R357"/>
      <c r="S357"/>
      <c r="T357"/>
      <c r="U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c r="CA357"/>
      <c r="CB357"/>
      <c r="CC357"/>
      <c r="CD357"/>
      <c r="CE357"/>
      <c r="CF357"/>
      <c r="CG357"/>
      <c r="CH357"/>
      <c r="CI357"/>
      <c r="CJ357"/>
      <c r="CK357"/>
      <c r="CL357"/>
      <c r="CM357"/>
      <c r="CN357"/>
      <c r="CO357"/>
      <c r="CP357"/>
      <c r="CQ357"/>
      <c r="CR357"/>
      <c r="CS357"/>
      <c r="CT357"/>
      <c r="CU357"/>
      <c r="CV357"/>
      <c r="CW357"/>
      <c r="CX357"/>
      <c r="CY357"/>
      <c r="CZ357"/>
      <c r="DB357"/>
      <c r="DC357"/>
      <c r="DD357"/>
      <c r="DE357"/>
      <c r="DF357"/>
      <c r="DG357"/>
      <c r="DH357"/>
    </row>
    <row r="358" spans="13:112" ht="15">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c r="CA358"/>
      <c r="CB358"/>
      <c r="CC358"/>
      <c r="CD358"/>
      <c r="CE358"/>
      <c r="CF358"/>
      <c r="CG358"/>
      <c r="CH358"/>
      <c r="CI358"/>
      <c r="CJ358"/>
      <c r="CK358"/>
      <c r="CL358"/>
      <c r="CM358"/>
      <c r="CN358"/>
      <c r="CO358"/>
      <c r="CP358"/>
      <c r="CQ358"/>
      <c r="CR358"/>
      <c r="CS358"/>
      <c r="CT358"/>
      <c r="CU358"/>
      <c r="CV358"/>
      <c r="CW358"/>
      <c r="CX358"/>
      <c r="CY358"/>
      <c r="CZ358"/>
      <c r="DB358"/>
      <c r="DC358"/>
      <c r="DD358"/>
      <c r="DE358"/>
      <c r="DF358"/>
      <c r="DG358"/>
      <c r="DH358"/>
    </row>
    <row r="359" spans="13:112" ht="15">
      <c r="M359"/>
      <c r="N359"/>
      <c r="O359"/>
      <c r="P359"/>
      <c r="Q359"/>
      <c r="R359"/>
      <c r="S359"/>
      <c r="T359"/>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c r="CA359"/>
      <c r="CB359"/>
      <c r="CC359"/>
      <c r="CD359"/>
      <c r="CE359"/>
      <c r="CF359"/>
      <c r="CG359"/>
      <c r="CH359"/>
      <c r="CI359"/>
      <c r="CJ359"/>
      <c r="CK359"/>
      <c r="CL359"/>
      <c r="CM359"/>
      <c r="CN359"/>
      <c r="CO359"/>
      <c r="CP359"/>
      <c r="CQ359"/>
      <c r="CR359"/>
      <c r="CS359"/>
      <c r="CT359"/>
      <c r="CU359"/>
      <c r="CV359"/>
      <c r="CW359"/>
      <c r="CX359"/>
      <c r="CY359"/>
      <c r="CZ359"/>
      <c r="DB359"/>
      <c r="DC359"/>
      <c r="DD359"/>
      <c r="DE359"/>
      <c r="DF359"/>
      <c r="DG359"/>
      <c r="DH359"/>
    </row>
    <row r="360" spans="13:112" ht="15">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c r="CA360"/>
      <c r="CB360"/>
      <c r="CC360"/>
      <c r="CD360"/>
      <c r="CE360"/>
      <c r="CF360"/>
      <c r="CG360"/>
      <c r="CH360"/>
      <c r="CI360"/>
      <c r="CJ360"/>
      <c r="CK360"/>
      <c r="CL360"/>
      <c r="CM360"/>
      <c r="CN360"/>
      <c r="CO360"/>
      <c r="CP360"/>
      <c r="CQ360"/>
      <c r="CR360"/>
      <c r="CS360"/>
      <c r="CT360"/>
      <c r="CU360"/>
      <c r="CV360"/>
      <c r="CW360"/>
      <c r="CX360"/>
      <c r="CY360"/>
      <c r="CZ360"/>
      <c r="DB360"/>
      <c r="DC360"/>
      <c r="DD360"/>
      <c r="DE360"/>
      <c r="DF360"/>
      <c r="DG360"/>
      <c r="DH360"/>
    </row>
    <row r="361" spans="13:112" ht="15">
      <c r="M361"/>
      <c r="N361"/>
      <c r="O361"/>
      <c r="P361"/>
      <c r="Q361"/>
      <c r="R361"/>
      <c r="S361"/>
      <c r="T361"/>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c r="CA361"/>
      <c r="CB361"/>
      <c r="CC361"/>
      <c r="CD361"/>
      <c r="CE361"/>
      <c r="CF361"/>
      <c r="CG361"/>
      <c r="CH361"/>
      <c r="CI361"/>
      <c r="CJ361"/>
      <c r="CK361"/>
      <c r="CL361"/>
      <c r="CM361"/>
      <c r="CN361"/>
      <c r="CO361"/>
      <c r="CP361"/>
      <c r="CQ361"/>
      <c r="CR361"/>
      <c r="CS361"/>
      <c r="CT361"/>
      <c r="CU361"/>
      <c r="CV361"/>
      <c r="CW361"/>
      <c r="CX361"/>
      <c r="CY361"/>
      <c r="CZ361"/>
      <c r="DB361"/>
      <c r="DC361"/>
      <c r="DD361"/>
      <c r="DE361"/>
      <c r="DF361"/>
      <c r="DG361"/>
      <c r="DH361"/>
    </row>
    <row r="362" spans="13:112" ht="15">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c r="CA362"/>
      <c r="CB362"/>
      <c r="CC362"/>
      <c r="CD362"/>
      <c r="CE362"/>
      <c r="CF362"/>
      <c r="CG362"/>
      <c r="CH362"/>
      <c r="CI362"/>
      <c r="CJ362"/>
      <c r="CK362"/>
      <c r="CL362"/>
      <c r="CM362"/>
      <c r="CN362"/>
      <c r="CO362"/>
      <c r="CP362"/>
      <c r="CQ362"/>
      <c r="CR362"/>
      <c r="CS362"/>
      <c r="CT362"/>
      <c r="CU362"/>
      <c r="CV362"/>
      <c r="CW362"/>
      <c r="CX362"/>
      <c r="CY362"/>
      <c r="CZ362"/>
      <c r="DB362"/>
      <c r="DC362"/>
      <c r="DD362"/>
      <c r="DE362"/>
      <c r="DF362"/>
      <c r="DG362"/>
      <c r="DH362"/>
    </row>
    <row r="363" spans="13:112" ht="15">
      <c r="M363"/>
      <c r="N363"/>
      <c r="O363"/>
      <c r="P363"/>
      <c r="Q363"/>
      <c r="R363"/>
      <c r="S363"/>
      <c r="T363"/>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c r="CA363"/>
      <c r="CB363"/>
      <c r="CC363"/>
      <c r="CD363"/>
      <c r="CE363"/>
      <c r="CF363"/>
      <c r="CG363"/>
      <c r="CH363"/>
      <c r="CI363"/>
      <c r="CJ363"/>
      <c r="CK363"/>
      <c r="CL363"/>
      <c r="CM363"/>
      <c r="CN363"/>
      <c r="CO363"/>
      <c r="CP363"/>
      <c r="CQ363"/>
      <c r="CR363"/>
      <c r="CS363"/>
      <c r="CT363"/>
      <c r="CU363"/>
      <c r="CV363"/>
      <c r="CW363"/>
      <c r="CX363"/>
      <c r="CY363"/>
      <c r="CZ363"/>
      <c r="DB363"/>
      <c r="DC363"/>
      <c r="DD363"/>
      <c r="DE363"/>
      <c r="DF363"/>
      <c r="DG363"/>
      <c r="DH363"/>
    </row>
    <row r="364" spans="13:112" ht="15">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c r="CA364"/>
      <c r="CB364"/>
      <c r="CC364"/>
      <c r="CD364"/>
      <c r="CE364"/>
      <c r="CF364"/>
      <c r="CG364"/>
      <c r="CH364"/>
      <c r="CI364"/>
      <c r="CJ364"/>
      <c r="CK364"/>
      <c r="CL364"/>
      <c r="CM364"/>
      <c r="CN364"/>
      <c r="CO364"/>
      <c r="CP364"/>
      <c r="CQ364"/>
      <c r="CR364"/>
      <c r="CS364"/>
      <c r="CT364"/>
      <c r="CU364"/>
      <c r="CV364"/>
      <c r="CW364"/>
      <c r="CX364"/>
      <c r="CY364"/>
      <c r="CZ364"/>
      <c r="DB364"/>
      <c r="DC364"/>
      <c r="DD364"/>
      <c r="DE364"/>
      <c r="DF364"/>
      <c r="DG364"/>
      <c r="DH364"/>
    </row>
    <row r="365" spans="13:112" ht="15">
      <c r="M365"/>
      <c r="N365"/>
      <c r="O365"/>
      <c r="P365"/>
      <c r="Q365"/>
      <c r="R365"/>
      <c r="S365"/>
      <c r="T365"/>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c r="CA365"/>
      <c r="CB365"/>
      <c r="CC365"/>
      <c r="CD365"/>
      <c r="CE365"/>
      <c r="CF365"/>
      <c r="CG365"/>
      <c r="CH365"/>
      <c r="CI365"/>
      <c r="CJ365"/>
      <c r="CK365"/>
      <c r="CL365"/>
      <c r="CM365"/>
      <c r="CN365"/>
      <c r="CO365"/>
      <c r="CP365"/>
      <c r="CQ365"/>
      <c r="CR365"/>
      <c r="CS365"/>
      <c r="CT365"/>
      <c r="CU365"/>
      <c r="CV365"/>
      <c r="CW365"/>
      <c r="CX365"/>
      <c r="CY365"/>
      <c r="CZ365"/>
      <c r="DB365"/>
      <c r="DC365"/>
      <c r="DD365"/>
      <c r="DE365"/>
      <c r="DF365"/>
      <c r="DG365"/>
      <c r="DH365"/>
    </row>
    <row r="366" spans="13:112" ht="15">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c r="CA366"/>
      <c r="CB366"/>
      <c r="CC366"/>
      <c r="CD366"/>
      <c r="CE366"/>
      <c r="CF366"/>
      <c r="CG366"/>
      <c r="CH366"/>
      <c r="CI366"/>
      <c r="CJ366"/>
      <c r="CK366"/>
      <c r="CL366"/>
      <c r="CM366"/>
      <c r="CN366"/>
      <c r="CO366"/>
      <c r="CP366"/>
      <c r="CQ366"/>
      <c r="CR366"/>
      <c r="CS366"/>
      <c r="CT366"/>
      <c r="CU366"/>
      <c r="CV366"/>
      <c r="CW366"/>
      <c r="CX366"/>
      <c r="CY366"/>
      <c r="CZ366"/>
      <c r="DB366"/>
      <c r="DC366"/>
      <c r="DD366"/>
      <c r="DE366"/>
      <c r="DF366"/>
      <c r="DG366"/>
      <c r="DH366"/>
    </row>
    <row r="367" spans="13:112" ht="15">
      <c r="M367"/>
      <c r="N367"/>
      <c r="O367"/>
      <c r="P367"/>
      <c r="Q367"/>
      <c r="R367"/>
      <c r="S367"/>
      <c r="T367"/>
      <c r="U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c r="CA367"/>
      <c r="CB367"/>
      <c r="CC367"/>
      <c r="CD367"/>
      <c r="CE367"/>
      <c r="CF367"/>
      <c r="CG367"/>
      <c r="CH367"/>
      <c r="CI367"/>
      <c r="CJ367"/>
      <c r="CK367"/>
      <c r="CL367"/>
      <c r="CM367"/>
      <c r="CN367"/>
      <c r="CO367"/>
      <c r="CP367"/>
      <c r="CQ367"/>
      <c r="CR367"/>
      <c r="CS367"/>
      <c r="CT367"/>
      <c r="CU367"/>
      <c r="CV367"/>
      <c r="CW367"/>
      <c r="CX367"/>
      <c r="CY367"/>
      <c r="CZ367"/>
      <c r="DB367"/>
      <c r="DC367"/>
      <c r="DD367"/>
      <c r="DE367"/>
      <c r="DF367"/>
      <c r="DG367"/>
      <c r="DH367"/>
    </row>
    <row r="368" spans="13:112" ht="15">
      <c r="M368"/>
      <c r="N368"/>
      <c r="O368"/>
      <c r="P368"/>
      <c r="Q368"/>
      <c r="R368"/>
      <c r="S368"/>
      <c r="T368"/>
      <c r="U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c r="CA368"/>
      <c r="CB368"/>
      <c r="CC368"/>
      <c r="CD368"/>
      <c r="CE368"/>
      <c r="CF368"/>
      <c r="CG368"/>
      <c r="CH368"/>
      <c r="CI368"/>
      <c r="CJ368"/>
      <c r="CK368"/>
      <c r="CL368"/>
      <c r="CM368"/>
      <c r="CN368"/>
      <c r="CO368"/>
      <c r="CP368"/>
      <c r="CQ368"/>
      <c r="CR368"/>
      <c r="CS368"/>
      <c r="CT368"/>
      <c r="CU368"/>
      <c r="CV368"/>
      <c r="CW368"/>
      <c r="CX368"/>
      <c r="CY368"/>
      <c r="CZ368"/>
      <c r="DB368"/>
      <c r="DC368"/>
      <c r="DD368"/>
      <c r="DE368"/>
      <c r="DF368"/>
      <c r="DG368"/>
      <c r="DH368"/>
    </row>
    <row r="369" spans="13:112" ht="15">
      <c r="M369"/>
      <c r="N369"/>
      <c r="O369"/>
      <c r="P369"/>
      <c r="Q369"/>
      <c r="R369"/>
      <c r="S369"/>
      <c r="T369"/>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c r="CA369"/>
      <c r="CB369"/>
      <c r="CC369"/>
      <c r="CD369"/>
      <c r="CE369"/>
      <c r="CF369"/>
      <c r="CG369"/>
      <c r="CH369"/>
      <c r="CI369"/>
      <c r="CJ369"/>
      <c r="CK369"/>
      <c r="CL369"/>
      <c r="CM369"/>
      <c r="CN369"/>
      <c r="CO369"/>
      <c r="CP369"/>
      <c r="CQ369"/>
      <c r="CR369"/>
      <c r="CS369"/>
      <c r="CT369"/>
      <c r="CU369"/>
      <c r="CV369"/>
      <c r="CW369"/>
      <c r="CX369"/>
      <c r="CY369"/>
      <c r="CZ369"/>
      <c r="DB369"/>
      <c r="DC369"/>
      <c r="DD369"/>
      <c r="DE369"/>
      <c r="DF369"/>
      <c r="DG369"/>
      <c r="DH369"/>
    </row>
    <row r="370" spans="13:112" ht="15">
      <c r="M370"/>
      <c r="N370"/>
      <c r="O370"/>
      <c r="P370"/>
      <c r="Q370"/>
      <c r="R370"/>
      <c r="S370"/>
      <c r="T370"/>
      <c r="U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c r="CA370"/>
      <c r="CB370"/>
      <c r="CC370"/>
      <c r="CD370"/>
      <c r="CE370"/>
      <c r="CF370"/>
      <c r="CG370"/>
      <c r="CH370"/>
      <c r="CI370"/>
      <c r="CJ370"/>
      <c r="CK370"/>
      <c r="CL370"/>
      <c r="CM370"/>
      <c r="CN370"/>
      <c r="CO370"/>
      <c r="CP370"/>
      <c r="CQ370"/>
      <c r="CR370"/>
      <c r="CS370"/>
      <c r="CT370"/>
      <c r="CU370"/>
      <c r="CV370"/>
      <c r="CW370"/>
      <c r="CX370"/>
      <c r="CY370"/>
      <c r="CZ370"/>
      <c r="DB370"/>
      <c r="DC370"/>
      <c r="DD370"/>
      <c r="DE370"/>
      <c r="DF370"/>
      <c r="DG370"/>
      <c r="DH370"/>
    </row>
    <row r="371" spans="13:112" ht="15">
      <c r="M371"/>
      <c r="N371"/>
      <c r="O371"/>
      <c r="P371"/>
      <c r="Q371"/>
      <c r="R371"/>
      <c r="S371"/>
      <c r="T371"/>
      <c r="U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c r="CA371"/>
      <c r="CB371"/>
      <c r="CC371"/>
      <c r="CD371"/>
      <c r="CE371"/>
      <c r="CF371"/>
      <c r="CG371"/>
      <c r="CH371"/>
      <c r="CI371"/>
      <c r="CJ371"/>
      <c r="CK371"/>
      <c r="CL371"/>
      <c r="CM371"/>
      <c r="CN371"/>
      <c r="CO371"/>
      <c r="CP371"/>
      <c r="CQ371"/>
      <c r="CR371"/>
      <c r="CS371"/>
      <c r="CT371"/>
      <c r="CU371"/>
      <c r="CV371"/>
      <c r="CW371"/>
      <c r="CX371"/>
      <c r="CY371"/>
      <c r="CZ371"/>
      <c r="DB371"/>
      <c r="DC371"/>
      <c r="DD371"/>
      <c r="DE371"/>
      <c r="DF371"/>
      <c r="DG371"/>
      <c r="DH371"/>
    </row>
    <row r="372" spans="13:112" ht="15">
      <c r="M372"/>
      <c r="N372"/>
      <c r="O372"/>
      <c r="P372"/>
      <c r="Q372"/>
      <c r="R372"/>
      <c r="S372"/>
      <c r="T372"/>
      <c r="U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c r="CA372"/>
      <c r="CB372"/>
      <c r="CC372"/>
      <c r="CD372"/>
      <c r="CE372"/>
      <c r="CF372"/>
      <c r="CG372"/>
      <c r="CH372"/>
      <c r="CI372"/>
      <c r="CJ372"/>
      <c r="CK372"/>
      <c r="CL372"/>
      <c r="CM372"/>
      <c r="CN372"/>
      <c r="CO372"/>
      <c r="CP372"/>
      <c r="CQ372"/>
      <c r="CR372"/>
      <c r="CS372"/>
      <c r="CT372"/>
      <c r="CU372"/>
      <c r="CV372"/>
      <c r="CW372"/>
      <c r="CX372"/>
      <c r="CY372"/>
      <c r="CZ372"/>
      <c r="DB372"/>
      <c r="DC372"/>
      <c r="DD372"/>
      <c r="DE372"/>
      <c r="DF372"/>
      <c r="DG372"/>
      <c r="DH372"/>
    </row>
    <row r="373" spans="13:112" ht="15">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c r="CA373"/>
      <c r="CB373"/>
      <c r="CC373"/>
      <c r="CD373"/>
      <c r="CE373"/>
      <c r="CF373"/>
      <c r="CG373"/>
      <c r="CH373"/>
      <c r="CI373"/>
      <c r="CJ373"/>
      <c r="CK373"/>
      <c r="CL373"/>
      <c r="CM373"/>
      <c r="CN373"/>
      <c r="CO373"/>
      <c r="CP373"/>
      <c r="CQ373"/>
      <c r="CR373"/>
      <c r="CS373"/>
      <c r="CT373"/>
      <c r="CU373"/>
      <c r="CV373"/>
      <c r="CW373"/>
      <c r="CX373"/>
      <c r="CY373"/>
      <c r="CZ373"/>
      <c r="DB373"/>
      <c r="DC373"/>
      <c r="DD373"/>
      <c r="DE373"/>
      <c r="DF373"/>
      <c r="DG373"/>
      <c r="DH373"/>
    </row>
    <row r="374" spans="13:112" ht="15">
      <c r="M374"/>
      <c r="N374"/>
      <c r="O374"/>
      <c r="P374"/>
      <c r="Q374"/>
      <c r="R374"/>
      <c r="S374"/>
      <c r="T374"/>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c r="CA374"/>
      <c r="CB374"/>
      <c r="CC374"/>
      <c r="CD374"/>
      <c r="CE374"/>
      <c r="CF374"/>
      <c r="CG374"/>
      <c r="CH374"/>
      <c r="CI374"/>
      <c r="CJ374"/>
      <c r="CK374"/>
      <c r="CL374"/>
      <c r="CM374"/>
      <c r="CN374"/>
      <c r="CO374"/>
      <c r="CP374"/>
      <c r="CQ374"/>
      <c r="CR374"/>
      <c r="CS374"/>
      <c r="CT374"/>
      <c r="CU374"/>
      <c r="CV374"/>
      <c r="CW374"/>
      <c r="CX374"/>
      <c r="CY374"/>
      <c r="CZ374"/>
      <c r="DB374"/>
      <c r="DC374"/>
      <c r="DD374"/>
      <c r="DE374"/>
      <c r="DF374"/>
      <c r="DG374"/>
      <c r="DH374"/>
    </row>
    <row r="375" spans="13:112" ht="15">
      <c r="M375"/>
      <c r="N375"/>
      <c r="O375"/>
      <c r="P375"/>
      <c r="Q375"/>
      <c r="R375"/>
      <c r="S375"/>
      <c r="T375"/>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c r="CA375"/>
      <c r="CB375"/>
      <c r="CC375"/>
      <c r="CD375"/>
      <c r="CE375"/>
      <c r="CF375"/>
      <c r="CG375"/>
      <c r="CH375"/>
      <c r="CI375"/>
      <c r="CJ375"/>
      <c r="CK375"/>
      <c r="CL375"/>
      <c r="CM375"/>
      <c r="CN375"/>
      <c r="CO375"/>
      <c r="CP375"/>
      <c r="CQ375"/>
      <c r="CR375"/>
      <c r="CS375"/>
      <c r="CT375"/>
      <c r="CU375"/>
      <c r="CV375"/>
      <c r="CW375"/>
      <c r="CX375"/>
      <c r="CY375"/>
      <c r="CZ375"/>
      <c r="DB375"/>
      <c r="DC375"/>
      <c r="DD375"/>
      <c r="DE375"/>
      <c r="DF375"/>
      <c r="DG375"/>
      <c r="DH375"/>
    </row>
    <row r="376" spans="13:112" ht="15">
      <c r="M376"/>
      <c r="N376"/>
      <c r="O376"/>
      <c r="P376"/>
      <c r="Q376"/>
      <c r="R376"/>
      <c r="S376"/>
      <c r="T376"/>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c r="CA376"/>
      <c r="CB376"/>
      <c r="CC376"/>
      <c r="CD376"/>
      <c r="CE376"/>
      <c r="CF376"/>
      <c r="CG376"/>
      <c r="CH376"/>
      <c r="CI376"/>
      <c r="CJ376"/>
      <c r="CK376"/>
      <c r="CL376"/>
      <c r="CM376"/>
      <c r="CN376"/>
      <c r="CO376"/>
      <c r="CP376"/>
      <c r="CQ376"/>
      <c r="CR376"/>
      <c r="CS376"/>
      <c r="CT376"/>
      <c r="CU376"/>
      <c r="CV376"/>
      <c r="CW376"/>
      <c r="CX376"/>
      <c r="CY376"/>
      <c r="CZ376"/>
      <c r="DB376"/>
      <c r="DC376"/>
      <c r="DD376"/>
      <c r="DE376"/>
      <c r="DF376"/>
      <c r="DG376"/>
      <c r="DH376"/>
    </row>
    <row r="377" spans="13:112" ht="15">
      <c r="M377"/>
      <c r="N377"/>
      <c r="O377"/>
      <c r="P377"/>
      <c r="Q377"/>
      <c r="R377"/>
      <c r="S377"/>
      <c r="T377"/>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c r="CA377"/>
      <c r="CB377"/>
      <c r="CC377"/>
      <c r="CD377"/>
      <c r="CE377"/>
      <c r="CF377"/>
      <c r="CG377"/>
      <c r="CH377"/>
      <c r="CI377"/>
      <c r="CJ377"/>
      <c r="CK377"/>
      <c r="CL377"/>
      <c r="CM377"/>
      <c r="CN377"/>
      <c r="CO377"/>
      <c r="CP377"/>
      <c r="CQ377"/>
      <c r="CR377"/>
      <c r="CS377"/>
      <c r="CT377"/>
      <c r="CU377"/>
      <c r="CV377"/>
      <c r="CW377"/>
      <c r="CX377"/>
      <c r="CY377"/>
      <c r="CZ377"/>
      <c r="DB377"/>
      <c r="DC377"/>
      <c r="DD377"/>
      <c r="DE377"/>
      <c r="DF377"/>
      <c r="DG377"/>
      <c r="DH377"/>
    </row>
    <row r="378" spans="13:112" ht="15">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c r="CA378"/>
      <c r="CB378"/>
      <c r="CC378"/>
      <c r="CD378"/>
      <c r="CE378"/>
      <c r="CF378"/>
      <c r="CG378"/>
      <c r="CH378"/>
      <c r="CI378"/>
      <c r="CJ378"/>
      <c r="CK378"/>
      <c r="CL378"/>
      <c r="CM378"/>
      <c r="CN378"/>
      <c r="CO378"/>
      <c r="CP378"/>
      <c r="CQ378"/>
      <c r="CR378"/>
      <c r="CS378"/>
      <c r="CT378"/>
      <c r="CU378"/>
      <c r="CV378"/>
      <c r="CW378"/>
      <c r="CX378"/>
      <c r="CY378"/>
      <c r="CZ378"/>
      <c r="DB378"/>
      <c r="DC378"/>
      <c r="DD378"/>
      <c r="DE378"/>
      <c r="DF378"/>
      <c r="DG378"/>
      <c r="DH378"/>
    </row>
    <row r="379" spans="13:112" ht="15">
      <c r="M379"/>
      <c r="N379"/>
      <c r="O379"/>
      <c r="P379"/>
      <c r="Q379"/>
      <c r="R379"/>
      <c r="S379"/>
      <c r="T379"/>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c r="CA379"/>
      <c r="CB379"/>
      <c r="CC379"/>
      <c r="CD379"/>
      <c r="CE379"/>
      <c r="CF379"/>
      <c r="CG379"/>
      <c r="CH379"/>
      <c r="CI379"/>
      <c r="CJ379"/>
      <c r="CK379"/>
      <c r="CL379"/>
      <c r="CM379"/>
      <c r="CN379"/>
      <c r="CO379"/>
      <c r="CP379"/>
      <c r="CQ379"/>
      <c r="CR379"/>
      <c r="CS379"/>
      <c r="CT379"/>
      <c r="CU379"/>
      <c r="CV379"/>
      <c r="CW379"/>
      <c r="CX379"/>
      <c r="CY379"/>
      <c r="CZ379"/>
      <c r="DB379"/>
      <c r="DC379"/>
      <c r="DD379"/>
      <c r="DE379"/>
      <c r="DF379"/>
      <c r="DG379"/>
      <c r="DH379"/>
    </row>
    <row r="380" spans="13:112" ht="15">
      <c r="M380"/>
      <c r="N380"/>
      <c r="O380"/>
      <c r="P380"/>
      <c r="Q380"/>
      <c r="R380"/>
      <c r="S380"/>
      <c r="T380"/>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c r="CA380"/>
      <c r="CB380"/>
      <c r="CC380"/>
      <c r="CD380"/>
      <c r="CE380"/>
      <c r="CF380"/>
      <c r="CG380"/>
      <c r="CH380"/>
      <c r="CI380"/>
      <c r="CJ380"/>
      <c r="CK380"/>
      <c r="CL380"/>
      <c r="CM380"/>
      <c r="CN380"/>
      <c r="CO380"/>
      <c r="CP380"/>
      <c r="CQ380"/>
      <c r="CR380"/>
      <c r="CS380"/>
      <c r="CT380"/>
      <c r="CU380"/>
      <c r="CV380"/>
      <c r="CW380"/>
      <c r="CX380"/>
      <c r="CY380"/>
      <c r="CZ380"/>
      <c r="DB380"/>
      <c r="DC380"/>
      <c r="DD380"/>
      <c r="DE380"/>
      <c r="DF380"/>
      <c r="DG380"/>
      <c r="DH380"/>
    </row>
    <row r="381" spans="13:112" ht="15">
      <c r="M381"/>
      <c r="N381"/>
      <c r="O381"/>
      <c r="P381"/>
      <c r="Q381"/>
      <c r="R381"/>
      <c r="S381"/>
      <c r="T381"/>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c r="CA381"/>
      <c r="CB381"/>
      <c r="CC381"/>
      <c r="CD381"/>
      <c r="CE381"/>
      <c r="CF381"/>
      <c r="CG381"/>
      <c r="CH381"/>
      <c r="CI381"/>
      <c r="CJ381"/>
      <c r="CK381"/>
      <c r="CL381"/>
      <c r="CM381"/>
      <c r="CN381"/>
      <c r="CO381"/>
      <c r="CP381"/>
      <c r="CQ381"/>
      <c r="CR381"/>
      <c r="CS381"/>
      <c r="CT381"/>
      <c r="CU381"/>
      <c r="CV381"/>
      <c r="CW381"/>
      <c r="CX381"/>
      <c r="CY381"/>
      <c r="CZ381"/>
      <c r="DB381"/>
      <c r="DC381"/>
      <c r="DD381"/>
      <c r="DE381"/>
      <c r="DF381"/>
      <c r="DG381"/>
      <c r="DH381"/>
    </row>
    <row r="382" spans="13:112" ht="15">
      <c r="M382"/>
      <c r="N382"/>
      <c r="O382"/>
      <c r="P382"/>
      <c r="Q382"/>
      <c r="R382"/>
      <c r="S382"/>
      <c r="T382"/>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c r="CA382"/>
      <c r="CB382"/>
      <c r="CC382"/>
      <c r="CD382"/>
      <c r="CE382"/>
      <c r="CF382"/>
      <c r="CG382"/>
      <c r="CH382"/>
      <c r="CI382"/>
      <c r="CJ382"/>
      <c r="CK382"/>
      <c r="CL382"/>
      <c r="CM382"/>
      <c r="CN382"/>
      <c r="CO382"/>
      <c r="CP382"/>
      <c r="CQ382"/>
      <c r="CR382"/>
      <c r="CS382"/>
      <c r="CT382"/>
      <c r="CU382"/>
      <c r="CV382"/>
      <c r="CW382"/>
      <c r="CX382"/>
      <c r="CY382"/>
      <c r="CZ382"/>
      <c r="DB382"/>
      <c r="DC382"/>
      <c r="DD382"/>
      <c r="DE382"/>
      <c r="DF382"/>
      <c r="DG382"/>
      <c r="DH382"/>
    </row>
    <row r="383" spans="13:112" ht="15">
      <c r="M383"/>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c r="CA383"/>
      <c r="CB383"/>
      <c r="CC383"/>
      <c r="CD383"/>
      <c r="CE383"/>
      <c r="CF383"/>
      <c r="CG383"/>
      <c r="CH383"/>
      <c r="CI383"/>
      <c r="CJ383"/>
      <c r="CK383"/>
      <c r="CL383"/>
      <c r="CM383"/>
      <c r="CN383"/>
      <c r="CO383"/>
      <c r="CP383"/>
      <c r="CQ383"/>
      <c r="CR383"/>
      <c r="CS383"/>
      <c r="CT383"/>
      <c r="CU383"/>
      <c r="CV383"/>
      <c r="CW383"/>
      <c r="CX383"/>
      <c r="CY383"/>
      <c r="CZ383"/>
      <c r="DB383"/>
      <c r="DC383"/>
      <c r="DD383"/>
      <c r="DE383"/>
      <c r="DF383"/>
      <c r="DG383"/>
      <c r="DH383"/>
    </row>
    <row r="384" spans="13:112" ht="15">
      <c r="M384"/>
      <c r="N384"/>
      <c r="O384"/>
      <c r="P384"/>
      <c r="Q384"/>
      <c r="R384"/>
      <c r="S384"/>
      <c r="T384"/>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c r="CA384"/>
      <c r="CB384"/>
      <c r="CC384"/>
      <c r="CD384"/>
      <c r="CE384"/>
      <c r="CF384"/>
      <c r="CG384"/>
      <c r="CH384"/>
      <c r="CI384"/>
      <c r="CJ384"/>
      <c r="CK384"/>
      <c r="CL384"/>
      <c r="CM384"/>
      <c r="CN384"/>
      <c r="CO384"/>
      <c r="CP384"/>
      <c r="CQ384"/>
      <c r="CR384"/>
      <c r="CS384"/>
      <c r="CT384"/>
      <c r="CU384"/>
      <c r="CV384"/>
      <c r="CW384"/>
      <c r="CX384"/>
      <c r="CY384"/>
      <c r="CZ384"/>
      <c r="DB384"/>
      <c r="DC384"/>
      <c r="DD384"/>
      <c r="DE384"/>
      <c r="DF384"/>
      <c r="DG384"/>
      <c r="DH384"/>
    </row>
    <row r="385" spans="13:112" ht="15">
      <c r="M385"/>
      <c r="N385"/>
      <c r="O385"/>
      <c r="P385"/>
      <c r="Q385"/>
      <c r="R385"/>
      <c r="S385"/>
      <c r="T385"/>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c r="CA385"/>
      <c r="CB385"/>
      <c r="CC385"/>
      <c r="CD385"/>
      <c r="CE385"/>
      <c r="CF385"/>
      <c r="CG385"/>
      <c r="CH385"/>
      <c r="CI385"/>
      <c r="CJ385"/>
      <c r="CK385"/>
      <c r="CL385"/>
      <c r="CM385"/>
      <c r="CN385"/>
      <c r="CO385"/>
      <c r="CP385"/>
      <c r="CQ385"/>
      <c r="CR385"/>
      <c r="CS385"/>
      <c r="CT385"/>
      <c r="CU385"/>
      <c r="CV385"/>
      <c r="CW385"/>
      <c r="CX385"/>
      <c r="CY385"/>
      <c r="CZ385"/>
      <c r="DB385"/>
      <c r="DC385"/>
      <c r="DD385"/>
      <c r="DE385"/>
      <c r="DF385"/>
      <c r="DG385"/>
      <c r="DH385"/>
    </row>
    <row r="386" spans="13:112" ht="15">
      <c r="M386"/>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c r="CA386"/>
      <c r="CB386"/>
      <c r="CC386"/>
      <c r="CD386"/>
      <c r="CE386"/>
      <c r="CF386"/>
      <c r="CG386"/>
      <c r="CH386"/>
      <c r="CI386"/>
      <c r="CJ386"/>
      <c r="CK386"/>
      <c r="CL386"/>
      <c r="CM386"/>
      <c r="CN386"/>
      <c r="CO386"/>
      <c r="CP386"/>
      <c r="CQ386"/>
      <c r="CR386"/>
      <c r="CS386"/>
      <c r="CT386"/>
      <c r="CU386"/>
      <c r="CV386"/>
      <c r="CW386"/>
      <c r="CX386"/>
      <c r="CY386"/>
      <c r="CZ386"/>
      <c r="DB386"/>
      <c r="DC386"/>
      <c r="DD386"/>
      <c r="DE386"/>
      <c r="DF386"/>
      <c r="DG386"/>
      <c r="DH386"/>
    </row>
    <row r="387" spans="13:112" ht="15">
      <c r="M387"/>
      <c r="N387"/>
      <c r="O387"/>
      <c r="P387"/>
      <c r="Q387"/>
      <c r="R387"/>
      <c r="S387"/>
      <c r="T387"/>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c r="CA387"/>
      <c r="CB387"/>
      <c r="CC387"/>
      <c r="CD387"/>
      <c r="CE387"/>
      <c r="CF387"/>
      <c r="CG387"/>
      <c r="CH387"/>
      <c r="CI387"/>
      <c r="CJ387"/>
      <c r="CK387"/>
      <c r="CL387"/>
      <c r="CM387"/>
      <c r="CN387"/>
      <c r="CO387"/>
      <c r="CP387"/>
      <c r="CQ387"/>
      <c r="CR387"/>
      <c r="CS387"/>
      <c r="CT387"/>
      <c r="CU387"/>
      <c r="CV387"/>
      <c r="CW387"/>
      <c r="CX387"/>
      <c r="CY387"/>
      <c r="CZ387"/>
      <c r="DB387"/>
      <c r="DC387"/>
      <c r="DD387"/>
      <c r="DE387"/>
      <c r="DF387"/>
      <c r="DG387"/>
      <c r="DH387"/>
    </row>
    <row r="388" spans="13:112" ht="15">
      <c r="M388"/>
      <c r="N388"/>
      <c r="O388"/>
      <c r="P388"/>
      <c r="Q388"/>
      <c r="R388"/>
      <c r="S388"/>
      <c r="T388"/>
      <c r="U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c r="CA388"/>
      <c r="CB388"/>
      <c r="CC388"/>
      <c r="CD388"/>
      <c r="CE388"/>
      <c r="CF388"/>
      <c r="CG388"/>
      <c r="CH388"/>
      <c r="CI388"/>
      <c r="CJ388"/>
      <c r="CK388"/>
      <c r="CL388"/>
      <c r="CM388"/>
      <c r="CN388"/>
      <c r="CO388"/>
      <c r="CP388"/>
      <c r="CQ388"/>
      <c r="CR388"/>
      <c r="CS388"/>
      <c r="CT388"/>
      <c r="CU388"/>
      <c r="CV388"/>
      <c r="CW388"/>
      <c r="CX388"/>
      <c r="CY388"/>
      <c r="CZ388"/>
      <c r="DB388"/>
      <c r="DC388"/>
      <c r="DD388"/>
      <c r="DE388"/>
      <c r="DF388"/>
      <c r="DG388"/>
      <c r="DH388"/>
    </row>
    <row r="389" spans="13:112" ht="15">
      <c r="M389"/>
      <c r="N389"/>
      <c r="O389"/>
      <c r="P389"/>
      <c r="Q389"/>
      <c r="R389"/>
      <c r="S389"/>
      <c r="T389"/>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c r="CA389"/>
      <c r="CB389"/>
      <c r="CC389"/>
      <c r="CD389"/>
      <c r="CE389"/>
      <c r="CF389"/>
      <c r="CG389"/>
      <c r="CH389"/>
      <c r="CI389"/>
      <c r="CJ389"/>
      <c r="CK389"/>
      <c r="CL389"/>
      <c r="CM389"/>
      <c r="CN389"/>
      <c r="CO389"/>
      <c r="CP389"/>
      <c r="CQ389"/>
      <c r="CR389"/>
      <c r="CS389"/>
      <c r="CT389"/>
      <c r="CU389"/>
      <c r="CV389"/>
      <c r="CW389"/>
      <c r="CX389"/>
      <c r="CY389"/>
      <c r="CZ389"/>
      <c r="DB389"/>
      <c r="DC389"/>
      <c r="DD389"/>
      <c r="DE389"/>
      <c r="DF389"/>
      <c r="DG389"/>
      <c r="DH389"/>
    </row>
    <row r="390" spans="13:112" ht="15">
      <c r="M390"/>
      <c r="N390"/>
      <c r="O390"/>
      <c r="P390"/>
      <c r="Q390"/>
      <c r="R390"/>
      <c r="S390"/>
      <c r="T390"/>
      <c r="U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c r="CA390"/>
      <c r="CB390"/>
      <c r="CC390"/>
      <c r="CD390"/>
      <c r="CE390"/>
      <c r="CF390"/>
      <c r="CG390"/>
      <c r="CH390"/>
      <c r="CI390"/>
      <c r="CJ390"/>
      <c r="CK390"/>
      <c r="CL390"/>
      <c r="CM390"/>
      <c r="CN390"/>
      <c r="CO390"/>
      <c r="CP390"/>
      <c r="CQ390"/>
      <c r="CR390"/>
      <c r="CS390"/>
      <c r="CT390"/>
      <c r="CU390"/>
      <c r="CV390"/>
      <c r="CW390"/>
      <c r="CX390"/>
      <c r="CY390"/>
      <c r="CZ390"/>
      <c r="DB390"/>
      <c r="DC390"/>
      <c r="DD390"/>
      <c r="DE390"/>
      <c r="DF390"/>
      <c r="DG390"/>
      <c r="DH390"/>
    </row>
    <row r="391" spans="13:112" ht="15">
      <c r="M391"/>
      <c r="N391"/>
      <c r="O391"/>
      <c r="P391"/>
      <c r="Q391"/>
      <c r="R391"/>
      <c r="S391"/>
      <c r="T391"/>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c r="CA391"/>
      <c r="CB391"/>
      <c r="CC391"/>
      <c r="CD391"/>
      <c r="CE391"/>
      <c r="CF391"/>
      <c r="CG391"/>
      <c r="CH391"/>
      <c r="CI391"/>
      <c r="CJ391"/>
      <c r="CK391"/>
      <c r="CL391"/>
      <c r="CM391"/>
      <c r="CN391"/>
      <c r="CO391"/>
      <c r="CP391"/>
      <c r="CQ391"/>
      <c r="CR391"/>
      <c r="CS391"/>
      <c r="CT391"/>
      <c r="CU391"/>
      <c r="CV391"/>
      <c r="CW391"/>
      <c r="CX391"/>
      <c r="CY391"/>
      <c r="CZ391"/>
      <c r="DB391"/>
      <c r="DC391"/>
      <c r="DD391"/>
      <c r="DE391"/>
      <c r="DF391"/>
      <c r="DG391"/>
      <c r="DH391"/>
    </row>
    <row r="392" spans="13:112" ht="15">
      <c r="M392"/>
      <c r="N392"/>
      <c r="O392"/>
      <c r="P392"/>
      <c r="Q392"/>
      <c r="R392"/>
      <c r="S392"/>
      <c r="T392"/>
      <c r="U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c r="CA392"/>
      <c r="CB392"/>
      <c r="CC392"/>
      <c r="CD392"/>
      <c r="CE392"/>
      <c r="CF392"/>
      <c r="CG392"/>
      <c r="CH392"/>
      <c r="CI392"/>
      <c r="CJ392"/>
      <c r="CK392"/>
      <c r="CL392"/>
      <c r="CM392"/>
      <c r="CN392"/>
      <c r="CO392"/>
      <c r="CP392"/>
      <c r="CQ392"/>
      <c r="CR392"/>
      <c r="CS392"/>
      <c r="CT392"/>
      <c r="CU392"/>
      <c r="CV392"/>
      <c r="CW392"/>
      <c r="CX392"/>
      <c r="CY392"/>
      <c r="CZ392"/>
      <c r="DB392"/>
      <c r="DC392"/>
      <c r="DD392"/>
      <c r="DE392"/>
      <c r="DF392"/>
      <c r="DG392"/>
      <c r="DH392"/>
    </row>
    <row r="393" spans="13:112" ht="15">
      <c r="M393"/>
      <c r="N393"/>
      <c r="O393"/>
      <c r="P393"/>
      <c r="Q393"/>
      <c r="R393"/>
      <c r="S393"/>
      <c r="T393"/>
      <c r="U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c r="CA393"/>
      <c r="CB393"/>
      <c r="CC393"/>
      <c r="CD393"/>
      <c r="CE393"/>
      <c r="CF393"/>
      <c r="CG393"/>
      <c r="CH393"/>
      <c r="CI393"/>
      <c r="CJ393"/>
      <c r="CK393"/>
      <c r="CL393"/>
      <c r="CM393"/>
      <c r="CN393"/>
      <c r="CO393"/>
      <c r="CP393"/>
      <c r="CQ393"/>
      <c r="CR393"/>
      <c r="CS393"/>
      <c r="CT393"/>
      <c r="CU393"/>
      <c r="CV393"/>
      <c r="CW393"/>
      <c r="CX393"/>
      <c r="CY393"/>
      <c r="CZ393"/>
      <c r="DB393"/>
      <c r="DC393"/>
      <c r="DD393"/>
      <c r="DE393"/>
      <c r="DF393"/>
      <c r="DG393"/>
      <c r="DH393"/>
    </row>
    <row r="394" spans="13:112" ht="15">
      <c r="M394"/>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c r="CA394"/>
      <c r="CB394"/>
      <c r="CC394"/>
      <c r="CD394"/>
      <c r="CE394"/>
      <c r="CF394"/>
      <c r="CG394"/>
      <c r="CH394"/>
      <c r="CI394"/>
      <c r="CJ394"/>
      <c r="CK394"/>
      <c r="CL394"/>
      <c r="CM394"/>
      <c r="CN394"/>
      <c r="CO394"/>
      <c r="CP394"/>
      <c r="CQ394"/>
      <c r="CR394"/>
      <c r="CS394"/>
      <c r="CT394"/>
      <c r="CU394"/>
      <c r="CV394"/>
      <c r="CW394"/>
      <c r="CX394"/>
      <c r="CY394"/>
      <c r="CZ394"/>
      <c r="DB394"/>
      <c r="DC394"/>
      <c r="DD394"/>
      <c r="DE394"/>
      <c r="DF394"/>
      <c r="DG394"/>
      <c r="DH394"/>
    </row>
    <row r="395" spans="13:112" ht="15">
      <c r="M395"/>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c r="CA395"/>
      <c r="CB395"/>
      <c r="CC395"/>
      <c r="CD395"/>
      <c r="CE395"/>
      <c r="CF395"/>
      <c r="CG395"/>
      <c r="CH395"/>
      <c r="CI395"/>
      <c r="CJ395"/>
      <c r="CK395"/>
      <c r="CL395"/>
      <c r="CM395"/>
      <c r="CN395"/>
      <c r="CO395"/>
      <c r="CP395"/>
      <c r="CQ395"/>
      <c r="CR395"/>
      <c r="CS395"/>
      <c r="CT395"/>
      <c r="CU395"/>
      <c r="CV395"/>
      <c r="CW395"/>
      <c r="CX395"/>
      <c r="CY395"/>
      <c r="CZ395"/>
      <c r="DB395"/>
      <c r="DC395"/>
      <c r="DD395"/>
      <c r="DE395"/>
      <c r="DF395"/>
      <c r="DG395"/>
      <c r="DH395"/>
    </row>
    <row r="396" spans="13:112" ht="15">
      <c r="M396"/>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c r="CA396"/>
      <c r="CB396"/>
      <c r="CC396"/>
      <c r="CD396"/>
      <c r="CE396"/>
      <c r="CF396"/>
      <c r="CG396"/>
      <c r="CH396"/>
      <c r="CI396"/>
      <c r="CJ396"/>
      <c r="CK396"/>
      <c r="CL396"/>
      <c r="CM396"/>
      <c r="CN396"/>
      <c r="CO396"/>
      <c r="CP396"/>
      <c r="CQ396"/>
      <c r="CR396"/>
      <c r="CS396"/>
      <c r="CT396"/>
      <c r="CU396"/>
      <c r="CV396"/>
      <c r="CW396"/>
      <c r="CX396"/>
      <c r="CY396"/>
      <c r="CZ396"/>
      <c r="DB396"/>
      <c r="DC396"/>
      <c r="DD396"/>
      <c r="DE396"/>
      <c r="DF396"/>
      <c r="DG396"/>
      <c r="DH396"/>
    </row>
    <row r="397" spans="13:112" ht="15">
      <c r="M397"/>
      <c r="N397"/>
      <c r="O397"/>
      <c r="P397"/>
      <c r="Q397"/>
      <c r="R397"/>
      <c r="S397"/>
      <c r="T397"/>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c r="CA397"/>
      <c r="CB397"/>
      <c r="CC397"/>
      <c r="CD397"/>
      <c r="CE397"/>
      <c r="CF397"/>
      <c r="CG397"/>
      <c r="CH397"/>
      <c r="CI397"/>
      <c r="CJ397"/>
      <c r="CK397"/>
      <c r="CL397"/>
      <c r="CM397"/>
      <c r="CN397"/>
      <c r="CO397"/>
      <c r="CP397"/>
      <c r="CQ397"/>
      <c r="CR397"/>
      <c r="CS397"/>
      <c r="CT397"/>
      <c r="CU397"/>
      <c r="CV397"/>
      <c r="CW397"/>
      <c r="CX397"/>
      <c r="CY397"/>
      <c r="CZ397"/>
      <c r="DB397"/>
      <c r="DC397"/>
      <c r="DD397"/>
      <c r="DE397"/>
      <c r="DF397"/>
      <c r="DG397"/>
      <c r="DH397"/>
    </row>
    <row r="398" spans="13:112" ht="15">
      <c r="M398"/>
      <c r="N398"/>
      <c r="O398"/>
      <c r="P398"/>
      <c r="Q398"/>
      <c r="R398"/>
      <c r="S398"/>
      <c r="T398"/>
      <c r="U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c r="CA398"/>
      <c r="CB398"/>
      <c r="CC398"/>
      <c r="CD398"/>
      <c r="CE398"/>
      <c r="CF398"/>
      <c r="CG398"/>
      <c r="CH398"/>
      <c r="CI398"/>
      <c r="CJ398"/>
      <c r="CK398"/>
      <c r="CL398"/>
      <c r="CM398"/>
      <c r="CN398"/>
      <c r="CO398"/>
      <c r="CP398"/>
      <c r="CQ398"/>
      <c r="CR398"/>
      <c r="CS398"/>
      <c r="CT398"/>
      <c r="CU398"/>
      <c r="CV398"/>
      <c r="CW398"/>
      <c r="CX398"/>
      <c r="CY398"/>
      <c r="CZ398"/>
      <c r="DB398"/>
      <c r="DC398"/>
      <c r="DD398"/>
      <c r="DE398"/>
      <c r="DF398"/>
      <c r="DG398"/>
      <c r="DH398"/>
    </row>
    <row r="399" spans="13:112" ht="15">
      <c r="M399"/>
      <c r="N399"/>
      <c r="O399"/>
      <c r="P399"/>
      <c r="Q399"/>
      <c r="R399"/>
      <c r="S399"/>
      <c r="T399"/>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c r="CA399"/>
      <c r="CB399"/>
      <c r="CC399"/>
      <c r="CD399"/>
      <c r="CE399"/>
      <c r="CF399"/>
      <c r="CG399"/>
      <c r="CH399"/>
      <c r="CI399"/>
      <c r="CJ399"/>
      <c r="CK399"/>
      <c r="CL399"/>
      <c r="CM399"/>
      <c r="CN399"/>
      <c r="CO399"/>
      <c r="CP399"/>
      <c r="CQ399"/>
      <c r="CR399"/>
      <c r="CS399"/>
      <c r="CT399"/>
      <c r="CU399"/>
      <c r="CV399"/>
      <c r="CW399"/>
      <c r="CX399"/>
      <c r="CY399"/>
      <c r="CZ399"/>
      <c r="DB399"/>
      <c r="DC399"/>
      <c r="DD399"/>
      <c r="DE399"/>
      <c r="DF399"/>
      <c r="DG399"/>
      <c r="DH399"/>
    </row>
    <row r="400" spans="13:112" ht="15">
      <c r="M400"/>
      <c r="N400"/>
      <c r="O400"/>
      <c r="P400"/>
      <c r="Q400"/>
      <c r="R400"/>
      <c r="S400"/>
      <c r="T400"/>
      <c r="U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c r="CA400"/>
      <c r="CB400"/>
      <c r="CC400"/>
      <c r="CD400"/>
      <c r="CE400"/>
      <c r="CF400"/>
      <c r="CG400"/>
      <c r="CH400"/>
      <c r="CI400"/>
      <c r="CJ400"/>
      <c r="CK400"/>
      <c r="CL400"/>
      <c r="CM400"/>
      <c r="CN400"/>
      <c r="CO400"/>
      <c r="CP400"/>
      <c r="CQ400"/>
      <c r="CR400"/>
      <c r="CS400"/>
      <c r="CT400"/>
      <c r="CU400"/>
      <c r="CV400"/>
      <c r="CW400"/>
      <c r="CX400"/>
      <c r="CY400"/>
      <c r="CZ400"/>
      <c r="DB400"/>
      <c r="DC400"/>
      <c r="DD400"/>
      <c r="DE400"/>
      <c r="DF400"/>
      <c r="DG400"/>
      <c r="DH400"/>
    </row>
    <row r="401" spans="13:112" ht="15">
      <c r="M401"/>
      <c r="N401"/>
      <c r="O401"/>
      <c r="P401"/>
      <c r="Q401"/>
      <c r="R401"/>
      <c r="S401"/>
      <c r="T401"/>
      <c r="U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c r="CA401"/>
      <c r="CB401"/>
      <c r="CC401"/>
      <c r="CD401"/>
      <c r="CE401"/>
      <c r="CF401"/>
      <c r="CG401"/>
      <c r="CH401"/>
      <c r="CI401"/>
      <c r="CJ401"/>
      <c r="CK401"/>
      <c r="CL401"/>
      <c r="CM401"/>
      <c r="CN401"/>
      <c r="CO401"/>
      <c r="CP401"/>
      <c r="CQ401"/>
      <c r="CR401"/>
      <c r="CS401"/>
      <c r="CT401"/>
      <c r="CU401"/>
      <c r="CV401"/>
      <c r="CW401"/>
      <c r="CX401"/>
      <c r="CY401"/>
      <c r="CZ401"/>
      <c r="DB401"/>
      <c r="DC401"/>
      <c r="DD401"/>
      <c r="DE401"/>
      <c r="DF401"/>
      <c r="DG401"/>
      <c r="DH401"/>
    </row>
    <row r="402" spans="13:112" ht="15">
      <c r="M402"/>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c r="CA402"/>
      <c r="CB402"/>
      <c r="CC402"/>
      <c r="CD402"/>
      <c r="CE402"/>
      <c r="CF402"/>
      <c r="CG402"/>
      <c r="CH402"/>
      <c r="CI402"/>
      <c r="CJ402"/>
      <c r="CK402"/>
      <c r="CL402"/>
      <c r="CM402"/>
      <c r="CN402"/>
      <c r="CO402"/>
      <c r="CP402"/>
      <c r="CQ402"/>
      <c r="CR402"/>
      <c r="CS402"/>
      <c r="CT402"/>
      <c r="CU402"/>
      <c r="CV402"/>
      <c r="CW402"/>
      <c r="CX402"/>
      <c r="CY402"/>
      <c r="CZ402"/>
      <c r="DB402"/>
      <c r="DC402"/>
      <c r="DD402"/>
      <c r="DE402"/>
      <c r="DF402"/>
      <c r="DG402"/>
      <c r="DH402"/>
    </row>
    <row r="403" spans="13:112" ht="15">
      <c r="M403"/>
      <c r="N403"/>
      <c r="O403"/>
      <c r="P403"/>
      <c r="Q403"/>
      <c r="R403"/>
      <c r="S403"/>
      <c r="T403"/>
      <c r="U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c r="CA403"/>
      <c r="CB403"/>
      <c r="CC403"/>
      <c r="CD403"/>
      <c r="CE403"/>
      <c r="CF403"/>
      <c r="CG403"/>
      <c r="CH403"/>
      <c r="CI403"/>
      <c r="CJ403"/>
      <c r="CK403"/>
      <c r="CL403"/>
      <c r="CM403"/>
      <c r="CN403"/>
      <c r="CO403"/>
      <c r="CP403"/>
      <c r="CQ403"/>
      <c r="CR403"/>
      <c r="CS403"/>
      <c r="CT403"/>
      <c r="CU403"/>
      <c r="CV403"/>
      <c r="CW403"/>
      <c r="CX403"/>
      <c r="CY403"/>
      <c r="CZ403"/>
      <c r="DB403"/>
      <c r="DC403"/>
      <c r="DD403"/>
      <c r="DE403"/>
      <c r="DF403"/>
      <c r="DG403"/>
      <c r="DH403"/>
    </row>
    <row r="404" spans="13:112" ht="15">
      <c r="M404"/>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c r="CA404"/>
      <c r="CB404"/>
      <c r="CC404"/>
      <c r="CD404"/>
      <c r="CE404"/>
      <c r="CF404"/>
      <c r="CG404"/>
      <c r="CH404"/>
      <c r="CI404"/>
      <c r="CJ404"/>
      <c r="CK404"/>
      <c r="CL404"/>
      <c r="CM404"/>
      <c r="CN404"/>
      <c r="CO404"/>
      <c r="CP404"/>
      <c r="CQ404"/>
      <c r="CR404"/>
      <c r="CS404"/>
      <c r="CT404"/>
      <c r="CU404"/>
      <c r="CV404"/>
      <c r="CW404"/>
      <c r="CX404"/>
      <c r="CY404"/>
      <c r="CZ404"/>
      <c r="DB404"/>
      <c r="DC404"/>
      <c r="DD404"/>
      <c r="DE404"/>
      <c r="DF404"/>
      <c r="DG404"/>
      <c r="DH404"/>
    </row>
    <row r="405" spans="13:112" ht="15">
      <c r="M405"/>
      <c r="N405"/>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c r="CA405"/>
      <c r="CB405"/>
      <c r="CC405"/>
      <c r="CD405"/>
      <c r="CE405"/>
      <c r="CF405"/>
      <c r="CG405"/>
      <c r="CH405"/>
      <c r="CI405"/>
      <c r="CJ405"/>
      <c r="CK405"/>
      <c r="CL405"/>
      <c r="CM405"/>
      <c r="CN405"/>
      <c r="CO405"/>
      <c r="CP405"/>
      <c r="CQ405"/>
      <c r="CR405"/>
      <c r="CS405"/>
      <c r="CT405"/>
      <c r="CU405"/>
      <c r="CV405"/>
      <c r="CW405"/>
      <c r="CX405"/>
      <c r="CY405"/>
      <c r="CZ405"/>
      <c r="DB405"/>
      <c r="DC405"/>
      <c r="DD405"/>
      <c r="DE405"/>
      <c r="DF405"/>
      <c r="DG405"/>
      <c r="DH405"/>
    </row>
    <row r="406" spans="13:112" ht="15">
      <c r="M406"/>
      <c r="N406"/>
      <c r="O406"/>
      <c r="P406"/>
      <c r="Q406"/>
      <c r="R406"/>
      <c r="S406"/>
      <c r="T406"/>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c r="CA406"/>
      <c r="CB406"/>
      <c r="CC406"/>
      <c r="CD406"/>
      <c r="CE406"/>
      <c r="CF406"/>
      <c r="CG406"/>
      <c r="CH406"/>
      <c r="CI406"/>
      <c r="CJ406"/>
      <c r="CK406"/>
      <c r="CL406"/>
      <c r="CM406"/>
      <c r="CN406"/>
      <c r="CO406"/>
      <c r="CP406"/>
      <c r="CQ406"/>
      <c r="CR406"/>
      <c r="CS406"/>
      <c r="CT406"/>
      <c r="CU406"/>
      <c r="CV406"/>
      <c r="CW406"/>
      <c r="CX406"/>
      <c r="CY406"/>
      <c r="CZ406"/>
      <c r="DB406"/>
      <c r="DC406"/>
      <c r="DD406"/>
      <c r="DE406"/>
      <c r="DF406"/>
      <c r="DG406"/>
      <c r="DH406"/>
    </row>
    <row r="407" spans="13:112" ht="15">
      <c r="M407"/>
      <c r="N407"/>
      <c r="O407"/>
      <c r="P407"/>
      <c r="Q407"/>
      <c r="R407"/>
      <c r="S407"/>
      <c r="T407"/>
      <c r="U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c r="CA407"/>
      <c r="CB407"/>
      <c r="CC407"/>
      <c r="CD407"/>
      <c r="CE407"/>
      <c r="CF407"/>
      <c r="CG407"/>
      <c r="CH407"/>
      <c r="CI407"/>
      <c r="CJ407"/>
      <c r="CK407"/>
      <c r="CL407"/>
      <c r="CM407"/>
      <c r="CN407"/>
      <c r="CO407"/>
      <c r="CP407"/>
      <c r="CQ407"/>
      <c r="CR407"/>
      <c r="CS407"/>
      <c r="CT407"/>
      <c r="CU407"/>
      <c r="CV407"/>
      <c r="CW407"/>
      <c r="CX407"/>
      <c r="CY407"/>
      <c r="CZ407"/>
      <c r="DB407"/>
      <c r="DC407"/>
      <c r="DD407"/>
      <c r="DE407"/>
      <c r="DF407"/>
      <c r="DG407"/>
      <c r="DH407"/>
    </row>
    <row r="408" spans="13:112" ht="15">
      <c r="M408"/>
      <c r="N408"/>
      <c r="O408"/>
      <c r="P408"/>
      <c r="Q408"/>
      <c r="R408"/>
      <c r="S408"/>
      <c r="T408"/>
      <c r="U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c r="CA408"/>
      <c r="CB408"/>
      <c r="CC408"/>
      <c r="CD408"/>
      <c r="CE408"/>
      <c r="CF408"/>
      <c r="CG408"/>
      <c r="CH408"/>
      <c r="CI408"/>
      <c r="CJ408"/>
      <c r="CK408"/>
      <c r="CL408"/>
      <c r="CM408"/>
      <c r="CN408"/>
      <c r="CO408"/>
      <c r="CP408"/>
      <c r="CQ408"/>
      <c r="CR408"/>
      <c r="CS408"/>
      <c r="CT408"/>
      <c r="CU408"/>
      <c r="CV408"/>
      <c r="CW408"/>
      <c r="CX408"/>
      <c r="CY408"/>
      <c r="CZ408"/>
      <c r="DB408"/>
      <c r="DC408"/>
      <c r="DD408"/>
      <c r="DE408"/>
      <c r="DF408"/>
      <c r="DG408"/>
      <c r="DH408"/>
    </row>
    <row r="409" spans="13:112" ht="15">
      <c r="M409"/>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c r="CA409"/>
      <c r="CB409"/>
      <c r="CC409"/>
      <c r="CD409"/>
      <c r="CE409"/>
      <c r="CF409"/>
      <c r="CG409"/>
      <c r="CH409"/>
      <c r="CI409"/>
      <c r="CJ409"/>
      <c r="CK409"/>
      <c r="CL409"/>
      <c r="CM409"/>
      <c r="CN409"/>
      <c r="CO409"/>
      <c r="CP409"/>
      <c r="CQ409"/>
      <c r="CR409"/>
      <c r="CS409"/>
      <c r="CT409"/>
      <c r="CU409"/>
      <c r="CV409"/>
      <c r="CW409"/>
      <c r="CX409"/>
      <c r="CY409"/>
      <c r="CZ409"/>
      <c r="DB409"/>
      <c r="DC409"/>
      <c r="DD409"/>
      <c r="DE409"/>
      <c r="DF409"/>
      <c r="DG409"/>
      <c r="DH409"/>
    </row>
    <row r="410" spans="13:112" ht="15">
      <c r="M410"/>
      <c r="N410"/>
      <c r="O410"/>
      <c r="P410"/>
      <c r="Q410"/>
      <c r="R410"/>
      <c r="S410"/>
      <c r="T410"/>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c r="CA410"/>
      <c r="CB410"/>
      <c r="CC410"/>
      <c r="CD410"/>
      <c r="CE410"/>
      <c r="CF410"/>
      <c r="CG410"/>
      <c r="CH410"/>
      <c r="CI410"/>
      <c r="CJ410"/>
      <c r="CK410"/>
      <c r="CL410"/>
      <c r="CM410"/>
      <c r="CN410"/>
      <c r="CO410"/>
      <c r="CP410"/>
      <c r="CQ410"/>
      <c r="CR410"/>
      <c r="CS410"/>
      <c r="CT410"/>
      <c r="CU410"/>
      <c r="CV410"/>
      <c r="CW410"/>
      <c r="CX410"/>
      <c r="CY410"/>
      <c r="CZ410"/>
      <c r="DB410"/>
      <c r="DC410"/>
      <c r="DD410"/>
      <c r="DE410"/>
      <c r="DF410"/>
      <c r="DG410"/>
      <c r="DH410"/>
    </row>
    <row r="411" spans="13:112" ht="15">
      <c r="M411"/>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c r="CA411"/>
      <c r="CB411"/>
      <c r="CC411"/>
      <c r="CD411"/>
      <c r="CE411"/>
      <c r="CF411"/>
      <c r="CG411"/>
      <c r="CH411"/>
      <c r="CI411"/>
      <c r="CJ411"/>
      <c r="CK411"/>
      <c r="CL411"/>
      <c r="CM411"/>
      <c r="CN411"/>
      <c r="CO411"/>
      <c r="CP411"/>
      <c r="CQ411"/>
      <c r="CR411"/>
      <c r="CS411"/>
      <c r="CT411"/>
      <c r="CU411"/>
      <c r="CV411"/>
      <c r="CW411"/>
      <c r="CX411"/>
      <c r="CY411"/>
      <c r="CZ411"/>
      <c r="DB411"/>
      <c r="DC411"/>
      <c r="DD411"/>
      <c r="DE411"/>
      <c r="DF411"/>
      <c r="DG411"/>
      <c r="DH411"/>
    </row>
    <row r="412" spans="13:112" ht="15">
      <c r="M412"/>
      <c r="N412"/>
      <c r="O412"/>
      <c r="P412"/>
      <c r="Q412"/>
      <c r="R412"/>
      <c r="S412"/>
      <c r="T412"/>
      <c r="U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c r="CA412"/>
      <c r="CB412"/>
      <c r="CC412"/>
      <c r="CD412"/>
      <c r="CE412"/>
      <c r="CF412"/>
      <c r="CG412"/>
      <c r="CH412"/>
      <c r="CI412"/>
      <c r="CJ412"/>
      <c r="CK412"/>
      <c r="CL412"/>
      <c r="CM412"/>
      <c r="CN412"/>
      <c r="CO412"/>
      <c r="CP412"/>
      <c r="CQ412"/>
      <c r="CR412"/>
      <c r="CS412"/>
      <c r="CT412"/>
      <c r="CU412"/>
      <c r="CV412"/>
      <c r="CW412"/>
      <c r="CX412"/>
      <c r="CY412"/>
      <c r="CZ412"/>
      <c r="DB412"/>
      <c r="DC412"/>
      <c r="DD412"/>
      <c r="DE412"/>
      <c r="DF412"/>
      <c r="DG412"/>
      <c r="DH412"/>
    </row>
    <row r="413" spans="13:112" ht="15">
      <c r="M413"/>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c r="CA413"/>
      <c r="CB413"/>
      <c r="CC413"/>
      <c r="CD413"/>
      <c r="CE413"/>
      <c r="CF413"/>
      <c r="CG413"/>
      <c r="CH413"/>
      <c r="CI413"/>
      <c r="CJ413"/>
      <c r="CK413"/>
      <c r="CL413"/>
      <c r="CM413"/>
      <c r="CN413"/>
      <c r="CO413"/>
      <c r="CP413"/>
      <c r="CQ413"/>
      <c r="CR413"/>
      <c r="CS413"/>
      <c r="CT413"/>
      <c r="CU413"/>
      <c r="CV413"/>
      <c r="CW413"/>
      <c r="CX413"/>
      <c r="CY413"/>
      <c r="CZ413"/>
      <c r="DB413"/>
      <c r="DC413"/>
      <c r="DD413"/>
      <c r="DE413"/>
      <c r="DF413"/>
      <c r="DG413"/>
      <c r="DH413"/>
    </row>
    <row r="414" spans="13:112" ht="15">
      <c r="M414"/>
      <c r="N414"/>
      <c r="O414"/>
      <c r="P414"/>
      <c r="Q414"/>
      <c r="R414"/>
      <c r="S414"/>
      <c r="T414"/>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c r="CA414"/>
      <c r="CB414"/>
      <c r="CC414"/>
      <c r="CD414"/>
      <c r="CE414"/>
      <c r="CF414"/>
      <c r="CG414"/>
      <c r="CH414"/>
      <c r="CI414"/>
      <c r="CJ414"/>
      <c r="CK414"/>
      <c r="CL414"/>
      <c r="CM414"/>
      <c r="CN414"/>
      <c r="CO414"/>
      <c r="CP414"/>
      <c r="CQ414"/>
      <c r="CR414"/>
      <c r="CS414"/>
      <c r="CT414"/>
      <c r="CU414"/>
      <c r="CV414"/>
      <c r="CW414"/>
      <c r="CX414"/>
      <c r="CY414"/>
      <c r="CZ414"/>
      <c r="DB414"/>
      <c r="DC414"/>
      <c r="DD414"/>
      <c r="DE414"/>
      <c r="DF414"/>
      <c r="DG414"/>
      <c r="DH414"/>
    </row>
    <row r="415" spans="13:112" ht="15">
      <c r="M415"/>
      <c r="N415"/>
      <c r="O415"/>
      <c r="P415"/>
      <c r="Q415"/>
      <c r="R415"/>
      <c r="S415"/>
      <c r="T415"/>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c r="CA415"/>
      <c r="CB415"/>
      <c r="CC415"/>
      <c r="CD415"/>
      <c r="CE415"/>
      <c r="CF415"/>
      <c r="CG415"/>
      <c r="CH415"/>
      <c r="CI415"/>
      <c r="CJ415"/>
      <c r="CK415"/>
      <c r="CL415"/>
      <c r="CM415"/>
      <c r="CN415"/>
      <c r="CO415"/>
      <c r="CP415"/>
      <c r="CQ415"/>
      <c r="CR415"/>
      <c r="CS415"/>
      <c r="CT415"/>
      <c r="CU415"/>
      <c r="CV415"/>
      <c r="CW415"/>
      <c r="CX415"/>
      <c r="CY415"/>
      <c r="CZ415"/>
      <c r="DB415"/>
      <c r="DC415"/>
      <c r="DD415"/>
      <c r="DE415"/>
      <c r="DF415"/>
      <c r="DG415"/>
      <c r="DH415"/>
    </row>
    <row r="416" spans="13:112" ht="15">
      <c r="M416"/>
      <c r="N416"/>
      <c r="O416"/>
      <c r="P416"/>
      <c r="Q416"/>
      <c r="R416"/>
      <c r="S416"/>
      <c r="T416"/>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c r="CA416"/>
      <c r="CB416"/>
      <c r="CC416"/>
      <c r="CD416"/>
      <c r="CE416"/>
      <c r="CF416"/>
      <c r="CG416"/>
      <c r="CH416"/>
      <c r="CI416"/>
      <c r="CJ416"/>
      <c r="CK416"/>
      <c r="CL416"/>
      <c r="CM416"/>
      <c r="CN416"/>
      <c r="CO416"/>
      <c r="CP416"/>
      <c r="CQ416"/>
      <c r="CR416"/>
      <c r="CS416"/>
      <c r="CT416"/>
      <c r="CU416"/>
      <c r="CV416"/>
      <c r="CW416"/>
      <c r="CX416"/>
      <c r="CY416"/>
      <c r="CZ416"/>
      <c r="DB416"/>
      <c r="DC416"/>
      <c r="DD416"/>
      <c r="DE416"/>
      <c r="DF416"/>
      <c r="DG416"/>
      <c r="DH416"/>
    </row>
    <row r="417" spans="13:112" ht="15">
      <c r="M417"/>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c r="CA417"/>
      <c r="CB417"/>
      <c r="CC417"/>
      <c r="CD417"/>
      <c r="CE417"/>
      <c r="CF417"/>
      <c r="CG417"/>
      <c r="CH417"/>
      <c r="CI417"/>
      <c r="CJ417"/>
      <c r="CK417"/>
      <c r="CL417"/>
      <c r="CM417"/>
      <c r="CN417"/>
      <c r="CO417"/>
      <c r="CP417"/>
      <c r="CQ417"/>
      <c r="CR417"/>
      <c r="CS417"/>
      <c r="CT417"/>
      <c r="CU417"/>
      <c r="CV417"/>
      <c r="CW417"/>
      <c r="CX417"/>
      <c r="CY417"/>
      <c r="CZ417"/>
      <c r="DB417"/>
      <c r="DC417"/>
      <c r="DD417"/>
      <c r="DE417"/>
      <c r="DF417"/>
      <c r="DG417"/>
      <c r="DH417"/>
    </row>
    <row r="418" spans="13:112" ht="15">
      <c r="M418"/>
      <c r="N418"/>
      <c r="O418"/>
      <c r="P418"/>
      <c r="Q418"/>
      <c r="R418"/>
      <c r="S418"/>
      <c r="T418"/>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c r="CA418"/>
      <c r="CB418"/>
      <c r="CC418"/>
      <c r="CD418"/>
      <c r="CE418"/>
      <c r="CF418"/>
      <c r="CG418"/>
      <c r="CH418"/>
      <c r="CI418"/>
      <c r="CJ418"/>
      <c r="CK418"/>
      <c r="CL418"/>
      <c r="CM418"/>
      <c r="CN418"/>
      <c r="CO418"/>
      <c r="CP418"/>
      <c r="CQ418"/>
      <c r="CR418"/>
      <c r="CS418"/>
      <c r="CT418"/>
      <c r="CU418"/>
      <c r="CV418"/>
      <c r="CW418"/>
      <c r="CX418"/>
      <c r="CY418"/>
      <c r="CZ418"/>
      <c r="DB418"/>
      <c r="DC418"/>
      <c r="DD418"/>
      <c r="DE418"/>
      <c r="DF418"/>
      <c r="DG418"/>
      <c r="DH418"/>
    </row>
    <row r="419" spans="13:112" ht="15">
      <c r="M419"/>
      <c r="N419"/>
      <c r="O419"/>
      <c r="P419"/>
      <c r="Q419"/>
      <c r="R419"/>
      <c r="S419"/>
      <c r="T419"/>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c r="CA419"/>
      <c r="CB419"/>
      <c r="CC419"/>
      <c r="CD419"/>
      <c r="CE419"/>
      <c r="CF419"/>
      <c r="CG419"/>
      <c r="CH419"/>
      <c r="CI419"/>
      <c r="CJ419"/>
      <c r="CK419"/>
      <c r="CL419"/>
      <c r="CM419"/>
      <c r="CN419"/>
      <c r="CO419"/>
      <c r="CP419"/>
      <c r="CQ419"/>
      <c r="CR419"/>
      <c r="CS419"/>
      <c r="CT419"/>
      <c r="CU419"/>
      <c r="CV419"/>
      <c r="CW419"/>
      <c r="CX419"/>
      <c r="CY419"/>
      <c r="CZ419"/>
      <c r="DB419"/>
      <c r="DC419"/>
      <c r="DD419"/>
      <c r="DE419"/>
      <c r="DF419"/>
      <c r="DG419"/>
      <c r="DH419"/>
    </row>
    <row r="420" spans="13:112" ht="15">
      <c r="M420"/>
      <c r="N420"/>
      <c r="O420"/>
      <c r="P420"/>
      <c r="Q420"/>
      <c r="R420"/>
      <c r="S420"/>
      <c r="T420"/>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c r="CA420"/>
      <c r="CB420"/>
      <c r="CC420"/>
      <c r="CD420"/>
      <c r="CE420"/>
      <c r="CF420"/>
      <c r="CG420"/>
      <c r="CH420"/>
      <c r="CI420"/>
      <c r="CJ420"/>
      <c r="CK420"/>
      <c r="CL420"/>
      <c r="CM420"/>
      <c r="CN420"/>
      <c r="CO420"/>
      <c r="CP420"/>
      <c r="CQ420"/>
      <c r="CR420"/>
      <c r="CS420"/>
      <c r="CT420"/>
      <c r="CU420"/>
      <c r="CV420"/>
      <c r="CW420"/>
      <c r="CX420"/>
      <c r="CY420"/>
      <c r="CZ420"/>
      <c r="DB420"/>
      <c r="DC420"/>
      <c r="DD420"/>
      <c r="DE420"/>
      <c r="DF420"/>
      <c r="DG420"/>
      <c r="DH420"/>
    </row>
    <row r="421" spans="13:112" ht="15">
      <c r="M421"/>
      <c r="N421"/>
      <c r="O421"/>
      <c r="P421"/>
      <c r="Q421"/>
      <c r="R421"/>
      <c r="S421"/>
      <c r="T421"/>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c r="CA421"/>
      <c r="CB421"/>
      <c r="CC421"/>
      <c r="CD421"/>
      <c r="CE421"/>
      <c r="CF421"/>
      <c r="CG421"/>
      <c r="CH421"/>
      <c r="CI421"/>
      <c r="CJ421"/>
      <c r="CK421"/>
      <c r="CL421"/>
      <c r="CM421"/>
      <c r="CN421"/>
      <c r="CO421"/>
      <c r="CP421"/>
      <c r="CQ421"/>
      <c r="CR421"/>
      <c r="CS421"/>
      <c r="CT421"/>
      <c r="CU421"/>
      <c r="CV421"/>
      <c r="CW421"/>
      <c r="CX421"/>
      <c r="CY421"/>
      <c r="CZ421"/>
      <c r="DB421"/>
      <c r="DC421"/>
      <c r="DD421"/>
      <c r="DE421"/>
      <c r="DF421"/>
      <c r="DG421"/>
      <c r="DH421"/>
    </row>
    <row r="422" spans="13:112" ht="15">
      <c r="M422"/>
      <c r="N422"/>
      <c r="O422"/>
      <c r="P422"/>
      <c r="Q422"/>
      <c r="R422"/>
      <c r="S422"/>
      <c r="T422"/>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c r="CA422"/>
      <c r="CB422"/>
      <c r="CC422"/>
      <c r="CD422"/>
      <c r="CE422"/>
      <c r="CF422"/>
      <c r="CG422"/>
      <c r="CH422"/>
      <c r="CI422"/>
      <c r="CJ422"/>
      <c r="CK422"/>
      <c r="CL422"/>
      <c r="CM422"/>
      <c r="CN422"/>
      <c r="CO422"/>
      <c r="CP422"/>
      <c r="CQ422"/>
      <c r="CR422"/>
      <c r="CS422"/>
      <c r="CT422"/>
      <c r="CU422"/>
      <c r="CV422"/>
      <c r="CW422"/>
      <c r="CX422"/>
      <c r="CY422"/>
      <c r="CZ422"/>
      <c r="DB422"/>
      <c r="DC422"/>
      <c r="DD422"/>
      <c r="DE422"/>
      <c r="DF422"/>
      <c r="DG422"/>
      <c r="DH422"/>
    </row>
    <row r="423" spans="13:112" ht="15">
      <c r="M423"/>
      <c r="N423"/>
      <c r="O423"/>
      <c r="P423"/>
      <c r="Q423"/>
      <c r="R423"/>
      <c r="S423"/>
      <c r="T423"/>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c r="CA423"/>
      <c r="CB423"/>
      <c r="CC423"/>
      <c r="CD423"/>
      <c r="CE423"/>
      <c r="CF423"/>
      <c r="CG423"/>
      <c r="CH423"/>
      <c r="CI423"/>
      <c r="CJ423"/>
      <c r="CK423"/>
      <c r="CL423"/>
      <c r="CM423"/>
      <c r="CN423"/>
      <c r="CO423"/>
      <c r="CP423"/>
      <c r="CQ423"/>
      <c r="CR423"/>
      <c r="CS423"/>
      <c r="CT423"/>
      <c r="CU423"/>
      <c r="CV423"/>
      <c r="CW423"/>
      <c r="CX423"/>
      <c r="CY423"/>
      <c r="CZ423"/>
      <c r="DB423"/>
      <c r="DC423"/>
      <c r="DD423"/>
      <c r="DE423"/>
      <c r="DF423"/>
      <c r="DG423"/>
      <c r="DH423"/>
    </row>
    <row r="424" spans="13:112" ht="15">
      <c r="M424"/>
      <c r="N424"/>
      <c r="O424"/>
      <c r="P424"/>
      <c r="Q424"/>
      <c r="R424"/>
      <c r="S424"/>
      <c r="T424"/>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c r="CA424"/>
      <c r="CB424"/>
      <c r="CC424"/>
      <c r="CD424"/>
      <c r="CE424"/>
      <c r="CF424"/>
      <c r="CG424"/>
      <c r="CH424"/>
      <c r="CI424"/>
      <c r="CJ424"/>
      <c r="CK424"/>
      <c r="CL424"/>
      <c r="CM424"/>
      <c r="CN424"/>
      <c r="CO424"/>
      <c r="CP424"/>
      <c r="CQ424"/>
      <c r="CR424"/>
      <c r="CS424"/>
      <c r="CT424"/>
      <c r="CU424"/>
      <c r="CV424"/>
      <c r="CW424"/>
      <c r="CX424"/>
      <c r="CY424"/>
      <c r="CZ424"/>
      <c r="DB424"/>
      <c r="DC424"/>
      <c r="DD424"/>
      <c r="DE424"/>
      <c r="DF424"/>
      <c r="DG424"/>
      <c r="DH424"/>
    </row>
    <row r="425" spans="13:112" ht="15">
      <c r="M425"/>
      <c r="N425"/>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c r="CA425"/>
      <c r="CB425"/>
      <c r="CC425"/>
      <c r="CD425"/>
      <c r="CE425"/>
      <c r="CF425"/>
      <c r="CG425"/>
      <c r="CH425"/>
      <c r="CI425"/>
      <c r="CJ425"/>
      <c r="CK425"/>
      <c r="CL425"/>
      <c r="CM425"/>
      <c r="CN425"/>
      <c r="CO425"/>
      <c r="CP425"/>
      <c r="CQ425"/>
      <c r="CR425"/>
      <c r="CS425"/>
      <c r="CT425"/>
      <c r="CU425"/>
      <c r="CV425"/>
      <c r="CW425"/>
      <c r="CX425"/>
      <c r="CY425"/>
      <c r="CZ425"/>
      <c r="DB425"/>
      <c r="DC425"/>
      <c r="DD425"/>
      <c r="DE425"/>
      <c r="DF425"/>
      <c r="DG425"/>
      <c r="DH425"/>
    </row>
    <row r="426" spans="13:112" ht="15">
      <c r="M426"/>
      <c r="N426"/>
      <c r="O426"/>
      <c r="P426"/>
      <c r="Q426"/>
      <c r="R426"/>
      <c r="S426"/>
      <c r="T426"/>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c r="CA426"/>
      <c r="CB426"/>
      <c r="CC426"/>
      <c r="CD426"/>
      <c r="CE426"/>
      <c r="CF426"/>
      <c r="CG426"/>
      <c r="CH426"/>
      <c r="CI426"/>
      <c r="CJ426"/>
      <c r="CK426"/>
      <c r="CL426"/>
      <c r="CM426"/>
      <c r="CN426"/>
      <c r="CO426"/>
      <c r="CP426"/>
      <c r="CQ426"/>
      <c r="CR426"/>
      <c r="CS426"/>
      <c r="CT426"/>
      <c r="CU426"/>
      <c r="CV426"/>
      <c r="CW426"/>
      <c r="CX426"/>
      <c r="CY426"/>
      <c r="CZ426"/>
      <c r="DB426"/>
      <c r="DC426"/>
      <c r="DD426"/>
      <c r="DE426"/>
      <c r="DF426"/>
      <c r="DG426"/>
      <c r="DH426"/>
    </row>
    <row r="427" spans="13:112" ht="15">
      <c r="M427"/>
      <c r="N427"/>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c r="CA427"/>
      <c r="CB427"/>
      <c r="CC427"/>
      <c r="CD427"/>
      <c r="CE427"/>
      <c r="CF427"/>
      <c r="CG427"/>
      <c r="CH427"/>
      <c r="CI427"/>
      <c r="CJ427"/>
      <c r="CK427"/>
      <c r="CL427"/>
      <c r="CM427"/>
      <c r="CN427"/>
      <c r="CO427"/>
      <c r="CP427"/>
      <c r="CQ427"/>
      <c r="CR427"/>
      <c r="CS427"/>
      <c r="CT427"/>
      <c r="CU427"/>
      <c r="CV427"/>
      <c r="CW427"/>
      <c r="CX427"/>
      <c r="CY427"/>
      <c r="CZ427"/>
      <c r="DB427"/>
      <c r="DC427"/>
      <c r="DD427"/>
      <c r="DE427"/>
      <c r="DF427"/>
      <c r="DG427"/>
      <c r="DH427"/>
    </row>
    <row r="428" spans="13:112" ht="15">
      <c r="M428"/>
      <c r="N428"/>
      <c r="O428"/>
      <c r="P428"/>
      <c r="Q428"/>
      <c r="R428"/>
      <c r="S428"/>
      <c r="T428"/>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c r="CA428"/>
      <c r="CB428"/>
      <c r="CC428"/>
      <c r="CD428"/>
      <c r="CE428"/>
      <c r="CF428"/>
      <c r="CG428"/>
      <c r="CH428"/>
      <c r="CI428"/>
      <c r="CJ428"/>
      <c r="CK428"/>
      <c r="CL428"/>
      <c r="CM428"/>
      <c r="CN428"/>
      <c r="CO428"/>
      <c r="CP428"/>
      <c r="CQ428"/>
      <c r="CR428"/>
      <c r="CS428"/>
      <c r="CT428"/>
      <c r="CU428"/>
      <c r="CV428"/>
      <c r="CW428"/>
      <c r="CX428"/>
      <c r="CY428"/>
      <c r="CZ428"/>
      <c r="DB428"/>
      <c r="DC428"/>
      <c r="DD428"/>
      <c r="DE428"/>
      <c r="DF428"/>
      <c r="DG428"/>
      <c r="DH428"/>
    </row>
    <row r="429" spans="13:112" ht="15">
      <c r="M429"/>
      <c r="N429"/>
      <c r="O429"/>
      <c r="P429"/>
      <c r="Q429"/>
      <c r="R429"/>
      <c r="S429"/>
      <c r="T429"/>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c r="CA429"/>
      <c r="CB429"/>
      <c r="CC429"/>
      <c r="CD429"/>
      <c r="CE429"/>
      <c r="CF429"/>
      <c r="CG429"/>
      <c r="CH429"/>
      <c r="CI429"/>
      <c r="CJ429"/>
      <c r="CK429"/>
      <c r="CL429"/>
      <c r="CM429"/>
      <c r="CN429"/>
      <c r="CO429"/>
      <c r="CP429"/>
      <c r="CQ429"/>
      <c r="CR429"/>
      <c r="CS429"/>
      <c r="CT429"/>
      <c r="CU429"/>
      <c r="CV429"/>
      <c r="CW429"/>
      <c r="CX429"/>
      <c r="CY429"/>
      <c r="CZ429"/>
      <c r="DB429"/>
      <c r="DC429"/>
      <c r="DD429"/>
      <c r="DE429"/>
      <c r="DF429"/>
      <c r="DG429"/>
      <c r="DH429"/>
    </row>
    <row r="430" spans="13:112" ht="15">
      <c r="M430"/>
      <c r="N430"/>
      <c r="O430"/>
      <c r="P430"/>
      <c r="Q430"/>
      <c r="R430"/>
      <c r="S430"/>
      <c r="T430"/>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c r="CA430"/>
      <c r="CB430"/>
      <c r="CC430"/>
      <c r="CD430"/>
      <c r="CE430"/>
      <c r="CF430"/>
      <c r="CG430"/>
      <c r="CH430"/>
      <c r="CI430"/>
      <c r="CJ430"/>
      <c r="CK430"/>
      <c r="CL430"/>
      <c r="CM430"/>
      <c r="CN430"/>
      <c r="CO430"/>
      <c r="CP430"/>
      <c r="CQ430"/>
      <c r="CR430"/>
      <c r="CS430"/>
      <c r="CT430"/>
      <c r="CU430"/>
      <c r="CV430"/>
      <c r="CW430"/>
      <c r="CX430"/>
      <c r="CY430"/>
      <c r="CZ430"/>
      <c r="DB430"/>
      <c r="DC430"/>
      <c r="DD430"/>
      <c r="DE430"/>
      <c r="DF430"/>
      <c r="DG430"/>
      <c r="DH430"/>
    </row>
    <row r="431" spans="13:112" ht="15">
      <c r="M431"/>
      <c r="N431"/>
      <c r="O431"/>
      <c r="P431"/>
      <c r="Q431"/>
      <c r="R431"/>
      <c r="S431"/>
      <c r="T431"/>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c r="CA431"/>
      <c r="CB431"/>
      <c r="CC431"/>
      <c r="CD431"/>
      <c r="CE431"/>
      <c r="CF431"/>
      <c r="CG431"/>
      <c r="CH431"/>
      <c r="CI431"/>
      <c r="CJ431"/>
      <c r="CK431"/>
      <c r="CL431"/>
      <c r="CM431"/>
      <c r="CN431"/>
      <c r="CO431"/>
      <c r="CP431"/>
      <c r="CQ431"/>
      <c r="CR431"/>
      <c r="CS431"/>
      <c r="CT431"/>
      <c r="CU431"/>
      <c r="CV431"/>
      <c r="CW431"/>
      <c r="CX431"/>
      <c r="CY431"/>
      <c r="CZ431"/>
      <c r="DB431"/>
      <c r="DC431"/>
      <c r="DD431"/>
      <c r="DE431"/>
      <c r="DF431"/>
      <c r="DG431"/>
      <c r="DH431"/>
    </row>
    <row r="432" spans="13:112" ht="15">
      <c r="M432"/>
      <c r="N432"/>
      <c r="O432"/>
      <c r="P432"/>
      <c r="Q432"/>
      <c r="R432"/>
      <c r="S432"/>
      <c r="T432"/>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c r="CA432"/>
      <c r="CB432"/>
      <c r="CC432"/>
      <c r="CD432"/>
      <c r="CE432"/>
      <c r="CF432"/>
      <c r="CG432"/>
      <c r="CH432"/>
      <c r="CI432"/>
      <c r="CJ432"/>
      <c r="CK432"/>
      <c r="CL432"/>
      <c r="CM432"/>
      <c r="CN432"/>
      <c r="CO432"/>
      <c r="CP432"/>
      <c r="CQ432"/>
      <c r="CR432"/>
      <c r="CS432"/>
      <c r="CT432"/>
      <c r="CU432"/>
      <c r="CV432"/>
      <c r="CW432"/>
      <c r="CX432"/>
      <c r="CY432"/>
      <c r="CZ432"/>
      <c r="DB432"/>
      <c r="DC432"/>
      <c r="DD432"/>
      <c r="DE432"/>
      <c r="DF432"/>
      <c r="DG432"/>
      <c r="DH432"/>
    </row>
    <row r="433" spans="13:112" ht="15">
      <c r="M433"/>
      <c r="N433"/>
      <c r="O433"/>
      <c r="P433"/>
      <c r="Q433"/>
      <c r="R433"/>
      <c r="S433"/>
      <c r="T433"/>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c r="CA433"/>
      <c r="CB433"/>
      <c r="CC433"/>
      <c r="CD433"/>
      <c r="CE433"/>
      <c r="CF433"/>
      <c r="CG433"/>
      <c r="CH433"/>
      <c r="CI433"/>
      <c r="CJ433"/>
      <c r="CK433"/>
      <c r="CL433"/>
      <c r="CM433"/>
      <c r="CN433"/>
      <c r="CO433"/>
      <c r="CP433"/>
      <c r="CQ433"/>
      <c r="CR433"/>
      <c r="CS433"/>
      <c r="CT433"/>
      <c r="CU433"/>
      <c r="CV433"/>
      <c r="CW433"/>
      <c r="CX433"/>
      <c r="CY433"/>
      <c r="CZ433"/>
      <c r="DB433"/>
      <c r="DC433"/>
      <c r="DD433"/>
      <c r="DE433"/>
      <c r="DF433"/>
      <c r="DG433"/>
      <c r="DH433"/>
    </row>
    <row r="434" spans="13:112" ht="15">
      <c r="M434"/>
      <c r="N434"/>
      <c r="O434"/>
      <c r="P434"/>
      <c r="Q434"/>
      <c r="R434"/>
      <c r="S434"/>
      <c r="T434"/>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c r="CA434"/>
      <c r="CB434"/>
      <c r="CC434"/>
      <c r="CD434"/>
      <c r="CE434"/>
      <c r="CF434"/>
      <c r="CG434"/>
      <c r="CH434"/>
      <c r="CI434"/>
      <c r="CJ434"/>
      <c r="CK434"/>
      <c r="CL434"/>
      <c r="CM434"/>
      <c r="CN434"/>
      <c r="CO434"/>
      <c r="CP434"/>
      <c r="CQ434"/>
      <c r="CR434"/>
      <c r="CS434"/>
      <c r="CT434"/>
      <c r="CU434"/>
      <c r="CV434"/>
      <c r="CW434"/>
      <c r="CX434"/>
      <c r="CY434"/>
      <c r="CZ434"/>
      <c r="DB434"/>
      <c r="DC434"/>
      <c r="DD434"/>
      <c r="DE434"/>
      <c r="DF434"/>
      <c r="DG434"/>
      <c r="DH434"/>
    </row>
    <row r="435" spans="13:112" ht="15">
      <c r="M435"/>
      <c r="N435"/>
      <c r="O435"/>
      <c r="P435"/>
      <c r="Q435"/>
      <c r="R435"/>
      <c r="S435"/>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c r="CA435"/>
      <c r="CB435"/>
      <c r="CC435"/>
      <c r="CD435"/>
      <c r="CE435"/>
      <c r="CF435"/>
      <c r="CG435"/>
      <c r="CH435"/>
      <c r="CI435"/>
      <c r="CJ435"/>
      <c r="CK435"/>
      <c r="CL435"/>
      <c r="CM435"/>
      <c r="CN435"/>
      <c r="CO435"/>
      <c r="CP435"/>
      <c r="CQ435"/>
      <c r="CR435"/>
      <c r="CS435"/>
      <c r="CT435"/>
      <c r="CU435"/>
      <c r="CV435"/>
      <c r="CW435"/>
      <c r="CX435"/>
      <c r="CY435"/>
      <c r="CZ435"/>
      <c r="DB435"/>
      <c r="DC435"/>
      <c r="DD435"/>
      <c r="DE435"/>
      <c r="DF435"/>
      <c r="DG435"/>
      <c r="DH435"/>
    </row>
    <row r="436" spans="13:112" ht="15">
      <c r="M436"/>
      <c r="N436"/>
      <c r="O436"/>
      <c r="P436"/>
      <c r="Q436"/>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c r="CA436"/>
      <c r="CB436"/>
      <c r="CC436"/>
      <c r="CD436"/>
      <c r="CE436"/>
      <c r="CF436"/>
      <c r="CG436"/>
      <c r="CH436"/>
      <c r="CI436"/>
      <c r="CJ436"/>
      <c r="CK436"/>
      <c r="CL436"/>
      <c r="CM436"/>
      <c r="CN436"/>
      <c r="CO436"/>
      <c r="CP436"/>
      <c r="CQ436"/>
      <c r="CR436"/>
      <c r="CS436"/>
      <c r="CT436"/>
      <c r="CU436"/>
      <c r="CV436"/>
      <c r="CW436"/>
      <c r="CX436"/>
      <c r="CY436"/>
      <c r="CZ436"/>
      <c r="DB436"/>
      <c r="DC436"/>
      <c r="DD436"/>
      <c r="DE436"/>
      <c r="DF436"/>
      <c r="DG436"/>
      <c r="DH436"/>
    </row>
    <row r="437" spans="13:112" ht="15">
      <c r="M437"/>
      <c r="N437"/>
      <c r="O437"/>
      <c r="P437"/>
      <c r="Q437"/>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c r="CA437"/>
      <c r="CB437"/>
      <c r="CC437"/>
      <c r="CD437"/>
      <c r="CE437"/>
      <c r="CF437"/>
      <c r="CG437"/>
      <c r="CH437"/>
      <c r="CI437"/>
      <c r="CJ437"/>
      <c r="CK437"/>
      <c r="CL437"/>
      <c r="CM437"/>
      <c r="CN437"/>
      <c r="CO437"/>
      <c r="CP437"/>
      <c r="CQ437"/>
      <c r="CR437"/>
      <c r="CS437"/>
      <c r="CT437"/>
      <c r="CU437"/>
      <c r="CV437"/>
      <c r="CW437"/>
      <c r="CX437"/>
      <c r="CY437"/>
      <c r="CZ437"/>
      <c r="DB437"/>
      <c r="DC437"/>
      <c r="DD437"/>
      <c r="DE437"/>
      <c r="DF437"/>
      <c r="DG437"/>
      <c r="DH437"/>
    </row>
    <row r="438" spans="13:112" ht="15">
      <c r="M438"/>
      <c r="N438"/>
      <c r="O438"/>
      <c r="P438"/>
      <c r="Q438"/>
      <c r="R438"/>
      <c r="S438"/>
      <c r="T438"/>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c r="CA438"/>
      <c r="CB438"/>
      <c r="CC438"/>
      <c r="CD438"/>
      <c r="CE438"/>
      <c r="CF438"/>
      <c r="CG438"/>
      <c r="CH438"/>
      <c r="CI438"/>
      <c r="CJ438"/>
      <c r="CK438"/>
      <c r="CL438"/>
      <c r="CM438"/>
      <c r="CN438"/>
      <c r="CO438"/>
      <c r="CP438"/>
      <c r="CQ438"/>
      <c r="CR438"/>
      <c r="CS438"/>
      <c r="CT438"/>
      <c r="CU438"/>
      <c r="CV438"/>
      <c r="CW438"/>
      <c r="CX438"/>
      <c r="CY438"/>
      <c r="CZ438"/>
      <c r="DB438"/>
      <c r="DC438"/>
      <c r="DD438"/>
      <c r="DE438"/>
      <c r="DF438"/>
      <c r="DG438"/>
      <c r="DH438"/>
    </row>
    <row r="439" spans="13:112" ht="15">
      <c r="M439"/>
      <c r="N439"/>
      <c r="O439"/>
      <c r="P439"/>
      <c r="Q439"/>
      <c r="R439"/>
      <c r="S439"/>
      <c r="T439"/>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c r="CA439"/>
      <c r="CB439"/>
      <c r="CC439"/>
      <c r="CD439"/>
      <c r="CE439"/>
      <c r="CF439"/>
      <c r="CG439"/>
      <c r="CH439"/>
      <c r="CI439"/>
      <c r="CJ439"/>
      <c r="CK439"/>
      <c r="CL439"/>
      <c r="CM439"/>
      <c r="CN439"/>
      <c r="CO439"/>
      <c r="CP439"/>
      <c r="CQ439"/>
      <c r="CR439"/>
      <c r="CS439"/>
      <c r="CT439"/>
      <c r="CU439"/>
      <c r="CV439"/>
      <c r="CW439"/>
      <c r="CX439"/>
      <c r="CY439"/>
      <c r="CZ439"/>
      <c r="DB439"/>
      <c r="DC439"/>
      <c r="DD439"/>
      <c r="DE439"/>
      <c r="DF439"/>
      <c r="DG439"/>
      <c r="DH439"/>
    </row>
    <row r="440" spans="13:112" ht="15">
      <c r="M440"/>
      <c r="N440"/>
      <c r="O440"/>
      <c r="P440"/>
      <c r="Q440"/>
      <c r="R440"/>
      <c r="S440"/>
      <c r="T440"/>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c r="CA440"/>
      <c r="CB440"/>
      <c r="CC440"/>
      <c r="CD440"/>
      <c r="CE440"/>
      <c r="CF440"/>
      <c r="CG440"/>
      <c r="CH440"/>
      <c r="CI440"/>
      <c r="CJ440"/>
      <c r="CK440"/>
      <c r="CL440"/>
      <c r="CM440"/>
      <c r="CN440"/>
      <c r="CO440"/>
      <c r="CP440"/>
      <c r="CQ440"/>
      <c r="CR440"/>
      <c r="CS440"/>
      <c r="CT440"/>
      <c r="CU440"/>
      <c r="CV440"/>
      <c r="CW440"/>
      <c r="CX440"/>
      <c r="CY440"/>
      <c r="CZ440"/>
      <c r="DB440"/>
      <c r="DC440"/>
      <c r="DD440"/>
      <c r="DE440"/>
      <c r="DF440"/>
      <c r="DG440"/>
      <c r="DH440"/>
    </row>
    <row r="441" spans="13:112" ht="15">
      <c r="M441"/>
      <c r="N441"/>
      <c r="O441"/>
      <c r="P441"/>
      <c r="Q441"/>
      <c r="R441"/>
      <c r="S441"/>
      <c r="T441"/>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c r="CA441"/>
      <c r="CB441"/>
      <c r="CC441"/>
      <c r="CD441"/>
      <c r="CE441"/>
      <c r="CF441"/>
      <c r="CG441"/>
      <c r="CH441"/>
      <c r="CI441"/>
      <c r="CJ441"/>
      <c r="CK441"/>
      <c r="CL441"/>
      <c r="CM441"/>
      <c r="CN441"/>
      <c r="CO441"/>
      <c r="CP441"/>
      <c r="CQ441"/>
      <c r="CR441"/>
      <c r="CS441"/>
      <c r="CT441"/>
      <c r="CU441"/>
      <c r="CV441"/>
      <c r="CW441"/>
      <c r="CX441"/>
      <c r="CY441"/>
      <c r="CZ441"/>
      <c r="DB441"/>
      <c r="DC441"/>
      <c r="DD441"/>
      <c r="DE441"/>
      <c r="DF441"/>
      <c r="DG441"/>
      <c r="DH441"/>
    </row>
    <row r="442" spans="13:112" ht="15">
      <c r="M442"/>
      <c r="N442"/>
      <c r="O442"/>
      <c r="P442"/>
      <c r="Q442"/>
      <c r="R442"/>
      <c r="S442"/>
      <c r="T442"/>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c r="CA442"/>
      <c r="CB442"/>
      <c r="CC442"/>
      <c r="CD442"/>
      <c r="CE442"/>
      <c r="CF442"/>
      <c r="CG442"/>
      <c r="CH442"/>
      <c r="CI442"/>
      <c r="CJ442"/>
      <c r="CK442"/>
      <c r="CL442"/>
      <c r="CM442"/>
      <c r="CN442"/>
      <c r="CO442"/>
      <c r="CP442"/>
      <c r="CQ442"/>
      <c r="CR442"/>
      <c r="CS442"/>
      <c r="CT442"/>
      <c r="CU442"/>
      <c r="CV442"/>
      <c r="CW442"/>
      <c r="CX442"/>
      <c r="CY442"/>
      <c r="CZ442"/>
      <c r="DB442"/>
      <c r="DC442"/>
      <c r="DD442"/>
      <c r="DE442"/>
      <c r="DF442"/>
      <c r="DG442"/>
      <c r="DH442"/>
    </row>
    <row r="443" spans="13:112" ht="15">
      <c r="M443"/>
      <c r="N443"/>
      <c r="O443"/>
      <c r="P443"/>
      <c r="Q443"/>
      <c r="R443"/>
      <c r="S443"/>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c r="CA443"/>
      <c r="CB443"/>
      <c r="CC443"/>
      <c r="CD443"/>
      <c r="CE443"/>
      <c r="CF443"/>
      <c r="CG443"/>
      <c r="CH443"/>
      <c r="CI443"/>
      <c r="CJ443"/>
      <c r="CK443"/>
      <c r="CL443"/>
      <c r="CM443"/>
      <c r="CN443"/>
      <c r="CO443"/>
      <c r="CP443"/>
      <c r="CQ443"/>
      <c r="CR443"/>
      <c r="CS443"/>
      <c r="CT443"/>
      <c r="CU443"/>
      <c r="CV443"/>
      <c r="CW443"/>
      <c r="CX443"/>
      <c r="CY443"/>
      <c r="CZ443"/>
      <c r="DB443"/>
      <c r="DC443"/>
      <c r="DD443"/>
      <c r="DE443"/>
      <c r="DF443"/>
      <c r="DG443"/>
      <c r="DH443"/>
    </row>
    <row r="444" spans="13:112" ht="15">
      <c r="M444"/>
      <c r="N444"/>
      <c r="O444"/>
      <c r="P444"/>
      <c r="Q444"/>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c r="CA444"/>
      <c r="CB444"/>
      <c r="CC444"/>
      <c r="CD444"/>
      <c r="CE444"/>
      <c r="CF444"/>
      <c r="CG444"/>
      <c r="CH444"/>
      <c r="CI444"/>
      <c r="CJ444"/>
      <c r="CK444"/>
      <c r="CL444"/>
      <c r="CM444"/>
      <c r="CN444"/>
      <c r="CO444"/>
      <c r="CP444"/>
      <c r="CQ444"/>
      <c r="CR444"/>
      <c r="CS444"/>
      <c r="CT444"/>
      <c r="CU444"/>
      <c r="CV444"/>
      <c r="CW444"/>
      <c r="CX444"/>
      <c r="CY444"/>
      <c r="CZ444"/>
      <c r="DB444"/>
      <c r="DC444"/>
      <c r="DD444"/>
      <c r="DE444"/>
      <c r="DF444"/>
      <c r="DG444"/>
      <c r="DH444"/>
    </row>
    <row r="445" spans="13:112" ht="15">
      <c r="M445"/>
      <c r="N445"/>
      <c r="O445"/>
      <c r="P445"/>
      <c r="Q445"/>
      <c r="R445"/>
      <c r="S445"/>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c r="CA445"/>
      <c r="CB445"/>
      <c r="CC445"/>
      <c r="CD445"/>
      <c r="CE445"/>
      <c r="CF445"/>
      <c r="CG445"/>
      <c r="CH445"/>
      <c r="CI445"/>
      <c r="CJ445"/>
      <c r="CK445"/>
      <c r="CL445"/>
      <c r="CM445"/>
      <c r="CN445"/>
      <c r="CO445"/>
      <c r="CP445"/>
      <c r="CQ445"/>
      <c r="CR445"/>
      <c r="CS445"/>
      <c r="CT445"/>
      <c r="CU445"/>
      <c r="CV445"/>
      <c r="CW445"/>
      <c r="CX445"/>
      <c r="CY445"/>
      <c r="CZ445"/>
      <c r="DB445"/>
      <c r="DC445"/>
      <c r="DD445"/>
      <c r="DE445"/>
      <c r="DF445"/>
      <c r="DG445"/>
      <c r="DH445"/>
    </row>
    <row r="446" spans="13:112" ht="15">
      <c r="M446"/>
      <c r="N446"/>
      <c r="O446"/>
      <c r="P446"/>
      <c r="Q446"/>
      <c r="R446"/>
      <c r="S446"/>
      <c r="T446"/>
      <c r="U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c r="CA446"/>
      <c r="CB446"/>
      <c r="CC446"/>
      <c r="CD446"/>
      <c r="CE446"/>
      <c r="CF446"/>
      <c r="CG446"/>
      <c r="CH446"/>
      <c r="CI446"/>
      <c r="CJ446"/>
      <c r="CK446"/>
      <c r="CL446"/>
      <c r="CM446"/>
      <c r="CN446"/>
      <c r="CO446"/>
      <c r="CP446"/>
      <c r="CQ446"/>
      <c r="CR446"/>
      <c r="CS446"/>
      <c r="CT446"/>
      <c r="CU446"/>
      <c r="CV446"/>
      <c r="CW446"/>
      <c r="CX446"/>
      <c r="CY446"/>
      <c r="CZ446"/>
      <c r="DB446"/>
      <c r="DC446"/>
      <c r="DD446"/>
      <c r="DE446"/>
      <c r="DF446"/>
      <c r="DG446"/>
      <c r="DH446"/>
    </row>
    <row r="447" spans="13:112" ht="15">
      <c r="M447"/>
      <c r="N447"/>
      <c r="O447"/>
      <c r="P447"/>
      <c r="Q447"/>
      <c r="R447"/>
      <c r="S447"/>
      <c r="T447"/>
      <c r="U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c r="CA447"/>
      <c r="CB447"/>
      <c r="CC447"/>
      <c r="CD447"/>
      <c r="CE447"/>
      <c r="CF447"/>
      <c r="CG447"/>
      <c r="CH447"/>
      <c r="CI447"/>
      <c r="CJ447"/>
      <c r="CK447"/>
      <c r="CL447"/>
      <c r="CM447"/>
      <c r="CN447"/>
      <c r="CO447"/>
      <c r="CP447"/>
      <c r="CQ447"/>
      <c r="CR447"/>
      <c r="CS447"/>
      <c r="CT447"/>
      <c r="CU447"/>
      <c r="CV447"/>
      <c r="CW447"/>
      <c r="CX447"/>
      <c r="CY447"/>
      <c r="CZ447"/>
      <c r="DB447"/>
      <c r="DC447"/>
      <c r="DD447"/>
      <c r="DE447"/>
      <c r="DF447"/>
      <c r="DG447"/>
      <c r="DH447"/>
    </row>
    <row r="448" spans="13:112" ht="15">
      <c r="M448"/>
      <c r="N448"/>
      <c r="O448"/>
      <c r="P448"/>
      <c r="Q448"/>
      <c r="R448"/>
      <c r="S448"/>
      <c r="T448"/>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c r="CA448"/>
      <c r="CB448"/>
      <c r="CC448"/>
      <c r="CD448"/>
      <c r="CE448"/>
      <c r="CF448"/>
      <c r="CG448"/>
      <c r="CH448"/>
      <c r="CI448"/>
      <c r="CJ448"/>
      <c r="CK448"/>
      <c r="CL448"/>
      <c r="CM448"/>
      <c r="CN448"/>
      <c r="CO448"/>
      <c r="CP448"/>
      <c r="CQ448"/>
      <c r="CR448"/>
      <c r="CS448"/>
      <c r="CT448"/>
      <c r="CU448"/>
      <c r="CV448"/>
      <c r="CW448"/>
      <c r="CX448"/>
      <c r="CY448"/>
      <c r="CZ448"/>
      <c r="DB448"/>
      <c r="DC448"/>
      <c r="DD448"/>
      <c r="DE448"/>
      <c r="DF448"/>
      <c r="DG448"/>
      <c r="DH448"/>
    </row>
    <row r="449" spans="13:112" ht="15">
      <c r="M449"/>
      <c r="N449"/>
      <c r="O449"/>
      <c r="P449"/>
      <c r="Q449"/>
      <c r="R449"/>
      <c r="S449"/>
      <c r="T449"/>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c r="CA449"/>
      <c r="CB449"/>
      <c r="CC449"/>
      <c r="CD449"/>
      <c r="CE449"/>
      <c r="CF449"/>
      <c r="CG449"/>
      <c r="CH449"/>
      <c r="CI449"/>
      <c r="CJ449"/>
      <c r="CK449"/>
      <c r="CL449"/>
      <c r="CM449"/>
      <c r="CN449"/>
      <c r="CO449"/>
      <c r="CP449"/>
      <c r="CQ449"/>
      <c r="CR449"/>
      <c r="CS449"/>
      <c r="CT449"/>
      <c r="CU449"/>
      <c r="CV449"/>
      <c r="CW449"/>
      <c r="CX449"/>
      <c r="CY449"/>
      <c r="CZ449"/>
      <c r="DB449"/>
      <c r="DC449"/>
      <c r="DD449"/>
      <c r="DE449"/>
      <c r="DF449"/>
      <c r="DG449"/>
      <c r="DH449"/>
    </row>
    <row r="450" spans="13:112" ht="15">
      <c r="M450"/>
      <c r="N450"/>
      <c r="O450"/>
      <c r="P450"/>
      <c r="Q450"/>
      <c r="R450"/>
      <c r="S450"/>
      <c r="T450"/>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c r="CA450"/>
      <c r="CB450"/>
      <c r="CC450"/>
      <c r="CD450"/>
      <c r="CE450"/>
      <c r="CF450"/>
      <c r="CG450"/>
      <c r="CH450"/>
      <c r="CI450"/>
      <c r="CJ450"/>
      <c r="CK450"/>
      <c r="CL450"/>
      <c r="CM450"/>
      <c r="CN450"/>
      <c r="CO450"/>
      <c r="CP450"/>
      <c r="CQ450"/>
      <c r="CR450"/>
      <c r="CS450"/>
      <c r="CT450"/>
      <c r="CU450"/>
      <c r="CV450"/>
      <c r="CW450"/>
      <c r="CX450"/>
      <c r="CY450"/>
      <c r="CZ450"/>
      <c r="DB450"/>
      <c r="DC450"/>
      <c r="DD450"/>
      <c r="DE450"/>
      <c r="DF450"/>
      <c r="DG450"/>
      <c r="DH450"/>
    </row>
    <row r="451" spans="13:112" ht="15">
      <c r="M451"/>
      <c r="N451"/>
      <c r="O451"/>
      <c r="P451"/>
      <c r="Q451"/>
      <c r="R451"/>
      <c r="S451"/>
      <c r="T451"/>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c r="CA451"/>
      <c r="CB451"/>
      <c r="CC451"/>
      <c r="CD451"/>
      <c r="CE451"/>
      <c r="CF451"/>
      <c r="CG451"/>
      <c r="CH451"/>
      <c r="CI451"/>
      <c r="CJ451"/>
      <c r="CK451"/>
      <c r="CL451"/>
      <c r="CM451"/>
      <c r="CN451"/>
      <c r="CO451"/>
      <c r="CP451"/>
      <c r="CQ451"/>
      <c r="CR451"/>
      <c r="CS451"/>
      <c r="CT451"/>
      <c r="CU451"/>
      <c r="CV451"/>
      <c r="CW451"/>
      <c r="CX451"/>
      <c r="CY451"/>
      <c r="CZ451"/>
      <c r="DB451"/>
      <c r="DC451"/>
      <c r="DD451"/>
      <c r="DE451"/>
      <c r="DF451"/>
      <c r="DG451"/>
      <c r="DH451"/>
    </row>
    <row r="452" spans="13:112" ht="15">
      <c r="M452"/>
      <c r="N452"/>
      <c r="O452"/>
      <c r="P452"/>
      <c r="Q452"/>
      <c r="R452"/>
      <c r="S452"/>
      <c r="T452"/>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c r="CA452"/>
      <c r="CB452"/>
      <c r="CC452"/>
      <c r="CD452"/>
      <c r="CE452"/>
      <c r="CF452"/>
      <c r="CG452"/>
      <c r="CH452"/>
      <c r="CI452"/>
      <c r="CJ452"/>
      <c r="CK452"/>
      <c r="CL452"/>
      <c r="CM452"/>
      <c r="CN452"/>
      <c r="CO452"/>
      <c r="CP452"/>
      <c r="CQ452"/>
      <c r="CR452"/>
      <c r="CS452"/>
      <c r="CT452"/>
      <c r="CU452"/>
      <c r="CV452"/>
      <c r="CW452"/>
      <c r="CX452"/>
      <c r="CY452"/>
      <c r="CZ452"/>
      <c r="DB452"/>
      <c r="DC452"/>
      <c r="DD452"/>
      <c r="DE452"/>
      <c r="DF452"/>
      <c r="DG452"/>
      <c r="DH452"/>
    </row>
    <row r="453" spans="13:112" ht="15">
      <c r="M453"/>
      <c r="N453"/>
      <c r="O453"/>
      <c r="P453"/>
      <c r="Q453"/>
      <c r="R453"/>
      <c r="S453"/>
      <c r="T453"/>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c r="CA453"/>
      <c r="CB453"/>
      <c r="CC453"/>
      <c r="CD453"/>
      <c r="CE453"/>
      <c r="CF453"/>
      <c r="CG453"/>
      <c r="CH453"/>
      <c r="CI453"/>
      <c r="CJ453"/>
      <c r="CK453"/>
      <c r="CL453"/>
      <c r="CM453"/>
      <c r="CN453"/>
      <c r="CO453"/>
      <c r="CP453"/>
      <c r="CQ453"/>
      <c r="CR453"/>
      <c r="CS453"/>
      <c r="CT453"/>
      <c r="CU453"/>
      <c r="CV453"/>
      <c r="CW453"/>
      <c r="CX453"/>
      <c r="CY453"/>
      <c r="CZ453"/>
      <c r="DB453"/>
      <c r="DC453"/>
      <c r="DD453"/>
      <c r="DE453"/>
      <c r="DF453"/>
      <c r="DG453"/>
      <c r="DH453"/>
    </row>
    <row r="454" spans="13:112" ht="15">
      <c r="M454"/>
      <c r="N454"/>
      <c r="O454"/>
      <c r="P454"/>
      <c r="Q454"/>
      <c r="R454"/>
      <c r="S454"/>
      <c r="T454"/>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c r="CA454"/>
      <c r="CB454"/>
      <c r="CC454"/>
      <c r="CD454"/>
      <c r="CE454"/>
      <c r="CF454"/>
      <c r="CG454"/>
      <c r="CH454"/>
      <c r="CI454"/>
      <c r="CJ454"/>
      <c r="CK454"/>
      <c r="CL454"/>
      <c r="CM454"/>
      <c r="CN454"/>
      <c r="CO454"/>
      <c r="CP454"/>
      <c r="CQ454"/>
      <c r="CR454"/>
      <c r="CS454"/>
      <c r="CT454"/>
      <c r="CU454"/>
      <c r="CV454"/>
      <c r="CW454"/>
      <c r="CX454"/>
      <c r="CY454"/>
      <c r="CZ454"/>
      <c r="DB454"/>
      <c r="DC454"/>
      <c r="DD454"/>
      <c r="DE454"/>
      <c r="DF454"/>
      <c r="DG454"/>
      <c r="DH454"/>
    </row>
    <row r="455" spans="13:112" ht="15">
      <c r="M455"/>
      <c r="N455"/>
      <c r="O455"/>
      <c r="P455"/>
      <c r="Q455"/>
      <c r="R455"/>
      <c r="S455"/>
      <c r="T455"/>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c r="CA455"/>
      <c r="CB455"/>
      <c r="CC455"/>
      <c r="CD455"/>
      <c r="CE455"/>
      <c r="CF455"/>
      <c r="CG455"/>
      <c r="CH455"/>
      <c r="CI455"/>
      <c r="CJ455"/>
      <c r="CK455"/>
      <c r="CL455"/>
      <c r="CM455"/>
      <c r="CN455"/>
      <c r="CO455"/>
      <c r="CP455"/>
      <c r="CQ455"/>
      <c r="CR455"/>
      <c r="CS455"/>
      <c r="CT455"/>
      <c r="CU455"/>
      <c r="CV455"/>
      <c r="CW455"/>
      <c r="CX455"/>
      <c r="CY455"/>
      <c r="CZ455"/>
      <c r="DB455"/>
      <c r="DC455"/>
      <c r="DD455"/>
      <c r="DE455"/>
      <c r="DF455"/>
      <c r="DG455"/>
      <c r="DH455"/>
    </row>
    <row r="456" spans="13:112" ht="15">
      <c r="M456"/>
      <c r="N456"/>
      <c r="O456"/>
      <c r="P456"/>
      <c r="Q456"/>
      <c r="R456"/>
      <c r="S456"/>
      <c r="T456"/>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c r="CA456"/>
      <c r="CB456"/>
      <c r="CC456"/>
      <c r="CD456"/>
      <c r="CE456"/>
      <c r="CF456"/>
      <c r="CG456"/>
      <c r="CH456"/>
      <c r="CI456"/>
      <c r="CJ456"/>
      <c r="CK456"/>
      <c r="CL456"/>
      <c r="CM456"/>
      <c r="CN456"/>
      <c r="CO456"/>
      <c r="CP456"/>
      <c r="CQ456"/>
      <c r="CR456"/>
      <c r="CS456"/>
      <c r="CT456"/>
      <c r="CU456"/>
      <c r="CV456"/>
      <c r="CW456"/>
      <c r="CX456"/>
      <c r="CY456"/>
      <c r="CZ456"/>
      <c r="DB456"/>
      <c r="DC456"/>
      <c r="DD456"/>
      <c r="DE456"/>
      <c r="DF456"/>
      <c r="DG456"/>
      <c r="DH456"/>
    </row>
    <row r="457" spans="13:112" ht="15">
      <c r="M457"/>
      <c r="N457"/>
      <c r="O457"/>
      <c r="P457"/>
      <c r="Q457"/>
      <c r="R457"/>
      <c r="S457"/>
      <c r="T457"/>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c r="CA457"/>
      <c r="CB457"/>
      <c r="CC457"/>
      <c r="CD457"/>
      <c r="CE457"/>
      <c r="CF457"/>
      <c r="CG457"/>
      <c r="CH457"/>
      <c r="CI457"/>
      <c r="CJ457"/>
      <c r="CK457"/>
      <c r="CL457"/>
      <c r="CM457"/>
      <c r="CN457"/>
      <c r="CO457"/>
      <c r="CP457"/>
      <c r="CQ457"/>
      <c r="CR457"/>
      <c r="CS457"/>
      <c r="CT457"/>
      <c r="CU457"/>
      <c r="CV457"/>
      <c r="CW457"/>
      <c r="CX457"/>
      <c r="CY457"/>
      <c r="CZ457"/>
      <c r="DB457"/>
      <c r="DC457"/>
      <c r="DD457"/>
      <c r="DE457"/>
      <c r="DF457"/>
      <c r="DG457"/>
      <c r="DH457"/>
    </row>
    <row r="458" spans="13:112" ht="15">
      <c r="M458"/>
      <c r="N458"/>
      <c r="O458"/>
      <c r="P458"/>
      <c r="Q458"/>
      <c r="R458"/>
      <c r="S458"/>
      <c r="T458"/>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c r="CA458"/>
      <c r="CB458"/>
      <c r="CC458"/>
      <c r="CD458"/>
      <c r="CE458"/>
      <c r="CF458"/>
      <c r="CG458"/>
      <c r="CH458"/>
      <c r="CI458"/>
      <c r="CJ458"/>
      <c r="CK458"/>
      <c r="CL458"/>
      <c r="CM458"/>
      <c r="CN458"/>
      <c r="CO458"/>
      <c r="CP458"/>
      <c r="CQ458"/>
      <c r="CR458"/>
      <c r="CS458"/>
      <c r="CT458"/>
      <c r="CU458"/>
      <c r="CV458"/>
      <c r="CW458"/>
      <c r="CX458"/>
      <c r="CY458"/>
      <c r="CZ458"/>
      <c r="DB458"/>
      <c r="DC458"/>
      <c r="DD458"/>
      <c r="DE458"/>
      <c r="DF458"/>
      <c r="DG458"/>
      <c r="DH458"/>
    </row>
    <row r="459" spans="13:112" ht="15">
      <c r="M459"/>
      <c r="N459"/>
      <c r="O459"/>
      <c r="P459"/>
      <c r="Q459"/>
      <c r="R459"/>
      <c r="S459"/>
      <c r="T459"/>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c r="CA459"/>
      <c r="CB459"/>
      <c r="CC459"/>
      <c r="CD459"/>
      <c r="CE459"/>
      <c r="CF459"/>
      <c r="CG459"/>
      <c r="CH459"/>
      <c r="CI459"/>
      <c r="CJ459"/>
      <c r="CK459"/>
      <c r="CL459"/>
      <c r="CM459"/>
      <c r="CN459"/>
      <c r="CO459"/>
      <c r="CP459"/>
      <c r="CQ459"/>
      <c r="CR459"/>
      <c r="CS459"/>
      <c r="CT459"/>
      <c r="CU459"/>
      <c r="CV459"/>
      <c r="CW459"/>
      <c r="CX459"/>
      <c r="CY459"/>
      <c r="CZ459"/>
      <c r="DB459"/>
      <c r="DC459"/>
      <c r="DD459"/>
      <c r="DE459"/>
      <c r="DF459"/>
      <c r="DG459"/>
      <c r="DH459"/>
    </row>
    <row r="460" spans="13:112" ht="15">
      <c r="M460"/>
      <c r="N460"/>
      <c r="O460"/>
      <c r="P460"/>
      <c r="Q460"/>
      <c r="R460"/>
      <c r="S460"/>
      <c r="T460"/>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c r="CA460"/>
      <c r="CB460"/>
      <c r="CC460"/>
      <c r="CD460"/>
      <c r="CE460"/>
      <c r="CF460"/>
      <c r="CG460"/>
      <c r="CH460"/>
      <c r="CI460"/>
      <c r="CJ460"/>
      <c r="CK460"/>
      <c r="CL460"/>
      <c r="CM460"/>
      <c r="CN460"/>
      <c r="CO460"/>
      <c r="CP460"/>
      <c r="CQ460"/>
      <c r="CR460"/>
      <c r="CS460"/>
      <c r="CT460"/>
      <c r="CU460"/>
      <c r="CV460"/>
      <c r="CW460"/>
      <c r="CX460"/>
      <c r="CY460"/>
      <c r="CZ460"/>
      <c r="DB460"/>
      <c r="DC460"/>
      <c r="DD460"/>
      <c r="DE460"/>
      <c r="DF460"/>
      <c r="DG460"/>
      <c r="DH460"/>
    </row>
    <row r="461" spans="13:112" ht="15">
      <c r="M461"/>
      <c r="N461"/>
      <c r="O461"/>
      <c r="P461"/>
      <c r="Q461"/>
      <c r="R461"/>
      <c r="S461"/>
      <c r="T461"/>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c r="CA461"/>
      <c r="CB461"/>
      <c r="CC461"/>
      <c r="CD461"/>
      <c r="CE461"/>
      <c r="CF461"/>
      <c r="CG461"/>
      <c r="CH461"/>
      <c r="CI461"/>
      <c r="CJ461"/>
      <c r="CK461"/>
      <c r="CL461"/>
      <c r="CM461"/>
      <c r="CN461"/>
      <c r="CO461"/>
      <c r="CP461"/>
      <c r="CQ461"/>
      <c r="CR461"/>
      <c r="CS461"/>
      <c r="CT461"/>
      <c r="CU461"/>
      <c r="CV461"/>
      <c r="CW461"/>
      <c r="CX461"/>
      <c r="CY461"/>
      <c r="CZ461"/>
      <c r="DB461"/>
      <c r="DC461"/>
      <c r="DD461"/>
      <c r="DE461"/>
      <c r="DF461"/>
      <c r="DG461"/>
      <c r="DH461"/>
    </row>
    <row r="462" spans="13:112" ht="15">
      <c r="M462"/>
      <c r="N462"/>
      <c r="O462"/>
      <c r="P462"/>
      <c r="Q462"/>
      <c r="R462"/>
      <c r="S462"/>
      <c r="T462"/>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c r="CA462"/>
      <c r="CB462"/>
      <c r="CC462"/>
      <c r="CD462"/>
      <c r="CE462"/>
      <c r="CF462"/>
      <c r="CG462"/>
      <c r="CH462"/>
      <c r="CI462"/>
      <c r="CJ462"/>
      <c r="CK462"/>
      <c r="CL462"/>
      <c r="CM462"/>
      <c r="CN462"/>
      <c r="CO462"/>
      <c r="CP462"/>
      <c r="CQ462"/>
      <c r="CR462"/>
      <c r="CS462"/>
      <c r="CT462"/>
      <c r="CU462"/>
      <c r="CV462"/>
      <c r="CW462"/>
      <c r="CX462"/>
      <c r="CY462"/>
      <c r="CZ462"/>
      <c r="DB462"/>
      <c r="DC462"/>
      <c r="DD462"/>
      <c r="DE462"/>
      <c r="DF462"/>
      <c r="DG462"/>
      <c r="DH462"/>
    </row>
    <row r="463" spans="13:112" ht="15">
      <c r="M463"/>
      <c r="N463"/>
      <c r="O463"/>
      <c r="P463"/>
      <c r="Q463"/>
      <c r="R463"/>
      <c r="S463"/>
      <c r="T463"/>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c r="CA463"/>
      <c r="CB463"/>
      <c r="CC463"/>
      <c r="CD463"/>
      <c r="CE463"/>
      <c r="CF463"/>
      <c r="CG463"/>
      <c r="CH463"/>
      <c r="CI463"/>
      <c r="CJ463"/>
      <c r="CK463"/>
      <c r="CL463"/>
      <c r="CM463"/>
      <c r="CN463"/>
      <c r="CO463"/>
      <c r="CP463"/>
      <c r="CQ463"/>
      <c r="CR463"/>
      <c r="CS463"/>
      <c r="CT463"/>
      <c r="CU463"/>
      <c r="CV463"/>
      <c r="CW463"/>
      <c r="CX463"/>
      <c r="CY463"/>
      <c r="CZ463"/>
      <c r="DB463"/>
      <c r="DC463"/>
      <c r="DD463"/>
      <c r="DE463"/>
      <c r="DF463"/>
      <c r="DG463"/>
      <c r="DH463"/>
    </row>
    <row r="464" spans="13:112" ht="15">
      <c r="M464"/>
      <c r="N464"/>
      <c r="O464"/>
      <c r="P464"/>
      <c r="Q464"/>
      <c r="R464"/>
      <c r="S464"/>
      <c r="T464"/>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c r="CA464"/>
      <c r="CB464"/>
      <c r="CC464"/>
      <c r="CD464"/>
      <c r="CE464"/>
      <c r="CF464"/>
      <c r="CG464"/>
      <c r="CH464"/>
      <c r="CI464"/>
      <c r="CJ464"/>
      <c r="CK464"/>
      <c r="CL464"/>
      <c r="CM464"/>
      <c r="CN464"/>
      <c r="CO464"/>
      <c r="CP464"/>
      <c r="CQ464"/>
      <c r="CR464"/>
      <c r="CS464"/>
      <c r="CT464"/>
      <c r="CU464"/>
      <c r="CV464"/>
      <c r="CW464"/>
      <c r="CX464"/>
      <c r="CY464"/>
      <c r="CZ464"/>
      <c r="DB464"/>
      <c r="DC464"/>
      <c r="DD464"/>
      <c r="DE464"/>
      <c r="DF464"/>
      <c r="DG464"/>
      <c r="DH464"/>
    </row>
    <row r="465" spans="13:112" ht="15">
      <c r="M465"/>
      <c r="N465"/>
      <c r="O465"/>
      <c r="P465"/>
      <c r="Q465"/>
      <c r="R465"/>
      <c r="S465"/>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c r="CA465"/>
      <c r="CB465"/>
      <c r="CC465"/>
      <c r="CD465"/>
      <c r="CE465"/>
      <c r="CF465"/>
      <c r="CG465"/>
      <c r="CH465"/>
      <c r="CI465"/>
      <c r="CJ465"/>
      <c r="CK465"/>
      <c r="CL465"/>
      <c r="CM465"/>
      <c r="CN465"/>
      <c r="CO465"/>
      <c r="CP465"/>
      <c r="CQ465"/>
      <c r="CR465"/>
      <c r="CS465"/>
      <c r="CT465"/>
      <c r="CU465"/>
      <c r="CV465"/>
      <c r="CW465"/>
      <c r="CX465"/>
      <c r="CY465"/>
      <c r="CZ465"/>
      <c r="DB465"/>
      <c r="DC465"/>
      <c r="DD465"/>
      <c r="DE465"/>
      <c r="DF465"/>
      <c r="DG465"/>
      <c r="DH465"/>
    </row>
    <row r="466" spans="13:112" ht="15">
      <c r="M466"/>
      <c r="N466"/>
      <c r="O466"/>
      <c r="P466"/>
      <c r="Q466"/>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c r="CA466"/>
      <c r="CB466"/>
      <c r="CC466"/>
      <c r="CD466"/>
      <c r="CE466"/>
      <c r="CF466"/>
      <c r="CG466"/>
      <c r="CH466"/>
      <c r="CI466"/>
      <c r="CJ466"/>
      <c r="CK466"/>
      <c r="CL466"/>
      <c r="CM466"/>
      <c r="CN466"/>
      <c r="CO466"/>
      <c r="CP466"/>
      <c r="CQ466"/>
      <c r="CR466"/>
      <c r="CS466"/>
      <c r="CT466"/>
      <c r="CU466"/>
      <c r="CV466"/>
      <c r="CW466"/>
      <c r="CX466"/>
      <c r="CY466"/>
      <c r="CZ466"/>
      <c r="DB466"/>
      <c r="DC466"/>
      <c r="DD466"/>
      <c r="DE466"/>
      <c r="DF466"/>
      <c r="DG466"/>
      <c r="DH466"/>
    </row>
    <row r="467" spans="13:112" ht="15">
      <c r="M467"/>
      <c r="N467"/>
      <c r="O467"/>
      <c r="P467"/>
      <c r="Q467"/>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c r="CA467"/>
      <c r="CB467"/>
      <c r="CC467"/>
      <c r="CD467"/>
      <c r="CE467"/>
      <c r="CF467"/>
      <c r="CG467"/>
      <c r="CH467"/>
      <c r="CI467"/>
      <c r="CJ467"/>
      <c r="CK467"/>
      <c r="CL467"/>
      <c r="CM467"/>
      <c r="CN467"/>
      <c r="CO467"/>
      <c r="CP467"/>
      <c r="CQ467"/>
      <c r="CR467"/>
      <c r="CS467"/>
      <c r="CT467"/>
      <c r="CU467"/>
      <c r="CV467"/>
      <c r="CW467"/>
      <c r="CX467"/>
      <c r="CY467"/>
      <c r="CZ467"/>
      <c r="DB467"/>
      <c r="DC467"/>
      <c r="DD467"/>
      <c r="DE467"/>
      <c r="DF467"/>
      <c r="DG467"/>
      <c r="DH467"/>
    </row>
    <row r="468" spans="13:112" ht="15">
      <c r="M468"/>
      <c r="N468"/>
      <c r="O468"/>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c r="CA468"/>
      <c r="CB468"/>
      <c r="CC468"/>
      <c r="CD468"/>
      <c r="CE468"/>
      <c r="CF468"/>
      <c r="CG468"/>
      <c r="CH468"/>
      <c r="CI468"/>
      <c r="CJ468"/>
      <c r="CK468"/>
      <c r="CL468"/>
      <c r="CM468"/>
      <c r="CN468"/>
      <c r="CO468"/>
      <c r="CP468"/>
      <c r="CQ468"/>
      <c r="CR468"/>
      <c r="CS468"/>
      <c r="CT468"/>
      <c r="CU468"/>
      <c r="CV468"/>
      <c r="CW468"/>
      <c r="CX468"/>
      <c r="CY468"/>
      <c r="CZ468"/>
      <c r="DB468"/>
      <c r="DC468"/>
      <c r="DD468"/>
      <c r="DE468"/>
      <c r="DF468"/>
      <c r="DG468"/>
      <c r="DH468"/>
    </row>
    <row r="469" spans="13:112" ht="15">
      <c r="M469"/>
      <c r="N469"/>
      <c r="O469"/>
      <c r="P469"/>
      <c r="Q469"/>
      <c r="R469"/>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c r="CA469"/>
      <c r="CB469"/>
      <c r="CC469"/>
      <c r="CD469"/>
      <c r="CE469"/>
      <c r="CF469"/>
      <c r="CG469"/>
      <c r="CH469"/>
      <c r="CI469"/>
      <c r="CJ469"/>
      <c r="CK469"/>
      <c r="CL469"/>
      <c r="CM469"/>
      <c r="CN469"/>
      <c r="CO469"/>
      <c r="CP469"/>
      <c r="CQ469"/>
      <c r="CR469"/>
      <c r="CS469"/>
      <c r="CT469"/>
      <c r="CU469"/>
      <c r="CV469"/>
      <c r="CW469"/>
      <c r="CX469"/>
      <c r="CY469"/>
      <c r="CZ469"/>
      <c r="DB469"/>
      <c r="DC469"/>
      <c r="DD469"/>
      <c r="DE469"/>
      <c r="DF469"/>
      <c r="DG469"/>
      <c r="DH469"/>
    </row>
    <row r="470" spans="13:112" ht="15">
      <c r="M470"/>
      <c r="N470"/>
      <c r="O470"/>
      <c r="P470"/>
      <c r="Q470"/>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c r="CA470"/>
      <c r="CB470"/>
      <c r="CC470"/>
      <c r="CD470"/>
      <c r="CE470"/>
      <c r="CF470"/>
      <c r="CG470"/>
      <c r="CH470"/>
      <c r="CI470"/>
      <c r="CJ470"/>
      <c r="CK470"/>
      <c r="CL470"/>
      <c r="CM470"/>
      <c r="CN470"/>
      <c r="CO470"/>
      <c r="CP470"/>
      <c r="CQ470"/>
      <c r="CR470"/>
      <c r="CS470"/>
      <c r="CT470"/>
      <c r="CU470"/>
      <c r="CV470"/>
      <c r="CW470"/>
      <c r="CX470"/>
      <c r="CY470"/>
      <c r="CZ470"/>
      <c r="DB470"/>
      <c r="DC470"/>
      <c r="DD470"/>
      <c r="DE470"/>
      <c r="DF470"/>
      <c r="DG470"/>
      <c r="DH470"/>
    </row>
    <row r="471" spans="13:112" ht="15">
      <c r="M471"/>
      <c r="N471"/>
      <c r="O471"/>
      <c r="P471"/>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c r="CA471"/>
      <c r="CB471"/>
      <c r="CC471"/>
      <c r="CD471"/>
      <c r="CE471"/>
      <c r="CF471"/>
      <c r="CG471"/>
      <c r="CH471"/>
      <c r="CI471"/>
      <c r="CJ471"/>
      <c r="CK471"/>
      <c r="CL471"/>
      <c r="CM471"/>
      <c r="CN471"/>
      <c r="CO471"/>
      <c r="CP471"/>
      <c r="CQ471"/>
      <c r="CR471"/>
      <c r="CS471"/>
      <c r="CT471"/>
      <c r="CU471"/>
      <c r="CV471"/>
      <c r="CW471"/>
      <c r="CX471"/>
      <c r="CY471"/>
      <c r="CZ471"/>
      <c r="DB471"/>
      <c r="DC471"/>
      <c r="DD471"/>
      <c r="DE471"/>
      <c r="DF471"/>
      <c r="DG471"/>
      <c r="DH471"/>
    </row>
    <row r="472" spans="13:112" ht="15">
      <c r="M472"/>
      <c r="N472"/>
      <c r="O472"/>
      <c r="P472"/>
      <c r="Q472"/>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c r="CA472"/>
      <c r="CB472"/>
      <c r="CC472"/>
      <c r="CD472"/>
      <c r="CE472"/>
      <c r="CF472"/>
      <c r="CG472"/>
      <c r="CH472"/>
      <c r="CI472"/>
      <c r="CJ472"/>
      <c r="CK472"/>
      <c r="CL472"/>
      <c r="CM472"/>
      <c r="CN472"/>
      <c r="CO472"/>
      <c r="CP472"/>
      <c r="CQ472"/>
      <c r="CR472"/>
      <c r="CS472"/>
      <c r="CT472"/>
      <c r="CU472"/>
      <c r="CV472"/>
      <c r="CW472"/>
      <c r="CX472"/>
      <c r="CY472"/>
      <c r="CZ472"/>
      <c r="DB472"/>
      <c r="DC472"/>
      <c r="DD472"/>
      <c r="DE472"/>
      <c r="DF472"/>
      <c r="DG472"/>
      <c r="DH472"/>
    </row>
    <row r="473" spans="13:112" ht="15">
      <c r="M473"/>
      <c r="N473"/>
      <c r="O473"/>
      <c r="P473"/>
      <c r="Q473"/>
      <c r="R473"/>
      <c r="S473"/>
      <c r="T473"/>
      <c r="U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c r="CA473"/>
      <c r="CB473"/>
      <c r="CC473"/>
      <c r="CD473"/>
      <c r="CE473"/>
      <c r="CF473"/>
      <c r="CG473"/>
      <c r="CH473"/>
      <c r="CI473"/>
      <c r="CJ473"/>
      <c r="CK473"/>
      <c r="CL473"/>
      <c r="CM473"/>
      <c r="CN473"/>
      <c r="CO473"/>
      <c r="CP473"/>
      <c r="CQ473"/>
      <c r="CR473"/>
      <c r="CS473"/>
      <c r="CT473"/>
      <c r="CU473"/>
      <c r="CV473"/>
      <c r="CW473"/>
      <c r="CX473"/>
      <c r="CY473"/>
      <c r="CZ473"/>
      <c r="DB473"/>
      <c r="DC473"/>
      <c r="DD473"/>
      <c r="DE473"/>
      <c r="DF473"/>
      <c r="DG473"/>
      <c r="DH473"/>
    </row>
    <row r="474" spans="13:112" ht="15">
      <c r="M474"/>
      <c r="N474"/>
      <c r="O474"/>
      <c r="P474"/>
      <c r="Q474"/>
      <c r="R474"/>
      <c r="S474"/>
      <c r="T474"/>
      <c r="U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c r="CA474"/>
      <c r="CB474"/>
      <c r="CC474"/>
      <c r="CD474"/>
      <c r="CE474"/>
      <c r="CF474"/>
      <c r="CG474"/>
      <c r="CH474"/>
      <c r="CI474"/>
      <c r="CJ474"/>
      <c r="CK474"/>
      <c r="CL474"/>
      <c r="CM474"/>
      <c r="CN474"/>
      <c r="CO474"/>
      <c r="CP474"/>
      <c r="CQ474"/>
      <c r="CR474"/>
      <c r="CS474"/>
      <c r="CT474"/>
      <c r="CU474"/>
      <c r="CV474"/>
      <c r="CW474"/>
      <c r="CX474"/>
      <c r="CY474"/>
      <c r="CZ474"/>
      <c r="DB474"/>
      <c r="DC474"/>
      <c r="DD474"/>
      <c r="DE474"/>
      <c r="DF474"/>
      <c r="DG474"/>
      <c r="DH474"/>
    </row>
    <row r="475" spans="13:112" ht="15">
      <c r="M475"/>
      <c r="N475"/>
      <c r="O475"/>
      <c r="P475"/>
      <c r="Q475"/>
      <c r="R475"/>
      <c r="S475"/>
      <c r="T475"/>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c r="CA475"/>
      <c r="CB475"/>
      <c r="CC475"/>
      <c r="CD475"/>
      <c r="CE475"/>
      <c r="CF475"/>
      <c r="CG475"/>
      <c r="CH475"/>
      <c r="CI475"/>
      <c r="CJ475"/>
      <c r="CK475"/>
      <c r="CL475"/>
      <c r="CM475"/>
      <c r="CN475"/>
      <c r="CO475"/>
      <c r="CP475"/>
      <c r="CQ475"/>
      <c r="CR475"/>
      <c r="CS475"/>
      <c r="CT475"/>
      <c r="CU475"/>
      <c r="CV475"/>
      <c r="CW475"/>
      <c r="CX475"/>
      <c r="CY475"/>
      <c r="CZ475"/>
      <c r="DB475"/>
      <c r="DC475"/>
      <c r="DD475"/>
      <c r="DE475"/>
      <c r="DF475"/>
      <c r="DG475"/>
      <c r="DH475"/>
    </row>
    <row r="476" spans="13:112" ht="15">
      <c r="M476"/>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c r="CA476"/>
      <c r="CB476"/>
      <c r="CC476"/>
      <c r="CD476"/>
      <c r="CE476"/>
      <c r="CF476"/>
      <c r="CG476"/>
      <c r="CH476"/>
      <c r="CI476"/>
      <c r="CJ476"/>
      <c r="CK476"/>
      <c r="CL476"/>
      <c r="CM476"/>
      <c r="CN476"/>
      <c r="CO476"/>
      <c r="CP476"/>
      <c r="CQ476"/>
      <c r="CR476"/>
      <c r="CS476"/>
      <c r="CT476"/>
      <c r="CU476"/>
      <c r="CV476"/>
      <c r="CW476"/>
      <c r="CX476"/>
      <c r="CY476"/>
      <c r="CZ476"/>
      <c r="DB476"/>
      <c r="DC476"/>
      <c r="DD476"/>
      <c r="DE476"/>
      <c r="DF476"/>
      <c r="DG476"/>
      <c r="DH476"/>
    </row>
    <row r="477" spans="13:112" ht="15">
      <c r="M477"/>
      <c r="N477"/>
      <c r="O477"/>
      <c r="P477"/>
      <c r="Q477"/>
      <c r="R477"/>
      <c r="S477"/>
      <c r="T477"/>
      <c r="U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c r="CA477"/>
      <c r="CB477"/>
      <c r="CC477"/>
      <c r="CD477"/>
      <c r="CE477"/>
      <c r="CF477"/>
      <c r="CG477"/>
      <c r="CH477"/>
      <c r="CI477"/>
      <c r="CJ477"/>
      <c r="CK477"/>
      <c r="CL477"/>
      <c r="CM477"/>
      <c r="CN477"/>
      <c r="CO477"/>
      <c r="CP477"/>
      <c r="CQ477"/>
      <c r="CR477"/>
      <c r="CS477"/>
      <c r="CT477"/>
      <c r="CU477"/>
      <c r="CV477"/>
      <c r="CW477"/>
      <c r="CX477"/>
      <c r="CY477"/>
      <c r="CZ477"/>
      <c r="DB477"/>
      <c r="DC477"/>
      <c r="DD477"/>
      <c r="DE477"/>
      <c r="DF477"/>
      <c r="DG477"/>
      <c r="DH477"/>
    </row>
    <row r="478" spans="13:112" ht="15">
      <c r="M478"/>
      <c r="N478"/>
      <c r="O478"/>
      <c r="P478"/>
      <c r="Q478"/>
      <c r="R478"/>
      <c r="S478"/>
      <c r="T478"/>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c r="CA478"/>
      <c r="CB478"/>
      <c r="CC478"/>
      <c r="CD478"/>
      <c r="CE478"/>
      <c r="CF478"/>
      <c r="CG478"/>
      <c r="CH478"/>
      <c r="CI478"/>
      <c r="CJ478"/>
      <c r="CK478"/>
      <c r="CL478"/>
      <c r="CM478"/>
      <c r="CN478"/>
      <c r="CO478"/>
      <c r="CP478"/>
      <c r="CQ478"/>
      <c r="CR478"/>
      <c r="CS478"/>
      <c r="CT478"/>
      <c r="CU478"/>
      <c r="CV478"/>
      <c r="CW478"/>
      <c r="CX478"/>
      <c r="CY478"/>
      <c r="CZ478"/>
      <c r="DB478"/>
      <c r="DC478"/>
      <c r="DD478"/>
      <c r="DE478"/>
      <c r="DF478"/>
      <c r="DG478"/>
      <c r="DH478"/>
    </row>
    <row r="479" spans="13:112" ht="15">
      <c r="M479"/>
      <c r="N479"/>
      <c r="O479"/>
      <c r="P479"/>
      <c r="Q479"/>
      <c r="R479"/>
      <c r="S479"/>
      <c r="T479"/>
      <c r="U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c r="CA479"/>
      <c r="CB479"/>
      <c r="CC479"/>
      <c r="CD479"/>
      <c r="CE479"/>
      <c r="CF479"/>
      <c r="CG479"/>
      <c r="CH479"/>
      <c r="CI479"/>
      <c r="CJ479"/>
      <c r="CK479"/>
      <c r="CL479"/>
      <c r="CM479"/>
      <c r="CN479"/>
      <c r="CO479"/>
      <c r="CP479"/>
      <c r="CQ479"/>
      <c r="CR479"/>
      <c r="CS479"/>
      <c r="CT479"/>
      <c r="CU479"/>
      <c r="CV479"/>
      <c r="CW479"/>
      <c r="CX479"/>
      <c r="CY479"/>
      <c r="CZ479"/>
      <c r="DB479"/>
      <c r="DC479"/>
      <c r="DD479"/>
      <c r="DE479"/>
      <c r="DF479"/>
      <c r="DG479"/>
      <c r="DH479"/>
    </row>
    <row r="480" spans="13:112" ht="15">
      <c r="M480"/>
      <c r="N480"/>
      <c r="O480"/>
      <c r="P480"/>
      <c r="Q480"/>
      <c r="R480"/>
      <c r="S480"/>
      <c r="T480"/>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c r="CA480"/>
      <c r="CB480"/>
      <c r="CC480"/>
      <c r="CD480"/>
      <c r="CE480"/>
      <c r="CF480"/>
      <c r="CG480"/>
      <c r="CH480"/>
      <c r="CI480"/>
      <c r="CJ480"/>
      <c r="CK480"/>
      <c r="CL480"/>
      <c r="CM480"/>
      <c r="CN480"/>
      <c r="CO480"/>
      <c r="CP480"/>
      <c r="CQ480"/>
      <c r="CR480"/>
      <c r="CS480"/>
      <c r="CT480"/>
      <c r="CU480"/>
      <c r="CV480"/>
      <c r="CW480"/>
      <c r="CX480"/>
      <c r="CY480"/>
      <c r="CZ480"/>
      <c r="DB480"/>
      <c r="DC480"/>
      <c r="DD480"/>
      <c r="DE480"/>
      <c r="DF480"/>
      <c r="DG480"/>
      <c r="DH480"/>
    </row>
    <row r="481" spans="13:112" ht="15">
      <c r="M481"/>
      <c r="N481"/>
      <c r="O481"/>
      <c r="P481"/>
      <c r="Q481"/>
      <c r="R481"/>
      <c r="S481"/>
      <c r="T481"/>
      <c r="U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c r="CA481"/>
      <c r="CB481"/>
      <c r="CC481"/>
      <c r="CD481"/>
      <c r="CE481"/>
      <c r="CF481"/>
      <c r="CG481"/>
      <c r="CH481"/>
      <c r="CI481"/>
      <c r="CJ481"/>
      <c r="CK481"/>
      <c r="CL481"/>
      <c r="CM481"/>
      <c r="CN481"/>
      <c r="CO481"/>
      <c r="CP481"/>
      <c r="CQ481"/>
      <c r="CR481"/>
      <c r="CS481"/>
      <c r="CT481"/>
      <c r="CU481"/>
      <c r="CV481"/>
      <c r="CW481"/>
      <c r="CX481"/>
      <c r="CY481"/>
      <c r="CZ481"/>
      <c r="DB481"/>
      <c r="DC481"/>
      <c r="DD481"/>
      <c r="DE481"/>
      <c r="DF481"/>
      <c r="DG481"/>
      <c r="DH481"/>
    </row>
    <row r="482" spans="13:112" ht="15">
      <c r="M482"/>
      <c r="N482"/>
      <c r="O482"/>
      <c r="P482"/>
      <c r="Q482"/>
      <c r="R482"/>
      <c r="S482"/>
      <c r="T482"/>
      <c r="U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c r="CA482"/>
      <c r="CB482"/>
      <c r="CC482"/>
      <c r="CD482"/>
      <c r="CE482"/>
      <c r="CF482"/>
      <c r="CG482"/>
      <c r="CH482"/>
      <c r="CI482"/>
      <c r="CJ482"/>
      <c r="CK482"/>
      <c r="CL482"/>
      <c r="CM482"/>
      <c r="CN482"/>
      <c r="CO482"/>
      <c r="CP482"/>
      <c r="CQ482"/>
      <c r="CR482"/>
      <c r="CS482"/>
      <c r="CT482"/>
      <c r="CU482"/>
      <c r="CV482"/>
      <c r="CW482"/>
      <c r="CX482"/>
      <c r="CY482"/>
      <c r="CZ482"/>
      <c r="DB482"/>
      <c r="DC482"/>
      <c r="DD482"/>
      <c r="DE482"/>
      <c r="DF482"/>
      <c r="DG482"/>
      <c r="DH482"/>
    </row>
    <row r="483" spans="13:112" ht="15">
      <c r="M483"/>
      <c r="N483"/>
      <c r="O483"/>
      <c r="P483"/>
      <c r="Q483"/>
      <c r="R483"/>
      <c r="S483"/>
      <c r="T483"/>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c r="CA483"/>
      <c r="CB483"/>
      <c r="CC483"/>
      <c r="CD483"/>
      <c r="CE483"/>
      <c r="CF483"/>
      <c r="CG483"/>
      <c r="CH483"/>
      <c r="CI483"/>
      <c r="CJ483"/>
      <c r="CK483"/>
      <c r="CL483"/>
      <c r="CM483"/>
      <c r="CN483"/>
      <c r="CO483"/>
      <c r="CP483"/>
      <c r="CQ483"/>
      <c r="CR483"/>
      <c r="CS483"/>
      <c r="CT483"/>
      <c r="CU483"/>
      <c r="CV483"/>
      <c r="CW483"/>
      <c r="CX483"/>
      <c r="CY483"/>
      <c r="CZ483"/>
      <c r="DB483"/>
      <c r="DC483"/>
      <c r="DD483"/>
      <c r="DE483"/>
      <c r="DF483"/>
      <c r="DG483"/>
      <c r="DH483"/>
    </row>
    <row r="484" spans="13:112" ht="15">
      <c r="M484"/>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c r="CA484"/>
      <c r="CB484"/>
      <c r="CC484"/>
      <c r="CD484"/>
      <c r="CE484"/>
      <c r="CF484"/>
      <c r="CG484"/>
      <c r="CH484"/>
      <c r="CI484"/>
      <c r="CJ484"/>
      <c r="CK484"/>
      <c r="CL484"/>
      <c r="CM484"/>
      <c r="CN484"/>
      <c r="CO484"/>
      <c r="CP484"/>
      <c r="CQ484"/>
      <c r="CR484"/>
      <c r="CS484"/>
      <c r="CT484"/>
      <c r="CU484"/>
      <c r="CV484"/>
      <c r="CW484"/>
      <c r="CX484"/>
      <c r="CY484"/>
      <c r="CZ484"/>
      <c r="DB484"/>
      <c r="DC484"/>
      <c r="DD484"/>
      <c r="DE484"/>
      <c r="DF484"/>
      <c r="DG484"/>
      <c r="DH484"/>
    </row>
    <row r="485" spans="13:112" ht="15">
      <c r="M485"/>
      <c r="N485"/>
      <c r="O485"/>
      <c r="P485"/>
      <c r="Q485"/>
      <c r="R485"/>
      <c r="S485"/>
      <c r="T485"/>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c r="CA485"/>
      <c r="CB485"/>
      <c r="CC485"/>
      <c r="CD485"/>
      <c r="CE485"/>
      <c r="CF485"/>
      <c r="CG485"/>
      <c r="CH485"/>
      <c r="CI485"/>
      <c r="CJ485"/>
      <c r="CK485"/>
      <c r="CL485"/>
      <c r="CM485"/>
      <c r="CN485"/>
      <c r="CO485"/>
      <c r="CP485"/>
      <c r="CQ485"/>
      <c r="CR485"/>
      <c r="CS485"/>
      <c r="CT485"/>
      <c r="CU485"/>
      <c r="CV485"/>
      <c r="CW485"/>
      <c r="CX485"/>
      <c r="CY485"/>
      <c r="CZ485"/>
      <c r="DB485"/>
      <c r="DC485"/>
      <c r="DD485"/>
      <c r="DE485"/>
      <c r="DF485"/>
      <c r="DG485"/>
      <c r="DH485"/>
    </row>
    <row r="486" spans="13:112" ht="15">
      <c r="M486"/>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c r="CA486"/>
      <c r="CB486"/>
      <c r="CC486"/>
      <c r="CD486"/>
      <c r="CE486"/>
      <c r="CF486"/>
      <c r="CG486"/>
      <c r="CH486"/>
      <c r="CI486"/>
      <c r="CJ486"/>
      <c r="CK486"/>
      <c r="CL486"/>
      <c r="CM486"/>
      <c r="CN486"/>
      <c r="CO486"/>
      <c r="CP486"/>
      <c r="CQ486"/>
      <c r="CR486"/>
      <c r="CS486"/>
      <c r="CT486"/>
      <c r="CU486"/>
      <c r="CV486"/>
      <c r="CW486"/>
      <c r="CX486"/>
      <c r="CY486"/>
      <c r="CZ486"/>
      <c r="DB486"/>
      <c r="DC486"/>
      <c r="DD486"/>
      <c r="DE486"/>
      <c r="DF486"/>
      <c r="DG486"/>
      <c r="DH486"/>
    </row>
    <row r="487" spans="13:112" ht="15">
      <c r="M487"/>
      <c r="N487"/>
      <c r="O487"/>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c r="CA487"/>
      <c r="CB487"/>
      <c r="CC487"/>
      <c r="CD487"/>
      <c r="CE487"/>
      <c r="CF487"/>
      <c r="CG487"/>
      <c r="CH487"/>
      <c r="CI487"/>
      <c r="CJ487"/>
      <c r="CK487"/>
      <c r="CL487"/>
      <c r="CM487"/>
      <c r="CN487"/>
      <c r="CO487"/>
      <c r="CP487"/>
      <c r="CQ487"/>
      <c r="CR487"/>
      <c r="CS487"/>
      <c r="CT487"/>
      <c r="CU487"/>
      <c r="CV487"/>
      <c r="CW487"/>
      <c r="CX487"/>
      <c r="CY487"/>
      <c r="CZ487"/>
      <c r="DB487"/>
      <c r="DC487"/>
      <c r="DD487"/>
      <c r="DE487"/>
      <c r="DF487"/>
      <c r="DG487"/>
      <c r="DH487"/>
    </row>
    <row r="488" spans="13:112" ht="15">
      <c r="M488"/>
      <c r="N488"/>
      <c r="O488"/>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c r="CA488"/>
      <c r="CB488"/>
      <c r="CC488"/>
      <c r="CD488"/>
      <c r="CE488"/>
      <c r="CF488"/>
      <c r="CG488"/>
      <c r="CH488"/>
      <c r="CI488"/>
      <c r="CJ488"/>
      <c r="CK488"/>
      <c r="CL488"/>
      <c r="CM488"/>
      <c r="CN488"/>
      <c r="CO488"/>
      <c r="CP488"/>
      <c r="CQ488"/>
      <c r="CR488"/>
      <c r="CS488"/>
      <c r="CT488"/>
      <c r="CU488"/>
      <c r="CV488"/>
      <c r="CW488"/>
      <c r="CX488"/>
      <c r="CY488"/>
      <c r="CZ488"/>
      <c r="DB488"/>
      <c r="DC488"/>
      <c r="DD488"/>
      <c r="DE488"/>
      <c r="DF488"/>
      <c r="DG488"/>
      <c r="DH488"/>
    </row>
    <row r="489" spans="13:112" ht="15">
      <c r="M489"/>
      <c r="N489"/>
      <c r="O489"/>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c r="CA489"/>
      <c r="CB489"/>
      <c r="CC489"/>
      <c r="CD489"/>
      <c r="CE489"/>
      <c r="CF489"/>
      <c r="CG489"/>
      <c r="CH489"/>
      <c r="CI489"/>
      <c r="CJ489"/>
      <c r="CK489"/>
      <c r="CL489"/>
      <c r="CM489"/>
      <c r="CN489"/>
      <c r="CO489"/>
      <c r="CP489"/>
      <c r="CQ489"/>
      <c r="CR489"/>
      <c r="CS489"/>
      <c r="CT489"/>
      <c r="CU489"/>
      <c r="CV489"/>
      <c r="CW489"/>
      <c r="CX489"/>
      <c r="CY489"/>
      <c r="CZ489"/>
      <c r="DB489"/>
      <c r="DC489"/>
      <c r="DD489"/>
      <c r="DE489"/>
      <c r="DF489"/>
      <c r="DG489"/>
      <c r="DH489"/>
    </row>
    <row r="490" spans="13:112" ht="15">
      <c r="M490"/>
      <c r="N490"/>
      <c r="O490"/>
      <c r="P490"/>
      <c r="Q490"/>
      <c r="R490"/>
      <c r="S490"/>
      <c r="T490"/>
      <c r="U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c r="CA490"/>
      <c r="CB490"/>
      <c r="CC490"/>
      <c r="CD490"/>
      <c r="CE490"/>
      <c r="CF490"/>
      <c r="CG490"/>
      <c r="CH490"/>
      <c r="CI490"/>
      <c r="CJ490"/>
      <c r="CK490"/>
      <c r="CL490"/>
      <c r="CM490"/>
      <c r="CN490"/>
      <c r="CO490"/>
      <c r="CP490"/>
      <c r="CQ490"/>
      <c r="CR490"/>
      <c r="CS490"/>
      <c r="CT490"/>
      <c r="CU490"/>
      <c r="CV490"/>
      <c r="CW490"/>
      <c r="CX490"/>
      <c r="CY490"/>
      <c r="CZ490"/>
      <c r="DB490"/>
      <c r="DC490"/>
      <c r="DD490"/>
      <c r="DE490"/>
      <c r="DF490"/>
      <c r="DG490"/>
      <c r="DH490"/>
    </row>
    <row r="491" spans="13:112" ht="15">
      <c r="M491"/>
      <c r="N491"/>
      <c r="O491"/>
      <c r="P491"/>
      <c r="Q491"/>
      <c r="R491"/>
      <c r="S491"/>
      <c r="T491"/>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c r="CA491"/>
      <c r="CB491"/>
      <c r="CC491"/>
      <c r="CD491"/>
      <c r="CE491"/>
      <c r="CF491"/>
      <c r="CG491"/>
      <c r="CH491"/>
      <c r="CI491"/>
      <c r="CJ491"/>
      <c r="CK491"/>
      <c r="CL491"/>
      <c r="CM491"/>
      <c r="CN491"/>
      <c r="CO491"/>
      <c r="CP491"/>
      <c r="CQ491"/>
      <c r="CR491"/>
      <c r="CS491"/>
      <c r="CT491"/>
      <c r="CU491"/>
      <c r="CV491"/>
      <c r="CW491"/>
      <c r="CX491"/>
      <c r="CY491"/>
      <c r="CZ491"/>
      <c r="DB491"/>
      <c r="DC491"/>
      <c r="DD491"/>
      <c r="DE491"/>
      <c r="DF491"/>
      <c r="DG491"/>
      <c r="DH491"/>
    </row>
    <row r="492" spans="13:112" ht="15">
      <c r="M492"/>
      <c r="N492"/>
      <c r="O492"/>
      <c r="P492"/>
      <c r="Q492"/>
      <c r="R492"/>
      <c r="S492"/>
      <c r="T492"/>
      <c r="U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c r="CA492"/>
      <c r="CB492"/>
      <c r="CC492"/>
      <c r="CD492"/>
      <c r="CE492"/>
      <c r="CF492"/>
      <c r="CG492"/>
      <c r="CH492"/>
      <c r="CI492"/>
      <c r="CJ492"/>
      <c r="CK492"/>
      <c r="CL492"/>
      <c r="CM492"/>
      <c r="CN492"/>
      <c r="CO492"/>
      <c r="CP492"/>
      <c r="CQ492"/>
      <c r="CR492"/>
      <c r="CS492"/>
      <c r="CT492"/>
      <c r="CU492"/>
      <c r="CV492"/>
      <c r="CW492"/>
      <c r="CX492"/>
      <c r="CY492"/>
      <c r="CZ492"/>
      <c r="DB492"/>
      <c r="DC492"/>
      <c r="DD492"/>
      <c r="DE492"/>
      <c r="DF492"/>
      <c r="DG492"/>
      <c r="DH492"/>
    </row>
    <row r="493" spans="13:112" ht="15">
      <c r="M493"/>
      <c r="N493"/>
      <c r="O493"/>
      <c r="P493"/>
      <c r="Q493"/>
      <c r="R493"/>
      <c r="S493"/>
      <c r="T493"/>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c r="CA493"/>
      <c r="CB493"/>
      <c r="CC493"/>
      <c r="CD493"/>
      <c r="CE493"/>
      <c r="CF493"/>
      <c r="CG493"/>
      <c r="CH493"/>
      <c r="CI493"/>
      <c r="CJ493"/>
      <c r="CK493"/>
      <c r="CL493"/>
      <c r="CM493"/>
      <c r="CN493"/>
      <c r="CO493"/>
      <c r="CP493"/>
      <c r="CQ493"/>
      <c r="CR493"/>
      <c r="CS493"/>
      <c r="CT493"/>
      <c r="CU493"/>
      <c r="CV493"/>
      <c r="CW493"/>
      <c r="CX493"/>
      <c r="CY493"/>
      <c r="CZ493"/>
      <c r="DB493"/>
      <c r="DC493"/>
      <c r="DD493"/>
      <c r="DE493"/>
      <c r="DF493"/>
      <c r="DG493"/>
      <c r="DH493"/>
    </row>
    <row r="494" spans="13:112" ht="15">
      <c r="M494"/>
      <c r="N494"/>
      <c r="O494"/>
      <c r="P494"/>
      <c r="Q494"/>
      <c r="R494"/>
      <c r="S494"/>
      <c r="T494"/>
      <c r="U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c r="CA494"/>
      <c r="CB494"/>
      <c r="CC494"/>
      <c r="CD494"/>
      <c r="CE494"/>
      <c r="CF494"/>
      <c r="CG494"/>
      <c r="CH494"/>
      <c r="CI494"/>
      <c r="CJ494"/>
      <c r="CK494"/>
      <c r="CL494"/>
      <c r="CM494"/>
      <c r="CN494"/>
      <c r="CO494"/>
      <c r="CP494"/>
      <c r="CQ494"/>
      <c r="CR494"/>
      <c r="CS494"/>
      <c r="CT494"/>
      <c r="CU494"/>
      <c r="CV494"/>
      <c r="CW494"/>
      <c r="CX494"/>
      <c r="CY494"/>
      <c r="CZ494"/>
      <c r="DB494"/>
      <c r="DC494"/>
      <c r="DD494"/>
      <c r="DE494"/>
      <c r="DF494"/>
      <c r="DG494"/>
      <c r="DH494"/>
    </row>
    <row r="495" spans="13:112" ht="15">
      <c r="M495"/>
      <c r="N495"/>
      <c r="O495"/>
      <c r="P495"/>
      <c r="Q495"/>
      <c r="R495"/>
      <c r="S495"/>
      <c r="T495"/>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c r="CA495"/>
      <c r="CB495"/>
      <c r="CC495"/>
      <c r="CD495"/>
      <c r="CE495"/>
      <c r="CF495"/>
      <c r="CG495"/>
      <c r="CH495"/>
      <c r="CI495"/>
      <c r="CJ495"/>
      <c r="CK495"/>
      <c r="CL495"/>
      <c r="CM495"/>
      <c r="CN495"/>
      <c r="CO495"/>
      <c r="CP495"/>
      <c r="CQ495"/>
      <c r="CR495"/>
      <c r="CS495"/>
      <c r="CT495"/>
      <c r="CU495"/>
      <c r="CV495"/>
      <c r="CW495"/>
      <c r="CX495"/>
      <c r="CY495"/>
      <c r="CZ495"/>
      <c r="DB495"/>
      <c r="DC495"/>
      <c r="DD495"/>
      <c r="DE495"/>
      <c r="DF495"/>
      <c r="DG495"/>
      <c r="DH495"/>
    </row>
    <row r="496" spans="13:112" ht="15">
      <c r="M496"/>
      <c r="N496"/>
      <c r="O496"/>
      <c r="P496"/>
      <c r="Q496"/>
      <c r="R496"/>
      <c r="S496"/>
      <c r="T496"/>
      <c r="U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c r="CA496"/>
      <c r="CB496"/>
      <c r="CC496"/>
      <c r="CD496"/>
      <c r="CE496"/>
      <c r="CF496"/>
      <c r="CG496"/>
      <c r="CH496"/>
      <c r="CI496"/>
      <c r="CJ496"/>
      <c r="CK496"/>
      <c r="CL496"/>
      <c r="CM496"/>
      <c r="CN496"/>
      <c r="CO496"/>
      <c r="CP496"/>
      <c r="CQ496"/>
      <c r="CR496"/>
      <c r="CS496"/>
      <c r="CT496"/>
      <c r="CU496"/>
      <c r="CV496"/>
      <c r="CW496"/>
      <c r="CX496"/>
      <c r="CY496"/>
      <c r="CZ496"/>
      <c r="DB496"/>
      <c r="DC496"/>
      <c r="DD496"/>
      <c r="DE496"/>
      <c r="DF496"/>
      <c r="DG496"/>
      <c r="DH496"/>
    </row>
    <row r="497" spans="13:112" ht="15">
      <c r="M497"/>
      <c r="N497"/>
      <c r="O497"/>
      <c r="P497"/>
      <c r="Q497"/>
      <c r="R497"/>
      <c r="S497"/>
      <c r="T497"/>
      <c r="U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c r="CA497"/>
      <c r="CB497"/>
      <c r="CC497"/>
      <c r="CD497"/>
      <c r="CE497"/>
      <c r="CF497"/>
      <c r="CG497"/>
      <c r="CH497"/>
      <c r="CI497"/>
      <c r="CJ497"/>
      <c r="CK497"/>
      <c r="CL497"/>
      <c r="CM497"/>
      <c r="CN497"/>
      <c r="CO497"/>
      <c r="CP497"/>
      <c r="CQ497"/>
      <c r="CR497"/>
      <c r="CS497"/>
      <c r="CT497"/>
      <c r="CU497"/>
      <c r="CV497"/>
      <c r="CW497"/>
      <c r="CX497"/>
      <c r="CY497"/>
      <c r="CZ497"/>
      <c r="DB497"/>
      <c r="DC497"/>
      <c r="DD497"/>
      <c r="DE497"/>
      <c r="DF497"/>
      <c r="DG497"/>
      <c r="DH497"/>
    </row>
    <row r="498" spans="13:112" ht="15">
      <c r="M498"/>
      <c r="N498"/>
      <c r="O498"/>
      <c r="P498"/>
      <c r="Q498"/>
      <c r="R498"/>
      <c r="S498"/>
      <c r="T498"/>
      <c r="U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c r="CA498"/>
      <c r="CB498"/>
      <c r="CC498"/>
      <c r="CD498"/>
      <c r="CE498"/>
      <c r="CF498"/>
      <c r="CG498"/>
      <c r="CH498"/>
      <c r="CI498"/>
      <c r="CJ498"/>
      <c r="CK498"/>
      <c r="CL498"/>
      <c r="CM498"/>
      <c r="CN498"/>
      <c r="CO498"/>
      <c r="CP498"/>
      <c r="CQ498"/>
      <c r="CR498"/>
      <c r="CS498"/>
      <c r="CT498"/>
      <c r="CU498"/>
      <c r="CV498"/>
      <c r="CW498"/>
      <c r="CX498"/>
      <c r="CY498"/>
      <c r="CZ498"/>
      <c r="DB498"/>
      <c r="DC498"/>
      <c r="DD498"/>
      <c r="DE498"/>
      <c r="DF498"/>
      <c r="DG498"/>
      <c r="DH498"/>
    </row>
    <row r="499" spans="13:112" ht="15">
      <c r="M499"/>
      <c r="N499"/>
      <c r="O499"/>
      <c r="P499"/>
      <c r="Q499"/>
      <c r="R499"/>
      <c r="S499"/>
      <c r="T499"/>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c r="CA499"/>
      <c r="CB499"/>
      <c r="CC499"/>
      <c r="CD499"/>
      <c r="CE499"/>
      <c r="CF499"/>
      <c r="CG499"/>
      <c r="CH499"/>
      <c r="CI499"/>
      <c r="CJ499"/>
      <c r="CK499"/>
      <c r="CL499"/>
      <c r="CM499"/>
      <c r="CN499"/>
      <c r="CO499"/>
      <c r="CP499"/>
      <c r="CQ499"/>
      <c r="CR499"/>
      <c r="CS499"/>
      <c r="CT499"/>
      <c r="CU499"/>
      <c r="CV499"/>
      <c r="CW499"/>
      <c r="CX499"/>
      <c r="CY499"/>
      <c r="CZ499"/>
      <c r="DB499"/>
      <c r="DC499"/>
      <c r="DD499"/>
      <c r="DE499"/>
      <c r="DF499"/>
      <c r="DG499"/>
      <c r="DH499"/>
    </row>
    <row r="500" spans="13:112" ht="15">
      <c r="M500"/>
      <c r="N500"/>
      <c r="O500"/>
      <c r="P500"/>
      <c r="Q500"/>
      <c r="R500"/>
      <c r="S500"/>
      <c r="T500"/>
      <c r="U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c r="CA500"/>
      <c r="CB500"/>
      <c r="CC500"/>
      <c r="CD500"/>
      <c r="CE500"/>
      <c r="CF500"/>
      <c r="CG500"/>
      <c r="CH500"/>
      <c r="CI500"/>
      <c r="CJ500"/>
      <c r="CK500"/>
      <c r="CL500"/>
      <c r="CM500"/>
      <c r="CN500"/>
      <c r="CO500"/>
      <c r="CP500"/>
      <c r="CQ500"/>
      <c r="CR500"/>
      <c r="CS500"/>
      <c r="CT500"/>
      <c r="CU500"/>
      <c r="CV500"/>
      <c r="CW500"/>
      <c r="CX500"/>
      <c r="CY500"/>
      <c r="CZ500"/>
      <c r="DB500"/>
      <c r="DC500"/>
      <c r="DD500"/>
      <c r="DE500"/>
      <c r="DF500"/>
      <c r="DG500"/>
      <c r="DH500"/>
    </row>
    <row r="501" spans="13:112" ht="15">
      <c r="M501"/>
      <c r="N501"/>
      <c r="O501"/>
      <c r="P501"/>
      <c r="Q501"/>
      <c r="R501"/>
      <c r="S501"/>
      <c r="T501"/>
      <c r="U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c r="CA501"/>
      <c r="CB501"/>
      <c r="CC501"/>
      <c r="CD501"/>
      <c r="CE501"/>
      <c r="CF501"/>
      <c r="CG501"/>
      <c r="CH501"/>
      <c r="CI501"/>
      <c r="CJ501"/>
      <c r="CK501"/>
      <c r="CL501"/>
      <c r="CM501"/>
      <c r="CN501"/>
      <c r="CO501"/>
      <c r="CP501"/>
      <c r="CQ501"/>
      <c r="CR501"/>
      <c r="CS501"/>
      <c r="CT501"/>
      <c r="CU501"/>
      <c r="CV501"/>
      <c r="CW501"/>
      <c r="CX501"/>
      <c r="CY501"/>
      <c r="CZ501"/>
      <c r="DB501"/>
      <c r="DC501"/>
      <c r="DD501"/>
      <c r="DE501"/>
      <c r="DF501"/>
      <c r="DG501"/>
      <c r="DH501"/>
    </row>
    <row r="502" spans="13:112" ht="15">
      <c r="M502"/>
      <c r="N502"/>
      <c r="O502"/>
      <c r="P502"/>
      <c r="Q502"/>
      <c r="R502"/>
      <c r="S502"/>
      <c r="T502"/>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c r="CA502"/>
      <c r="CB502"/>
      <c r="CC502"/>
      <c r="CD502"/>
      <c r="CE502"/>
      <c r="CF502"/>
      <c r="CG502"/>
      <c r="CH502"/>
      <c r="CI502"/>
      <c r="CJ502"/>
      <c r="CK502"/>
      <c r="CL502"/>
      <c r="CM502"/>
      <c r="CN502"/>
      <c r="CO502"/>
      <c r="CP502"/>
      <c r="CQ502"/>
      <c r="CR502"/>
      <c r="CS502"/>
      <c r="CT502"/>
      <c r="CU502"/>
      <c r="CV502"/>
      <c r="CW502"/>
      <c r="CX502"/>
      <c r="CY502"/>
      <c r="CZ502"/>
      <c r="DB502"/>
      <c r="DC502"/>
      <c r="DD502"/>
      <c r="DE502"/>
      <c r="DF502"/>
      <c r="DG502"/>
      <c r="DH502"/>
    </row>
    <row r="503" spans="13:112" ht="15">
      <c r="M503"/>
      <c r="N503"/>
      <c r="O503"/>
      <c r="P503"/>
      <c r="Q503"/>
      <c r="R503"/>
      <c r="S503"/>
      <c r="T503"/>
      <c r="U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c r="CA503"/>
      <c r="CB503"/>
      <c r="CC503"/>
      <c r="CD503"/>
      <c r="CE503"/>
      <c r="CF503"/>
      <c r="CG503"/>
      <c r="CH503"/>
      <c r="CI503"/>
      <c r="CJ503"/>
      <c r="CK503"/>
      <c r="CL503"/>
      <c r="CM503"/>
      <c r="CN503"/>
      <c r="CO503"/>
      <c r="CP503"/>
      <c r="CQ503"/>
      <c r="CR503"/>
      <c r="CS503"/>
      <c r="CT503"/>
      <c r="CU503"/>
      <c r="CV503"/>
      <c r="CW503"/>
      <c r="CX503"/>
      <c r="CY503"/>
      <c r="CZ503"/>
      <c r="DB503"/>
      <c r="DC503"/>
      <c r="DD503"/>
      <c r="DE503"/>
      <c r="DF503"/>
      <c r="DG503"/>
      <c r="DH503"/>
    </row>
    <row r="504" spans="13:112" ht="15">
      <c r="M504"/>
      <c r="N504"/>
      <c r="O504"/>
      <c r="P504"/>
      <c r="Q504"/>
      <c r="R504"/>
      <c r="S504"/>
      <c r="T504"/>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c r="CA504"/>
      <c r="CB504"/>
      <c r="CC504"/>
      <c r="CD504"/>
      <c r="CE504"/>
      <c r="CF504"/>
      <c r="CG504"/>
      <c r="CH504"/>
      <c r="CI504"/>
      <c r="CJ504"/>
      <c r="CK504"/>
      <c r="CL504"/>
      <c r="CM504"/>
      <c r="CN504"/>
      <c r="CO504"/>
      <c r="CP504"/>
      <c r="CQ504"/>
      <c r="CR504"/>
      <c r="CS504"/>
      <c r="CT504"/>
      <c r="CU504"/>
      <c r="CV504"/>
      <c r="CW504"/>
      <c r="CX504"/>
      <c r="CY504"/>
      <c r="CZ504"/>
      <c r="DB504"/>
      <c r="DC504"/>
      <c r="DD504"/>
      <c r="DE504"/>
      <c r="DF504"/>
      <c r="DG504"/>
      <c r="DH504"/>
    </row>
    <row r="505" spans="13:112" ht="15">
      <c r="M505"/>
      <c r="N505"/>
      <c r="O505"/>
      <c r="P505"/>
      <c r="Q505"/>
      <c r="R505"/>
      <c r="S505"/>
      <c r="T505"/>
      <c r="U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c r="CA505"/>
      <c r="CB505"/>
      <c r="CC505"/>
      <c r="CD505"/>
      <c r="CE505"/>
      <c r="CF505"/>
      <c r="CG505"/>
      <c r="CH505"/>
      <c r="CI505"/>
      <c r="CJ505"/>
      <c r="CK505"/>
      <c r="CL505"/>
      <c r="CM505"/>
      <c r="CN505"/>
      <c r="CO505"/>
      <c r="CP505"/>
      <c r="CQ505"/>
      <c r="CR505"/>
      <c r="CS505"/>
      <c r="CT505"/>
      <c r="CU505"/>
      <c r="CV505"/>
      <c r="CW505"/>
      <c r="CX505"/>
      <c r="CY505"/>
      <c r="CZ505"/>
      <c r="DB505"/>
      <c r="DC505"/>
      <c r="DD505"/>
      <c r="DE505"/>
      <c r="DF505"/>
      <c r="DG505"/>
      <c r="DH505"/>
    </row>
    <row r="506" spans="13:112" ht="15">
      <c r="M506"/>
      <c r="N506"/>
      <c r="O506"/>
      <c r="P506"/>
      <c r="Q506"/>
      <c r="R506"/>
      <c r="S506"/>
      <c r="T506"/>
      <c r="U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c r="CA506"/>
      <c r="CB506"/>
      <c r="CC506"/>
      <c r="CD506"/>
      <c r="CE506"/>
      <c r="CF506"/>
      <c r="CG506"/>
      <c r="CH506"/>
      <c r="CI506"/>
      <c r="CJ506"/>
      <c r="CK506"/>
      <c r="CL506"/>
      <c r="CM506"/>
      <c r="CN506"/>
      <c r="CO506"/>
      <c r="CP506"/>
      <c r="CQ506"/>
      <c r="CR506"/>
      <c r="CS506"/>
      <c r="CT506"/>
      <c r="CU506"/>
      <c r="CV506"/>
      <c r="CW506"/>
      <c r="CX506"/>
      <c r="CY506"/>
      <c r="CZ506"/>
      <c r="DB506"/>
      <c r="DC506"/>
      <c r="DD506"/>
      <c r="DE506"/>
      <c r="DF506"/>
      <c r="DG506"/>
      <c r="DH506"/>
    </row>
    <row r="507" spans="13:112" ht="15">
      <c r="M507"/>
      <c r="N507"/>
      <c r="O507"/>
      <c r="P507"/>
      <c r="Q507"/>
      <c r="R507"/>
      <c r="S507"/>
      <c r="T507"/>
      <c r="U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c r="CA507"/>
      <c r="CB507"/>
      <c r="CC507"/>
      <c r="CD507"/>
      <c r="CE507"/>
      <c r="CF507"/>
      <c r="CG507"/>
      <c r="CH507"/>
      <c r="CI507"/>
      <c r="CJ507"/>
      <c r="CK507"/>
      <c r="CL507"/>
      <c r="CM507"/>
      <c r="CN507"/>
      <c r="CO507"/>
      <c r="CP507"/>
      <c r="CQ507"/>
      <c r="CR507"/>
      <c r="CS507"/>
      <c r="CT507"/>
      <c r="CU507"/>
      <c r="CV507"/>
      <c r="CW507"/>
      <c r="CX507"/>
      <c r="CY507"/>
      <c r="CZ507"/>
      <c r="DB507"/>
      <c r="DC507"/>
      <c r="DD507"/>
      <c r="DE507"/>
      <c r="DF507"/>
      <c r="DG507"/>
      <c r="DH507"/>
    </row>
    <row r="508" spans="13:112" ht="15">
      <c r="M508"/>
      <c r="N508"/>
      <c r="O508"/>
      <c r="P508"/>
      <c r="Q508"/>
      <c r="R508"/>
      <c r="S508"/>
      <c r="T508"/>
      <c r="U508"/>
      <c r="V508"/>
      <c r="W508"/>
      <c r="X508"/>
      <c r="Y508"/>
      <c r="Z508"/>
      <c r="AA508"/>
      <c r="AB508"/>
      <c r="AC508"/>
      <c r="AD508"/>
      <c r="AE508"/>
      <c r="AF508"/>
      <c r="AG508"/>
      <c r="AH508"/>
      <c r="AI508"/>
      <c r="AJ508"/>
      <c r="AK508"/>
      <c r="AL508"/>
      <c r="AM508"/>
      <c r="AN508"/>
      <c r="AO508"/>
      <c r="AP508"/>
      <c r="AQ508"/>
      <c r="AR508"/>
      <c r="AS508"/>
      <c r="AT508"/>
      <c r="AU508"/>
      <c r="AV508"/>
      <c r="AW508"/>
      <c r="AX508"/>
      <c r="AY508"/>
      <c r="AZ508"/>
      <c r="BA508"/>
      <c r="BB508"/>
      <c r="BC508"/>
      <c r="BD508"/>
      <c r="BE508"/>
      <c r="BF508"/>
      <c r="BG508"/>
      <c r="BH508"/>
      <c r="BI508"/>
      <c r="BJ508"/>
      <c r="BK508"/>
      <c r="BL508"/>
      <c r="BM508"/>
      <c r="BN508"/>
      <c r="BO508"/>
      <c r="BP508"/>
      <c r="BQ508"/>
      <c r="BR508"/>
      <c r="BS508"/>
      <c r="BT508"/>
      <c r="BU508"/>
      <c r="BV508"/>
      <c r="BW508"/>
      <c r="BX508"/>
      <c r="BY508"/>
      <c r="BZ508"/>
      <c r="CA508"/>
      <c r="CB508"/>
      <c r="CC508"/>
      <c r="CD508"/>
      <c r="CE508"/>
      <c r="CF508"/>
      <c r="CG508"/>
      <c r="CH508"/>
      <c r="CI508"/>
      <c r="CJ508"/>
      <c r="CK508"/>
      <c r="CL508"/>
      <c r="CM508"/>
      <c r="CN508"/>
      <c r="CO508"/>
      <c r="CP508"/>
      <c r="CQ508"/>
      <c r="CR508"/>
      <c r="CS508"/>
      <c r="CT508"/>
      <c r="CU508"/>
      <c r="CV508"/>
      <c r="CW508"/>
      <c r="CX508"/>
      <c r="CY508"/>
      <c r="CZ508"/>
      <c r="DB508"/>
      <c r="DC508"/>
      <c r="DD508"/>
      <c r="DE508"/>
      <c r="DF508"/>
      <c r="DG508"/>
      <c r="DH508"/>
    </row>
    <row r="509" spans="13:112" ht="15">
      <c r="M509"/>
      <c r="N509"/>
      <c r="O509"/>
      <c r="P509"/>
      <c r="Q509"/>
      <c r="R509"/>
      <c r="S509"/>
      <c r="T509"/>
      <c r="U509"/>
      <c r="V509"/>
      <c r="W509"/>
      <c r="X509"/>
      <c r="Y509"/>
      <c r="Z509"/>
      <c r="AA509"/>
      <c r="AB509"/>
      <c r="AC509"/>
      <c r="AD509"/>
      <c r="AE509"/>
      <c r="AF509"/>
      <c r="AG509"/>
      <c r="AH509"/>
      <c r="AI509"/>
      <c r="AJ509"/>
      <c r="AK509"/>
      <c r="AL509"/>
      <c r="AM509"/>
      <c r="AN509"/>
      <c r="AO509"/>
      <c r="AP509"/>
      <c r="AQ509"/>
      <c r="AR509"/>
      <c r="AS509"/>
      <c r="AT509"/>
      <c r="AU509"/>
      <c r="AV509"/>
      <c r="AW509"/>
      <c r="AX509"/>
      <c r="AY509"/>
      <c r="AZ509"/>
      <c r="BA509"/>
      <c r="BB509"/>
      <c r="BC509"/>
      <c r="BD509"/>
      <c r="BE509"/>
      <c r="BF509"/>
      <c r="BG509"/>
      <c r="BH509"/>
      <c r="BI509"/>
      <c r="BJ509"/>
      <c r="BK509"/>
      <c r="BL509"/>
      <c r="BM509"/>
      <c r="BN509"/>
      <c r="BO509"/>
      <c r="BP509"/>
      <c r="BQ509"/>
      <c r="BR509"/>
      <c r="BS509"/>
      <c r="BT509"/>
      <c r="BU509"/>
      <c r="BV509"/>
      <c r="BW509"/>
      <c r="BX509"/>
      <c r="BY509"/>
      <c r="BZ509"/>
      <c r="CA509"/>
      <c r="CB509"/>
      <c r="CC509"/>
      <c r="CD509"/>
      <c r="CE509"/>
      <c r="CF509"/>
      <c r="CG509"/>
      <c r="CH509"/>
      <c r="CI509"/>
      <c r="CJ509"/>
      <c r="CK509"/>
      <c r="CL509"/>
      <c r="CM509"/>
      <c r="CN509"/>
      <c r="CO509"/>
      <c r="CP509"/>
      <c r="CQ509"/>
      <c r="CR509"/>
      <c r="CS509"/>
      <c r="CT509"/>
      <c r="CU509"/>
      <c r="CV509"/>
      <c r="CW509"/>
      <c r="CX509"/>
      <c r="CY509"/>
      <c r="CZ509"/>
      <c r="DB509"/>
      <c r="DC509"/>
      <c r="DD509"/>
      <c r="DE509"/>
      <c r="DF509"/>
      <c r="DG509"/>
      <c r="DH509"/>
    </row>
    <row r="510" spans="13:112" ht="15">
      <c r="M510"/>
      <c r="N510"/>
      <c r="O510"/>
      <c r="P510"/>
      <c r="Q510"/>
      <c r="R510"/>
      <c r="S510"/>
      <c r="T510"/>
      <c r="U510"/>
      <c r="V510"/>
      <c r="W510"/>
      <c r="X510"/>
      <c r="Y510"/>
      <c r="Z510"/>
      <c r="AA510"/>
      <c r="AB510"/>
      <c r="AC510"/>
      <c r="AD510"/>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c r="BR510"/>
      <c r="BS510"/>
      <c r="BT510"/>
      <c r="BU510"/>
      <c r="BV510"/>
      <c r="BW510"/>
      <c r="BX510"/>
      <c r="BY510"/>
      <c r="BZ510"/>
      <c r="CA510"/>
      <c r="CB510"/>
      <c r="CC510"/>
      <c r="CD510"/>
      <c r="CE510"/>
      <c r="CF510"/>
      <c r="CG510"/>
      <c r="CH510"/>
      <c r="CI510"/>
      <c r="CJ510"/>
      <c r="CK510"/>
      <c r="CL510"/>
      <c r="CM510"/>
      <c r="CN510"/>
      <c r="CO510"/>
      <c r="CP510"/>
      <c r="CQ510"/>
      <c r="CR510"/>
      <c r="CS510"/>
      <c r="CT510"/>
      <c r="CU510"/>
      <c r="CV510"/>
      <c r="CW510"/>
      <c r="CX510"/>
      <c r="CY510"/>
      <c r="CZ510"/>
      <c r="DB510"/>
      <c r="DC510"/>
      <c r="DD510"/>
      <c r="DE510"/>
      <c r="DF510"/>
      <c r="DG510"/>
      <c r="DH510"/>
    </row>
    <row r="511" spans="13:112" ht="15">
      <c r="M511"/>
      <c r="N511"/>
      <c r="O511"/>
      <c r="P511"/>
      <c r="Q511"/>
      <c r="R511"/>
      <c r="S511"/>
      <c r="T511"/>
      <c r="U511"/>
      <c r="V511"/>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c r="BR511"/>
      <c r="BS511"/>
      <c r="BT511"/>
      <c r="BU511"/>
      <c r="BV511"/>
      <c r="BW511"/>
      <c r="BX511"/>
      <c r="BY511"/>
      <c r="BZ511"/>
      <c r="CA511"/>
      <c r="CB511"/>
      <c r="CC511"/>
      <c r="CD511"/>
      <c r="CE511"/>
      <c r="CF511"/>
      <c r="CG511"/>
      <c r="CH511"/>
      <c r="CI511"/>
      <c r="CJ511"/>
      <c r="CK511"/>
      <c r="CL511"/>
      <c r="CM511"/>
      <c r="CN511"/>
      <c r="CO511"/>
      <c r="CP511"/>
      <c r="CQ511"/>
      <c r="CR511"/>
      <c r="CS511"/>
      <c r="CT511"/>
      <c r="CU511"/>
      <c r="CV511"/>
      <c r="CW511"/>
      <c r="CX511"/>
      <c r="CY511"/>
      <c r="CZ511"/>
      <c r="DB511"/>
      <c r="DC511"/>
      <c r="DD511"/>
      <c r="DE511"/>
      <c r="DF511"/>
      <c r="DG511"/>
      <c r="DH511"/>
    </row>
    <row r="512" spans="13:112" ht="15">
      <c r="M512"/>
      <c r="N512"/>
      <c r="O512"/>
      <c r="P512"/>
      <c r="Q512"/>
      <c r="R512"/>
      <c r="S512"/>
      <c r="T512"/>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c r="BR512"/>
      <c r="BS512"/>
      <c r="BT512"/>
      <c r="BU512"/>
      <c r="BV512"/>
      <c r="BW512"/>
      <c r="BX512"/>
      <c r="BY512"/>
      <c r="BZ512"/>
      <c r="CA512"/>
      <c r="CB512"/>
      <c r="CC512"/>
      <c r="CD512"/>
      <c r="CE512"/>
      <c r="CF512"/>
      <c r="CG512"/>
      <c r="CH512"/>
      <c r="CI512"/>
      <c r="CJ512"/>
      <c r="CK512"/>
      <c r="CL512"/>
      <c r="CM512"/>
      <c r="CN512"/>
      <c r="CO512"/>
      <c r="CP512"/>
      <c r="CQ512"/>
      <c r="CR512"/>
      <c r="CS512"/>
      <c r="CT512"/>
      <c r="CU512"/>
      <c r="CV512"/>
      <c r="CW512"/>
      <c r="CX512"/>
      <c r="CY512"/>
      <c r="CZ512"/>
      <c r="DB512"/>
      <c r="DC512"/>
      <c r="DD512"/>
      <c r="DE512"/>
      <c r="DF512"/>
      <c r="DG512"/>
      <c r="DH512"/>
    </row>
  </sheetData>
  <mergeCells count="1">
    <mergeCell ref="C3:CZ3"/>
  </mergeCells>
  <phoneticPr fontId="41" type="noConversion"/>
  <dataValidations count="1">
    <dataValidation type="list" allowBlank="1" showInputMessage="1" showErrorMessage="1" sqref="G10" xr:uid="{0B293AD2-7BF4-E342-BA90-5CB894F8A39E}">
      <formula1>$C$11:$C$12</formula1>
    </dataValidation>
  </dataValidations>
  <pageMargins left="0.7" right="0.7" top="0.75" bottom="0.75" header="0.3" footer="0.3"/>
  <pageSetup scale="26" orientation="portrait" r:id="rId1"/>
  <rowBreaks count="1" manualBreakCount="1">
    <brk id="26"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FD13D-B1DE-044B-A054-2CE7EFB8FE59}">
  <sheetPr>
    <tabColor theme="5" tint="0.79998168889431442"/>
  </sheetPr>
  <dimension ref="A1:NUE10320"/>
  <sheetViews>
    <sheetView showGridLines="0" view="pageBreakPreview" zoomScale="85" zoomScaleNormal="75" zoomScaleSheetLayoutView="85" workbookViewId="0">
      <selection activeCell="J17" sqref="J17"/>
    </sheetView>
  </sheetViews>
  <sheetFormatPr baseColWidth="10" defaultColWidth="9.5" defaultRowHeight="16" outlineLevelRow="2"/>
  <cols>
    <col min="1" max="1" width="2.33203125" style="204" customWidth="1"/>
    <col min="2" max="2" width="2.33203125" style="154" customWidth="1"/>
    <col min="3" max="3" width="6.33203125" style="154" customWidth="1"/>
    <col min="4" max="4" width="7.6640625" style="154" customWidth="1"/>
    <col min="5" max="5" width="11.6640625" style="154" customWidth="1"/>
    <col min="6" max="6" width="9.83203125" style="154" customWidth="1"/>
    <col min="7" max="7" width="8.5" style="154" customWidth="1"/>
    <col min="8" max="8" width="10" style="154" customWidth="1"/>
    <col min="9" max="9" width="4.1640625" style="154" bestFit="1" customWidth="1"/>
    <col min="10" max="10" width="32.6640625" style="154" customWidth="1"/>
    <col min="11" max="11" width="6.6640625" style="154" bestFit="1" customWidth="1"/>
    <col min="12" max="12" width="2.33203125" style="154" customWidth="1"/>
    <col min="13" max="13" width="22.83203125" style="179" bestFit="1" customWidth="1"/>
    <col min="14" max="14" width="8.5" style="179" customWidth="1"/>
    <col min="15" max="15" width="34.1640625" style="179" bestFit="1" customWidth="1"/>
    <col min="16" max="16" width="6.6640625" style="179" bestFit="1" customWidth="1"/>
    <col min="17" max="17" width="20.33203125" style="179" bestFit="1" customWidth="1"/>
    <col min="18" max="18" width="22" style="154" bestFit="1" customWidth="1"/>
    <col min="19" max="19" width="9.5" style="154" customWidth="1"/>
    <col min="20" max="20" width="32" style="154" bestFit="1" customWidth="1"/>
    <col min="21" max="111" width="9.5" style="154" customWidth="1"/>
    <col min="112" max="112" width="10.6640625" style="154" bestFit="1" customWidth="1" collapsed="1"/>
    <col min="113" max="116" width="10.6640625" style="154" bestFit="1" customWidth="1"/>
    <col min="117" max="16384" width="9.5" style="154"/>
  </cols>
  <sheetData>
    <row r="1" spans="1:17" s="204" customFormat="1" ht="15" customHeight="1">
      <c r="B1" s="154"/>
      <c r="L1" s="154"/>
    </row>
    <row r="2" spans="1:17" ht="15" customHeight="1">
      <c r="A2" s="154"/>
      <c r="M2" s="154"/>
      <c r="N2" s="154"/>
      <c r="O2" s="154"/>
      <c r="P2" s="154"/>
      <c r="Q2" s="154"/>
    </row>
    <row r="3" spans="1:17" ht="24" customHeight="1" outlineLevel="1">
      <c r="C3" s="251" t="s">
        <v>237</v>
      </c>
      <c r="D3" s="251"/>
      <c r="E3" s="251"/>
      <c r="F3" s="251"/>
      <c r="G3" s="251"/>
      <c r="H3" s="251"/>
      <c r="I3" s="251"/>
      <c r="J3" s="251"/>
      <c r="K3" s="251"/>
    </row>
    <row r="4" spans="1:17" outlineLevel="1">
      <c r="C4" s="177"/>
      <c r="D4" s="177"/>
      <c r="E4" s="177"/>
      <c r="F4" s="177"/>
      <c r="G4" s="177"/>
      <c r="H4" s="177"/>
      <c r="I4" s="178"/>
    </row>
    <row r="5" spans="1:17" outlineLevel="1">
      <c r="C5" s="177" t="s">
        <v>118</v>
      </c>
      <c r="D5" s="177"/>
      <c r="E5" s="177"/>
      <c r="F5" s="177"/>
      <c r="G5" s="177"/>
      <c r="H5" s="177"/>
      <c r="I5" s="178"/>
      <c r="J5" s="177" t="s">
        <v>119</v>
      </c>
    </row>
    <row r="6" spans="1:17" outlineLevel="1">
      <c r="C6" s="179" t="s">
        <v>120</v>
      </c>
      <c r="F6" s="177"/>
      <c r="H6" s="187" t="s">
        <v>121</v>
      </c>
      <c r="I6" s="178"/>
      <c r="J6" s="177"/>
    </row>
    <row r="7" spans="1:17" outlineLevel="1">
      <c r="C7" s="179" t="s">
        <v>122</v>
      </c>
      <c r="F7" s="177"/>
      <c r="H7" s="180" t="s">
        <v>123</v>
      </c>
      <c r="I7" s="178"/>
      <c r="J7" s="177"/>
    </row>
    <row r="8" spans="1:17" outlineLevel="1">
      <c r="C8" s="179" t="s">
        <v>125</v>
      </c>
      <c r="F8" s="177"/>
      <c r="H8" s="222">
        <f>'[1]Historical Prices'!B4</f>
        <v>46101</v>
      </c>
      <c r="I8" s="178"/>
      <c r="J8" s="177"/>
    </row>
    <row r="9" spans="1:17" ht="19" outlineLevel="1" thickBot="1">
      <c r="C9" s="179" t="s">
        <v>223</v>
      </c>
      <c r="D9" s="179"/>
      <c r="E9" s="179"/>
      <c r="G9" s="179" t="s">
        <v>128</v>
      </c>
      <c r="H9" s="181">
        <f>'BSM Model'!E9</f>
        <v>247.99</v>
      </c>
      <c r="I9" s="179"/>
      <c r="J9" s="216" t="s">
        <v>129</v>
      </c>
    </row>
    <row r="10" spans="1:17" outlineLevel="1">
      <c r="C10" s="193" t="s">
        <v>130</v>
      </c>
      <c r="D10" s="206"/>
      <c r="E10" s="206"/>
      <c r="F10" s="185"/>
      <c r="G10" s="185"/>
      <c r="H10" s="256" t="s">
        <v>131</v>
      </c>
      <c r="I10" s="257"/>
    </row>
    <row r="11" spans="1:17" outlineLevel="1">
      <c r="C11" s="190" t="s">
        <v>133</v>
      </c>
      <c r="D11" s="179"/>
      <c r="E11" s="179"/>
      <c r="H11" s="258">
        <f>'Option Monitor'!F7/100</f>
        <v>0.31072490692138699</v>
      </c>
      <c r="I11" s="259"/>
      <c r="J11" s="216" t="s">
        <v>134</v>
      </c>
    </row>
    <row r="12" spans="1:17" outlineLevel="1">
      <c r="C12" s="200" t="s">
        <v>238</v>
      </c>
      <c r="D12" s="186"/>
      <c r="E12" s="186"/>
      <c r="H12" s="258">
        <f>'Historical Prices'!F9</f>
        <v>0.2256059946881076</v>
      </c>
      <c r="I12" s="259"/>
      <c r="J12" s="216" t="s">
        <v>136</v>
      </c>
    </row>
    <row r="13" spans="1:17" ht="17" outlineLevel="1" thickBot="1">
      <c r="C13" s="196" t="s">
        <v>137</v>
      </c>
      <c r="D13" s="207"/>
      <c r="E13" s="207"/>
      <c r="F13" s="203"/>
      <c r="G13" s="197" t="s">
        <v>138</v>
      </c>
      <c r="H13" s="254">
        <f>IF(H10="Implied volatility", H11, H12)</f>
        <v>0.31072490692138699</v>
      </c>
      <c r="I13" s="255"/>
    </row>
    <row r="14" spans="1:17" outlineLevel="1">
      <c r="C14" s="179" t="s">
        <v>224</v>
      </c>
      <c r="D14" s="179"/>
      <c r="E14" s="179"/>
      <c r="G14" s="179" t="s">
        <v>126</v>
      </c>
      <c r="H14" s="181">
        <f>'BSM Model'!E15</f>
        <v>0.5</v>
      </c>
      <c r="I14" s="179"/>
    </row>
    <row r="15" spans="1:17" outlineLevel="1">
      <c r="C15" s="179" t="s">
        <v>239</v>
      </c>
      <c r="D15" s="179"/>
      <c r="E15" s="179"/>
      <c r="G15" s="179" t="s">
        <v>226</v>
      </c>
      <c r="H15" s="181">
        <v>10000</v>
      </c>
      <c r="I15" s="179"/>
    </row>
    <row r="16" spans="1:17" outlineLevel="1">
      <c r="C16" s="186" t="s">
        <v>139</v>
      </c>
      <c r="D16" s="186"/>
      <c r="E16" s="186"/>
      <c r="G16" s="179" t="s">
        <v>140</v>
      </c>
      <c r="H16" s="214">
        <f>'Option Monitor'!H7</f>
        <v>250</v>
      </c>
      <c r="I16" s="186"/>
    </row>
    <row r="17" spans="3:10015" outlineLevel="1">
      <c r="C17" s="186" t="s">
        <v>142</v>
      </c>
      <c r="D17" s="186"/>
      <c r="E17" s="186"/>
      <c r="G17" s="182" t="s">
        <v>143</v>
      </c>
      <c r="H17" s="187">
        <f>'Risk-Free Rate'!C2/100</f>
        <v>3.7437999999999999E-2</v>
      </c>
      <c r="I17" s="186"/>
      <c r="J17" s="188" t="s">
        <v>144</v>
      </c>
    </row>
    <row r="18" spans="3:10015" outlineLevel="1">
      <c r="C18" s="186" t="s">
        <v>145</v>
      </c>
      <c r="D18" s="186"/>
      <c r="E18" s="186"/>
      <c r="G18" s="179" t="s">
        <v>146</v>
      </c>
      <c r="H18" s="187">
        <f>'Dividend Yield'!B2</f>
        <v>4.1999999999999997E-3</v>
      </c>
      <c r="I18" s="186"/>
      <c r="J18" s="188" t="s">
        <v>147</v>
      </c>
      <c r="U18" s="173"/>
      <c r="V18" s="173"/>
      <c r="W18" s="173"/>
      <c r="X18" s="173"/>
      <c r="Y18" s="173"/>
    </row>
    <row r="19" spans="3:10015" outlineLevel="1">
      <c r="C19" s="177"/>
      <c r="D19" s="177"/>
      <c r="E19" s="177"/>
      <c r="G19" s="182"/>
      <c r="H19" s="194"/>
      <c r="I19" s="177"/>
      <c r="R19" s="172"/>
      <c r="S19" s="172"/>
      <c r="T19" s="160"/>
      <c r="U19" s="160"/>
      <c r="V19" s="160"/>
      <c r="W19" s="160"/>
      <c r="X19" s="160"/>
      <c r="Y19" s="160"/>
      <c r="AA19" s="171"/>
    </row>
    <row r="20" spans="3:10015" outlineLevel="1">
      <c r="C20" s="177" t="s">
        <v>153</v>
      </c>
      <c r="D20" s="177"/>
      <c r="E20" s="177"/>
      <c r="G20" s="182"/>
      <c r="H20" s="199">
        <f ca="1">IF(H10="Implied volatility", K25, K26)</f>
        <v>22.594178735264769</v>
      </c>
      <c r="I20" s="177"/>
      <c r="X20" s="159"/>
      <c r="Y20" s="159"/>
      <c r="Z20" s="159"/>
      <c r="AA20" s="159"/>
      <c r="AB20" s="159"/>
      <c r="AC20" s="159"/>
      <c r="AD20" s="159"/>
    </row>
    <row r="21" spans="3:10015">
      <c r="C21" s="177"/>
      <c r="D21" s="177"/>
      <c r="E21" s="177"/>
      <c r="F21" s="177"/>
      <c r="G21" s="177"/>
      <c r="H21" s="177"/>
      <c r="I21" s="180"/>
      <c r="X21" s="159"/>
      <c r="Y21" s="159"/>
      <c r="Z21" s="159"/>
      <c r="AA21" s="159"/>
      <c r="AB21" s="159"/>
      <c r="AC21" s="159"/>
      <c r="AD21" s="159"/>
    </row>
    <row r="22" spans="3:10015" ht="17" thickBot="1">
      <c r="X22" s="159"/>
      <c r="Y22" s="159"/>
      <c r="Z22" s="159"/>
      <c r="AA22" s="159"/>
      <c r="AB22" s="159"/>
      <c r="AC22" s="159"/>
      <c r="AD22" s="159"/>
    </row>
    <row r="23" spans="3:10015" ht="20" outlineLevel="1" thickTop="1">
      <c r="C23" s="208" t="s">
        <v>240</v>
      </c>
      <c r="D23" s="208"/>
      <c r="E23" s="208"/>
      <c r="F23" s="208"/>
      <c r="G23" s="208"/>
      <c r="H23" s="208"/>
      <c r="I23" s="15"/>
      <c r="J23" s="15"/>
      <c r="K23" s="15"/>
      <c r="O23" s="192"/>
      <c r="P23" s="192"/>
      <c r="V23" s="177"/>
      <c r="W23" s="177"/>
      <c r="X23" s="177"/>
      <c r="Y23" s="177"/>
      <c r="Z23" s="177"/>
      <c r="AA23" s="177"/>
      <c r="AB23" s="177"/>
      <c r="AC23" s="177"/>
      <c r="AD23" s="177"/>
      <c r="AE23" s="177"/>
      <c r="AF23" s="177"/>
      <c r="AG23" s="177"/>
      <c r="AH23" s="177"/>
      <c r="AI23" s="177"/>
      <c r="AJ23" s="177"/>
      <c r="AK23" s="177"/>
      <c r="AL23" s="177"/>
      <c r="AM23" s="177"/>
      <c r="AN23" s="177"/>
      <c r="AO23" s="177"/>
      <c r="AP23" s="177"/>
      <c r="AQ23" s="177"/>
      <c r="AR23" s="177"/>
      <c r="AS23" s="177"/>
      <c r="AT23" s="177"/>
      <c r="AU23" s="177"/>
      <c r="AV23" s="177"/>
      <c r="AW23" s="177"/>
      <c r="AX23" s="177"/>
      <c r="AY23" s="177"/>
      <c r="AZ23" s="177"/>
      <c r="BA23" s="177"/>
      <c r="BB23" s="177"/>
      <c r="BC23" s="177"/>
      <c r="BD23" s="177"/>
      <c r="BE23" s="177"/>
      <c r="BF23" s="177"/>
      <c r="BG23" s="177"/>
      <c r="BH23" s="177"/>
      <c r="BI23" s="177"/>
      <c r="BJ23" s="177"/>
      <c r="BK23" s="177"/>
      <c r="BL23" s="177"/>
      <c r="BM23" s="177"/>
      <c r="BN23" s="177"/>
      <c r="BO23" s="177"/>
      <c r="BP23" s="177"/>
      <c r="BQ23" s="177"/>
      <c r="BR23" s="177"/>
      <c r="BS23" s="177"/>
      <c r="BT23" s="177"/>
      <c r="BU23" s="177"/>
      <c r="BV23" s="177"/>
      <c r="BW23" s="177"/>
      <c r="BX23" s="177"/>
      <c r="BY23" s="177"/>
      <c r="BZ23" s="177"/>
      <c r="CA23" s="177"/>
      <c r="CB23" s="177"/>
      <c r="CC23" s="177"/>
      <c r="CD23" s="177"/>
      <c r="CE23" s="177"/>
      <c r="CF23" s="177"/>
      <c r="CG23" s="177"/>
      <c r="CH23" s="177"/>
      <c r="CI23" s="177"/>
      <c r="CJ23" s="177"/>
      <c r="CK23" s="177"/>
      <c r="CL23" s="177"/>
      <c r="CM23" s="177"/>
      <c r="CN23" s="177"/>
      <c r="CO23" s="177"/>
      <c r="CP23" s="177"/>
      <c r="CQ23" s="177"/>
      <c r="CR23" s="177"/>
      <c r="CS23" s="177"/>
      <c r="CT23" s="177"/>
      <c r="CU23" s="177"/>
      <c r="CV23" s="177"/>
      <c r="CW23" s="177"/>
      <c r="CX23" s="177"/>
      <c r="CY23" s="177"/>
      <c r="CZ23" s="177"/>
      <c r="DA23" s="177"/>
      <c r="DB23" s="177"/>
      <c r="DC23" s="177"/>
      <c r="DD23" s="177"/>
      <c r="DE23" s="177"/>
      <c r="DF23" s="177"/>
      <c r="DG23" s="177"/>
      <c r="DH23" s="177"/>
      <c r="DI23" s="177"/>
      <c r="DJ23" s="177"/>
      <c r="DK23" s="177"/>
      <c r="DL23" s="177"/>
      <c r="DM23" s="177"/>
      <c r="DN23" s="177"/>
      <c r="DO23" s="177"/>
    </row>
    <row r="24" spans="3:10015" ht="77" outlineLevel="1">
      <c r="C24" s="210" t="s">
        <v>241</v>
      </c>
      <c r="D24" s="210" t="s">
        <v>242</v>
      </c>
      <c r="E24" s="210" t="s">
        <v>243</v>
      </c>
      <c r="F24" s="210" t="s">
        <v>244</v>
      </c>
      <c r="G24" s="210" t="s">
        <v>245</v>
      </c>
      <c r="H24" s="210" t="s">
        <v>246</v>
      </c>
      <c r="I24" s="179"/>
      <c r="O24" s="192"/>
      <c r="V24" s="192"/>
      <c r="W24" s="192"/>
      <c r="X24" s="192"/>
      <c r="Y24" s="192"/>
      <c r="Z24" s="192"/>
      <c r="AA24" s="192"/>
      <c r="AB24" s="192"/>
      <c r="AC24" s="192"/>
      <c r="AD24" s="192"/>
      <c r="AE24" s="192"/>
      <c r="AF24" s="192"/>
      <c r="AG24" s="192"/>
      <c r="AH24" s="192"/>
      <c r="AI24" s="192"/>
      <c r="AJ24" s="192"/>
      <c r="AK24" s="192"/>
      <c r="AL24" s="192"/>
      <c r="AM24" s="192"/>
      <c r="AN24" s="192"/>
      <c r="AO24" s="192"/>
      <c r="AP24" s="192"/>
      <c r="AQ24" s="192"/>
      <c r="AR24" s="192"/>
      <c r="AS24" s="192"/>
      <c r="AT24" s="192"/>
      <c r="AU24" s="192"/>
      <c r="AV24" s="192"/>
      <c r="AW24" s="192"/>
      <c r="AX24" s="192"/>
      <c r="AY24" s="192"/>
      <c r="AZ24" s="192"/>
      <c r="BA24" s="192"/>
      <c r="BB24" s="192"/>
      <c r="BC24" s="192"/>
      <c r="BD24" s="192"/>
      <c r="BE24" s="192"/>
      <c r="BF24" s="192"/>
      <c r="BG24" s="192"/>
      <c r="BH24" s="192"/>
      <c r="BI24" s="192"/>
      <c r="BJ24" s="192"/>
      <c r="BK24" s="192"/>
      <c r="BL24" s="192"/>
      <c r="BM24" s="192"/>
      <c r="BN24" s="192"/>
      <c r="BO24" s="192"/>
      <c r="BP24" s="192"/>
      <c r="BQ24" s="192"/>
      <c r="BR24" s="192"/>
      <c r="BS24" s="192"/>
      <c r="BT24" s="192"/>
      <c r="BU24" s="192"/>
      <c r="BV24" s="192"/>
      <c r="BW24" s="192"/>
      <c r="BX24" s="192"/>
      <c r="BY24" s="192"/>
      <c r="BZ24" s="192"/>
      <c r="CA24" s="192"/>
      <c r="CB24" s="192"/>
      <c r="CC24" s="192"/>
      <c r="CD24" s="192"/>
      <c r="CE24" s="192"/>
      <c r="CF24" s="192"/>
      <c r="CG24" s="192"/>
      <c r="CH24" s="192"/>
      <c r="CI24" s="192"/>
      <c r="CJ24" s="192"/>
      <c r="CK24" s="192"/>
      <c r="CL24" s="192"/>
      <c r="CM24" s="192"/>
      <c r="CN24" s="192"/>
      <c r="CO24" s="192"/>
      <c r="CP24" s="192"/>
      <c r="CQ24" s="192"/>
      <c r="CR24" s="192"/>
      <c r="CS24" s="192"/>
      <c r="CT24" s="192"/>
      <c r="CU24" s="192"/>
      <c r="CV24" s="192"/>
      <c r="CW24" s="192"/>
      <c r="CX24" s="192"/>
      <c r="CY24" s="192"/>
      <c r="CZ24" s="192"/>
      <c r="DA24" s="192"/>
      <c r="DB24" s="192"/>
      <c r="DC24" s="192"/>
      <c r="DD24" s="192"/>
      <c r="DE24" s="192"/>
      <c r="DF24" s="192"/>
      <c r="DG24" s="192"/>
      <c r="DH24" s="192"/>
      <c r="DI24" s="192"/>
      <c r="DJ24" s="192"/>
      <c r="DK24" s="192"/>
      <c r="DL24" s="192"/>
    </row>
    <row r="25" spans="3:10015" outlineLevel="1">
      <c r="C25" s="179">
        <v>1</v>
      </c>
      <c r="D25" s="195">
        <f ca="1">_xlfn.NORM.S.INV(RAND())</f>
        <v>-0.67016765214995333</v>
      </c>
      <c r="E25" s="195">
        <f t="shared" ref="E25:E88" ca="1" si="0">$H$9 * EXP(($H$17 - $H$18 - ($H$11^2)/2)*$H$14 + $H$11*SQRT($H$14)*D25)</f>
        <v>212.43234974632463</v>
      </c>
      <c r="F25" s="195">
        <f t="shared" ref="F25:F88" ca="1" si="1">$H$9 * EXP(($H$17 - $H$18 - ($H$12^2)/2)*$H$14 + $H$12*SQRT($H$14)*D25)</f>
        <v>223.71495455172811</v>
      </c>
      <c r="G25" s="195">
        <f t="shared" ref="G25:G88" ca="1" si="2">MAX(E25-$H$16, 0)</f>
        <v>0</v>
      </c>
      <c r="H25" s="195">
        <f t="shared" ref="H25:H88" ca="1" si="3">MAX(F25-$H$16, 0)</f>
        <v>0</v>
      </c>
      <c r="I25" s="179"/>
      <c r="J25" s="201" t="s">
        <v>247</v>
      </c>
      <c r="K25" s="209">
        <f ca="1">AVERAGE(G25:G10024) * EXP(-H17*H14)</f>
        <v>22.594178735264769</v>
      </c>
      <c r="V25" s="177"/>
      <c r="W25" s="177"/>
      <c r="X25" s="177"/>
      <c r="Y25" s="177"/>
      <c r="Z25" s="177"/>
      <c r="AA25" s="177"/>
      <c r="AB25" s="177"/>
      <c r="AC25" s="177"/>
      <c r="AD25" s="177"/>
      <c r="AE25" s="177"/>
      <c r="AF25" s="177"/>
      <c r="AG25" s="177"/>
      <c r="AH25" s="177"/>
      <c r="AI25" s="177"/>
      <c r="AJ25" s="177"/>
      <c r="AK25" s="177"/>
      <c r="AL25" s="177"/>
      <c r="AM25" s="177"/>
      <c r="AN25" s="177"/>
      <c r="AO25" s="177"/>
      <c r="AP25" s="177"/>
      <c r="AQ25" s="177"/>
      <c r="AR25" s="177"/>
      <c r="AS25" s="177"/>
      <c r="AT25" s="177"/>
      <c r="AU25" s="177"/>
      <c r="AV25" s="177"/>
      <c r="AW25" s="177"/>
      <c r="AX25" s="177"/>
      <c r="AY25" s="177"/>
      <c r="AZ25" s="177"/>
      <c r="BA25" s="177"/>
      <c r="BB25" s="177"/>
      <c r="BC25" s="177"/>
      <c r="BD25" s="177"/>
      <c r="BE25" s="177"/>
      <c r="BF25" s="177"/>
      <c r="BG25" s="177"/>
      <c r="BH25" s="177"/>
      <c r="BI25" s="177"/>
      <c r="BJ25" s="177"/>
      <c r="BK25" s="177"/>
      <c r="BL25" s="177"/>
      <c r="BM25" s="177"/>
      <c r="BN25" s="177"/>
      <c r="BO25" s="177"/>
      <c r="BP25" s="177"/>
      <c r="BQ25" s="177"/>
      <c r="BR25" s="177"/>
      <c r="BS25" s="177"/>
      <c r="BT25" s="177"/>
      <c r="BU25" s="177"/>
      <c r="BV25" s="177"/>
      <c r="BW25" s="177"/>
      <c r="BX25" s="177"/>
      <c r="BY25" s="177"/>
      <c r="BZ25" s="177"/>
      <c r="CA25" s="177"/>
      <c r="CB25" s="177"/>
      <c r="CC25" s="177"/>
      <c r="CD25" s="177"/>
      <c r="CE25" s="177"/>
      <c r="CF25" s="177"/>
      <c r="CG25" s="177"/>
      <c r="CH25" s="177"/>
      <c r="CI25" s="177"/>
      <c r="CJ25" s="177"/>
      <c r="CK25" s="177"/>
      <c r="CL25" s="177"/>
      <c r="CM25" s="177"/>
      <c r="CN25" s="177"/>
      <c r="CO25" s="177"/>
      <c r="CP25" s="177"/>
      <c r="CQ25" s="177"/>
      <c r="CR25" s="177"/>
      <c r="CS25" s="177"/>
      <c r="CT25" s="177"/>
      <c r="CU25" s="177"/>
      <c r="CV25" s="177"/>
      <c r="CW25" s="177"/>
      <c r="CX25" s="177"/>
      <c r="CY25" s="177"/>
      <c r="CZ25" s="177"/>
      <c r="DA25" s="177"/>
      <c r="DB25" s="177"/>
      <c r="DC25" s="177"/>
      <c r="DD25" s="177"/>
      <c r="DE25" s="177"/>
      <c r="DF25" s="177"/>
      <c r="DG25" s="177"/>
      <c r="DH25" s="177"/>
      <c r="DI25" s="177"/>
      <c r="DJ25" s="177"/>
      <c r="DK25" s="177"/>
      <c r="DL25" s="177"/>
      <c r="DM25" s="177"/>
      <c r="DN25" s="177"/>
      <c r="DO25" s="177"/>
      <c r="DP25" s="177"/>
      <c r="DQ25" s="177"/>
      <c r="DR25" s="177"/>
      <c r="DS25" s="177"/>
      <c r="DT25" s="177"/>
      <c r="DU25" s="177"/>
      <c r="DV25" s="177"/>
      <c r="DW25" s="177"/>
      <c r="DX25" s="177"/>
      <c r="DY25" s="177"/>
      <c r="DZ25" s="177"/>
      <c r="EA25" s="177"/>
      <c r="EB25" s="177"/>
      <c r="EC25" s="177"/>
      <c r="ED25" s="177"/>
      <c r="EE25" s="177"/>
      <c r="EF25" s="177"/>
      <c r="EG25" s="177"/>
      <c r="EH25" s="177"/>
      <c r="EI25" s="177"/>
      <c r="EJ25" s="177"/>
      <c r="EK25" s="177"/>
      <c r="EL25" s="177"/>
      <c r="EM25" s="177"/>
      <c r="EN25" s="177"/>
      <c r="EO25" s="177"/>
      <c r="EP25" s="177"/>
      <c r="EQ25" s="177"/>
      <c r="ER25" s="177"/>
      <c r="ES25" s="177"/>
      <c r="ET25" s="177"/>
      <c r="EU25" s="177"/>
      <c r="EV25" s="177"/>
      <c r="EW25" s="177"/>
      <c r="EX25" s="177"/>
      <c r="EY25" s="177"/>
      <c r="EZ25" s="177"/>
      <c r="FA25" s="177"/>
      <c r="FB25" s="177"/>
      <c r="FC25" s="177"/>
      <c r="FD25" s="177"/>
      <c r="FE25" s="177"/>
      <c r="FF25" s="177"/>
      <c r="FG25" s="177"/>
      <c r="FH25" s="177"/>
      <c r="FI25" s="177"/>
      <c r="FJ25" s="177"/>
      <c r="FK25" s="177"/>
      <c r="FL25" s="177"/>
      <c r="FM25" s="177"/>
      <c r="FN25" s="177"/>
      <c r="FO25" s="177"/>
      <c r="FP25" s="177"/>
      <c r="FQ25" s="177"/>
      <c r="FR25" s="177"/>
      <c r="FS25" s="177"/>
      <c r="FT25" s="177"/>
      <c r="FU25" s="177"/>
      <c r="FV25" s="177"/>
      <c r="FW25" s="177"/>
      <c r="FX25" s="177"/>
      <c r="FY25" s="177"/>
      <c r="FZ25" s="177"/>
      <c r="GA25" s="177"/>
      <c r="GB25" s="177"/>
      <c r="GC25" s="177"/>
      <c r="GD25" s="177"/>
      <c r="GE25" s="177"/>
      <c r="GF25" s="177"/>
      <c r="GG25" s="177"/>
      <c r="GH25" s="177"/>
      <c r="GI25" s="177"/>
      <c r="GJ25" s="177"/>
      <c r="GK25" s="177"/>
      <c r="GL25" s="177"/>
      <c r="GM25" s="177"/>
      <c r="GN25" s="177"/>
      <c r="GO25" s="177"/>
      <c r="GP25" s="177"/>
      <c r="GQ25" s="177"/>
      <c r="GR25" s="177"/>
      <c r="GS25" s="177"/>
      <c r="GT25" s="177"/>
      <c r="GU25" s="177"/>
      <c r="GV25" s="177"/>
      <c r="GW25" s="177"/>
      <c r="GX25" s="177"/>
      <c r="GY25" s="177"/>
      <c r="GZ25" s="177"/>
      <c r="HA25" s="177"/>
      <c r="HB25" s="177"/>
      <c r="HC25" s="177"/>
      <c r="HD25" s="177"/>
      <c r="HE25" s="177"/>
      <c r="HF25" s="177"/>
      <c r="HG25" s="177"/>
      <c r="HH25" s="177"/>
      <c r="HI25" s="177"/>
      <c r="HJ25" s="177"/>
      <c r="HK25" s="177"/>
      <c r="HL25" s="177"/>
      <c r="HM25" s="177"/>
      <c r="HN25" s="177"/>
      <c r="HO25" s="177"/>
      <c r="HP25" s="177"/>
      <c r="HQ25" s="177"/>
      <c r="HR25" s="177"/>
      <c r="HS25" s="177"/>
      <c r="HT25" s="177"/>
      <c r="HU25" s="177"/>
      <c r="HV25" s="177"/>
      <c r="HW25" s="177"/>
      <c r="HX25" s="177"/>
      <c r="HY25" s="177"/>
      <c r="HZ25" s="177"/>
      <c r="IA25" s="177"/>
      <c r="IB25" s="177"/>
      <c r="IC25" s="177"/>
      <c r="ID25" s="177"/>
      <c r="IE25" s="177"/>
      <c r="IF25" s="177"/>
      <c r="IG25" s="177"/>
      <c r="IH25" s="177"/>
      <c r="II25" s="177"/>
      <c r="IJ25" s="177"/>
      <c r="IK25" s="177"/>
      <c r="IL25" s="177"/>
      <c r="IM25" s="177"/>
      <c r="IN25" s="177"/>
      <c r="IO25" s="177"/>
      <c r="IP25" s="177"/>
      <c r="IQ25" s="177"/>
      <c r="IR25" s="177"/>
      <c r="IS25" s="177"/>
      <c r="IT25" s="177"/>
      <c r="IU25" s="177"/>
      <c r="IV25" s="177"/>
      <c r="IW25" s="177"/>
      <c r="IX25" s="177"/>
      <c r="IY25" s="177"/>
      <c r="IZ25" s="177"/>
      <c r="JA25" s="177"/>
      <c r="JB25" s="177"/>
      <c r="JC25" s="177"/>
      <c r="JD25" s="177"/>
      <c r="JE25" s="177"/>
      <c r="JF25" s="177"/>
      <c r="JG25" s="177"/>
      <c r="JH25" s="177"/>
      <c r="JI25" s="177"/>
      <c r="JJ25" s="177"/>
      <c r="JK25" s="177"/>
      <c r="JL25" s="177"/>
      <c r="JM25" s="177"/>
      <c r="JN25" s="177"/>
      <c r="JO25" s="177"/>
      <c r="JP25" s="177"/>
      <c r="JQ25" s="177"/>
      <c r="JR25" s="177"/>
      <c r="JS25" s="177"/>
      <c r="JT25" s="177"/>
      <c r="JU25" s="177"/>
      <c r="JV25" s="177"/>
      <c r="JW25" s="177"/>
      <c r="JX25" s="177"/>
      <c r="JY25" s="177"/>
      <c r="JZ25" s="177"/>
      <c r="KA25" s="177"/>
      <c r="KB25" s="177"/>
      <c r="KC25" s="177"/>
      <c r="KD25" s="177"/>
      <c r="KE25" s="177"/>
      <c r="KF25" s="177"/>
      <c r="KG25" s="177"/>
      <c r="KH25" s="177"/>
      <c r="KI25" s="177"/>
      <c r="KJ25" s="177"/>
      <c r="KK25" s="177"/>
      <c r="KL25" s="177"/>
      <c r="KM25" s="177"/>
      <c r="KN25" s="177"/>
      <c r="KO25" s="177"/>
      <c r="KP25" s="177"/>
      <c r="KQ25" s="177"/>
      <c r="KR25" s="177"/>
      <c r="KS25" s="177"/>
      <c r="KT25" s="177"/>
      <c r="KU25" s="177"/>
      <c r="KV25" s="177"/>
      <c r="KW25" s="177"/>
      <c r="KX25" s="177"/>
      <c r="KY25" s="177"/>
      <c r="KZ25" s="177"/>
      <c r="LA25" s="177"/>
      <c r="LB25" s="177"/>
      <c r="LC25" s="177"/>
      <c r="LD25" s="177"/>
      <c r="LE25" s="177"/>
      <c r="LF25" s="177"/>
      <c r="LG25" s="177"/>
      <c r="LH25" s="177"/>
      <c r="LI25" s="177"/>
      <c r="LJ25" s="177"/>
      <c r="LK25" s="177"/>
      <c r="LL25" s="177"/>
      <c r="LM25" s="177"/>
      <c r="LN25" s="177"/>
      <c r="LO25" s="177"/>
      <c r="LP25" s="177"/>
      <c r="LQ25" s="177"/>
      <c r="LR25" s="177"/>
      <c r="LS25" s="177"/>
      <c r="LT25" s="177"/>
      <c r="LU25" s="177"/>
      <c r="LV25" s="177"/>
      <c r="LW25" s="177"/>
      <c r="LX25" s="177"/>
      <c r="LY25" s="177"/>
      <c r="LZ25" s="177"/>
      <c r="MA25" s="177"/>
      <c r="MB25" s="177"/>
      <c r="MC25" s="177"/>
      <c r="MD25" s="177"/>
      <c r="ME25" s="177"/>
      <c r="MF25" s="177"/>
      <c r="MG25" s="177"/>
      <c r="MH25" s="177"/>
      <c r="MI25" s="177"/>
      <c r="MJ25" s="177"/>
      <c r="MK25" s="177"/>
      <c r="ML25" s="177"/>
      <c r="MM25" s="177"/>
      <c r="MN25" s="177"/>
      <c r="MO25" s="177"/>
      <c r="MP25" s="177"/>
      <c r="MQ25" s="177"/>
      <c r="MR25" s="177"/>
      <c r="MS25" s="177"/>
      <c r="MT25" s="177"/>
      <c r="MU25" s="177"/>
      <c r="MV25" s="177"/>
      <c r="MW25" s="177"/>
      <c r="MX25" s="177"/>
      <c r="MY25" s="177"/>
      <c r="MZ25" s="177"/>
      <c r="NA25" s="177"/>
      <c r="NB25" s="177"/>
      <c r="NC25" s="177"/>
      <c r="ND25" s="177"/>
      <c r="NE25" s="177"/>
      <c r="NF25" s="177"/>
      <c r="NG25" s="177"/>
      <c r="NH25" s="177"/>
      <c r="NI25" s="177"/>
      <c r="NJ25" s="177"/>
      <c r="NK25" s="177"/>
      <c r="NL25" s="177"/>
      <c r="NM25" s="177"/>
      <c r="NN25" s="177"/>
      <c r="NO25" s="177"/>
      <c r="NP25" s="177"/>
      <c r="NQ25" s="177"/>
      <c r="NR25" s="177"/>
      <c r="NS25" s="177"/>
      <c r="NT25" s="177"/>
      <c r="NU25" s="177"/>
      <c r="NV25" s="177"/>
      <c r="NW25" s="177"/>
      <c r="NX25" s="177"/>
      <c r="NY25" s="177"/>
      <c r="NZ25" s="177"/>
      <c r="OA25" s="177"/>
      <c r="OB25" s="177"/>
      <c r="OC25" s="177"/>
      <c r="OD25" s="177"/>
      <c r="OE25" s="177"/>
      <c r="OF25" s="177"/>
      <c r="OG25" s="177"/>
      <c r="OH25" s="177"/>
      <c r="OI25" s="177"/>
      <c r="OJ25" s="177"/>
      <c r="OK25" s="177"/>
      <c r="OL25" s="177"/>
      <c r="OM25" s="177"/>
      <c r="ON25" s="177"/>
      <c r="OO25" s="177"/>
      <c r="OP25" s="177"/>
      <c r="OQ25" s="177"/>
      <c r="OR25" s="177"/>
      <c r="OS25" s="177"/>
      <c r="OT25" s="177"/>
      <c r="OU25" s="177"/>
      <c r="OV25" s="177"/>
      <c r="OW25" s="177"/>
      <c r="OX25" s="177"/>
      <c r="OY25" s="177"/>
      <c r="OZ25" s="177"/>
      <c r="PA25" s="177"/>
      <c r="PB25" s="177"/>
      <c r="PC25" s="177"/>
      <c r="PD25" s="177"/>
      <c r="PE25" s="177"/>
      <c r="PF25" s="177"/>
      <c r="PG25" s="177"/>
      <c r="PH25" s="177"/>
      <c r="PI25" s="177"/>
      <c r="PJ25" s="177"/>
      <c r="PK25" s="177"/>
      <c r="PL25" s="177"/>
      <c r="PM25" s="177"/>
      <c r="PN25" s="177"/>
      <c r="PO25" s="177"/>
      <c r="PP25" s="177"/>
      <c r="PQ25" s="177"/>
      <c r="PR25" s="177"/>
      <c r="PS25" s="177"/>
      <c r="PT25" s="177"/>
      <c r="PU25" s="177"/>
      <c r="PV25" s="177"/>
      <c r="PW25" s="177"/>
      <c r="PX25" s="177"/>
      <c r="PY25" s="177"/>
      <c r="PZ25" s="177"/>
      <c r="QA25" s="177"/>
      <c r="QB25" s="177"/>
      <c r="QC25" s="177"/>
      <c r="QD25" s="177"/>
      <c r="QE25" s="177"/>
      <c r="QF25" s="177"/>
      <c r="QG25" s="177"/>
      <c r="QH25" s="177"/>
      <c r="QI25" s="177"/>
      <c r="QJ25" s="177"/>
      <c r="QK25" s="177"/>
      <c r="QL25" s="177"/>
      <c r="QM25" s="177"/>
      <c r="QN25" s="177"/>
      <c r="QO25" s="177"/>
      <c r="QP25" s="177"/>
      <c r="QQ25" s="177"/>
      <c r="QR25" s="177"/>
      <c r="QS25" s="177"/>
      <c r="QT25" s="177"/>
      <c r="QU25" s="177"/>
      <c r="QV25" s="177"/>
      <c r="QW25" s="177"/>
      <c r="QX25" s="177"/>
      <c r="QY25" s="177"/>
      <c r="QZ25" s="177"/>
      <c r="RA25" s="177"/>
      <c r="RB25" s="177"/>
      <c r="RC25" s="177"/>
      <c r="RD25" s="177"/>
      <c r="RE25" s="177"/>
      <c r="RF25" s="177"/>
      <c r="RG25" s="177"/>
      <c r="RH25" s="177"/>
      <c r="RI25" s="177"/>
      <c r="RJ25" s="177"/>
      <c r="RK25" s="177"/>
      <c r="RL25" s="177"/>
      <c r="RM25" s="177"/>
      <c r="RN25" s="177"/>
      <c r="RO25" s="177"/>
      <c r="RP25" s="177"/>
      <c r="RQ25" s="177"/>
      <c r="RR25" s="177"/>
      <c r="RS25" s="177"/>
      <c r="RT25" s="177"/>
      <c r="RU25" s="177"/>
      <c r="RV25" s="177"/>
      <c r="RW25" s="177"/>
      <c r="RX25" s="177"/>
      <c r="RY25" s="177"/>
      <c r="RZ25" s="177"/>
      <c r="SA25" s="177"/>
      <c r="SB25" s="177"/>
      <c r="SC25" s="177"/>
      <c r="SD25" s="177"/>
      <c r="SE25" s="177"/>
      <c r="SF25" s="177"/>
      <c r="SG25" s="177"/>
      <c r="SH25" s="177"/>
      <c r="SI25" s="177"/>
      <c r="SJ25" s="177"/>
      <c r="SK25" s="177"/>
      <c r="SL25" s="177"/>
      <c r="SM25" s="177"/>
      <c r="SN25" s="177"/>
      <c r="SO25" s="177"/>
      <c r="SP25" s="177"/>
      <c r="SQ25" s="177"/>
      <c r="SR25" s="177"/>
      <c r="SS25" s="177"/>
      <c r="ST25" s="177"/>
      <c r="SU25" s="177"/>
      <c r="SV25" s="177"/>
      <c r="SW25" s="177"/>
      <c r="SX25" s="177"/>
      <c r="SY25" s="177"/>
      <c r="SZ25" s="177"/>
      <c r="TA25" s="177"/>
      <c r="TB25" s="177"/>
      <c r="TC25" s="177"/>
      <c r="TD25" s="177"/>
      <c r="TE25" s="177"/>
      <c r="TF25" s="177"/>
      <c r="TG25" s="177"/>
      <c r="TH25" s="177"/>
      <c r="TI25" s="177"/>
      <c r="TJ25" s="177"/>
      <c r="TK25" s="177"/>
      <c r="TL25" s="177"/>
      <c r="TM25" s="177"/>
      <c r="TN25" s="177"/>
      <c r="TO25" s="177"/>
      <c r="TP25" s="177"/>
      <c r="TQ25" s="177"/>
      <c r="TR25" s="177"/>
      <c r="TS25" s="177"/>
      <c r="TT25" s="177"/>
      <c r="TU25" s="177"/>
      <c r="TV25" s="177"/>
      <c r="TW25" s="177"/>
      <c r="TX25" s="177"/>
      <c r="TY25" s="177"/>
      <c r="TZ25" s="177"/>
      <c r="UA25" s="177"/>
      <c r="UB25" s="177"/>
      <c r="UC25" s="177"/>
      <c r="UD25" s="177"/>
      <c r="UE25" s="177"/>
      <c r="UF25" s="177"/>
      <c r="UG25" s="177"/>
      <c r="UH25" s="177"/>
      <c r="UI25" s="177"/>
      <c r="UJ25" s="177"/>
      <c r="UK25" s="177"/>
      <c r="UL25" s="177"/>
      <c r="UM25" s="177"/>
      <c r="UN25" s="177"/>
      <c r="UO25" s="177"/>
      <c r="UP25" s="177"/>
      <c r="UQ25" s="177"/>
      <c r="UR25" s="177"/>
      <c r="US25" s="177"/>
      <c r="UT25" s="177"/>
      <c r="UU25" s="177"/>
      <c r="UV25" s="177"/>
      <c r="UW25" s="177"/>
      <c r="UX25" s="177"/>
      <c r="UY25" s="177"/>
      <c r="UZ25" s="177"/>
      <c r="VA25" s="177"/>
      <c r="VB25" s="177"/>
      <c r="VC25" s="177"/>
      <c r="VD25" s="177"/>
      <c r="VE25" s="177"/>
      <c r="VF25" s="177"/>
      <c r="VG25" s="177"/>
      <c r="VH25" s="177"/>
      <c r="VI25" s="177"/>
      <c r="VJ25" s="177"/>
      <c r="VK25" s="177"/>
      <c r="VL25" s="177"/>
      <c r="VM25" s="177"/>
      <c r="VN25" s="177"/>
      <c r="VO25" s="177"/>
      <c r="VP25" s="177"/>
      <c r="VQ25" s="177"/>
      <c r="VR25" s="177"/>
      <c r="VS25" s="177"/>
      <c r="VT25" s="177"/>
      <c r="VU25" s="177"/>
      <c r="VV25" s="177"/>
      <c r="VW25" s="177"/>
      <c r="VX25" s="177"/>
      <c r="VY25" s="177"/>
      <c r="VZ25" s="177"/>
      <c r="WA25" s="177"/>
      <c r="WB25" s="177"/>
      <c r="WC25" s="177"/>
      <c r="WD25" s="177"/>
      <c r="WE25" s="177"/>
      <c r="WF25" s="177"/>
      <c r="WG25" s="177"/>
      <c r="WH25" s="177"/>
      <c r="WI25" s="177"/>
      <c r="WJ25" s="177"/>
      <c r="WK25" s="177"/>
      <c r="WL25" s="177"/>
      <c r="WM25" s="177"/>
      <c r="WN25" s="177"/>
      <c r="WO25" s="177"/>
      <c r="WP25" s="177"/>
      <c r="WQ25" s="177"/>
      <c r="WR25" s="177"/>
      <c r="WS25" s="177"/>
      <c r="WT25" s="177"/>
      <c r="WU25" s="177"/>
      <c r="WV25" s="177"/>
      <c r="WW25" s="177"/>
      <c r="WX25" s="177"/>
      <c r="WY25" s="177"/>
      <c r="WZ25" s="177"/>
      <c r="XA25" s="177"/>
      <c r="XB25" s="177"/>
      <c r="XC25" s="177"/>
      <c r="XD25" s="177"/>
      <c r="XE25" s="177"/>
      <c r="XF25" s="177"/>
      <c r="XG25" s="177"/>
      <c r="XH25" s="177"/>
      <c r="XI25" s="177"/>
      <c r="XJ25" s="177"/>
      <c r="XK25" s="177"/>
      <c r="XL25" s="177"/>
      <c r="XM25" s="177"/>
      <c r="XN25" s="177"/>
      <c r="XO25" s="177"/>
      <c r="XP25" s="177"/>
      <c r="XQ25" s="177"/>
      <c r="XR25" s="177"/>
      <c r="XS25" s="177"/>
      <c r="XT25" s="177"/>
      <c r="XU25" s="177"/>
      <c r="XV25" s="177"/>
      <c r="XW25" s="177"/>
      <c r="XX25" s="177"/>
      <c r="XY25" s="177"/>
      <c r="XZ25" s="177"/>
      <c r="YA25" s="177"/>
      <c r="YB25" s="177"/>
      <c r="YC25" s="177"/>
      <c r="YD25" s="177"/>
      <c r="YE25" s="177"/>
      <c r="YF25" s="177"/>
      <c r="YG25" s="177"/>
      <c r="YH25" s="177"/>
      <c r="YI25" s="177"/>
      <c r="YJ25" s="177"/>
      <c r="YK25" s="177"/>
      <c r="YL25" s="177"/>
      <c r="YM25" s="177"/>
      <c r="YN25" s="177"/>
      <c r="YO25" s="177"/>
      <c r="YP25" s="177"/>
      <c r="YQ25" s="177"/>
      <c r="YR25" s="177"/>
      <c r="YS25" s="177"/>
      <c r="YT25" s="177"/>
      <c r="YU25" s="177"/>
      <c r="YV25" s="177"/>
      <c r="YW25" s="177"/>
      <c r="YX25" s="177"/>
      <c r="YY25" s="177"/>
      <c r="YZ25" s="177"/>
      <c r="ZA25" s="177"/>
      <c r="ZB25" s="177"/>
      <c r="ZC25" s="177"/>
      <c r="ZD25" s="177"/>
      <c r="ZE25" s="177"/>
      <c r="ZF25" s="177"/>
      <c r="ZG25" s="177"/>
      <c r="ZH25" s="177"/>
      <c r="ZI25" s="177"/>
      <c r="ZJ25" s="177"/>
      <c r="ZK25" s="177"/>
      <c r="ZL25" s="177"/>
      <c r="ZM25" s="177"/>
      <c r="ZN25" s="177"/>
      <c r="ZO25" s="177"/>
      <c r="ZP25" s="177"/>
      <c r="ZQ25" s="177"/>
      <c r="ZR25" s="177"/>
      <c r="ZS25" s="177"/>
      <c r="ZT25" s="177"/>
      <c r="ZU25" s="177"/>
      <c r="ZV25" s="177"/>
      <c r="ZW25" s="177"/>
      <c r="ZX25" s="177"/>
      <c r="ZY25" s="177"/>
      <c r="ZZ25" s="177"/>
      <c r="AAA25" s="177"/>
      <c r="AAB25" s="177"/>
      <c r="AAC25" s="177"/>
      <c r="AAD25" s="177"/>
      <c r="AAE25" s="177"/>
      <c r="AAF25" s="177"/>
      <c r="AAG25" s="177"/>
      <c r="AAH25" s="177"/>
      <c r="AAI25" s="177"/>
      <c r="AAJ25" s="177"/>
      <c r="AAK25" s="177"/>
      <c r="AAL25" s="177"/>
      <c r="AAM25" s="177"/>
      <c r="AAN25" s="177"/>
      <c r="AAO25" s="177"/>
      <c r="AAP25" s="177"/>
      <c r="AAQ25" s="177"/>
      <c r="AAR25" s="177"/>
      <c r="AAS25" s="177"/>
      <c r="AAT25" s="177"/>
      <c r="AAU25" s="177"/>
      <c r="AAV25" s="177"/>
      <c r="AAW25" s="177"/>
      <c r="AAX25" s="177"/>
      <c r="AAY25" s="177"/>
      <c r="AAZ25" s="177"/>
      <c r="ABA25" s="177"/>
      <c r="ABB25" s="177"/>
      <c r="ABC25" s="177"/>
      <c r="ABD25" s="177"/>
      <c r="ABE25" s="177"/>
      <c r="ABF25" s="177"/>
      <c r="ABG25" s="177"/>
      <c r="ABH25" s="177"/>
      <c r="ABI25" s="177"/>
      <c r="ABJ25" s="177"/>
      <c r="ABK25" s="177"/>
      <c r="ABL25" s="177"/>
      <c r="ABM25" s="177"/>
      <c r="ABN25" s="177"/>
      <c r="ABO25" s="177"/>
      <c r="ABP25" s="177"/>
      <c r="ABQ25" s="177"/>
      <c r="ABR25" s="177"/>
      <c r="ABS25" s="177"/>
      <c r="ABT25" s="177"/>
      <c r="ABU25" s="177"/>
      <c r="ABV25" s="177"/>
      <c r="ABW25" s="177"/>
      <c r="ABX25" s="177"/>
      <c r="ABY25" s="177"/>
      <c r="ABZ25" s="177"/>
      <c r="ACA25" s="177"/>
      <c r="ACB25" s="177"/>
      <c r="ACC25" s="177"/>
      <c r="ACD25" s="177"/>
      <c r="ACE25" s="177"/>
      <c r="ACF25" s="177"/>
      <c r="ACG25" s="177"/>
      <c r="ACH25" s="177"/>
      <c r="ACI25" s="177"/>
      <c r="ACJ25" s="177"/>
      <c r="ACK25" s="177"/>
      <c r="ACL25" s="177"/>
      <c r="ACM25" s="177"/>
      <c r="ACN25" s="177"/>
      <c r="ACO25" s="177"/>
      <c r="ACP25" s="177"/>
      <c r="ACQ25" s="177"/>
      <c r="ACR25" s="177"/>
      <c r="ACS25" s="177"/>
      <c r="ACT25" s="177"/>
      <c r="ACU25" s="177"/>
      <c r="ACV25" s="177"/>
      <c r="ACW25" s="177"/>
      <c r="ACX25" s="177"/>
      <c r="ACY25" s="177"/>
      <c r="ACZ25" s="177"/>
      <c r="ADA25" s="177"/>
      <c r="ADB25" s="177"/>
      <c r="ADC25" s="177"/>
      <c r="ADD25" s="177"/>
      <c r="ADE25" s="177"/>
      <c r="ADF25" s="177"/>
      <c r="ADG25" s="177"/>
      <c r="ADH25" s="177"/>
      <c r="ADI25" s="177"/>
      <c r="ADJ25" s="177"/>
      <c r="ADK25" s="177"/>
      <c r="ADL25" s="177"/>
      <c r="ADM25" s="177"/>
      <c r="ADN25" s="177"/>
      <c r="ADO25" s="177"/>
      <c r="ADP25" s="177"/>
      <c r="ADQ25" s="177"/>
      <c r="ADR25" s="177"/>
      <c r="ADS25" s="177"/>
      <c r="ADT25" s="177"/>
      <c r="ADU25" s="177"/>
      <c r="ADV25" s="177"/>
      <c r="ADW25" s="177"/>
      <c r="ADX25" s="177"/>
      <c r="ADY25" s="177"/>
      <c r="ADZ25" s="177"/>
      <c r="AEA25" s="177"/>
      <c r="AEB25" s="177"/>
      <c r="AEC25" s="177"/>
      <c r="AED25" s="177"/>
      <c r="AEE25" s="177"/>
      <c r="AEF25" s="177"/>
      <c r="AEG25" s="177"/>
      <c r="AEH25" s="177"/>
      <c r="AEI25" s="177"/>
      <c r="AEJ25" s="177"/>
      <c r="AEK25" s="177"/>
      <c r="AEL25" s="177"/>
      <c r="AEM25" s="177"/>
      <c r="AEN25" s="177"/>
      <c r="AEO25" s="177"/>
      <c r="AEP25" s="177"/>
      <c r="AEQ25" s="177"/>
      <c r="AER25" s="177"/>
      <c r="AES25" s="177"/>
      <c r="AET25" s="177"/>
      <c r="AEU25" s="177"/>
      <c r="AEV25" s="177"/>
      <c r="AEW25" s="177"/>
      <c r="AEX25" s="177"/>
      <c r="AEY25" s="177"/>
      <c r="AEZ25" s="177"/>
      <c r="AFA25" s="177"/>
      <c r="AFB25" s="177"/>
      <c r="AFC25" s="177"/>
      <c r="AFD25" s="177"/>
      <c r="AFE25" s="177"/>
      <c r="AFF25" s="177"/>
      <c r="AFG25" s="177"/>
      <c r="AFH25" s="177"/>
      <c r="AFI25" s="177"/>
      <c r="AFJ25" s="177"/>
      <c r="AFK25" s="177"/>
      <c r="AFL25" s="177"/>
      <c r="AFM25" s="177"/>
      <c r="AFN25" s="177"/>
      <c r="AFO25" s="177"/>
      <c r="AFP25" s="177"/>
      <c r="AFQ25" s="177"/>
      <c r="AFR25" s="177"/>
      <c r="AFS25" s="177"/>
      <c r="AFT25" s="177"/>
      <c r="AFU25" s="177"/>
      <c r="AFV25" s="177"/>
      <c r="AFW25" s="177"/>
      <c r="AFX25" s="177"/>
      <c r="AFY25" s="177"/>
      <c r="AFZ25" s="177"/>
      <c r="AGA25" s="177"/>
      <c r="AGB25" s="177"/>
      <c r="AGC25" s="177"/>
      <c r="AGD25" s="177"/>
      <c r="AGE25" s="177"/>
      <c r="AGF25" s="177"/>
      <c r="AGG25" s="177"/>
      <c r="AGH25" s="177"/>
      <c r="AGI25" s="177"/>
      <c r="AGJ25" s="177"/>
      <c r="AGK25" s="177"/>
      <c r="AGL25" s="177"/>
      <c r="AGM25" s="177"/>
      <c r="AGN25" s="177"/>
      <c r="AGO25" s="177"/>
      <c r="AGP25" s="177"/>
      <c r="AGQ25" s="177"/>
      <c r="AGR25" s="177"/>
      <c r="AGS25" s="177"/>
      <c r="AGT25" s="177"/>
      <c r="AGU25" s="177"/>
      <c r="AGV25" s="177"/>
      <c r="AGW25" s="177"/>
      <c r="AGX25" s="177"/>
      <c r="AGY25" s="177"/>
      <c r="AGZ25" s="177"/>
      <c r="AHA25" s="177"/>
      <c r="AHB25" s="177"/>
      <c r="AHC25" s="177"/>
      <c r="AHD25" s="177"/>
      <c r="AHE25" s="177"/>
      <c r="AHF25" s="177"/>
      <c r="AHG25" s="177"/>
      <c r="AHH25" s="177"/>
      <c r="AHI25" s="177"/>
      <c r="AHJ25" s="177"/>
      <c r="AHK25" s="177"/>
      <c r="AHL25" s="177"/>
      <c r="AHM25" s="177"/>
      <c r="AHN25" s="177"/>
      <c r="AHO25" s="177"/>
      <c r="AHP25" s="177"/>
      <c r="AHQ25" s="177"/>
      <c r="AHR25" s="177"/>
      <c r="AHS25" s="177"/>
      <c r="AHT25" s="177"/>
      <c r="AHU25" s="177"/>
      <c r="AHV25" s="177"/>
      <c r="AHW25" s="177"/>
      <c r="AHX25" s="177"/>
      <c r="AHY25" s="177"/>
      <c r="AHZ25" s="177"/>
      <c r="AIA25" s="177"/>
      <c r="AIB25" s="177"/>
      <c r="AIC25" s="177"/>
      <c r="AID25" s="177"/>
      <c r="AIE25" s="177"/>
      <c r="AIF25" s="177"/>
      <c r="AIG25" s="177"/>
      <c r="AIH25" s="177"/>
      <c r="AII25" s="177"/>
      <c r="AIJ25" s="177"/>
      <c r="AIK25" s="177"/>
      <c r="AIL25" s="177"/>
      <c r="AIM25" s="177"/>
      <c r="AIN25" s="177"/>
      <c r="AIO25" s="177"/>
      <c r="AIP25" s="177"/>
      <c r="AIQ25" s="177"/>
      <c r="AIR25" s="177"/>
      <c r="AIS25" s="177"/>
      <c r="AIT25" s="177"/>
      <c r="AIU25" s="177"/>
      <c r="AIV25" s="177"/>
      <c r="AIW25" s="177"/>
      <c r="AIX25" s="177"/>
      <c r="AIY25" s="177"/>
      <c r="AIZ25" s="177"/>
      <c r="AJA25" s="177"/>
      <c r="AJB25" s="177"/>
      <c r="AJC25" s="177"/>
      <c r="AJD25" s="177"/>
      <c r="AJE25" s="177"/>
      <c r="AJF25" s="177"/>
      <c r="AJG25" s="177"/>
      <c r="AJH25" s="177"/>
      <c r="AJI25" s="177"/>
      <c r="AJJ25" s="177"/>
      <c r="AJK25" s="177"/>
      <c r="AJL25" s="177"/>
      <c r="AJM25" s="177"/>
      <c r="AJN25" s="177"/>
      <c r="AJO25" s="177"/>
      <c r="AJP25" s="177"/>
      <c r="AJQ25" s="177"/>
      <c r="AJR25" s="177"/>
      <c r="AJS25" s="177"/>
      <c r="AJT25" s="177"/>
      <c r="AJU25" s="177"/>
      <c r="AJV25" s="177"/>
      <c r="AJW25" s="177"/>
      <c r="AJX25" s="177"/>
      <c r="AJY25" s="177"/>
      <c r="AJZ25" s="177"/>
      <c r="AKA25" s="177"/>
      <c r="AKB25" s="177"/>
      <c r="AKC25" s="177"/>
      <c r="AKD25" s="177"/>
      <c r="AKE25" s="177"/>
      <c r="AKF25" s="177"/>
      <c r="AKG25" s="177"/>
      <c r="AKH25" s="177"/>
      <c r="AKI25" s="177"/>
      <c r="AKJ25" s="177"/>
      <c r="AKK25" s="177"/>
      <c r="AKL25" s="177"/>
      <c r="AKM25" s="177"/>
      <c r="AKN25" s="177"/>
      <c r="AKO25" s="177"/>
      <c r="AKP25" s="177"/>
      <c r="AKQ25" s="177"/>
      <c r="AKR25" s="177"/>
      <c r="AKS25" s="177"/>
      <c r="AKT25" s="177"/>
      <c r="AKU25" s="177"/>
      <c r="AKV25" s="177"/>
      <c r="AKW25" s="177"/>
      <c r="AKX25" s="177"/>
      <c r="AKY25" s="177"/>
      <c r="AKZ25" s="177"/>
      <c r="ALA25" s="177"/>
      <c r="ALB25" s="177"/>
      <c r="ALC25" s="177"/>
      <c r="ALD25" s="177"/>
      <c r="ALE25" s="177"/>
      <c r="ALF25" s="177"/>
      <c r="ALG25" s="177"/>
      <c r="ALH25" s="177"/>
      <c r="ALI25" s="177"/>
      <c r="ALJ25" s="177"/>
      <c r="ALK25" s="177"/>
      <c r="ALL25" s="177"/>
      <c r="ALM25" s="177"/>
      <c r="ALN25" s="177"/>
      <c r="ALO25" s="177"/>
      <c r="ALP25" s="177"/>
      <c r="ALQ25" s="177"/>
      <c r="ALR25" s="177"/>
      <c r="ALS25" s="177"/>
      <c r="ALT25" s="177"/>
      <c r="ALU25" s="177"/>
      <c r="ALV25" s="177"/>
      <c r="ALW25" s="177"/>
      <c r="ALX25" s="177"/>
      <c r="ALY25" s="177"/>
      <c r="ALZ25" s="177"/>
      <c r="AMA25" s="177"/>
      <c r="AMB25" s="177"/>
      <c r="AMC25" s="177"/>
      <c r="AMD25" s="177"/>
      <c r="AME25" s="177"/>
      <c r="AMF25" s="177"/>
      <c r="AMG25" s="177"/>
      <c r="AMH25" s="177"/>
      <c r="AMI25" s="177"/>
      <c r="AMJ25" s="177"/>
      <c r="AMK25" s="177"/>
      <c r="AML25" s="177"/>
      <c r="AMM25" s="177"/>
      <c r="AMN25" s="177"/>
      <c r="AMO25" s="177"/>
      <c r="AMP25" s="177"/>
      <c r="AMQ25" s="177"/>
      <c r="AMR25" s="177"/>
      <c r="AMS25" s="177"/>
      <c r="AMT25" s="177"/>
      <c r="AMU25" s="177"/>
      <c r="AMV25" s="177"/>
      <c r="AMW25" s="177"/>
      <c r="AMX25" s="177"/>
      <c r="AMY25" s="177"/>
      <c r="AMZ25" s="177"/>
      <c r="ANA25" s="177"/>
      <c r="ANB25" s="177"/>
      <c r="ANC25" s="177"/>
      <c r="AND25" s="177"/>
      <c r="ANE25" s="177"/>
      <c r="ANF25" s="177"/>
      <c r="ANG25" s="177"/>
      <c r="ANH25" s="177"/>
      <c r="ANI25" s="177"/>
      <c r="ANJ25" s="177"/>
      <c r="ANK25" s="177"/>
      <c r="ANL25" s="177"/>
      <c r="ANM25" s="177"/>
      <c r="ANN25" s="177"/>
      <c r="ANO25" s="177"/>
      <c r="ANP25" s="177"/>
      <c r="ANQ25" s="177"/>
      <c r="ANR25" s="177"/>
      <c r="ANS25" s="177"/>
      <c r="ANT25" s="177"/>
      <c r="ANU25" s="177"/>
      <c r="ANV25" s="177"/>
      <c r="ANW25" s="177"/>
      <c r="ANX25" s="177"/>
      <c r="ANY25" s="177"/>
      <c r="ANZ25" s="177"/>
      <c r="AOA25" s="177"/>
      <c r="AOB25" s="177"/>
      <c r="AOC25" s="177"/>
      <c r="AOD25" s="177"/>
      <c r="AOE25" s="177"/>
      <c r="AOF25" s="177"/>
      <c r="AOG25" s="177"/>
      <c r="AOH25" s="177"/>
      <c r="AOI25" s="177"/>
      <c r="AOJ25" s="177"/>
      <c r="AOK25" s="177"/>
      <c r="AOL25" s="177"/>
      <c r="AOM25" s="177"/>
      <c r="AON25" s="177"/>
      <c r="AOO25" s="177"/>
      <c r="AOP25" s="177"/>
      <c r="AOQ25" s="177"/>
      <c r="AOR25" s="177"/>
      <c r="AOS25" s="177"/>
      <c r="AOT25" s="177"/>
      <c r="AOU25" s="177"/>
      <c r="AOV25" s="177"/>
      <c r="AOW25" s="177"/>
      <c r="AOX25" s="177"/>
      <c r="AOY25" s="177"/>
      <c r="AOZ25" s="177"/>
      <c r="APA25" s="177"/>
      <c r="APB25" s="177"/>
      <c r="APC25" s="177"/>
      <c r="APD25" s="177"/>
      <c r="APE25" s="177"/>
      <c r="APF25" s="177"/>
      <c r="APG25" s="177"/>
      <c r="APH25" s="177"/>
      <c r="API25" s="177"/>
      <c r="APJ25" s="177"/>
      <c r="APK25" s="177"/>
      <c r="APL25" s="177"/>
      <c r="APM25" s="177"/>
      <c r="APN25" s="177"/>
      <c r="APO25" s="177"/>
      <c r="APP25" s="177"/>
      <c r="APQ25" s="177"/>
      <c r="APR25" s="177"/>
      <c r="APS25" s="177"/>
      <c r="APT25" s="177"/>
      <c r="APU25" s="177"/>
      <c r="APV25" s="177"/>
      <c r="APW25" s="177"/>
      <c r="APX25" s="177"/>
      <c r="APY25" s="177"/>
      <c r="APZ25" s="177"/>
      <c r="AQA25" s="177"/>
      <c r="AQB25" s="177"/>
      <c r="AQC25" s="177"/>
      <c r="AQD25" s="177"/>
      <c r="AQE25" s="177"/>
      <c r="AQF25" s="177"/>
      <c r="AQG25" s="177"/>
      <c r="AQH25" s="177"/>
      <c r="AQI25" s="177"/>
      <c r="AQJ25" s="177"/>
      <c r="AQK25" s="177"/>
      <c r="AQL25" s="177"/>
      <c r="AQM25" s="177"/>
      <c r="AQN25" s="177"/>
      <c r="AQO25" s="177"/>
      <c r="AQP25" s="177"/>
      <c r="AQQ25" s="177"/>
      <c r="AQR25" s="177"/>
      <c r="AQS25" s="177"/>
      <c r="AQT25" s="177"/>
      <c r="AQU25" s="177"/>
      <c r="AQV25" s="177"/>
      <c r="AQW25" s="177"/>
      <c r="AQX25" s="177"/>
      <c r="AQY25" s="177"/>
      <c r="AQZ25" s="177"/>
      <c r="ARA25" s="177"/>
      <c r="ARB25" s="177"/>
      <c r="ARC25" s="177"/>
      <c r="ARD25" s="177"/>
      <c r="ARE25" s="177"/>
      <c r="ARF25" s="177"/>
      <c r="ARG25" s="177"/>
      <c r="ARH25" s="177"/>
      <c r="ARI25" s="177"/>
      <c r="ARJ25" s="177"/>
      <c r="ARK25" s="177"/>
      <c r="ARL25" s="177"/>
      <c r="ARM25" s="177"/>
      <c r="ARN25" s="177"/>
      <c r="ARO25" s="177"/>
      <c r="ARP25" s="177"/>
      <c r="ARQ25" s="177"/>
      <c r="ARR25" s="177"/>
      <c r="ARS25" s="177"/>
      <c r="ART25" s="177"/>
      <c r="ARU25" s="177"/>
      <c r="ARV25" s="177"/>
      <c r="ARW25" s="177"/>
      <c r="ARX25" s="177"/>
      <c r="ARY25" s="177"/>
      <c r="ARZ25" s="177"/>
      <c r="ASA25" s="177"/>
      <c r="ASB25" s="177"/>
      <c r="ASC25" s="177"/>
      <c r="ASD25" s="177"/>
      <c r="ASE25" s="177"/>
      <c r="ASF25" s="177"/>
      <c r="ASG25" s="177"/>
      <c r="ASH25" s="177"/>
      <c r="ASI25" s="177"/>
      <c r="ASJ25" s="177"/>
      <c r="ASK25" s="177"/>
      <c r="ASL25" s="177"/>
      <c r="ASM25" s="177"/>
      <c r="ASN25" s="177"/>
      <c r="ASO25" s="177"/>
      <c r="ASP25" s="177"/>
      <c r="ASQ25" s="177"/>
      <c r="ASR25" s="177"/>
      <c r="ASS25" s="177"/>
      <c r="AST25" s="177"/>
      <c r="ASU25" s="177"/>
      <c r="ASV25" s="177"/>
      <c r="ASW25" s="177"/>
      <c r="ASX25" s="177"/>
      <c r="ASY25" s="177"/>
      <c r="ASZ25" s="177"/>
      <c r="ATA25" s="177"/>
      <c r="ATB25" s="177"/>
      <c r="ATC25" s="177"/>
      <c r="ATD25" s="177"/>
      <c r="ATE25" s="177"/>
      <c r="ATF25" s="177"/>
      <c r="ATG25" s="177"/>
      <c r="ATH25" s="177"/>
      <c r="ATI25" s="177"/>
      <c r="ATJ25" s="177"/>
      <c r="ATK25" s="177"/>
      <c r="ATL25" s="177"/>
      <c r="ATM25" s="177"/>
      <c r="ATN25" s="177"/>
      <c r="ATO25" s="177"/>
      <c r="ATP25" s="177"/>
      <c r="ATQ25" s="177"/>
      <c r="ATR25" s="177"/>
      <c r="ATS25" s="177"/>
      <c r="ATT25" s="177"/>
      <c r="ATU25" s="177"/>
      <c r="ATV25" s="177"/>
      <c r="ATW25" s="177"/>
      <c r="ATX25" s="177"/>
      <c r="ATY25" s="177"/>
      <c r="ATZ25" s="177"/>
      <c r="AUA25" s="177"/>
      <c r="AUB25" s="177"/>
      <c r="AUC25" s="177"/>
      <c r="AUD25" s="177"/>
      <c r="AUE25" s="177"/>
      <c r="AUF25" s="177"/>
      <c r="AUG25" s="177"/>
      <c r="AUH25" s="177"/>
      <c r="AUI25" s="177"/>
      <c r="AUJ25" s="177"/>
      <c r="AUK25" s="177"/>
      <c r="AUL25" s="177"/>
      <c r="AUM25" s="177"/>
      <c r="AUN25" s="177"/>
      <c r="AUO25" s="177"/>
      <c r="AUP25" s="177"/>
      <c r="AUQ25" s="177"/>
      <c r="AUR25" s="177"/>
      <c r="AUS25" s="177"/>
      <c r="AUT25" s="177"/>
      <c r="AUU25" s="177"/>
      <c r="AUV25" s="177"/>
      <c r="AUW25" s="177"/>
      <c r="AUX25" s="177"/>
      <c r="AUY25" s="177"/>
      <c r="AUZ25" s="177"/>
      <c r="AVA25" s="177"/>
      <c r="AVB25" s="177"/>
      <c r="AVC25" s="177"/>
      <c r="AVD25" s="177"/>
      <c r="AVE25" s="177"/>
      <c r="AVF25" s="177"/>
      <c r="AVG25" s="177"/>
      <c r="AVH25" s="177"/>
      <c r="AVI25" s="177"/>
      <c r="AVJ25" s="177"/>
      <c r="AVK25" s="177"/>
      <c r="AVL25" s="177"/>
      <c r="AVM25" s="177"/>
      <c r="AVN25" s="177"/>
      <c r="AVO25" s="177"/>
      <c r="AVP25" s="177"/>
      <c r="AVQ25" s="177"/>
      <c r="AVR25" s="177"/>
      <c r="AVS25" s="177"/>
      <c r="AVT25" s="177"/>
      <c r="AVU25" s="177"/>
      <c r="AVV25" s="177"/>
      <c r="AVW25" s="177"/>
      <c r="AVX25" s="177"/>
      <c r="AVY25" s="177"/>
      <c r="AVZ25" s="177"/>
      <c r="AWA25" s="177"/>
      <c r="AWB25" s="177"/>
      <c r="AWC25" s="177"/>
      <c r="AWD25" s="177"/>
      <c r="AWE25" s="177"/>
      <c r="AWF25" s="177"/>
      <c r="AWG25" s="177"/>
      <c r="AWH25" s="177"/>
      <c r="AWI25" s="177"/>
      <c r="AWJ25" s="177"/>
      <c r="AWK25" s="177"/>
      <c r="AWL25" s="177"/>
      <c r="AWM25" s="177"/>
      <c r="AWN25" s="177"/>
      <c r="AWO25" s="177"/>
      <c r="AWP25" s="177"/>
      <c r="AWQ25" s="177"/>
      <c r="AWR25" s="177"/>
      <c r="AWS25" s="177"/>
      <c r="AWT25" s="177"/>
      <c r="AWU25" s="177"/>
      <c r="AWV25" s="177"/>
      <c r="AWW25" s="177"/>
      <c r="AWX25" s="177"/>
      <c r="AWY25" s="177"/>
      <c r="AWZ25" s="177"/>
      <c r="AXA25" s="177"/>
      <c r="AXB25" s="177"/>
      <c r="AXC25" s="177"/>
      <c r="AXD25" s="177"/>
      <c r="AXE25" s="177"/>
      <c r="AXF25" s="177"/>
      <c r="AXG25" s="177"/>
      <c r="AXH25" s="177"/>
      <c r="AXI25" s="177"/>
      <c r="AXJ25" s="177"/>
      <c r="AXK25" s="177"/>
      <c r="AXL25" s="177"/>
      <c r="AXM25" s="177"/>
      <c r="AXN25" s="177"/>
      <c r="AXO25" s="177"/>
      <c r="AXP25" s="177"/>
      <c r="AXQ25" s="177"/>
      <c r="AXR25" s="177"/>
      <c r="AXS25" s="177"/>
      <c r="AXT25" s="177"/>
      <c r="AXU25" s="177"/>
      <c r="AXV25" s="177"/>
      <c r="AXW25" s="177"/>
      <c r="AXX25" s="177"/>
      <c r="AXY25" s="177"/>
      <c r="AXZ25" s="177"/>
      <c r="AYA25" s="177"/>
      <c r="AYB25" s="177"/>
      <c r="AYC25" s="177"/>
      <c r="AYD25" s="177"/>
      <c r="AYE25" s="177"/>
      <c r="AYF25" s="177"/>
      <c r="AYG25" s="177"/>
      <c r="AYH25" s="177"/>
      <c r="AYI25" s="177"/>
      <c r="AYJ25" s="177"/>
      <c r="AYK25" s="177"/>
      <c r="AYL25" s="177"/>
      <c r="AYM25" s="177"/>
      <c r="AYN25" s="177"/>
      <c r="AYO25" s="177"/>
      <c r="AYP25" s="177"/>
      <c r="AYQ25" s="177"/>
      <c r="AYR25" s="177"/>
      <c r="AYS25" s="177"/>
      <c r="AYT25" s="177"/>
      <c r="AYU25" s="177"/>
      <c r="AYV25" s="177"/>
      <c r="AYW25" s="177"/>
      <c r="AYX25" s="177"/>
      <c r="AYY25" s="177"/>
      <c r="AYZ25" s="177"/>
      <c r="AZA25" s="177"/>
      <c r="AZB25" s="177"/>
      <c r="AZC25" s="177"/>
      <c r="AZD25" s="177"/>
      <c r="AZE25" s="177"/>
      <c r="AZF25" s="177"/>
      <c r="AZG25" s="177"/>
      <c r="AZH25" s="177"/>
      <c r="AZI25" s="177"/>
      <c r="AZJ25" s="177"/>
      <c r="AZK25" s="177"/>
      <c r="AZL25" s="177"/>
      <c r="AZM25" s="177"/>
      <c r="AZN25" s="177"/>
      <c r="AZO25" s="177"/>
      <c r="AZP25" s="177"/>
      <c r="AZQ25" s="177"/>
      <c r="AZR25" s="177"/>
      <c r="AZS25" s="177"/>
      <c r="AZT25" s="177"/>
      <c r="AZU25" s="177"/>
      <c r="AZV25" s="177"/>
      <c r="AZW25" s="177"/>
      <c r="AZX25" s="177"/>
      <c r="AZY25" s="177"/>
      <c r="AZZ25" s="177"/>
      <c r="BAA25" s="177"/>
      <c r="BAB25" s="177"/>
      <c r="BAC25" s="177"/>
      <c r="BAD25" s="177"/>
      <c r="BAE25" s="177"/>
      <c r="BAF25" s="177"/>
      <c r="BAG25" s="177"/>
      <c r="BAH25" s="177"/>
      <c r="BAI25" s="177"/>
      <c r="BAJ25" s="177"/>
      <c r="BAK25" s="177"/>
      <c r="BAL25" s="177"/>
      <c r="BAM25" s="177"/>
      <c r="BAN25" s="177"/>
      <c r="BAO25" s="177"/>
      <c r="BAP25" s="177"/>
      <c r="BAQ25" s="177"/>
      <c r="BAR25" s="177"/>
      <c r="BAS25" s="177"/>
      <c r="BAT25" s="177"/>
      <c r="BAU25" s="177"/>
      <c r="BAV25" s="177"/>
      <c r="BAW25" s="177"/>
      <c r="BAX25" s="177"/>
      <c r="BAY25" s="177"/>
      <c r="BAZ25" s="177"/>
      <c r="BBA25" s="177"/>
      <c r="BBB25" s="177"/>
      <c r="BBC25" s="177"/>
      <c r="BBD25" s="177"/>
      <c r="BBE25" s="177"/>
      <c r="BBF25" s="177"/>
      <c r="BBG25" s="177"/>
      <c r="BBH25" s="177"/>
      <c r="BBI25" s="177"/>
      <c r="BBJ25" s="177"/>
      <c r="BBK25" s="177"/>
      <c r="BBL25" s="177"/>
      <c r="BBM25" s="177"/>
      <c r="BBN25" s="177"/>
      <c r="BBO25" s="177"/>
      <c r="BBP25" s="177"/>
      <c r="BBQ25" s="177"/>
      <c r="BBR25" s="177"/>
      <c r="BBS25" s="177"/>
      <c r="BBT25" s="177"/>
      <c r="BBU25" s="177"/>
      <c r="BBV25" s="177"/>
      <c r="BBW25" s="177"/>
      <c r="BBX25" s="177"/>
      <c r="BBY25" s="177"/>
      <c r="BBZ25" s="177"/>
      <c r="BCA25" s="177"/>
      <c r="BCB25" s="177"/>
      <c r="BCC25" s="177"/>
      <c r="BCD25" s="177"/>
      <c r="BCE25" s="177"/>
      <c r="BCF25" s="177"/>
      <c r="BCG25" s="177"/>
      <c r="BCH25" s="177"/>
      <c r="BCI25" s="177"/>
      <c r="BCJ25" s="177"/>
      <c r="BCK25" s="177"/>
      <c r="BCL25" s="177"/>
      <c r="BCM25" s="177"/>
      <c r="BCN25" s="177"/>
      <c r="BCO25" s="177"/>
      <c r="BCP25" s="177"/>
      <c r="BCQ25" s="177"/>
      <c r="BCR25" s="177"/>
      <c r="BCS25" s="177"/>
      <c r="BCT25" s="177"/>
      <c r="BCU25" s="177"/>
      <c r="BCV25" s="177"/>
      <c r="BCW25" s="177"/>
      <c r="BCX25" s="177"/>
      <c r="BCY25" s="177"/>
      <c r="BCZ25" s="177"/>
      <c r="BDA25" s="177"/>
      <c r="BDB25" s="177"/>
      <c r="BDC25" s="177"/>
      <c r="BDD25" s="177"/>
      <c r="BDE25" s="177"/>
      <c r="BDF25" s="177"/>
      <c r="BDG25" s="177"/>
      <c r="BDH25" s="177"/>
      <c r="BDI25" s="177"/>
      <c r="BDJ25" s="177"/>
      <c r="BDK25" s="177"/>
      <c r="BDL25" s="177"/>
      <c r="BDM25" s="177"/>
      <c r="BDN25" s="177"/>
      <c r="BDO25" s="177"/>
      <c r="BDP25" s="177"/>
      <c r="BDQ25" s="177"/>
      <c r="BDR25" s="177"/>
      <c r="BDS25" s="177"/>
      <c r="BDT25" s="177"/>
      <c r="BDU25" s="177"/>
      <c r="BDV25" s="177"/>
      <c r="BDW25" s="177"/>
      <c r="BDX25" s="177"/>
      <c r="BDY25" s="177"/>
      <c r="BDZ25" s="177"/>
      <c r="BEA25" s="177"/>
      <c r="BEB25" s="177"/>
      <c r="BEC25" s="177"/>
      <c r="BED25" s="177"/>
      <c r="BEE25" s="177"/>
      <c r="BEF25" s="177"/>
      <c r="BEG25" s="177"/>
      <c r="BEH25" s="177"/>
      <c r="BEI25" s="177"/>
      <c r="BEJ25" s="177"/>
      <c r="BEK25" s="177"/>
      <c r="BEL25" s="177"/>
      <c r="BEM25" s="177"/>
      <c r="BEN25" s="177"/>
      <c r="BEO25" s="177"/>
      <c r="BEP25" s="177"/>
      <c r="BEQ25" s="177"/>
      <c r="BER25" s="177"/>
      <c r="BES25" s="177"/>
      <c r="BET25" s="177"/>
      <c r="BEU25" s="177"/>
      <c r="BEV25" s="177"/>
      <c r="BEW25" s="177"/>
      <c r="BEX25" s="177"/>
      <c r="BEY25" s="177"/>
      <c r="BEZ25" s="177"/>
      <c r="BFA25" s="177"/>
      <c r="BFB25" s="177"/>
      <c r="BFC25" s="177"/>
      <c r="BFD25" s="177"/>
      <c r="BFE25" s="177"/>
      <c r="BFF25" s="177"/>
      <c r="BFG25" s="177"/>
      <c r="BFH25" s="177"/>
      <c r="BFI25" s="177"/>
      <c r="BFJ25" s="177"/>
      <c r="BFK25" s="177"/>
      <c r="BFL25" s="177"/>
      <c r="BFM25" s="177"/>
      <c r="BFN25" s="177"/>
      <c r="BFO25" s="177"/>
      <c r="BFP25" s="177"/>
      <c r="BFQ25" s="177"/>
      <c r="BFR25" s="177"/>
      <c r="BFS25" s="177"/>
      <c r="BFT25" s="177"/>
      <c r="BFU25" s="177"/>
      <c r="BFV25" s="177"/>
      <c r="BFW25" s="177"/>
      <c r="BFX25" s="177"/>
      <c r="BFY25" s="177"/>
      <c r="BFZ25" s="177"/>
      <c r="BGA25" s="177"/>
      <c r="BGB25" s="177"/>
      <c r="BGC25" s="177"/>
      <c r="BGD25" s="177"/>
      <c r="BGE25" s="177"/>
      <c r="BGF25" s="177"/>
      <c r="BGG25" s="177"/>
      <c r="BGH25" s="177"/>
      <c r="BGI25" s="177"/>
      <c r="BGJ25" s="177"/>
      <c r="BGK25" s="177"/>
      <c r="BGL25" s="177"/>
      <c r="BGM25" s="177"/>
      <c r="BGN25" s="177"/>
      <c r="BGO25" s="177"/>
      <c r="BGP25" s="177"/>
      <c r="BGQ25" s="177"/>
      <c r="BGR25" s="177"/>
      <c r="BGS25" s="177"/>
      <c r="BGT25" s="177"/>
      <c r="BGU25" s="177"/>
      <c r="BGV25" s="177"/>
      <c r="BGW25" s="177"/>
      <c r="BGX25" s="177"/>
      <c r="BGY25" s="177"/>
      <c r="BGZ25" s="177"/>
      <c r="BHA25" s="177"/>
      <c r="BHB25" s="177"/>
      <c r="BHC25" s="177"/>
      <c r="BHD25" s="177"/>
      <c r="BHE25" s="177"/>
      <c r="BHF25" s="177"/>
      <c r="BHG25" s="177"/>
      <c r="BHH25" s="177"/>
      <c r="BHI25" s="177"/>
      <c r="BHJ25" s="177"/>
      <c r="BHK25" s="177"/>
      <c r="BHL25" s="177"/>
      <c r="BHM25" s="177"/>
      <c r="BHN25" s="177"/>
      <c r="BHO25" s="177"/>
      <c r="BHP25" s="177"/>
      <c r="BHQ25" s="177"/>
      <c r="BHR25" s="177"/>
      <c r="BHS25" s="177"/>
      <c r="BHT25" s="177"/>
      <c r="BHU25" s="177"/>
      <c r="BHV25" s="177"/>
      <c r="BHW25" s="177"/>
      <c r="BHX25" s="177"/>
      <c r="BHY25" s="177"/>
      <c r="BHZ25" s="177"/>
      <c r="BIA25" s="177"/>
      <c r="BIB25" s="177"/>
      <c r="BIC25" s="177"/>
      <c r="BID25" s="177"/>
      <c r="BIE25" s="177"/>
      <c r="BIF25" s="177"/>
      <c r="BIG25" s="177"/>
      <c r="BIH25" s="177"/>
      <c r="BII25" s="177"/>
      <c r="BIJ25" s="177"/>
      <c r="BIK25" s="177"/>
      <c r="BIL25" s="177"/>
      <c r="BIM25" s="177"/>
      <c r="BIN25" s="177"/>
      <c r="BIO25" s="177"/>
      <c r="BIP25" s="177"/>
      <c r="BIQ25" s="177"/>
      <c r="BIR25" s="177"/>
      <c r="BIS25" s="177"/>
      <c r="BIT25" s="177"/>
      <c r="BIU25" s="177"/>
      <c r="BIV25" s="177"/>
      <c r="BIW25" s="177"/>
      <c r="BIX25" s="177"/>
      <c r="BIY25" s="177"/>
      <c r="BIZ25" s="177"/>
      <c r="BJA25" s="177"/>
      <c r="BJB25" s="177"/>
      <c r="BJC25" s="177"/>
      <c r="BJD25" s="177"/>
      <c r="BJE25" s="177"/>
      <c r="BJF25" s="177"/>
      <c r="BJG25" s="177"/>
      <c r="BJH25" s="177"/>
      <c r="BJI25" s="177"/>
      <c r="BJJ25" s="177"/>
      <c r="BJK25" s="177"/>
      <c r="BJL25" s="177"/>
      <c r="BJM25" s="177"/>
      <c r="BJN25" s="177"/>
      <c r="BJO25" s="177"/>
      <c r="BJP25" s="177"/>
      <c r="BJQ25" s="177"/>
      <c r="BJR25" s="177"/>
      <c r="BJS25" s="177"/>
      <c r="BJT25" s="177"/>
      <c r="BJU25" s="177"/>
      <c r="BJV25" s="177"/>
      <c r="BJW25" s="177"/>
      <c r="BJX25" s="177"/>
      <c r="BJY25" s="177"/>
      <c r="BJZ25" s="177"/>
      <c r="BKA25" s="177"/>
      <c r="BKB25" s="177"/>
      <c r="BKC25" s="177"/>
      <c r="BKD25" s="177"/>
      <c r="BKE25" s="177"/>
      <c r="BKF25" s="177"/>
      <c r="BKG25" s="177"/>
      <c r="BKH25" s="177"/>
      <c r="BKI25" s="177"/>
      <c r="BKJ25" s="177"/>
      <c r="BKK25" s="177"/>
      <c r="BKL25" s="177"/>
      <c r="BKM25" s="177"/>
      <c r="BKN25" s="177"/>
      <c r="BKO25" s="177"/>
      <c r="BKP25" s="177"/>
      <c r="BKQ25" s="177"/>
      <c r="BKR25" s="177"/>
      <c r="BKS25" s="177"/>
      <c r="BKT25" s="177"/>
      <c r="BKU25" s="177"/>
      <c r="BKV25" s="177"/>
      <c r="BKW25" s="177"/>
      <c r="BKX25" s="177"/>
      <c r="BKY25" s="177"/>
      <c r="BKZ25" s="177"/>
      <c r="BLA25" s="177"/>
      <c r="BLB25" s="177"/>
      <c r="BLC25" s="177"/>
      <c r="BLD25" s="177"/>
      <c r="BLE25" s="177"/>
      <c r="BLF25" s="177"/>
      <c r="BLG25" s="177"/>
      <c r="BLH25" s="177"/>
      <c r="BLI25" s="177"/>
      <c r="BLJ25" s="177"/>
      <c r="BLK25" s="177"/>
      <c r="BLL25" s="177"/>
      <c r="BLM25" s="177"/>
      <c r="BLN25" s="177"/>
      <c r="BLO25" s="177"/>
      <c r="BLP25" s="177"/>
      <c r="BLQ25" s="177"/>
      <c r="BLR25" s="177"/>
      <c r="BLS25" s="177"/>
      <c r="BLT25" s="177"/>
      <c r="BLU25" s="177"/>
      <c r="BLV25" s="177"/>
      <c r="BLW25" s="177"/>
      <c r="BLX25" s="177"/>
      <c r="BLY25" s="177"/>
      <c r="BLZ25" s="177"/>
      <c r="BMA25" s="177"/>
      <c r="BMB25" s="177"/>
      <c r="BMC25" s="177"/>
      <c r="BMD25" s="177"/>
      <c r="BME25" s="177"/>
      <c r="BMF25" s="177"/>
      <c r="BMG25" s="177"/>
      <c r="BMH25" s="177"/>
      <c r="BMI25" s="177"/>
      <c r="BMJ25" s="177"/>
      <c r="BMK25" s="177"/>
      <c r="BML25" s="177"/>
      <c r="BMM25" s="177"/>
      <c r="BMN25" s="177"/>
      <c r="BMO25" s="177"/>
      <c r="BMP25" s="177"/>
      <c r="BMQ25" s="177"/>
      <c r="BMR25" s="177"/>
      <c r="BMS25" s="177"/>
      <c r="BMT25" s="177"/>
      <c r="BMU25" s="177"/>
      <c r="BMV25" s="177"/>
      <c r="BMW25" s="177"/>
      <c r="BMX25" s="177"/>
      <c r="BMY25" s="177"/>
      <c r="BMZ25" s="177"/>
      <c r="BNA25" s="177"/>
      <c r="BNB25" s="177"/>
      <c r="BNC25" s="177"/>
      <c r="BND25" s="177"/>
      <c r="BNE25" s="177"/>
      <c r="BNF25" s="177"/>
      <c r="BNG25" s="177"/>
      <c r="BNH25" s="177"/>
      <c r="BNI25" s="177"/>
      <c r="BNJ25" s="177"/>
      <c r="BNK25" s="177"/>
      <c r="BNL25" s="177"/>
      <c r="BNM25" s="177"/>
      <c r="BNN25" s="177"/>
      <c r="BNO25" s="177"/>
      <c r="BNP25" s="177"/>
      <c r="BNQ25" s="177"/>
      <c r="BNR25" s="177"/>
      <c r="BNS25" s="177"/>
      <c r="BNT25" s="177"/>
      <c r="BNU25" s="177"/>
      <c r="BNV25" s="177"/>
      <c r="BNW25" s="177"/>
      <c r="BNX25" s="177"/>
      <c r="BNY25" s="177"/>
      <c r="BNZ25" s="177"/>
      <c r="BOA25" s="177"/>
      <c r="BOB25" s="177"/>
      <c r="BOC25" s="177"/>
      <c r="BOD25" s="177"/>
      <c r="BOE25" s="177"/>
      <c r="BOF25" s="177"/>
      <c r="BOG25" s="177"/>
      <c r="BOH25" s="177"/>
      <c r="BOI25" s="177"/>
      <c r="BOJ25" s="177"/>
      <c r="BOK25" s="177"/>
      <c r="BOL25" s="177"/>
      <c r="BOM25" s="177"/>
      <c r="BON25" s="177"/>
      <c r="BOO25" s="177"/>
      <c r="BOP25" s="177"/>
      <c r="BOQ25" s="177"/>
      <c r="BOR25" s="177"/>
      <c r="BOS25" s="177"/>
      <c r="BOT25" s="177"/>
      <c r="BOU25" s="177"/>
      <c r="BOV25" s="177"/>
      <c r="BOW25" s="177"/>
      <c r="BOX25" s="177"/>
      <c r="BOY25" s="177"/>
      <c r="BOZ25" s="177"/>
      <c r="BPA25" s="177"/>
      <c r="BPB25" s="177"/>
      <c r="BPC25" s="177"/>
      <c r="BPD25" s="177"/>
      <c r="BPE25" s="177"/>
      <c r="BPF25" s="177"/>
      <c r="BPG25" s="177"/>
      <c r="BPH25" s="177"/>
      <c r="BPI25" s="177"/>
      <c r="BPJ25" s="177"/>
      <c r="BPK25" s="177"/>
      <c r="BPL25" s="177"/>
      <c r="BPM25" s="177"/>
      <c r="BPN25" s="177"/>
      <c r="BPO25" s="177"/>
      <c r="BPP25" s="177"/>
      <c r="BPQ25" s="177"/>
      <c r="BPR25" s="177"/>
      <c r="BPS25" s="177"/>
      <c r="BPT25" s="177"/>
      <c r="BPU25" s="177"/>
      <c r="BPV25" s="177"/>
      <c r="BPW25" s="177"/>
      <c r="BPX25" s="177"/>
      <c r="BPY25" s="177"/>
      <c r="BPZ25" s="177"/>
      <c r="BQA25" s="177"/>
      <c r="BQB25" s="177"/>
      <c r="BQC25" s="177"/>
      <c r="BQD25" s="177"/>
      <c r="BQE25" s="177"/>
      <c r="BQF25" s="177"/>
      <c r="BQG25" s="177"/>
      <c r="BQH25" s="177"/>
      <c r="BQI25" s="177"/>
      <c r="BQJ25" s="177"/>
      <c r="BQK25" s="177"/>
      <c r="BQL25" s="177"/>
      <c r="BQM25" s="177"/>
      <c r="BQN25" s="177"/>
      <c r="BQO25" s="177"/>
      <c r="BQP25" s="177"/>
      <c r="BQQ25" s="177"/>
      <c r="BQR25" s="177"/>
      <c r="BQS25" s="177"/>
      <c r="BQT25" s="177"/>
      <c r="BQU25" s="177"/>
      <c r="BQV25" s="177"/>
      <c r="BQW25" s="177"/>
      <c r="BQX25" s="177"/>
      <c r="BQY25" s="177"/>
      <c r="BQZ25" s="177"/>
      <c r="BRA25" s="177"/>
      <c r="BRB25" s="177"/>
      <c r="BRC25" s="177"/>
      <c r="BRD25" s="177"/>
      <c r="BRE25" s="177"/>
      <c r="BRF25" s="177"/>
      <c r="BRG25" s="177"/>
      <c r="BRH25" s="177"/>
      <c r="BRI25" s="177"/>
      <c r="BRJ25" s="177"/>
      <c r="BRK25" s="177"/>
      <c r="BRL25" s="177"/>
      <c r="BRM25" s="177"/>
      <c r="BRN25" s="177"/>
      <c r="BRO25" s="177"/>
      <c r="BRP25" s="177"/>
      <c r="BRQ25" s="177"/>
      <c r="BRR25" s="177"/>
      <c r="BRS25" s="177"/>
      <c r="BRT25" s="177"/>
      <c r="BRU25" s="177"/>
      <c r="BRV25" s="177"/>
      <c r="BRW25" s="177"/>
      <c r="BRX25" s="177"/>
      <c r="BRY25" s="177"/>
      <c r="BRZ25" s="177"/>
      <c r="BSA25" s="177"/>
      <c r="BSB25" s="177"/>
      <c r="BSC25" s="177"/>
      <c r="BSD25" s="177"/>
      <c r="BSE25" s="177"/>
      <c r="BSF25" s="177"/>
      <c r="BSG25" s="177"/>
      <c r="BSH25" s="177"/>
      <c r="BSI25" s="177"/>
      <c r="BSJ25" s="177"/>
      <c r="BSK25" s="177"/>
      <c r="BSL25" s="177"/>
      <c r="BSM25" s="177"/>
      <c r="BSN25" s="177"/>
      <c r="BSO25" s="177"/>
      <c r="BSP25" s="177"/>
      <c r="BSQ25" s="177"/>
      <c r="BSR25" s="177"/>
      <c r="BSS25" s="177"/>
      <c r="BST25" s="177"/>
      <c r="BSU25" s="177"/>
      <c r="BSV25" s="177"/>
      <c r="BSW25" s="177"/>
      <c r="BSX25" s="177"/>
      <c r="BSY25" s="177"/>
      <c r="BSZ25" s="177"/>
      <c r="BTA25" s="177"/>
      <c r="BTB25" s="177"/>
      <c r="BTC25" s="177"/>
      <c r="BTD25" s="177"/>
      <c r="BTE25" s="177"/>
      <c r="BTF25" s="177"/>
      <c r="BTG25" s="177"/>
      <c r="BTH25" s="177"/>
      <c r="BTI25" s="177"/>
      <c r="BTJ25" s="177"/>
      <c r="BTK25" s="177"/>
      <c r="BTL25" s="177"/>
      <c r="BTM25" s="177"/>
      <c r="BTN25" s="177"/>
      <c r="BTO25" s="177"/>
      <c r="BTP25" s="177"/>
      <c r="BTQ25" s="177"/>
      <c r="BTR25" s="177"/>
      <c r="BTS25" s="177"/>
      <c r="BTT25" s="177"/>
      <c r="BTU25" s="177"/>
      <c r="BTV25" s="177"/>
      <c r="BTW25" s="177"/>
      <c r="BTX25" s="177"/>
      <c r="BTY25" s="177"/>
      <c r="BTZ25" s="177"/>
      <c r="BUA25" s="177"/>
      <c r="BUB25" s="177"/>
      <c r="BUC25" s="177"/>
      <c r="BUD25" s="177"/>
      <c r="BUE25" s="177"/>
      <c r="BUF25" s="177"/>
      <c r="BUG25" s="177"/>
      <c r="BUH25" s="177"/>
      <c r="BUI25" s="177"/>
      <c r="BUJ25" s="177"/>
      <c r="BUK25" s="177"/>
      <c r="BUL25" s="177"/>
      <c r="BUM25" s="177"/>
      <c r="BUN25" s="177"/>
      <c r="BUO25" s="177"/>
      <c r="BUP25" s="177"/>
      <c r="BUQ25" s="177"/>
      <c r="BUR25" s="177"/>
      <c r="BUS25" s="177"/>
      <c r="BUT25" s="177"/>
      <c r="BUU25" s="177"/>
      <c r="BUV25" s="177"/>
      <c r="BUW25" s="177"/>
      <c r="BUX25" s="177"/>
      <c r="BUY25" s="177"/>
      <c r="BUZ25" s="177"/>
      <c r="BVA25" s="177"/>
      <c r="BVB25" s="177"/>
      <c r="BVC25" s="177"/>
      <c r="BVD25" s="177"/>
      <c r="BVE25" s="177"/>
      <c r="BVF25" s="177"/>
      <c r="BVG25" s="177"/>
      <c r="BVH25" s="177"/>
      <c r="BVI25" s="177"/>
      <c r="BVJ25" s="177"/>
      <c r="BVK25" s="177"/>
      <c r="BVL25" s="177"/>
      <c r="BVM25" s="177"/>
      <c r="BVN25" s="177"/>
      <c r="BVO25" s="177"/>
      <c r="BVP25" s="177"/>
      <c r="BVQ25" s="177"/>
      <c r="BVR25" s="177"/>
      <c r="BVS25" s="177"/>
      <c r="BVT25" s="177"/>
      <c r="BVU25" s="177"/>
      <c r="BVV25" s="177"/>
      <c r="BVW25" s="177"/>
      <c r="BVX25" s="177"/>
      <c r="BVY25" s="177"/>
      <c r="BVZ25" s="177"/>
      <c r="BWA25" s="177"/>
      <c r="BWB25" s="177"/>
      <c r="BWC25" s="177"/>
      <c r="BWD25" s="177"/>
      <c r="BWE25" s="177"/>
      <c r="BWF25" s="177"/>
      <c r="BWG25" s="177"/>
      <c r="BWH25" s="177"/>
      <c r="BWI25" s="177"/>
      <c r="BWJ25" s="177"/>
      <c r="BWK25" s="177"/>
      <c r="BWL25" s="177"/>
      <c r="BWM25" s="177"/>
      <c r="BWN25" s="177"/>
      <c r="BWO25" s="177"/>
      <c r="BWP25" s="177"/>
      <c r="BWQ25" s="177"/>
      <c r="BWR25" s="177"/>
      <c r="BWS25" s="177"/>
      <c r="BWT25" s="177"/>
      <c r="BWU25" s="177"/>
      <c r="BWV25" s="177"/>
      <c r="BWW25" s="177"/>
      <c r="BWX25" s="177"/>
      <c r="BWY25" s="177"/>
      <c r="BWZ25" s="177"/>
      <c r="BXA25" s="177"/>
      <c r="BXB25" s="177"/>
      <c r="BXC25" s="177"/>
      <c r="BXD25" s="177"/>
      <c r="BXE25" s="177"/>
      <c r="BXF25" s="177"/>
      <c r="BXG25" s="177"/>
      <c r="BXH25" s="177"/>
      <c r="BXI25" s="177"/>
      <c r="BXJ25" s="177"/>
      <c r="BXK25" s="177"/>
      <c r="BXL25" s="177"/>
      <c r="BXM25" s="177"/>
      <c r="BXN25" s="177"/>
      <c r="BXO25" s="177"/>
      <c r="BXP25" s="177"/>
      <c r="BXQ25" s="177"/>
      <c r="BXR25" s="177"/>
      <c r="BXS25" s="177"/>
      <c r="BXT25" s="177"/>
      <c r="BXU25" s="177"/>
      <c r="BXV25" s="177"/>
      <c r="BXW25" s="177"/>
      <c r="BXX25" s="177"/>
      <c r="BXY25" s="177"/>
      <c r="BXZ25" s="177"/>
      <c r="BYA25" s="177"/>
      <c r="BYB25" s="177"/>
      <c r="BYC25" s="177"/>
      <c r="BYD25" s="177"/>
      <c r="BYE25" s="177"/>
      <c r="BYF25" s="177"/>
      <c r="BYG25" s="177"/>
      <c r="BYH25" s="177"/>
      <c r="BYI25" s="177"/>
      <c r="BYJ25" s="177"/>
      <c r="BYK25" s="177"/>
      <c r="BYL25" s="177"/>
      <c r="BYM25" s="177"/>
      <c r="BYN25" s="177"/>
      <c r="BYO25" s="177"/>
      <c r="BYP25" s="177"/>
      <c r="BYQ25" s="177"/>
      <c r="BYR25" s="177"/>
      <c r="BYS25" s="177"/>
      <c r="BYT25" s="177"/>
      <c r="BYU25" s="177"/>
      <c r="BYV25" s="177"/>
      <c r="BYW25" s="177"/>
      <c r="BYX25" s="177"/>
      <c r="BYY25" s="177"/>
      <c r="BYZ25" s="177"/>
      <c r="BZA25" s="177"/>
      <c r="BZB25" s="177"/>
      <c r="BZC25" s="177"/>
      <c r="BZD25" s="177"/>
      <c r="BZE25" s="177"/>
      <c r="BZF25" s="177"/>
      <c r="BZG25" s="177"/>
      <c r="BZH25" s="177"/>
      <c r="BZI25" s="177"/>
      <c r="BZJ25" s="177"/>
      <c r="BZK25" s="177"/>
      <c r="BZL25" s="177"/>
      <c r="BZM25" s="177"/>
      <c r="BZN25" s="177"/>
      <c r="BZO25" s="177"/>
      <c r="BZP25" s="177"/>
      <c r="BZQ25" s="177"/>
      <c r="BZR25" s="177"/>
      <c r="BZS25" s="177"/>
      <c r="BZT25" s="177"/>
      <c r="BZU25" s="177"/>
      <c r="BZV25" s="177"/>
      <c r="BZW25" s="177"/>
      <c r="BZX25" s="177"/>
      <c r="BZY25" s="177"/>
      <c r="BZZ25" s="177"/>
      <c r="CAA25" s="177"/>
      <c r="CAB25" s="177"/>
      <c r="CAC25" s="177"/>
      <c r="CAD25" s="177"/>
      <c r="CAE25" s="177"/>
      <c r="CAF25" s="177"/>
      <c r="CAG25" s="177"/>
      <c r="CAH25" s="177"/>
      <c r="CAI25" s="177"/>
      <c r="CAJ25" s="177"/>
      <c r="CAK25" s="177"/>
      <c r="CAL25" s="177"/>
      <c r="CAM25" s="177"/>
      <c r="CAN25" s="177"/>
      <c r="CAO25" s="177"/>
      <c r="CAP25" s="177"/>
      <c r="CAQ25" s="177"/>
      <c r="CAR25" s="177"/>
      <c r="CAS25" s="177"/>
      <c r="CAT25" s="177"/>
      <c r="CAU25" s="177"/>
      <c r="CAV25" s="177"/>
      <c r="CAW25" s="177"/>
      <c r="CAX25" s="177"/>
      <c r="CAY25" s="177"/>
      <c r="CAZ25" s="177"/>
      <c r="CBA25" s="177"/>
      <c r="CBB25" s="177"/>
      <c r="CBC25" s="177"/>
      <c r="CBD25" s="177"/>
      <c r="CBE25" s="177"/>
      <c r="CBF25" s="177"/>
      <c r="CBG25" s="177"/>
      <c r="CBH25" s="177"/>
      <c r="CBI25" s="177"/>
      <c r="CBJ25" s="177"/>
      <c r="CBK25" s="177"/>
      <c r="CBL25" s="177"/>
      <c r="CBM25" s="177"/>
      <c r="CBN25" s="177"/>
      <c r="CBO25" s="177"/>
      <c r="CBP25" s="177"/>
      <c r="CBQ25" s="177"/>
      <c r="CBR25" s="177"/>
      <c r="CBS25" s="177"/>
      <c r="CBT25" s="177"/>
      <c r="CBU25" s="177"/>
      <c r="CBV25" s="177"/>
      <c r="CBW25" s="177"/>
      <c r="CBX25" s="177"/>
      <c r="CBY25" s="177"/>
      <c r="CBZ25" s="177"/>
      <c r="CCA25" s="177"/>
      <c r="CCB25" s="177"/>
      <c r="CCC25" s="177"/>
      <c r="CCD25" s="177"/>
      <c r="CCE25" s="177"/>
      <c r="CCF25" s="177"/>
      <c r="CCG25" s="177"/>
      <c r="CCH25" s="177"/>
      <c r="CCI25" s="177"/>
      <c r="CCJ25" s="177"/>
      <c r="CCK25" s="177"/>
      <c r="CCL25" s="177"/>
      <c r="CCM25" s="177"/>
      <c r="CCN25" s="177"/>
      <c r="CCO25" s="177"/>
      <c r="CCP25" s="177"/>
      <c r="CCQ25" s="177"/>
      <c r="CCR25" s="177"/>
      <c r="CCS25" s="177"/>
      <c r="CCT25" s="177"/>
      <c r="CCU25" s="177"/>
      <c r="CCV25" s="177"/>
      <c r="CCW25" s="177"/>
      <c r="CCX25" s="177"/>
      <c r="CCY25" s="177"/>
      <c r="CCZ25" s="177"/>
      <c r="CDA25" s="177"/>
      <c r="CDB25" s="177"/>
      <c r="CDC25" s="177"/>
      <c r="CDD25" s="177"/>
      <c r="CDE25" s="177"/>
      <c r="CDF25" s="177"/>
      <c r="CDG25" s="177"/>
      <c r="CDH25" s="177"/>
      <c r="CDI25" s="177"/>
      <c r="CDJ25" s="177"/>
      <c r="CDK25" s="177"/>
      <c r="CDL25" s="177"/>
      <c r="CDM25" s="177"/>
      <c r="CDN25" s="177"/>
      <c r="CDO25" s="177"/>
      <c r="CDP25" s="177"/>
      <c r="CDQ25" s="177"/>
      <c r="CDR25" s="177"/>
      <c r="CDS25" s="177"/>
      <c r="CDT25" s="177"/>
      <c r="CDU25" s="177"/>
      <c r="CDV25" s="177"/>
      <c r="CDW25" s="177"/>
      <c r="CDX25" s="177"/>
      <c r="CDY25" s="177"/>
      <c r="CDZ25" s="177"/>
      <c r="CEA25" s="177"/>
      <c r="CEB25" s="177"/>
      <c r="CEC25" s="177"/>
      <c r="CED25" s="177"/>
      <c r="CEE25" s="177"/>
      <c r="CEF25" s="177"/>
      <c r="CEG25" s="177"/>
      <c r="CEH25" s="177"/>
      <c r="CEI25" s="177"/>
      <c r="CEJ25" s="177"/>
      <c r="CEK25" s="177"/>
      <c r="CEL25" s="177"/>
      <c r="CEM25" s="177"/>
      <c r="CEN25" s="177"/>
      <c r="CEO25" s="177"/>
      <c r="CEP25" s="177"/>
      <c r="CEQ25" s="177"/>
      <c r="CER25" s="177"/>
      <c r="CES25" s="177"/>
      <c r="CET25" s="177"/>
      <c r="CEU25" s="177"/>
      <c r="CEV25" s="177"/>
      <c r="CEW25" s="177"/>
      <c r="CEX25" s="177"/>
      <c r="CEY25" s="177"/>
      <c r="CEZ25" s="177"/>
      <c r="CFA25" s="177"/>
      <c r="CFB25" s="177"/>
      <c r="CFC25" s="177"/>
      <c r="CFD25" s="177"/>
      <c r="CFE25" s="177"/>
      <c r="CFF25" s="177"/>
      <c r="CFG25" s="177"/>
      <c r="CFH25" s="177"/>
      <c r="CFI25" s="177"/>
      <c r="CFJ25" s="177"/>
      <c r="CFK25" s="177"/>
      <c r="CFL25" s="177"/>
      <c r="CFM25" s="177"/>
      <c r="CFN25" s="177"/>
      <c r="CFO25" s="177"/>
      <c r="CFP25" s="177"/>
      <c r="CFQ25" s="177"/>
      <c r="CFR25" s="177"/>
      <c r="CFS25" s="177"/>
      <c r="CFT25" s="177"/>
      <c r="CFU25" s="177"/>
      <c r="CFV25" s="177"/>
      <c r="CFW25" s="177"/>
      <c r="CFX25" s="177"/>
      <c r="CFY25" s="177"/>
      <c r="CFZ25" s="177"/>
      <c r="CGA25" s="177"/>
      <c r="CGB25" s="177"/>
      <c r="CGC25" s="177"/>
      <c r="CGD25" s="177"/>
      <c r="CGE25" s="177"/>
      <c r="CGF25" s="177"/>
      <c r="CGG25" s="177"/>
      <c r="CGH25" s="177"/>
      <c r="CGI25" s="177"/>
      <c r="CGJ25" s="177"/>
      <c r="CGK25" s="177"/>
      <c r="CGL25" s="177"/>
      <c r="CGM25" s="177"/>
      <c r="CGN25" s="177"/>
      <c r="CGO25" s="177"/>
      <c r="CGP25" s="177"/>
      <c r="CGQ25" s="177"/>
      <c r="CGR25" s="177"/>
      <c r="CGS25" s="177"/>
      <c r="CGT25" s="177"/>
      <c r="CGU25" s="177"/>
      <c r="CGV25" s="177"/>
      <c r="CGW25" s="177"/>
      <c r="CGX25" s="177"/>
      <c r="CGY25" s="177"/>
      <c r="CGZ25" s="177"/>
      <c r="CHA25" s="177"/>
      <c r="CHB25" s="177"/>
      <c r="CHC25" s="177"/>
      <c r="CHD25" s="177"/>
      <c r="CHE25" s="177"/>
      <c r="CHF25" s="177"/>
      <c r="CHG25" s="177"/>
      <c r="CHH25" s="177"/>
      <c r="CHI25" s="177"/>
      <c r="CHJ25" s="177"/>
      <c r="CHK25" s="177"/>
      <c r="CHL25" s="177"/>
      <c r="CHM25" s="177"/>
      <c r="CHN25" s="177"/>
      <c r="CHO25" s="177"/>
      <c r="CHP25" s="177"/>
      <c r="CHQ25" s="177"/>
      <c r="CHR25" s="177"/>
      <c r="CHS25" s="177"/>
      <c r="CHT25" s="177"/>
      <c r="CHU25" s="177"/>
      <c r="CHV25" s="177"/>
      <c r="CHW25" s="177"/>
      <c r="CHX25" s="177"/>
      <c r="CHY25" s="177"/>
      <c r="CHZ25" s="177"/>
      <c r="CIA25" s="177"/>
      <c r="CIB25" s="177"/>
      <c r="CIC25" s="177"/>
      <c r="CID25" s="177"/>
      <c r="CIE25" s="177"/>
      <c r="CIF25" s="177"/>
      <c r="CIG25" s="177"/>
      <c r="CIH25" s="177"/>
      <c r="CII25" s="177"/>
      <c r="CIJ25" s="177"/>
      <c r="CIK25" s="177"/>
      <c r="CIL25" s="177"/>
      <c r="CIM25" s="177"/>
      <c r="CIN25" s="177"/>
      <c r="CIO25" s="177"/>
      <c r="CIP25" s="177"/>
      <c r="CIQ25" s="177"/>
      <c r="CIR25" s="177"/>
      <c r="CIS25" s="177"/>
      <c r="CIT25" s="177"/>
      <c r="CIU25" s="177"/>
      <c r="CIV25" s="177"/>
      <c r="CIW25" s="177"/>
      <c r="CIX25" s="177"/>
      <c r="CIY25" s="177"/>
      <c r="CIZ25" s="177"/>
      <c r="CJA25" s="177"/>
      <c r="CJB25" s="177"/>
      <c r="CJC25" s="177"/>
      <c r="CJD25" s="177"/>
      <c r="CJE25" s="177"/>
      <c r="CJF25" s="177"/>
      <c r="CJG25" s="177"/>
      <c r="CJH25" s="177"/>
      <c r="CJI25" s="177"/>
      <c r="CJJ25" s="177"/>
      <c r="CJK25" s="177"/>
      <c r="CJL25" s="177"/>
      <c r="CJM25" s="177"/>
      <c r="CJN25" s="177"/>
      <c r="CJO25" s="177"/>
      <c r="CJP25" s="177"/>
      <c r="CJQ25" s="177"/>
      <c r="CJR25" s="177"/>
      <c r="CJS25" s="177"/>
      <c r="CJT25" s="177"/>
      <c r="CJU25" s="177"/>
      <c r="CJV25" s="177"/>
      <c r="CJW25" s="177"/>
      <c r="CJX25" s="177"/>
      <c r="CJY25" s="177"/>
      <c r="CJZ25" s="177"/>
      <c r="CKA25" s="177"/>
      <c r="CKB25" s="177"/>
      <c r="CKC25" s="177"/>
      <c r="CKD25" s="177"/>
      <c r="CKE25" s="177"/>
      <c r="CKF25" s="177"/>
      <c r="CKG25" s="177"/>
      <c r="CKH25" s="177"/>
      <c r="CKI25" s="177"/>
      <c r="CKJ25" s="177"/>
      <c r="CKK25" s="177"/>
      <c r="CKL25" s="177"/>
      <c r="CKM25" s="177"/>
      <c r="CKN25" s="177"/>
      <c r="CKO25" s="177"/>
      <c r="CKP25" s="177"/>
      <c r="CKQ25" s="177"/>
      <c r="CKR25" s="177"/>
      <c r="CKS25" s="177"/>
      <c r="CKT25" s="177"/>
      <c r="CKU25" s="177"/>
      <c r="CKV25" s="177"/>
      <c r="CKW25" s="177"/>
      <c r="CKX25" s="177"/>
      <c r="CKY25" s="177"/>
      <c r="CKZ25" s="177"/>
      <c r="CLA25" s="177"/>
      <c r="CLB25" s="177"/>
      <c r="CLC25" s="177"/>
      <c r="CLD25" s="177"/>
      <c r="CLE25" s="177"/>
      <c r="CLF25" s="177"/>
      <c r="CLG25" s="177"/>
      <c r="CLH25" s="177"/>
      <c r="CLI25" s="177"/>
      <c r="CLJ25" s="177"/>
      <c r="CLK25" s="177"/>
      <c r="CLL25" s="177"/>
      <c r="CLM25" s="177"/>
      <c r="CLN25" s="177"/>
      <c r="CLO25" s="177"/>
      <c r="CLP25" s="177"/>
      <c r="CLQ25" s="177"/>
      <c r="CLR25" s="177"/>
      <c r="CLS25" s="177"/>
      <c r="CLT25" s="177"/>
      <c r="CLU25" s="177"/>
      <c r="CLV25" s="177"/>
      <c r="CLW25" s="177"/>
      <c r="CLX25" s="177"/>
      <c r="CLY25" s="177"/>
      <c r="CLZ25" s="177"/>
      <c r="CMA25" s="177"/>
      <c r="CMB25" s="177"/>
      <c r="CMC25" s="177"/>
      <c r="CMD25" s="177"/>
      <c r="CME25" s="177"/>
      <c r="CMF25" s="177"/>
      <c r="CMG25" s="177"/>
      <c r="CMH25" s="177"/>
      <c r="CMI25" s="177"/>
      <c r="CMJ25" s="177"/>
      <c r="CMK25" s="177"/>
      <c r="CML25" s="177"/>
      <c r="CMM25" s="177"/>
      <c r="CMN25" s="177"/>
      <c r="CMO25" s="177"/>
      <c r="CMP25" s="177"/>
      <c r="CMQ25" s="177"/>
      <c r="CMR25" s="177"/>
      <c r="CMS25" s="177"/>
      <c r="CMT25" s="177"/>
      <c r="CMU25" s="177"/>
      <c r="CMV25" s="177"/>
      <c r="CMW25" s="177"/>
      <c r="CMX25" s="177"/>
      <c r="CMY25" s="177"/>
      <c r="CMZ25" s="177"/>
      <c r="CNA25" s="177"/>
      <c r="CNB25" s="177"/>
      <c r="CNC25" s="177"/>
      <c r="CND25" s="177"/>
      <c r="CNE25" s="177"/>
      <c r="CNF25" s="177"/>
      <c r="CNG25" s="177"/>
      <c r="CNH25" s="177"/>
      <c r="CNI25" s="177"/>
      <c r="CNJ25" s="177"/>
      <c r="CNK25" s="177"/>
      <c r="CNL25" s="177"/>
      <c r="CNM25" s="177"/>
      <c r="CNN25" s="177"/>
      <c r="CNO25" s="177"/>
      <c r="CNP25" s="177"/>
      <c r="CNQ25" s="177"/>
      <c r="CNR25" s="177"/>
      <c r="CNS25" s="177"/>
      <c r="CNT25" s="177"/>
      <c r="CNU25" s="177"/>
      <c r="CNV25" s="177"/>
      <c r="CNW25" s="177"/>
      <c r="CNX25" s="177"/>
      <c r="CNY25" s="177"/>
      <c r="CNZ25" s="177"/>
      <c r="COA25" s="177"/>
      <c r="COB25" s="177"/>
      <c r="COC25" s="177"/>
      <c r="COD25" s="177"/>
      <c r="COE25" s="177"/>
      <c r="COF25" s="177"/>
      <c r="COG25" s="177"/>
      <c r="COH25" s="177"/>
      <c r="COI25" s="177"/>
      <c r="COJ25" s="177"/>
      <c r="COK25" s="177"/>
      <c r="COL25" s="177"/>
      <c r="COM25" s="177"/>
      <c r="CON25" s="177"/>
      <c r="COO25" s="177"/>
      <c r="COP25" s="177"/>
      <c r="COQ25" s="177"/>
      <c r="COR25" s="177"/>
      <c r="COS25" s="177"/>
      <c r="COT25" s="177"/>
      <c r="COU25" s="177"/>
      <c r="COV25" s="177"/>
      <c r="COW25" s="177"/>
      <c r="COX25" s="177"/>
      <c r="COY25" s="177"/>
      <c r="COZ25" s="177"/>
      <c r="CPA25" s="177"/>
      <c r="CPB25" s="177"/>
      <c r="CPC25" s="177"/>
      <c r="CPD25" s="177"/>
      <c r="CPE25" s="177"/>
      <c r="CPF25" s="177"/>
      <c r="CPG25" s="177"/>
      <c r="CPH25" s="177"/>
      <c r="CPI25" s="177"/>
      <c r="CPJ25" s="177"/>
      <c r="CPK25" s="177"/>
      <c r="CPL25" s="177"/>
      <c r="CPM25" s="177"/>
      <c r="CPN25" s="177"/>
      <c r="CPO25" s="177"/>
      <c r="CPP25" s="177"/>
      <c r="CPQ25" s="177"/>
      <c r="CPR25" s="177"/>
      <c r="CPS25" s="177"/>
      <c r="CPT25" s="177"/>
      <c r="CPU25" s="177"/>
      <c r="CPV25" s="177"/>
      <c r="CPW25" s="177"/>
      <c r="CPX25" s="177"/>
      <c r="CPY25" s="177"/>
      <c r="CPZ25" s="177"/>
      <c r="CQA25" s="177"/>
      <c r="CQB25" s="177"/>
      <c r="CQC25" s="177"/>
      <c r="CQD25" s="177"/>
      <c r="CQE25" s="177"/>
      <c r="CQF25" s="177"/>
      <c r="CQG25" s="177"/>
      <c r="CQH25" s="177"/>
      <c r="CQI25" s="177"/>
      <c r="CQJ25" s="177"/>
      <c r="CQK25" s="177"/>
      <c r="CQL25" s="177"/>
      <c r="CQM25" s="177"/>
      <c r="CQN25" s="177"/>
      <c r="CQO25" s="177"/>
      <c r="CQP25" s="177"/>
      <c r="CQQ25" s="177"/>
      <c r="CQR25" s="177"/>
      <c r="CQS25" s="177"/>
      <c r="CQT25" s="177"/>
      <c r="CQU25" s="177"/>
      <c r="CQV25" s="177"/>
      <c r="CQW25" s="177"/>
      <c r="CQX25" s="177"/>
      <c r="CQY25" s="177"/>
      <c r="CQZ25" s="177"/>
      <c r="CRA25" s="177"/>
      <c r="CRB25" s="177"/>
      <c r="CRC25" s="177"/>
      <c r="CRD25" s="177"/>
      <c r="CRE25" s="177"/>
      <c r="CRF25" s="177"/>
      <c r="CRG25" s="177"/>
      <c r="CRH25" s="177"/>
      <c r="CRI25" s="177"/>
      <c r="CRJ25" s="177"/>
      <c r="CRK25" s="177"/>
      <c r="CRL25" s="177"/>
      <c r="CRM25" s="177"/>
      <c r="CRN25" s="177"/>
      <c r="CRO25" s="177"/>
      <c r="CRP25" s="177"/>
      <c r="CRQ25" s="177"/>
      <c r="CRR25" s="177"/>
      <c r="CRS25" s="177"/>
      <c r="CRT25" s="177"/>
      <c r="CRU25" s="177"/>
      <c r="CRV25" s="177"/>
      <c r="CRW25" s="177"/>
      <c r="CRX25" s="177"/>
      <c r="CRY25" s="177"/>
      <c r="CRZ25" s="177"/>
      <c r="CSA25" s="177"/>
      <c r="CSB25" s="177"/>
      <c r="CSC25" s="177"/>
      <c r="CSD25" s="177"/>
      <c r="CSE25" s="177"/>
      <c r="CSF25" s="177"/>
      <c r="CSG25" s="177"/>
      <c r="CSH25" s="177"/>
      <c r="CSI25" s="177"/>
      <c r="CSJ25" s="177"/>
      <c r="CSK25" s="177"/>
      <c r="CSL25" s="177"/>
      <c r="CSM25" s="177"/>
      <c r="CSN25" s="177"/>
      <c r="CSO25" s="177"/>
      <c r="CSP25" s="177"/>
      <c r="CSQ25" s="177"/>
      <c r="CSR25" s="177"/>
      <c r="CSS25" s="177"/>
      <c r="CST25" s="177"/>
      <c r="CSU25" s="177"/>
      <c r="CSV25" s="177"/>
      <c r="CSW25" s="177"/>
      <c r="CSX25" s="177"/>
      <c r="CSY25" s="177"/>
      <c r="CSZ25" s="177"/>
      <c r="CTA25" s="177"/>
      <c r="CTB25" s="177"/>
      <c r="CTC25" s="177"/>
      <c r="CTD25" s="177"/>
      <c r="CTE25" s="177"/>
      <c r="CTF25" s="177"/>
      <c r="CTG25" s="177"/>
      <c r="CTH25" s="177"/>
      <c r="CTI25" s="177"/>
      <c r="CTJ25" s="177"/>
      <c r="CTK25" s="177"/>
      <c r="CTL25" s="177"/>
      <c r="CTM25" s="177"/>
      <c r="CTN25" s="177"/>
      <c r="CTO25" s="177"/>
      <c r="CTP25" s="177"/>
      <c r="CTQ25" s="177"/>
      <c r="CTR25" s="177"/>
      <c r="CTS25" s="177"/>
      <c r="CTT25" s="177"/>
      <c r="CTU25" s="177"/>
      <c r="CTV25" s="177"/>
      <c r="CTW25" s="177"/>
      <c r="CTX25" s="177"/>
      <c r="CTY25" s="177"/>
      <c r="CTZ25" s="177"/>
      <c r="CUA25" s="177"/>
      <c r="CUB25" s="177"/>
      <c r="CUC25" s="177"/>
      <c r="CUD25" s="177"/>
      <c r="CUE25" s="177"/>
      <c r="CUF25" s="177"/>
      <c r="CUG25" s="177"/>
      <c r="CUH25" s="177"/>
      <c r="CUI25" s="177"/>
      <c r="CUJ25" s="177"/>
      <c r="CUK25" s="177"/>
      <c r="CUL25" s="177"/>
      <c r="CUM25" s="177"/>
      <c r="CUN25" s="177"/>
      <c r="CUO25" s="177"/>
      <c r="CUP25" s="177"/>
      <c r="CUQ25" s="177"/>
      <c r="CUR25" s="177"/>
      <c r="CUS25" s="177"/>
      <c r="CUT25" s="177"/>
      <c r="CUU25" s="177"/>
      <c r="CUV25" s="177"/>
      <c r="CUW25" s="177"/>
      <c r="CUX25" s="177"/>
      <c r="CUY25" s="177"/>
      <c r="CUZ25" s="177"/>
      <c r="CVA25" s="177"/>
      <c r="CVB25" s="177"/>
      <c r="CVC25" s="177"/>
      <c r="CVD25" s="177"/>
      <c r="CVE25" s="177"/>
      <c r="CVF25" s="177"/>
      <c r="CVG25" s="177"/>
      <c r="CVH25" s="177"/>
      <c r="CVI25" s="177"/>
      <c r="CVJ25" s="177"/>
      <c r="CVK25" s="177"/>
      <c r="CVL25" s="177"/>
      <c r="CVM25" s="177"/>
      <c r="CVN25" s="177"/>
      <c r="CVO25" s="177"/>
      <c r="CVP25" s="177"/>
      <c r="CVQ25" s="177"/>
      <c r="CVR25" s="177"/>
      <c r="CVS25" s="177"/>
      <c r="CVT25" s="177"/>
      <c r="CVU25" s="177"/>
      <c r="CVV25" s="177"/>
      <c r="CVW25" s="177"/>
      <c r="CVX25" s="177"/>
      <c r="CVY25" s="177"/>
      <c r="CVZ25" s="177"/>
      <c r="CWA25" s="177"/>
      <c r="CWB25" s="177"/>
      <c r="CWC25" s="177"/>
      <c r="CWD25" s="177"/>
      <c r="CWE25" s="177"/>
      <c r="CWF25" s="177"/>
      <c r="CWG25" s="177"/>
      <c r="CWH25" s="177"/>
      <c r="CWI25" s="177"/>
      <c r="CWJ25" s="177"/>
      <c r="CWK25" s="177"/>
      <c r="CWL25" s="177"/>
      <c r="CWM25" s="177"/>
      <c r="CWN25" s="177"/>
      <c r="CWO25" s="177"/>
      <c r="CWP25" s="177"/>
      <c r="CWQ25" s="177"/>
      <c r="CWR25" s="177"/>
      <c r="CWS25" s="177"/>
      <c r="CWT25" s="177"/>
      <c r="CWU25" s="177"/>
      <c r="CWV25" s="177"/>
      <c r="CWW25" s="177"/>
      <c r="CWX25" s="177"/>
      <c r="CWY25" s="177"/>
      <c r="CWZ25" s="177"/>
      <c r="CXA25" s="177"/>
      <c r="CXB25" s="177"/>
      <c r="CXC25" s="177"/>
      <c r="CXD25" s="177"/>
      <c r="CXE25" s="177"/>
      <c r="CXF25" s="177"/>
      <c r="CXG25" s="177"/>
      <c r="CXH25" s="177"/>
      <c r="CXI25" s="177"/>
      <c r="CXJ25" s="177"/>
      <c r="CXK25" s="177"/>
      <c r="CXL25" s="177"/>
      <c r="CXM25" s="177"/>
      <c r="CXN25" s="177"/>
      <c r="CXO25" s="177"/>
      <c r="CXP25" s="177"/>
      <c r="CXQ25" s="177"/>
      <c r="CXR25" s="177"/>
      <c r="CXS25" s="177"/>
      <c r="CXT25" s="177"/>
      <c r="CXU25" s="177"/>
      <c r="CXV25" s="177"/>
      <c r="CXW25" s="177"/>
      <c r="CXX25" s="177"/>
      <c r="CXY25" s="177"/>
      <c r="CXZ25" s="177"/>
      <c r="CYA25" s="177"/>
      <c r="CYB25" s="177"/>
      <c r="CYC25" s="177"/>
      <c r="CYD25" s="177"/>
      <c r="CYE25" s="177"/>
      <c r="CYF25" s="177"/>
      <c r="CYG25" s="177"/>
      <c r="CYH25" s="177"/>
      <c r="CYI25" s="177"/>
      <c r="CYJ25" s="177"/>
      <c r="CYK25" s="177"/>
      <c r="CYL25" s="177"/>
      <c r="CYM25" s="177"/>
      <c r="CYN25" s="177"/>
      <c r="CYO25" s="177"/>
      <c r="CYP25" s="177"/>
      <c r="CYQ25" s="177"/>
      <c r="CYR25" s="177"/>
      <c r="CYS25" s="177"/>
      <c r="CYT25" s="177"/>
      <c r="CYU25" s="177"/>
      <c r="CYV25" s="177"/>
      <c r="CYW25" s="177"/>
      <c r="CYX25" s="177"/>
      <c r="CYY25" s="177"/>
      <c r="CYZ25" s="177"/>
      <c r="CZA25" s="177"/>
      <c r="CZB25" s="177"/>
      <c r="CZC25" s="177"/>
      <c r="CZD25" s="177"/>
      <c r="CZE25" s="177"/>
      <c r="CZF25" s="177"/>
      <c r="CZG25" s="177"/>
      <c r="CZH25" s="177"/>
      <c r="CZI25" s="177"/>
      <c r="CZJ25" s="177"/>
      <c r="CZK25" s="177"/>
      <c r="CZL25" s="177"/>
      <c r="CZM25" s="177"/>
      <c r="CZN25" s="177"/>
      <c r="CZO25" s="177"/>
      <c r="CZP25" s="177"/>
      <c r="CZQ25" s="177"/>
      <c r="CZR25" s="177"/>
      <c r="CZS25" s="177"/>
      <c r="CZT25" s="177"/>
      <c r="CZU25" s="177"/>
      <c r="CZV25" s="177"/>
      <c r="CZW25" s="177"/>
      <c r="CZX25" s="177"/>
      <c r="CZY25" s="177"/>
      <c r="CZZ25" s="177"/>
      <c r="DAA25" s="177"/>
      <c r="DAB25" s="177"/>
      <c r="DAC25" s="177"/>
      <c r="DAD25" s="177"/>
      <c r="DAE25" s="177"/>
      <c r="DAF25" s="177"/>
      <c r="DAG25" s="177"/>
      <c r="DAH25" s="177"/>
      <c r="DAI25" s="177"/>
      <c r="DAJ25" s="177"/>
      <c r="DAK25" s="177"/>
      <c r="DAL25" s="177"/>
      <c r="DAM25" s="177"/>
      <c r="DAN25" s="177"/>
      <c r="DAO25" s="177"/>
      <c r="DAP25" s="177"/>
      <c r="DAQ25" s="177"/>
      <c r="DAR25" s="177"/>
      <c r="DAS25" s="177"/>
      <c r="DAT25" s="177"/>
      <c r="DAU25" s="177"/>
      <c r="DAV25" s="177"/>
      <c r="DAW25" s="177"/>
      <c r="DAX25" s="177"/>
      <c r="DAY25" s="177"/>
      <c r="DAZ25" s="177"/>
      <c r="DBA25" s="177"/>
      <c r="DBB25" s="177"/>
      <c r="DBC25" s="177"/>
      <c r="DBD25" s="177"/>
      <c r="DBE25" s="177"/>
      <c r="DBF25" s="177"/>
      <c r="DBG25" s="177"/>
      <c r="DBH25" s="177"/>
      <c r="DBI25" s="177"/>
      <c r="DBJ25" s="177"/>
      <c r="DBK25" s="177"/>
      <c r="DBL25" s="177"/>
      <c r="DBM25" s="177"/>
      <c r="DBN25" s="177"/>
      <c r="DBO25" s="177"/>
      <c r="DBP25" s="177"/>
      <c r="DBQ25" s="177"/>
      <c r="DBR25" s="177"/>
      <c r="DBS25" s="177"/>
      <c r="DBT25" s="177"/>
      <c r="DBU25" s="177"/>
      <c r="DBV25" s="177"/>
      <c r="DBW25" s="177"/>
      <c r="DBX25" s="177"/>
      <c r="DBY25" s="177"/>
      <c r="DBZ25" s="177"/>
      <c r="DCA25" s="177"/>
      <c r="DCB25" s="177"/>
      <c r="DCC25" s="177"/>
      <c r="DCD25" s="177"/>
      <c r="DCE25" s="177"/>
      <c r="DCF25" s="177"/>
      <c r="DCG25" s="177"/>
      <c r="DCH25" s="177"/>
      <c r="DCI25" s="177"/>
      <c r="DCJ25" s="177"/>
      <c r="DCK25" s="177"/>
      <c r="DCL25" s="177"/>
      <c r="DCM25" s="177"/>
      <c r="DCN25" s="177"/>
      <c r="DCO25" s="177"/>
      <c r="DCP25" s="177"/>
      <c r="DCQ25" s="177"/>
      <c r="DCR25" s="177"/>
      <c r="DCS25" s="177"/>
      <c r="DCT25" s="177"/>
      <c r="DCU25" s="177"/>
      <c r="DCV25" s="177"/>
      <c r="DCW25" s="177"/>
      <c r="DCX25" s="177"/>
      <c r="DCY25" s="177"/>
      <c r="DCZ25" s="177"/>
      <c r="DDA25" s="177"/>
      <c r="DDB25" s="177"/>
      <c r="DDC25" s="177"/>
      <c r="DDD25" s="177"/>
      <c r="DDE25" s="177"/>
      <c r="DDF25" s="177"/>
      <c r="DDG25" s="177"/>
      <c r="DDH25" s="177"/>
      <c r="DDI25" s="177"/>
      <c r="DDJ25" s="177"/>
      <c r="DDK25" s="177"/>
      <c r="DDL25" s="177"/>
      <c r="DDM25" s="177"/>
      <c r="DDN25" s="177"/>
      <c r="DDO25" s="177"/>
      <c r="DDP25" s="177"/>
      <c r="DDQ25" s="177"/>
      <c r="DDR25" s="177"/>
      <c r="DDS25" s="177"/>
      <c r="DDT25" s="177"/>
      <c r="DDU25" s="177"/>
      <c r="DDV25" s="177"/>
      <c r="DDW25" s="177"/>
      <c r="DDX25" s="177"/>
      <c r="DDY25" s="177"/>
      <c r="DDZ25" s="177"/>
      <c r="DEA25" s="177"/>
      <c r="DEB25" s="177"/>
      <c r="DEC25" s="177"/>
      <c r="DED25" s="177"/>
      <c r="DEE25" s="177"/>
      <c r="DEF25" s="177"/>
      <c r="DEG25" s="177"/>
      <c r="DEH25" s="177"/>
      <c r="DEI25" s="177"/>
      <c r="DEJ25" s="177"/>
      <c r="DEK25" s="177"/>
      <c r="DEL25" s="177"/>
      <c r="DEM25" s="177"/>
      <c r="DEN25" s="177"/>
      <c r="DEO25" s="177"/>
      <c r="DEP25" s="177"/>
      <c r="DEQ25" s="177"/>
      <c r="DER25" s="177"/>
      <c r="DES25" s="177"/>
      <c r="DET25" s="177"/>
      <c r="DEU25" s="177"/>
      <c r="DEV25" s="177"/>
      <c r="DEW25" s="177"/>
      <c r="DEX25" s="177"/>
      <c r="DEY25" s="177"/>
      <c r="DEZ25" s="177"/>
      <c r="DFA25" s="177"/>
      <c r="DFB25" s="177"/>
      <c r="DFC25" s="177"/>
      <c r="DFD25" s="177"/>
      <c r="DFE25" s="177"/>
      <c r="DFF25" s="177"/>
      <c r="DFG25" s="177"/>
      <c r="DFH25" s="177"/>
      <c r="DFI25" s="177"/>
      <c r="DFJ25" s="177"/>
      <c r="DFK25" s="177"/>
      <c r="DFL25" s="177"/>
      <c r="DFM25" s="177"/>
      <c r="DFN25" s="177"/>
      <c r="DFO25" s="177"/>
      <c r="DFP25" s="177"/>
      <c r="DFQ25" s="177"/>
      <c r="DFR25" s="177"/>
      <c r="DFS25" s="177"/>
      <c r="DFT25" s="177"/>
      <c r="DFU25" s="177"/>
      <c r="DFV25" s="177"/>
      <c r="DFW25" s="177"/>
      <c r="DFX25" s="177"/>
      <c r="DFY25" s="177"/>
      <c r="DFZ25" s="177"/>
      <c r="DGA25" s="177"/>
      <c r="DGB25" s="177"/>
      <c r="DGC25" s="177"/>
      <c r="DGD25" s="177"/>
      <c r="DGE25" s="177"/>
      <c r="DGF25" s="177"/>
      <c r="DGG25" s="177"/>
      <c r="DGH25" s="177"/>
      <c r="DGI25" s="177"/>
      <c r="DGJ25" s="177"/>
      <c r="DGK25" s="177"/>
      <c r="DGL25" s="177"/>
      <c r="DGM25" s="177"/>
      <c r="DGN25" s="177"/>
      <c r="DGO25" s="177"/>
      <c r="DGP25" s="177"/>
      <c r="DGQ25" s="177"/>
      <c r="DGR25" s="177"/>
      <c r="DGS25" s="177"/>
      <c r="DGT25" s="177"/>
      <c r="DGU25" s="177"/>
      <c r="DGV25" s="177"/>
      <c r="DGW25" s="177"/>
      <c r="DGX25" s="177"/>
      <c r="DGY25" s="177"/>
      <c r="DGZ25" s="177"/>
      <c r="DHA25" s="177"/>
      <c r="DHB25" s="177"/>
      <c r="DHC25" s="177"/>
      <c r="DHD25" s="177"/>
      <c r="DHE25" s="177"/>
      <c r="DHF25" s="177"/>
      <c r="DHG25" s="177"/>
      <c r="DHH25" s="177"/>
      <c r="DHI25" s="177"/>
      <c r="DHJ25" s="177"/>
      <c r="DHK25" s="177"/>
      <c r="DHL25" s="177"/>
      <c r="DHM25" s="177"/>
      <c r="DHN25" s="177"/>
      <c r="DHO25" s="177"/>
      <c r="DHP25" s="177"/>
      <c r="DHQ25" s="177"/>
      <c r="DHR25" s="177"/>
      <c r="DHS25" s="177"/>
      <c r="DHT25" s="177"/>
      <c r="DHU25" s="177"/>
      <c r="DHV25" s="177"/>
      <c r="DHW25" s="177"/>
      <c r="DHX25" s="177"/>
      <c r="DHY25" s="177"/>
      <c r="DHZ25" s="177"/>
      <c r="DIA25" s="177"/>
      <c r="DIB25" s="177"/>
      <c r="DIC25" s="177"/>
      <c r="DID25" s="177"/>
      <c r="DIE25" s="177"/>
      <c r="DIF25" s="177"/>
      <c r="DIG25" s="177"/>
      <c r="DIH25" s="177"/>
      <c r="DII25" s="177"/>
      <c r="DIJ25" s="177"/>
      <c r="DIK25" s="177"/>
      <c r="DIL25" s="177"/>
      <c r="DIM25" s="177"/>
      <c r="DIN25" s="177"/>
      <c r="DIO25" s="177"/>
      <c r="DIP25" s="177"/>
      <c r="DIQ25" s="177"/>
      <c r="DIR25" s="177"/>
      <c r="DIS25" s="177"/>
      <c r="DIT25" s="177"/>
      <c r="DIU25" s="177"/>
      <c r="DIV25" s="177"/>
      <c r="DIW25" s="177"/>
      <c r="DIX25" s="177"/>
      <c r="DIY25" s="177"/>
      <c r="DIZ25" s="177"/>
      <c r="DJA25" s="177"/>
      <c r="DJB25" s="177"/>
      <c r="DJC25" s="177"/>
      <c r="DJD25" s="177"/>
      <c r="DJE25" s="177"/>
      <c r="DJF25" s="177"/>
      <c r="DJG25" s="177"/>
      <c r="DJH25" s="177"/>
      <c r="DJI25" s="177"/>
      <c r="DJJ25" s="177"/>
      <c r="DJK25" s="177"/>
      <c r="DJL25" s="177"/>
      <c r="DJM25" s="177"/>
      <c r="DJN25" s="177"/>
      <c r="DJO25" s="177"/>
      <c r="DJP25" s="177"/>
      <c r="DJQ25" s="177"/>
      <c r="DJR25" s="177"/>
      <c r="DJS25" s="177"/>
      <c r="DJT25" s="177"/>
      <c r="DJU25" s="177"/>
      <c r="DJV25" s="177"/>
      <c r="DJW25" s="177"/>
      <c r="DJX25" s="177"/>
      <c r="DJY25" s="177"/>
      <c r="DJZ25" s="177"/>
      <c r="DKA25" s="177"/>
      <c r="DKB25" s="177"/>
      <c r="DKC25" s="177"/>
      <c r="DKD25" s="177"/>
      <c r="DKE25" s="177"/>
      <c r="DKF25" s="177"/>
      <c r="DKG25" s="177"/>
      <c r="DKH25" s="177"/>
      <c r="DKI25" s="177"/>
      <c r="DKJ25" s="177"/>
      <c r="DKK25" s="177"/>
      <c r="DKL25" s="177"/>
      <c r="DKM25" s="177"/>
      <c r="DKN25" s="177"/>
      <c r="DKO25" s="177"/>
      <c r="DKP25" s="177"/>
      <c r="DKQ25" s="177"/>
      <c r="DKR25" s="177"/>
      <c r="DKS25" s="177"/>
      <c r="DKT25" s="177"/>
      <c r="DKU25" s="177"/>
      <c r="DKV25" s="177"/>
      <c r="DKW25" s="177"/>
      <c r="DKX25" s="177"/>
      <c r="DKY25" s="177"/>
      <c r="DKZ25" s="177"/>
      <c r="DLA25" s="177"/>
      <c r="DLB25" s="177"/>
      <c r="DLC25" s="177"/>
      <c r="DLD25" s="177"/>
      <c r="DLE25" s="177"/>
      <c r="DLF25" s="177"/>
      <c r="DLG25" s="177"/>
      <c r="DLH25" s="177"/>
      <c r="DLI25" s="177"/>
      <c r="DLJ25" s="177"/>
      <c r="DLK25" s="177"/>
      <c r="DLL25" s="177"/>
      <c r="DLM25" s="177"/>
      <c r="DLN25" s="177"/>
      <c r="DLO25" s="177"/>
      <c r="DLP25" s="177"/>
      <c r="DLQ25" s="177"/>
      <c r="DLR25" s="177"/>
      <c r="DLS25" s="177"/>
      <c r="DLT25" s="177"/>
      <c r="DLU25" s="177"/>
      <c r="DLV25" s="177"/>
      <c r="DLW25" s="177"/>
      <c r="DLX25" s="177"/>
      <c r="DLY25" s="177"/>
      <c r="DLZ25" s="177"/>
      <c r="DMA25" s="177"/>
      <c r="DMB25" s="177"/>
      <c r="DMC25" s="177"/>
      <c r="DMD25" s="177"/>
      <c r="DME25" s="177"/>
      <c r="DMF25" s="177"/>
      <c r="DMG25" s="177"/>
      <c r="DMH25" s="177"/>
      <c r="DMI25" s="177"/>
      <c r="DMJ25" s="177"/>
      <c r="DMK25" s="177"/>
      <c r="DML25" s="177"/>
      <c r="DMM25" s="177"/>
      <c r="DMN25" s="177"/>
      <c r="DMO25" s="177"/>
      <c r="DMP25" s="177"/>
      <c r="DMQ25" s="177"/>
      <c r="DMR25" s="177"/>
      <c r="DMS25" s="177"/>
      <c r="DMT25" s="177"/>
      <c r="DMU25" s="177"/>
      <c r="DMV25" s="177"/>
      <c r="DMW25" s="177"/>
      <c r="DMX25" s="177"/>
      <c r="DMY25" s="177"/>
      <c r="DMZ25" s="177"/>
      <c r="DNA25" s="177"/>
      <c r="DNB25" s="177"/>
      <c r="DNC25" s="177"/>
      <c r="DND25" s="177"/>
      <c r="DNE25" s="177"/>
      <c r="DNF25" s="177"/>
      <c r="DNG25" s="177"/>
      <c r="DNH25" s="177"/>
      <c r="DNI25" s="177"/>
      <c r="DNJ25" s="177"/>
      <c r="DNK25" s="177"/>
      <c r="DNL25" s="177"/>
      <c r="DNM25" s="177"/>
      <c r="DNN25" s="177"/>
      <c r="DNO25" s="177"/>
      <c r="DNP25" s="177"/>
      <c r="DNQ25" s="177"/>
      <c r="DNR25" s="177"/>
      <c r="DNS25" s="177"/>
      <c r="DNT25" s="177"/>
      <c r="DNU25" s="177"/>
      <c r="DNV25" s="177"/>
      <c r="DNW25" s="177"/>
      <c r="DNX25" s="177"/>
      <c r="DNY25" s="177"/>
      <c r="DNZ25" s="177"/>
      <c r="DOA25" s="177"/>
      <c r="DOB25" s="177"/>
      <c r="DOC25" s="177"/>
      <c r="DOD25" s="177"/>
      <c r="DOE25" s="177"/>
      <c r="DOF25" s="177"/>
      <c r="DOG25" s="177"/>
      <c r="DOH25" s="177"/>
      <c r="DOI25" s="177"/>
      <c r="DOJ25" s="177"/>
      <c r="DOK25" s="177"/>
      <c r="DOL25" s="177"/>
      <c r="DOM25" s="177"/>
      <c r="DON25" s="177"/>
      <c r="DOO25" s="177"/>
      <c r="DOP25" s="177"/>
      <c r="DOQ25" s="177"/>
      <c r="DOR25" s="177"/>
      <c r="DOS25" s="177"/>
      <c r="DOT25" s="177"/>
      <c r="DOU25" s="177"/>
      <c r="DOV25" s="177"/>
      <c r="DOW25" s="177"/>
      <c r="DOX25" s="177"/>
      <c r="DOY25" s="177"/>
      <c r="DOZ25" s="177"/>
      <c r="DPA25" s="177"/>
      <c r="DPB25" s="177"/>
      <c r="DPC25" s="177"/>
      <c r="DPD25" s="177"/>
      <c r="DPE25" s="177"/>
      <c r="DPF25" s="177"/>
      <c r="DPG25" s="177"/>
      <c r="DPH25" s="177"/>
      <c r="DPI25" s="177"/>
      <c r="DPJ25" s="177"/>
      <c r="DPK25" s="177"/>
      <c r="DPL25" s="177"/>
      <c r="DPM25" s="177"/>
      <c r="DPN25" s="177"/>
      <c r="DPO25" s="177"/>
      <c r="DPP25" s="177"/>
      <c r="DPQ25" s="177"/>
      <c r="DPR25" s="177"/>
      <c r="DPS25" s="177"/>
      <c r="DPT25" s="177"/>
      <c r="DPU25" s="177"/>
      <c r="DPV25" s="177"/>
      <c r="DPW25" s="177"/>
      <c r="DPX25" s="177"/>
      <c r="DPY25" s="177"/>
      <c r="DPZ25" s="177"/>
      <c r="DQA25" s="177"/>
      <c r="DQB25" s="177"/>
      <c r="DQC25" s="177"/>
      <c r="DQD25" s="177"/>
      <c r="DQE25" s="177"/>
      <c r="DQF25" s="177"/>
      <c r="DQG25" s="177"/>
      <c r="DQH25" s="177"/>
      <c r="DQI25" s="177"/>
      <c r="DQJ25" s="177"/>
      <c r="DQK25" s="177"/>
      <c r="DQL25" s="177"/>
      <c r="DQM25" s="177"/>
      <c r="DQN25" s="177"/>
      <c r="DQO25" s="177"/>
      <c r="DQP25" s="177"/>
      <c r="DQQ25" s="177"/>
      <c r="DQR25" s="177"/>
      <c r="DQS25" s="177"/>
      <c r="DQT25" s="177"/>
      <c r="DQU25" s="177"/>
      <c r="DQV25" s="177"/>
      <c r="DQW25" s="177"/>
      <c r="DQX25" s="177"/>
      <c r="DQY25" s="177"/>
      <c r="DQZ25" s="177"/>
      <c r="DRA25" s="177"/>
      <c r="DRB25" s="177"/>
      <c r="DRC25" s="177"/>
      <c r="DRD25" s="177"/>
      <c r="DRE25" s="177"/>
      <c r="DRF25" s="177"/>
      <c r="DRG25" s="177"/>
      <c r="DRH25" s="177"/>
      <c r="DRI25" s="177"/>
      <c r="DRJ25" s="177"/>
      <c r="DRK25" s="177"/>
      <c r="DRL25" s="177"/>
      <c r="DRM25" s="177"/>
      <c r="DRN25" s="177"/>
      <c r="DRO25" s="177"/>
      <c r="DRP25" s="177"/>
      <c r="DRQ25" s="177"/>
      <c r="DRR25" s="177"/>
      <c r="DRS25" s="177"/>
      <c r="DRT25" s="177"/>
      <c r="DRU25" s="177"/>
      <c r="DRV25" s="177"/>
      <c r="DRW25" s="177"/>
      <c r="DRX25" s="177"/>
      <c r="DRY25" s="177"/>
      <c r="DRZ25" s="177"/>
      <c r="DSA25" s="177"/>
      <c r="DSB25" s="177"/>
      <c r="DSC25" s="177"/>
      <c r="DSD25" s="177"/>
      <c r="DSE25" s="177"/>
      <c r="DSF25" s="177"/>
      <c r="DSG25" s="177"/>
      <c r="DSH25" s="177"/>
      <c r="DSI25" s="177"/>
      <c r="DSJ25" s="177"/>
      <c r="DSK25" s="177"/>
      <c r="DSL25" s="177"/>
      <c r="DSM25" s="177"/>
      <c r="DSN25" s="177"/>
      <c r="DSO25" s="177"/>
      <c r="DSP25" s="177"/>
      <c r="DSQ25" s="177"/>
      <c r="DSR25" s="177"/>
      <c r="DSS25" s="177"/>
      <c r="DST25" s="177"/>
      <c r="DSU25" s="177"/>
      <c r="DSV25" s="177"/>
      <c r="DSW25" s="177"/>
      <c r="DSX25" s="177"/>
      <c r="DSY25" s="177"/>
      <c r="DSZ25" s="177"/>
      <c r="DTA25" s="177"/>
      <c r="DTB25" s="177"/>
      <c r="DTC25" s="177"/>
      <c r="DTD25" s="177"/>
      <c r="DTE25" s="177"/>
      <c r="DTF25" s="177"/>
      <c r="DTG25" s="177"/>
      <c r="DTH25" s="177"/>
      <c r="DTI25" s="177"/>
      <c r="DTJ25" s="177"/>
      <c r="DTK25" s="177"/>
      <c r="DTL25" s="177"/>
      <c r="DTM25" s="177"/>
      <c r="DTN25" s="177"/>
      <c r="DTO25" s="177"/>
      <c r="DTP25" s="177"/>
      <c r="DTQ25" s="177"/>
      <c r="DTR25" s="177"/>
      <c r="DTS25" s="177"/>
      <c r="DTT25" s="177"/>
      <c r="DTU25" s="177"/>
      <c r="DTV25" s="177"/>
      <c r="DTW25" s="177"/>
      <c r="DTX25" s="177"/>
      <c r="DTY25" s="177"/>
      <c r="DTZ25" s="177"/>
      <c r="DUA25" s="177"/>
      <c r="DUB25" s="177"/>
      <c r="DUC25" s="177"/>
      <c r="DUD25" s="177"/>
      <c r="DUE25" s="177"/>
      <c r="DUF25" s="177"/>
      <c r="DUG25" s="177"/>
      <c r="DUH25" s="177"/>
      <c r="DUI25" s="177"/>
      <c r="DUJ25" s="177"/>
      <c r="DUK25" s="177"/>
      <c r="DUL25" s="177"/>
      <c r="DUM25" s="177"/>
      <c r="DUN25" s="177"/>
      <c r="DUO25" s="177"/>
      <c r="DUP25" s="177"/>
      <c r="DUQ25" s="177"/>
      <c r="DUR25" s="177"/>
      <c r="DUS25" s="177"/>
      <c r="DUT25" s="177"/>
      <c r="DUU25" s="177"/>
      <c r="DUV25" s="177"/>
      <c r="DUW25" s="177"/>
      <c r="DUX25" s="177"/>
      <c r="DUY25" s="177"/>
      <c r="DUZ25" s="177"/>
      <c r="DVA25" s="177"/>
      <c r="DVB25" s="177"/>
      <c r="DVC25" s="177"/>
      <c r="DVD25" s="177"/>
      <c r="DVE25" s="177"/>
      <c r="DVF25" s="177"/>
      <c r="DVG25" s="177"/>
      <c r="DVH25" s="177"/>
      <c r="DVI25" s="177"/>
      <c r="DVJ25" s="177"/>
      <c r="DVK25" s="177"/>
      <c r="DVL25" s="177"/>
      <c r="DVM25" s="177"/>
      <c r="DVN25" s="177"/>
      <c r="DVO25" s="177"/>
      <c r="DVP25" s="177"/>
      <c r="DVQ25" s="177"/>
      <c r="DVR25" s="177"/>
      <c r="DVS25" s="177"/>
      <c r="DVT25" s="177"/>
      <c r="DVU25" s="177"/>
      <c r="DVV25" s="177"/>
      <c r="DVW25" s="177"/>
      <c r="DVX25" s="177"/>
      <c r="DVY25" s="177"/>
      <c r="DVZ25" s="177"/>
      <c r="DWA25" s="177"/>
      <c r="DWB25" s="177"/>
      <c r="DWC25" s="177"/>
      <c r="DWD25" s="177"/>
      <c r="DWE25" s="177"/>
      <c r="DWF25" s="177"/>
      <c r="DWG25" s="177"/>
      <c r="DWH25" s="177"/>
      <c r="DWI25" s="177"/>
      <c r="DWJ25" s="177"/>
      <c r="DWK25" s="177"/>
      <c r="DWL25" s="177"/>
      <c r="DWM25" s="177"/>
      <c r="DWN25" s="177"/>
      <c r="DWO25" s="177"/>
      <c r="DWP25" s="177"/>
      <c r="DWQ25" s="177"/>
      <c r="DWR25" s="177"/>
      <c r="DWS25" s="177"/>
      <c r="DWT25" s="177"/>
      <c r="DWU25" s="177"/>
      <c r="DWV25" s="177"/>
      <c r="DWW25" s="177"/>
      <c r="DWX25" s="177"/>
      <c r="DWY25" s="177"/>
      <c r="DWZ25" s="177"/>
      <c r="DXA25" s="177"/>
      <c r="DXB25" s="177"/>
      <c r="DXC25" s="177"/>
      <c r="DXD25" s="177"/>
      <c r="DXE25" s="177"/>
      <c r="DXF25" s="177"/>
      <c r="DXG25" s="177"/>
      <c r="DXH25" s="177"/>
      <c r="DXI25" s="177"/>
      <c r="DXJ25" s="177"/>
      <c r="DXK25" s="177"/>
      <c r="DXL25" s="177"/>
      <c r="DXM25" s="177"/>
      <c r="DXN25" s="177"/>
      <c r="DXO25" s="177"/>
      <c r="DXP25" s="177"/>
      <c r="DXQ25" s="177"/>
      <c r="DXR25" s="177"/>
      <c r="DXS25" s="177"/>
      <c r="DXT25" s="177"/>
      <c r="DXU25" s="177"/>
      <c r="DXV25" s="177"/>
      <c r="DXW25" s="177"/>
      <c r="DXX25" s="177"/>
      <c r="DXY25" s="177"/>
      <c r="DXZ25" s="177"/>
      <c r="DYA25" s="177"/>
      <c r="DYB25" s="177"/>
      <c r="DYC25" s="177"/>
      <c r="DYD25" s="177"/>
      <c r="DYE25" s="177"/>
      <c r="DYF25" s="177"/>
      <c r="DYG25" s="177"/>
      <c r="DYH25" s="177"/>
      <c r="DYI25" s="177"/>
      <c r="DYJ25" s="177"/>
      <c r="DYK25" s="177"/>
      <c r="DYL25" s="177"/>
      <c r="DYM25" s="177"/>
      <c r="DYN25" s="177"/>
      <c r="DYO25" s="177"/>
      <c r="DYP25" s="177"/>
      <c r="DYQ25" s="177"/>
      <c r="DYR25" s="177"/>
      <c r="DYS25" s="177"/>
      <c r="DYT25" s="177"/>
      <c r="DYU25" s="177"/>
      <c r="DYV25" s="177"/>
      <c r="DYW25" s="177"/>
      <c r="DYX25" s="177"/>
      <c r="DYY25" s="177"/>
      <c r="DYZ25" s="177"/>
      <c r="DZA25" s="177"/>
      <c r="DZB25" s="177"/>
      <c r="DZC25" s="177"/>
      <c r="DZD25" s="177"/>
      <c r="DZE25" s="177"/>
      <c r="DZF25" s="177"/>
      <c r="DZG25" s="177"/>
      <c r="DZH25" s="177"/>
      <c r="DZI25" s="177"/>
      <c r="DZJ25" s="177"/>
      <c r="DZK25" s="177"/>
      <c r="DZL25" s="177"/>
      <c r="DZM25" s="177"/>
      <c r="DZN25" s="177"/>
      <c r="DZO25" s="177"/>
      <c r="DZP25" s="177"/>
      <c r="DZQ25" s="177"/>
      <c r="DZR25" s="177"/>
      <c r="DZS25" s="177"/>
      <c r="DZT25" s="177"/>
      <c r="DZU25" s="177"/>
      <c r="DZV25" s="177"/>
      <c r="DZW25" s="177"/>
      <c r="DZX25" s="177"/>
      <c r="DZY25" s="177"/>
      <c r="DZZ25" s="177"/>
      <c r="EAA25" s="177"/>
      <c r="EAB25" s="177"/>
      <c r="EAC25" s="177"/>
      <c r="EAD25" s="177"/>
      <c r="EAE25" s="177"/>
      <c r="EAF25" s="177"/>
      <c r="EAG25" s="177"/>
      <c r="EAH25" s="177"/>
      <c r="EAI25" s="177"/>
      <c r="EAJ25" s="177"/>
      <c r="EAK25" s="177"/>
      <c r="EAL25" s="177"/>
      <c r="EAM25" s="177"/>
      <c r="EAN25" s="177"/>
      <c r="EAO25" s="177"/>
      <c r="EAP25" s="177"/>
      <c r="EAQ25" s="177"/>
      <c r="EAR25" s="177"/>
      <c r="EAS25" s="177"/>
      <c r="EAT25" s="177"/>
      <c r="EAU25" s="177"/>
      <c r="EAV25" s="177"/>
      <c r="EAW25" s="177"/>
      <c r="EAX25" s="177"/>
      <c r="EAY25" s="177"/>
      <c r="EAZ25" s="177"/>
      <c r="EBA25" s="177"/>
      <c r="EBB25" s="177"/>
      <c r="EBC25" s="177"/>
      <c r="EBD25" s="177"/>
      <c r="EBE25" s="177"/>
      <c r="EBF25" s="177"/>
      <c r="EBG25" s="177"/>
      <c r="EBH25" s="177"/>
      <c r="EBI25" s="177"/>
      <c r="EBJ25" s="177"/>
      <c r="EBK25" s="177"/>
      <c r="EBL25" s="177"/>
      <c r="EBM25" s="177"/>
      <c r="EBN25" s="177"/>
      <c r="EBO25" s="177"/>
      <c r="EBP25" s="177"/>
      <c r="EBQ25" s="177"/>
      <c r="EBR25" s="177"/>
      <c r="EBS25" s="177"/>
      <c r="EBT25" s="177"/>
      <c r="EBU25" s="177"/>
      <c r="EBV25" s="177"/>
      <c r="EBW25" s="177"/>
      <c r="EBX25" s="177"/>
      <c r="EBY25" s="177"/>
      <c r="EBZ25" s="177"/>
      <c r="ECA25" s="177"/>
      <c r="ECB25" s="177"/>
      <c r="ECC25" s="177"/>
      <c r="ECD25" s="177"/>
      <c r="ECE25" s="177"/>
      <c r="ECF25" s="177"/>
      <c r="ECG25" s="177"/>
      <c r="ECH25" s="177"/>
      <c r="ECI25" s="177"/>
      <c r="ECJ25" s="177"/>
      <c r="ECK25" s="177"/>
      <c r="ECL25" s="177"/>
      <c r="ECM25" s="177"/>
      <c r="ECN25" s="177"/>
      <c r="ECO25" s="177"/>
      <c r="ECP25" s="177"/>
      <c r="ECQ25" s="177"/>
      <c r="ECR25" s="177"/>
      <c r="ECS25" s="177"/>
      <c r="ECT25" s="177"/>
      <c r="ECU25" s="177"/>
      <c r="ECV25" s="177"/>
      <c r="ECW25" s="177"/>
      <c r="ECX25" s="177"/>
      <c r="ECY25" s="177"/>
      <c r="ECZ25" s="177"/>
      <c r="EDA25" s="177"/>
      <c r="EDB25" s="177"/>
      <c r="EDC25" s="177"/>
      <c r="EDD25" s="177"/>
      <c r="EDE25" s="177"/>
      <c r="EDF25" s="177"/>
      <c r="EDG25" s="177"/>
      <c r="EDH25" s="177"/>
      <c r="EDI25" s="177"/>
      <c r="EDJ25" s="177"/>
      <c r="EDK25" s="177"/>
      <c r="EDL25" s="177"/>
      <c r="EDM25" s="177"/>
      <c r="EDN25" s="177"/>
      <c r="EDO25" s="177"/>
      <c r="EDP25" s="177"/>
      <c r="EDQ25" s="177"/>
      <c r="EDR25" s="177"/>
      <c r="EDS25" s="177"/>
      <c r="EDT25" s="177"/>
      <c r="EDU25" s="177"/>
      <c r="EDV25" s="177"/>
      <c r="EDW25" s="177"/>
      <c r="EDX25" s="177"/>
      <c r="EDY25" s="177"/>
      <c r="EDZ25" s="177"/>
      <c r="EEA25" s="177"/>
      <c r="EEB25" s="177"/>
      <c r="EEC25" s="177"/>
      <c r="EED25" s="177"/>
      <c r="EEE25" s="177"/>
      <c r="EEF25" s="177"/>
      <c r="EEG25" s="177"/>
      <c r="EEH25" s="177"/>
      <c r="EEI25" s="177"/>
      <c r="EEJ25" s="177"/>
      <c r="EEK25" s="177"/>
      <c r="EEL25" s="177"/>
      <c r="EEM25" s="177"/>
      <c r="EEN25" s="177"/>
      <c r="EEO25" s="177"/>
      <c r="EEP25" s="177"/>
      <c r="EEQ25" s="177"/>
      <c r="EER25" s="177"/>
      <c r="EES25" s="177"/>
      <c r="EET25" s="177"/>
      <c r="EEU25" s="177"/>
      <c r="EEV25" s="177"/>
      <c r="EEW25" s="177"/>
      <c r="EEX25" s="177"/>
      <c r="EEY25" s="177"/>
      <c r="EEZ25" s="177"/>
      <c r="EFA25" s="177"/>
      <c r="EFB25" s="177"/>
      <c r="EFC25" s="177"/>
      <c r="EFD25" s="177"/>
      <c r="EFE25" s="177"/>
      <c r="EFF25" s="177"/>
      <c r="EFG25" s="177"/>
      <c r="EFH25" s="177"/>
      <c r="EFI25" s="177"/>
      <c r="EFJ25" s="177"/>
      <c r="EFK25" s="177"/>
      <c r="EFL25" s="177"/>
      <c r="EFM25" s="177"/>
      <c r="EFN25" s="177"/>
      <c r="EFO25" s="177"/>
      <c r="EFP25" s="177"/>
      <c r="EFQ25" s="177"/>
      <c r="EFR25" s="177"/>
      <c r="EFS25" s="177"/>
      <c r="EFT25" s="177"/>
      <c r="EFU25" s="177"/>
      <c r="EFV25" s="177"/>
      <c r="EFW25" s="177"/>
      <c r="EFX25" s="177"/>
      <c r="EFY25" s="177"/>
      <c r="EFZ25" s="177"/>
      <c r="EGA25" s="177"/>
      <c r="EGB25" s="177"/>
      <c r="EGC25" s="177"/>
      <c r="EGD25" s="177"/>
      <c r="EGE25" s="177"/>
      <c r="EGF25" s="177"/>
      <c r="EGG25" s="177"/>
      <c r="EGH25" s="177"/>
      <c r="EGI25" s="177"/>
      <c r="EGJ25" s="177"/>
      <c r="EGK25" s="177"/>
      <c r="EGL25" s="177"/>
      <c r="EGM25" s="177"/>
      <c r="EGN25" s="177"/>
      <c r="EGO25" s="177"/>
      <c r="EGP25" s="177"/>
      <c r="EGQ25" s="177"/>
      <c r="EGR25" s="177"/>
      <c r="EGS25" s="177"/>
      <c r="EGT25" s="177"/>
      <c r="EGU25" s="177"/>
      <c r="EGV25" s="177"/>
      <c r="EGW25" s="177"/>
      <c r="EGX25" s="177"/>
      <c r="EGY25" s="177"/>
      <c r="EGZ25" s="177"/>
      <c r="EHA25" s="177"/>
      <c r="EHB25" s="177"/>
      <c r="EHC25" s="177"/>
      <c r="EHD25" s="177"/>
      <c r="EHE25" s="177"/>
      <c r="EHF25" s="177"/>
      <c r="EHG25" s="177"/>
      <c r="EHH25" s="177"/>
      <c r="EHI25" s="177"/>
      <c r="EHJ25" s="177"/>
      <c r="EHK25" s="177"/>
      <c r="EHL25" s="177"/>
      <c r="EHM25" s="177"/>
      <c r="EHN25" s="177"/>
      <c r="EHO25" s="177"/>
      <c r="EHP25" s="177"/>
      <c r="EHQ25" s="177"/>
      <c r="EHR25" s="177"/>
      <c r="EHS25" s="177"/>
      <c r="EHT25" s="177"/>
      <c r="EHU25" s="177"/>
      <c r="EHV25" s="177"/>
      <c r="EHW25" s="177"/>
      <c r="EHX25" s="177"/>
      <c r="EHY25" s="177"/>
      <c r="EHZ25" s="177"/>
      <c r="EIA25" s="177"/>
      <c r="EIB25" s="177"/>
      <c r="EIC25" s="177"/>
      <c r="EID25" s="177"/>
      <c r="EIE25" s="177"/>
      <c r="EIF25" s="177"/>
      <c r="EIG25" s="177"/>
      <c r="EIH25" s="177"/>
      <c r="EII25" s="177"/>
      <c r="EIJ25" s="177"/>
      <c r="EIK25" s="177"/>
      <c r="EIL25" s="177"/>
      <c r="EIM25" s="177"/>
      <c r="EIN25" s="177"/>
      <c r="EIO25" s="177"/>
      <c r="EIP25" s="177"/>
      <c r="EIQ25" s="177"/>
      <c r="EIR25" s="177"/>
      <c r="EIS25" s="177"/>
      <c r="EIT25" s="177"/>
      <c r="EIU25" s="177"/>
      <c r="EIV25" s="177"/>
      <c r="EIW25" s="177"/>
      <c r="EIX25" s="177"/>
      <c r="EIY25" s="177"/>
      <c r="EIZ25" s="177"/>
      <c r="EJA25" s="177"/>
      <c r="EJB25" s="177"/>
      <c r="EJC25" s="177"/>
      <c r="EJD25" s="177"/>
      <c r="EJE25" s="177"/>
      <c r="EJF25" s="177"/>
      <c r="EJG25" s="177"/>
      <c r="EJH25" s="177"/>
      <c r="EJI25" s="177"/>
      <c r="EJJ25" s="177"/>
      <c r="EJK25" s="177"/>
      <c r="EJL25" s="177"/>
      <c r="EJM25" s="177"/>
      <c r="EJN25" s="177"/>
      <c r="EJO25" s="177"/>
      <c r="EJP25" s="177"/>
      <c r="EJQ25" s="177"/>
      <c r="EJR25" s="177"/>
      <c r="EJS25" s="177"/>
      <c r="EJT25" s="177"/>
      <c r="EJU25" s="177"/>
      <c r="EJV25" s="177"/>
      <c r="EJW25" s="177"/>
      <c r="EJX25" s="177"/>
      <c r="EJY25" s="177"/>
      <c r="EJZ25" s="177"/>
      <c r="EKA25" s="177"/>
      <c r="EKB25" s="177"/>
      <c r="EKC25" s="177"/>
      <c r="EKD25" s="177"/>
      <c r="EKE25" s="177"/>
      <c r="EKF25" s="177"/>
      <c r="EKG25" s="177"/>
      <c r="EKH25" s="177"/>
      <c r="EKI25" s="177"/>
      <c r="EKJ25" s="177"/>
      <c r="EKK25" s="177"/>
      <c r="EKL25" s="177"/>
      <c r="EKM25" s="177"/>
      <c r="EKN25" s="177"/>
      <c r="EKO25" s="177"/>
      <c r="EKP25" s="177"/>
      <c r="EKQ25" s="177"/>
      <c r="EKR25" s="177"/>
      <c r="EKS25" s="177"/>
      <c r="EKT25" s="177"/>
      <c r="EKU25" s="177"/>
      <c r="EKV25" s="177"/>
      <c r="EKW25" s="177"/>
      <c r="EKX25" s="177"/>
      <c r="EKY25" s="177"/>
      <c r="EKZ25" s="177"/>
      <c r="ELA25" s="177"/>
      <c r="ELB25" s="177"/>
      <c r="ELC25" s="177"/>
      <c r="ELD25" s="177"/>
      <c r="ELE25" s="177"/>
      <c r="ELF25" s="177"/>
      <c r="ELG25" s="177"/>
      <c r="ELH25" s="177"/>
      <c r="ELI25" s="177"/>
      <c r="ELJ25" s="177"/>
      <c r="ELK25" s="177"/>
      <c r="ELL25" s="177"/>
      <c r="ELM25" s="177"/>
      <c r="ELN25" s="177"/>
      <c r="ELO25" s="177"/>
      <c r="ELP25" s="177"/>
      <c r="ELQ25" s="177"/>
      <c r="ELR25" s="177"/>
      <c r="ELS25" s="177"/>
      <c r="ELT25" s="177"/>
      <c r="ELU25" s="177"/>
      <c r="ELV25" s="177"/>
      <c r="ELW25" s="177"/>
      <c r="ELX25" s="177"/>
      <c r="ELY25" s="177"/>
      <c r="ELZ25" s="177"/>
      <c r="EMA25" s="177"/>
      <c r="EMB25" s="177"/>
      <c r="EMC25" s="177"/>
      <c r="EMD25" s="177"/>
      <c r="EME25" s="177"/>
      <c r="EMF25" s="177"/>
      <c r="EMG25" s="177"/>
      <c r="EMH25" s="177"/>
      <c r="EMI25" s="177"/>
      <c r="EMJ25" s="177"/>
      <c r="EMK25" s="177"/>
      <c r="EML25" s="177"/>
      <c r="EMM25" s="177"/>
      <c r="EMN25" s="177"/>
      <c r="EMO25" s="177"/>
      <c r="EMP25" s="177"/>
      <c r="EMQ25" s="177"/>
      <c r="EMR25" s="177"/>
      <c r="EMS25" s="177"/>
      <c r="EMT25" s="177"/>
      <c r="EMU25" s="177"/>
      <c r="EMV25" s="177"/>
      <c r="EMW25" s="177"/>
      <c r="EMX25" s="177"/>
      <c r="EMY25" s="177"/>
      <c r="EMZ25" s="177"/>
      <c r="ENA25" s="177"/>
      <c r="ENB25" s="177"/>
      <c r="ENC25" s="177"/>
      <c r="END25" s="177"/>
      <c r="ENE25" s="177"/>
      <c r="ENF25" s="177"/>
      <c r="ENG25" s="177"/>
      <c r="ENH25" s="177"/>
      <c r="ENI25" s="177"/>
      <c r="ENJ25" s="177"/>
      <c r="ENK25" s="177"/>
      <c r="ENL25" s="177"/>
      <c r="ENM25" s="177"/>
      <c r="ENN25" s="177"/>
      <c r="ENO25" s="177"/>
      <c r="ENP25" s="177"/>
      <c r="ENQ25" s="177"/>
      <c r="ENR25" s="177"/>
      <c r="ENS25" s="177"/>
      <c r="ENT25" s="177"/>
      <c r="ENU25" s="177"/>
      <c r="ENV25" s="177"/>
      <c r="ENW25" s="177"/>
      <c r="ENX25" s="177"/>
      <c r="ENY25" s="177"/>
      <c r="ENZ25" s="177"/>
      <c r="EOA25" s="177"/>
      <c r="EOB25" s="177"/>
      <c r="EOC25" s="177"/>
      <c r="EOD25" s="177"/>
      <c r="EOE25" s="177"/>
      <c r="EOF25" s="177"/>
      <c r="EOG25" s="177"/>
      <c r="EOH25" s="177"/>
      <c r="EOI25" s="177"/>
      <c r="EOJ25" s="177"/>
      <c r="EOK25" s="177"/>
      <c r="EOL25" s="177"/>
      <c r="EOM25" s="177"/>
      <c r="EON25" s="177"/>
      <c r="EOO25" s="177"/>
      <c r="EOP25" s="177"/>
      <c r="EOQ25" s="177"/>
      <c r="EOR25" s="177"/>
      <c r="EOS25" s="177"/>
      <c r="EOT25" s="177"/>
      <c r="EOU25" s="177"/>
      <c r="EOV25" s="177"/>
      <c r="EOW25" s="177"/>
      <c r="EOX25" s="177"/>
      <c r="EOY25" s="177"/>
      <c r="EOZ25" s="177"/>
      <c r="EPA25" s="177"/>
      <c r="EPB25" s="177"/>
      <c r="EPC25" s="177"/>
      <c r="EPD25" s="177"/>
      <c r="EPE25" s="177"/>
      <c r="EPF25" s="177"/>
      <c r="EPG25" s="177"/>
      <c r="EPH25" s="177"/>
      <c r="EPI25" s="177"/>
      <c r="EPJ25" s="177"/>
      <c r="EPK25" s="177"/>
      <c r="EPL25" s="177"/>
      <c r="EPM25" s="177"/>
      <c r="EPN25" s="177"/>
      <c r="EPO25" s="177"/>
      <c r="EPP25" s="177"/>
      <c r="EPQ25" s="177"/>
      <c r="EPR25" s="177"/>
      <c r="EPS25" s="177"/>
      <c r="EPT25" s="177"/>
      <c r="EPU25" s="177"/>
      <c r="EPV25" s="177"/>
      <c r="EPW25" s="177"/>
      <c r="EPX25" s="177"/>
      <c r="EPY25" s="177"/>
      <c r="EPZ25" s="177"/>
      <c r="EQA25" s="177"/>
      <c r="EQB25" s="177"/>
      <c r="EQC25" s="177"/>
      <c r="EQD25" s="177"/>
      <c r="EQE25" s="177"/>
      <c r="EQF25" s="177"/>
      <c r="EQG25" s="177"/>
      <c r="EQH25" s="177"/>
      <c r="EQI25" s="177"/>
      <c r="EQJ25" s="177"/>
      <c r="EQK25" s="177"/>
      <c r="EQL25" s="177"/>
      <c r="EQM25" s="177"/>
      <c r="EQN25" s="177"/>
      <c r="EQO25" s="177"/>
      <c r="EQP25" s="177"/>
      <c r="EQQ25" s="177"/>
      <c r="EQR25" s="177"/>
      <c r="EQS25" s="177"/>
      <c r="EQT25" s="177"/>
      <c r="EQU25" s="177"/>
      <c r="EQV25" s="177"/>
      <c r="EQW25" s="177"/>
      <c r="EQX25" s="177"/>
      <c r="EQY25" s="177"/>
      <c r="EQZ25" s="177"/>
      <c r="ERA25" s="177"/>
      <c r="ERB25" s="177"/>
      <c r="ERC25" s="177"/>
      <c r="ERD25" s="177"/>
      <c r="ERE25" s="177"/>
      <c r="ERF25" s="177"/>
      <c r="ERG25" s="177"/>
      <c r="ERH25" s="177"/>
      <c r="ERI25" s="177"/>
      <c r="ERJ25" s="177"/>
      <c r="ERK25" s="177"/>
      <c r="ERL25" s="177"/>
      <c r="ERM25" s="177"/>
      <c r="ERN25" s="177"/>
      <c r="ERO25" s="177"/>
      <c r="ERP25" s="177"/>
      <c r="ERQ25" s="177"/>
      <c r="ERR25" s="177"/>
      <c r="ERS25" s="177"/>
      <c r="ERT25" s="177"/>
      <c r="ERU25" s="177"/>
      <c r="ERV25" s="177"/>
      <c r="ERW25" s="177"/>
      <c r="ERX25" s="177"/>
      <c r="ERY25" s="177"/>
      <c r="ERZ25" s="177"/>
      <c r="ESA25" s="177"/>
      <c r="ESB25" s="177"/>
      <c r="ESC25" s="177"/>
      <c r="ESD25" s="177"/>
      <c r="ESE25" s="177"/>
      <c r="ESF25" s="177"/>
      <c r="ESG25" s="177"/>
      <c r="ESH25" s="177"/>
      <c r="ESI25" s="177"/>
      <c r="ESJ25" s="177"/>
      <c r="ESK25" s="177"/>
      <c r="ESL25" s="177"/>
      <c r="ESM25" s="177"/>
      <c r="ESN25" s="177"/>
      <c r="ESO25" s="177"/>
      <c r="ESP25" s="177"/>
      <c r="ESQ25" s="177"/>
      <c r="ESR25" s="177"/>
      <c r="ESS25" s="177"/>
      <c r="EST25" s="177"/>
      <c r="ESU25" s="177"/>
      <c r="ESV25" s="177"/>
      <c r="ESW25" s="177"/>
      <c r="ESX25" s="177"/>
      <c r="ESY25" s="177"/>
      <c r="ESZ25" s="177"/>
      <c r="ETA25" s="177"/>
      <c r="ETB25" s="177"/>
      <c r="ETC25" s="177"/>
      <c r="ETD25" s="177"/>
      <c r="ETE25" s="177"/>
      <c r="ETF25" s="177"/>
      <c r="ETG25" s="177"/>
      <c r="ETH25" s="177"/>
      <c r="ETI25" s="177"/>
      <c r="ETJ25" s="177"/>
      <c r="ETK25" s="177"/>
      <c r="ETL25" s="177"/>
      <c r="ETM25" s="177"/>
      <c r="ETN25" s="177"/>
      <c r="ETO25" s="177"/>
      <c r="ETP25" s="177"/>
      <c r="ETQ25" s="177"/>
      <c r="ETR25" s="177"/>
      <c r="ETS25" s="177"/>
      <c r="ETT25" s="177"/>
      <c r="ETU25" s="177"/>
      <c r="ETV25" s="177"/>
      <c r="ETW25" s="177"/>
      <c r="ETX25" s="177"/>
      <c r="ETY25" s="177"/>
      <c r="ETZ25" s="177"/>
      <c r="EUA25" s="177"/>
      <c r="EUB25" s="177"/>
      <c r="EUC25" s="177"/>
      <c r="EUD25" s="177"/>
      <c r="EUE25" s="177"/>
      <c r="EUF25" s="177"/>
      <c r="EUG25" s="177"/>
      <c r="EUH25" s="177"/>
      <c r="EUI25" s="177"/>
      <c r="EUJ25" s="177"/>
      <c r="EUK25" s="177"/>
      <c r="EUL25" s="177"/>
      <c r="EUM25" s="177"/>
      <c r="EUN25" s="177"/>
      <c r="EUO25" s="177"/>
      <c r="EUP25" s="177"/>
      <c r="EUQ25" s="177"/>
      <c r="EUR25" s="177"/>
      <c r="EUS25" s="177"/>
      <c r="EUT25" s="177"/>
      <c r="EUU25" s="177"/>
      <c r="EUV25" s="177"/>
      <c r="EUW25" s="177"/>
      <c r="EUX25" s="177"/>
      <c r="EUY25" s="177"/>
      <c r="EUZ25" s="177"/>
      <c r="EVA25" s="177"/>
      <c r="EVB25" s="177"/>
      <c r="EVC25" s="177"/>
      <c r="EVD25" s="177"/>
      <c r="EVE25" s="177"/>
      <c r="EVF25" s="177"/>
      <c r="EVG25" s="177"/>
      <c r="EVH25" s="177"/>
      <c r="EVI25" s="177"/>
      <c r="EVJ25" s="177"/>
      <c r="EVK25" s="177"/>
      <c r="EVL25" s="177"/>
      <c r="EVM25" s="177"/>
      <c r="EVN25" s="177"/>
      <c r="EVO25" s="177"/>
      <c r="EVP25" s="177"/>
      <c r="EVQ25" s="177"/>
      <c r="EVR25" s="177"/>
      <c r="EVS25" s="177"/>
      <c r="EVT25" s="177"/>
      <c r="EVU25" s="177"/>
      <c r="EVV25" s="177"/>
      <c r="EVW25" s="177"/>
      <c r="EVX25" s="177"/>
      <c r="EVY25" s="177"/>
      <c r="EVZ25" s="177"/>
      <c r="EWA25" s="177"/>
      <c r="EWB25" s="177"/>
      <c r="EWC25" s="177"/>
      <c r="EWD25" s="177"/>
      <c r="EWE25" s="177"/>
      <c r="EWF25" s="177"/>
      <c r="EWG25" s="177"/>
      <c r="EWH25" s="177"/>
      <c r="EWI25" s="177"/>
      <c r="EWJ25" s="177"/>
      <c r="EWK25" s="177"/>
      <c r="EWL25" s="177"/>
      <c r="EWM25" s="177"/>
      <c r="EWN25" s="177"/>
      <c r="EWO25" s="177"/>
      <c r="EWP25" s="177"/>
      <c r="EWQ25" s="177"/>
      <c r="EWR25" s="177"/>
      <c r="EWS25" s="177"/>
      <c r="EWT25" s="177"/>
      <c r="EWU25" s="177"/>
      <c r="EWV25" s="177"/>
      <c r="EWW25" s="177"/>
      <c r="EWX25" s="177"/>
      <c r="EWY25" s="177"/>
      <c r="EWZ25" s="177"/>
      <c r="EXA25" s="177"/>
      <c r="EXB25" s="177"/>
      <c r="EXC25" s="177"/>
      <c r="EXD25" s="177"/>
      <c r="EXE25" s="177"/>
      <c r="EXF25" s="177"/>
      <c r="EXG25" s="177"/>
      <c r="EXH25" s="177"/>
      <c r="EXI25" s="177"/>
      <c r="EXJ25" s="177"/>
      <c r="EXK25" s="177"/>
      <c r="EXL25" s="177"/>
      <c r="EXM25" s="177"/>
      <c r="EXN25" s="177"/>
      <c r="EXO25" s="177"/>
      <c r="EXP25" s="177"/>
      <c r="EXQ25" s="177"/>
      <c r="EXR25" s="177"/>
      <c r="EXS25" s="177"/>
      <c r="EXT25" s="177"/>
      <c r="EXU25" s="177"/>
      <c r="EXV25" s="177"/>
      <c r="EXW25" s="177"/>
      <c r="EXX25" s="177"/>
      <c r="EXY25" s="177"/>
      <c r="EXZ25" s="177"/>
      <c r="EYA25" s="177"/>
      <c r="EYB25" s="177"/>
      <c r="EYC25" s="177"/>
      <c r="EYD25" s="177"/>
      <c r="EYE25" s="177"/>
      <c r="EYF25" s="177"/>
      <c r="EYG25" s="177"/>
      <c r="EYH25" s="177"/>
      <c r="EYI25" s="177"/>
      <c r="EYJ25" s="177"/>
      <c r="EYK25" s="177"/>
      <c r="EYL25" s="177"/>
      <c r="EYM25" s="177"/>
      <c r="EYN25" s="177"/>
      <c r="EYO25" s="177"/>
      <c r="EYP25" s="177"/>
      <c r="EYQ25" s="177"/>
      <c r="EYR25" s="177"/>
      <c r="EYS25" s="177"/>
      <c r="EYT25" s="177"/>
      <c r="EYU25" s="177"/>
      <c r="EYV25" s="177"/>
      <c r="EYW25" s="177"/>
      <c r="EYX25" s="177"/>
      <c r="EYY25" s="177"/>
      <c r="EYZ25" s="177"/>
      <c r="EZA25" s="177"/>
      <c r="EZB25" s="177"/>
      <c r="EZC25" s="177"/>
      <c r="EZD25" s="177"/>
      <c r="EZE25" s="177"/>
      <c r="EZF25" s="177"/>
      <c r="EZG25" s="177"/>
      <c r="EZH25" s="177"/>
      <c r="EZI25" s="177"/>
      <c r="EZJ25" s="177"/>
      <c r="EZK25" s="177"/>
      <c r="EZL25" s="177"/>
      <c r="EZM25" s="177"/>
      <c r="EZN25" s="177"/>
      <c r="EZO25" s="177"/>
      <c r="EZP25" s="177"/>
      <c r="EZQ25" s="177"/>
      <c r="EZR25" s="177"/>
      <c r="EZS25" s="177"/>
      <c r="EZT25" s="177"/>
      <c r="EZU25" s="177"/>
      <c r="EZV25" s="177"/>
      <c r="EZW25" s="177"/>
      <c r="EZX25" s="177"/>
      <c r="EZY25" s="177"/>
      <c r="EZZ25" s="177"/>
      <c r="FAA25" s="177"/>
      <c r="FAB25" s="177"/>
      <c r="FAC25" s="177"/>
      <c r="FAD25" s="177"/>
      <c r="FAE25" s="177"/>
      <c r="FAF25" s="177"/>
      <c r="FAG25" s="177"/>
      <c r="FAH25" s="177"/>
      <c r="FAI25" s="177"/>
      <c r="FAJ25" s="177"/>
      <c r="FAK25" s="177"/>
      <c r="FAL25" s="177"/>
      <c r="FAM25" s="177"/>
      <c r="FAN25" s="177"/>
      <c r="FAO25" s="177"/>
      <c r="FAP25" s="177"/>
      <c r="FAQ25" s="177"/>
      <c r="FAR25" s="177"/>
      <c r="FAS25" s="177"/>
      <c r="FAT25" s="177"/>
      <c r="FAU25" s="177"/>
      <c r="FAV25" s="177"/>
      <c r="FAW25" s="177"/>
      <c r="FAX25" s="177"/>
      <c r="FAY25" s="177"/>
      <c r="FAZ25" s="177"/>
      <c r="FBA25" s="177"/>
      <c r="FBB25" s="177"/>
      <c r="FBC25" s="177"/>
      <c r="FBD25" s="177"/>
      <c r="FBE25" s="177"/>
      <c r="FBF25" s="177"/>
      <c r="FBG25" s="177"/>
      <c r="FBH25" s="177"/>
      <c r="FBI25" s="177"/>
      <c r="FBJ25" s="177"/>
      <c r="FBK25" s="177"/>
      <c r="FBL25" s="177"/>
      <c r="FBM25" s="177"/>
      <c r="FBN25" s="177"/>
      <c r="FBO25" s="177"/>
      <c r="FBP25" s="177"/>
      <c r="FBQ25" s="177"/>
      <c r="FBR25" s="177"/>
      <c r="FBS25" s="177"/>
      <c r="FBT25" s="177"/>
      <c r="FBU25" s="177"/>
      <c r="FBV25" s="177"/>
      <c r="FBW25" s="177"/>
      <c r="FBX25" s="177"/>
      <c r="FBY25" s="177"/>
      <c r="FBZ25" s="177"/>
      <c r="FCA25" s="177"/>
      <c r="FCB25" s="177"/>
      <c r="FCC25" s="177"/>
      <c r="FCD25" s="177"/>
      <c r="FCE25" s="177"/>
      <c r="FCF25" s="177"/>
      <c r="FCG25" s="177"/>
      <c r="FCH25" s="177"/>
      <c r="FCI25" s="177"/>
      <c r="FCJ25" s="177"/>
      <c r="FCK25" s="177"/>
      <c r="FCL25" s="177"/>
      <c r="FCM25" s="177"/>
      <c r="FCN25" s="177"/>
      <c r="FCO25" s="177"/>
      <c r="FCP25" s="177"/>
      <c r="FCQ25" s="177"/>
      <c r="FCR25" s="177"/>
      <c r="FCS25" s="177"/>
      <c r="FCT25" s="177"/>
      <c r="FCU25" s="177"/>
      <c r="FCV25" s="177"/>
      <c r="FCW25" s="177"/>
      <c r="FCX25" s="177"/>
      <c r="FCY25" s="177"/>
      <c r="FCZ25" s="177"/>
      <c r="FDA25" s="177"/>
      <c r="FDB25" s="177"/>
      <c r="FDC25" s="177"/>
      <c r="FDD25" s="177"/>
      <c r="FDE25" s="177"/>
      <c r="FDF25" s="177"/>
      <c r="FDG25" s="177"/>
      <c r="FDH25" s="177"/>
      <c r="FDI25" s="177"/>
      <c r="FDJ25" s="177"/>
      <c r="FDK25" s="177"/>
      <c r="FDL25" s="177"/>
      <c r="FDM25" s="177"/>
      <c r="FDN25" s="177"/>
      <c r="FDO25" s="177"/>
      <c r="FDP25" s="177"/>
      <c r="FDQ25" s="177"/>
      <c r="FDR25" s="177"/>
      <c r="FDS25" s="177"/>
      <c r="FDT25" s="177"/>
      <c r="FDU25" s="177"/>
      <c r="FDV25" s="177"/>
      <c r="FDW25" s="177"/>
      <c r="FDX25" s="177"/>
      <c r="FDY25" s="177"/>
      <c r="FDZ25" s="177"/>
      <c r="FEA25" s="177"/>
      <c r="FEB25" s="177"/>
      <c r="FEC25" s="177"/>
      <c r="FED25" s="177"/>
      <c r="FEE25" s="177"/>
      <c r="FEF25" s="177"/>
      <c r="FEG25" s="177"/>
      <c r="FEH25" s="177"/>
      <c r="FEI25" s="177"/>
      <c r="FEJ25" s="177"/>
      <c r="FEK25" s="177"/>
      <c r="FEL25" s="177"/>
      <c r="FEM25" s="177"/>
      <c r="FEN25" s="177"/>
      <c r="FEO25" s="177"/>
      <c r="FEP25" s="177"/>
      <c r="FEQ25" s="177"/>
      <c r="FER25" s="177"/>
      <c r="FES25" s="177"/>
      <c r="FET25" s="177"/>
      <c r="FEU25" s="177"/>
      <c r="FEV25" s="177"/>
      <c r="FEW25" s="177"/>
      <c r="FEX25" s="177"/>
      <c r="FEY25" s="177"/>
      <c r="FEZ25" s="177"/>
      <c r="FFA25" s="177"/>
      <c r="FFB25" s="177"/>
      <c r="FFC25" s="177"/>
      <c r="FFD25" s="177"/>
      <c r="FFE25" s="177"/>
      <c r="FFF25" s="177"/>
      <c r="FFG25" s="177"/>
      <c r="FFH25" s="177"/>
      <c r="FFI25" s="177"/>
      <c r="FFJ25" s="177"/>
      <c r="FFK25" s="177"/>
      <c r="FFL25" s="177"/>
      <c r="FFM25" s="177"/>
      <c r="FFN25" s="177"/>
      <c r="FFO25" s="177"/>
      <c r="FFP25" s="177"/>
      <c r="FFQ25" s="177"/>
      <c r="FFR25" s="177"/>
      <c r="FFS25" s="177"/>
      <c r="FFT25" s="177"/>
      <c r="FFU25" s="177"/>
      <c r="FFV25" s="177"/>
      <c r="FFW25" s="177"/>
      <c r="FFX25" s="177"/>
      <c r="FFY25" s="177"/>
      <c r="FFZ25" s="177"/>
      <c r="FGA25" s="177"/>
      <c r="FGB25" s="177"/>
      <c r="FGC25" s="177"/>
      <c r="FGD25" s="177"/>
      <c r="FGE25" s="177"/>
      <c r="FGF25" s="177"/>
      <c r="FGG25" s="177"/>
      <c r="FGH25" s="177"/>
      <c r="FGI25" s="177"/>
      <c r="FGJ25" s="177"/>
      <c r="FGK25" s="177"/>
      <c r="FGL25" s="177"/>
      <c r="FGM25" s="177"/>
      <c r="FGN25" s="177"/>
      <c r="FGO25" s="177"/>
      <c r="FGP25" s="177"/>
      <c r="FGQ25" s="177"/>
      <c r="FGR25" s="177"/>
      <c r="FGS25" s="177"/>
      <c r="FGT25" s="177"/>
      <c r="FGU25" s="177"/>
      <c r="FGV25" s="177"/>
      <c r="FGW25" s="177"/>
      <c r="FGX25" s="177"/>
      <c r="FGY25" s="177"/>
      <c r="FGZ25" s="177"/>
      <c r="FHA25" s="177"/>
      <c r="FHB25" s="177"/>
      <c r="FHC25" s="177"/>
      <c r="FHD25" s="177"/>
      <c r="FHE25" s="177"/>
      <c r="FHF25" s="177"/>
      <c r="FHG25" s="177"/>
      <c r="FHH25" s="177"/>
      <c r="FHI25" s="177"/>
      <c r="FHJ25" s="177"/>
      <c r="FHK25" s="177"/>
      <c r="FHL25" s="177"/>
      <c r="FHM25" s="177"/>
      <c r="FHN25" s="177"/>
      <c r="FHO25" s="177"/>
      <c r="FHP25" s="177"/>
      <c r="FHQ25" s="177"/>
      <c r="FHR25" s="177"/>
      <c r="FHS25" s="177"/>
      <c r="FHT25" s="177"/>
      <c r="FHU25" s="177"/>
      <c r="FHV25" s="177"/>
      <c r="FHW25" s="177"/>
      <c r="FHX25" s="177"/>
      <c r="FHY25" s="177"/>
      <c r="FHZ25" s="177"/>
      <c r="FIA25" s="177"/>
      <c r="FIB25" s="177"/>
      <c r="FIC25" s="177"/>
      <c r="FID25" s="177"/>
      <c r="FIE25" s="177"/>
      <c r="FIF25" s="177"/>
      <c r="FIG25" s="177"/>
      <c r="FIH25" s="177"/>
      <c r="FII25" s="177"/>
      <c r="FIJ25" s="177"/>
      <c r="FIK25" s="177"/>
      <c r="FIL25" s="177"/>
      <c r="FIM25" s="177"/>
      <c r="FIN25" s="177"/>
      <c r="FIO25" s="177"/>
      <c r="FIP25" s="177"/>
      <c r="FIQ25" s="177"/>
      <c r="FIR25" s="177"/>
      <c r="FIS25" s="177"/>
      <c r="FIT25" s="177"/>
      <c r="FIU25" s="177"/>
      <c r="FIV25" s="177"/>
      <c r="FIW25" s="177"/>
      <c r="FIX25" s="177"/>
      <c r="FIY25" s="177"/>
      <c r="FIZ25" s="177"/>
      <c r="FJA25" s="177"/>
      <c r="FJB25" s="177"/>
      <c r="FJC25" s="177"/>
      <c r="FJD25" s="177"/>
      <c r="FJE25" s="177"/>
      <c r="FJF25" s="177"/>
      <c r="FJG25" s="177"/>
      <c r="FJH25" s="177"/>
      <c r="FJI25" s="177"/>
      <c r="FJJ25" s="177"/>
      <c r="FJK25" s="177"/>
      <c r="FJL25" s="177"/>
      <c r="FJM25" s="177"/>
      <c r="FJN25" s="177"/>
      <c r="FJO25" s="177"/>
      <c r="FJP25" s="177"/>
      <c r="FJQ25" s="177"/>
      <c r="FJR25" s="177"/>
      <c r="FJS25" s="177"/>
      <c r="FJT25" s="177"/>
      <c r="FJU25" s="177"/>
      <c r="FJV25" s="177"/>
      <c r="FJW25" s="177"/>
      <c r="FJX25" s="177"/>
      <c r="FJY25" s="177"/>
      <c r="FJZ25" s="177"/>
      <c r="FKA25" s="177"/>
      <c r="FKB25" s="177"/>
      <c r="FKC25" s="177"/>
      <c r="FKD25" s="177"/>
      <c r="FKE25" s="177"/>
      <c r="FKF25" s="177"/>
      <c r="FKG25" s="177"/>
      <c r="FKH25" s="177"/>
      <c r="FKI25" s="177"/>
      <c r="FKJ25" s="177"/>
      <c r="FKK25" s="177"/>
      <c r="FKL25" s="177"/>
      <c r="FKM25" s="177"/>
      <c r="FKN25" s="177"/>
      <c r="FKO25" s="177"/>
      <c r="FKP25" s="177"/>
      <c r="FKQ25" s="177"/>
      <c r="FKR25" s="177"/>
      <c r="FKS25" s="177"/>
      <c r="FKT25" s="177"/>
      <c r="FKU25" s="177"/>
      <c r="FKV25" s="177"/>
      <c r="FKW25" s="177"/>
      <c r="FKX25" s="177"/>
      <c r="FKY25" s="177"/>
      <c r="FKZ25" s="177"/>
      <c r="FLA25" s="177"/>
      <c r="FLB25" s="177"/>
      <c r="FLC25" s="177"/>
      <c r="FLD25" s="177"/>
      <c r="FLE25" s="177"/>
      <c r="FLF25" s="177"/>
      <c r="FLG25" s="177"/>
      <c r="FLH25" s="177"/>
      <c r="FLI25" s="177"/>
      <c r="FLJ25" s="177"/>
      <c r="FLK25" s="177"/>
      <c r="FLL25" s="177"/>
      <c r="FLM25" s="177"/>
      <c r="FLN25" s="177"/>
      <c r="FLO25" s="177"/>
      <c r="FLP25" s="177"/>
      <c r="FLQ25" s="177"/>
      <c r="FLR25" s="177"/>
      <c r="FLS25" s="177"/>
      <c r="FLT25" s="177"/>
      <c r="FLU25" s="177"/>
      <c r="FLV25" s="177"/>
      <c r="FLW25" s="177"/>
      <c r="FLX25" s="177"/>
      <c r="FLY25" s="177"/>
      <c r="FLZ25" s="177"/>
      <c r="FMA25" s="177"/>
      <c r="FMB25" s="177"/>
      <c r="FMC25" s="177"/>
      <c r="FMD25" s="177"/>
      <c r="FME25" s="177"/>
      <c r="FMF25" s="177"/>
      <c r="FMG25" s="177"/>
      <c r="FMH25" s="177"/>
      <c r="FMI25" s="177"/>
      <c r="FMJ25" s="177"/>
      <c r="FMK25" s="177"/>
      <c r="FML25" s="177"/>
      <c r="FMM25" s="177"/>
      <c r="FMN25" s="177"/>
      <c r="FMO25" s="177"/>
      <c r="FMP25" s="177"/>
      <c r="FMQ25" s="177"/>
      <c r="FMR25" s="177"/>
      <c r="FMS25" s="177"/>
      <c r="FMT25" s="177"/>
      <c r="FMU25" s="177"/>
      <c r="FMV25" s="177"/>
      <c r="FMW25" s="177"/>
      <c r="FMX25" s="177"/>
      <c r="FMY25" s="177"/>
      <c r="FMZ25" s="177"/>
      <c r="FNA25" s="177"/>
      <c r="FNB25" s="177"/>
      <c r="FNC25" s="177"/>
      <c r="FND25" s="177"/>
      <c r="FNE25" s="177"/>
      <c r="FNF25" s="177"/>
      <c r="FNG25" s="177"/>
      <c r="FNH25" s="177"/>
      <c r="FNI25" s="177"/>
      <c r="FNJ25" s="177"/>
      <c r="FNK25" s="177"/>
      <c r="FNL25" s="177"/>
      <c r="FNM25" s="177"/>
      <c r="FNN25" s="177"/>
      <c r="FNO25" s="177"/>
      <c r="FNP25" s="177"/>
      <c r="FNQ25" s="177"/>
      <c r="FNR25" s="177"/>
      <c r="FNS25" s="177"/>
      <c r="FNT25" s="177"/>
      <c r="FNU25" s="177"/>
      <c r="FNV25" s="177"/>
      <c r="FNW25" s="177"/>
      <c r="FNX25" s="177"/>
      <c r="FNY25" s="177"/>
      <c r="FNZ25" s="177"/>
      <c r="FOA25" s="177"/>
      <c r="FOB25" s="177"/>
      <c r="FOC25" s="177"/>
      <c r="FOD25" s="177"/>
      <c r="FOE25" s="177"/>
      <c r="FOF25" s="177"/>
      <c r="FOG25" s="177"/>
      <c r="FOH25" s="177"/>
      <c r="FOI25" s="177"/>
      <c r="FOJ25" s="177"/>
      <c r="FOK25" s="177"/>
      <c r="FOL25" s="177"/>
      <c r="FOM25" s="177"/>
      <c r="FON25" s="177"/>
      <c r="FOO25" s="177"/>
      <c r="FOP25" s="177"/>
      <c r="FOQ25" s="177"/>
      <c r="FOR25" s="177"/>
      <c r="FOS25" s="177"/>
      <c r="FOT25" s="177"/>
      <c r="FOU25" s="177"/>
      <c r="FOV25" s="177"/>
      <c r="FOW25" s="177"/>
      <c r="FOX25" s="177"/>
      <c r="FOY25" s="177"/>
      <c r="FOZ25" s="177"/>
      <c r="FPA25" s="177"/>
      <c r="FPB25" s="177"/>
      <c r="FPC25" s="177"/>
      <c r="FPD25" s="177"/>
      <c r="FPE25" s="177"/>
      <c r="FPF25" s="177"/>
      <c r="FPG25" s="177"/>
      <c r="FPH25" s="177"/>
      <c r="FPI25" s="177"/>
      <c r="FPJ25" s="177"/>
      <c r="FPK25" s="177"/>
      <c r="FPL25" s="177"/>
      <c r="FPM25" s="177"/>
      <c r="FPN25" s="177"/>
      <c r="FPO25" s="177"/>
      <c r="FPP25" s="177"/>
      <c r="FPQ25" s="177"/>
      <c r="FPR25" s="177"/>
      <c r="FPS25" s="177"/>
      <c r="FPT25" s="177"/>
      <c r="FPU25" s="177"/>
      <c r="FPV25" s="177"/>
      <c r="FPW25" s="177"/>
      <c r="FPX25" s="177"/>
      <c r="FPY25" s="177"/>
      <c r="FPZ25" s="177"/>
      <c r="FQA25" s="177"/>
      <c r="FQB25" s="177"/>
      <c r="FQC25" s="177"/>
      <c r="FQD25" s="177"/>
      <c r="FQE25" s="177"/>
      <c r="FQF25" s="177"/>
      <c r="FQG25" s="177"/>
      <c r="FQH25" s="177"/>
      <c r="FQI25" s="177"/>
      <c r="FQJ25" s="177"/>
      <c r="FQK25" s="177"/>
      <c r="FQL25" s="177"/>
      <c r="FQM25" s="177"/>
      <c r="FQN25" s="177"/>
      <c r="FQO25" s="177"/>
      <c r="FQP25" s="177"/>
      <c r="FQQ25" s="177"/>
      <c r="FQR25" s="177"/>
      <c r="FQS25" s="177"/>
      <c r="FQT25" s="177"/>
      <c r="FQU25" s="177"/>
      <c r="FQV25" s="177"/>
      <c r="FQW25" s="177"/>
      <c r="FQX25" s="177"/>
      <c r="FQY25" s="177"/>
      <c r="FQZ25" s="177"/>
      <c r="FRA25" s="177"/>
      <c r="FRB25" s="177"/>
      <c r="FRC25" s="177"/>
      <c r="FRD25" s="177"/>
      <c r="FRE25" s="177"/>
      <c r="FRF25" s="177"/>
      <c r="FRG25" s="177"/>
      <c r="FRH25" s="177"/>
      <c r="FRI25" s="177"/>
      <c r="FRJ25" s="177"/>
      <c r="FRK25" s="177"/>
      <c r="FRL25" s="177"/>
      <c r="FRM25" s="177"/>
      <c r="FRN25" s="177"/>
      <c r="FRO25" s="177"/>
      <c r="FRP25" s="177"/>
      <c r="FRQ25" s="177"/>
      <c r="FRR25" s="177"/>
      <c r="FRS25" s="177"/>
      <c r="FRT25" s="177"/>
      <c r="FRU25" s="177"/>
      <c r="FRV25" s="177"/>
      <c r="FRW25" s="177"/>
      <c r="FRX25" s="177"/>
      <c r="FRY25" s="177"/>
      <c r="FRZ25" s="177"/>
      <c r="FSA25" s="177"/>
      <c r="FSB25" s="177"/>
      <c r="FSC25" s="177"/>
      <c r="FSD25" s="177"/>
      <c r="FSE25" s="177"/>
      <c r="FSF25" s="177"/>
      <c r="FSG25" s="177"/>
      <c r="FSH25" s="177"/>
      <c r="FSI25" s="177"/>
      <c r="FSJ25" s="177"/>
      <c r="FSK25" s="177"/>
      <c r="FSL25" s="177"/>
      <c r="FSM25" s="177"/>
      <c r="FSN25" s="177"/>
      <c r="FSO25" s="177"/>
      <c r="FSP25" s="177"/>
      <c r="FSQ25" s="177"/>
      <c r="FSR25" s="177"/>
      <c r="FSS25" s="177"/>
      <c r="FST25" s="177"/>
      <c r="FSU25" s="177"/>
      <c r="FSV25" s="177"/>
      <c r="FSW25" s="177"/>
      <c r="FSX25" s="177"/>
      <c r="FSY25" s="177"/>
      <c r="FSZ25" s="177"/>
      <c r="FTA25" s="177"/>
      <c r="FTB25" s="177"/>
      <c r="FTC25" s="177"/>
      <c r="FTD25" s="177"/>
      <c r="FTE25" s="177"/>
      <c r="FTF25" s="177"/>
      <c r="FTG25" s="177"/>
      <c r="FTH25" s="177"/>
      <c r="FTI25" s="177"/>
      <c r="FTJ25" s="177"/>
      <c r="FTK25" s="177"/>
      <c r="FTL25" s="177"/>
      <c r="FTM25" s="177"/>
      <c r="FTN25" s="177"/>
      <c r="FTO25" s="177"/>
      <c r="FTP25" s="177"/>
      <c r="FTQ25" s="177"/>
      <c r="FTR25" s="177"/>
      <c r="FTS25" s="177"/>
      <c r="FTT25" s="177"/>
      <c r="FTU25" s="177"/>
      <c r="FTV25" s="177"/>
      <c r="FTW25" s="177"/>
      <c r="FTX25" s="177"/>
      <c r="FTY25" s="177"/>
      <c r="FTZ25" s="177"/>
      <c r="FUA25" s="177"/>
      <c r="FUB25" s="177"/>
      <c r="FUC25" s="177"/>
      <c r="FUD25" s="177"/>
      <c r="FUE25" s="177"/>
      <c r="FUF25" s="177"/>
      <c r="FUG25" s="177"/>
      <c r="FUH25" s="177"/>
      <c r="FUI25" s="177"/>
      <c r="FUJ25" s="177"/>
      <c r="FUK25" s="177"/>
      <c r="FUL25" s="177"/>
      <c r="FUM25" s="177"/>
      <c r="FUN25" s="177"/>
      <c r="FUO25" s="177"/>
      <c r="FUP25" s="177"/>
      <c r="FUQ25" s="177"/>
      <c r="FUR25" s="177"/>
      <c r="FUS25" s="177"/>
      <c r="FUT25" s="177"/>
      <c r="FUU25" s="177"/>
      <c r="FUV25" s="177"/>
      <c r="FUW25" s="177"/>
      <c r="FUX25" s="177"/>
      <c r="FUY25" s="177"/>
      <c r="FUZ25" s="177"/>
      <c r="FVA25" s="177"/>
      <c r="FVB25" s="177"/>
      <c r="FVC25" s="177"/>
      <c r="FVD25" s="177"/>
      <c r="FVE25" s="177"/>
      <c r="FVF25" s="177"/>
      <c r="FVG25" s="177"/>
      <c r="FVH25" s="177"/>
      <c r="FVI25" s="177"/>
      <c r="FVJ25" s="177"/>
      <c r="FVK25" s="177"/>
      <c r="FVL25" s="177"/>
      <c r="FVM25" s="177"/>
      <c r="FVN25" s="177"/>
      <c r="FVO25" s="177"/>
      <c r="FVP25" s="177"/>
      <c r="FVQ25" s="177"/>
      <c r="FVR25" s="177"/>
      <c r="FVS25" s="177"/>
      <c r="FVT25" s="177"/>
      <c r="FVU25" s="177"/>
      <c r="FVV25" s="177"/>
      <c r="FVW25" s="177"/>
      <c r="FVX25" s="177"/>
      <c r="FVY25" s="177"/>
      <c r="FVZ25" s="177"/>
      <c r="FWA25" s="177"/>
      <c r="FWB25" s="177"/>
      <c r="FWC25" s="177"/>
      <c r="FWD25" s="177"/>
      <c r="FWE25" s="177"/>
      <c r="FWF25" s="177"/>
      <c r="FWG25" s="177"/>
      <c r="FWH25" s="177"/>
      <c r="FWI25" s="177"/>
      <c r="FWJ25" s="177"/>
      <c r="FWK25" s="177"/>
      <c r="FWL25" s="177"/>
      <c r="FWM25" s="177"/>
      <c r="FWN25" s="177"/>
      <c r="FWO25" s="177"/>
      <c r="FWP25" s="177"/>
      <c r="FWQ25" s="177"/>
      <c r="FWR25" s="177"/>
      <c r="FWS25" s="177"/>
      <c r="FWT25" s="177"/>
      <c r="FWU25" s="177"/>
      <c r="FWV25" s="177"/>
      <c r="FWW25" s="177"/>
      <c r="FWX25" s="177"/>
      <c r="FWY25" s="177"/>
      <c r="FWZ25" s="177"/>
      <c r="FXA25" s="177"/>
      <c r="FXB25" s="177"/>
      <c r="FXC25" s="177"/>
      <c r="FXD25" s="177"/>
      <c r="FXE25" s="177"/>
      <c r="FXF25" s="177"/>
      <c r="FXG25" s="177"/>
      <c r="FXH25" s="177"/>
      <c r="FXI25" s="177"/>
      <c r="FXJ25" s="177"/>
      <c r="FXK25" s="177"/>
      <c r="FXL25" s="177"/>
      <c r="FXM25" s="177"/>
      <c r="FXN25" s="177"/>
      <c r="FXO25" s="177"/>
      <c r="FXP25" s="177"/>
      <c r="FXQ25" s="177"/>
      <c r="FXR25" s="177"/>
      <c r="FXS25" s="177"/>
      <c r="FXT25" s="177"/>
      <c r="FXU25" s="177"/>
      <c r="FXV25" s="177"/>
      <c r="FXW25" s="177"/>
      <c r="FXX25" s="177"/>
      <c r="FXY25" s="177"/>
      <c r="FXZ25" s="177"/>
      <c r="FYA25" s="177"/>
      <c r="FYB25" s="177"/>
      <c r="FYC25" s="177"/>
      <c r="FYD25" s="177"/>
      <c r="FYE25" s="177"/>
      <c r="FYF25" s="177"/>
      <c r="FYG25" s="177"/>
      <c r="FYH25" s="177"/>
      <c r="FYI25" s="177"/>
      <c r="FYJ25" s="177"/>
      <c r="FYK25" s="177"/>
      <c r="FYL25" s="177"/>
      <c r="FYM25" s="177"/>
      <c r="FYN25" s="177"/>
      <c r="FYO25" s="177"/>
      <c r="FYP25" s="177"/>
      <c r="FYQ25" s="177"/>
      <c r="FYR25" s="177"/>
      <c r="FYS25" s="177"/>
      <c r="FYT25" s="177"/>
      <c r="FYU25" s="177"/>
      <c r="FYV25" s="177"/>
      <c r="FYW25" s="177"/>
      <c r="FYX25" s="177"/>
      <c r="FYY25" s="177"/>
      <c r="FYZ25" s="177"/>
      <c r="FZA25" s="177"/>
      <c r="FZB25" s="177"/>
      <c r="FZC25" s="177"/>
      <c r="FZD25" s="177"/>
      <c r="FZE25" s="177"/>
      <c r="FZF25" s="177"/>
      <c r="FZG25" s="177"/>
      <c r="FZH25" s="177"/>
      <c r="FZI25" s="177"/>
      <c r="FZJ25" s="177"/>
      <c r="FZK25" s="177"/>
      <c r="FZL25" s="177"/>
      <c r="FZM25" s="177"/>
      <c r="FZN25" s="177"/>
      <c r="FZO25" s="177"/>
      <c r="FZP25" s="177"/>
      <c r="FZQ25" s="177"/>
      <c r="FZR25" s="177"/>
      <c r="FZS25" s="177"/>
      <c r="FZT25" s="177"/>
      <c r="FZU25" s="177"/>
      <c r="FZV25" s="177"/>
      <c r="FZW25" s="177"/>
      <c r="FZX25" s="177"/>
      <c r="FZY25" s="177"/>
      <c r="FZZ25" s="177"/>
      <c r="GAA25" s="177"/>
      <c r="GAB25" s="177"/>
      <c r="GAC25" s="177"/>
      <c r="GAD25" s="177"/>
      <c r="GAE25" s="177"/>
      <c r="GAF25" s="177"/>
      <c r="GAG25" s="177"/>
      <c r="GAH25" s="177"/>
      <c r="GAI25" s="177"/>
      <c r="GAJ25" s="177"/>
      <c r="GAK25" s="177"/>
      <c r="GAL25" s="177"/>
      <c r="GAM25" s="177"/>
      <c r="GAN25" s="177"/>
      <c r="GAO25" s="177"/>
      <c r="GAP25" s="177"/>
      <c r="GAQ25" s="177"/>
      <c r="GAR25" s="177"/>
      <c r="GAS25" s="177"/>
      <c r="GAT25" s="177"/>
      <c r="GAU25" s="177"/>
      <c r="GAV25" s="177"/>
      <c r="GAW25" s="177"/>
      <c r="GAX25" s="177"/>
      <c r="GAY25" s="177"/>
      <c r="GAZ25" s="177"/>
      <c r="GBA25" s="177"/>
      <c r="GBB25" s="177"/>
      <c r="GBC25" s="177"/>
      <c r="GBD25" s="177"/>
      <c r="GBE25" s="177"/>
      <c r="GBF25" s="177"/>
      <c r="GBG25" s="177"/>
      <c r="GBH25" s="177"/>
      <c r="GBI25" s="177"/>
      <c r="GBJ25" s="177"/>
      <c r="GBK25" s="177"/>
      <c r="GBL25" s="177"/>
      <c r="GBM25" s="177"/>
      <c r="GBN25" s="177"/>
      <c r="GBO25" s="177"/>
      <c r="GBP25" s="177"/>
      <c r="GBQ25" s="177"/>
      <c r="GBR25" s="177"/>
      <c r="GBS25" s="177"/>
      <c r="GBT25" s="177"/>
      <c r="GBU25" s="177"/>
      <c r="GBV25" s="177"/>
      <c r="GBW25" s="177"/>
      <c r="GBX25" s="177"/>
      <c r="GBY25" s="177"/>
      <c r="GBZ25" s="177"/>
      <c r="GCA25" s="177"/>
      <c r="GCB25" s="177"/>
      <c r="GCC25" s="177"/>
      <c r="GCD25" s="177"/>
      <c r="GCE25" s="177"/>
      <c r="GCF25" s="177"/>
      <c r="GCG25" s="177"/>
      <c r="GCH25" s="177"/>
      <c r="GCI25" s="177"/>
      <c r="GCJ25" s="177"/>
      <c r="GCK25" s="177"/>
      <c r="GCL25" s="177"/>
      <c r="GCM25" s="177"/>
      <c r="GCN25" s="177"/>
      <c r="GCO25" s="177"/>
      <c r="GCP25" s="177"/>
      <c r="GCQ25" s="177"/>
      <c r="GCR25" s="177"/>
      <c r="GCS25" s="177"/>
      <c r="GCT25" s="177"/>
      <c r="GCU25" s="177"/>
      <c r="GCV25" s="177"/>
      <c r="GCW25" s="177"/>
      <c r="GCX25" s="177"/>
      <c r="GCY25" s="177"/>
      <c r="GCZ25" s="177"/>
      <c r="GDA25" s="177"/>
      <c r="GDB25" s="177"/>
      <c r="GDC25" s="177"/>
      <c r="GDD25" s="177"/>
      <c r="GDE25" s="177"/>
      <c r="GDF25" s="177"/>
      <c r="GDG25" s="177"/>
      <c r="GDH25" s="177"/>
      <c r="GDI25" s="177"/>
      <c r="GDJ25" s="177"/>
      <c r="GDK25" s="177"/>
      <c r="GDL25" s="177"/>
      <c r="GDM25" s="177"/>
      <c r="GDN25" s="177"/>
      <c r="GDO25" s="177"/>
      <c r="GDP25" s="177"/>
      <c r="GDQ25" s="177"/>
      <c r="GDR25" s="177"/>
      <c r="GDS25" s="177"/>
      <c r="GDT25" s="177"/>
      <c r="GDU25" s="177"/>
      <c r="GDV25" s="177"/>
      <c r="GDW25" s="177"/>
      <c r="GDX25" s="177"/>
      <c r="GDY25" s="177"/>
      <c r="GDZ25" s="177"/>
      <c r="GEA25" s="177"/>
      <c r="GEB25" s="177"/>
      <c r="GEC25" s="177"/>
      <c r="GED25" s="177"/>
      <c r="GEE25" s="177"/>
      <c r="GEF25" s="177"/>
      <c r="GEG25" s="177"/>
      <c r="GEH25" s="177"/>
      <c r="GEI25" s="177"/>
      <c r="GEJ25" s="177"/>
      <c r="GEK25" s="177"/>
      <c r="GEL25" s="177"/>
      <c r="GEM25" s="177"/>
      <c r="GEN25" s="177"/>
      <c r="GEO25" s="177"/>
      <c r="GEP25" s="177"/>
      <c r="GEQ25" s="177"/>
      <c r="GER25" s="177"/>
      <c r="GES25" s="177"/>
      <c r="GET25" s="177"/>
      <c r="GEU25" s="177"/>
      <c r="GEV25" s="177"/>
      <c r="GEW25" s="177"/>
      <c r="GEX25" s="177"/>
      <c r="GEY25" s="177"/>
      <c r="GEZ25" s="177"/>
      <c r="GFA25" s="177"/>
      <c r="GFB25" s="177"/>
      <c r="GFC25" s="177"/>
      <c r="GFD25" s="177"/>
      <c r="GFE25" s="177"/>
      <c r="GFF25" s="177"/>
      <c r="GFG25" s="177"/>
      <c r="GFH25" s="177"/>
      <c r="GFI25" s="177"/>
      <c r="GFJ25" s="177"/>
      <c r="GFK25" s="177"/>
      <c r="GFL25" s="177"/>
      <c r="GFM25" s="177"/>
      <c r="GFN25" s="177"/>
      <c r="GFO25" s="177"/>
      <c r="GFP25" s="177"/>
      <c r="GFQ25" s="177"/>
      <c r="GFR25" s="177"/>
      <c r="GFS25" s="177"/>
      <c r="GFT25" s="177"/>
      <c r="GFU25" s="177"/>
      <c r="GFV25" s="177"/>
      <c r="GFW25" s="177"/>
      <c r="GFX25" s="177"/>
      <c r="GFY25" s="177"/>
      <c r="GFZ25" s="177"/>
      <c r="GGA25" s="177"/>
      <c r="GGB25" s="177"/>
      <c r="GGC25" s="177"/>
      <c r="GGD25" s="177"/>
      <c r="GGE25" s="177"/>
      <c r="GGF25" s="177"/>
      <c r="GGG25" s="177"/>
      <c r="GGH25" s="177"/>
      <c r="GGI25" s="177"/>
      <c r="GGJ25" s="177"/>
      <c r="GGK25" s="177"/>
      <c r="GGL25" s="177"/>
      <c r="GGM25" s="177"/>
      <c r="GGN25" s="177"/>
      <c r="GGO25" s="177"/>
      <c r="GGP25" s="177"/>
      <c r="GGQ25" s="177"/>
      <c r="GGR25" s="177"/>
      <c r="GGS25" s="177"/>
      <c r="GGT25" s="177"/>
      <c r="GGU25" s="177"/>
      <c r="GGV25" s="177"/>
      <c r="GGW25" s="177"/>
      <c r="GGX25" s="177"/>
      <c r="GGY25" s="177"/>
      <c r="GGZ25" s="177"/>
      <c r="GHA25" s="177"/>
      <c r="GHB25" s="177"/>
      <c r="GHC25" s="177"/>
      <c r="GHD25" s="177"/>
      <c r="GHE25" s="177"/>
      <c r="GHF25" s="177"/>
      <c r="GHG25" s="177"/>
      <c r="GHH25" s="177"/>
      <c r="GHI25" s="177"/>
      <c r="GHJ25" s="177"/>
      <c r="GHK25" s="177"/>
      <c r="GHL25" s="177"/>
      <c r="GHM25" s="177"/>
      <c r="GHN25" s="177"/>
      <c r="GHO25" s="177"/>
      <c r="GHP25" s="177"/>
      <c r="GHQ25" s="177"/>
      <c r="GHR25" s="177"/>
      <c r="GHS25" s="177"/>
      <c r="GHT25" s="177"/>
      <c r="GHU25" s="177"/>
      <c r="GHV25" s="177"/>
      <c r="GHW25" s="177"/>
      <c r="GHX25" s="177"/>
      <c r="GHY25" s="177"/>
      <c r="GHZ25" s="177"/>
      <c r="GIA25" s="177"/>
      <c r="GIB25" s="177"/>
      <c r="GIC25" s="177"/>
      <c r="GID25" s="177"/>
      <c r="GIE25" s="177"/>
      <c r="GIF25" s="177"/>
      <c r="GIG25" s="177"/>
      <c r="GIH25" s="177"/>
      <c r="GII25" s="177"/>
      <c r="GIJ25" s="177"/>
      <c r="GIK25" s="177"/>
      <c r="GIL25" s="177"/>
      <c r="GIM25" s="177"/>
      <c r="GIN25" s="177"/>
      <c r="GIO25" s="177"/>
      <c r="GIP25" s="177"/>
      <c r="GIQ25" s="177"/>
      <c r="GIR25" s="177"/>
      <c r="GIS25" s="177"/>
      <c r="GIT25" s="177"/>
      <c r="GIU25" s="177"/>
      <c r="GIV25" s="177"/>
      <c r="GIW25" s="177"/>
      <c r="GIX25" s="177"/>
      <c r="GIY25" s="177"/>
      <c r="GIZ25" s="177"/>
      <c r="GJA25" s="177"/>
      <c r="GJB25" s="177"/>
      <c r="GJC25" s="177"/>
      <c r="GJD25" s="177"/>
      <c r="GJE25" s="177"/>
      <c r="GJF25" s="177"/>
      <c r="GJG25" s="177"/>
      <c r="GJH25" s="177"/>
      <c r="GJI25" s="177"/>
      <c r="GJJ25" s="177"/>
      <c r="GJK25" s="177"/>
      <c r="GJL25" s="177"/>
      <c r="GJM25" s="177"/>
      <c r="GJN25" s="177"/>
      <c r="GJO25" s="177"/>
      <c r="GJP25" s="177"/>
      <c r="GJQ25" s="177"/>
      <c r="GJR25" s="177"/>
      <c r="GJS25" s="177"/>
      <c r="GJT25" s="177"/>
      <c r="GJU25" s="177"/>
      <c r="GJV25" s="177"/>
      <c r="GJW25" s="177"/>
      <c r="GJX25" s="177"/>
      <c r="GJY25" s="177"/>
      <c r="GJZ25" s="177"/>
      <c r="GKA25" s="177"/>
      <c r="GKB25" s="177"/>
      <c r="GKC25" s="177"/>
      <c r="GKD25" s="177"/>
      <c r="GKE25" s="177"/>
      <c r="GKF25" s="177"/>
      <c r="GKG25" s="177"/>
      <c r="GKH25" s="177"/>
      <c r="GKI25" s="177"/>
      <c r="GKJ25" s="177"/>
      <c r="GKK25" s="177"/>
      <c r="GKL25" s="177"/>
      <c r="GKM25" s="177"/>
      <c r="GKN25" s="177"/>
      <c r="GKO25" s="177"/>
      <c r="GKP25" s="177"/>
      <c r="GKQ25" s="177"/>
      <c r="GKR25" s="177"/>
      <c r="GKS25" s="177"/>
      <c r="GKT25" s="177"/>
      <c r="GKU25" s="177"/>
      <c r="GKV25" s="177"/>
      <c r="GKW25" s="177"/>
      <c r="GKX25" s="177"/>
      <c r="GKY25" s="177"/>
      <c r="GKZ25" s="177"/>
      <c r="GLA25" s="177"/>
      <c r="GLB25" s="177"/>
      <c r="GLC25" s="177"/>
      <c r="GLD25" s="177"/>
      <c r="GLE25" s="177"/>
      <c r="GLF25" s="177"/>
      <c r="GLG25" s="177"/>
      <c r="GLH25" s="177"/>
      <c r="GLI25" s="177"/>
      <c r="GLJ25" s="177"/>
      <c r="GLK25" s="177"/>
      <c r="GLL25" s="177"/>
      <c r="GLM25" s="177"/>
      <c r="GLN25" s="177"/>
      <c r="GLO25" s="177"/>
      <c r="GLP25" s="177"/>
      <c r="GLQ25" s="177"/>
      <c r="GLR25" s="177"/>
      <c r="GLS25" s="177"/>
      <c r="GLT25" s="177"/>
      <c r="GLU25" s="177"/>
      <c r="GLV25" s="177"/>
      <c r="GLW25" s="177"/>
      <c r="GLX25" s="177"/>
      <c r="GLY25" s="177"/>
      <c r="GLZ25" s="177"/>
      <c r="GMA25" s="177"/>
      <c r="GMB25" s="177"/>
      <c r="GMC25" s="177"/>
      <c r="GMD25" s="177"/>
      <c r="GME25" s="177"/>
      <c r="GMF25" s="177"/>
      <c r="GMG25" s="177"/>
      <c r="GMH25" s="177"/>
      <c r="GMI25" s="177"/>
      <c r="GMJ25" s="177"/>
      <c r="GMK25" s="177"/>
      <c r="GML25" s="177"/>
      <c r="GMM25" s="177"/>
      <c r="GMN25" s="177"/>
      <c r="GMO25" s="177"/>
      <c r="GMP25" s="177"/>
      <c r="GMQ25" s="177"/>
      <c r="GMR25" s="177"/>
      <c r="GMS25" s="177"/>
      <c r="GMT25" s="177"/>
      <c r="GMU25" s="177"/>
      <c r="GMV25" s="177"/>
      <c r="GMW25" s="177"/>
      <c r="GMX25" s="177"/>
      <c r="GMY25" s="177"/>
      <c r="GMZ25" s="177"/>
      <c r="GNA25" s="177"/>
      <c r="GNB25" s="177"/>
      <c r="GNC25" s="177"/>
      <c r="GND25" s="177"/>
      <c r="GNE25" s="177"/>
      <c r="GNF25" s="177"/>
      <c r="GNG25" s="177"/>
      <c r="GNH25" s="177"/>
      <c r="GNI25" s="177"/>
      <c r="GNJ25" s="177"/>
      <c r="GNK25" s="177"/>
      <c r="GNL25" s="177"/>
      <c r="GNM25" s="177"/>
      <c r="GNN25" s="177"/>
      <c r="GNO25" s="177"/>
      <c r="GNP25" s="177"/>
      <c r="GNQ25" s="177"/>
      <c r="GNR25" s="177"/>
      <c r="GNS25" s="177"/>
      <c r="GNT25" s="177"/>
      <c r="GNU25" s="177"/>
      <c r="GNV25" s="177"/>
      <c r="GNW25" s="177"/>
      <c r="GNX25" s="177"/>
      <c r="GNY25" s="177"/>
      <c r="GNZ25" s="177"/>
      <c r="GOA25" s="177"/>
      <c r="GOB25" s="177"/>
      <c r="GOC25" s="177"/>
      <c r="GOD25" s="177"/>
      <c r="GOE25" s="177"/>
      <c r="GOF25" s="177"/>
      <c r="GOG25" s="177"/>
      <c r="GOH25" s="177"/>
      <c r="GOI25" s="177"/>
      <c r="GOJ25" s="177"/>
      <c r="GOK25" s="177"/>
      <c r="GOL25" s="177"/>
      <c r="GOM25" s="177"/>
      <c r="GON25" s="177"/>
      <c r="GOO25" s="177"/>
      <c r="GOP25" s="177"/>
      <c r="GOQ25" s="177"/>
      <c r="GOR25" s="177"/>
      <c r="GOS25" s="177"/>
      <c r="GOT25" s="177"/>
      <c r="GOU25" s="177"/>
      <c r="GOV25" s="177"/>
      <c r="GOW25" s="177"/>
      <c r="GOX25" s="177"/>
      <c r="GOY25" s="177"/>
      <c r="GOZ25" s="177"/>
      <c r="GPA25" s="177"/>
      <c r="GPB25" s="177"/>
      <c r="GPC25" s="177"/>
      <c r="GPD25" s="177"/>
      <c r="GPE25" s="177"/>
      <c r="GPF25" s="177"/>
      <c r="GPG25" s="177"/>
      <c r="GPH25" s="177"/>
      <c r="GPI25" s="177"/>
      <c r="GPJ25" s="177"/>
      <c r="GPK25" s="177"/>
      <c r="GPL25" s="177"/>
      <c r="GPM25" s="177"/>
      <c r="GPN25" s="177"/>
      <c r="GPO25" s="177"/>
      <c r="GPP25" s="177"/>
      <c r="GPQ25" s="177"/>
      <c r="GPR25" s="177"/>
      <c r="GPS25" s="177"/>
      <c r="GPT25" s="177"/>
      <c r="GPU25" s="177"/>
      <c r="GPV25" s="177"/>
      <c r="GPW25" s="177"/>
      <c r="GPX25" s="177"/>
      <c r="GPY25" s="177"/>
      <c r="GPZ25" s="177"/>
      <c r="GQA25" s="177"/>
      <c r="GQB25" s="177"/>
      <c r="GQC25" s="177"/>
      <c r="GQD25" s="177"/>
      <c r="GQE25" s="177"/>
      <c r="GQF25" s="177"/>
      <c r="GQG25" s="177"/>
      <c r="GQH25" s="177"/>
      <c r="GQI25" s="177"/>
      <c r="GQJ25" s="177"/>
      <c r="GQK25" s="177"/>
      <c r="GQL25" s="177"/>
      <c r="GQM25" s="177"/>
      <c r="GQN25" s="177"/>
      <c r="GQO25" s="177"/>
      <c r="GQP25" s="177"/>
      <c r="GQQ25" s="177"/>
      <c r="GQR25" s="177"/>
      <c r="GQS25" s="177"/>
      <c r="GQT25" s="177"/>
      <c r="GQU25" s="177"/>
      <c r="GQV25" s="177"/>
      <c r="GQW25" s="177"/>
      <c r="GQX25" s="177"/>
      <c r="GQY25" s="177"/>
      <c r="GQZ25" s="177"/>
      <c r="GRA25" s="177"/>
      <c r="GRB25" s="177"/>
      <c r="GRC25" s="177"/>
      <c r="GRD25" s="177"/>
      <c r="GRE25" s="177"/>
      <c r="GRF25" s="177"/>
      <c r="GRG25" s="177"/>
      <c r="GRH25" s="177"/>
      <c r="GRI25" s="177"/>
      <c r="GRJ25" s="177"/>
      <c r="GRK25" s="177"/>
      <c r="GRL25" s="177"/>
      <c r="GRM25" s="177"/>
      <c r="GRN25" s="177"/>
      <c r="GRO25" s="177"/>
      <c r="GRP25" s="177"/>
      <c r="GRQ25" s="177"/>
      <c r="GRR25" s="177"/>
      <c r="GRS25" s="177"/>
      <c r="GRT25" s="177"/>
      <c r="GRU25" s="177"/>
      <c r="GRV25" s="177"/>
      <c r="GRW25" s="177"/>
      <c r="GRX25" s="177"/>
      <c r="GRY25" s="177"/>
      <c r="GRZ25" s="177"/>
      <c r="GSA25" s="177"/>
      <c r="GSB25" s="177"/>
      <c r="GSC25" s="177"/>
      <c r="GSD25" s="177"/>
      <c r="GSE25" s="177"/>
      <c r="GSF25" s="177"/>
      <c r="GSG25" s="177"/>
      <c r="GSH25" s="177"/>
      <c r="GSI25" s="177"/>
      <c r="GSJ25" s="177"/>
      <c r="GSK25" s="177"/>
      <c r="GSL25" s="177"/>
      <c r="GSM25" s="177"/>
      <c r="GSN25" s="177"/>
      <c r="GSO25" s="177"/>
      <c r="GSP25" s="177"/>
      <c r="GSQ25" s="177"/>
      <c r="GSR25" s="177"/>
      <c r="GSS25" s="177"/>
      <c r="GST25" s="177"/>
      <c r="GSU25" s="177"/>
      <c r="GSV25" s="177"/>
      <c r="GSW25" s="177"/>
      <c r="GSX25" s="177"/>
      <c r="GSY25" s="177"/>
      <c r="GSZ25" s="177"/>
      <c r="GTA25" s="177"/>
      <c r="GTB25" s="177"/>
      <c r="GTC25" s="177"/>
      <c r="GTD25" s="177"/>
      <c r="GTE25" s="177"/>
      <c r="GTF25" s="177"/>
      <c r="GTG25" s="177"/>
      <c r="GTH25" s="177"/>
      <c r="GTI25" s="177"/>
      <c r="GTJ25" s="177"/>
      <c r="GTK25" s="177"/>
      <c r="GTL25" s="177"/>
      <c r="GTM25" s="177"/>
      <c r="GTN25" s="177"/>
      <c r="GTO25" s="177"/>
      <c r="GTP25" s="177"/>
      <c r="GTQ25" s="177"/>
      <c r="GTR25" s="177"/>
      <c r="GTS25" s="177"/>
      <c r="GTT25" s="177"/>
      <c r="GTU25" s="177"/>
      <c r="GTV25" s="177"/>
      <c r="GTW25" s="177"/>
      <c r="GTX25" s="177"/>
      <c r="GTY25" s="177"/>
      <c r="GTZ25" s="177"/>
      <c r="GUA25" s="177"/>
      <c r="GUB25" s="177"/>
      <c r="GUC25" s="177"/>
      <c r="GUD25" s="177"/>
      <c r="GUE25" s="177"/>
      <c r="GUF25" s="177"/>
      <c r="GUG25" s="177"/>
      <c r="GUH25" s="177"/>
      <c r="GUI25" s="177"/>
      <c r="GUJ25" s="177"/>
      <c r="GUK25" s="177"/>
      <c r="GUL25" s="177"/>
      <c r="GUM25" s="177"/>
      <c r="GUN25" s="177"/>
      <c r="GUO25" s="177"/>
      <c r="GUP25" s="177"/>
      <c r="GUQ25" s="177"/>
      <c r="GUR25" s="177"/>
      <c r="GUS25" s="177"/>
      <c r="GUT25" s="177"/>
      <c r="GUU25" s="177"/>
      <c r="GUV25" s="177"/>
      <c r="GUW25" s="177"/>
      <c r="GUX25" s="177"/>
      <c r="GUY25" s="177"/>
      <c r="GUZ25" s="177"/>
      <c r="GVA25" s="177"/>
      <c r="GVB25" s="177"/>
      <c r="GVC25" s="177"/>
      <c r="GVD25" s="177"/>
      <c r="GVE25" s="177"/>
      <c r="GVF25" s="177"/>
      <c r="GVG25" s="177"/>
      <c r="GVH25" s="177"/>
      <c r="GVI25" s="177"/>
      <c r="GVJ25" s="177"/>
      <c r="GVK25" s="177"/>
      <c r="GVL25" s="177"/>
      <c r="GVM25" s="177"/>
      <c r="GVN25" s="177"/>
      <c r="GVO25" s="177"/>
      <c r="GVP25" s="177"/>
      <c r="GVQ25" s="177"/>
      <c r="GVR25" s="177"/>
      <c r="GVS25" s="177"/>
      <c r="GVT25" s="177"/>
      <c r="GVU25" s="177"/>
      <c r="GVV25" s="177"/>
      <c r="GVW25" s="177"/>
      <c r="GVX25" s="177"/>
      <c r="GVY25" s="177"/>
      <c r="GVZ25" s="177"/>
      <c r="GWA25" s="177"/>
      <c r="GWB25" s="177"/>
      <c r="GWC25" s="177"/>
      <c r="GWD25" s="177"/>
      <c r="GWE25" s="177"/>
      <c r="GWF25" s="177"/>
      <c r="GWG25" s="177"/>
      <c r="GWH25" s="177"/>
      <c r="GWI25" s="177"/>
      <c r="GWJ25" s="177"/>
      <c r="GWK25" s="177"/>
      <c r="GWL25" s="177"/>
      <c r="GWM25" s="177"/>
      <c r="GWN25" s="177"/>
      <c r="GWO25" s="177"/>
      <c r="GWP25" s="177"/>
      <c r="GWQ25" s="177"/>
      <c r="GWR25" s="177"/>
      <c r="GWS25" s="177"/>
      <c r="GWT25" s="177"/>
      <c r="GWU25" s="177"/>
      <c r="GWV25" s="177"/>
      <c r="GWW25" s="177"/>
      <c r="GWX25" s="177"/>
      <c r="GWY25" s="177"/>
      <c r="GWZ25" s="177"/>
      <c r="GXA25" s="177"/>
      <c r="GXB25" s="177"/>
      <c r="GXC25" s="177"/>
      <c r="GXD25" s="177"/>
      <c r="GXE25" s="177"/>
      <c r="GXF25" s="177"/>
      <c r="GXG25" s="177"/>
      <c r="GXH25" s="177"/>
      <c r="GXI25" s="177"/>
      <c r="GXJ25" s="177"/>
      <c r="GXK25" s="177"/>
      <c r="GXL25" s="177"/>
      <c r="GXM25" s="177"/>
      <c r="GXN25" s="177"/>
      <c r="GXO25" s="177"/>
      <c r="GXP25" s="177"/>
      <c r="GXQ25" s="177"/>
      <c r="GXR25" s="177"/>
      <c r="GXS25" s="177"/>
      <c r="GXT25" s="177"/>
      <c r="GXU25" s="177"/>
      <c r="GXV25" s="177"/>
      <c r="GXW25" s="177"/>
      <c r="GXX25" s="177"/>
      <c r="GXY25" s="177"/>
      <c r="GXZ25" s="177"/>
      <c r="GYA25" s="177"/>
      <c r="GYB25" s="177"/>
      <c r="GYC25" s="177"/>
      <c r="GYD25" s="177"/>
      <c r="GYE25" s="177"/>
      <c r="GYF25" s="177"/>
      <c r="GYG25" s="177"/>
      <c r="GYH25" s="177"/>
      <c r="GYI25" s="177"/>
      <c r="GYJ25" s="177"/>
      <c r="GYK25" s="177"/>
      <c r="GYL25" s="177"/>
      <c r="GYM25" s="177"/>
      <c r="GYN25" s="177"/>
      <c r="GYO25" s="177"/>
      <c r="GYP25" s="177"/>
      <c r="GYQ25" s="177"/>
      <c r="GYR25" s="177"/>
      <c r="GYS25" s="177"/>
      <c r="GYT25" s="177"/>
      <c r="GYU25" s="177"/>
      <c r="GYV25" s="177"/>
      <c r="GYW25" s="177"/>
      <c r="GYX25" s="177"/>
      <c r="GYY25" s="177"/>
      <c r="GYZ25" s="177"/>
      <c r="GZA25" s="177"/>
      <c r="GZB25" s="177"/>
      <c r="GZC25" s="177"/>
      <c r="GZD25" s="177"/>
      <c r="GZE25" s="177"/>
      <c r="GZF25" s="177"/>
      <c r="GZG25" s="177"/>
      <c r="GZH25" s="177"/>
      <c r="GZI25" s="177"/>
      <c r="GZJ25" s="177"/>
      <c r="GZK25" s="177"/>
      <c r="GZL25" s="177"/>
      <c r="GZM25" s="177"/>
      <c r="GZN25" s="177"/>
      <c r="GZO25" s="177"/>
      <c r="GZP25" s="177"/>
      <c r="GZQ25" s="177"/>
      <c r="GZR25" s="177"/>
      <c r="GZS25" s="177"/>
      <c r="GZT25" s="177"/>
      <c r="GZU25" s="177"/>
      <c r="GZV25" s="177"/>
      <c r="GZW25" s="177"/>
      <c r="GZX25" s="177"/>
      <c r="GZY25" s="177"/>
      <c r="GZZ25" s="177"/>
      <c r="HAA25" s="177"/>
      <c r="HAB25" s="177"/>
      <c r="HAC25" s="177"/>
      <c r="HAD25" s="177"/>
      <c r="HAE25" s="177"/>
      <c r="HAF25" s="177"/>
      <c r="HAG25" s="177"/>
      <c r="HAH25" s="177"/>
      <c r="HAI25" s="177"/>
      <c r="HAJ25" s="177"/>
      <c r="HAK25" s="177"/>
      <c r="HAL25" s="177"/>
      <c r="HAM25" s="177"/>
      <c r="HAN25" s="177"/>
      <c r="HAO25" s="177"/>
      <c r="HAP25" s="177"/>
      <c r="HAQ25" s="177"/>
      <c r="HAR25" s="177"/>
      <c r="HAS25" s="177"/>
      <c r="HAT25" s="177"/>
      <c r="HAU25" s="177"/>
      <c r="HAV25" s="177"/>
      <c r="HAW25" s="177"/>
      <c r="HAX25" s="177"/>
      <c r="HAY25" s="177"/>
      <c r="HAZ25" s="177"/>
      <c r="HBA25" s="177"/>
      <c r="HBB25" s="177"/>
      <c r="HBC25" s="177"/>
      <c r="HBD25" s="177"/>
      <c r="HBE25" s="177"/>
      <c r="HBF25" s="177"/>
      <c r="HBG25" s="177"/>
      <c r="HBH25" s="177"/>
      <c r="HBI25" s="177"/>
      <c r="HBJ25" s="177"/>
      <c r="HBK25" s="177"/>
      <c r="HBL25" s="177"/>
      <c r="HBM25" s="177"/>
      <c r="HBN25" s="177"/>
      <c r="HBO25" s="177"/>
      <c r="HBP25" s="177"/>
      <c r="HBQ25" s="177"/>
      <c r="HBR25" s="177"/>
      <c r="HBS25" s="177"/>
      <c r="HBT25" s="177"/>
      <c r="HBU25" s="177"/>
      <c r="HBV25" s="177"/>
      <c r="HBW25" s="177"/>
      <c r="HBX25" s="177"/>
      <c r="HBY25" s="177"/>
      <c r="HBZ25" s="177"/>
      <c r="HCA25" s="177"/>
      <c r="HCB25" s="177"/>
      <c r="HCC25" s="177"/>
      <c r="HCD25" s="177"/>
      <c r="HCE25" s="177"/>
      <c r="HCF25" s="177"/>
      <c r="HCG25" s="177"/>
      <c r="HCH25" s="177"/>
      <c r="HCI25" s="177"/>
      <c r="HCJ25" s="177"/>
      <c r="HCK25" s="177"/>
      <c r="HCL25" s="177"/>
      <c r="HCM25" s="177"/>
      <c r="HCN25" s="177"/>
      <c r="HCO25" s="177"/>
      <c r="HCP25" s="177"/>
      <c r="HCQ25" s="177"/>
      <c r="HCR25" s="177"/>
      <c r="HCS25" s="177"/>
      <c r="HCT25" s="177"/>
      <c r="HCU25" s="177"/>
      <c r="HCV25" s="177"/>
      <c r="HCW25" s="177"/>
      <c r="HCX25" s="177"/>
      <c r="HCY25" s="177"/>
      <c r="HCZ25" s="177"/>
      <c r="HDA25" s="177"/>
      <c r="HDB25" s="177"/>
      <c r="HDC25" s="177"/>
      <c r="HDD25" s="177"/>
      <c r="HDE25" s="177"/>
      <c r="HDF25" s="177"/>
      <c r="HDG25" s="177"/>
      <c r="HDH25" s="177"/>
      <c r="HDI25" s="177"/>
      <c r="HDJ25" s="177"/>
      <c r="HDK25" s="177"/>
      <c r="HDL25" s="177"/>
      <c r="HDM25" s="177"/>
      <c r="HDN25" s="177"/>
      <c r="HDO25" s="177"/>
      <c r="HDP25" s="177"/>
      <c r="HDQ25" s="177"/>
      <c r="HDR25" s="177"/>
      <c r="HDS25" s="177"/>
      <c r="HDT25" s="177"/>
      <c r="HDU25" s="177"/>
      <c r="HDV25" s="177"/>
      <c r="HDW25" s="177"/>
      <c r="HDX25" s="177"/>
      <c r="HDY25" s="177"/>
      <c r="HDZ25" s="177"/>
      <c r="HEA25" s="177"/>
      <c r="HEB25" s="177"/>
      <c r="HEC25" s="177"/>
      <c r="HED25" s="177"/>
      <c r="HEE25" s="177"/>
      <c r="HEF25" s="177"/>
      <c r="HEG25" s="177"/>
      <c r="HEH25" s="177"/>
      <c r="HEI25" s="177"/>
      <c r="HEJ25" s="177"/>
      <c r="HEK25" s="177"/>
      <c r="HEL25" s="177"/>
      <c r="HEM25" s="177"/>
      <c r="HEN25" s="177"/>
      <c r="HEO25" s="177"/>
      <c r="HEP25" s="177"/>
      <c r="HEQ25" s="177"/>
      <c r="HER25" s="177"/>
      <c r="HES25" s="177"/>
      <c r="HET25" s="177"/>
      <c r="HEU25" s="177"/>
      <c r="HEV25" s="177"/>
      <c r="HEW25" s="177"/>
      <c r="HEX25" s="177"/>
      <c r="HEY25" s="177"/>
      <c r="HEZ25" s="177"/>
      <c r="HFA25" s="177"/>
      <c r="HFB25" s="177"/>
      <c r="HFC25" s="177"/>
      <c r="HFD25" s="177"/>
      <c r="HFE25" s="177"/>
      <c r="HFF25" s="177"/>
      <c r="HFG25" s="177"/>
      <c r="HFH25" s="177"/>
      <c r="HFI25" s="177"/>
      <c r="HFJ25" s="177"/>
      <c r="HFK25" s="177"/>
      <c r="HFL25" s="177"/>
      <c r="HFM25" s="177"/>
      <c r="HFN25" s="177"/>
      <c r="HFO25" s="177"/>
      <c r="HFP25" s="177"/>
      <c r="HFQ25" s="177"/>
      <c r="HFR25" s="177"/>
      <c r="HFS25" s="177"/>
      <c r="HFT25" s="177"/>
      <c r="HFU25" s="177"/>
      <c r="HFV25" s="177"/>
      <c r="HFW25" s="177"/>
      <c r="HFX25" s="177"/>
      <c r="HFY25" s="177"/>
      <c r="HFZ25" s="177"/>
      <c r="HGA25" s="177"/>
      <c r="HGB25" s="177"/>
      <c r="HGC25" s="177"/>
      <c r="HGD25" s="177"/>
      <c r="HGE25" s="177"/>
      <c r="HGF25" s="177"/>
      <c r="HGG25" s="177"/>
      <c r="HGH25" s="177"/>
      <c r="HGI25" s="177"/>
      <c r="HGJ25" s="177"/>
      <c r="HGK25" s="177"/>
      <c r="HGL25" s="177"/>
      <c r="HGM25" s="177"/>
      <c r="HGN25" s="177"/>
      <c r="HGO25" s="177"/>
      <c r="HGP25" s="177"/>
      <c r="HGQ25" s="177"/>
      <c r="HGR25" s="177"/>
      <c r="HGS25" s="177"/>
      <c r="HGT25" s="177"/>
      <c r="HGU25" s="177"/>
      <c r="HGV25" s="177"/>
      <c r="HGW25" s="177"/>
      <c r="HGX25" s="177"/>
      <c r="HGY25" s="177"/>
      <c r="HGZ25" s="177"/>
      <c r="HHA25" s="177"/>
      <c r="HHB25" s="177"/>
      <c r="HHC25" s="177"/>
      <c r="HHD25" s="177"/>
      <c r="HHE25" s="177"/>
      <c r="HHF25" s="177"/>
      <c r="HHG25" s="177"/>
      <c r="HHH25" s="177"/>
      <c r="HHI25" s="177"/>
      <c r="HHJ25" s="177"/>
      <c r="HHK25" s="177"/>
      <c r="HHL25" s="177"/>
      <c r="HHM25" s="177"/>
      <c r="HHN25" s="177"/>
      <c r="HHO25" s="177"/>
      <c r="HHP25" s="177"/>
      <c r="HHQ25" s="177"/>
      <c r="HHR25" s="177"/>
      <c r="HHS25" s="177"/>
      <c r="HHT25" s="177"/>
      <c r="HHU25" s="177"/>
      <c r="HHV25" s="177"/>
      <c r="HHW25" s="177"/>
      <c r="HHX25" s="177"/>
      <c r="HHY25" s="177"/>
      <c r="HHZ25" s="177"/>
      <c r="HIA25" s="177"/>
      <c r="HIB25" s="177"/>
      <c r="HIC25" s="177"/>
      <c r="HID25" s="177"/>
      <c r="HIE25" s="177"/>
      <c r="HIF25" s="177"/>
      <c r="HIG25" s="177"/>
      <c r="HIH25" s="177"/>
      <c r="HII25" s="177"/>
      <c r="HIJ25" s="177"/>
      <c r="HIK25" s="177"/>
      <c r="HIL25" s="177"/>
      <c r="HIM25" s="177"/>
      <c r="HIN25" s="177"/>
      <c r="HIO25" s="177"/>
      <c r="HIP25" s="177"/>
      <c r="HIQ25" s="177"/>
      <c r="HIR25" s="177"/>
      <c r="HIS25" s="177"/>
      <c r="HIT25" s="177"/>
      <c r="HIU25" s="177"/>
      <c r="HIV25" s="177"/>
      <c r="HIW25" s="177"/>
      <c r="HIX25" s="177"/>
      <c r="HIY25" s="177"/>
      <c r="HIZ25" s="177"/>
      <c r="HJA25" s="177"/>
      <c r="HJB25" s="177"/>
      <c r="HJC25" s="177"/>
      <c r="HJD25" s="177"/>
      <c r="HJE25" s="177"/>
      <c r="HJF25" s="177"/>
      <c r="HJG25" s="177"/>
      <c r="HJH25" s="177"/>
      <c r="HJI25" s="177"/>
      <c r="HJJ25" s="177"/>
      <c r="HJK25" s="177"/>
      <c r="HJL25" s="177"/>
      <c r="HJM25" s="177"/>
      <c r="HJN25" s="177"/>
      <c r="HJO25" s="177"/>
      <c r="HJP25" s="177"/>
      <c r="HJQ25" s="177"/>
      <c r="HJR25" s="177"/>
      <c r="HJS25" s="177"/>
      <c r="HJT25" s="177"/>
      <c r="HJU25" s="177"/>
      <c r="HJV25" s="177"/>
      <c r="HJW25" s="177"/>
      <c r="HJX25" s="177"/>
      <c r="HJY25" s="177"/>
      <c r="HJZ25" s="177"/>
      <c r="HKA25" s="177"/>
      <c r="HKB25" s="177"/>
      <c r="HKC25" s="177"/>
      <c r="HKD25" s="177"/>
      <c r="HKE25" s="177"/>
      <c r="HKF25" s="177"/>
      <c r="HKG25" s="177"/>
      <c r="HKH25" s="177"/>
      <c r="HKI25" s="177"/>
      <c r="HKJ25" s="177"/>
      <c r="HKK25" s="177"/>
      <c r="HKL25" s="177"/>
      <c r="HKM25" s="177"/>
      <c r="HKN25" s="177"/>
      <c r="HKO25" s="177"/>
      <c r="HKP25" s="177"/>
      <c r="HKQ25" s="177"/>
      <c r="HKR25" s="177"/>
      <c r="HKS25" s="177"/>
      <c r="HKT25" s="177"/>
      <c r="HKU25" s="177"/>
      <c r="HKV25" s="177"/>
      <c r="HKW25" s="177"/>
      <c r="HKX25" s="177"/>
      <c r="HKY25" s="177"/>
      <c r="HKZ25" s="177"/>
      <c r="HLA25" s="177"/>
      <c r="HLB25" s="177"/>
      <c r="HLC25" s="177"/>
      <c r="HLD25" s="177"/>
      <c r="HLE25" s="177"/>
      <c r="HLF25" s="177"/>
      <c r="HLG25" s="177"/>
      <c r="HLH25" s="177"/>
      <c r="HLI25" s="177"/>
      <c r="HLJ25" s="177"/>
      <c r="HLK25" s="177"/>
      <c r="HLL25" s="177"/>
      <c r="HLM25" s="177"/>
      <c r="HLN25" s="177"/>
      <c r="HLO25" s="177"/>
      <c r="HLP25" s="177"/>
      <c r="HLQ25" s="177"/>
      <c r="HLR25" s="177"/>
      <c r="HLS25" s="177"/>
      <c r="HLT25" s="177"/>
      <c r="HLU25" s="177"/>
      <c r="HLV25" s="177"/>
      <c r="HLW25" s="177"/>
      <c r="HLX25" s="177"/>
      <c r="HLY25" s="177"/>
      <c r="HLZ25" s="177"/>
      <c r="HMA25" s="177"/>
      <c r="HMB25" s="177"/>
      <c r="HMC25" s="177"/>
      <c r="HMD25" s="177"/>
      <c r="HME25" s="177"/>
      <c r="HMF25" s="177"/>
      <c r="HMG25" s="177"/>
      <c r="HMH25" s="177"/>
      <c r="HMI25" s="177"/>
      <c r="HMJ25" s="177"/>
      <c r="HMK25" s="177"/>
      <c r="HML25" s="177"/>
      <c r="HMM25" s="177"/>
      <c r="HMN25" s="177"/>
      <c r="HMO25" s="177"/>
      <c r="HMP25" s="177"/>
      <c r="HMQ25" s="177"/>
      <c r="HMR25" s="177"/>
      <c r="HMS25" s="177"/>
      <c r="HMT25" s="177"/>
      <c r="HMU25" s="177"/>
      <c r="HMV25" s="177"/>
      <c r="HMW25" s="177"/>
      <c r="HMX25" s="177"/>
      <c r="HMY25" s="177"/>
      <c r="HMZ25" s="177"/>
      <c r="HNA25" s="177"/>
      <c r="HNB25" s="177"/>
      <c r="HNC25" s="177"/>
      <c r="HND25" s="177"/>
      <c r="HNE25" s="177"/>
      <c r="HNF25" s="177"/>
      <c r="HNG25" s="177"/>
      <c r="HNH25" s="177"/>
      <c r="HNI25" s="177"/>
      <c r="HNJ25" s="177"/>
      <c r="HNK25" s="177"/>
      <c r="HNL25" s="177"/>
      <c r="HNM25" s="177"/>
      <c r="HNN25" s="177"/>
      <c r="HNO25" s="177"/>
      <c r="HNP25" s="177"/>
      <c r="HNQ25" s="177"/>
      <c r="HNR25" s="177"/>
      <c r="HNS25" s="177"/>
      <c r="HNT25" s="177"/>
      <c r="HNU25" s="177"/>
      <c r="HNV25" s="177"/>
      <c r="HNW25" s="177"/>
      <c r="HNX25" s="177"/>
      <c r="HNY25" s="177"/>
      <c r="HNZ25" s="177"/>
      <c r="HOA25" s="177"/>
      <c r="HOB25" s="177"/>
      <c r="HOC25" s="177"/>
      <c r="HOD25" s="177"/>
      <c r="HOE25" s="177"/>
      <c r="HOF25" s="177"/>
      <c r="HOG25" s="177"/>
      <c r="HOH25" s="177"/>
      <c r="HOI25" s="177"/>
      <c r="HOJ25" s="177"/>
      <c r="HOK25" s="177"/>
      <c r="HOL25" s="177"/>
      <c r="HOM25" s="177"/>
      <c r="HON25" s="177"/>
      <c r="HOO25" s="177"/>
      <c r="HOP25" s="177"/>
      <c r="HOQ25" s="177"/>
      <c r="HOR25" s="177"/>
      <c r="HOS25" s="177"/>
      <c r="HOT25" s="177"/>
      <c r="HOU25" s="177"/>
      <c r="HOV25" s="177"/>
      <c r="HOW25" s="177"/>
      <c r="HOX25" s="177"/>
      <c r="HOY25" s="177"/>
      <c r="HOZ25" s="177"/>
      <c r="HPA25" s="177"/>
      <c r="HPB25" s="177"/>
      <c r="HPC25" s="177"/>
      <c r="HPD25" s="177"/>
      <c r="HPE25" s="177"/>
      <c r="HPF25" s="177"/>
      <c r="HPG25" s="177"/>
      <c r="HPH25" s="177"/>
      <c r="HPI25" s="177"/>
      <c r="HPJ25" s="177"/>
      <c r="HPK25" s="177"/>
      <c r="HPL25" s="177"/>
      <c r="HPM25" s="177"/>
      <c r="HPN25" s="177"/>
      <c r="HPO25" s="177"/>
      <c r="HPP25" s="177"/>
      <c r="HPQ25" s="177"/>
      <c r="HPR25" s="177"/>
      <c r="HPS25" s="177"/>
      <c r="HPT25" s="177"/>
      <c r="HPU25" s="177"/>
      <c r="HPV25" s="177"/>
      <c r="HPW25" s="177"/>
      <c r="HPX25" s="177"/>
      <c r="HPY25" s="177"/>
      <c r="HPZ25" s="177"/>
      <c r="HQA25" s="177"/>
      <c r="HQB25" s="177"/>
      <c r="HQC25" s="177"/>
      <c r="HQD25" s="177"/>
      <c r="HQE25" s="177"/>
      <c r="HQF25" s="177"/>
      <c r="HQG25" s="177"/>
      <c r="HQH25" s="177"/>
      <c r="HQI25" s="177"/>
      <c r="HQJ25" s="177"/>
      <c r="HQK25" s="177"/>
      <c r="HQL25" s="177"/>
      <c r="HQM25" s="177"/>
      <c r="HQN25" s="177"/>
      <c r="HQO25" s="177"/>
      <c r="HQP25" s="177"/>
      <c r="HQQ25" s="177"/>
      <c r="HQR25" s="177"/>
      <c r="HQS25" s="177"/>
      <c r="HQT25" s="177"/>
      <c r="HQU25" s="177"/>
      <c r="HQV25" s="177"/>
      <c r="HQW25" s="177"/>
      <c r="HQX25" s="177"/>
      <c r="HQY25" s="177"/>
      <c r="HQZ25" s="177"/>
      <c r="HRA25" s="177"/>
      <c r="HRB25" s="177"/>
      <c r="HRC25" s="177"/>
      <c r="HRD25" s="177"/>
      <c r="HRE25" s="177"/>
      <c r="HRF25" s="177"/>
      <c r="HRG25" s="177"/>
      <c r="HRH25" s="177"/>
      <c r="HRI25" s="177"/>
      <c r="HRJ25" s="177"/>
      <c r="HRK25" s="177"/>
      <c r="HRL25" s="177"/>
      <c r="HRM25" s="177"/>
      <c r="HRN25" s="177"/>
      <c r="HRO25" s="177"/>
      <c r="HRP25" s="177"/>
      <c r="HRQ25" s="177"/>
      <c r="HRR25" s="177"/>
      <c r="HRS25" s="177"/>
      <c r="HRT25" s="177"/>
      <c r="HRU25" s="177"/>
      <c r="HRV25" s="177"/>
      <c r="HRW25" s="177"/>
      <c r="HRX25" s="177"/>
      <c r="HRY25" s="177"/>
      <c r="HRZ25" s="177"/>
      <c r="HSA25" s="177"/>
      <c r="HSB25" s="177"/>
      <c r="HSC25" s="177"/>
      <c r="HSD25" s="177"/>
      <c r="HSE25" s="177"/>
      <c r="HSF25" s="177"/>
      <c r="HSG25" s="177"/>
      <c r="HSH25" s="177"/>
      <c r="HSI25" s="177"/>
      <c r="HSJ25" s="177"/>
      <c r="HSK25" s="177"/>
      <c r="HSL25" s="177"/>
      <c r="HSM25" s="177"/>
      <c r="HSN25" s="177"/>
      <c r="HSO25" s="177"/>
      <c r="HSP25" s="177"/>
      <c r="HSQ25" s="177"/>
      <c r="HSR25" s="177"/>
      <c r="HSS25" s="177"/>
      <c r="HST25" s="177"/>
      <c r="HSU25" s="177"/>
      <c r="HSV25" s="177"/>
      <c r="HSW25" s="177"/>
      <c r="HSX25" s="177"/>
      <c r="HSY25" s="177"/>
      <c r="HSZ25" s="177"/>
      <c r="HTA25" s="177"/>
      <c r="HTB25" s="177"/>
      <c r="HTC25" s="177"/>
      <c r="HTD25" s="177"/>
      <c r="HTE25" s="177"/>
      <c r="HTF25" s="177"/>
      <c r="HTG25" s="177"/>
      <c r="HTH25" s="177"/>
      <c r="HTI25" s="177"/>
      <c r="HTJ25" s="177"/>
      <c r="HTK25" s="177"/>
      <c r="HTL25" s="177"/>
      <c r="HTM25" s="177"/>
      <c r="HTN25" s="177"/>
      <c r="HTO25" s="177"/>
      <c r="HTP25" s="177"/>
      <c r="HTQ25" s="177"/>
      <c r="HTR25" s="177"/>
      <c r="HTS25" s="177"/>
      <c r="HTT25" s="177"/>
      <c r="HTU25" s="177"/>
      <c r="HTV25" s="177"/>
      <c r="HTW25" s="177"/>
      <c r="HTX25" s="177"/>
      <c r="HTY25" s="177"/>
      <c r="HTZ25" s="177"/>
      <c r="HUA25" s="177"/>
      <c r="HUB25" s="177"/>
      <c r="HUC25" s="177"/>
      <c r="HUD25" s="177"/>
      <c r="HUE25" s="177"/>
      <c r="HUF25" s="177"/>
      <c r="HUG25" s="177"/>
      <c r="HUH25" s="177"/>
      <c r="HUI25" s="177"/>
      <c r="HUJ25" s="177"/>
      <c r="HUK25" s="177"/>
      <c r="HUL25" s="177"/>
      <c r="HUM25" s="177"/>
      <c r="HUN25" s="177"/>
      <c r="HUO25" s="177"/>
      <c r="HUP25" s="177"/>
      <c r="HUQ25" s="177"/>
      <c r="HUR25" s="177"/>
      <c r="HUS25" s="177"/>
      <c r="HUT25" s="177"/>
      <c r="HUU25" s="177"/>
      <c r="HUV25" s="177"/>
      <c r="HUW25" s="177"/>
      <c r="HUX25" s="177"/>
      <c r="HUY25" s="177"/>
      <c r="HUZ25" s="177"/>
      <c r="HVA25" s="177"/>
      <c r="HVB25" s="177"/>
      <c r="HVC25" s="177"/>
      <c r="HVD25" s="177"/>
      <c r="HVE25" s="177"/>
      <c r="HVF25" s="177"/>
      <c r="HVG25" s="177"/>
      <c r="HVH25" s="177"/>
      <c r="HVI25" s="177"/>
      <c r="HVJ25" s="177"/>
      <c r="HVK25" s="177"/>
      <c r="HVL25" s="177"/>
      <c r="HVM25" s="177"/>
      <c r="HVN25" s="177"/>
      <c r="HVO25" s="177"/>
      <c r="HVP25" s="177"/>
      <c r="HVQ25" s="177"/>
      <c r="HVR25" s="177"/>
      <c r="HVS25" s="177"/>
      <c r="HVT25" s="177"/>
      <c r="HVU25" s="177"/>
      <c r="HVV25" s="177"/>
      <c r="HVW25" s="177"/>
      <c r="HVX25" s="177"/>
      <c r="HVY25" s="177"/>
      <c r="HVZ25" s="177"/>
      <c r="HWA25" s="177"/>
      <c r="HWB25" s="177"/>
      <c r="HWC25" s="177"/>
      <c r="HWD25" s="177"/>
      <c r="HWE25" s="177"/>
      <c r="HWF25" s="177"/>
      <c r="HWG25" s="177"/>
      <c r="HWH25" s="177"/>
      <c r="HWI25" s="177"/>
      <c r="HWJ25" s="177"/>
      <c r="HWK25" s="177"/>
      <c r="HWL25" s="177"/>
      <c r="HWM25" s="177"/>
      <c r="HWN25" s="177"/>
      <c r="HWO25" s="177"/>
      <c r="HWP25" s="177"/>
      <c r="HWQ25" s="177"/>
      <c r="HWR25" s="177"/>
      <c r="HWS25" s="177"/>
      <c r="HWT25" s="177"/>
      <c r="HWU25" s="177"/>
      <c r="HWV25" s="177"/>
      <c r="HWW25" s="177"/>
      <c r="HWX25" s="177"/>
      <c r="HWY25" s="177"/>
      <c r="HWZ25" s="177"/>
      <c r="HXA25" s="177"/>
      <c r="HXB25" s="177"/>
      <c r="HXC25" s="177"/>
      <c r="HXD25" s="177"/>
      <c r="HXE25" s="177"/>
      <c r="HXF25" s="177"/>
      <c r="HXG25" s="177"/>
      <c r="HXH25" s="177"/>
      <c r="HXI25" s="177"/>
      <c r="HXJ25" s="177"/>
      <c r="HXK25" s="177"/>
      <c r="HXL25" s="177"/>
      <c r="HXM25" s="177"/>
      <c r="HXN25" s="177"/>
      <c r="HXO25" s="177"/>
      <c r="HXP25" s="177"/>
      <c r="HXQ25" s="177"/>
      <c r="HXR25" s="177"/>
      <c r="HXS25" s="177"/>
      <c r="HXT25" s="177"/>
      <c r="HXU25" s="177"/>
      <c r="HXV25" s="177"/>
      <c r="HXW25" s="177"/>
      <c r="HXX25" s="177"/>
      <c r="HXY25" s="177"/>
      <c r="HXZ25" s="177"/>
      <c r="HYA25" s="177"/>
      <c r="HYB25" s="177"/>
      <c r="HYC25" s="177"/>
      <c r="HYD25" s="177"/>
      <c r="HYE25" s="177"/>
      <c r="HYF25" s="177"/>
      <c r="HYG25" s="177"/>
      <c r="HYH25" s="177"/>
      <c r="HYI25" s="177"/>
      <c r="HYJ25" s="177"/>
      <c r="HYK25" s="177"/>
      <c r="HYL25" s="177"/>
      <c r="HYM25" s="177"/>
      <c r="HYN25" s="177"/>
      <c r="HYO25" s="177"/>
      <c r="HYP25" s="177"/>
      <c r="HYQ25" s="177"/>
      <c r="HYR25" s="177"/>
      <c r="HYS25" s="177"/>
      <c r="HYT25" s="177"/>
      <c r="HYU25" s="177"/>
      <c r="HYV25" s="177"/>
      <c r="HYW25" s="177"/>
      <c r="HYX25" s="177"/>
      <c r="HYY25" s="177"/>
      <c r="HYZ25" s="177"/>
      <c r="HZA25" s="177"/>
      <c r="HZB25" s="177"/>
      <c r="HZC25" s="177"/>
      <c r="HZD25" s="177"/>
      <c r="HZE25" s="177"/>
      <c r="HZF25" s="177"/>
      <c r="HZG25" s="177"/>
      <c r="HZH25" s="177"/>
      <c r="HZI25" s="177"/>
      <c r="HZJ25" s="177"/>
      <c r="HZK25" s="177"/>
      <c r="HZL25" s="177"/>
      <c r="HZM25" s="177"/>
      <c r="HZN25" s="177"/>
      <c r="HZO25" s="177"/>
      <c r="HZP25" s="177"/>
      <c r="HZQ25" s="177"/>
      <c r="HZR25" s="177"/>
      <c r="HZS25" s="177"/>
      <c r="HZT25" s="177"/>
      <c r="HZU25" s="177"/>
      <c r="HZV25" s="177"/>
      <c r="HZW25" s="177"/>
      <c r="HZX25" s="177"/>
      <c r="HZY25" s="177"/>
      <c r="HZZ25" s="177"/>
      <c r="IAA25" s="177"/>
      <c r="IAB25" s="177"/>
      <c r="IAC25" s="177"/>
      <c r="IAD25" s="177"/>
      <c r="IAE25" s="177"/>
      <c r="IAF25" s="177"/>
      <c r="IAG25" s="177"/>
      <c r="IAH25" s="177"/>
      <c r="IAI25" s="177"/>
      <c r="IAJ25" s="177"/>
      <c r="IAK25" s="177"/>
      <c r="IAL25" s="177"/>
      <c r="IAM25" s="177"/>
      <c r="IAN25" s="177"/>
      <c r="IAO25" s="177"/>
      <c r="IAP25" s="177"/>
      <c r="IAQ25" s="177"/>
      <c r="IAR25" s="177"/>
      <c r="IAS25" s="177"/>
      <c r="IAT25" s="177"/>
      <c r="IAU25" s="177"/>
      <c r="IAV25" s="177"/>
      <c r="IAW25" s="177"/>
      <c r="IAX25" s="177"/>
      <c r="IAY25" s="177"/>
      <c r="IAZ25" s="177"/>
      <c r="IBA25" s="177"/>
      <c r="IBB25" s="177"/>
      <c r="IBC25" s="177"/>
      <c r="IBD25" s="177"/>
      <c r="IBE25" s="177"/>
      <c r="IBF25" s="177"/>
      <c r="IBG25" s="177"/>
      <c r="IBH25" s="177"/>
      <c r="IBI25" s="177"/>
      <c r="IBJ25" s="177"/>
      <c r="IBK25" s="177"/>
      <c r="IBL25" s="177"/>
      <c r="IBM25" s="177"/>
      <c r="IBN25" s="177"/>
      <c r="IBO25" s="177"/>
      <c r="IBP25" s="177"/>
      <c r="IBQ25" s="177"/>
      <c r="IBR25" s="177"/>
      <c r="IBS25" s="177"/>
      <c r="IBT25" s="177"/>
      <c r="IBU25" s="177"/>
      <c r="IBV25" s="177"/>
      <c r="IBW25" s="177"/>
      <c r="IBX25" s="177"/>
      <c r="IBY25" s="177"/>
      <c r="IBZ25" s="177"/>
      <c r="ICA25" s="177"/>
      <c r="ICB25" s="177"/>
      <c r="ICC25" s="177"/>
      <c r="ICD25" s="177"/>
      <c r="ICE25" s="177"/>
      <c r="ICF25" s="177"/>
      <c r="ICG25" s="177"/>
      <c r="ICH25" s="177"/>
      <c r="ICI25" s="177"/>
      <c r="ICJ25" s="177"/>
      <c r="ICK25" s="177"/>
      <c r="ICL25" s="177"/>
      <c r="ICM25" s="177"/>
      <c r="ICN25" s="177"/>
      <c r="ICO25" s="177"/>
      <c r="ICP25" s="177"/>
      <c r="ICQ25" s="177"/>
      <c r="ICR25" s="177"/>
      <c r="ICS25" s="177"/>
      <c r="ICT25" s="177"/>
      <c r="ICU25" s="177"/>
      <c r="ICV25" s="177"/>
      <c r="ICW25" s="177"/>
      <c r="ICX25" s="177"/>
      <c r="ICY25" s="177"/>
      <c r="ICZ25" s="177"/>
      <c r="IDA25" s="177"/>
      <c r="IDB25" s="177"/>
      <c r="IDC25" s="177"/>
      <c r="IDD25" s="177"/>
      <c r="IDE25" s="177"/>
      <c r="IDF25" s="177"/>
      <c r="IDG25" s="177"/>
      <c r="IDH25" s="177"/>
      <c r="IDI25" s="177"/>
      <c r="IDJ25" s="177"/>
      <c r="IDK25" s="177"/>
      <c r="IDL25" s="177"/>
      <c r="IDM25" s="177"/>
      <c r="IDN25" s="177"/>
      <c r="IDO25" s="177"/>
      <c r="IDP25" s="177"/>
      <c r="IDQ25" s="177"/>
      <c r="IDR25" s="177"/>
      <c r="IDS25" s="177"/>
      <c r="IDT25" s="177"/>
      <c r="IDU25" s="177"/>
      <c r="IDV25" s="177"/>
      <c r="IDW25" s="177"/>
      <c r="IDX25" s="177"/>
      <c r="IDY25" s="177"/>
      <c r="IDZ25" s="177"/>
      <c r="IEA25" s="177"/>
      <c r="IEB25" s="177"/>
      <c r="IEC25" s="177"/>
      <c r="IED25" s="177"/>
      <c r="IEE25" s="177"/>
      <c r="IEF25" s="177"/>
      <c r="IEG25" s="177"/>
      <c r="IEH25" s="177"/>
      <c r="IEI25" s="177"/>
      <c r="IEJ25" s="177"/>
      <c r="IEK25" s="177"/>
      <c r="IEL25" s="177"/>
      <c r="IEM25" s="177"/>
      <c r="IEN25" s="177"/>
      <c r="IEO25" s="177"/>
      <c r="IEP25" s="177"/>
      <c r="IEQ25" s="177"/>
      <c r="IER25" s="177"/>
      <c r="IES25" s="177"/>
      <c r="IET25" s="177"/>
      <c r="IEU25" s="177"/>
      <c r="IEV25" s="177"/>
      <c r="IEW25" s="177"/>
      <c r="IEX25" s="177"/>
      <c r="IEY25" s="177"/>
      <c r="IEZ25" s="177"/>
      <c r="IFA25" s="177"/>
      <c r="IFB25" s="177"/>
      <c r="IFC25" s="177"/>
      <c r="IFD25" s="177"/>
      <c r="IFE25" s="177"/>
      <c r="IFF25" s="177"/>
      <c r="IFG25" s="177"/>
      <c r="IFH25" s="177"/>
      <c r="IFI25" s="177"/>
      <c r="IFJ25" s="177"/>
      <c r="IFK25" s="177"/>
      <c r="IFL25" s="177"/>
      <c r="IFM25" s="177"/>
      <c r="IFN25" s="177"/>
      <c r="IFO25" s="177"/>
      <c r="IFP25" s="177"/>
      <c r="IFQ25" s="177"/>
      <c r="IFR25" s="177"/>
      <c r="IFS25" s="177"/>
      <c r="IFT25" s="177"/>
      <c r="IFU25" s="177"/>
      <c r="IFV25" s="177"/>
      <c r="IFW25" s="177"/>
      <c r="IFX25" s="177"/>
      <c r="IFY25" s="177"/>
      <c r="IFZ25" s="177"/>
      <c r="IGA25" s="177"/>
      <c r="IGB25" s="177"/>
      <c r="IGC25" s="177"/>
      <c r="IGD25" s="177"/>
      <c r="IGE25" s="177"/>
      <c r="IGF25" s="177"/>
      <c r="IGG25" s="177"/>
      <c r="IGH25" s="177"/>
      <c r="IGI25" s="177"/>
      <c r="IGJ25" s="177"/>
      <c r="IGK25" s="177"/>
      <c r="IGL25" s="177"/>
      <c r="IGM25" s="177"/>
      <c r="IGN25" s="177"/>
      <c r="IGO25" s="177"/>
      <c r="IGP25" s="177"/>
      <c r="IGQ25" s="177"/>
      <c r="IGR25" s="177"/>
      <c r="IGS25" s="177"/>
      <c r="IGT25" s="177"/>
      <c r="IGU25" s="177"/>
      <c r="IGV25" s="177"/>
      <c r="IGW25" s="177"/>
      <c r="IGX25" s="177"/>
      <c r="IGY25" s="177"/>
      <c r="IGZ25" s="177"/>
      <c r="IHA25" s="177"/>
      <c r="IHB25" s="177"/>
      <c r="IHC25" s="177"/>
      <c r="IHD25" s="177"/>
      <c r="IHE25" s="177"/>
      <c r="IHF25" s="177"/>
      <c r="IHG25" s="177"/>
      <c r="IHH25" s="177"/>
      <c r="IHI25" s="177"/>
      <c r="IHJ25" s="177"/>
      <c r="IHK25" s="177"/>
      <c r="IHL25" s="177"/>
      <c r="IHM25" s="177"/>
      <c r="IHN25" s="177"/>
      <c r="IHO25" s="177"/>
      <c r="IHP25" s="177"/>
      <c r="IHQ25" s="177"/>
      <c r="IHR25" s="177"/>
      <c r="IHS25" s="177"/>
      <c r="IHT25" s="177"/>
      <c r="IHU25" s="177"/>
      <c r="IHV25" s="177"/>
      <c r="IHW25" s="177"/>
      <c r="IHX25" s="177"/>
      <c r="IHY25" s="177"/>
      <c r="IHZ25" s="177"/>
      <c r="IIA25" s="177"/>
      <c r="IIB25" s="177"/>
      <c r="IIC25" s="177"/>
      <c r="IID25" s="177"/>
      <c r="IIE25" s="177"/>
      <c r="IIF25" s="177"/>
      <c r="IIG25" s="177"/>
      <c r="IIH25" s="177"/>
      <c r="III25" s="177"/>
      <c r="IIJ25" s="177"/>
      <c r="IIK25" s="177"/>
      <c r="IIL25" s="177"/>
      <c r="IIM25" s="177"/>
      <c r="IIN25" s="177"/>
      <c r="IIO25" s="177"/>
      <c r="IIP25" s="177"/>
      <c r="IIQ25" s="177"/>
      <c r="IIR25" s="177"/>
      <c r="IIS25" s="177"/>
      <c r="IIT25" s="177"/>
      <c r="IIU25" s="177"/>
      <c r="IIV25" s="177"/>
      <c r="IIW25" s="177"/>
      <c r="IIX25" s="177"/>
      <c r="IIY25" s="177"/>
      <c r="IIZ25" s="177"/>
      <c r="IJA25" s="177"/>
      <c r="IJB25" s="177"/>
      <c r="IJC25" s="177"/>
      <c r="IJD25" s="177"/>
      <c r="IJE25" s="177"/>
      <c r="IJF25" s="177"/>
      <c r="IJG25" s="177"/>
      <c r="IJH25" s="177"/>
      <c r="IJI25" s="177"/>
      <c r="IJJ25" s="177"/>
      <c r="IJK25" s="177"/>
      <c r="IJL25" s="177"/>
      <c r="IJM25" s="177"/>
      <c r="IJN25" s="177"/>
      <c r="IJO25" s="177"/>
      <c r="IJP25" s="177"/>
      <c r="IJQ25" s="177"/>
      <c r="IJR25" s="177"/>
      <c r="IJS25" s="177"/>
      <c r="IJT25" s="177"/>
      <c r="IJU25" s="177"/>
      <c r="IJV25" s="177"/>
      <c r="IJW25" s="177"/>
      <c r="IJX25" s="177"/>
      <c r="IJY25" s="177"/>
      <c r="IJZ25" s="177"/>
      <c r="IKA25" s="177"/>
      <c r="IKB25" s="177"/>
      <c r="IKC25" s="177"/>
      <c r="IKD25" s="177"/>
      <c r="IKE25" s="177"/>
      <c r="IKF25" s="177"/>
      <c r="IKG25" s="177"/>
      <c r="IKH25" s="177"/>
      <c r="IKI25" s="177"/>
      <c r="IKJ25" s="177"/>
      <c r="IKK25" s="177"/>
      <c r="IKL25" s="177"/>
      <c r="IKM25" s="177"/>
      <c r="IKN25" s="177"/>
      <c r="IKO25" s="177"/>
      <c r="IKP25" s="177"/>
      <c r="IKQ25" s="177"/>
      <c r="IKR25" s="177"/>
      <c r="IKS25" s="177"/>
      <c r="IKT25" s="177"/>
      <c r="IKU25" s="177"/>
      <c r="IKV25" s="177"/>
      <c r="IKW25" s="177"/>
      <c r="IKX25" s="177"/>
      <c r="IKY25" s="177"/>
      <c r="IKZ25" s="177"/>
      <c r="ILA25" s="177"/>
      <c r="ILB25" s="177"/>
      <c r="ILC25" s="177"/>
      <c r="ILD25" s="177"/>
      <c r="ILE25" s="177"/>
      <c r="ILF25" s="177"/>
      <c r="ILG25" s="177"/>
      <c r="ILH25" s="177"/>
      <c r="ILI25" s="177"/>
      <c r="ILJ25" s="177"/>
      <c r="ILK25" s="177"/>
      <c r="ILL25" s="177"/>
      <c r="ILM25" s="177"/>
      <c r="ILN25" s="177"/>
      <c r="ILO25" s="177"/>
      <c r="ILP25" s="177"/>
      <c r="ILQ25" s="177"/>
      <c r="ILR25" s="177"/>
      <c r="ILS25" s="177"/>
      <c r="ILT25" s="177"/>
      <c r="ILU25" s="177"/>
      <c r="ILV25" s="177"/>
      <c r="ILW25" s="177"/>
      <c r="ILX25" s="177"/>
      <c r="ILY25" s="177"/>
      <c r="ILZ25" s="177"/>
      <c r="IMA25" s="177"/>
      <c r="IMB25" s="177"/>
      <c r="IMC25" s="177"/>
      <c r="IMD25" s="177"/>
      <c r="IME25" s="177"/>
      <c r="IMF25" s="177"/>
      <c r="IMG25" s="177"/>
      <c r="IMH25" s="177"/>
      <c r="IMI25" s="177"/>
      <c r="IMJ25" s="177"/>
      <c r="IMK25" s="177"/>
      <c r="IML25" s="177"/>
      <c r="IMM25" s="177"/>
      <c r="IMN25" s="177"/>
      <c r="IMO25" s="177"/>
      <c r="IMP25" s="177"/>
      <c r="IMQ25" s="177"/>
      <c r="IMR25" s="177"/>
      <c r="IMS25" s="177"/>
      <c r="IMT25" s="177"/>
      <c r="IMU25" s="177"/>
      <c r="IMV25" s="177"/>
      <c r="IMW25" s="177"/>
      <c r="IMX25" s="177"/>
      <c r="IMY25" s="177"/>
      <c r="IMZ25" s="177"/>
      <c r="INA25" s="177"/>
      <c r="INB25" s="177"/>
      <c r="INC25" s="177"/>
      <c r="IND25" s="177"/>
      <c r="INE25" s="177"/>
      <c r="INF25" s="177"/>
      <c r="ING25" s="177"/>
      <c r="INH25" s="177"/>
      <c r="INI25" s="177"/>
      <c r="INJ25" s="177"/>
      <c r="INK25" s="177"/>
      <c r="INL25" s="177"/>
      <c r="INM25" s="177"/>
      <c r="INN25" s="177"/>
      <c r="INO25" s="177"/>
      <c r="INP25" s="177"/>
      <c r="INQ25" s="177"/>
      <c r="INR25" s="177"/>
      <c r="INS25" s="177"/>
      <c r="INT25" s="177"/>
      <c r="INU25" s="177"/>
      <c r="INV25" s="177"/>
      <c r="INW25" s="177"/>
      <c r="INX25" s="177"/>
      <c r="INY25" s="177"/>
      <c r="INZ25" s="177"/>
      <c r="IOA25" s="177"/>
      <c r="IOB25" s="177"/>
      <c r="IOC25" s="177"/>
      <c r="IOD25" s="177"/>
      <c r="IOE25" s="177"/>
      <c r="IOF25" s="177"/>
      <c r="IOG25" s="177"/>
      <c r="IOH25" s="177"/>
      <c r="IOI25" s="177"/>
      <c r="IOJ25" s="177"/>
      <c r="IOK25" s="177"/>
      <c r="IOL25" s="177"/>
      <c r="IOM25" s="177"/>
      <c r="ION25" s="177"/>
      <c r="IOO25" s="177"/>
      <c r="IOP25" s="177"/>
      <c r="IOQ25" s="177"/>
      <c r="IOR25" s="177"/>
      <c r="IOS25" s="177"/>
      <c r="IOT25" s="177"/>
      <c r="IOU25" s="177"/>
      <c r="IOV25" s="177"/>
      <c r="IOW25" s="177"/>
      <c r="IOX25" s="177"/>
      <c r="IOY25" s="177"/>
      <c r="IOZ25" s="177"/>
      <c r="IPA25" s="177"/>
      <c r="IPB25" s="177"/>
      <c r="IPC25" s="177"/>
      <c r="IPD25" s="177"/>
      <c r="IPE25" s="177"/>
      <c r="IPF25" s="177"/>
      <c r="IPG25" s="177"/>
      <c r="IPH25" s="177"/>
      <c r="IPI25" s="177"/>
      <c r="IPJ25" s="177"/>
      <c r="IPK25" s="177"/>
      <c r="IPL25" s="177"/>
      <c r="IPM25" s="177"/>
      <c r="IPN25" s="177"/>
      <c r="IPO25" s="177"/>
      <c r="IPP25" s="177"/>
      <c r="IPQ25" s="177"/>
      <c r="IPR25" s="177"/>
      <c r="IPS25" s="177"/>
      <c r="IPT25" s="177"/>
      <c r="IPU25" s="177"/>
      <c r="IPV25" s="177"/>
      <c r="IPW25" s="177"/>
      <c r="IPX25" s="177"/>
      <c r="IPY25" s="177"/>
      <c r="IPZ25" s="177"/>
      <c r="IQA25" s="177"/>
      <c r="IQB25" s="177"/>
      <c r="IQC25" s="177"/>
      <c r="IQD25" s="177"/>
      <c r="IQE25" s="177"/>
      <c r="IQF25" s="177"/>
      <c r="IQG25" s="177"/>
      <c r="IQH25" s="177"/>
      <c r="IQI25" s="177"/>
      <c r="IQJ25" s="177"/>
      <c r="IQK25" s="177"/>
      <c r="IQL25" s="177"/>
      <c r="IQM25" s="177"/>
      <c r="IQN25" s="177"/>
      <c r="IQO25" s="177"/>
      <c r="IQP25" s="177"/>
      <c r="IQQ25" s="177"/>
      <c r="IQR25" s="177"/>
      <c r="IQS25" s="177"/>
      <c r="IQT25" s="177"/>
      <c r="IQU25" s="177"/>
      <c r="IQV25" s="177"/>
      <c r="IQW25" s="177"/>
      <c r="IQX25" s="177"/>
      <c r="IQY25" s="177"/>
      <c r="IQZ25" s="177"/>
      <c r="IRA25" s="177"/>
      <c r="IRB25" s="177"/>
      <c r="IRC25" s="177"/>
      <c r="IRD25" s="177"/>
      <c r="IRE25" s="177"/>
      <c r="IRF25" s="177"/>
      <c r="IRG25" s="177"/>
      <c r="IRH25" s="177"/>
      <c r="IRI25" s="177"/>
      <c r="IRJ25" s="177"/>
      <c r="IRK25" s="177"/>
      <c r="IRL25" s="177"/>
      <c r="IRM25" s="177"/>
      <c r="IRN25" s="177"/>
      <c r="IRO25" s="177"/>
      <c r="IRP25" s="177"/>
      <c r="IRQ25" s="177"/>
      <c r="IRR25" s="177"/>
      <c r="IRS25" s="177"/>
      <c r="IRT25" s="177"/>
      <c r="IRU25" s="177"/>
      <c r="IRV25" s="177"/>
      <c r="IRW25" s="177"/>
      <c r="IRX25" s="177"/>
      <c r="IRY25" s="177"/>
      <c r="IRZ25" s="177"/>
      <c r="ISA25" s="177"/>
      <c r="ISB25" s="177"/>
      <c r="ISC25" s="177"/>
      <c r="ISD25" s="177"/>
      <c r="ISE25" s="177"/>
      <c r="ISF25" s="177"/>
      <c r="ISG25" s="177"/>
      <c r="ISH25" s="177"/>
      <c r="ISI25" s="177"/>
      <c r="ISJ25" s="177"/>
      <c r="ISK25" s="177"/>
      <c r="ISL25" s="177"/>
      <c r="ISM25" s="177"/>
      <c r="ISN25" s="177"/>
      <c r="ISO25" s="177"/>
      <c r="ISP25" s="177"/>
      <c r="ISQ25" s="177"/>
      <c r="ISR25" s="177"/>
      <c r="ISS25" s="177"/>
      <c r="IST25" s="177"/>
      <c r="ISU25" s="177"/>
      <c r="ISV25" s="177"/>
      <c r="ISW25" s="177"/>
      <c r="ISX25" s="177"/>
      <c r="ISY25" s="177"/>
      <c r="ISZ25" s="177"/>
      <c r="ITA25" s="177"/>
      <c r="ITB25" s="177"/>
      <c r="ITC25" s="177"/>
      <c r="ITD25" s="177"/>
      <c r="ITE25" s="177"/>
      <c r="ITF25" s="177"/>
      <c r="ITG25" s="177"/>
      <c r="ITH25" s="177"/>
      <c r="ITI25" s="177"/>
      <c r="ITJ25" s="177"/>
      <c r="ITK25" s="177"/>
      <c r="ITL25" s="177"/>
      <c r="ITM25" s="177"/>
      <c r="ITN25" s="177"/>
      <c r="ITO25" s="177"/>
      <c r="ITP25" s="177"/>
      <c r="ITQ25" s="177"/>
      <c r="ITR25" s="177"/>
      <c r="ITS25" s="177"/>
      <c r="ITT25" s="177"/>
      <c r="ITU25" s="177"/>
      <c r="ITV25" s="177"/>
      <c r="ITW25" s="177"/>
      <c r="ITX25" s="177"/>
      <c r="ITY25" s="177"/>
      <c r="ITZ25" s="177"/>
      <c r="IUA25" s="177"/>
      <c r="IUB25" s="177"/>
      <c r="IUC25" s="177"/>
      <c r="IUD25" s="177"/>
      <c r="IUE25" s="177"/>
      <c r="IUF25" s="177"/>
      <c r="IUG25" s="177"/>
      <c r="IUH25" s="177"/>
      <c r="IUI25" s="177"/>
      <c r="IUJ25" s="177"/>
      <c r="IUK25" s="177"/>
      <c r="IUL25" s="177"/>
      <c r="IUM25" s="177"/>
      <c r="IUN25" s="177"/>
      <c r="IUO25" s="177"/>
      <c r="IUP25" s="177"/>
      <c r="IUQ25" s="177"/>
      <c r="IUR25" s="177"/>
      <c r="IUS25" s="177"/>
      <c r="IUT25" s="177"/>
      <c r="IUU25" s="177"/>
      <c r="IUV25" s="177"/>
      <c r="IUW25" s="177"/>
      <c r="IUX25" s="177"/>
      <c r="IUY25" s="177"/>
      <c r="IUZ25" s="177"/>
      <c r="IVA25" s="177"/>
      <c r="IVB25" s="177"/>
      <c r="IVC25" s="177"/>
      <c r="IVD25" s="177"/>
      <c r="IVE25" s="177"/>
      <c r="IVF25" s="177"/>
      <c r="IVG25" s="177"/>
      <c r="IVH25" s="177"/>
      <c r="IVI25" s="177"/>
      <c r="IVJ25" s="177"/>
      <c r="IVK25" s="177"/>
      <c r="IVL25" s="177"/>
      <c r="IVM25" s="177"/>
      <c r="IVN25" s="177"/>
      <c r="IVO25" s="177"/>
      <c r="IVP25" s="177"/>
      <c r="IVQ25" s="177"/>
      <c r="IVR25" s="177"/>
      <c r="IVS25" s="177"/>
      <c r="IVT25" s="177"/>
      <c r="IVU25" s="177"/>
      <c r="IVV25" s="177"/>
      <c r="IVW25" s="177"/>
      <c r="IVX25" s="177"/>
      <c r="IVY25" s="177"/>
      <c r="IVZ25" s="177"/>
      <c r="IWA25" s="177"/>
      <c r="IWB25" s="177"/>
      <c r="IWC25" s="177"/>
      <c r="IWD25" s="177"/>
      <c r="IWE25" s="177"/>
      <c r="IWF25" s="177"/>
      <c r="IWG25" s="177"/>
      <c r="IWH25" s="177"/>
      <c r="IWI25" s="177"/>
      <c r="IWJ25" s="177"/>
      <c r="IWK25" s="177"/>
      <c r="IWL25" s="177"/>
      <c r="IWM25" s="177"/>
      <c r="IWN25" s="177"/>
      <c r="IWO25" s="177"/>
      <c r="IWP25" s="177"/>
      <c r="IWQ25" s="177"/>
      <c r="IWR25" s="177"/>
      <c r="IWS25" s="177"/>
      <c r="IWT25" s="177"/>
      <c r="IWU25" s="177"/>
      <c r="IWV25" s="177"/>
      <c r="IWW25" s="177"/>
      <c r="IWX25" s="177"/>
      <c r="IWY25" s="177"/>
      <c r="IWZ25" s="177"/>
      <c r="IXA25" s="177"/>
      <c r="IXB25" s="177"/>
      <c r="IXC25" s="177"/>
      <c r="IXD25" s="177"/>
      <c r="IXE25" s="177"/>
      <c r="IXF25" s="177"/>
      <c r="IXG25" s="177"/>
      <c r="IXH25" s="177"/>
      <c r="IXI25" s="177"/>
      <c r="IXJ25" s="177"/>
      <c r="IXK25" s="177"/>
      <c r="IXL25" s="177"/>
      <c r="IXM25" s="177"/>
      <c r="IXN25" s="177"/>
      <c r="IXO25" s="177"/>
      <c r="IXP25" s="177"/>
      <c r="IXQ25" s="177"/>
      <c r="IXR25" s="177"/>
      <c r="IXS25" s="177"/>
      <c r="IXT25" s="177"/>
      <c r="IXU25" s="177"/>
      <c r="IXV25" s="177"/>
      <c r="IXW25" s="177"/>
      <c r="IXX25" s="177"/>
      <c r="IXY25" s="177"/>
      <c r="IXZ25" s="177"/>
      <c r="IYA25" s="177"/>
      <c r="IYB25" s="177"/>
      <c r="IYC25" s="177"/>
      <c r="IYD25" s="177"/>
      <c r="IYE25" s="177"/>
      <c r="IYF25" s="177"/>
      <c r="IYG25" s="177"/>
      <c r="IYH25" s="177"/>
      <c r="IYI25" s="177"/>
      <c r="IYJ25" s="177"/>
      <c r="IYK25" s="177"/>
      <c r="IYL25" s="177"/>
      <c r="IYM25" s="177"/>
      <c r="IYN25" s="177"/>
      <c r="IYO25" s="177"/>
      <c r="IYP25" s="177"/>
      <c r="IYQ25" s="177"/>
      <c r="IYR25" s="177"/>
      <c r="IYS25" s="177"/>
      <c r="IYT25" s="177"/>
      <c r="IYU25" s="177"/>
      <c r="IYV25" s="177"/>
      <c r="IYW25" s="177"/>
      <c r="IYX25" s="177"/>
      <c r="IYY25" s="177"/>
      <c r="IYZ25" s="177"/>
      <c r="IZA25" s="177"/>
      <c r="IZB25" s="177"/>
      <c r="IZC25" s="177"/>
      <c r="IZD25" s="177"/>
      <c r="IZE25" s="177"/>
      <c r="IZF25" s="177"/>
      <c r="IZG25" s="177"/>
      <c r="IZH25" s="177"/>
      <c r="IZI25" s="177"/>
      <c r="IZJ25" s="177"/>
      <c r="IZK25" s="177"/>
      <c r="IZL25" s="177"/>
      <c r="IZM25" s="177"/>
      <c r="IZN25" s="177"/>
      <c r="IZO25" s="177"/>
      <c r="IZP25" s="177"/>
      <c r="IZQ25" s="177"/>
      <c r="IZR25" s="177"/>
      <c r="IZS25" s="177"/>
      <c r="IZT25" s="177"/>
      <c r="IZU25" s="177"/>
      <c r="IZV25" s="177"/>
      <c r="IZW25" s="177"/>
      <c r="IZX25" s="177"/>
      <c r="IZY25" s="177"/>
      <c r="IZZ25" s="177"/>
      <c r="JAA25" s="177"/>
      <c r="JAB25" s="177"/>
      <c r="JAC25" s="177"/>
      <c r="JAD25" s="177"/>
      <c r="JAE25" s="177"/>
      <c r="JAF25" s="177"/>
      <c r="JAG25" s="177"/>
      <c r="JAH25" s="177"/>
      <c r="JAI25" s="177"/>
      <c r="JAJ25" s="177"/>
      <c r="JAK25" s="177"/>
      <c r="JAL25" s="177"/>
      <c r="JAM25" s="177"/>
      <c r="JAN25" s="177"/>
      <c r="JAO25" s="177"/>
      <c r="JAP25" s="177"/>
      <c r="JAQ25" s="177"/>
      <c r="JAR25" s="177"/>
      <c r="JAS25" s="177"/>
      <c r="JAT25" s="177"/>
      <c r="JAU25" s="177"/>
      <c r="JAV25" s="177"/>
      <c r="JAW25" s="177"/>
      <c r="JAX25" s="177"/>
      <c r="JAY25" s="177"/>
      <c r="JAZ25" s="177"/>
      <c r="JBA25" s="177"/>
      <c r="JBB25" s="177"/>
      <c r="JBC25" s="177"/>
      <c r="JBD25" s="177"/>
      <c r="JBE25" s="177"/>
      <c r="JBF25" s="177"/>
      <c r="JBG25" s="177"/>
      <c r="JBH25" s="177"/>
      <c r="JBI25" s="177"/>
      <c r="JBJ25" s="177"/>
      <c r="JBK25" s="177"/>
      <c r="JBL25" s="177"/>
      <c r="JBM25" s="177"/>
      <c r="JBN25" s="177"/>
      <c r="JBO25" s="177"/>
      <c r="JBP25" s="177"/>
      <c r="JBQ25" s="177"/>
      <c r="JBR25" s="177"/>
      <c r="JBS25" s="177"/>
      <c r="JBT25" s="177"/>
      <c r="JBU25" s="177"/>
      <c r="JBV25" s="177"/>
      <c r="JBW25" s="177"/>
      <c r="JBX25" s="177"/>
      <c r="JBY25" s="177"/>
      <c r="JBZ25" s="177"/>
      <c r="JCA25" s="177"/>
      <c r="JCB25" s="177"/>
      <c r="JCC25" s="177"/>
      <c r="JCD25" s="177"/>
      <c r="JCE25" s="177"/>
      <c r="JCF25" s="177"/>
      <c r="JCG25" s="177"/>
      <c r="JCH25" s="177"/>
      <c r="JCI25" s="177"/>
      <c r="JCJ25" s="177"/>
      <c r="JCK25" s="177"/>
      <c r="JCL25" s="177"/>
      <c r="JCM25" s="177"/>
      <c r="JCN25" s="177"/>
      <c r="JCO25" s="177"/>
      <c r="JCP25" s="177"/>
      <c r="JCQ25" s="177"/>
      <c r="JCR25" s="177"/>
      <c r="JCS25" s="177"/>
      <c r="JCT25" s="177"/>
      <c r="JCU25" s="177"/>
      <c r="JCV25" s="177"/>
      <c r="JCW25" s="177"/>
      <c r="JCX25" s="177"/>
      <c r="JCY25" s="177"/>
      <c r="JCZ25" s="177"/>
      <c r="JDA25" s="177"/>
      <c r="JDB25" s="177"/>
      <c r="JDC25" s="177"/>
      <c r="JDD25" s="177"/>
      <c r="JDE25" s="177"/>
      <c r="JDF25" s="177"/>
      <c r="JDG25" s="177"/>
      <c r="JDH25" s="177"/>
      <c r="JDI25" s="177"/>
      <c r="JDJ25" s="177"/>
      <c r="JDK25" s="177"/>
      <c r="JDL25" s="177"/>
      <c r="JDM25" s="177"/>
      <c r="JDN25" s="177"/>
      <c r="JDO25" s="177"/>
      <c r="JDP25" s="177"/>
      <c r="JDQ25" s="177"/>
      <c r="JDR25" s="177"/>
      <c r="JDS25" s="177"/>
      <c r="JDT25" s="177"/>
      <c r="JDU25" s="177"/>
      <c r="JDV25" s="177"/>
      <c r="JDW25" s="177"/>
      <c r="JDX25" s="177"/>
      <c r="JDY25" s="177"/>
      <c r="JDZ25" s="177"/>
      <c r="JEA25" s="177"/>
      <c r="JEB25" s="177"/>
      <c r="JEC25" s="177"/>
      <c r="JED25" s="177"/>
      <c r="JEE25" s="177"/>
      <c r="JEF25" s="177"/>
      <c r="JEG25" s="177"/>
      <c r="JEH25" s="177"/>
      <c r="JEI25" s="177"/>
      <c r="JEJ25" s="177"/>
      <c r="JEK25" s="177"/>
      <c r="JEL25" s="177"/>
      <c r="JEM25" s="177"/>
      <c r="JEN25" s="177"/>
      <c r="JEO25" s="177"/>
      <c r="JEP25" s="177"/>
      <c r="JEQ25" s="177"/>
      <c r="JER25" s="177"/>
      <c r="JES25" s="177"/>
      <c r="JET25" s="177"/>
      <c r="JEU25" s="177"/>
      <c r="JEV25" s="177"/>
      <c r="JEW25" s="177"/>
      <c r="JEX25" s="177"/>
      <c r="JEY25" s="177"/>
      <c r="JEZ25" s="177"/>
      <c r="JFA25" s="177"/>
      <c r="JFB25" s="177"/>
      <c r="JFC25" s="177"/>
      <c r="JFD25" s="177"/>
      <c r="JFE25" s="177"/>
      <c r="JFF25" s="177"/>
      <c r="JFG25" s="177"/>
      <c r="JFH25" s="177"/>
      <c r="JFI25" s="177"/>
      <c r="JFJ25" s="177"/>
      <c r="JFK25" s="177"/>
      <c r="JFL25" s="177"/>
      <c r="JFM25" s="177"/>
      <c r="JFN25" s="177"/>
      <c r="JFO25" s="177"/>
      <c r="JFP25" s="177"/>
      <c r="JFQ25" s="177"/>
      <c r="JFR25" s="177"/>
      <c r="JFS25" s="177"/>
      <c r="JFT25" s="177"/>
      <c r="JFU25" s="177"/>
      <c r="JFV25" s="177"/>
      <c r="JFW25" s="177"/>
      <c r="JFX25" s="177"/>
      <c r="JFY25" s="177"/>
      <c r="JFZ25" s="177"/>
      <c r="JGA25" s="177"/>
      <c r="JGB25" s="177"/>
      <c r="JGC25" s="177"/>
      <c r="JGD25" s="177"/>
      <c r="JGE25" s="177"/>
      <c r="JGF25" s="177"/>
      <c r="JGG25" s="177"/>
      <c r="JGH25" s="177"/>
      <c r="JGI25" s="177"/>
      <c r="JGJ25" s="177"/>
      <c r="JGK25" s="177"/>
      <c r="JGL25" s="177"/>
      <c r="JGM25" s="177"/>
      <c r="JGN25" s="177"/>
      <c r="JGO25" s="177"/>
      <c r="JGP25" s="177"/>
      <c r="JGQ25" s="177"/>
      <c r="JGR25" s="177"/>
      <c r="JGS25" s="177"/>
      <c r="JGT25" s="177"/>
      <c r="JGU25" s="177"/>
      <c r="JGV25" s="177"/>
      <c r="JGW25" s="177"/>
      <c r="JGX25" s="177"/>
      <c r="JGY25" s="177"/>
      <c r="JGZ25" s="177"/>
      <c r="JHA25" s="177"/>
      <c r="JHB25" s="177"/>
      <c r="JHC25" s="177"/>
      <c r="JHD25" s="177"/>
      <c r="JHE25" s="177"/>
      <c r="JHF25" s="177"/>
      <c r="JHG25" s="177"/>
      <c r="JHH25" s="177"/>
      <c r="JHI25" s="177"/>
      <c r="JHJ25" s="177"/>
      <c r="JHK25" s="177"/>
      <c r="JHL25" s="177"/>
      <c r="JHM25" s="177"/>
      <c r="JHN25" s="177"/>
      <c r="JHO25" s="177"/>
      <c r="JHP25" s="177"/>
      <c r="JHQ25" s="177"/>
      <c r="JHR25" s="177"/>
      <c r="JHS25" s="177"/>
      <c r="JHT25" s="177"/>
      <c r="JHU25" s="177"/>
      <c r="JHV25" s="177"/>
      <c r="JHW25" s="177"/>
      <c r="JHX25" s="177"/>
      <c r="JHY25" s="177"/>
      <c r="JHZ25" s="177"/>
      <c r="JIA25" s="177"/>
      <c r="JIB25" s="177"/>
      <c r="JIC25" s="177"/>
      <c r="JID25" s="177"/>
      <c r="JIE25" s="177"/>
      <c r="JIF25" s="177"/>
      <c r="JIG25" s="177"/>
      <c r="JIH25" s="177"/>
      <c r="JII25" s="177"/>
      <c r="JIJ25" s="177"/>
      <c r="JIK25" s="177"/>
      <c r="JIL25" s="177"/>
      <c r="JIM25" s="177"/>
      <c r="JIN25" s="177"/>
      <c r="JIO25" s="177"/>
      <c r="JIP25" s="177"/>
      <c r="JIQ25" s="177"/>
      <c r="JIR25" s="177"/>
      <c r="JIS25" s="177"/>
      <c r="JIT25" s="177"/>
      <c r="JIU25" s="177"/>
      <c r="JIV25" s="177"/>
      <c r="JIW25" s="177"/>
      <c r="JIX25" s="177"/>
      <c r="JIY25" s="177"/>
      <c r="JIZ25" s="177"/>
      <c r="JJA25" s="177"/>
      <c r="JJB25" s="177"/>
      <c r="JJC25" s="177"/>
      <c r="JJD25" s="177"/>
      <c r="JJE25" s="177"/>
      <c r="JJF25" s="177"/>
      <c r="JJG25" s="177"/>
      <c r="JJH25" s="177"/>
      <c r="JJI25" s="177"/>
      <c r="JJJ25" s="177"/>
      <c r="JJK25" s="177"/>
      <c r="JJL25" s="177"/>
      <c r="JJM25" s="177"/>
      <c r="JJN25" s="177"/>
      <c r="JJO25" s="177"/>
      <c r="JJP25" s="177"/>
      <c r="JJQ25" s="177"/>
      <c r="JJR25" s="177"/>
      <c r="JJS25" s="177"/>
      <c r="JJT25" s="177"/>
      <c r="JJU25" s="177"/>
      <c r="JJV25" s="177"/>
      <c r="JJW25" s="177"/>
      <c r="JJX25" s="177"/>
      <c r="JJY25" s="177"/>
      <c r="JJZ25" s="177"/>
      <c r="JKA25" s="177"/>
      <c r="JKB25" s="177"/>
      <c r="JKC25" s="177"/>
      <c r="JKD25" s="177"/>
      <c r="JKE25" s="177"/>
      <c r="JKF25" s="177"/>
      <c r="JKG25" s="177"/>
      <c r="JKH25" s="177"/>
      <c r="JKI25" s="177"/>
      <c r="JKJ25" s="177"/>
      <c r="JKK25" s="177"/>
      <c r="JKL25" s="177"/>
      <c r="JKM25" s="177"/>
      <c r="JKN25" s="177"/>
      <c r="JKO25" s="177"/>
      <c r="JKP25" s="177"/>
      <c r="JKQ25" s="177"/>
      <c r="JKR25" s="177"/>
      <c r="JKS25" s="177"/>
      <c r="JKT25" s="177"/>
      <c r="JKU25" s="177"/>
      <c r="JKV25" s="177"/>
      <c r="JKW25" s="177"/>
      <c r="JKX25" s="177"/>
      <c r="JKY25" s="177"/>
      <c r="JKZ25" s="177"/>
      <c r="JLA25" s="177"/>
      <c r="JLB25" s="177"/>
      <c r="JLC25" s="177"/>
      <c r="JLD25" s="177"/>
      <c r="JLE25" s="177"/>
      <c r="JLF25" s="177"/>
      <c r="JLG25" s="177"/>
      <c r="JLH25" s="177"/>
      <c r="JLI25" s="177"/>
      <c r="JLJ25" s="177"/>
      <c r="JLK25" s="177"/>
      <c r="JLL25" s="177"/>
      <c r="JLM25" s="177"/>
      <c r="JLN25" s="177"/>
      <c r="JLO25" s="177"/>
      <c r="JLP25" s="177"/>
      <c r="JLQ25" s="177"/>
      <c r="JLR25" s="177"/>
      <c r="JLS25" s="177"/>
      <c r="JLT25" s="177"/>
      <c r="JLU25" s="177"/>
      <c r="JLV25" s="177"/>
      <c r="JLW25" s="177"/>
      <c r="JLX25" s="177"/>
      <c r="JLY25" s="177"/>
      <c r="JLZ25" s="177"/>
      <c r="JMA25" s="177"/>
      <c r="JMB25" s="177"/>
      <c r="JMC25" s="177"/>
      <c r="JMD25" s="177"/>
      <c r="JME25" s="177"/>
      <c r="JMF25" s="177"/>
      <c r="JMG25" s="177"/>
      <c r="JMH25" s="177"/>
      <c r="JMI25" s="177"/>
      <c r="JMJ25" s="177"/>
      <c r="JMK25" s="177"/>
      <c r="JML25" s="177"/>
      <c r="JMM25" s="177"/>
      <c r="JMN25" s="177"/>
      <c r="JMO25" s="177"/>
      <c r="JMP25" s="177"/>
      <c r="JMQ25" s="177"/>
      <c r="JMR25" s="177"/>
      <c r="JMS25" s="177"/>
      <c r="JMT25" s="177"/>
      <c r="JMU25" s="177"/>
      <c r="JMV25" s="177"/>
      <c r="JMW25" s="177"/>
      <c r="JMX25" s="177"/>
      <c r="JMY25" s="177"/>
      <c r="JMZ25" s="177"/>
      <c r="JNA25" s="177"/>
      <c r="JNB25" s="177"/>
      <c r="JNC25" s="177"/>
      <c r="JND25" s="177"/>
      <c r="JNE25" s="177"/>
      <c r="JNF25" s="177"/>
      <c r="JNG25" s="177"/>
      <c r="JNH25" s="177"/>
      <c r="JNI25" s="177"/>
      <c r="JNJ25" s="177"/>
      <c r="JNK25" s="177"/>
      <c r="JNL25" s="177"/>
      <c r="JNM25" s="177"/>
      <c r="JNN25" s="177"/>
      <c r="JNO25" s="177"/>
      <c r="JNP25" s="177"/>
      <c r="JNQ25" s="177"/>
      <c r="JNR25" s="177"/>
      <c r="JNS25" s="177"/>
      <c r="JNT25" s="177"/>
      <c r="JNU25" s="177"/>
      <c r="JNV25" s="177"/>
      <c r="JNW25" s="177"/>
      <c r="JNX25" s="177"/>
      <c r="JNY25" s="177"/>
      <c r="JNZ25" s="177"/>
      <c r="JOA25" s="177"/>
      <c r="JOB25" s="177"/>
      <c r="JOC25" s="177"/>
      <c r="JOD25" s="177"/>
      <c r="JOE25" s="177"/>
      <c r="JOF25" s="177"/>
      <c r="JOG25" s="177"/>
      <c r="JOH25" s="177"/>
      <c r="JOI25" s="177"/>
      <c r="JOJ25" s="177"/>
      <c r="JOK25" s="177"/>
      <c r="JOL25" s="177"/>
      <c r="JOM25" s="177"/>
      <c r="JON25" s="177"/>
      <c r="JOO25" s="177"/>
      <c r="JOP25" s="177"/>
      <c r="JOQ25" s="177"/>
      <c r="JOR25" s="177"/>
      <c r="JOS25" s="177"/>
      <c r="JOT25" s="177"/>
      <c r="JOU25" s="177"/>
      <c r="JOV25" s="177"/>
      <c r="JOW25" s="177"/>
      <c r="JOX25" s="177"/>
      <c r="JOY25" s="177"/>
      <c r="JOZ25" s="177"/>
      <c r="JPA25" s="177"/>
      <c r="JPB25" s="177"/>
      <c r="JPC25" s="177"/>
      <c r="JPD25" s="177"/>
      <c r="JPE25" s="177"/>
      <c r="JPF25" s="177"/>
      <c r="JPG25" s="177"/>
      <c r="JPH25" s="177"/>
      <c r="JPI25" s="177"/>
      <c r="JPJ25" s="177"/>
      <c r="JPK25" s="177"/>
      <c r="JPL25" s="177"/>
      <c r="JPM25" s="177"/>
      <c r="JPN25" s="177"/>
      <c r="JPO25" s="177"/>
      <c r="JPP25" s="177"/>
      <c r="JPQ25" s="177"/>
      <c r="JPR25" s="177"/>
      <c r="JPS25" s="177"/>
      <c r="JPT25" s="177"/>
      <c r="JPU25" s="177"/>
      <c r="JPV25" s="177"/>
      <c r="JPW25" s="177"/>
      <c r="JPX25" s="177"/>
      <c r="JPY25" s="177"/>
      <c r="JPZ25" s="177"/>
      <c r="JQA25" s="177"/>
      <c r="JQB25" s="177"/>
      <c r="JQC25" s="177"/>
      <c r="JQD25" s="177"/>
      <c r="JQE25" s="177"/>
      <c r="JQF25" s="177"/>
      <c r="JQG25" s="177"/>
      <c r="JQH25" s="177"/>
      <c r="JQI25" s="177"/>
      <c r="JQJ25" s="177"/>
      <c r="JQK25" s="177"/>
      <c r="JQL25" s="177"/>
      <c r="JQM25" s="177"/>
      <c r="JQN25" s="177"/>
      <c r="JQO25" s="177"/>
      <c r="JQP25" s="177"/>
      <c r="JQQ25" s="177"/>
      <c r="JQR25" s="177"/>
      <c r="JQS25" s="177"/>
      <c r="JQT25" s="177"/>
      <c r="JQU25" s="177"/>
      <c r="JQV25" s="177"/>
      <c r="JQW25" s="177"/>
      <c r="JQX25" s="177"/>
      <c r="JQY25" s="177"/>
      <c r="JQZ25" s="177"/>
      <c r="JRA25" s="177"/>
      <c r="JRB25" s="177"/>
      <c r="JRC25" s="177"/>
      <c r="JRD25" s="177"/>
      <c r="JRE25" s="177"/>
      <c r="JRF25" s="177"/>
      <c r="JRG25" s="177"/>
      <c r="JRH25" s="177"/>
      <c r="JRI25" s="177"/>
      <c r="JRJ25" s="177"/>
      <c r="JRK25" s="177"/>
      <c r="JRL25" s="177"/>
      <c r="JRM25" s="177"/>
      <c r="JRN25" s="177"/>
      <c r="JRO25" s="177"/>
      <c r="JRP25" s="177"/>
      <c r="JRQ25" s="177"/>
      <c r="JRR25" s="177"/>
      <c r="JRS25" s="177"/>
      <c r="JRT25" s="177"/>
      <c r="JRU25" s="177"/>
      <c r="JRV25" s="177"/>
      <c r="JRW25" s="177"/>
      <c r="JRX25" s="177"/>
      <c r="JRY25" s="177"/>
      <c r="JRZ25" s="177"/>
      <c r="JSA25" s="177"/>
      <c r="JSB25" s="177"/>
      <c r="JSC25" s="177"/>
      <c r="JSD25" s="177"/>
      <c r="JSE25" s="177"/>
      <c r="JSF25" s="177"/>
      <c r="JSG25" s="177"/>
      <c r="JSH25" s="177"/>
      <c r="JSI25" s="177"/>
      <c r="JSJ25" s="177"/>
      <c r="JSK25" s="177"/>
      <c r="JSL25" s="177"/>
      <c r="JSM25" s="177"/>
      <c r="JSN25" s="177"/>
      <c r="JSO25" s="177"/>
      <c r="JSP25" s="177"/>
      <c r="JSQ25" s="177"/>
      <c r="JSR25" s="177"/>
      <c r="JSS25" s="177"/>
      <c r="JST25" s="177"/>
      <c r="JSU25" s="177"/>
      <c r="JSV25" s="177"/>
      <c r="JSW25" s="177"/>
      <c r="JSX25" s="177"/>
      <c r="JSY25" s="177"/>
      <c r="JSZ25" s="177"/>
      <c r="JTA25" s="177"/>
      <c r="JTB25" s="177"/>
      <c r="JTC25" s="177"/>
      <c r="JTD25" s="177"/>
      <c r="JTE25" s="177"/>
      <c r="JTF25" s="177"/>
      <c r="JTG25" s="177"/>
      <c r="JTH25" s="177"/>
      <c r="JTI25" s="177"/>
      <c r="JTJ25" s="177"/>
      <c r="JTK25" s="177"/>
      <c r="JTL25" s="177"/>
      <c r="JTM25" s="177"/>
      <c r="JTN25" s="177"/>
      <c r="JTO25" s="177"/>
      <c r="JTP25" s="177"/>
      <c r="JTQ25" s="177"/>
      <c r="JTR25" s="177"/>
      <c r="JTS25" s="177"/>
      <c r="JTT25" s="177"/>
      <c r="JTU25" s="177"/>
      <c r="JTV25" s="177"/>
      <c r="JTW25" s="177"/>
      <c r="JTX25" s="177"/>
      <c r="JTY25" s="177"/>
      <c r="JTZ25" s="177"/>
      <c r="JUA25" s="177"/>
      <c r="JUB25" s="177"/>
      <c r="JUC25" s="177"/>
      <c r="JUD25" s="177"/>
      <c r="JUE25" s="177"/>
      <c r="JUF25" s="177"/>
      <c r="JUG25" s="177"/>
      <c r="JUH25" s="177"/>
      <c r="JUI25" s="177"/>
      <c r="JUJ25" s="177"/>
      <c r="JUK25" s="177"/>
      <c r="JUL25" s="177"/>
      <c r="JUM25" s="177"/>
      <c r="JUN25" s="177"/>
      <c r="JUO25" s="177"/>
      <c r="JUP25" s="177"/>
      <c r="JUQ25" s="177"/>
      <c r="JUR25" s="177"/>
      <c r="JUS25" s="177"/>
      <c r="JUT25" s="177"/>
      <c r="JUU25" s="177"/>
      <c r="JUV25" s="177"/>
      <c r="JUW25" s="177"/>
      <c r="JUX25" s="177"/>
      <c r="JUY25" s="177"/>
      <c r="JUZ25" s="177"/>
      <c r="JVA25" s="177"/>
      <c r="JVB25" s="177"/>
      <c r="JVC25" s="177"/>
      <c r="JVD25" s="177"/>
      <c r="JVE25" s="177"/>
      <c r="JVF25" s="177"/>
      <c r="JVG25" s="177"/>
      <c r="JVH25" s="177"/>
      <c r="JVI25" s="177"/>
      <c r="JVJ25" s="177"/>
      <c r="JVK25" s="177"/>
      <c r="JVL25" s="177"/>
      <c r="JVM25" s="177"/>
      <c r="JVN25" s="177"/>
      <c r="JVO25" s="177"/>
      <c r="JVP25" s="177"/>
      <c r="JVQ25" s="177"/>
      <c r="JVR25" s="177"/>
      <c r="JVS25" s="177"/>
      <c r="JVT25" s="177"/>
      <c r="JVU25" s="177"/>
      <c r="JVV25" s="177"/>
      <c r="JVW25" s="177"/>
      <c r="JVX25" s="177"/>
      <c r="JVY25" s="177"/>
      <c r="JVZ25" s="177"/>
      <c r="JWA25" s="177"/>
      <c r="JWB25" s="177"/>
      <c r="JWC25" s="177"/>
      <c r="JWD25" s="177"/>
      <c r="JWE25" s="177"/>
      <c r="JWF25" s="177"/>
      <c r="JWG25" s="177"/>
      <c r="JWH25" s="177"/>
      <c r="JWI25" s="177"/>
      <c r="JWJ25" s="177"/>
      <c r="JWK25" s="177"/>
      <c r="JWL25" s="177"/>
      <c r="JWM25" s="177"/>
      <c r="JWN25" s="177"/>
      <c r="JWO25" s="177"/>
      <c r="JWP25" s="177"/>
      <c r="JWQ25" s="177"/>
      <c r="JWR25" s="177"/>
      <c r="JWS25" s="177"/>
      <c r="JWT25" s="177"/>
      <c r="JWU25" s="177"/>
      <c r="JWV25" s="177"/>
      <c r="JWW25" s="177"/>
      <c r="JWX25" s="177"/>
      <c r="JWY25" s="177"/>
      <c r="JWZ25" s="177"/>
      <c r="JXA25" s="177"/>
      <c r="JXB25" s="177"/>
      <c r="JXC25" s="177"/>
      <c r="JXD25" s="177"/>
      <c r="JXE25" s="177"/>
      <c r="JXF25" s="177"/>
      <c r="JXG25" s="177"/>
      <c r="JXH25" s="177"/>
      <c r="JXI25" s="177"/>
      <c r="JXJ25" s="177"/>
      <c r="JXK25" s="177"/>
      <c r="JXL25" s="177"/>
      <c r="JXM25" s="177"/>
      <c r="JXN25" s="177"/>
      <c r="JXO25" s="177"/>
      <c r="JXP25" s="177"/>
      <c r="JXQ25" s="177"/>
      <c r="JXR25" s="177"/>
      <c r="JXS25" s="177"/>
      <c r="JXT25" s="177"/>
      <c r="JXU25" s="177"/>
      <c r="JXV25" s="177"/>
      <c r="JXW25" s="177"/>
      <c r="JXX25" s="177"/>
      <c r="JXY25" s="177"/>
      <c r="JXZ25" s="177"/>
      <c r="JYA25" s="177"/>
      <c r="JYB25" s="177"/>
      <c r="JYC25" s="177"/>
      <c r="JYD25" s="177"/>
      <c r="JYE25" s="177"/>
      <c r="JYF25" s="177"/>
      <c r="JYG25" s="177"/>
      <c r="JYH25" s="177"/>
      <c r="JYI25" s="177"/>
      <c r="JYJ25" s="177"/>
      <c r="JYK25" s="177"/>
      <c r="JYL25" s="177"/>
      <c r="JYM25" s="177"/>
      <c r="JYN25" s="177"/>
      <c r="JYO25" s="177"/>
      <c r="JYP25" s="177"/>
      <c r="JYQ25" s="177"/>
      <c r="JYR25" s="177"/>
      <c r="JYS25" s="177"/>
      <c r="JYT25" s="177"/>
      <c r="JYU25" s="177"/>
      <c r="JYV25" s="177"/>
      <c r="JYW25" s="177"/>
      <c r="JYX25" s="177"/>
      <c r="JYY25" s="177"/>
      <c r="JYZ25" s="177"/>
      <c r="JZA25" s="177"/>
      <c r="JZB25" s="177"/>
      <c r="JZC25" s="177"/>
      <c r="JZD25" s="177"/>
      <c r="JZE25" s="177"/>
      <c r="JZF25" s="177"/>
      <c r="JZG25" s="177"/>
      <c r="JZH25" s="177"/>
      <c r="JZI25" s="177"/>
      <c r="JZJ25" s="177"/>
      <c r="JZK25" s="177"/>
      <c r="JZL25" s="177"/>
      <c r="JZM25" s="177"/>
      <c r="JZN25" s="177"/>
      <c r="JZO25" s="177"/>
      <c r="JZP25" s="177"/>
      <c r="JZQ25" s="177"/>
      <c r="JZR25" s="177"/>
      <c r="JZS25" s="177"/>
      <c r="JZT25" s="177"/>
      <c r="JZU25" s="177"/>
      <c r="JZV25" s="177"/>
      <c r="JZW25" s="177"/>
      <c r="JZX25" s="177"/>
      <c r="JZY25" s="177"/>
      <c r="JZZ25" s="177"/>
      <c r="KAA25" s="177"/>
      <c r="KAB25" s="177"/>
      <c r="KAC25" s="177"/>
      <c r="KAD25" s="177"/>
      <c r="KAE25" s="177"/>
      <c r="KAF25" s="177"/>
      <c r="KAG25" s="177"/>
      <c r="KAH25" s="177"/>
      <c r="KAI25" s="177"/>
      <c r="KAJ25" s="177"/>
      <c r="KAK25" s="177"/>
      <c r="KAL25" s="177"/>
      <c r="KAM25" s="177"/>
      <c r="KAN25" s="177"/>
      <c r="KAO25" s="177"/>
      <c r="KAP25" s="177"/>
      <c r="KAQ25" s="177"/>
      <c r="KAR25" s="177"/>
      <c r="KAS25" s="177"/>
      <c r="KAT25" s="177"/>
      <c r="KAU25" s="177"/>
      <c r="KAV25" s="177"/>
      <c r="KAW25" s="177"/>
      <c r="KAX25" s="177"/>
      <c r="KAY25" s="177"/>
      <c r="KAZ25" s="177"/>
      <c r="KBA25" s="177"/>
      <c r="KBB25" s="177"/>
      <c r="KBC25" s="177"/>
      <c r="KBD25" s="177"/>
      <c r="KBE25" s="177"/>
      <c r="KBF25" s="177"/>
      <c r="KBG25" s="177"/>
      <c r="KBH25" s="177"/>
      <c r="KBI25" s="177"/>
      <c r="KBJ25" s="177"/>
      <c r="KBK25" s="177"/>
      <c r="KBL25" s="177"/>
      <c r="KBM25" s="177"/>
      <c r="KBN25" s="177"/>
      <c r="KBO25" s="177"/>
      <c r="KBP25" s="177"/>
      <c r="KBQ25" s="177"/>
      <c r="KBR25" s="177"/>
      <c r="KBS25" s="177"/>
      <c r="KBT25" s="177"/>
      <c r="KBU25" s="177"/>
      <c r="KBV25" s="177"/>
      <c r="KBW25" s="177"/>
      <c r="KBX25" s="177"/>
      <c r="KBY25" s="177"/>
      <c r="KBZ25" s="177"/>
      <c r="KCA25" s="177"/>
      <c r="KCB25" s="177"/>
      <c r="KCC25" s="177"/>
      <c r="KCD25" s="177"/>
      <c r="KCE25" s="177"/>
      <c r="KCF25" s="177"/>
      <c r="KCG25" s="177"/>
      <c r="KCH25" s="177"/>
      <c r="KCI25" s="177"/>
      <c r="KCJ25" s="177"/>
      <c r="KCK25" s="177"/>
      <c r="KCL25" s="177"/>
      <c r="KCM25" s="177"/>
      <c r="KCN25" s="177"/>
      <c r="KCO25" s="177"/>
      <c r="KCP25" s="177"/>
      <c r="KCQ25" s="177"/>
      <c r="KCR25" s="177"/>
      <c r="KCS25" s="177"/>
      <c r="KCT25" s="177"/>
      <c r="KCU25" s="177"/>
      <c r="KCV25" s="177"/>
      <c r="KCW25" s="177"/>
      <c r="KCX25" s="177"/>
      <c r="KCY25" s="177"/>
      <c r="KCZ25" s="177"/>
      <c r="KDA25" s="177"/>
      <c r="KDB25" s="177"/>
      <c r="KDC25" s="177"/>
      <c r="KDD25" s="177"/>
      <c r="KDE25" s="177"/>
      <c r="KDF25" s="177"/>
      <c r="KDG25" s="177"/>
      <c r="KDH25" s="177"/>
      <c r="KDI25" s="177"/>
      <c r="KDJ25" s="177"/>
      <c r="KDK25" s="177"/>
      <c r="KDL25" s="177"/>
      <c r="KDM25" s="177"/>
      <c r="KDN25" s="177"/>
      <c r="KDO25" s="177"/>
      <c r="KDP25" s="177"/>
      <c r="KDQ25" s="177"/>
      <c r="KDR25" s="177"/>
      <c r="KDS25" s="177"/>
      <c r="KDT25" s="177"/>
      <c r="KDU25" s="177"/>
      <c r="KDV25" s="177"/>
      <c r="KDW25" s="177"/>
      <c r="KDX25" s="177"/>
      <c r="KDY25" s="177"/>
      <c r="KDZ25" s="177"/>
      <c r="KEA25" s="177"/>
      <c r="KEB25" s="177"/>
      <c r="KEC25" s="177"/>
      <c r="KED25" s="177"/>
      <c r="KEE25" s="177"/>
      <c r="KEF25" s="177"/>
      <c r="KEG25" s="177"/>
      <c r="KEH25" s="177"/>
      <c r="KEI25" s="177"/>
      <c r="KEJ25" s="177"/>
      <c r="KEK25" s="177"/>
      <c r="KEL25" s="177"/>
      <c r="KEM25" s="177"/>
      <c r="KEN25" s="177"/>
      <c r="KEO25" s="177"/>
      <c r="KEP25" s="177"/>
      <c r="KEQ25" s="177"/>
      <c r="KER25" s="177"/>
      <c r="KES25" s="177"/>
      <c r="KET25" s="177"/>
      <c r="KEU25" s="177"/>
      <c r="KEV25" s="177"/>
      <c r="KEW25" s="177"/>
      <c r="KEX25" s="177"/>
      <c r="KEY25" s="177"/>
      <c r="KEZ25" s="177"/>
      <c r="KFA25" s="177"/>
      <c r="KFB25" s="177"/>
      <c r="KFC25" s="177"/>
      <c r="KFD25" s="177"/>
      <c r="KFE25" s="177"/>
      <c r="KFF25" s="177"/>
      <c r="KFG25" s="177"/>
      <c r="KFH25" s="177"/>
      <c r="KFI25" s="177"/>
      <c r="KFJ25" s="177"/>
      <c r="KFK25" s="177"/>
      <c r="KFL25" s="177"/>
      <c r="KFM25" s="177"/>
      <c r="KFN25" s="177"/>
      <c r="KFO25" s="177"/>
      <c r="KFP25" s="177"/>
      <c r="KFQ25" s="177"/>
      <c r="KFR25" s="177"/>
      <c r="KFS25" s="177"/>
      <c r="KFT25" s="177"/>
      <c r="KFU25" s="177"/>
      <c r="KFV25" s="177"/>
      <c r="KFW25" s="177"/>
      <c r="KFX25" s="177"/>
      <c r="KFY25" s="177"/>
      <c r="KFZ25" s="177"/>
      <c r="KGA25" s="177"/>
      <c r="KGB25" s="177"/>
      <c r="KGC25" s="177"/>
      <c r="KGD25" s="177"/>
      <c r="KGE25" s="177"/>
      <c r="KGF25" s="177"/>
      <c r="KGG25" s="177"/>
      <c r="KGH25" s="177"/>
      <c r="KGI25" s="177"/>
      <c r="KGJ25" s="177"/>
      <c r="KGK25" s="177"/>
      <c r="KGL25" s="177"/>
      <c r="KGM25" s="177"/>
      <c r="KGN25" s="177"/>
      <c r="KGO25" s="177"/>
      <c r="KGP25" s="177"/>
      <c r="KGQ25" s="177"/>
      <c r="KGR25" s="177"/>
      <c r="KGS25" s="177"/>
      <c r="KGT25" s="177"/>
      <c r="KGU25" s="177"/>
      <c r="KGV25" s="177"/>
      <c r="KGW25" s="177"/>
      <c r="KGX25" s="177"/>
      <c r="KGY25" s="177"/>
      <c r="KGZ25" s="177"/>
      <c r="KHA25" s="177"/>
      <c r="KHB25" s="177"/>
      <c r="KHC25" s="177"/>
      <c r="KHD25" s="177"/>
      <c r="KHE25" s="177"/>
      <c r="KHF25" s="177"/>
      <c r="KHG25" s="177"/>
      <c r="KHH25" s="177"/>
      <c r="KHI25" s="177"/>
      <c r="KHJ25" s="177"/>
      <c r="KHK25" s="177"/>
      <c r="KHL25" s="177"/>
      <c r="KHM25" s="177"/>
      <c r="KHN25" s="177"/>
      <c r="KHO25" s="177"/>
      <c r="KHP25" s="177"/>
      <c r="KHQ25" s="177"/>
      <c r="KHR25" s="177"/>
      <c r="KHS25" s="177"/>
      <c r="KHT25" s="177"/>
      <c r="KHU25" s="177"/>
      <c r="KHV25" s="177"/>
      <c r="KHW25" s="177"/>
      <c r="KHX25" s="177"/>
      <c r="KHY25" s="177"/>
      <c r="KHZ25" s="177"/>
      <c r="KIA25" s="177"/>
      <c r="KIB25" s="177"/>
      <c r="KIC25" s="177"/>
      <c r="KID25" s="177"/>
      <c r="KIE25" s="177"/>
      <c r="KIF25" s="177"/>
      <c r="KIG25" s="177"/>
      <c r="KIH25" s="177"/>
      <c r="KII25" s="177"/>
      <c r="KIJ25" s="177"/>
      <c r="KIK25" s="177"/>
      <c r="KIL25" s="177"/>
      <c r="KIM25" s="177"/>
      <c r="KIN25" s="177"/>
      <c r="KIO25" s="177"/>
      <c r="KIP25" s="177"/>
      <c r="KIQ25" s="177"/>
      <c r="KIR25" s="177"/>
      <c r="KIS25" s="177"/>
      <c r="KIT25" s="177"/>
      <c r="KIU25" s="177"/>
      <c r="KIV25" s="177"/>
      <c r="KIW25" s="177"/>
      <c r="KIX25" s="177"/>
      <c r="KIY25" s="177"/>
      <c r="KIZ25" s="177"/>
      <c r="KJA25" s="177"/>
      <c r="KJB25" s="177"/>
      <c r="KJC25" s="177"/>
      <c r="KJD25" s="177"/>
      <c r="KJE25" s="177"/>
      <c r="KJF25" s="177"/>
      <c r="KJG25" s="177"/>
      <c r="KJH25" s="177"/>
      <c r="KJI25" s="177"/>
      <c r="KJJ25" s="177"/>
      <c r="KJK25" s="177"/>
      <c r="KJL25" s="177"/>
      <c r="KJM25" s="177"/>
      <c r="KJN25" s="177"/>
      <c r="KJO25" s="177"/>
      <c r="KJP25" s="177"/>
      <c r="KJQ25" s="177"/>
      <c r="KJR25" s="177"/>
      <c r="KJS25" s="177"/>
      <c r="KJT25" s="177"/>
      <c r="KJU25" s="177"/>
      <c r="KJV25" s="177"/>
      <c r="KJW25" s="177"/>
      <c r="KJX25" s="177"/>
      <c r="KJY25" s="177"/>
      <c r="KJZ25" s="177"/>
      <c r="KKA25" s="177"/>
      <c r="KKB25" s="177"/>
      <c r="KKC25" s="177"/>
      <c r="KKD25" s="177"/>
      <c r="KKE25" s="177"/>
      <c r="KKF25" s="177"/>
      <c r="KKG25" s="177"/>
      <c r="KKH25" s="177"/>
      <c r="KKI25" s="177"/>
      <c r="KKJ25" s="177"/>
      <c r="KKK25" s="177"/>
      <c r="KKL25" s="177"/>
      <c r="KKM25" s="177"/>
      <c r="KKN25" s="177"/>
      <c r="KKO25" s="177"/>
      <c r="KKP25" s="177"/>
      <c r="KKQ25" s="177"/>
      <c r="KKR25" s="177"/>
      <c r="KKS25" s="177"/>
      <c r="KKT25" s="177"/>
      <c r="KKU25" s="177"/>
      <c r="KKV25" s="177"/>
      <c r="KKW25" s="177"/>
      <c r="KKX25" s="177"/>
      <c r="KKY25" s="177"/>
      <c r="KKZ25" s="177"/>
      <c r="KLA25" s="177"/>
      <c r="KLB25" s="177"/>
      <c r="KLC25" s="177"/>
      <c r="KLD25" s="177"/>
      <c r="KLE25" s="177"/>
      <c r="KLF25" s="177"/>
      <c r="KLG25" s="177"/>
      <c r="KLH25" s="177"/>
      <c r="KLI25" s="177"/>
      <c r="KLJ25" s="177"/>
      <c r="KLK25" s="177"/>
      <c r="KLL25" s="177"/>
      <c r="KLM25" s="177"/>
      <c r="KLN25" s="177"/>
      <c r="KLO25" s="177"/>
      <c r="KLP25" s="177"/>
      <c r="KLQ25" s="177"/>
      <c r="KLR25" s="177"/>
      <c r="KLS25" s="177"/>
      <c r="KLT25" s="177"/>
      <c r="KLU25" s="177"/>
      <c r="KLV25" s="177"/>
      <c r="KLW25" s="177"/>
      <c r="KLX25" s="177"/>
      <c r="KLY25" s="177"/>
      <c r="KLZ25" s="177"/>
      <c r="KMA25" s="177"/>
      <c r="KMB25" s="177"/>
      <c r="KMC25" s="177"/>
      <c r="KMD25" s="177"/>
      <c r="KME25" s="177"/>
      <c r="KMF25" s="177"/>
      <c r="KMG25" s="177"/>
      <c r="KMH25" s="177"/>
      <c r="KMI25" s="177"/>
      <c r="KMJ25" s="177"/>
      <c r="KMK25" s="177"/>
      <c r="KML25" s="177"/>
      <c r="KMM25" s="177"/>
      <c r="KMN25" s="177"/>
      <c r="KMO25" s="177"/>
      <c r="KMP25" s="177"/>
      <c r="KMQ25" s="177"/>
      <c r="KMR25" s="177"/>
      <c r="KMS25" s="177"/>
      <c r="KMT25" s="177"/>
      <c r="KMU25" s="177"/>
      <c r="KMV25" s="177"/>
      <c r="KMW25" s="177"/>
      <c r="KMX25" s="177"/>
      <c r="KMY25" s="177"/>
      <c r="KMZ25" s="177"/>
      <c r="KNA25" s="177"/>
      <c r="KNB25" s="177"/>
      <c r="KNC25" s="177"/>
      <c r="KND25" s="177"/>
      <c r="KNE25" s="177"/>
      <c r="KNF25" s="177"/>
      <c r="KNG25" s="177"/>
      <c r="KNH25" s="177"/>
      <c r="KNI25" s="177"/>
      <c r="KNJ25" s="177"/>
      <c r="KNK25" s="177"/>
      <c r="KNL25" s="177"/>
      <c r="KNM25" s="177"/>
      <c r="KNN25" s="177"/>
      <c r="KNO25" s="177"/>
      <c r="KNP25" s="177"/>
      <c r="KNQ25" s="177"/>
      <c r="KNR25" s="177"/>
      <c r="KNS25" s="177"/>
      <c r="KNT25" s="177"/>
      <c r="KNU25" s="177"/>
      <c r="KNV25" s="177"/>
      <c r="KNW25" s="177"/>
      <c r="KNX25" s="177"/>
      <c r="KNY25" s="177"/>
      <c r="KNZ25" s="177"/>
      <c r="KOA25" s="177"/>
      <c r="KOB25" s="177"/>
      <c r="KOC25" s="177"/>
      <c r="KOD25" s="177"/>
      <c r="KOE25" s="177"/>
      <c r="KOF25" s="177"/>
      <c r="KOG25" s="177"/>
      <c r="KOH25" s="177"/>
      <c r="KOI25" s="177"/>
      <c r="KOJ25" s="177"/>
      <c r="KOK25" s="177"/>
      <c r="KOL25" s="177"/>
      <c r="KOM25" s="177"/>
      <c r="KON25" s="177"/>
      <c r="KOO25" s="177"/>
      <c r="KOP25" s="177"/>
      <c r="KOQ25" s="177"/>
      <c r="KOR25" s="177"/>
      <c r="KOS25" s="177"/>
      <c r="KOT25" s="177"/>
      <c r="KOU25" s="177"/>
      <c r="KOV25" s="177"/>
      <c r="KOW25" s="177"/>
      <c r="KOX25" s="177"/>
      <c r="KOY25" s="177"/>
      <c r="KOZ25" s="177"/>
      <c r="KPA25" s="177"/>
      <c r="KPB25" s="177"/>
      <c r="KPC25" s="177"/>
      <c r="KPD25" s="177"/>
      <c r="KPE25" s="177"/>
      <c r="KPF25" s="177"/>
      <c r="KPG25" s="177"/>
      <c r="KPH25" s="177"/>
      <c r="KPI25" s="177"/>
      <c r="KPJ25" s="177"/>
      <c r="KPK25" s="177"/>
      <c r="KPL25" s="177"/>
      <c r="KPM25" s="177"/>
      <c r="KPN25" s="177"/>
      <c r="KPO25" s="177"/>
      <c r="KPP25" s="177"/>
      <c r="KPQ25" s="177"/>
      <c r="KPR25" s="177"/>
      <c r="KPS25" s="177"/>
      <c r="KPT25" s="177"/>
      <c r="KPU25" s="177"/>
      <c r="KPV25" s="177"/>
      <c r="KPW25" s="177"/>
      <c r="KPX25" s="177"/>
      <c r="KPY25" s="177"/>
      <c r="KPZ25" s="177"/>
      <c r="KQA25" s="177"/>
      <c r="KQB25" s="177"/>
      <c r="KQC25" s="177"/>
      <c r="KQD25" s="177"/>
      <c r="KQE25" s="177"/>
      <c r="KQF25" s="177"/>
      <c r="KQG25" s="177"/>
      <c r="KQH25" s="177"/>
      <c r="KQI25" s="177"/>
      <c r="KQJ25" s="177"/>
      <c r="KQK25" s="177"/>
      <c r="KQL25" s="177"/>
      <c r="KQM25" s="177"/>
      <c r="KQN25" s="177"/>
      <c r="KQO25" s="177"/>
      <c r="KQP25" s="177"/>
      <c r="KQQ25" s="177"/>
      <c r="KQR25" s="177"/>
      <c r="KQS25" s="177"/>
      <c r="KQT25" s="177"/>
      <c r="KQU25" s="177"/>
      <c r="KQV25" s="177"/>
      <c r="KQW25" s="177"/>
      <c r="KQX25" s="177"/>
      <c r="KQY25" s="177"/>
      <c r="KQZ25" s="177"/>
      <c r="KRA25" s="177"/>
      <c r="KRB25" s="177"/>
      <c r="KRC25" s="177"/>
      <c r="KRD25" s="177"/>
      <c r="KRE25" s="177"/>
      <c r="KRF25" s="177"/>
      <c r="KRG25" s="177"/>
      <c r="KRH25" s="177"/>
      <c r="KRI25" s="177"/>
      <c r="KRJ25" s="177"/>
      <c r="KRK25" s="177"/>
      <c r="KRL25" s="177"/>
      <c r="KRM25" s="177"/>
      <c r="KRN25" s="177"/>
      <c r="KRO25" s="177"/>
      <c r="KRP25" s="177"/>
      <c r="KRQ25" s="177"/>
      <c r="KRR25" s="177"/>
      <c r="KRS25" s="177"/>
      <c r="KRT25" s="177"/>
      <c r="KRU25" s="177"/>
      <c r="KRV25" s="177"/>
      <c r="KRW25" s="177"/>
      <c r="KRX25" s="177"/>
      <c r="KRY25" s="177"/>
      <c r="KRZ25" s="177"/>
      <c r="KSA25" s="177"/>
      <c r="KSB25" s="177"/>
      <c r="KSC25" s="177"/>
      <c r="KSD25" s="177"/>
      <c r="KSE25" s="177"/>
      <c r="KSF25" s="177"/>
      <c r="KSG25" s="177"/>
      <c r="KSH25" s="177"/>
      <c r="KSI25" s="177"/>
      <c r="KSJ25" s="177"/>
      <c r="KSK25" s="177"/>
      <c r="KSL25" s="177"/>
      <c r="KSM25" s="177"/>
      <c r="KSN25" s="177"/>
      <c r="KSO25" s="177"/>
      <c r="KSP25" s="177"/>
      <c r="KSQ25" s="177"/>
      <c r="KSR25" s="177"/>
      <c r="KSS25" s="177"/>
      <c r="KST25" s="177"/>
      <c r="KSU25" s="177"/>
      <c r="KSV25" s="177"/>
      <c r="KSW25" s="177"/>
      <c r="KSX25" s="177"/>
      <c r="KSY25" s="177"/>
      <c r="KSZ25" s="177"/>
      <c r="KTA25" s="177"/>
      <c r="KTB25" s="177"/>
      <c r="KTC25" s="177"/>
      <c r="KTD25" s="177"/>
      <c r="KTE25" s="177"/>
      <c r="KTF25" s="177"/>
      <c r="KTG25" s="177"/>
      <c r="KTH25" s="177"/>
      <c r="KTI25" s="177"/>
      <c r="KTJ25" s="177"/>
      <c r="KTK25" s="177"/>
      <c r="KTL25" s="177"/>
      <c r="KTM25" s="177"/>
      <c r="KTN25" s="177"/>
      <c r="KTO25" s="177"/>
      <c r="KTP25" s="177"/>
      <c r="KTQ25" s="177"/>
      <c r="KTR25" s="177"/>
      <c r="KTS25" s="177"/>
      <c r="KTT25" s="177"/>
      <c r="KTU25" s="177"/>
      <c r="KTV25" s="177"/>
      <c r="KTW25" s="177"/>
      <c r="KTX25" s="177"/>
      <c r="KTY25" s="177"/>
      <c r="KTZ25" s="177"/>
      <c r="KUA25" s="177"/>
      <c r="KUB25" s="177"/>
      <c r="KUC25" s="177"/>
      <c r="KUD25" s="177"/>
      <c r="KUE25" s="177"/>
      <c r="KUF25" s="177"/>
      <c r="KUG25" s="177"/>
      <c r="KUH25" s="177"/>
      <c r="KUI25" s="177"/>
      <c r="KUJ25" s="177"/>
      <c r="KUK25" s="177"/>
      <c r="KUL25" s="177"/>
      <c r="KUM25" s="177"/>
      <c r="KUN25" s="177"/>
      <c r="KUO25" s="177"/>
      <c r="KUP25" s="177"/>
      <c r="KUQ25" s="177"/>
      <c r="KUR25" s="177"/>
      <c r="KUS25" s="177"/>
      <c r="KUT25" s="177"/>
      <c r="KUU25" s="177"/>
      <c r="KUV25" s="177"/>
      <c r="KUW25" s="177"/>
      <c r="KUX25" s="177"/>
      <c r="KUY25" s="177"/>
      <c r="KUZ25" s="177"/>
      <c r="KVA25" s="177"/>
      <c r="KVB25" s="177"/>
      <c r="KVC25" s="177"/>
      <c r="KVD25" s="177"/>
      <c r="KVE25" s="177"/>
      <c r="KVF25" s="177"/>
      <c r="KVG25" s="177"/>
      <c r="KVH25" s="177"/>
      <c r="KVI25" s="177"/>
      <c r="KVJ25" s="177"/>
      <c r="KVK25" s="177"/>
      <c r="KVL25" s="177"/>
      <c r="KVM25" s="177"/>
      <c r="KVN25" s="177"/>
      <c r="KVO25" s="177"/>
      <c r="KVP25" s="177"/>
      <c r="KVQ25" s="177"/>
      <c r="KVR25" s="177"/>
      <c r="KVS25" s="177"/>
      <c r="KVT25" s="177"/>
      <c r="KVU25" s="177"/>
      <c r="KVV25" s="177"/>
      <c r="KVW25" s="177"/>
      <c r="KVX25" s="177"/>
      <c r="KVY25" s="177"/>
      <c r="KVZ25" s="177"/>
      <c r="KWA25" s="177"/>
      <c r="KWB25" s="177"/>
      <c r="KWC25" s="177"/>
      <c r="KWD25" s="177"/>
      <c r="KWE25" s="177"/>
      <c r="KWF25" s="177"/>
      <c r="KWG25" s="177"/>
      <c r="KWH25" s="177"/>
      <c r="KWI25" s="177"/>
      <c r="KWJ25" s="177"/>
      <c r="KWK25" s="177"/>
      <c r="KWL25" s="177"/>
      <c r="KWM25" s="177"/>
      <c r="KWN25" s="177"/>
      <c r="KWO25" s="177"/>
      <c r="KWP25" s="177"/>
      <c r="KWQ25" s="177"/>
      <c r="KWR25" s="177"/>
      <c r="KWS25" s="177"/>
      <c r="KWT25" s="177"/>
      <c r="KWU25" s="177"/>
      <c r="KWV25" s="177"/>
      <c r="KWW25" s="177"/>
      <c r="KWX25" s="177"/>
      <c r="KWY25" s="177"/>
      <c r="KWZ25" s="177"/>
      <c r="KXA25" s="177"/>
      <c r="KXB25" s="177"/>
      <c r="KXC25" s="177"/>
      <c r="KXD25" s="177"/>
      <c r="KXE25" s="177"/>
      <c r="KXF25" s="177"/>
      <c r="KXG25" s="177"/>
      <c r="KXH25" s="177"/>
      <c r="KXI25" s="177"/>
      <c r="KXJ25" s="177"/>
      <c r="KXK25" s="177"/>
      <c r="KXL25" s="177"/>
      <c r="KXM25" s="177"/>
      <c r="KXN25" s="177"/>
      <c r="KXO25" s="177"/>
      <c r="KXP25" s="177"/>
      <c r="KXQ25" s="177"/>
      <c r="KXR25" s="177"/>
      <c r="KXS25" s="177"/>
      <c r="KXT25" s="177"/>
      <c r="KXU25" s="177"/>
      <c r="KXV25" s="177"/>
      <c r="KXW25" s="177"/>
      <c r="KXX25" s="177"/>
      <c r="KXY25" s="177"/>
      <c r="KXZ25" s="177"/>
      <c r="KYA25" s="177"/>
      <c r="KYB25" s="177"/>
      <c r="KYC25" s="177"/>
      <c r="KYD25" s="177"/>
      <c r="KYE25" s="177"/>
      <c r="KYF25" s="177"/>
      <c r="KYG25" s="177"/>
      <c r="KYH25" s="177"/>
      <c r="KYI25" s="177"/>
      <c r="KYJ25" s="177"/>
      <c r="KYK25" s="177"/>
      <c r="KYL25" s="177"/>
      <c r="KYM25" s="177"/>
      <c r="KYN25" s="177"/>
      <c r="KYO25" s="177"/>
      <c r="KYP25" s="177"/>
      <c r="KYQ25" s="177"/>
      <c r="KYR25" s="177"/>
      <c r="KYS25" s="177"/>
      <c r="KYT25" s="177"/>
      <c r="KYU25" s="177"/>
      <c r="KYV25" s="177"/>
      <c r="KYW25" s="177"/>
      <c r="KYX25" s="177"/>
      <c r="KYY25" s="177"/>
      <c r="KYZ25" s="177"/>
      <c r="KZA25" s="177"/>
      <c r="KZB25" s="177"/>
      <c r="KZC25" s="177"/>
      <c r="KZD25" s="177"/>
      <c r="KZE25" s="177"/>
      <c r="KZF25" s="177"/>
      <c r="KZG25" s="177"/>
      <c r="KZH25" s="177"/>
      <c r="KZI25" s="177"/>
      <c r="KZJ25" s="177"/>
      <c r="KZK25" s="177"/>
      <c r="KZL25" s="177"/>
      <c r="KZM25" s="177"/>
      <c r="KZN25" s="177"/>
      <c r="KZO25" s="177"/>
      <c r="KZP25" s="177"/>
      <c r="KZQ25" s="177"/>
      <c r="KZR25" s="177"/>
      <c r="KZS25" s="177"/>
      <c r="KZT25" s="177"/>
      <c r="KZU25" s="177"/>
      <c r="KZV25" s="177"/>
      <c r="KZW25" s="177"/>
      <c r="KZX25" s="177"/>
      <c r="KZY25" s="177"/>
      <c r="KZZ25" s="177"/>
      <c r="LAA25" s="177"/>
      <c r="LAB25" s="177"/>
      <c r="LAC25" s="177"/>
      <c r="LAD25" s="177"/>
      <c r="LAE25" s="177"/>
      <c r="LAF25" s="177"/>
      <c r="LAG25" s="177"/>
      <c r="LAH25" s="177"/>
      <c r="LAI25" s="177"/>
      <c r="LAJ25" s="177"/>
      <c r="LAK25" s="177"/>
      <c r="LAL25" s="177"/>
      <c r="LAM25" s="177"/>
      <c r="LAN25" s="177"/>
      <c r="LAO25" s="177"/>
      <c r="LAP25" s="177"/>
      <c r="LAQ25" s="177"/>
      <c r="LAR25" s="177"/>
      <c r="LAS25" s="177"/>
      <c r="LAT25" s="177"/>
      <c r="LAU25" s="177"/>
      <c r="LAV25" s="177"/>
      <c r="LAW25" s="177"/>
      <c r="LAX25" s="177"/>
      <c r="LAY25" s="177"/>
      <c r="LAZ25" s="177"/>
      <c r="LBA25" s="177"/>
      <c r="LBB25" s="177"/>
      <c r="LBC25" s="177"/>
      <c r="LBD25" s="177"/>
      <c r="LBE25" s="177"/>
      <c r="LBF25" s="177"/>
      <c r="LBG25" s="177"/>
      <c r="LBH25" s="177"/>
      <c r="LBI25" s="177"/>
      <c r="LBJ25" s="177"/>
      <c r="LBK25" s="177"/>
      <c r="LBL25" s="177"/>
      <c r="LBM25" s="177"/>
      <c r="LBN25" s="177"/>
      <c r="LBO25" s="177"/>
      <c r="LBP25" s="177"/>
      <c r="LBQ25" s="177"/>
      <c r="LBR25" s="177"/>
      <c r="LBS25" s="177"/>
      <c r="LBT25" s="177"/>
      <c r="LBU25" s="177"/>
      <c r="LBV25" s="177"/>
      <c r="LBW25" s="177"/>
      <c r="LBX25" s="177"/>
      <c r="LBY25" s="177"/>
      <c r="LBZ25" s="177"/>
      <c r="LCA25" s="177"/>
      <c r="LCB25" s="177"/>
      <c r="LCC25" s="177"/>
      <c r="LCD25" s="177"/>
      <c r="LCE25" s="177"/>
      <c r="LCF25" s="177"/>
      <c r="LCG25" s="177"/>
      <c r="LCH25" s="177"/>
      <c r="LCI25" s="177"/>
      <c r="LCJ25" s="177"/>
      <c r="LCK25" s="177"/>
      <c r="LCL25" s="177"/>
      <c r="LCM25" s="177"/>
      <c r="LCN25" s="177"/>
      <c r="LCO25" s="177"/>
      <c r="LCP25" s="177"/>
      <c r="LCQ25" s="177"/>
      <c r="LCR25" s="177"/>
      <c r="LCS25" s="177"/>
      <c r="LCT25" s="177"/>
      <c r="LCU25" s="177"/>
      <c r="LCV25" s="177"/>
      <c r="LCW25" s="177"/>
      <c r="LCX25" s="177"/>
      <c r="LCY25" s="177"/>
      <c r="LCZ25" s="177"/>
      <c r="LDA25" s="177"/>
      <c r="LDB25" s="177"/>
      <c r="LDC25" s="177"/>
      <c r="LDD25" s="177"/>
      <c r="LDE25" s="177"/>
      <c r="LDF25" s="177"/>
      <c r="LDG25" s="177"/>
      <c r="LDH25" s="177"/>
      <c r="LDI25" s="177"/>
      <c r="LDJ25" s="177"/>
      <c r="LDK25" s="177"/>
      <c r="LDL25" s="177"/>
      <c r="LDM25" s="177"/>
      <c r="LDN25" s="177"/>
      <c r="LDO25" s="177"/>
      <c r="LDP25" s="177"/>
      <c r="LDQ25" s="177"/>
      <c r="LDR25" s="177"/>
      <c r="LDS25" s="177"/>
      <c r="LDT25" s="177"/>
      <c r="LDU25" s="177"/>
      <c r="LDV25" s="177"/>
      <c r="LDW25" s="177"/>
      <c r="LDX25" s="177"/>
      <c r="LDY25" s="177"/>
      <c r="LDZ25" s="177"/>
      <c r="LEA25" s="177"/>
      <c r="LEB25" s="177"/>
      <c r="LEC25" s="177"/>
      <c r="LED25" s="177"/>
      <c r="LEE25" s="177"/>
      <c r="LEF25" s="177"/>
      <c r="LEG25" s="177"/>
      <c r="LEH25" s="177"/>
      <c r="LEI25" s="177"/>
      <c r="LEJ25" s="177"/>
      <c r="LEK25" s="177"/>
      <c r="LEL25" s="177"/>
      <c r="LEM25" s="177"/>
      <c r="LEN25" s="177"/>
      <c r="LEO25" s="177"/>
      <c r="LEP25" s="177"/>
      <c r="LEQ25" s="177"/>
      <c r="LER25" s="177"/>
      <c r="LES25" s="177"/>
      <c r="LET25" s="177"/>
      <c r="LEU25" s="177"/>
      <c r="LEV25" s="177"/>
      <c r="LEW25" s="177"/>
      <c r="LEX25" s="177"/>
      <c r="LEY25" s="177"/>
      <c r="LEZ25" s="177"/>
      <c r="LFA25" s="177"/>
      <c r="LFB25" s="177"/>
      <c r="LFC25" s="177"/>
      <c r="LFD25" s="177"/>
      <c r="LFE25" s="177"/>
      <c r="LFF25" s="177"/>
      <c r="LFG25" s="177"/>
      <c r="LFH25" s="177"/>
      <c r="LFI25" s="177"/>
      <c r="LFJ25" s="177"/>
      <c r="LFK25" s="177"/>
      <c r="LFL25" s="177"/>
      <c r="LFM25" s="177"/>
      <c r="LFN25" s="177"/>
      <c r="LFO25" s="177"/>
      <c r="LFP25" s="177"/>
      <c r="LFQ25" s="177"/>
      <c r="LFR25" s="177"/>
      <c r="LFS25" s="177"/>
      <c r="LFT25" s="177"/>
      <c r="LFU25" s="177"/>
      <c r="LFV25" s="177"/>
      <c r="LFW25" s="177"/>
      <c r="LFX25" s="177"/>
      <c r="LFY25" s="177"/>
      <c r="LFZ25" s="177"/>
      <c r="LGA25" s="177"/>
      <c r="LGB25" s="177"/>
      <c r="LGC25" s="177"/>
      <c r="LGD25" s="177"/>
      <c r="LGE25" s="177"/>
      <c r="LGF25" s="177"/>
      <c r="LGG25" s="177"/>
      <c r="LGH25" s="177"/>
      <c r="LGI25" s="177"/>
      <c r="LGJ25" s="177"/>
      <c r="LGK25" s="177"/>
      <c r="LGL25" s="177"/>
      <c r="LGM25" s="177"/>
      <c r="LGN25" s="177"/>
      <c r="LGO25" s="177"/>
      <c r="LGP25" s="177"/>
      <c r="LGQ25" s="177"/>
      <c r="LGR25" s="177"/>
      <c r="LGS25" s="177"/>
      <c r="LGT25" s="177"/>
      <c r="LGU25" s="177"/>
      <c r="LGV25" s="177"/>
      <c r="LGW25" s="177"/>
      <c r="LGX25" s="177"/>
      <c r="LGY25" s="177"/>
      <c r="LGZ25" s="177"/>
      <c r="LHA25" s="177"/>
      <c r="LHB25" s="177"/>
      <c r="LHC25" s="177"/>
      <c r="LHD25" s="177"/>
      <c r="LHE25" s="177"/>
      <c r="LHF25" s="177"/>
      <c r="LHG25" s="177"/>
      <c r="LHH25" s="177"/>
      <c r="LHI25" s="177"/>
      <c r="LHJ25" s="177"/>
      <c r="LHK25" s="177"/>
      <c r="LHL25" s="177"/>
      <c r="LHM25" s="177"/>
      <c r="LHN25" s="177"/>
      <c r="LHO25" s="177"/>
      <c r="LHP25" s="177"/>
      <c r="LHQ25" s="177"/>
      <c r="LHR25" s="177"/>
      <c r="LHS25" s="177"/>
      <c r="LHT25" s="177"/>
      <c r="LHU25" s="177"/>
      <c r="LHV25" s="177"/>
      <c r="LHW25" s="177"/>
      <c r="LHX25" s="177"/>
      <c r="LHY25" s="177"/>
      <c r="LHZ25" s="177"/>
      <c r="LIA25" s="177"/>
      <c r="LIB25" s="177"/>
      <c r="LIC25" s="177"/>
      <c r="LID25" s="177"/>
      <c r="LIE25" s="177"/>
      <c r="LIF25" s="177"/>
      <c r="LIG25" s="177"/>
      <c r="LIH25" s="177"/>
      <c r="LII25" s="177"/>
      <c r="LIJ25" s="177"/>
      <c r="LIK25" s="177"/>
      <c r="LIL25" s="177"/>
      <c r="LIM25" s="177"/>
      <c r="LIN25" s="177"/>
      <c r="LIO25" s="177"/>
      <c r="LIP25" s="177"/>
      <c r="LIQ25" s="177"/>
      <c r="LIR25" s="177"/>
      <c r="LIS25" s="177"/>
      <c r="LIT25" s="177"/>
      <c r="LIU25" s="177"/>
      <c r="LIV25" s="177"/>
      <c r="LIW25" s="177"/>
      <c r="LIX25" s="177"/>
      <c r="LIY25" s="177"/>
      <c r="LIZ25" s="177"/>
      <c r="LJA25" s="177"/>
      <c r="LJB25" s="177"/>
      <c r="LJC25" s="177"/>
      <c r="LJD25" s="177"/>
      <c r="LJE25" s="177"/>
      <c r="LJF25" s="177"/>
      <c r="LJG25" s="177"/>
      <c r="LJH25" s="177"/>
      <c r="LJI25" s="177"/>
      <c r="LJJ25" s="177"/>
      <c r="LJK25" s="177"/>
      <c r="LJL25" s="177"/>
      <c r="LJM25" s="177"/>
      <c r="LJN25" s="177"/>
      <c r="LJO25" s="177"/>
      <c r="LJP25" s="177"/>
      <c r="LJQ25" s="177"/>
      <c r="LJR25" s="177"/>
      <c r="LJS25" s="177"/>
      <c r="LJT25" s="177"/>
      <c r="LJU25" s="177"/>
      <c r="LJV25" s="177"/>
      <c r="LJW25" s="177"/>
      <c r="LJX25" s="177"/>
      <c r="LJY25" s="177"/>
      <c r="LJZ25" s="177"/>
      <c r="LKA25" s="177"/>
      <c r="LKB25" s="177"/>
      <c r="LKC25" s="177"/>
      <c r="LKD25" s="177"/>
      <c r="LKE25" s="177"/>
      <c r="LKF25" s="177"/>
      <c r="LKG25" s="177"/>
      <c r="LKH25" s="177"/>
      <c r="LKI25" s="177"/>
      <c r="LKJ25" s="177"/>
      <c r="LKK25" s="177"/>
      <c r="LKL25" s="177"/>
      <c r="LKM25" s="177"/>
      <c r="LKN25" s="177"/>
      <c r="LKO25" s="177"/>
      <c r="LKP25" s="177"/>
      <c r="LKQ25" s="177"/>
      <c r="LKR25" s="177"/>
      <c r="LKS25" s="177"/>
      <c r="LKT25" s="177"/>
      <c r="LKU25" s="177"/>
      <c r="LKV25" s="177"/>
      <c r="LKW25" s="177"/>
      <c r="LKX25" s="177"/>
      <c r="LKY25" s="177"/>
      <c r="LKZ25" s="177"/>
      <c r="LLA25" s="177"/>
      <c r="LLB25" s="177"/>
      <c r="LLC25" s="177"/>
      <c r="LLD25" s="177"/>
      <c r="LLE25" s="177"/>
      <c r="LLF25" s="177"/>
      <c r="LLG25" s="177"/>
      <c r="LLH25" s="177"/>
      <c r="LLI25" s="177"/>
      <c r="LLJ25" s="177"/>
      <c r="LLK25" s="177"/>
      <c r="LLL25" s="177"/>
      <c r="LLM25" s="177"/>
      <c r="LLN25" s="177"/>
      <c r="LLO25" s="177"/>
      <c r="LLP25" s="177"/>
      <c r="LLQ25" s="177"/>
      <c r="LLR25" s="177"/>
      <c r="LLS25" s="177"/>
      <c r="LLT25" s="177"/>
      <c r="LLU25" s="177"/>
      <c r="LLV25" s="177"/>
      <c r="LLW25" s="177"/>
      <c r="LLX25" s="177"/>
      <c r="LLY25" s="177"/>
      <c r="LLZ25" s="177"/>
      <c r="LMA25" s="177"/>
      <c r="LMB25" s="177"/>
      <c r="LMC25" s="177"/>
      <c r="LMD25" s="177"/>
      <c r="LME25" s="177"/>
      <c r="LMF25" s="177"/>
      <c r="LMG25" s="177"/>
      <c r="LMH25" s="177"/>
      <c r="LMI25" s="177"/>
      <c r="LMJ25" s="177"/>
      <c r="LMK25" s="177"/>
      <c r="LML25" s="177"/>
      <c r="LMM25" s="177"/>
      <c r="LMN25" s="177"/>
      <c r="LMO25" s="177"/>
      <c r="LMP25" s="177"/>
      <c r="LMQ25" s="177"/>
      <c r="LMR25" s="177"/>
      <c r="LMS25" s="177"/>
      <c r="LMT25" s="177"/>
      <c r="LMU25" s="177"/>
      <c r="LMV25" s="177"/>
      <c r="LMW25" s="177"/>
      <c r="LMX25" s="177"/>
      <c r="LMY25" s="177"/>
      <c r="LMZ25" s="177"/>
      <c r="LNA25" s="177"/>
      <c r="LNB25" s="177"/>
      <c r="LNC25" s="177"/>
      <c r="LND25" s="177"/>
      <c r="LNE25" s="177"/>
      <c r="LNF25" s="177"/>
      <c r="LNG25" s="177"/>
      <c r="LNH25" s="177"/>
      <c r="LNI25" s="177"/>
      <c r="LNJ25" s="177"/>
      <c r="LNK25" s="177"/>
      <c r="LNL25" s="177"/>
      <c r="LNM25" s="177"/>
      <c r="LNN25" s="177"/>
      <c r="LNO25" s="177"/>
      <c r="LNP25" s="177"/>
      <c r="LNQ25" s="177"/>
      <c r="LNR25" s="177"/>
      <c r="LNS25" s="177"/>
      <c r="LNT25" s="177"/>
      <c r="LNU25" s="177"/>
      <c r="LNV25" s="177"/>
      <c r="LNW25" s="177"/>
      <c r="LNX25" s="177"/>
      <c r="LNY25" s="177"/>
      <c r="LNZ25" s="177"/>
      <c r="LOA25" s="177"/>
      <c r="LOB25" s="177"/>
      <c r="LOC25" s="177"/>
      <c r="LOD25" s="177"/>
      <c r="LOE25" s="177"/>
      <c r="LOF25" s="177"/>
      <c r="LOG25" s="177"/>
      <c r="LOH25" s="177"/>
      <c r="LOI25" s="177"/>
      <c r="LOJ25" s="177"/>
      <c r="LOK25" s="177"/>
      <c r="LOL25" s="177"/>
      <c r="LOM25" s="177"/>
      <c r="LON25" s="177"/>
      <c r="LOO25" s="177"/>
      <c r="LOP25" s="177"/>
      <c r="LOQ25" s="177"/>
      <c r="LOR25" s="177"/>
      <c r="LOS25" s="177"/>
      <c r="LOT25" s="177"/>
      <c r="LOU25" s="177"/>
      <c r="LOV25" s="177"/>
      <c r="LOW25" s="177"/>
      <c r="LOX25" s="177"/>
      <c r="LOY25" s="177"/>
      <c r="LOZ25" s="177"/>
      <c r="LPA25" s="177"/>
      <c r="LPB25" s="177"/>
      <c r="LPC25" s="177"/>
      <c r="LPD25" s="177"/>
      <c r="LPE25" s="177"/>
      <c r="LPF25" s="177"/>
      <c r="LPG25" s="177"/>
      <c r="LPH25" s="177"/>
      <c r="LPI25" s="177"/>
      <c r="LPJ25" s="177"/>
      <c r="LPK25" s="177"/>
      <c r="LPL25" s="177"/>
      <c r="LPM25" s="177"/>
      <c r="LPN25" s="177"/>
      <c r="LPO25" s="177"/>
      <c r="LPP25" s="177"/>
      <c r="LPQ25" s="177"/>
      <c r="LPR25" s="177"/>
      <c r="LPS25" s="177"/>
      <c r="LPT25" s="177"/>
      <c r="LPU25" s="177"/>
      <c r="LPV25" s="177"/>
      <c r="LPW25" s="177"/>
      <c r="LPX25" s="177"/>
      <c r="LPY25" s="177"/>
      <c r="LPZ25" s="177"/>
      <c r="LQA25" s="177"/>
      <c r="LQB25" s="177"/>
      <c r="LQC25" s="177"/>
      <c r="LQD25" s="177"/>
      <c r="LQE25" s="177"/>
      <c r="LQF25" s="177"/>
      <c r="LQG25" s="177"/>
      <c r="LQH25" s="177"/>
      <c r="LQI25" s="177"/>
      <c r="LQJ25" s="177"/>
      <c r="LQK25" s="177"/>
      <c r="LQL25" s="177"/>
      <c r="LQM25" s="177"/>
      <c r="LQN25" s="177"/>
      <c r="LQO25" s="177"/>
      <c r="LQP25" s="177"/>
      <c r="LQQ25" s="177"/>
      <c r="LQR25" s="177"/>
      <c r="LQS25" s="177"/>
      <c r="LQT25" s="177"/>
      <c r="LQU25" s="177"/>
      <c r="LQV25" s="177"/>
      <c r="LQW25" s="177"/>
      <c r="LQX25" s="177"/>
      <c r="LQY25" s="177"/>
      <c r="LQZ25" s="177"/>
      <c r="LRA25" s="177"/>
      <c r="LRB25" s="177"/>
      <c r="LRC25" s="177"/>
      <c r="LRD25" s="177"/>
      <c r="LRE25" s="177"/>
      <c r="LRF25" s="177"/>
      <c r="LRG25" s="177"/>
      <c r="LRH25" s="177"/>
      <c r="LRI25" s="177"/>
      <c r="LRJ25" s="177"/>
      <c r="LRK25" s="177"/>
      <c r="LRL25" s="177"/>
      <c r="LRM25" s="177"/>
      <c r="LRN25" s="177"/>
      <c r="LRO25" s="177"/>
      <c r="LRP25" s="177"/>
      <c r="LRQ25" s="177"/>
      <c r="LRR25" s="177"/>
      <c r="LRS25" s="177"/>
      <c r="LRT25" s="177"/>
      <c r="LRU25" s="177"/>
      <c r="LRV25" s="177"/>
      <c r="LRW25" s="177"/>
      <c r="LRX25" s="177"/>
      <c r="LRY25" s="177"/>
      <c r="LRZ25" s="177"/>
      <c r="LSA25" s="177"/>
      <c r="LSB25" s="177"/>
      <c r="LSC25" s="177"/>
      <c r="LSD25" s="177"/>
      <c r="LSE25" s="177"/>
      <c r="LSF25" s="177"/>
      <c r="LSG25" s="177"/>
      <c r="LSH25" s="177"/>
      <c r="LSI25" s="177"/>
      <c r="LSJ25" s="177"/>
      <c r="LSK25" s="177"/>
      <c r="LSL25" s="177"/>
      <c r="LSM25" s="177"/>
      <c r="LSN25" s="177"/>
      <c r="LSO25" s="177"/>
      <c r="LSP25" s="177"/>
      <c r="LSQ25" s="177"/>
      <c r="LSR25" s="177"/>
      <c r="LSS25" s="177"/>
      <c r="LST25" s="177"/>
      <c r="LSU25" s="177"/>
      <c r="LSV25" s="177"/>
      <c r="LSW25" s="177"/>
      <c r="LSX25" s="177"/>
      <c r="LSY25" s="177"/>
      <c r="LSZ25" s="177"/>
      <c r="LTA25" s="177"/>
      <c r="LTB25" s="177"/>
      <c r="LTC25" s="177"/>
      <c r="LTD25" s="177"/>
      <c r="LTE25" s="177"/>
      <c r="LTF25" s="177"/>
      <c r="LTG25" s="177"/>
      <c r="LTH25" s="177"/>
      <c r="LTI25" s="177"/>
      <c r="LTJ25" s="177"/>
      <c r="LTK25" s="177"/>
      <c r="LTL25" s="177"/>
      <c r="LTM25" s="177"/>
      <c r="LTN25" s="177"/>
      <c r="LTO25" s="177"/>
      <c r="LTP25" s="177"/>
      <c r="LTQ25" s="177"/>
      <c r="LTR25" s="177"/>
      <c r="LTS25" s="177"/>
      <c r="LTT25" s="177"/>
      <c r="LTU25" s="177"/>
      <c r="LTV25" s="177"/>
      <c r="LTW25" s="177"/>
      <c r="LTX25" s="177"/>
      <c r="LTY25" s="177"/>
      <c r="LTZ25" s="177"/>
      <c r="LUA25" s="177"/>
      <c r="LUB25" s="177"/>
      <c r="LUC25" s="177"/>
      <c r="LUD25" s="177"/>
      <c r="LUE25" s="177"/>
      <c r="LUF25" s="177"/>
      <c r="LUG25" s="177"/>
      <c r="LUH25" s="177"/>
      <c r="LUI25" s="177"/>
      <c r="LUJ25" s="177"/>
      <c r="LUK25" s="177"/>
      <c r="LUL25" s="177"/>
      <c r="LUM25" s="177"/>
      <c r="LUN25" s="177"/>
      <c r="LUO25" s="177"/>
      <c r="LUP25" s="177"/>
      <c r="LUQ25" s="177"/>
      <c r="LUR25" s="177"/>
      <c r="LUS25" s="177"/>
      <c r="LUT25" s="177"/>
      <c r="LUU25" s="177"/>
      <c r="LUV25" s="177"/>
      <c r="LUW25" s="177"/>
      <c r="LUX25" s="177"/>
      <c r="LUY25" s="177"/>
      <c r="LUZ25" s="177"/>
      <c r="LVA25" s="177"/>
      <c r="LVB25" s="177"/>
      <c r="LVC25" s="177"/>
      <c r="LVD25" s="177"/>
      <c r="LVE25" s="177"/>
      <c r="LVF25" s="177"/>
      <c r="LVG25" s="177"/>
      <c r="LVH25" s="177"/>
      <c r="LVI25" s="177"/>
      <c r="LVJ25" s="177"/>
      <c r="LVK25" s="177"/>
      <c r="LVL25" s="177"/>
      <c r="LVM25" s="177"/>
      <c r="LVN25" s="177"/>
      <c r="LVO25" s="177"/>
      <c r="LVP25" s="177"/>
      <c r="LVQ25" s="177"/>
      <c r="LVR25" s="177"/>
      <c r="LVS25" s="177"/>
      <c r="LVT25" s="177"/>
      <c r="LVU25" s="177"/>
      <c r="LVV25" s="177"/>
      <c r="LVW25" s="177"/>
      <c r="LVX25" s="177"/>
      <c r="LVY25" s="177"/>
      <c r="LVZ25" s="177"/>
      <c r="LWA25" s="177"/>
      <c r="LWB25" s="177"/>
      <c r="LWC25" s="177"/>
      <c r="LWD25" s="177"/>
      <c r="LWE25" s="177"/>
      <c r="LWF25" s="177"/>
      <c r="LWG25" s="177"/>
      <c r="LWH25" s="177"/>
      <c r="LWI25" s="177"/>
      <c r="LWJ25" s="177"/>
      <c r="LWK25" s="177"/>
      <c r="LWL25" s="177"/>
      <c r="LWM25" s="177"/>
      <c r="LWN25" s="177"/>
      <c r="LWO25" s="177"/>
      <c r="LWP25" s="177"/>
      <c r="LWQ25" s="177"/>
      <c r="LWR25" s="177"/>
      <c r="LWS25" s="177"/>
      <c r="LWT25" s="177"/>
      <c r="LWU25" s="177"/>
      <c r="LWV25" s="177"/>
      <c r="LWW25" s="177"/>
      <c r="LWX25" s="177"/>
      <c r="LWY25" s="177"/>
      <c r="LWZ25" s="177"/>
      <c r="LXA25" s="177"/>
      <c r="LXB25" s="177"/>
      <c r="LXC25" s="177"/>
      <c r="LXD25" s="177"/>
      <c r="LXE25" s="177"/>
      <c r="LXF25" s="177"/>
      <c r="LXG25" s="177"/>
      <c r="LXH25" s="177"/>
      <c r="LXI25" s="177"/>
      <c r="LXJ25" s="177"/>
      <c r="LXK25" s="177"/>
      <c r="LXL25" s="177"/>
      <c r="LXM25" s="177"/>
      <c r="LXN25" s="177"/>
      <c r="LXO25" s="177"/>
      <c r="LXP25" s="177"/>
      <c r="LXQ25" s="177"/>
      <c r="LXR25" s="177"/>
      <c r="LXS25" s="177"/>
      <c r="LXT25" s="177"/>
      <c r="LXU25" s="177"/>
      <c r="LXV25" s="177"/>
      <c r="LXW25" s="177"/>
      <c r="LXX25" s="177"/>
      <c r="LXY25" s="177"/>
      <c r="LXZ25" s="177"/>
      <c r="LYA25" s="177"/>
      <c r="LYB25" s="177"/>
      <c r="LYC25" s="177"/>
      <c r="LYD25" s="177"/>
      <c r="LYE25" s="177"/>
      <c r="LYF25" s="177"/>
      <c r="LYG25" s="177"/>
      <c r="LYH25" s="177"/>
      <c r="LYI25" s="177"/>
      <c r="LYJ25" s="177"/>
      <c r="LYK25" s="177"/>
      <c r="LYL25" s="177"/>
      <c r="LYM25" s="177"/>
      <c r="LYN25" s="177"/>
      <c r="LYO25" s="177"/>
      <c r="LYP25" s="177"/>
      <c r="LYQ25" s="177"/>
      <c r="LYR25" s="177"/>
      <c r="LYS25" s="177"/>
      <c r="LYT25" s="177"/>
      <c r="LYU25" s="177"/>
      <c r="LYV25" s="177"/>
      <c r="LYW25" s="177"/>
      <c r="LYX25" s="177"/>
      <c r="LYY25" s="177"/>
      <c r="LYZ25" s="177"/>
      <c r="LZA25" s="177"/>
      <c r="LZB25" s="177"/>
      <c r="LZC25" s="177"/>
      <c r="LZD25" s="177"/>
      <c r="LZE25" s="177"/>
      <c r="LZF25" s="177"/>
      <c r="LZG25" s="177"/>
      <c r="LZH25" s="177"/>
      <c r="LZI25" s="177"/>
      <c r="LZJ25" s="177"/>
      <c r="LZK25" s="177"/>
      <c r="LZL25" s="177"/>
      <c r="LZM25" s="177"/>
      <c r="LZN25" s="177"/>
      <c r="LZO25" s="177"/>
      <c r="LZP25" s="177"/>
      <c r="LZQ25" s="177"/>
      <c r="LZR25" s="177"/>
      <c r="LZS25" s="177"/>
      <c r="LZT25" s="177"/>
      <c r="LZU25" s="177"/>
      <c r="LZV25" s="177"/>
      <c r="LZW25" s="177"/>
      <c r="LZX25" s="177"/>
      <c r="LZY25" s="177"/>
      <c r="LZZ25" s="177"/>
      <c r="MAA25" s="177"/>
      <c r="MAB25" s="177"/>
      <c r="MAC25" s="177"/>
      <c r="MAD25" s="177"/>
      <c r="MAE25" s="177"/>
      <c r="MAF25" s="177"/>
      <c r="MAG25" s="177"/>
      <c r="MAH25" s="177"/>
      <c r="MAI25" s="177"/>
      <c r="MAJ25" s="177"/>
      <c r="MAK25" s="177"/>
      <c r="MAL25" s="177"/>
      <c r="MAM25" s="177"/>
      <c r="MAN25" s="177"/>
      <c r="MAO25" s="177"/>
      <c r="MAP25" s="177"/>
      <c r="MAQ25" s="177"/>
      <c r="MAR25" s="177"/>
      <c r="MAS25" s="177"/>
      <c r="MAT25" s="177"/>
      <c r="MAU25" s="177"/>
      <c r="MAV25" s="177"/>
      <c r="MAW25" s="177"/>
      <c r="MAX25" s="177"/>
      <c r="MAY25" s="177"/>
      <c r="MAZ25" s="177"/>
      <c r="MBA25" s="177"/>
      <c r="MBB25" s="177"/>
      <c r="MBC25" s="177"/>
      <c r="MBD25" s="177"/>
      <c r="MBE25" s="177"/>
      <c r="MBF25" s="177"/>
      <c r="MBG25" s="177"/>
      <c r="MBH25" s="177"/>
      <c r="MBI25" s="177"/>
      <c r="MBJ25" s="177"/>
      <c r="MBK25" s="177"/>
      <c r="MBL25" s="177"/>
      <c r="MBM25" s="177"/>
      <c r="MBN25" s="177"/>
      <c r="MBO25" s="177"/>
      <c r="MBP25" s="177"/>
      <c r="MBQ25" s="177"/>
      <c r="MBR25" s="177"/>
      <c r="MBS25" s="177"/>
      <c r="MBT25" s="177"/>
      <c r="MBU25" s="177"/>
      <c r="MBV25" s="177"/>
      <c r="MBW25" s="177"/>
      <c r="MBX25" s="177"/>
      <c r="MBY25" s="177"/>
      <c r="MBZ25" s="177"/>
      <c r="MCA25" s="177"/>
      <c r="MCB25" s="177"/>
      <c r="MCC25" s="177"/>
      <c r="MCD25" s="177"/>
      <c r="MCE25" s="177"/>
      <c r="MCF25" s="177"/>
      <c r="MCG25" s="177"/>
      <c r="MCH25" s="177"/>
      <c r="MCI25" s="177"/>
      <c r="MCJ25" s="177"/>
      <c r="MCK25" s="177"/>
      <c r="MCL25" s="177"/>
      <c r="MCM25" s="177"/>
      <c r="MCN25" s="177"/>
      <c r="MCO25" s="177"/>
      <c r="MCP25" s="177"/>
      <c r="MCQ25" s="177"/>
      <c r="MCR25" s="177"/>
      <c r="MCS25" s="177"/>
      <c r="MCT25" s="177"/>
      <c r="MCU25" s="177"/>
      <c r="MCV25" s="177"/>
      <c r="MCW25" s="177"/>
      <c r="MCX25" s="177"/>
      <c r="MCY25" s="177"/>
      <c r="MCZ25" s="177"/>
      <c r="MDA25" s="177"/>
      <c r="MDB25" s="177"/>
      <c r="MDC25" s="177"/>
      <c r="MDD25" s="177"/>
      <c r="MDE25" s="177"/>
      <c r="MDF25" s="177"/>
      <c r="MDG25" s="177"/>
      <c r="MDH25" s="177"/>
      <c r="MDI25" s="177"/>
      <c r="MDJ25" s="177"/>
      <c r="MDK25" s="177"/>
      <c r="MDL25" s="177"/>
      <c r="MDM25" s="177"/>
      <c r="MDN25" s="177"/>
      <c r="MDO25" s="177"/>
      <c r="MDP25" s="177"/>
      <c r="MDQ25" s="177"/>
      <c r="MDR25" s="177"/>
      <c r="MDS25" s="177"/>
      <c r="MDT25" s="177"/>
      <c r="MDU25" s="177"/>
      <c r="MDV25" s="177"/>
      <c r="MDW25" s="177"/>
      <c r="MDX25" s="177"/>
      <c r="MDY25" s="177"/>
      <c r="MDZ25" s="177"/>
      <c r="MEA25" s="177"/>
      <c r="MEB25" s="177"/>
      <c r="MEC25" s="177"/>
      <c r="MED25" s="177"/>
      <c r="MEE25" s="177"/>
      <c r="MEF25" s="177"/>
      <c r="MEG25" s="177"/>
      <c r="MEH25" s="177"/>
      <c r="MEI25" s="177"/>
      <c r="MEJ25" s="177"/>
      <c r="MEK25" s="177"/>
      <c r="MEL25" s="177"/>
      <c r="MEM25" s="177"/>
      <c r="MEN25" s="177"/>
      <c r="MEO25" s="177"/>
      <c r="MEP25" s="177"/>
      <c r="MEQ25" s="177"/>
      <c r="MER25" s="177"/>
      <c r="MES25" s="177"/>
      <c r="MET25" s="177"/>
      <c r="MEU25" s="177"/>
      <c r="MEV25" s="177"/>
      <c r="MEW25" s="177"/>
      <c r="MEX25" s="177"/>
      <c r="MEY25" s="177"/>
      <c r="MEZ25" s="177"/>
      <c r="MFA25" s="177"/>
      <c r="MFB25" s="177"/>
      <c r="MFC25" s="177"/>
      <c r="MFD25" s="177"/>
      <c r="MFE25" s="177"/>
      <c r="MFF25" s="177"/>
      <c r="MFG25" s="177"/>
      <c r="MFH25" s="177"/>
      <c r="MFI25" s="177"/>
      <c r="MFJ25" s="177"/>
      <c r="MFK25" s="177"/>
      <c r="MFL25" s="177"/>
      <c r="MFM25" s="177"/>
      <c r="MFN25" s="177"/>
      <c r="MFO25" s="177"/>
      <c r="MFP25" s="177"/>
      <c r="MFQ25" s="177"/>
      <c r="MFR25" s="177"/>
      <c r="MFS25" s="177"/>
      <c r="MFT25" s="177"/>
      <c r="MFU25" s="177"/>
      <c r="MFV25" s="177"/>
      <c r="MFW25" s="177"/>
      <c r="MFX25" s="177"/>
      <c r="MFY25" s="177"/>
      <c r="MFZ25" s="177"/>
      <c r="MGA25" s="177"/>
      <c r="MGB25" s="177"/>
      <c r="MGC25" s="177"/>
      <c r="MGD25" s="177"/>
      <c r="MGE25" s="177"/>
      <c r="MGF25" s="177"/>
      <c r="MGG25" s="177"/>
      <c r="MGH25" s="177"/>
      <c r="MGI25" s="177"/>
      <c r="MGJ25" s="177"/>
      <c r="MGK25" s="177"/>
      <c r="MGL25" s="177"/>
      <c r="MGM25" s="177"/>
      <c r="MGN25" s="177"/>
      <c r="MGO25" s="177"/>
      <c r="MGP25" s="177"/>
      <c r="MGQ25" s="177"/>
      <c r="MGR25" s="177"/>
      <c r="MGS25" s="177"/>
      <c r="MGT25" s="177"/>
      <c r="MGU25" s="177"/>
      <c r="MGV25" s="177"/>
      <c r="MGW25" s="177"/>
      <c r="MGX25" s="177"/>
      <c r="MGY25" s="177"/>
      <c r="MGZ25" s="177"/>
      <c r="MHA25" s="177"/>
      <c r="MHB25" s="177"/>
      <c r="MHC25" s="177"/>
      <c r="MHD25" s="177"/>
      <c r="MHE25" s="177"/>
      <c r="MHF25" s="177"/>
      <c r="MHG25" s="177"/>
      <c r="MHH25" s="177"/>
      <c r="MHI25" s="177"/>
      <c r="MHJ25" s="177"/>
      <c r="MHK25" s="177"/>
      <c r="MHL25" s="177"/>
      <c r="MHM25" s="177"/>
      <c r="MHN25" s="177"/>
      <c r="MHO25" s="177"/>
      <c r="MHP25" s="177"/>
      <c r="MHQ25" s="177"/>
      <c r="MHR25" s="177"/>
      <c r="MHS25" s="177"/>
      <c r="MHT25" s="177"/>
      <c r="MHU25" s="177"/>
      <c r="MHV25" s="177"/>
      <c r="MHW25" s="177"/>
      <c r="MHX25" s="177"/>
      <c r="MHY25" s="177"/>
      <c r="MHZ25" s="177"/>
      <c r="MIA25" s="177"/>
      <c r="MIB25" s="177"/>
      <c r="MIC25" s="177"/>
      <c r="MID25" s="177"/>
      <c r="MIE25" s="177"/>
      <c r="MIF25" s="177"/>
      <c r="MIG25" s="177"/>
      <c r="MIH25" s="177"/>
      <c r="MII25" s="177"/>
      <c r="MIJ25" s="177"/>
      <c r="MIK25" s="177"/>
      <c r="MIL25" s="177"/>
      <c r="MIM25" s="177"/>
      <c r="MIN25" s="177"/>
      <c r="MIO25" s="177"/>
      <c r="MIP25" s="177"/>
      <c r="MIQ25" s="177"/>
      <c r="MIR25" s="177"/>
      <c r="MIS25" s="177"/>
      <c r="MIT25" s="177"/>
      <c r="MIU25" s="177"/>
      <c r="MIV25" s="177"/>
      <c r="MIW25" s="177"/>
      <c r="MIX25" s="177"/>
      <c r="MIY25" s="177"/>
      <c r="MIZ25" s="177"/>
      <c r="MJA25" s="177"/>
      <c r="MJB25" s="177"/>
      <c r="MJC25" s="177"/>
      <c r="MJD25" s="177"/>
      <c r="MJE25" s="177"/>
      <c r="MJF25" s="177"/>
      <c r="MJG25" s="177"/>
      <c r="MJH25" s="177"/>
      <c r="MJI25" s="177"/>
      <c r="MJJ25" s="177"/>
      <c r="MJK25" s="177"/>
      <c r="MJL25" s="177"/>
      <c r="MJM25" s="177"/>
      <c r="MJN25" s="177"/>
      <c r="MJO25" s="177"/>
      <c r="MJP25" s="177"/>
      <c r="MJQ25" s="177"/>
      <c r="MJR25" s="177"/>
      <c r="MJS25" s="177"/>
      <c r="MJT25" s="177"/>
      <c r="MJU25" s="177"/>
      <c r="MJV25" s="177"/>
      <c r="MJW25" s="177"/>
      <c r="MJX25" s="177"/>
      <c r="MJY25" s="177"/>
      <c r="MJZ25" s="177"/>
      <c r="MKA25" s="177"/>
      <c r="MKB25" s="177"/>
      <c r="MKC25" s="177"/>
      <c r="MKD25" s="177"/>
      <c r="MKE25" s="177"/>
      <c r="MKF25" s="177"/>
      <c r="MKG25" s="177"/>
      <c r="MKH25" s="177"/>
      <c r="MKI25" s="177"/>
      <c r="MKJ25" s="177"/>
      <c r="MKK25" s="177"/>
      <c r="MKL25" s="177"/>
      <c r="MKM25" s="177"/>
      <c r="MKN25" s="177"/>
      <c r="MKO25" s="177"/>
      <c r="MKP25" s="177"/>
      <c r="MKQ25" s="177"/>
      <c r="MKR25" s="177"/>
      <c r="MKS25" s="177"/>
      <c r="MKT25" s="177"/>
      <c r="MKU25" s="177"/>
      <c r="MKV25" s="177"/>
      <c r="MKW25" s="177"/>
      <c r="MKX25" s="177"/>
      <c r="MKY25" s="177"/>
      <c r="MKZ25" s="177"/>
      <c r="MLA25" s="177"/>
      <c r="MLB25" s="177"/>
      <c r="MLC25" s="177"/>
      <c r="MLD25" s="177"/>
      <c r="MLE25" s="177"/>
      <c r="MLF25" s="177"/>
      <c r="MLG25" s="177"/>
      <c r="MLH25" s="177"/>
      <c r="MLI25" s="177"/>
      <c r="MLJ25" s="177"/>
      <c r="MLK25" s="177"/>
      <c r="MLL25" s="177"/>
      <c r="MLM25" s="177"/>
      <c r="MLN25" s="177"/>
      <c r="MLO25" s="177"/>
      <c r="MLP25" s="177"/>
      <c r="MLQ25" s="177"/>
      <c r="MLR25" s="177"/>
      <c r="MLS25" s="177"/>
      <c r="MLT25" s="177"/>
      <c r="MLU25" s="177"/>
      <c r="MLV25" s="177"/>
      <c r="MLW25" s="177"/>
      <c r="MLX25" s="177"/>
      <c r="MLY25" s="177"/>
      <c r="MLZ25" s="177"/>
      <c r="MMA25" s="177"/>
      <c r="MMB25" s="177"/>
      <c r="MMC25" s="177"/>
      <c r="MMD25" s="177"/>
      <c r="MME25" s="177"/>
      <c r="MMF25" s="177"/>
      <c r="MMG25" s="177"/>
      <c r="MMH25" s="177"/>
      <c r="MMI25" s="177"/>
      <c r="MMJ25" s="177"/>
      <c r="MMK25" s="177"/>
      <c r="MML25" s="177"/>
      <c r="MMM25" s="177"/>
      <c r="MMN25" s="177"/>
      <c r="MMO25" s="177"/>
      <c r="MMP25" s="177"/>
      <c r="MMQ25" s="177"/>
      <c r="MMR25" s="177"/>
      <c r="MMS25" s="177"/>
      <c r="MMT25" s="177"/>
      <c r="MMU25" s="177"/>
      <c r="MMV25" s="177"/>
      <c r="MMW25" s="177"/>
      <c r="MMX25" s="177"/>
      <c r="MMY25" s="177"/>
      <c r="MMZ25" s="177"/>
      <c r="MNA25" s="177"/>
      <c r="MNB25" s="177"/>
      <c r="MNC25" s="177"/>
      <c r="MND25" s="177"/>
      <c r="MNE25" s="177"/>
      <c r="MNF25" s="177"/>
      <c r="MNG25" s="177"/>
      <c r="MNH25" s="177"/>
      <c r="MNI25" s="177"/>
      <c r="MNJ25" s="177"/>
      <c r="MNK25" s="177"/>
      <c r="MNL25" s="177"/>
      <c r="MNM25" s="177"/>
      <c r="MNN25" s="177"/>
      <c r="MNO25" s="177"/>
      <c r="MNP25" s="177"/>
      <c r="MNQ25" s="177"/>
      <c r="MNR25" s="177"/>
      <c r="MNS25" s="177"/>
      <c r="MNT25" s="177"/>
      <c r="MNU25" s="177"/>
      <c r="MNV25" s="177"/>
      <c r="MNW25" s="177"/>
      <c r="MNX25" s="177"/>
      <c r="MNY25" s="177"/>
      <c r="MNZ25" s="177"/>
      <c r="MOA25" s="177"/>
      <c r="MOB25" s="177"/>
      <c r="MOC25" s="177"/>
      <c r="MOD25" s="177"/>
      <c r="MOE25" s="177"/>
      <c r="MOF25" s="177"/>
      <c r="MOG25" s="177"/>
      <c r="MOH25" s="177"/>
      <c r="MOI25" s="177"/>
      <c r="MOJ25" s="177"/>
      <c r="MOK25" s="177"/>
      <c r="MOL25" s="177"/>
      <c r="MOM25" s="177"/>
      <c r="MON25" s="177"/>
      <c r="MOO25" s="177"/>
      <c r="MOP25" s="177"/>
      <c r="MOQ25" s="177"/>
      <c r="MOR25" s="177"/>
      <c r="MOS25" s="177"/>
      <c r="MOT25" s="177"/>
      <c r="MOU25" s="177"/>
      <c r="MOV25" s="177"/>
      <c r="MOW25" s="177"/>
      <c r="MOX25" s="177"/>
      <c r="MOY25" s="177"/>
      <c r="MOZ25" s="177"/>
      <c r="MPA25" s="177"/>
      <c r="MPB25" s="177"/>
      <c r="MPC25" s="177"/>
      <c r="MPD25" s="177"/>
      <c r="MPE25" s="177"/>
      <c r="MPF25" s="177"/>
      <c r="MPG25" s="177"/>
      <c r="MPH25" s="177"/>
      <c r="MPI25" s="177"/>
      <c r="MPJ25" s="177"/>
      <c r="MPK25" s="177"/>
      <c r="MPL25" s="177"/>
      <c r="MPM25" s="177"/>
      <c r="MPN25" s="177"/>
      <c r="MPO25" s="177"/>
      <c r="MPP25" s="177"/>
      <c r="MPQ25" s="177"/>
      <c r="MPR25" s="177"/>
      <c r="MPS25" s="177"/>
      <c r="MPT25" s="177"/>
      <c r="MPU25" s="177"/>
      <c r="MPV25" s="177"/>
      <c r="MPW25" s="177"/>
      <c r="MPX25" s="177"/>
      <c r="MPY25" s="177"/>
      <c r="MPZ25" s="177"/>
      <c r="MQA25" s="177"/>
      <c r="MQB25" s="177"/>
      <c r="MQC25" s="177"/>
      <c r="MQD25" s="177"/>
      <c r="MQE25" s="177"/>
      <c r="MQF25" s="177"/>
      <c r="MQG25" s="177"/>
      <c r="MQH25" s="177"/>
      <c r="MQI25" s="177"/>
      <c r="MQJ25" s="177"/>
      <c r="MQK25" s="177"/>
      <c r="MQL25" s="177"/>
      <c r="MQM25" s="177"/>
      <c r="MQN25" s="177"/>
      <c r="MQO25" s="177"/>
      <c r="MQP25" s="177"/>
      <c r="MQQ25" s="177"/>
      <c r="MQR25" s="177"/>
      <c r="MQS25" s="177"/>
      <c r="MQT25" s="177"/>
      <c r="MQU25" s="177"/>
      <c r="MQV25" s="177"/>
      <c r="MQW25" s="177"/>
      <c r="MQX25" s="177"/>
      <c r="MQY25" s="177"/>
      <c r="MQZ25" s="177"/>
      <c r="MRA25" s="177"/>
      <c r="MRB25" s="177"/>
      <c r="MRC25" s="177"/>
      <c r="MRD25" s="177"/>
      <c r="MRE25" s="177"/>
      <c r="MRF25" s="177"/>
      <c r="MRG25" s="177"/>
      <c r="MRH25" s="177"/>
      <c r="MRI25" s="177"/>
      <c r="MRJ25" s="177"/>
      <c r="MRK25" s="177"/>
      <c r="MRL25" s="177"/>
      <c r="MRM25" s="177"/>
      <c r="MRN25" s="177"/>
      <c r="MRO25" s="177"/>
      <c r="MRP25" s="177"/>
      <c r="MRQ25" s="177"/>
      <c r="MRR25" s="177"/>
      <c r="MRS25" s="177"/>
      <c r="MRT25" s="177"/>
      <c r="MRU25" s="177"/>
      <c r="MRV25" s="177"/>
      <c r="MRW25" s="177"/>
      <c r="MRX25" s="177"/>
      <c r="MRY25" s="177"/>
      <c r="MRZ25" s="177"/>
      <c r="MSA25" s="177"/>
      <c r="MSB25" s="177"/>
      <c r="MSC25" s="177"/>
      <c r="MSD25" s="177"/>
      <c r="MSE25" s="177"/>
      <c r="MSF25" s="177"/>
      <c r="MSG25" s="177"/>
      <c r="MSH25" s="177"/>
      <c r="MSI25" s="177"/>
      <c r="MSJ25" s="177"/>
      <c r="MSK25" s="177"/>
      <c r="MSL25" s="177"/>
      <c r="MSM25" s="177"/>
      <c r="MSN25" s="177"/>
      <c r="MSO25" s="177"/>
      <c r="MSP25" s="177"/>
      <c r="MSQ25" s="177"/>
      <c r="MSR25" s="177"/>
      <c r="MSS25" s="177"/>
      <c r="MST25" s="177"/>
      <c r="MSU25" s="177"/>
      <c r="MSV25" s="177"/>
      <c r="MSW25" s="177"/>
      <c r="MSX25" s="177"/>
      <c r="MSY25" s="177"/>
      <c r="MSZ25" s="177"/>
      <c r="MTA25" s="177"/>
      <c r="MTB25" s="177"/>
      <c r="MTC25" s="177"/>
      <c r="MTD25" s="177"/>
      <c r="MTE25" s="177"/>
      <c r="MTF25" s="177"/>
      <c r="MTG25" s="177"/>
      <c r="MTH25" s="177"/>
      <c r="MTI25" s="177"/>
      <c r="MTJ25" s="177"/>
      <c r="MTK25" s="177"/>
      <c r="MTL25" s="177"/>
      <c r="MTM25" s="177"/>
      <c r="MTN25" s="177"/>
      <c r="MTO25" s="177"/>
      <c r="MTP25" s="177"/>
      <c r="MTQ25" s="177"/>
      <c r="MTR25" s="177"/>
      <c r="MTS25" s="177"/>
      <c r="MTT25" s="177"/>
      <c r="MTU25" s="177"/>
      <c r="MTV25" s="177"/>
      <c r="MTW25" s="177"/>
      <c r="MTX25" s="177"/>
      <c r="MTY25" s="177"/>
      <c r="MTZ25" s="177"/>
      <c r="MUA25" s="177"/>
      <c r="MUB25" s="177"/>
      <c r="MUC25" s="177"/>
      <c r="MUD25" s="177"/>
      <c r="MUE25" s="177"/>
      <c r="MUF25" s="177"/>
      <c r="MUG25" s="177"/>
      <c r="MUH25" s="177"/>
      <c r="MUI25" s="177"/>
      <c r="MUJ25" s="177"/>
      <c r="MUK25" s="177"/>
      <c r="MUL25" s="177"/>
      <c r="MUM25" s="177"/>
      <c r="MUN25" s="177"/>
      <c r="MUO25" s="177"/>
      <c r="MUP25" s="177"/>
      <c r="MUQ25" s="177"/>
      <c r="MUR25" s="177"/>
      <c r="MUS25" s="177"/>
      <c r="MUT25" s="177"/>
      <c r="MUU25" s="177"/>
      <c r="MUV25" s="177"/>
      <c r="MUW25" s="177"/>
      <c r="MUX25" s="177"/>
      <c r="MUY25" s="177"/>
      <c r="MUZ25" s="177"/>
      <c r="MVA25" s="177"/>
      <c r="MVB25" s="177"/>
      <c r="MVC25" s="177"/>
      <c r="MVD25" s="177"/>
      <c r="MVE25" s="177"/>
      <c r="MVF25" s="177"/>
      <c r="MVG25" s="177"/>
      <c r="MVH25" s="177"/>
      <c r="MVI25" s="177"/>
      <c r="MVJ25" s="177"/>
      <c r="MVK25" s="177"/>
      <c r="MVL25" s="177"/>
      <c r="MVM25" s="177"/>
      <c r="MVN25" s="177"/>
      <c r="MVO25" s="177"/>
      <c r="MVP25" s="177"/>
      <c r="MVQ25" s="177"/>
      <c r="MVR25" s="177"/>
      <c r="MVS25" s="177"/>
      <c r="MVT25" s="177"/>
      <c r="MVU25" s="177"/>
      <c r="MVV25" s="177"/>
      <c r="MVW25" s="177"/>
      <c r="MVX25" s="177"/>
      <c r="MVY25" s="177"/>
      <c r="MVZ25" s="177"/>
      <c r="MWA25" s="177"/>
      <c r="MWB25" s="177"/>
      <c r="MWC25" s="177"/>
      <c r="MWD25" s="177"/>
      <c r="MWE25" s="177"/>
      <c r="MWF25" s="177"/>
      <c r="MWG25" s="177"/>
      <c r="MWH25" s="177"/>
      <c r="MWI25" s="177"/>
      <c r="MWJ25" s="177"/>
      <c r="MWK25" s="177"/>
      <c r="MWL25" s="177"/>
      <c r="MWM25" s="177"/>
      <c r="MWN25" s="177"/>
      <c r="MWO25" s="177"/>
      <c r="MWP25" s="177"/>
      <c r="MWQ25" s="177"/>
      <c r="MWR25" s="177"/>
      <c r="MWS25" s="177"/>
      <c r="MWT25" s="177"/>
      <c r="MWU25" s="177"/>
      <c r="MWV25" s="177"/>
      <c r="MWW25" s="177"/>
      <c r="MWX25" s="177"/>
      <c r="MWY25" s="177"/>
      <c r="MWZ25" s="177"/>
      <c r="MXA25" s="177"/>
      <c r="MXB25" s="177"/>
      <c r="MXC25" s="177"/>
      <c r="MXD25" s="177"/>
      <c r="MXE25" s="177"/>
      <c r="MXF25" s="177"/>
      <c r="MXG25" s="177"/>
      <c r="MXH25" s="177"/>
      <c r="MXI25" s="177"/>
      <c r="MXJ25" s="177"/>
      <c r="MXK25" s="177"/>
      <c r="MXL25" s="177"/>
      <c r="MXM25" s="177"/>
      <c r="MXN25" s="177"/>
      <c r="MXO25" s="177"/>
      <c r="MXP25" s="177"/>
      <c r="MXQ25" s="177"/>
      <c r="MXR25" s="177"/>
      <c r="MXS25" s="177"/>
      <c r="MXT25" s="177"/>
      <c r="MXU25" s="177"/>
      <c r="MXV25" s="177"/>
      <c r="MXW25" s="177"/>
      <c r="MXX25" s="177"/>
      <c r="MXY25" s="177"/>
      <c r="MXZ25" s="177"/>
      <c r="MYA25" s="177"/>
      <c r="MYB25" s="177"/>
      <c r="MYC25" s="177"/>
      <c r="MYD25" s="177"/>
      <c r="MYE25" s="177"/>
      <c r="MYF25" s="177"/>
      <c r="MYG25" s="177"/>
      <c r="MYH25" s="177"/>
      <c r="MYI25" s="177"/>
      <c r="MYJ25" s="177"/>
      <c r="MYK25" s="177"/>
      <c r="MYL25" s="177"/>
      <c r="MYM25" s="177"/>
      <c r="MYN25" s="177"/>
      <c r="MYO25" s="177"/>
      <c r="MYP25" s="177"/>
      <c r="MYQ25" s="177"/>
      <c r="MYR25" s="177"/>
      <c r="MYS25" s="177"/>
      <c r="MYT25" s="177"/>
      <c r="MYU25" s="177"/>
      <c r="MYV25" s="177"/>
      <c r="MYW25" s="177"/>
      <c r="MYX25" s="177"/>
      <c r="MYY25" s="177"/>
      <c r="MYZ25" s="177"/>
      <c r="MZA25" s="177"/>
      <c r="MZB25" s="177"/>
      <c r="MZC25" s="177"/>
      <c r="MZD25" s="177"/>
      <c r="MZE25" s="177"/>
      <c r="MZF25" s="177"/>
      <c r="MZG25" s="177"/>
      <c r="MZH25" s="177"/>
      <c r="MZI25" s="177"/>
      <c r="MZJ25" s="177"/>
      <c r="MZK25" s="177"/>
      <c r="MZL25" s="177"/>
      <c r="MZM25" s="177"/>
      <c r="MZN25" s="177"/>
      <c r="MZO25" s="177"/>
      <c r="MZP25" s="177"/>
      <c r="MZQ25" s="177"/>
      <c r="MZR25" s="177"/>
      <c r="MZS25" s="177"/>
      <c r="MZT25" s="177"/>
      <c r="MZU25" s="177"/>
      <c r="MZV25" s="177"/>
      <c r="MZW25" s="177"/>
      <c r="MZX25" s="177"/>
      <c r="MZY25" s="177"/>
      <c r="MZZ25" s="177"/>
      <c r="NAA25" s="177"/>
      <c r="NAB25" s="177"/>
      <c r="NAC25" s="177"/>
      <c r="NAD25" s="177"/>
      <c r="NAE25" s="177"/>
      <c r="NAF25" s="177"/>
      <c r="NAG25" s="177"/>
      <c r="NAH25" s="177"/>
      <c r="NAI25" s="177"/>
      <c r="NAJ25" s="177"/>
      <c r="NAK25" s="177"/>
      <c r="NAL25" s="177"/>
      <c r="NAM25" s="177"/>
      <c r="NAN25" s="177"/>
      <c r="NAO25" s="177"/>
      <c r="NAP25" s="177"/>
      <c r="NAQ25" s="177"/>
      <c r="NAR25" s="177"/>
      <c r="NAS25" s="177"/>
      <c r="NAT25" s="177"/>
      <c r="NAU25" s="177"/>
      <c r="NAV25" s="177"/>
      <c r="NAW25" s="177"/>
      <c r="NAX25" s="177"/>
      <c r="NAY25" s="177"/>
      <c r="NAZ25" s="177"/>
      <c r="NBA25" s="177"/>
      <c r="NBB25" s="177"/>
      <c r="NBC25" s="177"/>
      <c r="NBD25" s="177"/>
      <c r="NBE25" s="177"/>
      <c r="NBF25" s="177"/>
      <c r="NBG25" s="177"/>
      <c r="NBH25" s="177"/>
      <c r="NBI25" s="177"/>
      <c r="NBJ25" s="177"/>
      <c r="NBK25" s="177"/>
      <c r="NBL25" s="177"/>
      <c r="NBM25" s="177"/>
      <c r="NBN25" s="177"/>
      <c r="NBO25" s="177"/>
      <c r="NBP25" s="177"/>
      <c r="NBQ25" s="177"/>
      <c r="NBR25" s="177"/>
      <c r="NBS25" s="177"/>
      <c r="NBT25" s="177"/>
      <c r="NBU25" s="177"/>
      <c r="NBV25" s="177"/>
      <c r="NBW25" s="177"/>
      <c r="NBX25" s="177"/>
      <c r="NBY25" s="177"/>
      <c r="NBZ25" s="177"/>
      <c r="NCA25" s="177"/>
      <c r="NCB25" s="177"/>
      <c r="NCC25" s="177"/>
      <c r="NCD25" s="177"/>
      <c r="NCE25" s="177"/>
      <c r="NCF25" s="177"/>
      <c r="NCG25" s="177"/>
      <c r="NCH25" s="177"/>
      <c r="NCI25" s="177"/>
      <c r="NCJ25" s="177"/>
      <c r="NCK25" s="177"/>
      <c r="NCL25" s="177"/>
      <c r="NCM25" s="177"/>
      <c r="NCN25" s="177"/>
      <c r="NCO25" s="177"/>
      <c r="NCP25" s="177"/>
      <c r="NCQ25" s="177"/>
      <c r="NCR25" s="177"/>
      <c r="NCS25" s="177"/>
      <c r="NCT25" s="177"/>
      <c r="NCU25" s="177"/>
      <c r="NCV25" s="177"/>
      <c r="NCW25" s="177"/>
      <c r="NCX25" s="177"/>
      <c r="NCY25" s="177"/>
      <c r="NCZ25" s="177"/>
      <c r="NDA25" s="177"/>
      <c r="NDB25" s="177"/>
      <c r="NDC25" s="177"/>
      <c r="NDD25" s="177"/>
      <c r="NDE25" s="177"/>
      <c r="NDF25" s="177"/>
      <c r="NDG25" s="177"/>
      <c r="NDH25" s="177"/>
      <c r="NDI25" s="177"/>
      <c r="NDJ25" s="177"/>
      <c r="NDK25" s="177"/>
      <c r="NDL25" s="177"/>
      <c r="NDM25" s="177"/>
      <c r="NDN25" s="177"/>
      <c r="NDO25" s="177"/>
      <c r="NDP25" s="177"/>
      <c r="NDQ25" s="177"/>
      <c r="NDR25" s="177"/>
      <c r="NDS25" s="177"/>
      <c r="NDT25" s="177"/>
      <c r="NDU25" s="177"/>
      <c r="NDV25" s="177"/>
      <c r="NDW25" s="177"/>
      <c r="NDX25" s="177"/>
      <c r="NDY25" s="177"/>
      <c r="NDZ25" s="177"/>
      <c r="NEA25" s="177"/>
      <c r="NEB25" s="177"/>
      <c r="NEC25" s="177"/>
      <c r="NED25" s="177"/>
      <c r="NEE25" s="177"/>
      <c r="NEF25" s="177"/>
      <c r="NEG25" s="177"/>
      <c r="NEH25" s="177"/>
      <c r="NEI25" s="177"/>
      <c r="NEJ25" s="177"/>
      <c r="NEK25" s="177"/>
      <c r="NEL25" s="177"/>
      <c r="NEM25" s="177"/>
      <c r="NEN25" s="177"/>
      <c r="NEO25" s="177"/>
      <c r="NEP25" s="177"/>
      <c r="NEQ25" s="177"/>
      <c r="NER25" s="177"/>
      <c r="NES25" s="177"/>
      <c r="NET25" s="177"/>
      <c r="NEU25" s="177"/>
      <c r="NEV25" s="177"/>
      <c r="NEW25" s="177"/>
      <c r="NEX25" s="177"/>
      <c r="NEY25" s="177"/>
      <c r="NEZ25" s="177"/>
      <c r="NFA25" s="177"/>
      <c r="NFB25" s="177"/>
      <c r="NFC25" s="177"/>
      <c r="NFD25" s="177"/>
      <c r="NFE25" s="177"/>
      <c r="NFF25" s="177"/>
      <c r="NFG25" s="177"/>
      <c r="NFH25" s="177"/>
      <c r="NFI25" s="177"/>
      <c r="NFJ25" s="177"/>
      <c r="NFK25" s="177"/>
      <c r="NFL25" s="177"/>
      <c r="NFM25" s="177"/>
      <c r="NFN25" s="177"/>
      <c r="NFO25" s="177"/>
      <c r="NFP25" s="177"/>
      <c r="NFQ25" s="177"/>
      <c r="NFR25" s="177"/>
      <c r="NFS25" s="177"/>
      <c r="NFT25" s="177"/>
      <c r="NFU25" s="177"/>
      <c r="NFV25" s="177"/>
      <c r="NFW25" s="177"/>
      <c r="NFX25" s="177"/>
      <c r="NFY25" s="177"/>
      <c r="NFZ25" s="177"/>
      <c r="NGA25" s="177"/>
      <c r="NGB25" s="177"/>
      <c r="NGC25" s="177"/>
      <c r="NGD25" s="177"/>
      <c r="NGE25" s="177"/>
      <c r="NGF25" s="177"/>
      <c r="NGG25" s="177"/>
      <c r="NGH25" s="177"/>
      <c r="NGI25" s="177"/>
      <c r="NGJ25" s="177"/>
      <c r="NGK25" s="177"/>
      <c r="NGL25" s="177"/>
      <c r="NGM25" s="177"/>
      <c r="NGN25" s="177"/>
      <c r="NGO25" s="177"/>
      <c r="NGP25" s="177"/>
      <c r="NGQ25" s="177"/>
      <c r="NGR25" s="177"/>
      <c r="NGS25" s="177"/>
      <c r="NGT25" s="177"/>
      <c r="NGU25" s="177"/>
      <c r="NGV25" s="177"/>
      <c r="NGW25" s="177"/>
      <c r="NGX25" s="177"/>
      <c r="NGY25" s="177"/>
      <c r="NGZ25" s="177"/>
      <c r="NHA25" s="177"/>
      <c r="NHB25" s="177"/>
      <c r="NHC25" s="177"/>
      <c r="NHD25" s="177"/>
      <c r="NHE25" s="177"/>
      <c r="NHF25" s="177"/>
      <c r="NHG25" s="177"/>
      <c r="NHH25" s="177"/>
      <c r="NHI25" s="177"/>
      <c r="NHJ25" s="177"/>
      <c r="NHK25" s="177"/>
      <c r="NHL25" s="177"/>
      <c r="NHM25" s="177"/>
      <c r="NHN25" s="177"/>
      <c r="NHO25" s="177"/>
      <c r="NHP25" s="177"/>
      <c r="NHQ25" s="177"/>
      <c r="NHR25" s="177"/>
      <c r="NHS25" s="177"/>
      <c r="NHT25" s="177"/>
      <c r="NHU25" s="177"/>
      <c r="NHV25" s="177"/>
      <c r="NHW25" s="177"/>
      <c r="NHX25" s="177"/>
      <c r="NHY25" s="177"/>
      <c r="NHZ25" s="177"/>
      <c r="NIA25" s="177"/>
      <c r="NIB25" s="177"/>
      <c r="NIC25" s="177"/>
      <c r="NID25" s="177"/>
      <c r="NIE25" s="177"/>
      <c r="NIF25" s="177"/>
      <c r="NIG25" s="177"/>
      <c r="NIH25" s="177"/>
      <c r="NII25" s="177"/>
      <c r="NIJ25" s="177"/>
      <c r="NIK25" s="177"/>
      <c r="NIL25" s="177"/>
      <c r="NIM25" s="177"/>
      <c r="NIN25" s="177"/>
      <c r="NIO25" s="177"/>
      <c r="NIP25" s="177"/>
      <c r="NIQ25" s="177"/>
      <c r="NIR25" s="177"/>
      <c r="NIS25" s="177"/>
      <c r="NIT25" s="177"/>
      <c r="NIU25" s="177"/>
      <c r="NIV25" s="177"/>
      <c r="NIW25" s="177"/>
      <c r="NIX25" s="177"/>
      <c r="NIY25" s="177"/>
      <c r="NIZ25" s="177"/>
      <c r="NJA25" s="177"/>
      <c r="NJB25" s="177"/>
      <c r="NJC25" s="177"/>
      <c r="NJD25" s="177"/>
      <c r="NJE25" s="177"/>
      <c r="NJF25" s="177"/>
      <c r="NJG25" s="177"/>
      <c r="NJH25" s="177"/>
      <c r="NJI25" s="177"/>
      <c r="NJJ25" s="177"/>
      <c r="NJK25" s="177"/>
      <c r="NJL25" s="177"/>
      <c r="NJM25" s="177"/>
      <c r="NJN25" s="177"/>
      <c r="NJO25" s="177"/>
      <c r="NJP25" s="177"/>
      <c r="NJQ25" s="177"/>
      <c r="NJR25" s="177"/>
      <c r="NJS25" s="177"/>
      <c r="NJT25" s="177"/>
      <c r="NJU25" s="177"/>
      <c r="NJV25" s="177"/>
      <c r="NJW25" s="177"/>
      <c r="NJX25" s="177"/>
      <c r="NJY25" s="177"/>
      <c r="NJZ25" s="177"/>
      <c r="NKA25" s="177"/>
      <c r="NKB25" s="177"/>
      <c r="NKC25" s="177"/>
      <c r="NKD25" s="177"/>
      <c r="NKE25" s="177"/>
      <c r="NKF25" s="177"/>
      <c r="NKG25" s="177"/>
      <c r="NKH25" s="177"/>
      <c r="NKI25" s="177"/>
      <c r="NKJ25" s="177"/>
      <c r="NKK25" s="177"/>
      <c r="NKL25" s="177"/>
      <c r="NKM25" s="177"/>
      <c r="NKN25" s="177"/>
      <c r="NKO25" s="177"/>
      <c r="NKP25" s="177"/>
      <c r="NKQ25" s="177"/>
      <c r="NKR25" s="177"/>
      <c r="NKS25" s="177"/>
      <c r="NKT25" s="177"/>
      <c r="NKU25" s="177"/>
      <c r="NKV25" s="177"/>
      <c r="NKW25" s="177"/>
      <c r="NKX25" s="177"/>
      <c r="NKY25" s="177"/>
      <c r="NKZ25" s="177"/>
      <c r="NLA25" s="177"/>
      <c r="NLB25" s="177"/>
      <c r="NLC25" s="177"/>
      <c r="NLD25" s="177"/>
      <c r="NLE25" s="177"/>
      <c r="NLF25" s="177"/>
      <c r="NLG25" s="177"/>
      <c r="NLH25" s="177"/>
      <c r="NLI25" s="177"/>
      <c r="NLJ25" s="177"/>
      <c r="NLK25" s="177"/>
      <c r="NLL25" s="177"/>
      <c r="NLM25" s="177"/>
      <c r="NLN25" s="177"/>
      <c r="NLO25" s="177"/>
      <c r="NLP25" s="177"/>
      <c r="NLQ25" s="177"/>
      <c r="NLR25" s="177"/>
      <c r="NLS25" s="177"/>
      <c r="NLT25" s="177"/>
      <c r="NLU25" s="177"/>
      <c r="NLV25" s="177"/>
      <c r="NLW25" s="177"/>
      <c r="NLX25" s="177"/>
      <c r="NLY25" s="177"/>
      <c r="NLZ25" s="177"/>
      <c r="NMA25" s="177"/>
      <c r="NMB25" s="177"/>
      <c r="NMC25" s="177"/>
      <c r="NMD25" s="177"/>
      <c r="NME25" s="177"/>
      <c r="NMF25" s="177"/>
      <c r="NMG25" s="177"/>
      <c r="NMH25" s="177"/>
      <c r="NMI25" s="177"/>
      <c r="NMJ25" s="177"/>
      <c r="NMK25" s="177"/>
      <c r="NML25" s="177"/>
      <c r="NMM25" s="177"/>
      <c r="NMN25" s="177"/>
      <c r="NMO25" s="177"/>
      <c r="NMP25" s="177"/>
      <c r="NMQ25" s="177"/>
      <c r="NMR25" s="177"/>
      <c r="NMS25" s="177"/>
      <c r="NMT25" s="177"/>
      <c r="NMU25" s="177"/>
      <c r="NMV25" s="177"/>
      <c r="NMW25" s="177"/>
      <c r="NMX25" s="177"/>
      <c r="NMY25" s="177"/>
      <c r="NMZ25" s="177"/>
      <c r="NNA25" s="177"/>
      <c r="NNB25" s="177"/>
      <c r="NNC25" s="177"/>
      <c r="NND25" s="177"/>
      <c r="NNE25" s="177"/>
      <c r="NNF25" s="177"/>
      <c r="NNG25" s="177"/>
      <c r="NNH25" s="177"/>
      <c r="NNI25" s="177"/>
      <c r="NNJ25" s="177"/>
      <c r="NNK25" s="177"/>
      <c r="NNL25" s="177"/>
      <c r="NNM25" s="177"/>
      <c r="NNN25" s="177"/>
      <c r="NNO25" s="177"/>
      <c r="NNP25" s="177"/>
      <c r="NNQ25" s="177"/>
      <c r="NNR25" s="177"/>
      <c r="NNS25" s="177"/>
      <c r="NNT25" s="177"/>
      <c r="NNU25" s="177"/>
      <c r="NNV25" s="177"/>
      <c r="NNW25" s="177"/>
      <c r="NNX25" s="177"/>
      <c r="NNY25" s="177"/>
      <c r="NNZ25" s="177"/>
      <c r="NOA25" s="177"/>
      <c r="NOB25" s="177"/>
      <c r="NOC25" s="177"/>
      <c r="NOD25" s="177"/>
      <c r="NOE25" s="177"/>
      <c r="NOF25" s="177"/>
      <c r="NOG25" s="177"/>
      <c r="NOH25" s="177"/>
      <c r="NOI25" s="177"/>
      <c r="NOJ25" s="177"/>
      <c r="NOK25" s="177"/>
      <c r="NOL25" s="177"/>
      <c r="NOM25" s="177"/>
      <c r="NON25" s="177"/>
      <c r="NOO25" s="177"/>
      <c r="NOP25" s="177"/>
      <c r="NOQ25" s="177"/>
      <c r="NOR25" s="177"/>
      <c r="NOS25" s="177"/>
      <c r="NOT25" s="177"/>
      <c r="NOU25" s="177"/>
      <c r="NOV25" s="177"/>
      <c r="NOW25" s="177"/>
      <c r="NOX25" s="177"/>
      <c r="NOY25" s="177"/>
      <c r="NOZ25" s="177"/>
      <c r="NPA25" s="177"/>
      <c r="NPB25" s="177"/>
      <c r="NPC25" s="177"/>
      <c r="NPD25" s="177"/>
      <c r="NPE25" s="177"/>
      <c r="NPF25" s="177"/>
      <c r="NPG25" s="177"/>
      <c r="NPH25" s="177"/>
      <c r="NPI25" s="177"/>
      <c r="NPJ25" s="177"/>
      <c r="NPK25" s="177"/>
      <c r="NPL25" s="177"/>
      <c r="NPM25" s="177"/>
      <c r="NPN25" s="177"/>
      <c r="NPO25" s="177"/>
      <c r="NPP25" s="177"/>
      <c r="NPQ25" s="177"/>
      <c r="NPR25" s="177"/>
      <c r="NPS25" s="177"/>
      <c r="NPT25" s="177"/>
      <c r="NPU25" s="177"/>
      <c r="NPV25" s="177"/>
      <c r="NPW25" s="177"/>
      <c r="NPX25" s="177"/>
      <c r="NPY25" s="177"/>
      <c r="NPZ25" s="177"/>
      <c r="NQA25" s="177"/>
      <c r="NQB25" s="177"/>
      <c r="NQC25" s="177"/>
      <c r="NQD25" s="177"/>
      <c r="NQE25" s="177"/>
      <c r="NQF25" s="177"/>
      <c r="NQG25" s="177"/>
      <c r="NQH25" s="177"/>
      <c r="NQI25" s="177"/>
      <c r="NQJ25" s="177"/>
      <c r="NQK25" s="177"/>
      <c r="NQL25" s="177"/>
      <c r="NQM25" s="177"/>
      <c r="NQN25" s="177"/>
      <c r="NQO25" s="177"/>
      <c r="NQP25" s="177"/>
      <c r="NQQ25" s="177"/>
      <c r="NQR25" s="177"/>
      <c r="NQS25" s="177"/>
      <c r="NQT25" s="177"/>
      <c r="NQU25" s="177"/>
      <c r="NQV25" s="177"/>
      <c r="NQW25" s="177"/>
      <c r="NQX25" s="177"/>
      <c r="NQY25" s="177"/>
      <c r="NQZ25" s="177"/>
      <c r="NRA25" s="177"/>
      <c r="NRB25" s="177"/>
      <c r="NRC25" s="177"/>
      <c r="NRD25" s="177"/>
      <c r="NRE25" s="177"/>
      <c r="NRF25" s="177"/>
      <c r="NRG25" s="177"/>
      <c r="NRH25" s="177"/>
      <c r="NRI25" s="177"/>
      <c r="NRJ25" s="177"/>
      <c r="NRK25" s="177"/>
      <c r="NRL25" s="177"/>
      <c r="NRM25" s="177"/>
      <c r="NRN25" s="177"/>
      <c r="NRO25" s="177"/>
      <c r="NRP25" s="177"/>
      <c r="NRQ25" s="177"/>
      <c r="NRR25" s="177"/>
      <c r="NRS25" s="177"/>
      <c r="NRT25" s="177"/>
      <c r="NRU25" s="177"/>
      <c r="NRV25" s="177"/>
      <c r="NRW25" s="177"/>
      <c r="NRX25" s="177"/>
      <c r="NRY25" s="177"/>
      <c r="NRZ25" s="177"/>
      <c r="NSA25" s="177"/>
      <c r="NSB25" s="177"/>
      <c r="NSC25" s="177"/>
      <c r="NSD25" s="177"/>
      <c r="NSE25" s="177"/>
      <c r="NSF25" s="177"/>
      <c r="NSG25" s="177"/>
      <c r="NSH25" s="177"/>
      <c r="NSI25" s="177"/>
      <c r="NSJ25" s="177"/>
      <c r="NSK25" s="177"/>
      <c r="NSL25" s="177"/>
      <c r="NSM25" s="177"/>
      <c r="NSN25" s="177"/>
      <c r="NSO25" s="177"/>
      <c r="NSP25" s="177"/>
      <c r="NSQ25" s="177"/>
      <c r="NSR25" s="177"/>
      <c r="NSS25" s="177"/>
      <c r="NST25" s="177"/>
      <c r="NSU25" s="177"/>
      <c r="NSV25" s="177"/>
      <c r="NSW25" s="177"/>
      <c r="NSX25" s="177"/>
      <c r="NSY25" s="177"/>
      <c r="NSZ25" s="177"/>
      <c r="NTA25" s="177"/>
      <c r="NTB25" s="177"/>
      <c r="NTC25" s="177"/>
      <c r="NTD25" s="177"/>
      <c r="NTE25" s="177"/>
      <c r="NTF25" s="177"/>
      <c r="NTG25" s="177"/>
      <c r="NTH25" s="177"/>
      <c r="NTI25" s="177"/>
      <c r="NTJ25" s="177"/>
      <c r="NTK25" s="177"/>
      <c r="NTL25" s="177"/>
      <c r="NTM25" s="177"/>
      <c r="NTN25" s="177"/>
      <c r="NTO25" s="177"/>
      <c r="NTP25" s="177"/>
      <c r="NTQ25" s="177"/>
      <c r="NTR25" s="177"/>
      <c r="NTS25" s="177"/>
      <c r="NTT25" s="177"/>
      <c r="NTU25" s="177"/>
      <c r="NTV25" s="177"/>
      <c r="NTW25" s="177"/>
      <c r="NTX25" s="177"/>
      <c r="NTY25" s="177"/>
      <c r="NTZ25" s="177"/>
      <c r="NUA25" s="177"/>
      <c r="NUB25" s="177"/>
      <c r="NUC25" s="177"/>
      <c r="NUD25" s="177"/>
      <c r="NUE25" s="177"/>
    </row>
    <row r="26" spans="3:10015" outlineLevel="1">
      <c r="C26" s="179">
        <v>2</v>
      </c>
      <c r="D26" s="195">
        <f t="shared" ref="D26:D89" ca="1" si="4">_xlfn.NORM.S.INV(RAND())</f>
        <v>-0.58563595894501752</v>
      </c>
      <c r="E26" s="195">
        <f t="shared" ca="1" si="0"/>
        <v>216.41471045594758</v>
      </c>
      <c r="F26" s="195">
        <f t="shared" ca="1" si="1"/>
        <v>226.75221316020222</v>
      </c>
      <c r="G26" s="195">
        <f t="shared" ca="1" si="2"/>
        <v>0</v>
      </c>
      <c r="H26" s="195">
        <f t="shared" ca="1" si="3"/>
        <v>0</v>
      </c>
      <c r="I26" s="192"/>
      <c r="J26" s="201" t="s">
        <v>248</v>
      </c>
      <c r="K26" s="209">
        <f ca="1">AVERAGE(H25:H10024) * EXP(-H17*H14)</f>
        <v>16.71145646068905</v>
      </c>
      <c r="O26" s="192"/>
      <c r="P26" s="192"/>
      <c r="V26" s="192"/>
      <c r="W26" s="192"/>
      <c r="X26" s="192"/>
      <c r="Y26" s="192"/>
      <c r="Z26" s="192"/>
      <c r="AA26" s="192"/>
      <c r="AB26" s="192"/>
      <c r="AC26" s="192"/>
      <c r="AD26" s="192"/>
      <c r="AE26" s="192"/>
      <c r="AF26" s="192"/>
      <c r="AG26" s="192"/>
      <c r="AH26" s="192"/>
      <c r="AI26" s="192"/>
      <c r="AJ26" s="192"/>
      <c r="AK26" s="192"/>
      <c r="AL26" s="192"/>
      <c r="AM26" s="192"/>
      <c r="AN26" s="192"/>
      <c r="AO26" s="192"/>
      <c r="AP26" s="192"/>
      <c r="AQ26" s="192"/>
      <c r="AR26" s="192"/>
      <c r="AS26" s="192"/>
      <c r="AT26" s="192"/>
      <c r="AU26" s="192"/>
      <c r="AV26" s="192"/>
      <c r="AW26" s="192"/>
      <c r="AX26" s="192"/>
      <c r="AY26" s="192"/>
      <c r="AZ26" s="192"/>
      <c r="BA26" s="192"/>
      <c r="BB26" s="192"/>
      <c r="BC26" s="192"/>
      <c r="BD26" s="192"/>
      <c r="BE26" s="192"/>
      <c r="BF26" s="192"/>
      <c r="BG26" s="192"/>
      <c r="BH26" s="192"/>
      <c r="BI26" s="192"/>
      <c r="BJ26" s="192"/>
      <c r="BK26" s="192"/>
      <c r="BL26" s="192"/>
      <c r="BM26" s="192"/>
      <c r="BN26" s="192"/>
      <c r="BO26" s="192"/>
      <c r="BP26" s="192"/>
      <c r="BQ26" s="192"/>
      <c r="BR26" s="192"/>
      <c r="BS26" s="192"/>
      <c r="BT26" s="192"/>
      <c r="BU26" s="192"/>
      <c r="BV26" s="192"/>
      <c r="BW26" s="192"/>
      <c r="BX26" s="192"/>
      <c r="BY26" s="192"/>
      <c r="BZ26" s="192"/>
      <c r="CA26" s="192"/>
      <c r="CB26" s="192"/>
      <c r="CC26" s="192"/>
      <c r="CD26" s="192"/>
      <c r="CE26" s="192"/>
      <c r="CF26" s="192"/>
      <c r="CG26" s="192"/>
      <c r="CH26" s="192"/>
      <c r="CI26" s="192"/>
      <c r="CJ26" s="192"/>
      <c r="CK26" s="192"/>
      <c r="CL26" s="192"/>
      <c r="CM26" s="192"/>
      <c r="CN26" s="192"/>
      <c r="CO26" s="192"/>
      <c r="CP26" s="192"/>
      <c r="CQ26" s="192"/>
      <c r="CR26" s="192"/>
      <c r="CS26" s="192"/>
      <c r="CT26" s="192"/>
      <c r="CU26" s="192"/>
      <c r="CV26" s="192"/>
      <c r="CW26" s="192"/>
      <c r="CX26" s="192"/>
      <c r="CY26" s="192"/>
      <c r="CZ26" s="192"/>
      <c r="DA26" s="192"/>
      <c r="DB26" s="192"/>
      <c r="DC26" s="192"/>
      <c r="DD26" s="192"/>
      <c r="DE26" s="192"/>
      <c r="DF26" s="192"/>
      <c r="DG26" s="192"/>
      <c r="DH26" s="192"/>
      <c r="DI26" s="192"/>
      <c r="DJ26" s="192"/>
      <c r="DK26" s="192"/>
      <c r="DL26" s="192"/>
    </row>
    <row r="27" spans="3:10015" outlineLevel="1">
      <c r="C27" s="179">
        <v>3</v>
      </c>
      <c r="D27" s="195">
        <f t="shared" ca="1" si="4"/>
        <v>-0.43298283038861834</v>
      </c>
      <c r="E27" s="195">
        <f t="shared" ca="1" si="0"/>
        <v>223.79642239420136</v>
      </c>
      <c r="F27" s="195">
        <f t="shared" ca="1" si="1"/>
        <v>232.34195388678305</v>
      </c>
      <c r="G27" s="195">
        <f t="shared" ca="1" si="2"/>
        <v>0</v>
      </c>
      <c r="H27" s="195">
        <f t="shared" ca="1" si="3"/>
        <v>0</v>
      </c>
      <c r="I27" s="192"/>
      <c r="O27" s="192"/>
      <c r="P27" s="192"/>
      <c r="V27" s="192"/>
      <c r="W27" s="192"/>
      <c r="X27" s="192"/>
      <c r="Y27" s="192"/>
      <c r="Z27" s="192"/>
      <c r="AA27" s="192"/>
      <c r="AB27" s="192"/>
      <c r="AC27" s="192"/>
      <c r="AD27" s="192"/>
      <c r="AE27" s="192"/>
      <c r="AF27" s="192"/>
      <c r="AG27" s="192"/>
      <c r="AH27" s="192"/>
      <c r="AI27" s="192"/>
      <c r="AJ27" s="192"/>
      <c r="AK27" s="192"/>
      <c r="AL27" s="192"/>
      <c r="AM27" s="192"/>
      <c r="AN27" s="192"/>
      <c r="AO27" s="192"/>
      <c r="AP27" s="192"/>
      <c r="AQ27" s="192"/>
      <c r="AR27" s="192"/>
      <c r="AS27" s="192"/>
      <c r="AT27" s="192"/>
      <c r="AU27" s="192"/>
      <c r="AV27" s="192"/>
      <c r="AW27" s="192"/>
      <c r="AX27" s="192"/>
      <c r="AY27" s="192"/>
      <c r="AZ27" s="192"/>
      <c r="BA27" s="192"/>
      <c r="BB27" s="192"/>
      <c r="BC27" s="192"/>
      <c r="BD27" s="192"/>
      <c r="BE27" s="192"/>
      <c r="BF27" s="192"/>
      <c r="BG27" s="192"/>
      <c r="BH27" s="192"/>
      <c r="BI27" s="192"/>
      <c r="BJ27" s="192"/>
      <c r="BK27" s="192"/>
      <c r="BL27" s="192"/>
      <c r="BM27" s="192"/>
      <c r="BN27" s="192"/>
      <c r="BO27" s="192"/>
      <c r="BP27" s="192"/>
      <c r="BQ27" s="192"/>
      <c r="BR27" s="192"/>
      <c r="BS27" s="192"/>
      <c r="BT27" s="192"/>
      <c r="BU27" s="192"/>
      <c r="BV27" s="192"/>
      <c r="BW27" s="192"/>
      <c r="BX27" s="192"/>
      <c r="BY27" s="192"/>
      <c r="BZ27" s="192"/>
      <c r="CA27" s="192"/>
      <c r="CB27" s="192"/>
      <c r="CC27" s="192"/>
      <c r="CD27" s="192"/>
      <c r="CE27" s="192"/>
      <c r="CF27" s="192"/>
      <c r="CG27" s="192"/>
      <c r="CH27" s="192"/>
      <c r="CI27" s="192"/>
      <c r="CJ27" s="192"/>
      <c r="CK27" s="192"/>
      <c r="CL27" s="192"/>
      <c r="CM27" s="192"/>
      <c r="CN27" s="192"/>
      <c r="CO27" s="192"/>
      <c r="CP27" s="192"/>
      <c r="CQ27" s="192"/>
      <c r="CR27" s="192"/>
      <c r="CS27" s="192"/>
      <c r="CT27" s="192"/>
      <c r="CU27" s="192"/>
      <c r="CV27" s="192"/>
      <c r="CW27" s="192"/>
      <c r="CX27" s="192"/>
      <c r="CY27" s="192"/>
      <c r="CZ27" s="192"/>
      <c r="DA27" s="192"/>
      <c r="DB27" s="192"/>
      <c r="DC27" s="192"/>
      <c r="DD27" s="192"/>
      <c r="DE27" s="192"/>
      <c r="DF27" s="192"/>
      <c r="DG27" s="192"/>
      <c r="DH27" s="192"/>
      <c r="DI27" s="192"/>
      <c r="DJ27" s="192"/>
      <c r="DK27" s="192"/>
      <c r="DL27" s="192"/>
    </row>
    <row r="28" spans="3:10015" outlineLevel="1">
      <c r="C28" s="179">
        <v>4</v>
      </c>
      <c r="D28" s="195">
        <f t="shared" ca="1" si="4"/>
        <v>0.66430769813217339</v>
      </c>
      <c r="E28" s="195">
        <f t="shared" ca="1" si="0"/>
        <v>284.81184073123069</v>
      </c>
      <c r="F28" s="195">
        <f t="shared" ca="1" si="1"/>
        <v>276.78977193376136</v>
      </c>
      <c r="G28" s="195">
        <f t="shared" ca="1" si="2"/>
        <v>34.811840731230689</v>
      </c>
      <c r="H28" s="195">
        <f t="shared" ca="1" si="3"/>
        <v>26.789771933761358</v>
      </c>
      <c r="I28" s="192"/>
      <c r="O28" s="192"/>
      <c r="P28" s="192"/>
      <c r="V28" s="192"/>
      <c r="W28" s="192"/>
      <c r="X28" s="192"/>
      <c r="Y28" s="192"/>
      <c r="Z28" s="192"/>
      <c r="AA28" s="192"/>
      <c r="AB28" s="192"/>
      <c r="AC28" s="192"/>
      <c r="AD28" s="192"/>
      <c r="AE28" s="192"/>
      <c r="AF28" s="192"/>
      <c r="AG28" s="192"/>
      <c r="AH28" s="192"/>
      <c r="AI28" s="192"/>
      <c r="AJ28" s="192"/>
      <c r="AK28" s="192"/>
      <c r="AL28" s="192"/>
      <c r="AM28" s="192"/>
      <c r="AN28" s="192"/>
      <c r="AO28" s="192"/>
      <c r="AP28" s="192"/>
      <c r="AQ28" s="192"/>
      <c r="AR28" s="192"/>
      <c r="AS28" s="192"/>
      <c r="AT28" s="192"/>
      <c r="AU28" s="192"/>
      <c r="AV28" s="192"/>
      <c r="AW28" s="192"/>
      <c r="AX28" s="192"/>
      <c r="AY28" s="192"/>
      <c r="AZ28" s="192"/>
      <c r="BA28" s="192"/>
      <c r="BB28" s="192"/>
      <c r="BC28" s="192"/>
      <c r="BD28" s="192"/>
      <c r="BE28" s="192"/>
      <c r="BF28" s="192"/>
      <c r="BG28" s="192"/>
      <c r="BH28" s="192"/>
      <c r="BI28" s="192"/>
      <c r="BJ28" s="192"/>
      <c r="BK28" s="192"/>
      <c r="BL28" s="192"/>
      <c r="BM28" s="192"/>
      <c r="BN28" s="192"/>
      <c r="BO28" s="192"/>
      <c r="BP28" s="192"/>
      <c r="BQ28" s="192"/>
      <c r="BR28" s="192"/>
      <c r="BS28" s="192"/>
      <c r="BT28" s="192"/>
      <c r="BU28" s="192"/>
      <c r="BV28" s="192"/>
      <c r="BW28" s="192"/>
      <c r="BX28" s="192"/>
      <c r="BY28" s="192"/>
      <c r="BZ28" s="192"/>
      <c r="CA28" s="192"/>
      <c r="CB28" s="192"/>
      <c r="CC28" s="192"/>
      <c r="CD28" s="192"/>
      <c r="CE28" s="192"/>
      <c r="CF28" s="192"/>
      <c r="CG28" s="192"/>
      <c r="CH28" s="192"/>
      <c r="CI28" s="192"/>
      <c r="CJ28" s="192"/>
      <c r="CK28" s="192"/>
      <c r="CL28" s="192"/>
      <c r="CM28" s="192"/>
      <c r="CN28" s="192"/>
      <c r="CO28" s="192"/>
      <c r="CP28" s="192"/>
      <c r="CQ28" s="192"/>
      <c r="CR28" s="192"/>
      <c r="CS28" s="192"/>
      <c r="CT28" s="192"/>
      <c r="CU28" s="192"/>
      <c r="CV28" s="192"/>
      <c r="CW28" s="192"/>
      <c r="CX28" s="192"/>
      <c r="CY28" s="192"/>
      <c r="CZ28" s="192"/>
      <c r="DA28" s="192"/>
      <c r="DB28" s="192"/>
      <c r="DC28" s="192"/>
      <c r="DD28" s="192"/>
      <c r="DE28" s="192"/>
      <c r="DF28" s="192"/>
      <c r="DG28" s="192"/>
      <c r="DH28" s="192"/>
      <c r="DI28" s="192"/>
      <c r="DJ28" s="192"/>
      <c r="DK28" s="192"/>
      <c r="DL28" s="192"/>
    </row>
    <row r="29" spans="3:10015" outlineLevel="1">
      <c r="C29" s="179">
        <v>5</v>
      </c>
      <c r="D29" s="195">
        <f t="shared" ca="1" si="4"/>
        <v>1.2571513708274591</v>
      </c>
      <c r="E29" s="195">
        <f t="shared" ca="1" si="0"/>
        <v>324.43519538754566</v>
      </c>
      <c r="F29" s="195">
        <f t="shared" ca="1" si="1"/>
        <v>304.24495743556014</v>
      </c>
      <c r="G29" s="195">
        <f t="shared" ca="1" si="2"/>
        <v>74.435195387545662</v>
      </c>
      <c r="H29" s="195">
        <f t="shared" ca="1" si="3"/>
        <v>54.244957435560138</v>
      </c>
      <c r="I29" s="192"/>
      <c r="O29" s="192"/>
      <c r="P29" s="192"/>
      <c r="V29" s="192"/>
      <c r="W29" s="192"/>
      <c r="X29" s="192"/>
      <c r="Y29" s="192"/>
      <c r="Z29" s="192"/>
      <c r="AA29" s="192"/>
      <c r="AB29" s="192"/>
      <c r="AC29" s="192"/>
      <c r="AD29" s="192"/>
      <c r="AE29" s="192"/>
      <c r="AF29" s="192"/>
      <c r="AG29" s="192"/>
      <c r="AH29" s="192"/>
      <c r="AI29" s="192"/>
      <c r="AJ29" s="192"/>
      <c r="AK29" s="192"/>
      <c r="AL29" s="192"/>
      <c r="AM29" s="192"/>
      <c r="AN29" s="192"/>
      <c r="AO29" s="192"/>
      <c r="AP29" s="192"/>
      <c r="AQ29" s="192"/>
      <c r="AR29" s="192"/>
      <c r="AS29" s="192"/>
      <c r="AT29" s="192"/>
      <c r="AU29" s="192"/>
      <c r="AV29" s="192"/>
      <c r="AW29" s="192"/>
      <c r="AX29" s="192"/>
      <c r="AY29" s="192"/>
      <c r="AZ29" s="192"/>
      <c r="BA29" s="192"/>
      <c r="BB29" s="192"/>
      <c r="BC29" s="192"/>
      <c r="BD29" s="192"/>
      <c r="BE29" s="192"/>
      <c r="BF29" s="192"/>
      <c r="BG29" s="192"/>
      <c r="BH29" s="192"/>
      <c r="BI29" s="192"/>
      <c r="BJ29" s="192"/>
      <c r="BK29" s="192"/>
      <c r="BL29" s="192"/>
      <c r="BM29" s="192"/>
      <c r="BN29" s="192"/>
      <c r="BO29" s="192"/>
      <c r="BP29" s="192"/>
      <c r="BQ29" s="192"/>
      <c r="BR29" s="192"/>
      <c r="BS29" s="192"/>
      <c r="BT29" s="192"/>
      <c r="BU29" s="192"/>
      <c r="BV29" s="192"/>
      <c r="BW29" s="192"/>
      <c r="BX29" s="192"/>
      <c r="BY29" s="192"/>
      <c r="BZ29" s="192"/>
      <c r="CA29" s="192"/>
      <c r="CB29" s="192"/>
      <c r="CC29" s="192"/>
      <c r="CD29" s="192"/>
      <c r="CE29" s="192"/>
      <c r="CF29" s="192"/>
      <c r="CG29" s="192"/>
      <c r="CH29" s="192"/>
      <c r="CI29" s="192"/>
      <c r="CJ29" s="192"/>
      <c r="CK29" s="192"/>
      <c r="CL29" s="192"/>
      <c r="CM29" s="192"/>
      <c r="CN29" s="192"/>
      <c r="CO29" s="192"/>
      <c r="CP29" s="192"/>
      <c r="CQ29" s="192"/>
      <c r="CR29" s="192"/>
      <c r="CS29" s="192"/>
      <c r="CT29" s="192"/>
      <c r="CU29" s="192"/>
      <c r="CV29" s="192"/>
      <c r="CW29" s="192"/>
      <c r="CX29" s="192"/>
      <c r="CY29" s="192"/>
      <c r="CZ29" s="192"/>
      <c r="DA29" s="192"/>
      <c r="DB29" s="192"/>
      <c r="DC29" s="192"/>
      <c r="DD29" s="192"/>
      <c r="DE29" s="192"/>
      <c r="DF29" s="192"/>
      <c r="DG29" s="192"/>
      <c r="DH29" s="192"/>
      <c r="DI29" s="192"/>
      <c r="DJ29" s="192"/>
      <c r="DK29" s="192"/>
      <c r="DL29" s="192"/>
    </row>
    <row r="30" spans="3:10015" outlineLevel="1">
      <c r="C30" s="179">
        <v>6</v>
      </c>
      <c r="D30" s="195">
        <f t="shared" ca="1" si="4"/>
        <v>0.96479238201748063</v>
      </c>
      <c r="E30" s="195">
        <f t="shared" ca="1" si="0"/>
        <v>304.25006744954612</v>
      </c>
      <c r="F30" s="195">
        <f t="shared" ca="1" si="1"/>
        <v>290.3809991811309</v>
      </c>
      <c r="G30" s="195">
        <f t="shared" ca="1" si="2"/>
        <v>54.250067449546123</v>
      </c>
      <c r="H30" s="195">
        <f t="shared" ca="1" si="3"/>
        <v>40.380999181130903</v>
      </c>
      <c r="I30" s="192"/>
      <c r="O30" s="192"/>
      <c r="P30" s="192"/>
      <c r="V30" s="192"/>
      <c r="W30" s="192"/>
      <c r="X30" s="192"/>
      <c r="Y30" s="192"/>
      <c r="Z30" s="192"/>
      <c r="AA30" s="192"/>
      <c r="AB30" s="192"/>
      <c r="AC30" s="192"/>
      <c r="AD30" s="192"/>
      <c r="AE30" s="192"/>
      <c r="AF30" s="192"/>
      <c r="AG30" s="192"/>
      <c r="AH30" s="192"/>
      <c r="AI30" s="192"/>
      <c r="AJ30" s="192"/>
      <c r="AK30" s="192"/>
      <c r="AL30" s="192"/>
      <c r="AM30" s="192"/>
      <c r="AN30" s="192"/>
      <c r="AO30" s="192"/>
      <c r="AP30" s="192"/>
      <c r="AQ30" s="192"/>
      <c r="AR30" s="192"/>
      <c r="AS30" s="192"/>
      <c r="AT30" s="192"/>
      <c r="AU30" s="192"/>
      <c r="AV30" s="192"/>
      <c r="AW30" s="192"/>
      <c r="AX30" s="192"/>
      <c r="AY30" s="192"/>
      <c r="AZ30" s="192"/>
      <c r="BA30" s="192"/>
      <c r="BB30" s="192"/>
      <c r="BC30" s="192"/>
      <c r="BD30" s="192"/>
      <c r="BE30" s="192"/>
      <c r="BF30" s="192"/>
      <c r="BG30" s="192"/>
      <c r="BH30" s="192"/>
      <c r="BI30" s="192"/>
      <c r="BJ30" s="192"/>
      <c r="BK30" s="192"/>
      <c r="BL30" s="192"/>
      <c r="BM30" s="192"/>
      <c r="BN30" s="192"/>
      <c r="BO30" s="192"/>
      <c r="BP30" s="192"/>
      <c r="BQ30" s="192"/>
      <c r="BR30" s="192"/>
      <c r="BS30" s="192"/>
      <c r="BT30" s="192"/>
      <c r="BU30" s="192"/>
      <c r="BV30" s="192"/>
      <c r="BW30" s="192"/>
      <c r="BX30" s="192"/>
      <c r="BY30" s="192"/>
      <c r="BZ30" s="192"/>
      <c r="CA30" s="192"/>
      <c r="CB30" s="192"/>
      <c r="CC30" s="192"/>
      <c r="CD30" s="192"/>
      <c r="CE30" s="192"/>
      <c r="CF30" s="192"/>
      <c r="CG30" s="192"/>
      <c r="CH30" s="192"/>
      <c r="CI30" s="192"/>
      <c r="CJ30" s="192"/>
      <c r="CK30" s="192"/>
      <c r="CL30" s="192"/>
      <c r="CM30" s="192"/>
      <c r="CN30" s="192"/>
      <c r="CO30" s="192"/>
      <c r="CP30" s="192"/>
      <c r="CQ30" s="192"/>
      <c r="CR30" s="192"/>
      <c r="CS30" s="192"/>
      <c r="CT30" s="192"/>
      <c r="CU30" s="192"/>
      <c r="CV30" s="192"/>
      <c r="CW30" s="192"/>
      <c r="CX30" s="192"/>
      <c r="CY30" s="192"/>
      <c r="CZ30" s="192"/>
      <c r="DA30" s="192"/>
      <c r="DB30" s="192"/>
      <c r="DC30" s="192"/>
      <c r="DD30" s="192"/>
      <c r="DE30" s="192"/>
      <c r="DF30" s="192"/>
      <c r="DG30" s="192"/>
      <c r="DH30" s="192"/>
      <c r="DI30" s="192"/>
      <c r="DJ30" s="192"/>
      <c r="DK30" s="192"/>
      <c r="DL30" s="192"/>
    </row>
    <row r="31" spans="3:10015" outlineLevel="1">
      <c r="C31" s="179">
        <v>7</v>
      </c>
      <c r="D31" s="195">
        <f t="shared" ca="1" si="4"/>
        <v>8.45375352905668E-3</v>
      </c>
      <c r="E31" s="195">
        <f t="shared" ca="1" si="0"/>
        <v>246.59007760132755</v>
      </c>
      <c r="F31" s="195">
        <f t="shared" ca="1" si="1"/>
        <v>249.29364852543821</v>
      </c>
      <c r="G31" s="195">
        <f t="shared" ca="1" si="2"/>
        <v>0</v>
      </c>
      <c r="H31" s="195">
        <f t="shared" ca="1" si="3"/>
        <v>0</v>
      </c>
      <c r="I31" s="192"/>
      <c r="O31" s="192"/>
      <c r="P31" s="192"/>
      <c r="V31" s="192"/>
      <c r="W31" s="192"/>
      <c r="X31" s="192"/>
      <c r="Y31" s="192"/>
      <c r="Z31" s="192"/>
      <c r="AA31" s="192"/>
      <c r="AB31" s="192"/>
      <c r="AC31" s="192"/>
      <c r="AD31" s="192"/>
      <c r="AE31" s="192"/>
      <c r="AF31" s="192"/>
      <c r="AG31" s="192"/>
      <c r="AH31" s="192"/>
      <c r="AI31" s="192"/>
      <c r="AJ31" s="192"/>
      <c r="AK31" s="192"/>
      <c r="AL31" s="192"/>
      <c r="AM31" s="192"/>
      <c r="AN31" s="192"/>
      <c r="AO31" s="192"/>
      <c r="AP31" s="192"/>
      <c r="AQ31" s="192"/>
      <c r="AR31" s="192"/>
      <c r="AS31" s="192"/>
      <c r="AT31" s="192"/>
      <c r="AU31" s="192"/>
      <c r="AV31" s="192"/>
      <c r="AW31" s="192"/>
      <c r="AX31" s="192"/>
      <c r="AY31" s="192"/>
      <c r="AZ31" s="192"/>
      <c r="BA31" s="192"/>
      <c r="BB31" s="192"/>
      <c r="BC31" s="192"/>
      <c r="BD31" s="192"/>
      <c r="BE31" s="192"/>
      <c r="BF31" s="192"/>
      <c r="BG31" s="192"/>
      <c r="BH31" s="192"/>
      <c r="BI31" s="192"/>
      <c r="BJ31" s="192"/>
      <c r="BK31" s="192"/>
      <c r="BL31" s="192"/>
      <c r="BM31" s="192"/>
      <c r="BN31" s="192"/>
      <c r="BO31" s="192"/>
      <c r="BP31" s="192"/>
      <c r="BQ31" s="192"/>
      <c r="BR31" s="192"/>
      <c r="BS31" s="192"/>
      <c r="BT31" s="192"/>
      <c r="BU31" s="192"/>
      <c r="BV31" s="192"/>
      <c r="BW31" s="192"/>
      <c r="BX31" s="192"/>
      <c r="BY31" s="192"/>
      <c r="BZ31" s="192"/>
      <c r="CA31" s="192"/>
      <c r="CB31" s="192"/>
      <c r="CC31" s="192"/>
      <c r="CD31" s="192"/>
      <c r="CE31" s="192"/>
      <c r="CF31" s="192"/>
      <c r="CG31" s="192"/>
      <c r="CH31" s="192"/>
      <c r="CI31" s="192"/>
      <c r="CJ31" s="192"/>
      <c r="CK31" s="192"/>
      <c r="CL31" s="192"/>
      <c r="CM31" s="192"/>
      <c r="CN31" s="192"/>
      <c r="CO31" s="192"/>
      <c r="CP31" s="192"/>
      <c r="CQ31" s="192"/>
      <c r="CR31" s="192"/>
      <c r="CS31" s="192"/>
      <c r="CT31" s="192"/>
      <c r="CU31" s="192"/>
      <c r="CV31" s="192"/>
      <c r="CW31" s="192"/>
      <c r="CX31" s="192"/>
      <c r="CY31" s="192"/>
      <c r="CZ31" s="192"/>
      <c r="DA31" s="192"/>
      <c r="DB31" s="192"/>
      <c r="DC31" s="192"/>
      <c r="DD31" s="192"/>
      <c r="DE31" s="192"/>
      <c r="DF31" s="192"/>
      <c r="DG31" s="192"/>
      <c r="DH31" s="192"/>
      <c r="DI31" s="192"/>
      <c r="DJ31" s="192"/>
      <c r="DK31" s="192"/>
      <c r="DL31" s="192"/>
    </row>
    <row r="32" spans="3:10015" outlineLevel="1">
      <c r="C32" s="179">
        <v>8</v>
      </c>
      <c r="D32" s="195">
        <f t="shared" ca="1" si="4"/>
        <v>-0.79629016821129639</v>
      </c>
      <c r="E32" s="195">
        <f t="shared" ca="1" si="0"/>
        <v>206.62643231239204</v>
      </c>
      <c r="F32" s="195">
        <f t="shared" ca="1" si="1"/>
        <v>219.25878610022156</v>
      </c>
      <c r="G32" s="195">
        <f t="shared" ca="1" si="2"/>
        <v>0</v>
      </c>
      <c r="H32" s="195">
        <f t="shared" ca="1" si="3"/>
        <v>0</v>
      </c>
      <c r="I32" s="192"/>
      <c r="O32" s="192"/>
      <c r="P32" s="192"/>
      <c r="V32" s="192"/>
      <c r="W32" s="192"/>
      <c r="X32" s="192"/>
      <c r="Y32" s="192"/>
      <c r="Z32" s="192"/>
      <c r="AA32" s="192"/>
      <c r="AB32" s="192"/>
      <c r="AC32" s="192"/>
      <c r="AD32" s="192"/>
      <c r="AE32" s="192"/>
      <c r="AF32" s="192"/>
      <c r="AG32" s="192"/>
      <c r="AH32" s="192"/>
      <c r="AI32" s="192"/>
      <c r="AJ32" s="192"/>
      <c r="AK32" s="192"/>
      <c r="AL32" s="192"/>
      <c r="AM32" s="192"/>
      <c r="AN32" s="192"/>
      <c r="AO32" s="192"/>
      <c r="AP32" s="192"/>
      <c r="AQ32" s="192"/>
      <c r="AR32" s="192"/>
      <c r="AS32" s="192"/>
      <c r="AT32" s="192"/>
      <c r="AU32" s="192"/>
      <c r="AV32" s="192"/>
      <c r="AW32" s="192"/>
      <c r="AX32" s="192"/>
      <c r="AY32" s="192"/>
      <c r="AZ32" s="192"/>
      <c r="BA32" s="192"/>
      <c r="BB32" s="192"/>
      <c r="BC32" s="192"/>
      <c r="BD32" s="192"/>
      <c r="BE32" s="192"/>
      <c r="BF32" s="192"/>
      <c r="BG32" s="192"/>
      <c r="BH32" s="192"/>
      <c r="BI32" s="192"/>
      <c r="BJ32" s="192"/>
      <c r="BK32" s="192"/>
      <c r="BL32" s="192"/>
      <c r="BM32" s="192"/>
      <c r="BN32" s="192"/>
      <c r="BO32" s="192"/>
      <c r="BP32" s="192"/>
      <c r="BQ32" s="192"/>
      <c r="BR32" s="192"/>
      <c r="BS32" s="192"/>
      <c r="BT32" s="192"/>
      <c r="BU32" s="192"/>
      <c r="BV32" s="192"/>
      <c r="BW32" s="192"/>
      <c r="BX32" s="192"/>
      <c r="BY32" s="192"/>
      <c r="BZ32" s="192"/>
      <c r="CA32" s="192"/>
      <c r="CB32" s="192"/>
      <c r="CC32" s="192"/>
      <c r="CD32" s="192"/>
      <c r="CE32" s="192"/>
      <c r="CF32" s="192"/>
      <c r="CG32" s="192"/>
      <c r="CH32" s="192"/>
      <c r="CI32" s="192"/>
      <c r="CJ32" s="192"/>
      <c r="CK32" s="192"/>
      <c r="CL32" s="192"/>
      <c r="CM32" s="192"/>
      <c r="CN32" s="192"/>
      <c r="CO32" s="192"/>
      <c r="CP32" s="192"/>
      <c r="CQ32" s="192"/>
      <c r="CR32" s="192"/>
      <c r="CS32" s="192"/>
      <c r="CT32" s="192"/>
      <c r="CU32" s="192"/>
      <c r="CV32" s="192"/>
      <c r="CW32" s="192"/>
      <c r="CX32" s="192"/>
      <c r="CY32" s="192"/>
      <c r="CZ32" s="192"/>
      <c r="DA32" s="192"/>
      <c r="DB32" s="192"/>
      <c r="DC32" s="192"/>
      <c r="DD32" s="192"/>
      <c r="DE32" s="192"/>
      <c r="DF32" s="192"/>
      <c r="DG32" s="192"/>
      <c r="DH32" s="192"/>
      <c r="DI32" s="192"/>
      <c r="DJ32" s="192"/>
      <c r="DK32" s="192"/>
      <c r="DL32" s="192"/>
    </row>
    <row r="33" spans="3:116" outlineLevel="1">
      <c r="C33" s="179">
        <v>9</v>
      </c>
      <c r="D33" s="195">
        <f t="shared" ca="1" si="4"/>
        <v>-0.12916009727799707</v>
      </c>
      <c r="E33" s="195">
        <f t="shared" ca="1" si="0"/>
        <v>239.24578941845948</v>
      </c>
      <c r="F33" s="195">
        <f t="shared" ca="1" si="1"/>
        <v>243.88049127088155</v>
      </c>
      <c r="G33" s="195">
        <f t="shared" ca="1" si="2"/>
        <v>0</v>
      </c>
      <c r="H33" s="195">
        <f t="shared" ca="1" si="3"/>
        <v>0</v>
      </c>
      <c r="I33" s="192"/>
      <c r="O33" s="192"/>
      <c r="P33" s="192"/>
      <c r="V33" s="192"/>
      <c r="W33" s="192"/>
      <c r="X33" s="192"/>
      <c r="Y33" s="192"/>
      <c r="Z33" s="192"/>
      <c r="AA33" s="192"/>
      <c r="AB33" s="192"/>
      <c r="AC33" s="192"/>
      <c r="AD33" s="192"/>
      <c r="AE33" s="192"/>
      <c r="AF33" s="192"/>
      <c r="AG33" s="192"/>
      <c r="AH33" s="192"/>
      <c r="AI33" s="192"/>
      <c r="AJ33" s="192"/>
      <c r="AK33" s="192"/>
      <c r="AL33" s="192"/>
      <c r="AM33" s="192"/>
      <c r="AN33" s="192"/>
      <c r="AO33" s="192"/>
      <c r="AP33" s="192"/>
      <c r="AQ33" s="192"/>
      <c r="AR33" s="192"/>
      <c r="AS33" s="192"/>
      <c r="AT33" s="192"/>
      <c r="AU33" s="192"/>
      <c r="AV33" s="192"/>
      <c r="AW33" s="192"/>
      <c r="AX33" s="192"/>
      <c r="AY33" s="192"/>
      <c r="AZ33" s="192"/>
      <c r="BA33" s="192"/>
      <c r="BB33" s="192"/>
      <c r="BC33" s="192"/>
      <c r="BD33" s="192"/>
      <c r="BE33" s="192"/>
      <c r="BF33" s="192"/>
      <c r="BG33" s="192"/>
      <c r="BH33" s="192"/>
      <c r="BI33" s="192"/>
      <c r="BJ33" s="192"/>
      <c r="BK33" s="192"/>
      <c r="BL33" s="192"/>
      <c r="BM33" s="192"/>
      <c r="BN33" s="192"/>
      <c r="BO33" s="192"/>
      <c r="BP33" s="192"/>
      <c r="BQ33" s="192"/>
      <c r="BR33" s="192"/>
      <c r="BS33" s="192"/>
      <c r="BT33" s="192"/>
      <c r="BU33" s="192"/>
      <c r="BV33" s="192"/>
      <c r="BW33" s="192"/>
      <c r="BX33" s="192"/>
      <c r="BY33" s="192"/>
      <c r="BZ33" s="192"/>
      <c r="CA33" s="192"/>
      <c r="CB33" s="192"/>
      <c r="CC33" s="192"/>
      <c r="CD33" s="192"/>
      <c r="CE33" s="192"/>
      <c r="CF33" s="192"/>
      <c r="CG33" s="192"/>
      <c r="CH33" s="192"/>
      <c r="CI33" s="192"/>
      <c r="CJ33" s="192"/>
      <c r="CK33" s="192"/>
      <c r="CL33" s="192"/>
      <c r="CM33" s="192"/>
      <c r="CN33" s="192"/>
      <c r="CO33" s="192"/>
      <c r="CP33" s="192"/>
      <c r="CQ33" s="192"/>
      <c r="CR33" s="192"/>
      <c r="CS33" s="192"/>
      <c r="CT33" s="192"/>
      <c r="CU33" s="192"/>
      <c r="CV33" s="192"/>
      <c r="CW33" s="192"/>
      <c r="CX33" s="192"/>
      <c r="CY33" s="192"/>
      <c r="CZ33" s="192"/>
      <c r="DA33" s="192"/>
      <c r="DB33" s="192"/>
      <c r="DC33" s="192"/>
      <c r="DD33" s="192"/>
      <c r="DE33" s="192"/>
      <c r="DF33" s="192"/>
      <c r="DG33" s="192"/>
      <c r="DH33" s="192"/>
      <c r="DI33" s="192"/>
      <c r="DJ33" s="192"/>
      <c r="DK33" s="192"/>
      <c r="DL33" s="192"/>
    </row>
    <row r="34" spans="3:116" outlineLevel="1">
      <c r="C34" s="179">
        <v>10</v>
      </c>
      <c r="D34" s="195">
        <f t="shared" ca="1" si="4"/>
        <v>0.41940643809684242</v>
      </c>
      <c r="E34" s="195">
        <f t="shared" ca="1" si="0"/>
        <v>269.89152128462894</v>
      </c>
      <c r="F34" s="195">
        <f t="shared" ca="1" si="1"/>
        <v>266.18452709541117</v>
      </c>
      <c r="G34" s="195">
        <f t="shared" ca="1" si="2"/>
        <v>19.891521284628936</v>
      </c>
      <c r="H34" s="195">
        <f t="shared" ca="1" si="3"/>
        <v>16.18452709541117</v>
      </c>
      <c r="I34" s="192"/>
      <c r="O34" s="192"/>
      <c r="P34" s="192"/>
      <c r="V34" s="192"/>
      <c r="W34" s="192"/>
      <c r="X34" s="192"/>
      <c r="Y34" s="192"/>
      <c r="Z34" s="192"/>
      <c r="AA34" s="192"/>
      <c r="AB34" s="192"/>
      <c r="AC34" s="192"/>
      <c r="AD34" s="192"/>
      <c r="AE34" s="192"/>
      <c r="AF34" s="192"/>
      <c r="AG34" s="192"/>
      <c r="AH34" s="192"/>
      <c r="AI34" s="192"/>
      <c r="AJ34" s="192"/>
      <c r="AK34" s="192"/>
      <c r="AL34" s="192"/>
      <c r="AM34" s="192"/>
      <c r="AN34" s="192"/>
      <c r="AO34" s="192"/>
      <c r="AP34" s="192"/>
      <c r="AQ34" s="192"/>
      <c r="AR34" s="192"/>
      <c r="AS34" s="192"/>
      <c r="AT34" s="192"/>
      <c r="AU34" s="192"/>
      <c r="AV34" s="192"/>
      <c r="AW34" s="192"/>
      <c r="AX34" s="192"/>
      <c r="AY34" s="192"/>
      <c r="AZ34" s="192"/>
      <c r="BA34" s="192"/>
      <c r="BB34" s="192"/>
      <c r="BC34" s="192"/>
      <c r="BD34" s="192"/>
      <c r="BE34" s="192"/>
      <c r="BF34" s="192"/>
      <c r="BG34" s="192"/>
      <c r="BH34" s="192"/>
      <c r="BI34" s="192"/>
      <c r="BJ34" s="192"/>
      <c r="BK34" s="192"/>
      <c r="BL34" s="192"/>
      <c r="BM34" s="192"/>
      <c r="BN34" s="192"/>
      <c r="BO34" s="192"/>
      <c r="BP34" s="192"/>
      <c r="BQ34" s="192"/>
      <c r="BR34" s="192"/>
      <c r="BS34" s="192"/>
      <c r="BT34" s="192"/>
      <c r="BU34" s="192"/>
      <c r="BV34" s="192"/>
      <c r="BW34" s="192"/>
      <c r="BX34" s="192"/>
      <c r="BY34" s="192"/>
      <c r="BZ34" s="192"/>
      <c r="CA34" s="192"/>
      <c r="CB34" s="192"/>
      <c r="CC34" s="192"/>
      <c r="CD34" s="192"/>
      <c r="CE34" s="192"/>
      <c r="CF34" s="192"/>
      <c r="CG34" s="192"/>
      <c r="CH34" s="192"/>
      <c r="CI34" s="192"/>
      <c r="CJ34" s="192"/>
      <c r="CK34" s="192"/>
      <c r="CL34" s="192"/>
      <c r="CM34" s="192"/>
      <c r="CN34" s="192"/>
      <c r="CO34" s="192"/>
      <c r="CP34" s="192"/>
      <c r="CQ34" s="192"/>
      <c r="CR34" s="192"/>
      <c r="CS34" s="192"/>
      <c r="CT34" s="192"/>
      <c r="CU34" s="192"/>
      <c r="CV34" s="192"/>
      <c r="CW34" s="192"/>
      <c r="CX34" s="192"/>
      <c r="CY34" s="192"/>
      <c r="CZ34" s="192"/>
      <c r="DA34" s="192"/>
      <c r="DB34" s="192"/>
      <c r="DC34" s="192"/>
      <c r="DD34" s="192"/>
      <c r="DE34" s="192"/>
      <c r="DF34" s="192"/>
      <c r="DG34" s="192"/>
      <c r="DH34" s="192"/>
      <c r="DI34" s="192"/>
      <c r="DJ34" s="192"/>
      <c r="DK34" s="192"/>
      <c r="DL34" s="192"/>
    </row>
    <row r="35" spans="3:116" hidden="1" outlineLevel="2">
      <c r="C35" s="179">
        <v>11</v>
      </c>
      <c r="D35" s="195">
        <f t="shared" ca="1" si="4"/>
        <v>0.96087406416392063</v>
      </c>
      <c r="E35" s="195">
        <f t="shared" ca="1" si="0"/>
        <v>303.98824644617991</v>
      </c>
      <c r="F35" s="195">
        <f t="shared" ca="1" si="1"/>
        <v>290.1995446704538</v>
      </c>
      <c r="G35" s="195">
        <f t="shared" ca="1" si="2"/>
        <v>53.988246446179915</v>
      </c>
      <c r="H35" s="195">
        <f t="shared" ca="1" si="3"/>
        <v>40.199544670453804</v>
      </c>
      <c r="I35" s="192"/>
      <c r="O35" s="192"/>
      <c r="P35" s="192"/>
      <c r="V35" s="192"/>
      <c r="W35" s="192"/>
      <c r="X35" s="192"/>
      <c r="Y35" s="192"/>
      <c r="Z35" s="192"/>
      <c r="AA35" s="192"/>
      <c r="AB35" s="192"/>
      <c r="AC35" s="192"/>
      <c r="AD35" s="192"/>
      <c r="AE35" s="192"/>
      <c r="AF35" s="192"/>
      <c r="AG35" s="192"/>
      <c r="AH35" s="192"/>
      <c r="AI35" s="192"/>
      <c r="AJ35" s="192"/>
      <c r="AK35" s="192"/>
      <c r="AL35" s="192"/>
      <c r="AM35" s="192"/>
      <c r="AN35" s="192"/>
      <c r="AO35" s="192"/>
      <c r="AP35" s="192"/>
      <c r="AQ35" s="192"/>
      <c r="AR35" s="192"/>
      <c r="AS35" s="192"/>
      <c r="AT35" s="192"/>
      <c r="AU35" s="192"/>
      <c r="AV35" s="192"/>
      <c r="AW35" s="192"/>
      <c r="AX35" s="192"/>
      <c r="AY35" s="192"/>
      <c r="AZ35" s="192"/>
      <c r="BA35" s="192"/>
      <c r="BB35" s="192"/>
      <c r="BC35" s="192"/>
      <c r="BD35" s="192"/>
      <c r="BE35" s="192"/>
      <c r="BF35" s="192"/>
      <c r="BG35" s="192"/>
      <c r="BH35" s="192"/>
      <c r="BI35" s="192"/>
      <c r="BJ35" s="192"/>
      <c r="BK35" s="192"/>
      <c r="BL35" s="192"/>
      <c r="BM35" s="192"/>
      <c r="BN35" s="192"/>
      <c r="BO35" s="192"/>
      <c r="BP35" s="192"/>
      <c r="BQ35" s="192"/>
      <c r="BR35" s="192"/>
      <c r="BS35" s="192"/>
      <c r="BT35" s="192"/>
      <c r="BU35" s="192"/>
      <c r="BV35" s="192"/>
      <c r="BW35" s="192"/>
      <c r="BX35" s="192"/>
      <c r="BY35" s="192"/>
      <c r="BZ35" s="192"/>
      <c r="CA35" s="192"/>
      <c r="CB35" s="192"/>
      <c r="CC35" s="192"/>
      <c r="CD35" s="192"/>
      <c r="CE35" s="192"/>
      <c r="CF35" s="192"/>
      <c r="CG35" s="192"/>
      <c r="CH35" s="192"/>
      <c r="CI35" s="192"/>
      <c r="CJ35" s="192"/>
      <c r="CK35" s="192"/>
      <c r="CL35" s="192"/>
      <c r="CM35" s="192"/>
      <c r="CN35" s="192"/>
      <c r="CO35" s="192"/>
      <c r="CP35" s="192"/>
      <c r="CQ35" s="192"/>
      <c r="CR35" s="192"/>
      <c r="CS35" s="192"/>
      <c r="CT35" s="192"/>
      <c r="CU35" s="192"/>
      <c r="CV35" s="192"/>
      <c r="CW35" s="192"/>
      <c r="CX35" s="192"/>
      <c r="CY35" s="192"/>
      <c r="CZ35" s="192"/>
      <c r="DA35" s="192"/>
      <c r="DB35" s="192"/>
      <c r="DC35" s="192"/>
      <c r="DD35" s="192"/>
      <c r="DE35" s="192"/>
      <c r="DF35" s="192"/>
      <c r="DG35" s="192"/>
      <c r="DH35" s="192"/>
      <c r="DI35" s="192"/>
      <c r="DJ35" s="192"/>
      <c r="DK35" s="192"/>
      <c r="DL35" s="192"/>
    </row>
    <row r="36" spans="3:116" hidden="1" outlineLevel="2">
      <c r="C36" s="179">
        <v>12</v>
      </c>
      <c r="D36" s="195">
        <f t="shared" ca="1" si="4"/>
        <v>-1.7807321932738143</v>
      </c>
      <c r="E36" s="195">
        <f t="shared" ca="1" si="0"/>
        <v>166.43671223586068</v>
      </c>
      <c r="F36" s="195">
        <f t="shared" ca="1" si="1"/>
        <v>187.39282846133378</v>
      </c>
      <c r="G36" s="195">
        <f t="shared" ca="1" si="2"/>
        <v>0</v>
      </c>
      <c r="H36" s="195">
        <f t="shared" ca="1" si="3"/>
        <v>0</v>
      </c>
      <c r="I36" s="192"/>
      <c r="O36" s="192"/>
      <c r="P36" s="192"/>
      <c r="V36" s="192"/>
      <c r="W36" s="192"/>
      <c r="X36" s="192"/>
      <c r="Y36" s="192"/>
      <c r="Z36" s="192"/>
      <c r="AA36" s="192"/>
      <c r="AB36" s="192"/>
      <c r="AC36" s="192"/>
      <c r="AD36" s="192"/>
      <c r="AE36" s="192"/>
      <c r="AF36" s="192"/>
      <c r="AG36" s="192"/>
      <c r="AH36" s="192"/>
      <c r="AI36" s="192"/>
      <c r="AJ36" s="192"/>
      <c r="AK36" s="192"/>
      <c r="AL36" s="192"/>
      <c r="AM36" s="192"/>
      <c r="AN36" s="192"/>
      <c r="AO36" s="192"/>
      <c r="AP36" s="192"/>
      <c r="AQ36" s="192"/>
      <c r="AR36" s="192"/>
      <c r="AS36" s="192"/>
      <c r="AT36" s="192"/>
      <c r="AU36" s="192"/>
      <c r="AV36" s="192"/>
      <c r="AW36" s="192"/>
      <c r="AX36" s="192"/>
      <c r="AY36" s="192"/>
      <c r="AZ36" s="192"/>
      <c r="BA36" s="192"/>
      <c r="BB36" s="192"/>
      <c r="BC36" s="192"/>
      <c r="BD36" s="192"/>
      <c r="BE36" s="192"/>
      <c r="BF36" s="192"/>
      <c r="BG36" s="192"/>
      <c r="BH36" s="192"/>
      <c r="BI36" s="192"/>
      <c r="BJ36" s="192"/>
      <c r="BK36" s="192"/>
      <c r="BL36" s="192"/>
      <c r="BM36" s="192"/>
      <c r="BN36" s="192"/>
      <c r="BO36" s="192"/>
      <c r="BP36" s="192"/>
      <c r="BQ36" s="192"/>
      <c r="BR36" s="192"/>
      <c r="BS36" s="192"/>
      <c r="BT36" s="192"/>
      <c r="BU36" s="192"/>
      <c r="BV36" s="192"/>
      <c r="BW36" s="192"/>
      <c r="BX36" s="192"/>
      <c r="BY36" s="192"/>
      <c r="BZ36" s="192"/>
      <c r="CA36" s="192"/>
      <c r="CB36" s="192"/>
      <c r="CC36" s="192"/>
      <c r="CD36" s="192"/>
      <c r="CE36" s="192"/>
      <c r="CF36" s="192"/>
      <c r="CG36" s="192"/>
      <c r="CH36" s="192"/>
      <c r="CI36" s="192"/>
      <c r="CJ36" s="192"/>
      <c r="CK36" s="192"/>
      <c r="CL36" s="192"/>
      <c r="CM36" s="192"/>
      <c r="CN36" s="192"/>
      <c r="CO36" s="192"/>
      <c r="CP36" s="192"/>
      <c r="CQ36" s="192"/>
      <c r="CR36" s="192"/>
      <c r="CS36" s="192"/>
      <c r="CT36" s="192"/>
      <c r="CU36" s="192"/>
      <c r="CV36" s="192"/>
      <c r="CW36" s="192"/>
      <c r="CX36" s="192"/>
      <c r="CY36" s="192"/>
      <c r="CZ36" s="192"/>
      <c r="DA36" s="192"/>
      <c r="DB36" s="192"/>
      <c r="DC36" s="192"/>
      <c r="DD36" s="192"/>
      <c r="DE36" s="192"/>
      <c r="DF36" s="192"/>
      <c r="DG36" s="192"/>
      <c r="DH36" s="192"/>
      <c r="DI36" s="192"/>
      <c r="DJ36" s="192"/>
      <c r="DK36" s="192"/>
      <c r="DL36" s="192"/>
    </row>
    <row r="37" spans="3:116" hidden="1" outlineLevel="2">
      <c r="C37" s="179">
        <v>13</v>
      </c>
      <c r="D37" s="195">
        <f t="shared" ca="1" si="4"/>
        <v>1.8674017929430766</v>
      </c>
      <c r="E37" s="195">
        <f t="shared" ca="1" si="0"/>
        <v>370.98714112580723</v>
      </c>
      <c r="F37" s="195">
        <f t="shared" ca="1" si="1"/>
        <v>335.35339951781805</v>
      </c>
      <c r="G37" s="195">
        <f t="shared" ca="1" si="2"/>
        <v>120.98714112580723</v>
      </c>
      <c r="H37" s="195">
        <f t="shared" ca="1" si="3"/>
        <v>85.353399517818048</v>
      </c>
      <c r="I37" s="192"/>
      <c r="O37" s="192"/>
      <c r="P37" s="192"/>
      <c r="V37" s="192"/>
      <c r="W37" s="192"/>
      <c r="X37" s="192"/>
      <c r="Y37" s="192"/>
      <c r="Z37" s="192"/>
      <c r="AA37" s="192"/>
      <c r="AB37" s="192"/>
      <c r="AC37" s="192"/>
      <c r="AD37" s="192"/>
      <c r="AE37" s="192"/>
      <c r="AF37" s="192"/>
      <c r="AG37" s="192"/>
      <c r="AH37" s="192"/>
      <c r="AI37" s="192"/>
      <c r="AJ37" s="192"/>
      <c r="AK37" s="192"/>
      <c r="AL37" s="192"/>
      <c r="AM37" s="192"/>
      <c r="AN37" s="192"/>
      <c r="AO37" s="192"/>
      <c r="AP37" s="192"/>
      <c r="AQ37" s="192"/>
      <c r="AR37" s="192"/>
      <c r="AS37" s="192"/>
      <c r="AT37" s="192"/>
      <c r="AU37" s="192"/>
      <c r="AV37" s="192"/>
      <c r="AW37" s="192"/>
      <c r="AX37" s="192"/>
      <c r="AY37" s="192"/>
      <c r="AZ37" s="192"/>
      <c r="BA37" s="192"/>
      <c r="BB37" s="192"/>
      <c r="BC37" s="192"/>
      <c r="BD37" s="192"/>
      <c r="BE37" s="192"/>
      <c r="BF37" s="192"/>
      <c r="BG37" s="192"/>
      <c r="BH37" s="192"/>
      <c r="BI37" s="192"/>
      <c r="BJ37" s="192"/>
      <c r="BK37" s="192"/>
      <c r="BL37" s="192"/>
      <c r="BM37" s="192"/>
      <c r="BN37" s="192"/>
      <c r="BO37" s="192"/>
      <c r="BP37" s="192"/>
      <c r="BQ37" s="192"/>
      <c r="BR37" s="192"/>
      <c r="BS37" s="192"/>
      <c r="BT37" s="192"/>
      <c r="BU37" s="192"/>
      <c r="BV37" s="192"/>
      <c r="BW37" s="192"/>
      <c r="BX37" s="192"/>
      <c r="BY37" s="192"/>
      <c r="BZ37" s="192"/>
      <c r="CA37" s="192"/>
      <c r="CB37" s="192"/>
      <c r="CC37" s="192"/>
      <c r="CD37" s="192"/>
      <c r="CE37" s="192"/>
      <c r="CF37" s="192"/>
      <c r="CG37" s="192"/>
      <c r="CH37" s="192"/>
      <c r="CI37" s="192"/>
      <c r="CJ37" s="192"/>
      <c r="CK37" s="192"/>
      <c r="CL37" s="192"/>
      <c r="CM37" s="192"/>
      <c r="CN37" s="192"/>
      <c r="CO37" s="192"/>
      <c r="CP37" s="192"/>
      <c r="CQ37" s="192"/>
      <c r="CR37" s="192"/>
      <c r="CS37" s="192"/>
      <c r="CT37" s="192"/>
      <c r="CU37" s="192"/>
      <c r="CV37" s="192"/>
      <c r="CW37" s="192"/>
      <c r="CX37" s="192"/>
      <c r="CY37" s="192"/>
      <c r="CZ37" s="192"/>
      <c r="DA37" s="192"/>
      <c r="DB37" s="192"/>
      <c r="DC37" s="192"/>
      <c r="DD37" s="192"/>
      <c r="DE37" s="192"/>
      <c r="DF37" s="192"/>
      <c r="DG37" s="192"/>
      <c r="DH37" s="192"/>
      <c r="DI37" s="192"/>
      <c r="DJ37" s="192"/>
      <c r="DK37" s="192"/>
      <c r="DL37" s="192"/>
    </row>
    <row r="38" spans="3:116" hidden="1" outlineLevel="2">
      <c r="C38" s="179">
        <v>14</v>
      </c>
      <c r="D38" s="195">
        <f t="shared" ca="1" si="4"/>
        <v>0.29151003466716791</v>
      </c>
      <c r="E38" s="195">
        <f t="shared" ca="1" si="0"/>
        <v>262.41291087142804</v>
      </c>
      <c r="F38" s="195">
        <f t="shared" ca="1" si="1"/>
        <v>260.80859400668015</v>
      </c>
      <c r="G38" s="195">
        <f t="shared" ca="1" si="2"/>
        <v>12.412910871428039</v>
      </c>
      <c r="H38" s="195">
        <f t="shared" ca="1" si="3"/>
        <v>10.808594006680153</v>
      </c>
      <c r="I38" s="192"/>
      <c r="O38" s="192"/>
      <c r="P38" s="192"/>
      <c r="V38" s="192"/>
      <c r="W38" s="192"/>
      <c r="X38" s="192"/>
      <c r="Y38" s="192"/>
      <c r="Z38" s="192"/>
      <c r="AA38" s="192"/>
      <c r="AB38" s="192"/>
      <c r="AC38" s="192"/>
      <c r="AD38" s="192"/>
      <c r="AE38" s="192"/>
      <c r="AF38" s="192"/>
      <c r="AG38" s="192"/>
      <c r="AH38" s="192"/>
      <c r="AI38" s="192"/>
      <c r="AJ38" s="192"/>
      <c r="AK38" s="192"/>
      <c r="AL38" s="192"/>
      <c r="AM38" s="192"/>
      <c r="AN38" s="192"/>
      <c r="AO38" s="192"/>
      <c r="AP38" s="192"/>
      <c r="AQ38" s="192"/>
      <c r="AR38" s="192"/>
      <c r="AS38" s="192"/>
      <c r="AT38" s="192"/>
      <c r="AU38" s="192"/>
      <c r="AV38" s="192"/>
      <c r="AW38" s="192"/>
      <c r="AX38" s="192"/>
      <c r="AY38" s="192"/>
      <c r="AZ38" s="192"/>
      <c r="BA38" s="192"/>
      <c r="BB38" s="192"/>
      <c r="BC38" s="192"/>
      <c r="BD38" s="192"/>
      <c r="BE38" s="192"/>
      <c r="BF38" s="192"/>
      <c r="BG38" s="192"/>
      <c r="BH38" s="192"/>
      <c r="BI38" s="192"/>
      <c r="BJ38" s="192"/>
      <c r="BK38" s="192"/>
      <c r="BL38" s="192"/>
      <c r="BM38" s="192"/>
      <c r="BN38" s="192"/>
      <c r="BO38" s="192"/>
      <c r="BP38" s="192"/>
      <c r="BQ38" s="192"/>
      <c r="BR38" s="192"/>
      <c r="BS38" s="192"/>
      <c r="BT38" s="192"/>
      <c r="BU38" s="192"/>
      <c r="BV38" s="192"/>
      <c r="BW38" s="192"/>
      <c r="BX38" s="192"/>
      <c r="BY38" s="192"/>
      <c r="BZ38" s="192"/>
      <c r="CA38" s="192"/>
      <c r="CB38" s="192"/>
      <c r="CC38" s="192"/>
      <c r="CD38" s="192"/>
      <c r="CE38" s="192"/>
      <c r="CF38" s="192"/>
      <c r="CG38" s="192"/>
      <c r="CH38" s="192"/>
      <c r="CI38" s="192"/>
      <c r="CJ38" s="192"/>
      <c r="CK38" s="192"/>
      <c r="CL38" s="192"/>
      <c r="CM38" s="192"/>
      <c r="CN38" s="192"/>
      <c r="CO38" s="192"/>
      <c r="CP38" s="192"/>
      <c r="CQ38" s="192"/>
      <c r="CR38" s="192"/>
      <c r="CS38" s="192"/>
      <c r="CT38" s="192"/>
      <c r="CU38" s="192"/>
      <c r="CV38" s="192"/>
      <c r="CW38" s="192"/>
      <c r="CX38" s="192"/>
      <c r="CY38" s="192"/>
      <c r="CZ38" s="192"/>
      <c r="DA38" s="192"/>
      <c r="DB38" s="192"/>
      <c r="DC38" s="192"/>
      <c r="DD38" s="192"/>
      <c r="DE38" s="192"/>
      <c r="DF38" s="192"/>
      <c r="DG38" s="192"/>
      <c r="DH38" s="192"/>
      <c r="DI38" s="192"/>
      <c r="DJ38" s="192"/>
      <c r="DK38" s="192"/>
      <c r="DL38" s="192"/>
    </row>
    <row r="39" spans="3:116" hidden="1" outlineLevel="2">
      <c r="C39" s="179">
        <v>15</v>
      </c>
      <c r="D39" s="195">
        <f t="shared" ca="1" si="4"/>
        <v>-0.85028253121890218</v>
      </c>
      <c r="E39" s="195">
        <f t="shared" ca="1" si="0"/>
        <v>204.1897112545555</v>
      </c>
      <c r="F39" s="195">
        <f t="shared" ca="1" si="1"/>
        <v>217.37836128859578</v>
      </c>
      <c r="G39" s="195">
        <f t="shared" ca="1" si="2"/>
        <v>0</v>
      </c>
      <c r="H39" s="195">
        <f t="shared" ca="1" si="3"/>
        <v>0</v>
      </c>
      <c r="I39" s="192"/>
      <c r="O39" s="192"/>
      <c r="P39" s="192"/>
      <c r="V39" s="192"/>
      <c r="W39" s="192"/>
      <c r="X39" s="192"/>
      <c r="Y39" s="192"/>
      <c r="Z39" s="192"/>
      <c r="AA39" s="192"/>
      <c r="AB39" s="192"/>
      <c r="AC39" s="192"/>
      <c r="AD39" s="192"/>
      <c r="AE39" s="192"/>
      <c r="AF39" s="192"/>
      <c r="AG39" s="192"/>
      <c r="AH39" s="192"/>
      <c r="AI39" s="192"/>
      <c r="AJ39" s="192"/>
      <c r="AK39" s="192"/>
      <c r="AL39" s="192"/>
      <c r="AM39" s="192"/>
      <c r="AN39" s="192"/>
      <c r="AO39" s="192"/>
      <c r="AP39" s="192"/>
      <c r="AQ39" s="192"/>
      <c r="AR39" s="192"/>
      <c r="AS39" s="192"/>
      <c r="AT39" s="192"/>
      <c r="AU39" s="192"/>
      <c r="AV39" s="192"/>
      <c r="AW39" s="192"/>
      <c r="AX39" s="192"/>
      <c r="AY39" s="192"/>
      <c r="AZ39" s="192"/>
      <c r="BA39" s="192"/>
      <c r="BB39" s="192"/>
      <c r="BC39" s="192"/>
      <c r="BD39" s="192"/>
      <c r="BE39" s="192"/>
      <c r="BF39" s="192"/>
      <c r="BG39" s="192"/>
      <c r="BH39" s="192"/>
      <c r="BI39" s="192"/>
      <c r="BJ39" s="192"/>
      <c r="BK39" s="192"/>
      <c r="BL39" s="192"/>
      <c r="BM39" s="192"/>
      <c r="BN39" s="192"/>
      <c r="BO39" s="192"/>
      <c r="BP39" s="192"/>
      <c r="BQ39" s="192"/>
      <c r="BR39" s="192"/>
      <c r="BS39" s="192"/>
      <c r="BT39" s="192"/>
      <c r="BU39" s="192"/>
      <c r="BV39" s="192"/>
      <c r="BW39" s="192"/>
      <c r="BX39" s="192"/>
      <c r="BY39" s="192"/>
      <c r="BZ39" s="192"/>
      <c r="CA39" s="192"/>
      <c r="CB39" s="192"/>
      <c r="CC39" s="192"/>
      <c r="CD39" s="192"/>
      <c r="CE39" s="192"/>
      <c r="CF39" s="192"/>
      <c r="CG39" s="192"/>
      <c r="CH39" s="192"/>
      <c r="CI39" s="192"/>
      <c r="CJ39" s="192"/>
      <c r="CK39" s="192"/>
      <c r="CL39" s="192"/>
      <c r="CM39" s="192"/>
      <c r="CN39" s="192"/>
      <c r="CO39" s="192"/>
      <c r="CP39" s="192"/>
      <c r="CQ39" s="192"/>
      <c r="CR39" s="192"/>
      <c r="CS39" s="192"/>
      <c r="CT39" s="192"/>
      <c r="CU39" s="192"/>
      <c r="CV39" s="192"/>
      <c r="CW39" s="192"/>
      <c r="CX39" s="192"/>
      <c r="CY39" s="192"/>
      <c r="CZ39" s="192"/>
      <c r="DA39" s="192"/>
      <c r="DB39" s="192"/>
      <c r="DC39" s="192"/>
      <c r="DD39" s="192"/>
      <c r="DE39" s="192"/>
      <c r="DF39" s="192"/>
      <c r="DG39" s="192"/>
      <c r="DH39" s="192"/>
      <c r="DI39" s="192"/>
      <c r="DJ39" s="192"/>
      <c r="DK39" s="192"/>
      <c r="DL39" s="192"/>
    </row>
    <row r="40" spans="3:116" hidden="1" outlineLevel="2">
      <c r="C40" s="179">
        <v>16</v>
      </c>
      <c r="D40" s="195">
        <f t="shared" ca="1" si="4"/>
        <v>-1.4742590956018489</v>
      </c>
      <c r="E40" s="195">
        <f t="shared" ca="1" si="0"/>
        <v>178.03000049796731</v>
      </c>
      <c r="F40" s="195">
        <f t="shared" ca="1" si="1"/>
        <v>196.78229110500101</v>
      </c>
      <c r="G40" s="195">
        <f t="shared" ca="1" si="2"/>
        <v>0</v>
      </c>
      <c r="H40" s="195">
        <f t="shared" ca="1" si="3"/>
        <v>0</v>
      </c>
      <c r="I40" s="192"/>
      <c r="O40" s="192"/>
      <c r="P40" s="192"/>
      <c r="V40" s="192"/>
      <c r="W40" s="192"/>
      <c r="X40" s="192"/>
      <c r="Y40" s="192"/>
      <c r="Z40" s="192"/>
      <c r="AA40" s="192"/>
      <c r="AB40" s="192"/>
      <c r="AC40" s="192"/>
      <c r="AD40" s="192"/>
      <c r="AE40" s="192"/>
      <c r="AF40" s="192"/>
      <c r="AG40" s="192"/>
      <c r="AH40" s="192"/>
      <c r="AI40" s="192"/>
      <c r="AJ40" s="192"/>
      <c r="AK40" s="192"/>
      <c r="AL40" s="192"/>
      <c r="AM40" s="192"/>
      <c r="AN40" s="192"/>
      <c r="AO40" s="192"/>
      <c r="AP40" s="192"/>
      <c r="AQ40" s="192"/>
      <c r="AR40" s="192"/>
      <c r="AS40" s="192"/>
      <c r="AT40" s="192"/>
      <c r="AU40" s="192"/>
      <c r="AV40" s="192"/>
      <c r="AW40" s="192"/>
      <c r="AX40" s="192"/>
      <c r="AY40" s="192"/>
      <c r="AZ40" s="192"/>
      <c r="BA40" s="192"/>
      <c r="BB40" s="192"/>
      <c r="BC40" s="192"/>
      <c r="BD40" s="192"/>
      <c r="BE40" s="192"/>
      <c r="BF40" s="192"/>
      <c r="BG40" s="192"/>
      <c r="BH40" s="192"/>
      <c r="BI40" s="192"/>
      <c r="BJ40" s="192"/>
      <c r="BK40" s="192"/>
      <c r="BL40" s="192"/>
      <c r="BM40" s="192"/>
      <c r="BN40" s="192"/>
      <c r="BO40" s="192"/>
      <c r="BP40" s="192"/>
      <c r="BQ40" s="192"/>
      <c r="BR40" s="192"/>
      <c r="BS40" s="192"/>
      <c r="BT40" s="192"/>
      <c r="BU40" s="192"/>
      <c r="BV40" s="192"/>
      <c r="BW40" s="192"/>
      <c r="BX40" s="192"/>
      <c r="BY40" s="192"/>
      <c r="BZ40" s="192"/>
      <c r="CA40" s="192"/>
      <c r="CB40" s="192"/>
      <c r="CC40" s="192"/>
      <c r="CD40" s="192"/>
      <c r="CE40" s="192"/>
      <c r="CF40" s="192"/>
      <c r="CG40" s="192"/>
      <c r="CH40" s="192"/>
      <c r="CI40" s="192"/>
      <c r="CJ40" s="192"/>
      <c r="CK40" s="192"/>
      <c r="CL40" s="192"/>
      <c r="CM40" s="192"/>
      <c r="CN40" s="192"/>
      <c r="CO40" s="192"/>
      <c r="CP40" s="192"/>
      <c r="CQ40" s="192"/>
      <c r="CR40" s="192"/>
      <c r="CS40" s="192"/>
      <c r="CT40" s="192"/>
      <c r="CU40" s="192"/>
      <c r="CV40" s="192"/>
      <c r="CW40" s="192"/>
      <c r="CX40" s="192"/>
      <c r="CY40" s="192"/>
      <c r="CZ40" s="192"/>
      <c r="DA40" s="192"/>
      <c r="DB40" s="192"/>
      <c r="DC40" s="192"/>
      <c r="DD40" s="192"/>
      <c r="DE40" s="192"/>
      <c r="DF40" s="192"/>
      <c r="DG40" s="192"/>
      <c r="DH40" s="192"/>
      <c r="DI40" s="192"/>
      <c r="DJ40" s="192"/>
      <c r="DK40" s="192"/>
      <c r="DL40" s="192"/>
    </row>
    <row r="41" spans="3:116" hidden="1" outlineLevel="2">
      <c r="C41" s="179">
        <v>17</v>
      </c>
      <c r="D41" s="195">
        <f t="shared" ca="1" si="4"/>
        <v>-0.40687432269515034</v>
      </c>
      <c r="E41" s="195">
        <f t="shared" ca="1" si="0"/>
        <v>225.08390836989435</v>
      </c>
      <c r="F41" s="195">
        <f t="shared" ca="1" si="1"/>
        <v>233.31168216819967</v>
      </c>
      <c r="G41" s="195">
        <f t="shared" ca="1" si="2"/>
        <v>0</v>
      </c>
      <c r="H41" s="195">
        <f t="shared" ca="1" si="3"/>
        <v>0</v>
      </c>
      <c r="I41" s="192"/>
      <c r="O41" s="192"/>
      <c r="P41" s="192"/>
      <c r="V41" s="192"/>
      <c r="W41" s="192"/>
      <c r="X41" s="192"/>
      <c r="Y41" s="192"/>
      <c r="Z41" s="192"/>
      <c r="AA41" s="192"/>
      <c r="AB41" s="192"/>
      <c r="AC41" s="192"/>
      <c r="AD41" s="192"/>
      <c r="AE41" s="192"/>
      <c r="AF41" s="192"/>
      <c r="AG41" s="192"/>
      <c r="AH41" s="192"/>
      <c r="AI41" s="192"/>
      <c r="AJ41" s="192"/>
      <c r="AK41" s="192"/>
      <c r="AL41" s="192"/>
      <c r="AM41" s="192"/>
      <c r="AN41" s="192"/>
      <c r="AO41" s="192"/>
      <c r="AP41" s="192"/>
      <c r="AQ41" s="192"/>
      <c r="AR41" s="192"/>
      <c r="AS41" s="192"/>
      <c r="AT41" s="192"/>
      <c r="AU41" s="192"/>
      <c r="AV41" s="192"/>
      <c r="AW41" s="192"/>
      <c r="AX41" s="192"/>
      <c r="AY41" s="192"/>
      <c r="AZ41" s="192"/>
      <c r="BA41" s="192"/>
      <c r="BB41" s="192"/>
      <c r="BC41" s="192"/>
      <c r="BD41" s="192"/>
      <c r="BE41" s="192"/>
      <c r="BF41" s="192"/>
      <c r="BG41" s="192"/>
      <c r="BH41" s="192"/>
      <c r="BI41" s="192"/>
      <c r="BJ41" s="192"/>
      <c r="BK41" s="192"/>
      <c r="BL41" s="192"/>
      <c r="BM41" s="192"/>
      <c r="BN41" s="192"/>
      <c r="BO41" s="192"/>
      <c r="BP41" s="192"/>
      <c r="BQ41" s="192"/>
      <c r="BR41" s="192"/>
      <c r="BS41" s="192"/>
      <c r="BT41" s="192"/>
      <c r="BU41" s="192"/>
      <c r="BV41" s="192"/>
      <c r="BW41" s="192"/>
      <c r="BX41" s="192"/>
      <c r="BY41" s="192"/>
      <c r="BZ41" s="192"/>
      <c r="CA41" s="192"/>
      <c r="CB41" s="192"/>
      <c r="CC41" s="192"/>
      <c r="CD41" s="192"/>
      <c r="CE41" s="192"/>
      <c r="CF41" s="192"/>
      <c r="CG41" s="192"/>
      <c r="CH41" s="192"/>
      <c r="CI41" s="192"/>
      <c r="CJ41" s="192"/>
      <c r="CK41" s="192"/>
      <c r="CL41" s="192"/>
      <c r="CM41" s="192"/>
      <c r="CN41" s="192"/>
      <c r="CO41" s="192"/>
      <c r="CP41" s="192"/>
      <c r="CQ41" s="192"/>
      <c r="CR41" s="192"/>
      <c r="CS41" s="192"/>
      <c r="CT41" s="192"/>
      <c r="CU41" s="192"/>
      <c r="CV41" s="192"/>
      <c r="CW41" s="192"/>
      <c r="CX41" s="192"/>
      <c r="CY41" s="192"/>
      <c r="CZ41" s="192"/>
      <c r="DA41" s="192"/>
      <c r="DB41" s="192"/>
      <c r="DC41" s="192"/>
      <c r="DD41" s="192"/>
      <c r="DE41" s="192"/>
      <c r="DF41" s="192"/>
      <c r="DG41" s="192"/>
      <c r="DH41" s="192"/>
      <c r="DI41" s="192"/>
      <c r="DJ41" s="192"/>
      <c r="DK41" s="192"/>
      <c r="DL41" s="192"/>
    </row>
    <row r="42" spans="3:116" hidden="1" outlineLevel="2">
      <c r="C42" s="179">
        <v>18</v>
      </c>
      <c r="D42" s="195">
        <f t="shared" ca="1" si="4"/>
        <v>-0.64561960800945439</v>
      </c>
      <c r="E42" s="195">
        <f t="shared" ca="1" si="0"/>
        <v>213.58121831226103</v>
      </c>
      <c r="F42" s="195">
        <f t="shared" ca="1" si="1"/>
        <v>224.59275984329167</v>
      </c>
      <c r="G42" s="195">
        <f t="shared" ca="1" si="2"/>
        <v>0</v>
      </c>
      <c r="H42" s="195">
        <f t="shared" ca="1" si="3"/>
        <v>0</v>
      </c>
      <c r="I42" s="192"/>
      <c r="O42" s="192"/>
      <c r="P42" s="192"/>
      <c r="V42" s="192"/>
      <c r="W42" s="192"/>
      <c r="X42" s="192"/>
      <c r="Y42" s="192"/>
      <c r="Z42" s="192"/>
      <c r="AA42" s="192"/>
      <c r="AB42" s="192"/>
      <c r="AC42" s="192"/>
      <c r="AD42" s="192"/>
      <c r="AE42" s="192"/>
      <c r="AF42" s="192"/>
      <c r="AG42" s="192"/>
      <c r="AH42" s="192"/>
      <c r="AI42" s="192"/>
      <c r="AJ42" s="192"/>
      <c r="AK42" s="192"/>
      <c r="AL42" s="192"/>
      <c r="AM42" s="192"/>
      <c r="AN42" s="192"/>
      <c r="AO42" s="192"/>
      <c r="AP42" s="192"/>
      <c r="AQ42" s="192"/>
      <c r="AR42" s="192"/>
      <c r="AS42" s="192"/>
      <c r="AT42" s="192"/>
      <c r="AU42" s="192"/>
      <c r="AV42" s="192"/>
      <c r="AW42" s="192"/>
      <c r="AX42" s="192"/>
      <c r="AY42" s="192"/>
      <c r="AZ42" s="192"/>
      <c r="BA42" s="192"/>
      <c r="BB42" s="192"/>
      <c r="BC42" s="192"/>
      <c r="BD42" s="192"/>
      <c r="BE42" s="192"/>
      <c r="BF42" s="192"/>
      <c r="BG42" s="192"/>
      <c r="BH42" s="192"/>
      <c r="BI42" s="192"/>
      <c r="BJ42" s="192"/>
      <c r="BK42" s="192"/>
      <c r="BL42" s="192"/>
      <c r="BM42" s="192"/>
      <c r="BN42" s="192"/>
      <c r="BO42" s="192"/>
      <c r="BP42" s="192"/>
      <c r="BQ42" s="192"/>
      <c r="BR42" s="192"/>
      <c r="BS42" s="192"/>
      <c r="BT42" s="192"/>
      <c r="BU42" s="192"/>
      <c r="BV42" s="192"/>
      <c r="BW42" s="192"/>
      <c r="BX42" s="192"/>
      <c r="BY42" s="192"/>
      <c r="BZ42" s="192"/>
      <c r="CA42" s="192"/>
      <c r="CB42" s="192"/>
      <c r="CC42" s="192"/>
      <c r="CD42" s="192"/>
      <c r="CE42" s="192"/>
      <c r="CF42" s="192"/>
      <c r="CG42" s="192"/>
      <c r="CH42" s="192"/>
      <c r="CI42" s="192"/>
      <c r="CJ42" s="192"/>
      <c r="CK42" s="192"/>
      <c r="CL42" s="192"/>
      <c r="CM42" s="192"/>
      <c r="CN42" s="192"/>
      <c r="CO42" s="192"/>
      <c r="CP42" s="192"/>
      <c r="CQ42" s="192"/>
      <c r="CR42" s="192"/>
      <c r="CS42" s="192"/>
      <c r="CT42" s="192"/>
      <c r="CU42" s="192"/>
      <c r="CV42" s="192"/>
      <c r="CW42" s="192"/>
      <c r="CX42" s="192"/>
      <c r="CY42" s="192"/>
      <c r="CZ42" s="192"/>
      <c r="DA42" s="192"/>
      <c r="DB42" s="192"/>
      <c r="DC42" s="192"/>
      <c r="DD42" s="192"/>
      <c r="DE42" s="192"/>
      <c r="DF42" s="192"/>
      <c r="DG42" s="192"/>
      <c r="DH42" s="192"/>
      <c r="DI42" s="192"/>
      <c r="DJ42" s="192"/>
      <c r="DK42" s="192"/>
      <c r="DL42" s="192"/>
    </row>
    <row r="43" spans="3:116" hidden="1" outlineLevel="2">
      <c r="C43" s="179">
        <v>19</v>
      </c>
      <c r="D43" s="195">
        <f t="shared" ca="1" si="4"/>
        <v>-0.34006094550463978</v>
      </c>
      <c r="E43" s="195">
        <f t="shared" ca="1" si="0"/>
        <v>228.41250025828509</v>
      </c>
      <c r="F43" s="195">
        <f t="shared" ca="1" si="1"/>
        <v>235.81175167058936</v>
      </c>
      <c r="G43" s="195">
        <f t="shared" ca="1" si="2"/>
        <v>0</v>
      </c>
      <c r="H43" s="195">
        <f t="shared" ca="1" si="3"/>
        <v>0</v>
      </c>
      <c r="I43" s="192"/>
      <c r="O43" s="192"/>
      <c r="P43" s="192"/>
      <c r="V43" s="192"/>
      <c r="W43" s="192"/>
      <c r="X43" s="192"/>
      <c r="Y43" s="192"/>
      <c r="Z43" s="192"/>
      <c r="AA43" s="192"/>
      <c r="AB43" s="192"/>
      <c r="AC43" s="192"/>
      <c r="AD43" s="192"/>
      <c r="AE43" s="192"/>
      <c r="AF43" s="192"/>
      <c r="AG43" s="192"/>
      <c r="AH43" s="192"/>
      <c r="AI43" s="192"/>
      <c r="AJ43" s="192"/>
      <c r="AK43" s="192"/>
      <c r="AL43" s="192"/>
      <c r="AM43" s="192"/>
      <c r="AN43" s="192"/>
      <c r="AO43" s="192"/>
      <c r="AP43" s="192"/>
      <c r="AQ43" s="192"/>
      <c r="AR43" s="192"/>
      <c r="AS43" s="192"/>
      <c r="AT43" s="192"/>
      <c r="AU43" s="192"/>
      <c r="AV43" s="192"/>
      <c r="AW43" s="192"/>
      <c r="AX43" s="192"/>
      <c r="AY43" s="192"/>
      <c r="AZ43" s="192"/>
      <c r="BA43" s="192"/>
      <c r="BB43" s="192"/>
      <c r="BC43" s="192"/>
      <c r="BD43" s="192"/>
      <c r="BE43" s="192"/>
      <c r="BF43" s="192"/>
      <c r="BG43" s="192"/>
      <c r="BH43" s="192"/>
      <c r="BI43" s="192"/>
      <c r="BJ43" s="192"/>
      <c r="BK43" s="192"/>
      <c r="BL43" s="192"/>
      <c r="BM43" s="192"/>
      <c r="BN43" s="192"/>
      <c r="BO43" s="192"/>
      <c r="BP43" s="192"/>
      <c r="BQ43" s="192"/>
      <c r="BR43" s="192"/>
      <c r="BS43" s="192"/>
      <c r="BT43" s="192"/>
      <c r="BU43" s="192"/>
      <c r="BV43" s="192"/>
      <c r="BW43" s="192"/>
      <c r="BX43" s="192"/>
      <c r="BY43" s="192"/>
      <c r="BZ43" s="192"/>
      <c r="CA43" s="192"/>
      <c r="CB43" s="192"/>
      <c r="CC43" s="192"/>
      <c r="CD43" s="192"/>
      <c r="CE43" s="192"/>
      <c r="CF43" s="192"/>
      <c r="CG43" s="192"/>
      <c r="CH43" s="192"/>
      <c r="CI43" s="192"/>
      <c r="CJ43" s="192"/>
      <c r="CK43" s="192"/>
      <c r="CL43" s="192"/>
      <c r="CM43" s="192"/>
      <c r="CN43" s="192"/>
      <c r="CO43" s="192"/>
      <c r="CP43" s="192"/>
      <c r="CQ43" s="192"/>
      <c r="CR43" s="192"/>
      <c r="CS43" s="192"/>
      <c r="CT43" s="192"/>
      <c r="CU43" s="192"/>
      <c r="CV43" s="192"/>
      <c r="CW43" s="192"/>
      <c r="CX43" s="192"/>
      <c r="CY43" s="192"/>
      <c r="CZ43" s="192"/>
      <c r="DA43" s="192"/>
      <c r="DB43" s="192"/>
      <c r="DC43" s="192"/>
      <c r="DD43" s="192"/>
      <c r="DE43" s="192"/>
      <c r="DF43" s="192"/>
      <c r="DG43" s="192"/>
      <c r="DH43" s="192"/>
      <c r="DI43" s="192"/>
      <c r="DJ43" s="192"/>
      <c r="DK43" s="192"/>
      <c r="DL43" s="192"/>
    </row>
    <row r="44" spans="3:116" hidden="1" outlineLevel="2">
      <c r="C44" s="179">
        <v>20</v>
      </c>
      <c r="D44" s="195">
        <f t="shared" ca="1" si="4"/>
        <v>-1.0191209012727418</v>
      </c>
      <c r="E44" s="195">
        <f t="shared" ca="1" si="0"/>
        <v>196.75377621331248</v>
      </c>
      <c r="F44" s="195">
        <f t="shared" ca="1" si="1"/>
        <v>211.6015590174473</v>
      </c>
      <c r="G44" s="195">
        <f t="shared" ca="1" si="2"/>
        <v>0</v>
      </c>
      <c r="H44" s="195">
        <f t="shared" ca="1" si="3"/>
        <v>0</v>
      </c>
      <c r="I44" s="192"/>
      <c r="O44" s="192"/>
      <c r="P44" s="192"/>
      <c r="V44" s="192"/>
      <c r="W44" s="192"/>
      <c r="X44" s="192"/>
      <c r="Y44" s="192"/>
      <c r="Z44" s="192"/>
      <c r="AA44" s="192"/>
      <c r="AB44" s="192"/>
      <c r="AC44" s="192"/>
      <c r="AD44" s="192"/>
      <c r="AE44" s="192"/>
      <c r="AF44" s="192"/>
      <c r="AG44" s="192"/>
      <c r="AH44" s="192"/>
      <c r="AI44" s="192"/>
      <c r="AJ44" s="192"/>
      <c r="AK44" s="192"/>
      <c r="AL44" s="192"/>
      <c r="AM44" s="192"/>
      <c r="AN44" s="192"/>
      <c r="AO44" s="192"/>
      <c r="AP44" s="192"/>
      <c r="AQ44" s="192"/>
      <c r="AR44" s="192"/>
      <c r="AS44" s="192"/>
      <c r="AT44" s="192"/>
      <c r="AU44" s="192"/>
      <c r="AV44" s="192"/>
      <c r="AW44" s="192"/>
      <c r="AX44" s="192"/>
      <c r="AY44" s="192"/>
      <c r="AZ44" s="192"/>
      <c r="BA44" s="192"/>
      <c r="BB44" s="192"/>
      <c r="BC44" s="192"/>
      <c r="BD44" s="192"/>
      <c r="BE44" s="192"/>
      <c r="BF44" s="192"/>
      <c r="BG44" s="192"/>
      <c r="BH44" s="192"/>
      <c r="BI44" s="192"/>
      <c r="BJ44" s="192"/>
      <c r="BK44" s="192"/>
      <c r="BL44" s="192"/>
      <c r="BM44" s="192"/>
      <c r="BN44" s="192"/>
      <c r="BO44" s="192"/>
      <c r="BP44" s="192"/>
      <c r="BQ44" s="192"/>
      <c r="BR44" s="192"/>
      <c r="BS44" s="192"/>
      <c r="BT44" s="192"/>
      <c r="BU44" s="192"/>
      <c r="BV44" s="192"/>
      <c r="BW44" s="192"/>
      <c r="BX44" s="192"/>
      <c r="BY44" s="192"/>
      <c r="BZ44" s="192"/>
      <c r="CA44" s="192"/>
      <c r="CB44" s="192"/>
      <c r="CC44" s="192"/>
      <c r="CD44" s="192"/>
      <c r="CE44" s="192"/>
      <c r="CF44" s="192"/>
      <c r="CG44" s="192"/>
      <c r="CH44" s="192"/>
      <c r="CI44" s="192"/>
      <c r="CJ44" s="192"/>
      <c r="CK44" s="192"/>
      <c r="CL44" s="192"/>
      <c r="CM44" s="192"/>
      <c r="CN44" s="192"/>
      <c r="CO44" s="192"/>
      <c r="CP44" s="192"/>
      <c r="CQ44" s="192"/>
      <c r="CR44" s="192"/>
      <c r="CS44" s="192"/>
      <c r="CT44" s="192"/>
      <c r="CU44" s="192"/>
      <c r="CV44" s="192"/>
      <c r="CW44" s="192"/>
      <c r="CX44" s="192"/>
      <c r="CY44" s="192"/>
      <c r="CZ44" s="192"/>
      <c r="DA44" s="192"/>
      <c r="DB44" s="192"/>
      <c r="DC44" s="192"/>
      <c r="DD44" s="192"/>
      <c r="DE44" s="192"/>
      <c r="DF44" s="192"/>
      <c r="DG44" s="192"/>
      <c r="DH44" s="192"/>
      <c r="DI44" s="192"/>
      <c r="DJ44" s="192"/>
      <c r="DK44" s="192"/>
      <c r="DL44" s="192"/>
    </row>
    <row r="45" spans="3:116" hidden="1" outlineLevel="2">
      <c r="C45" s="179">
        <v>21</v>
      </c>
      <c r="D45" s="195">
        <f t="shared" ca="1" si="4"/>
        <v>2.1629935553312047</v>
      </c>
      <c r="E45" s="195">
        <f t="shared" ca="1" si="0"/>
        <v>395.88095589584202</v>
      </c>
      <c r="F45" s="195">
        <f t="shared" ca="1" si="1"/>
        <v>351.5457724385019</v>
      </c>
      <c r="G45" s="195">
        <f t="shared" ca="1" si="2"/>
        <v>145.88095589584202</v>
      </c>
      <c r="H45" s="195">
        <f t="shared" ca="1" si="3"/>
        <v>101.5457724385019</v>
      </c>
      <c r="I45" s="192"/>
      <c r="O45" s="192"/>
      <c r="P45" s="192"/>
      <c r="V45" s="192"/>
      <c r="W45" s="192"/>
      <c r="X45" s="192"/>
      <c r="Y45" s="192"/>
      <c r="Z45" s="192"/>
      <c r="AA45" s="192"/>
      <c r="AB45" s="192"/>
      <c r="AC45" s="192"/>
      <c r="AD45" s="192"/>
      <c r="AE45" s="192"/>
      <c r="AF45" s="192"/>
      <c r="AG45" s="192"/>
      <c r="AH45" s="192"/>
      <c r="AI45" s="192"/>
      <c r="AJ45" s="192"/>
      <c r="AK45" s="192"/>
      <c r="AL45" s="192"/>
      <c r="AM45" s="192"/>
      <c r="AN45" s="192"/>
      <c r="AO45" s="192"/>
      <c r="AP45" s="192"/>
      <c r="AQ45" s="192"/>
      <c r="AR45" s="192"/>
      <c r="AS45" s="192"/>
      <c r="AT45" s="192"/>
      <c r="AU45" s="192"/>
      <c r="AV45" s="192"/>
      <c r="AW45" s="192"/>
      <c r="AX45" s="192"/>
      <c r="AY45" s="192"/>
      <c r="AZ45" s="192"/>
      <c r="BA45" s="192"/>
      <c r="BB45" s="192"/>
      <c r="BC45" s="192"/>
      <c r="BD45" s="192"/>
      <c r="BE45" s="192"/>
      <c r="BF45" s="192"/>
      <c r="BG45" s="192"/>
      <c r="BH45" s="192"/>
      <c r="BI45" s="192"/>
      <c r="BJ45" s="192"/>
      <c r="BK45" s="192"/>
      <c r="BL45" s="192"/>
      <c r="BM45" s="192"/>
      <c r="BN45" s="192"/>
      <c r="BO45" s="192"/>
      <c r="BP45" s="192"/>
      <c r="BQ45" s="192"/>
      <c r="BR45" s="192"/>
      <c r="BS45" s="192"/>
      <c r="BT45" s="192"/>
      <c r="BU45" s="192"/>
      <c r="BV45" s="192"/>
      <c r="BW45" s="192"/>
      <c r="BX45" s="192"/>
      <c r="BY45" s="192"/>
      <c r="BZ45" s="192"/>
      <c r="CA45" s="192"/>
      <c r="CB45" s="192"/>
      <c r="CC45" s="192"/>
      <c r="CD45" s="192"/>
      <c r="CE45" s="192"/>
      <c r="CF45" s="192"/>
      <c r="CG45" s="192"/>
      <c r="CH45" s="192"/>
      <c r="CI45" s="192"/>
      <c r="CJ45" s="192"/>
      <c r="CK45" s="192"/>
      <c r="CL45" s="192"/>
      <c r="CM45" s="192"/>
      <c r="CN45" s="192"/>
      <c r="CO45" s="192"/>
      <c r="CP45" s="192"/>
      <c r="CQ45" s="192"/>
      <c r="CR45" s="192"/>
      <c r="CS45" s="192"/>
      <c r="CT45" s="192"/>
      <c r="CU45" s="192"/>
      <c r="CV45" s="192"/>
      <c r="CW45" s="192"/>
      <c r="CX45" s="192"/>
      <c r="CY45" s="192"/>
      <c r="CZ45" s="192"/>
      <c r="DA45" s="192"/>
      <c r="DB45" s="192"/>
      <c r="DC45" s="192"/>
      <c r="DD45" s="192"/>
      <c r="DE45" s="192"/>
      <c r="DF45" s="192"/>
      <c r="DG45" s="192"/>
      <c r="DH45" s="192"/>
      <c r="DI45" s="192"/>
      <c r="DJ45" s="192"/>
      <c r="DK45" s="192"/>
      <c r="DL45" s="192"/>
    </row>
    <row r="46" spans="3:116" hidden="1" outlineLevel="2">
      <c r="C46" s="179">
        <v>22</v>
      </c>
      <c r="D46" s="195">
        <f t="shared" ca="1" si="4"/>
        <v>-0.60360863621413785</v>
      </c>
      <c r="E46" s="195">
        <f t="shared" ca="1" si="0"/>
        <v>215.56180004319981</v>
      </c>
      <c r="F46" s="195">
        <f t="shared" ca="1" si="1"/>
        <v>226.10301466298517</v>
      </c>
      <c r="G46" s="195">
        <f t="shared" ca="1" si="2"/>
        <v>0</v>
      </c>
      <c r="H46" s="195">
        <f t="shared" ca="1" si="3"/>
        <v>0</v>
      </c>
      <c r="I46" s="192"/>
      <c r="O46" s="192"/>
      <c r="P46" s="192"/>
      <c r="V46" s="192"/>
      <c r="W46" s="192"/>
      <c r="X46" s="192"/>
      <c r="Y46" s="192"/>
      <c r="Z46" s="192"/>
      <c r="AA46" s="192"/>
      <c r="AB46" s="192"/>
      <c r="AC46" s="192"/>
      <c r="AD46" s="192"/>
      <c r="AE46" s="192"/>
      <c r="AF46" s="192"/>
      <c r="AG46" s="192"/>
      <c r="AH46" s="192"/>
      <c r="AI46" s="192"/>
      <c r="AJ46" s="192"/>
      <c r="AK46" s="192"/>
      <c r="AL46" s="192"/>
      <c r="AM46" s="192"/>
      <c r="AN46" s="192"/>
      <c r="AO46" s="192"/>
      <c r="AP46" s="192"/>
      <c r="AQ46" s="192"/>
      <c r="AR46" s="192"/>
      <c r="AS46" s="192"/>
      <c r="AT46" s="192"/>
      <c r="AU46" s="192"/>
      <c r="AV46" s="192"/>
      <c r="AW46" s="192"/>
      <c r="AX46" s="192"/>
      <c r="AY46" s="192"/>
      <c r="AZ46" s="192"/>
      <c r="BA46" s="192"/>
      <c r="BB46" s="192"/>
      <c r="BC46" s="192"/>
      <c r="BD46" s="192"/>
      <c r="BE46" s="192"/>
      <c r="BF46" s="192"/>
      <c r="BG46" s="192"/>
      <c r="BH46" s="192"/>
      <c r="BI46" s="192"/>
      <c r="BJ46" s="192"/>
      <c r="BK46" s="192"/>
      <c r="BL46" s="192"/>
      <c r="BM46" s="192"/>
      <c r="BN46" s="192"/>
      <c r="BO46" s="192"/>
      <c r="BP46" s="192"/>
      <c r="BQ46" s="192"/>
      <c r="BR46" s="192"/>
      <c r="BS46" s="192"/>
      <c r="BT46" s="192"/>
      <c r="BU46" s="192"/>
      <c r="BV46" s="192"/>
      <c r="BW46" s="192"/>
      <c r="BX46" s="192"/>
      <c r="BY46" s="192"/>
      <c r="BZ46" s="192"/>
      <c r="CA46" s="192"/>
      <c r="CB46" s="192"/>
      <c r="CC46" s="192"/>
      <c r="CD46" s="192"/>
      <c r="CE46" s="192"/>
      <c r="CF46" s="192"/>
      <c r="CG46" s="192"/>
      <c r="CH46" s="192"/>
      <c r="CI46" s="192"/>
      <c r="CJ46" s="192"/>
      <c r="CK46" s="192"/>
      <c r="CL46" s="192"/>
      <c r="CM46" s="192"/>
      <c r="CN46" s="192"/>
      <c r="CO46" s="192"/>
      <c r="CP46" s="192"/>
      <c r="CQ46" s="192"/>
      <c r="CR46" s="192"/>
      <c r="CS46" s="192"/>
      <c r="CT46" s="192"/>
      <c r="CU46" s="192"/>
      <c r="CV46" s="192"/>
      <c r="CW46" s="192"/>
      <c r="CX46" s="192"/>
      <c r="CY46" s="192"/>
      <c r="CZ46" s="192"/>
      <c r="DA46" s="192"/>
      <c r="DB46" s="192"/>
      <c r="DC46" s="192"/>
      <c r="DD46" s="192"/>
      <c r="DE46" s="192"/>
      <c r="DF46" s="192"/>
      <c r="DG46" s="192"/>
      <c r="DH46" s="192"/>
      <c r="DI46" s="192"/>
      <c r="DJ46" s="192"/>
      <c r="DK46" s="192"/>
      <c r="DL46" s="192"/>
    </row>
    <row r="47" spans="3:116" hidden="1" outlineLevel="2">
      <c r="C47" s="179">
        <v>23</v>
      </c>
      <c r="D47" s="195">
        <f t="shared" ca="1" si="4"/>
        <v>1.2044648935750164</v>
      </c>
      <c r="E47" s="195">
        <f t="shared" ca="1" si="0"/>
        <v>320.70117306349272</v>
      </c>
      <c r="F47" s="195">
        <f t="shared" ca="1" si="1"/>
        <v>301.69851210945308</v>
      </c>
      <c r="G47" s="195">
        <f t="shared" ca="1" si="2"/>
        <v>70.701173063492718</v>
      </c>
      <c r="H47" s="195">
        <f t="shared" ca="1" si="3"/>
        <v>51.698512109453077</v>
      </c>
      <c r="I47" s="192"/>
      <c r="O47" s="192"/>
      <c r="P47" s="192"/>
      <c r="V47" s="192"/>
      <c r="W47" s="192"/>
      <c r="X47" s="192"/>
      <c r="Y47" s="192"/>
      <c r="Z47" s="192"/>
      <c r="AA47" s="192"/>
      <c r="AB47" s="192"/>
      <c r="AC47" s="192"/>
      <c r="AD47" s="192"/>
      <c r="AE47" s="192"/>
      <c r="AF47" s="192"/>
      <c r="AG47" s="192"/>
      <c r="AH47" s="192"/>
      <c r="AI47" s="192"/>
      <c r="AJ47" s="192"/>
      <c r="AK47" s="192"/>
      <c r="AL47" s="192"/>
      <c r="AM47" s="192"/>
      <c r="AN47" s="192"/>
      <c r="AO47" s="192"/>
      <c r="AP47" s="192"/>
      <c r="AQ47" s="192"/>
      <c r="AR47" s="192"/>
      <c r="AS47" s="192"/>
      <c r="AT47" s="192"/>
      <c r="AU47" s="192"/>
      <c r="AV47" s="192"/>
      <c r="AW47" s="192"/>
      <c r="AX47" s="192"/>
      <c r="AY47" s="192"/>
      <c r="AZ47" s="192"/>
      <c r="BA47" s="192"/>
      <c r="BB47" s="192"/>
      <c r="BC47" s="192"/>
      <c r="BD47" s="192"/>
      <c r="BE47" s="192"/>
      <c r="BF47" s="192"/>
      <c r="BG47" s="192"/>
      <c r="BH47" s="192"/>
      <c r="BI47" s="192"/>
      <c r="BJ47" s="192"/>
      <c r="BK47" s="192"/>
      <c r="BL47" s="192"/>
      <c r="BM47" s="192"/>
      <c r="BN47" s="192"/>
      <c r="BO47" s="192"/>
      <c r="BP47" s="192"/>
      <c r="BQ47" s="192"/>
      <c r="BR47" s="192"/>
      <c r="BS47" s="192"/>
      <c r="BT47" s="192"/>
      <c r="BU47" s="192"/>
      <c r="BV47" s="192"/>
      <c r="BW47" s="192"/>
      <c r="BX47" s="192"/>
      <c r="BY47" s="192"/>
      <c r="BZ47" s="192"/>
      <c r="CA47" s="192"/>
      <c r="CB47" s="192"/>
      <c r="CC47" s="192"/>
      <c r="CD47" s="192"/>
      <c r="CE47" s="192"/>
      <c r="CF47" s="192"/>
      <c r="CG47" s="192"/>
      <c r="CH47" s="192"/>
      <c r="CI47" s="192"/>
      <c r="CJ47" s="192"/>
      <c r="CK47" s="192"/>
      <c r="CL47" s="192"/>
      <c r="CM47" s="192"/>
      <c r="CN47" s="192"/>
      <c r="CO47" s="192"/>
      <c r="CP47" s="192"/>
      <c r="CQ47" s="192"/>
      <c r="CR47" s="192"/>
      <c r="CS47" s="192"/>
      <c r="CT47" s="192"/>
      <c r="CU47" s="192"/>
      <c r="CV47" s="192"/>
      <c r="CW47" s="192"/>
      <c r="CX47" s="192"/>
      <c r="CY47" s="192"/>
      <c r="CZ47" s="192"/>
      <c r="DA47" s="192"/>
      <c r="DB47" s="192"/>
      <c r="DC47" s="192"/>
      <c r="DD47" s="192"/>
      <c r="DE47" s="192"/>
      <c r="DF47" s="192"/>
      <c r="DG47" s="192"/>
      <c r="DH47" s="192"/>
      <c r="DI47" s="192"/>
      <c r="DJ47" s="192"/>
      <c r="DK47" s="192"/>
      <c r="DL47" s="192"/>
    </row>
    <row r="48" spans="3:116" hidden="1" outlineLevel="2">
      <c r="C48" s="179">
        <v>24</v>
      </c>
      <c r="D48" s="195">
        <f t="shared" ca="1" si="4"/>
        <v>2.3864560415087848</v>
      </c>
      <c r="E48" s="195">
        <f t="shared" ca="1" si="0"/>
        <v>415.80307205650723</v>
      </c>
      <c r="F48" s="195">
        <f t="shared" ca="1" si="1"/>
        <v>364.30387517026043</v>
      </c>
      <c r="G48" s="195">
        <f t="shared" ca="1" si="2"/>
        <v>165.80307205650723</v>
      </c>
      <c r="H48" s="195">
        <f t="shared" ca="1" si="3"/>
        <v>114.30387517026043</v>
      </c>
      <c r="I48" s="192"/>
      <c r="O48" s="192"/>
      <c r="P48" s="192"/>
      <c r="V48" s="192"/>
      <c r="W48" s="192"/>
      <c r="X48" s="192"/>
      <c r="Y48" s="192"/>
      <c r="Z48" s="192"/>
      <c r="AA48" s="192"/>
      <c r="AB48" s="192"/>
      <c r="AC48" s="192"/>
      <c r="AD48" s="192"/>
      <c r="AE48" s="192"/>
      <c r="AF48" s="192"/>
      <c r="AG48" s="192"/>
      <c r="AH48" s="192"/>
      <c r="AI48" s="192"/>
      <c r="AJ48" s="192"/>
      <c r="AK48" s="192"/>
      <c r="AL48" s="192"/>
      <c r="AM48" s="192"/>
      <c r="AN48" s="192"/>
      <c r="AO48" s="192"/>
      <c r="AP48" s="192"/>
      <c r="AQ48" s="192"/>
      <c r="AR48" s="192"/>
      <c r="AS48" s="192"/>
      <c r="AT48" s="192"/>
      <c r="AU48" s="192"/>
      <c r="AV48" s="192"/>
      <c r="AW48" s="192"/>
      <c r="AX48" s="192"/>
      <c r="AY48" s="192"/>
      <c r="AZ48" s="192"/>
      <c r="BA48" s="192"/>
      <c r="BB48" s="192"/>
      <c r="BC48" s="192"/>
      <c r="BD48" s="192"/>
      <c r="BE48" s="192"/>
      <c r="BF48" s="192"/>
      <c r="BG48" s="192"/>
      <c r="BH48" s="192"/>
      <c r="BI48" s="192"/>
      <c r="BJ48" s="192"/>
      <c r="BK48" s="192"/>
      <c r="BL48" s="192"/>
      <c r="BM48" s="192"/>
      <c r="BN48" s="192"/>
      <c r="BO48" s="192"/>
      <c r="BP48" s="192"/>
      <c r="BQ48" s="192"/>
      <c r="BR48" s="192"/>
      <c r="BS48" s="192"/>
      <c r="BT48" s="192"/>
      <c r="BU48" s="192"/>
      <c r="BV48" s="192"/>
      <c r="BW48" s="192"/>
      <c r="BX48" s="192"/>
      <c r="BY48" s="192"/>
      <c r="BZ48" s="192"/>
      <c r="CA48" s="192"/>
      <c r="CB48" s="192"/>
      <c r="CC48" s="192"/>
      <c r="CD48" s="192"/>
      <c r="CE48" s="192"/>
      <c r="CF48" s="192"/>
      <c r="CG48" s="192"/>
      <c r="CH48" s="192"/>
      <c r="CI48" s="192"/>
      <c r="CJ48" s="192"/>
      <c r="CK48" s="192"/>
      <c r="CL48" s="192"/>
      <c r="CM48" s="192"/>
      <c r="CN48" s="192"/>
      <c r="CO48" s="192"/>
      <c r="CP48" s="192"/>
      <c r="CQ48" s="192"/>
      <c r="CR48" s="192"/>
      <c r="CS48" s="192"/>
      <c r="CT48" s="192"/>
      <c r="CU48" s="192"/>
      <c r="CV48" s="192"/>
      <c r="CW48" s="192"/>
      <c r="CX48" s="192"/>
      <c r="CY48" s="192"/>
      <c r="CZ48" s="192"/>
      <c r="DA48" s="192"/>
      <c r="DB48" s="192"/>
      <c r="DC48" s="192"/>
      <c r="DD48" s="192"/>
      <c r="DE48" s="192"/>
      <c r="DF48" s="192"/>
      <c r="DG48" s="192"/>
      <c r="DH48" s="192"/>
      <c r="DI48" s="192"/>
      <c r="DJ48" s="192"/>
      <c r="DK48" s="192"/>
      <c r="DL48" s="192"/>
    </row>
    <row r="49" spans="3:116" hidden="1" outlineLevel="2">
      <c r="C49" s="179">
        <v>25</v>
      </c>
      <c r="D49" s="195">
        <f t="shared" ca="1" si="4"/>
        <v>-0.94015785828256859</v>
      </c>
      <c r="E49" s="195">
        <f t="shared" ca="1" si="0"/>
        <v>200.19712365957932</v>
      </c>
      <c r="F49" s="195">
        <f t="shared" ca="1" si="1"/>
        <v>214.28391617635495</v>
      </c>
      <c r="G49" s="195">
        <f t="shared" ca="1" si="2"/>
        <v>0</v>
      </c>
      <c r="H49" s="195">
        <f t="shared" ca="1" si="3"/>
        <v>0</v>
      </c>
      <c r="I49" s="192"/>
      <c r="O49" s="192"/>
      <c r="P49" s="192"/>
      <c r="V49" s="192"/>
      <c r="W49" s="192"/>
      <c r="X49" s="192"/>
      <c r="Y49" s="192"/>
      <c r="Z49" s="192"/>
      <c r="AA49" s="192"/>
      <c r="AB49" s="192"/>
      <c r="AC49" s="192"/>
      <c r="AD49" s="192"/>
      <c r="AE49" s="192"/>
      <c r="AF49" s="192"/>
      <c r="AG49" s="192"/>
      <c r="AH49" s="192"/>
      <c r="AI49" s="192"/>
      <c r="AJ49" s="192"/>
      <c r="AK49" s="192"/>
      <c r="AL49" s="192"/>
      <c r="AM49" s="192"/>
      <c r="AN49" s="192"/>
      <c r="AO49" s="192"/>
      <c r="AP49" s="192"/>
      <c r="AQ49" s="192"/>
      <c r="AR49" s="192"/>
      <c r="AS49" s="192"/>
      <c r="AT49" s="192"/>
      <c r="AU49" s="192"/>
      <c r="AV49" s="192"/>
      <c r="AW49" s="192"/>
      <c r="AX49" s="192"/>
      <c r="AY49" s="192"/>
      <c r="AZ49" s="192"/>
      <c r="BA49" s="192"/>
      <c r="BB49" s="192"/>
      <c r="BC49" s="192"/>
      <c r="BD49" s="192"/>
      <c r="BE49" s="192"/>
      <c r="BF49" s="192"/>
      <c r="BG49" s="192"/>
      <c r="BH49" s="192"/>
      <c r="BI49" s="192"/>
      <c r="BJ49" s="192"/>
      <c r="BK49" s="192"/>
      <c r="BL49" s="192"/>
      <c r="BM49" s="192"/>
      <c r="BN49" s="192"/>
      <c r="BO49" s="192"/>
      <c r="BP49" s="192"/>
      <c r="BQ49" s="192"/>
      <c r="BR49" s="192"/>
      <c r="BS49" s="192"/>
      <c r="BT49" s="192"/>
      <c r="BU49" s="192"/>
      <c r="BV49" s="192"/>
      <c r="BW49" s="192"/>
      <c r="BX49" s="192"/>
      <c r="BY49" s="192"/>
      <c r="BZ49" s="192"/>
      <c r="CA49" s="192"/>
      <c r="CB49" s="192"/>
      <c r="CC49" s="192"/>
      <c r="CD49" s="192"/>
      <c r="CE49" s="192"/>
      <c r="CF49" s="192"/>
      <c r="CG49" s="192"/>
      <c r="CH49" s="192"/>
      <c r="CI49" s="192"/>
      <c r="CJ49" s="192"/>
      <c r="CK49" s="192"/>
      <c r="CL49" s="192"/>
      <c r="CM49" s="192"/>
      <c r="CN49" s="192"/>
      <c r="CO49" s="192"/>
      <c r="CP49" s="192"/>
      <c r="CQ49" s="192"/>
      <c r="CR49" s="192"/>
      <c r="CS49" s="192"/>
      <c r="CT49" s="192"/>
      <c r="CU49" s="192"/>
      <c r="CV49" s="192"/>
      <c r="CW49" s="192"/>
      <c r="CX49" s="192"/>
      <c r="CY49" s="192"/>
      <c r="CZ49" s="192"/>
      <c r="DA49" s="192"/>
      <c r="DB49" s="192"/>
      <c r="DC49" s="192"/>
      <c r="DD49" s="192"/>
      <c r="DE49" s="192"/>
      <c r="DF49" s="192"/>
      <c r="DG49" s="192"/>
      <c r="DH49" s="192"/>
      <c r="DI49" s="192"/>
      <c r="DJ49" s="192"/>
      <c r="DK49" s="192"/>
      <c r="DL49" s="192"/>
    </row>
    <row r="50" spans="3:116" hidden="1" outlineLevel="2">
      <c r="C50" s="179">
        <v>26</v>
      </c>
      <c r="D50" s="195">
        <f t="shared" ca="1" si="4"/>
        <v>0.28742040571367905</v>
      </c>
      <c r="E50" s="195">
        <f t="shared" ca="1" si="0"/>
        <v>262.17722417441047</v>
      </c>
      <c r="F50" s="195">
        <f t="shared" ca="1" si="1"/>
        <v>260.63849578185989</v>
      </c>
      <c r="G50" s="195">
        <f t="shared" ca="1" si="2"/>
        <v>12.177224174410469</v>
      </c>
      <c r="H50" s="195">
        <f t="shared" ca="1" si="3"/>
        <v>10.638495781859888</v>
      </c>
      <c r="I50" s="192"/>
      <c r="O50" s="192"/>
      <c r="P50" s="192"/>
      <c r="V50" s="192"/>
      <c r="W50" s="192"/>
      <c r="X50" s="192"/>
      <c r="Y50" s="192"/>
      <c r="Z50" s="192"/>
      <c r="AA50" s="192"/>
      <c r="AB50" s="192"/>
      <c r="AC50" s="192"/>
      <c r="AD50" s="192"/>
      <c r="AE50" s="192"/>
      <c r="AF50" s="192"/>
      <c r="AG50" s="192"/>
      <c r="AH50" s="192"/>
      <c r="AI50" s="192"/>
      <c r="AJ50" s="192"/>
      <c r="AK50" s="192"/>
      <c r="AL50" s="192"/>
      <c r="AM50" s="192"/>
      <c r="AN50" s="192"/>
      <c r="AO50" s="192"/>
      <c r="AP50" s="192"/>
      <c r="AQ50" s="192"/>
      <c r="AR50" s="192"/>
      <c r="AS50" s="192"/>
      <c r="AT50" s="192"/>
      <c r="AU50" s="192"/>
      <c r="AV50" s="192"/>
      <c r="AW50" s="192"/>
      <c r="AX50" s="192"/>
      <c r="AY50" s="192"/>
      <c r="AZ50" s="192"/>
      <c r="BA50" s="192"/>
      <c r="BB50" s="192"/>
      <c r="BC50" s="192"/>
      <c r="BD50" s="192"/>
      <c r="BE50" s="192"/>
      <c r="BF50" s="192"/>
      <c r="BG50" s="192"/>
      <c r="BH50" s="192"/>
      <c r="BI50" s="192"/>
      <c r="BJ50" s="192"/>
      <c r="BK50" s="192"/>
      <c r="BL50" s="192"/>
      <c r="BM50" s="192"/>
      <c r="BN50" s="192"/>
      <c r="BO50" s="192"/>
      <c r="BP50" s="192"/>
      <c r="BQ50" s="192"/>
      <c r="BR50" s="192"/>
      <c r="BS50" s="192"/>
      <c r="BT50" s="192"/>
      <c r="BU50" s="192"/>
      <c r="BV50" s="192"/>
      <c r="BW50" s="192"/>
      <c r="BX50" s="192"/>
      <c r="BY50" s="192"/>
      <c r="BZ50" s="192"/>
      <c r="CA50" s="192"/>
      <c r="CB50" s="192"/>
      <c r="CC50" s="192"/>
      <c r="CD50" s="192"/>
      <c r="CE50" s="192"/>
      <c r="CF50" s="192"/>
      <c r="CG50" s="192"/>
      <c r="CH50" s="192"/>
      <c r="CI50" s="192"/>
      <c r="CJ50" s="192"/>
      <c r="CK50" s="192"/>
      <c r="CL50" s="192"/>
      <c r="CM50" s="192"/>
      <c r="CN50" s="192"/>
      <c r="CO50" s="192"/>
      <c r="CP50" s="192"/>
      <c r="CQ50" s="192"/>
      <c r="CR50" s="192"/>
      <c r="CS50" s="192"/>
      <c r="CT50" s="192"/>
      <c r="CU50" s="192"/>
      <c r="CV50" s="192"/>
      <c r="CW50" s="192"/>
      <c r="CX50" s="192"/>
      <c r="CY50" s="192"/>
      <c r="CZ50" s="192"/>
      <c r="DA50" s="192"/>
      <c r="DB50" s="192"/>
      <c r="DC50" s="192"/>
      <c r="DD50" s="192"/>
      <c r="DE50" s="192"/>
      <c r="DF50" s="192"/>
      <c r="DG50" s="192"/>
      <c r="DH50" s="192"/>
      <c r="DI50" s="192"/>
      <c r="DJ50" s="192"/>
      <c r="DK50" s="192"/>
      <c r="DL50" s="192"/>
    </row>
    <row r="51" spans="3:116" hidden="1" outlineLevel="2">
      <c r="C51" s="179">
        <v>27</v>
      </c>
      <c r="D51" s="195">
        <f t="shared" ca="1" si="4"/>
        <v>0.35333748299993811</v>
      </c>
      <c r="E51" s="195">
        <f t="shared" ca="1" si="0"/>
        <v>266.00197119740477</v>
      </c>
      <c r="F51" s="195">
        <f t="shared" ca="1" si="1"/>
        <v>263.39372396911511</v>
      </c>
      <c r="G51" s="195">
        <f t="shared" ca="1" si="2"/>
        <v>16.001971197404771</v>
      </c>
      <c r="H51" s="195">
        <f t="shared" ca="1" si="3"/>
        <v>13.393723969115115</v>
      </c>
      <c r="I51" s="192"/>
      <c r="O51" s="192"/>
      <c r="P51" s="192"/>
      <c r="V51" s="192"/>
      <c r="W51" s="192"/>
      <c r="X51" s="192"/>
      <c r="Y51" s="192"/>
      <c r="Z51" s="192"/>
      <c r="AA51" s="192"/>
      <c r="AB51" s="192"/>
      <c r="AC51" s="192"/>
      <c r="AD51" s="192"/>
      <c r="AE51" s="192"/>
      <c r="AF51" s="192"/>
      <c r="AG51" s="192"/>
      <c r="AH51" s="192"/>
      <c r="AI51" s="192"/>
      <c r="AJ51" s="192"/>
      <c r="AK51" s="192"/>
      <c r="AL51" s="192"/>
      <c r="AM51" s="192"/>
      <c r="AN51" s="192"/>
      <c r="AO51" s="192"/>
      <c r="AP51" s="192"/>
      <c r="AQ51" s="192"/>
      <c r="AR51" s="192"/>
      <c r="AS51" s="192"/>
      <c r="AT51" s="192"/>
      <c r="AU51" s="192"/>
      <c r="AV51" s="192"/>
      <c r="AW51" s="192"/>
      <c r="AX51" s="192"/>
      <c r="AY51" s="192"/>
      <c r="AZ51" s="192"/>
      <c r="BA51" s="192"/>
      <c r="BB51" s="192"/>
      <c r="BC51" s="192"/>
      <c r="BD51" s="192"/>
      <c r="BE51" s="192"/>
      <c r="BF51" s="192"/>
      <c r="BG51" s="192"/>
      <c r="BH51" s="192"/>
      <c r="BI51" s="192"/>
      <c r="BJ51" s="192"/>
      <c r="BK51" s="192"/>
      <c r="BL51" s="192"/>
      <c r="BM51" s="192"/>
      <c r="BN51" s="192"/>
      <c r="BO51" s="192"/>
      <c r="BP51" s="192"/>
      <c r="BQ51" s="192"/>
      <c r="BR51" s="192"/>
      <c r="BS51" s="192"/>
      <c r="BT51" s="192"/>
      <c r="BU51" s="192"/>
      <c r="BV51" s="192"/>
      <c r="BW51" s="192"/>
      <c r="BX51" s="192"/>
      <c r="BY51" s="192"/>
      <c r="BZ51" s="192"/>
      <c r="CA51" s="192"/>
      <c r="CB51" s="192"/>
      <c r="CC51" s="192"/>
      <c r="CD51" s="192"/>
      <c r="CE51" s="192"/>
      <c r="CF51" s="192"/>
      <c r="CG51" s="192"/>
      <c r="CH51" s="192"/>
      <c r="CI51" s="192"/>
      <c r="CJ51" s="192"/>
      <c r="CK51" s="192"/>
      <c r="CL51" s="192"/>
      <c r="CM51" s="192"/>
      <c r="CN51" s="192"/>
      <c r="CO51" s="192"/>
      <c r="CP51" s="192"/>
      <c r="CQ51" s="192"/>
      <c r="CR51" s="192"/>
      <c r="CS51" s="192"/>
      <c r="CT51" s="192"/>
      <c r="CU51" s="192"/>
      <c r="CV51" s="192"/>
      <c r="CW51" s="192"/>
      <c r="CX51" s="192"/>
      <c r="CY51" s="192"/>
      <c r="CZ51" s="192"/>
      <c r="DA51" s="192"/>
      <c r="DB51" s="192"/>
      <c r="DC51" s="192"/>
      <c r="DD51" s="192"/>
      <c r="DE51" s="192"/>
      <c r="DF51" s="192"/>
      <c r="DG51" s="192"/>
      <c r="DH51" s="192"/>
      <c r="DI51" s="192"/>
      <c r="DJ51" s="192"/>
      <c r="DK51" s="192"/>
      <c r="DL51" s="192"/>
    </row>
    <row r="52" spans="3:116" hidden="1" outlineLevel="2">
      <c r="C52" s="179">
        <v>28</v>
      </c>
      <c r="D52" s="195">
        <f t="shared" ca="1" si="4"/>
        <v>-0.52059118029175666</v>
      </c>
      <c r="E52" s="195">
        <f t="shared" ca="1" si="0"/>
        <v>219.52977687992504</v>
      </c>
      <c r="F52" s="195">
        <f t="shared" ca="1" si="1"/>
        <v>229.11734183935718</v>
      </c>
      <c r="G52" s="195">
        <f t="shared" ca="1" si="2"/>
        <v>0</v>
      </c>
      <c r="H52" s="195">
        <f t="shared" ca="1" si="3"/>
        <v>0</v>
      </c>
      <c r="I52" s="192"/>
      <c r="O52" s="192"/>
      <c r="P52" s="192"/>
      <c r="V52" s="192"/>
      <c r="W52" s="192"/>
      <c r="X52" s="192"/>
      <c r="Y52" s="192"/>
      <c r="Z52" s="192"/>
      <c r="AA52" s="192"/>
      <c r="AB52" s="192"/>
      <c r="AC52" s="192"/>
      <c r="AD52" s="192"/>
      <c r="AE52" s="192"/>
      <c r="AF52" s="192"/>
      <c r="AG52" s="192"/>
      <c r="AH52" s="192"/>
      <c r="AI52" s="192"/>
      <c r="AJ52" s="192"/>
      <c r="AK52" s="192"/>
      <c r="AL52" s="192"/>
      <c r="AM52" s="192"/>
      <c r="AN52" s="192"/>
      <c r="AO52" s="192"/>
      <c r="AP52" s="192"/>
      <c r="AQ52" s="192"/>
      <c r="AR52" s="192"/>
      <c r="AS52" s="192"/>
      <c r="AT52" s="192"/>
      <c r="AU52" s="192"/>
      <c r="AV52" s="192"/>
      <c r="AW52" s="192"/>
      <c r="AX52" s="192"/>
      <c r="AY52" s="192"/>
      <c r="AZ52" s="192"/>
      <c r="BA52" s="192"/>
      <c r="BB52" s="192"/>
      <c r="BC52" s="192"/>
      <c r="BD52" s="192"/>
      <c r="BE52" s="192"/>
      <c r="BF52" s="192"/>
      <c r="BG52" s="192"/>
      <c r="BH52" s="192"/>
      <c r="BI52" s="192"/>
      <c r="BJ52" s="192"/>
      <c r="BK52" s="192"/>
      <c r="BL52" s="192"/>
      <c r="BM52" s="192"/>
      <c r="BN52" s="192"/>
      <c r="BO52" s="192"/>
      <c r="BP52" s="192"/>
      <c r="BQ52" s="192"/>
      <c r="BR52" s="192"/>
      <c r="BS52" s="192"/>
      <c r="BT52" s="192"/>
      <c r="BU52" s="192"/>
      <c r="BV52" s="192"/>
      <c r="BW52" s="192"/>
      <c r="BX52" s="192"/>
      <c r="BY52" s="192"/>
      <c r="BZ52" s="192"/>
      <c r="CA52" s="192"/>
      <c r="CB52" s="192"/>
      <c r="CC52" s="192"/>
      <c r="CD52" s="192"/>
      <c r="CE52" s="192"/>
      <c r="CF52" s="192"/>
      <c r="CG52" s="192"/>
      <c r="CH52" s="192"/>
      <c r="CI52" s="192"/>
      <c r="CJ52" s="192"/>
      <c r="CK52" s="192"/>
      <c r="CL52" s="192"/>
      <c r="CM52" s="192"/>
      <c r="CN52" s="192"/>
      <c r="CO52" s="192"/>
      <c r="CP52" s="192"/>
      <c r="CQ52" s="192"/>
      <c r="CR52" s="192"/>
      <c r="CS52" s="192"/>
      <c r="CT52" s="192"/>
      <c r="CU52" s="192"/>
      <c r="CV52" s="192"/>
      <c r="CW52" s="192"/>
      <c r="CX52" s="192"/>
      <c r="CY52" s="192"/>
      <c r="CZ52" s="192"/>
      <c r="DA52" s="192"/>
      <c r="DB52" s="192"/>
      <c r="DC52" s="192"/>
      <c r="DD52" s="192"/>
      <c r="DE52" s="192"/>
      <c r="DF52" s="192"/>
      <c r="DG52" s="192"/>
      <c r="DH52" s="192"/>
      <c r="DI52" s="192"/>
      <c r="DJ52" s="192"/>
      <c r="DK52" s="192"/>
      <c r="DL52" s="192"/>
    </row>
    <row r="53" spans="3:116" hidden="1" outlineLevel="2">
      <c r="C53" s="179">
        <v>29</v>
      </c>
      <c r="D53" s="195">
        <f t="shared" ca="1" si="4"/>
        <v>0.42336339118148969</v>
      </c>
      <c r="E53" s="195">
        <f t="shared" ca="1" si="0"/>
        <v>270.12626826455306</v>
      </c>
      <c r="F53" s="195">
        <f t="shared" ca="1" si="1"/>
        <v>266.35260724482549</v>
      </c>
      <c r="G53" s="195">
        <f t="shared" ca="1" si="2"/>
        <v>20.126268264553062</v>
      </c>
      <c r="H53" s="195">
        <f t="shared" ca="1" si="3"/>
        <v>16.352607244825492</v>
      </c>
      <c r="I53" s="192"/>
      <c r="O53" s="192"/>
      <c r="P53" s="192"/>
      <c r="V53" s="192"/>
      <c r="W53" s="192"/>
      <c r="X53" s="192"/>
      <c r="Y53" s="192"/>
      <c r="Z53" s="192"/>
      <c r="AA53" s="192"/>
      <c r="AB53" s="192"/>
      <c r="AC53" s="192"/>
      <c r="AD53" s="192"/>
      <c r="AE53" s="192"/>
      <c r="AF53" s="192"/>
      <c r="AG53" s="192"/>
      <c r="AH53" s="192"/>
      <c r="AI53" s="192"/>
      <c r="AJ53" s="192"/>
      <c r="AK53" s="192"/>
      <c r="AL53" s="192"/>
      <c r="AM53" s="192"/>
      <c r="AN53" s="192"/>
      <c r="AO53" s="192"/>
      <c r="AP53" s="192"/>
      <c r="AQ53" s="192"/>
      <c r="AR53" s="192"/>
      <c r="AS53" s="192"/>
      <c r="AT53" s="192"/>
      <c r="AU53" s="192"/>
      <c r="AV53" s="192"/>
      <c r="AW53" s="192"/>
      <c r="AX53" s="192"/>
      <c r="AY53" s="192"/>
      <c r="AZ53" s="192"/>
      <c r="BA53" s="192"/>
      <c r="BB53" s="192"/>
      <c r="BC53" s="192"/>
      <c r="BD53" s="192"/>
      <c r="BE53" s="192"/>
      <c r="BF53" s="192"/>
      <c r="BG53" s="192"/>
      <c r="BH53" s="192"/>
      <c r="BI53" s="192"/>
      <c r="BJ53" s="192"/>
      <c r="BK53" s="192"/>
      <c r="BL53" s="192"/>
      <c r="BM53" s="192"/>
      <c r="BN53" s="192"/>
      <c r="BO53" s="192"/>
      <c r="BP53" s="192"/>
      <c r="BQ53" s="192"/>
      <c r="BR53" s="192"/>
      <c r="BS53" s="192"/>
      <c r="BT53" s="192"/>
      <c r="BU53" s="192"/>
      <c r="BV53" s="192"/>
      <c r="BW53" s="192"/>
      <c r="BX53" s="192"/>
      <c r="BY53" s="192"/>
      <c r="BZ53" s="192"/>
      <c r="CA53" s="192"/>
      <c r="CB53" s="192"/>
      <c r="CC53" s="192"/>
      <c r="CD53" s="192"/>
      <c r="CE53" s="192"/>
      <c r="CF53" s="192"/>
      <c r="CG53" s="192"/>
      <c r="CH53" s="192"/>
      <c r="CI53" s="192"/>
      <c r="CJ53" s="192"/>
      <c r="CK53" s="192"/>
      <c r="CL53" s="192"/>
      <c r="CM53" s="192"/>
      <c r="CN53" s="192"/>
      <c r="CO53" s="192"/>
      <c r="CP53" s="192"/>
      <c r="CQ53" s="192"/>
      <c r="CR53" s="192"/>
      <c r="CS53" s="192"/>
      <c r="CT53" s="192"/>
      <c r="CU53" s="192"/>
      <c r="CV53" s="192"/>
      <c r="CW53" s="192"/>
      <c r="CX53" s="192"/>
      <c r="CY53" s="192"/>
      <c r="CZ53" s="192"/>
      <c r="DA53" s="192"/>
      <c r="DB53" s="192"/>
      <c r="DC53" s="192"/>
      <c r="DD53" s="192"/>
      <c r="DE53" s="192"/>
      <c r="DF53" s="192"/>
      <c r="DG53" s="192"/>
      <c r="DH53" s="192"/>
      <c r="DI53" s="192"/>
      <c r="DJ53" s="192"/>
      <c r="DK53" s="192"/>
      <c r="DL53" s="192"/>
    </row>
    <row r="54" spans="3:116" hidden="1" outlineLevel="2">
      <c r="C54" s="179">
        <v>30</v>
      </c>
      <c r="D54" s="195">
        <f t="shared" ca="1" si="4"/>
        <v>6.8957439003206042E-2</v>
      </c>
      <c r="E54" s="195">
        <f t="shared" ca="1" si="0"/>
        <v>249.89003523410156</v>
      </c>
      <c r="F54" s="195">
        <f t="shared" ca="1" si="1"/>
        <v>251.71148136891966</v>
      </c>
      <c r="G54" s="195">
        <f t="shared" ca="1" si="2"/>
        <v>0</v>
      </c>
      <c r="H54" s="195">
        <f t="shared" ca="1" si="3"/>
        <v>1.7114813689196637</v>
      </c>
      <c r="I54" s="192"/>
      <c r="O54" s="192"/>
      <c r="P54" s="192"/>
      <c r="V54" s="192"/>
      <c r="W54" s="192"/>
      <c r="X54" s="192"/>
      <c r="Y54" s="192"/>
      <c r="Z54" s="192"/>
      <c r="AA54" s="192"/>
      <c r="AB54" s="192"/>
      <c r="AC54" s="192"/>
      <c r="AD54" s="192"/>
      <c r="AE54" s="192"/>
      <c r="AF54" s="192"/>
      <c r="AG54" s="192"/>
      <c r="AH54" s="192"/>
      <c r="AI54" s="192"/>
      <c r="AJ54" s="192"/>
      <c r="AK54" s="192"/>
      <c r="AL54" s="192"/>
      <c r="AM54" s="192"/>
      <c r="AN54" s="192"/>
      <c r="AO54" s="192"/>
      <c r="AP54" s="192"/>
      <c r="AQ54" s="192"/>
      <c r="AR54" s="192"/>
      <c r="AS54" s="192"/>
      <c r="AT54" s="192"/>
      <c r="AU54" s="192"/>
      <c r="AV54" s="192"/>
      <c r="AW54" s="192"/>
      <c r="AX54" s="192"/>
      <c r="AY54" s="192"/>
      <c r="AZ54" s="192"/>
      <c r="BA54" s="192"/>
      <c r="BB54" s="192"/>
      <c r="BC54" s="192"/>
      <c r="BD54" s="192"/>
      <c r="BE54" s="192"/>
      <c r="BF54" s="192"/>
      <c r="BG54" s="192"/>
      <c r="BH54" s="192"/>
      <c r="BI54" s="192"/>
      <c r="BJ54" s="192"/>
      <c r="BK54" s="192"/>
      <c r="BL54" s="192"/>
      <c r="BM54" s="192"/>
      <c r="BN54" s="192"/>
      <c r="BO54" s="192"/>
      <c r="BP54" s="192"/>
      <c r="BQ54" s="192"/>
      <c r="BR54" s="192"/>
      <c r="BS54" s="192"/>
      <c r="BT54" s="192"/>
      <c r="BU54" s="192"/>
      <c r="BV54" s="192"/>
      <c r="BW54" s="192"/>
      <c r="BX54" s="192"/>
      <c r="BY54" s="192"/>
      <c r="BZ54" s="192"/>
      <c r="CA54" s="192"/>
      <c r="CB54" s="192"/>
      <c r="CC54" s="192"/>
      <c r="CD54" s="192"/>
      <c r="CE54" s="192"/>
      <c r="CF54" s="192"/>
      <c r="CG54" s="192"/>
      <c r="CH54" s="192"/>
      <c r="CI54" s="192"/>
      <c r="CJ54" s="192"/>
      <c r="CK54" s="192"/>
      <c r="CL54" s="192"/>
      <c r="CM54" s="192"/>
      <c r="CN54" s="192"/>
      <c r="CO54" s="192"/>
      <c r="CP54" s="192"/>
      <c r="CQ54" s="192"/>
      <c r="CR54" s="192"/>
      <c r="CS54" s="192"/>
      <c r="CT54" s="192"/>
      <c r="CU54" s="192"/>
      <c r="CV54" s="192"/>
      <c r="CW54" s="192"/>
      <c r="CX54" s="192"/>
      <c r="CY54" s="192"/>
      <c r="CZ54" s="192"/>
      <c r="DA54" s="192"/>
      <c r="DB54" s="192"/>
      <c r="DC54" s="192"/>
      <c r="DD54" s="192"/>
      <c r="DE54" s="192"/>
      <c r="DF54" s="192"/>
      <c r="DG54" s="192"/>
      <c r="DH54" s="192"/>
      <c r="DI54" s="192"/>
      <c r="DJ54" s="192"/>
      <c r="DK54" s="192"/>
      <c r="DL54" s="192"/>
    </row>
    <row r="55" spans="3:116" hidden="1" outlineLevel="2">
      <c r="C55" s="179">
        <v>31</v>
      </c>
      <c r="D55" s="195">
        <f t="shared" ca="1" si="4"/>
        <v>-1.2070694124006776</v>
      </c>
      <c r="E55" s="195">
        <f t="shared" ca="1" si="0"/>
        <v>188.79425863750384</v>
      </c>
      <c r="F55" s="195">
        <f t="shared" ca="1" si="1"/>
        <v>205.3512866870567</v>
      </c>
      <c r="G55" s="195">
        <f t="shared" ca="1" si="2"/>
        <v>0</v>
      </c>
      <c r="H55" s="195">
        <f t="shared" ca="1" si="3"/>
        <v>0</v>
      </c>
      <c r="I55" s="192"/>
      <c r="O55" s="192"/>
      <c r="P55" s="192"/>
      <c r="V55" s="192"/>
      <c r="W55" s="192"/>
      <c r="X55" s="192"/>
      <c r="Y55" s="192"/>
      <c r="Z55" s="192"/>
      <c r="AA55" s="192"/>
      <c r="AB55" s="192"/>
      <c r="AC55" s="192"/>
      <c r="AD55" s="192"/>
      <c r="AE55" s="192"/>
      <c r="AF55" s="192"/>
      <c r="AG55" s="192"/>
      <c r="AH55" s="192"/>
      <c r="AI55" s="192"/>
      <c r="AJ55" s="192"/>
      <c r="AK55" s="192"/>
      <c r="AL55" s="192"/>
      <c r="AM55" s="192"/>
      <c r="AN55" s="192"/>
      <c r="AO55" s="192"/>
      <c r="AP55" s="192"/>
      <c r="AQ55" s="192"/>
      <c r="AR55" s="192"/>
      <c r="AS55" s="192"/>
      <c r="AT55" s="192"/>
      <c r="AU55" s="192"/>
      <c r="AV55" s="192"/>
      <c r="AW55" s="192"/>
      <c r="AX55" s="192"/>
      <c r="AY55" s="192"/>
      <c r="AZ55" s="192"/>
      <c r="BA55" s="192"/>
      <c r="BB55" s="192"/>
      <c r="BC55" s="192"/>
      <c r="BD55" s="192"/>
      <c r="BE55" s="192"/>
      <c r="BF55" s="192"/>
      <c r="BG55" s="192"/>
      <c r="BH55" s="192"/>
      <c r="BI55" s="192"/>
      <c r="BJ55" s="192"/>
      <c r="BK55" s="192"/>
      <c r="BL55" s="192"/>
      <c r="BM55" s="192"/>
      <c r="BN55" s="192"/>
      <c r="BO55" s="192"/>
      <c r="BP55" s="192"/>
      <c r="BQ55" s="192"/>
      <c r="BR55" s="192"/>
      <c r="BS55" s="192"/>
      <c r="BT55" s="192"/>
      <c r="BU55" s="192"/>
      <c r="BV55" s="192"/>
      <c r="BW55" s="192"/>
      <c r="BX55" s="192"/>
      <c r="BY55" s="192"/>
      <c r="BZ55" s="192"/>
      <c r="CA55" s="192"/>
      <c r="CB55" s="192"/>
      <c r="CC55" s="192"/>
      <c r="CD55" s="192"/>
      <c r="CE55" s="192"/>
      <c r="CF55" s="192"/>
      <c r="CG55" s="192"/>
      <c r="CH55" s="192"/>
      <c r="CI55" s="192"/>
      <c r="CJ55" s="192"/>
      <c r="CK55" s="192"/>
      <c r="CL55" s="192"/>
      <c r="CM55" s="192"/>
      <c r="CN55" s="192"/>
      <c r="CO55" s="192"/>
      <c r="CP55" s="192"/>
      <c r="CQ55" s="192"/>
      <c r="CR55" s="192"/>
      <c r="CS55" s="192"/>
      <c r="CT55" s="192"/>
      <c r="CU55" s="192"/>
      <c r="CV55" s="192"/>
      <c r="CW55" s="192"/>
      <c r="CX55" s="192"/>
      <c r="CY55" s="192"/>
      <c r="CZ55" s="192"/>
      <c r="DA55" s="192"/>
      <c r="DB55" s="192"/>
      <c r="DC55" s="192"/>
      <c r="DD55" s="192"/>
      <c r="DE55" s="192"/>
      <c r="DF55" s="192"/>
      <c r="DG55" s="192"/>
      <c r="DH55" s="192"/>
      <c r="DI55" s="192"/>
      <c r="DJ55" s="192"/>
      <c r="DK55" s="192"/>
      <c r="DL55" s="192"/>
    </row>
    <row r="56" spans="3:116" hidden="1" outlineLevel="2">
      <c r="C56" s="179">
        <v>32</v>
      </c>
      <c r="D56" s="195">
        <f t="shared" ca="1" si="4"/>
        <v>0.34025377090744102</v>
      </c>
      <c r="E56" s="195">
        <f t="shared" ca="1" si="0"/>
        <v>265.23839423025476</v>
      </c>
      <c r="F56" s="195">
        <f t="shared" ca="1" si="1"/>
        <v>262.84453869262938</v>
      </c>
      <c r="G56" s="195">
        <f t="shared" ca="1" si="2"/>
        <v>15.238394230254755</v>
      </c>
      <c r="H56" s="195">
        <f t="shared" ca="1" si="3"/>
        <v>12.844538692629385</v>
      </c>
      <c r="I56" s="192"/>
      <c r="O56" s="192"/>
      <c r="P56" s="192"/>
      <c r="V56" s="192"/>
      <c r="W56" s="192"/>
      <c r="X56" s="192"/>
      <c r="Y56" s="192"/>
      <c r="Z56" s="192"/>
      <c r="AA56" s="192"/>
      <c r="AB56" s="192"/>
      <c r="AC56" s="192"/>
      <c r="AD56" s="192"/>
      <c r="AE56" s="192"/>
      <c r="AF56" s="192"/>
      <c r="AG56" s="192"/>
      <c r="AH56" s="192"/>
      <c r="AI56" s="192"/>
      <c r="AJ56" s="192"/>
      <c r="AK56" s="192"/>
      <c r="AL56" s="192"/>
      <c r="AM56" s="192"/>
      <c r="AN56" s="192"/>
      <c r="AO56" s="192"/>
      <c r="AP56" s="192"/>
      <c r="AQ56" s="192"/>
      <c r="AR56" s="192"/>
      <c r="AS56" s="192"/>
      <c r="AT56" s="192"/>
      <c r="AU56" s="192"/>
      <c r="AV56" s="192"/>
      <c r="AW56" s="192"/>
      <c r="AX56" s="192"/>
      <c r="AY56" s="192"/>
      <c r="AZ56" s="192"/>
      <c r="BA56" s="192"/>
      <c r="BB56" s="192"/>
      <c r="BC56" s="192"/>
      <c r="BD56" s="192"/>
      <c r="BE56" s="192"/>
      <c r="BF56" s="192"/>
      <c r="BG56" s="192"/>
      <c r="BH56" s="192"/>
      <c r="BI56" s="192"/>
      <c r="BJ56" s="192"/>
      <c r="BK56" s="192"/>
      <c r="BL56" s="192"/>
      <c r="BM56" s="192"/>
      <c r="BN56" s="192"/>
      <c r="BO56" s="192"/>
      <c r="BP56" s="192"/>
      <c r="BQ56" s="192"/>
      <c r="BR56" s="192"/>
      <c r="BS56" s="192"/>
      <c r="BT56" s="192"/>
      <c r="BU56" s="192"/>
      <c r="BV56" s="192"/>
      <c r="BW56" s="192"/>
      <c r="BX56" s="192"/>
      <c r="BY56" s="192"/>
      <c r="BZ56" s="192"/>
      <c r="CA56" s="192"/>
      <c r="CB56" s="192"/>
      <c r="CC56" s="192"/>
      <c r="CD56" s="192"/>
      <c r="CE56" s="192"/>
      <c r="CF56" s="192"/>
      <c r="CG56" s="192"/>
      <c r="CH56" s="192"/>
      <c r="CI56" s="192"/>
      <c r="CJ56" s="192"/>
      <c r="CK56" s="192"/>
      <c r="CL56" s="192"/>
      <c r="CM56" s="192"/>
      <c r="CN56" s="192"/>
      <c r="CO56" s="192"/>
      <c r="CP56" s="192"/>
      <c r="CQ56" s="192"/>
      <c r="CR56" s="192"/>
      <c r="CS56" s="192"/>
      <c r="CT56" s="192"/>
      <c r="CU56" s="192"/>
      <c r="CV56" s="192"/>
      <c r="CW56" s="192"/>
      <c r="CX56" s="192"/>
      <c r="CY56" s="192"/>
      <c r="CZ56" s="192"/>
      <c r="DA56" s="192"/>
      <c r="DB56" s="192"/>
      <c r="DC56" s="192"/>
      <c r="DD56" s="192"/>
      <c r="DE56" s="192"/>
      <c r="DF56" s="192"/>
      <c r="DG56" s="192"/>
      <c r="DH56" s="192"/>
      <c r="DI56" s="192"/>
      <c r="DJ56" s="192"/>
      <c r="DK56" s="192"/>
      <c r="DL56" s="192"/>
    </row>
    <row r="57" spans="3:116" hidden="1" outlineLevel="2">
      <c r="C57" s="179">
        <v>33</v>
      </c>
      <c r="D57" s="195">
        <f t="shared" ca="1" si="4"/>
        <v>0.30345822138049472</v>
      </c>
      <c r="E57" s="195">
        <f t="shared" ca="1" si="0"/>
        <v>263.1027033407662</v>
      </c>
      <c r="F57" s="195">
        <f t="shared" ca="1" si="1"/>
        <v>261.30618613167184</v>
      </c>
      <c r="G57" s="195">
        <f t="shared" ca="1" si="2"/>
        <v>13.102703340766197</v>
      </c>
      <c r="H57" s="195">
        <f t="shared" ca="1" si="3"/>
        <v>11.306186131671836</v>
      </c>
      <c r="I57" s="192"/>
      <c r="O57" s="192"/>
      <c r="P57" s="192"/>
      <c r="V57" s="192"/>
      <c r="W57" s="192"/>
      <c r="X57" s="192"/>
      <c r="Y57" s="192"/>
      <c r="Z57" s="192"/>
      <c r="AA57" s="192"/>
      <c r="AB57" s="192"/>
      <c r="AC57" s="192"/>
      <c r="AD57" s="192"/>
      <c r="AE57" s="192"/>
      <c r="AF57" s="192"/>
      <c r="AG57" s="192"/>
      <c r="AH57" s="192"/>
      <c r="AI57" s="192"/>
      <c r="AJ57" s="192"/>
      <c r="AK57" s="192"/>
      <c r="AL57" s="192"/>
      <c r="AM57" s="192"/>
      <c r="AN57" s="192"/>
      <c r="AO57" s="192"/>
      <c r="AP57" s="192"/>
      <c r="AQ57" s="192"/>
      <c r="AR57" s="192"/>
      <c r="AS57" s="192"/>
      <c r="AT57" s="192"/>
      <c r="AU57" s="192"/>
      <c r="AV57" s="192"/>
      <c r="AW57" s="192"/>
      <c r="AX57" s="192"/>
      <c r="AY57" s="192"/>
      <c r="AZ57" s="192"/>
      <c r="BA57" s="192"/>
      <c r="BB57" s="192"/>
      <c r="BC57" s="192"/>
      <c r="BD57" s="192"/>
      <c r="BE57" s="192"/>
      <c r="BF57" s="192"/>
      <c r="BG57" s="192"/>
      <c r="BH57" s="192"/>
      <c r="BI57" s="192"/>
      <c r="BJ57" s="192"/>
      <c r="BK57" s="192"/>
      <c r="BL57" s="192"/>
      <c r="BM57" s="192"/>
      <c r="BN57" s="192"/>
      <c r="BO57" s="192"/>
      <c r="BP57" s="192"/>
      <c r="BQ57" s="192"/>
      <c r="BR57" s="192"/>
      <c r="BS57" s="192"/>
      <c r="BT57" s="192"/>
      <c r="BU57" s="192"/>
      <c r="BV57" s="192"/>
      <c r="BW57" s="192"/>
      <c r="BX57" s="192"/>
      <c r="BY57" s="192"/>
      <c r="BZ57" s="192"/>
      <c r="CA57" s="192"/>
      <c r="CB57" s="192"/>
      <c r="CC57" s="192"/>
      <c r="CD57" s="192"/>
      <c r="CE57" s="192"/>
      <c r="CF57" s="192"/>
      <c r="CG57" s="192"/>
      <c r="CH57" s="192"/>
      <c r="CI57" s="192"/>
      <c r="CJ57" s="192"/>
      <c r="CK57" s="192"/>
      <c r="CL57" s="192"/>
      <c r="CM57" s="192"/>
      <c r="CN57" s="192"/>
      <c r="CO57" s="192"/>
      <c r="CP57" s="192"/>
      <c r="CQ57" s="192"/>
      <c r="CR57" s="192"/>
      <c r="CS57" s="192"/>
      <c r="CT57" s="192"/>
      <c r="CU57" s="192"/>
      <c r="CV57" s="192"/>
      <c r="CW57" s="192"/>
      <c r="CX57" s="192"/>
      <c r="CY57" s="192"/>
      <c r="CZ57" s="192"/>
      <c r="DA57" s="192"/>
      <c r="DB57" s="192"/>
      <c r="DC57" s="192"/>
      <c r="DD57" s="192"/>
      <c r="DE57" s="192"/>
      <c r="DF57" s="192"/>
      <c r="DG57" s="192"/>
      <c r="DH57" s="192"/>
      <c r="DI57" s="192"/>
      <c r="DJ57" s="192"/>
      <c r="DK57" s="192"/>
      <c r="DL57" s="192"/>
    </row>
    <row r="58" spans="3:116" hidden="1" outlineLevel="2">
      <c r="C58" s="179">
        <v>34</v>
      </c>
      <c r="D58" s="195">
        <f t="shared" ca="1" si="4"/>
        <v>-0.30065843166378703</v>
      </c>
      <c r="E58" s="195">
        <f t="shared" ca="1" si="0"/>
        <v>230.39853180544151</v>
      </c>
      <c r="F58" s="195">
        <f t="shared" ca="1" si="1"/>
        <v>237.29868216465763</v>
      </c>
      <c r="G58" s="195">
        <f t="shared" ca="1" si="2"/>
        <v>0</v>
      </c>
      <c r="H58" s="195">
        <f t="shared" ca="1" si="3"/>
        <v>0</v>
      </c>
      <c r="I58" s="192"/>
      <c r="O58" s="192"/>
      <c r="P58" s="192"/>
      <c r="V58" s="192"/>
      <c r="W58" s="192"/>
      <c r="X58" s="192"/>
      <c r="Y58" s="192"/>
      <c r="Z58" s="192"/>
      <c r="AA58" s="192"/>
      <c r="AB58" s="192"/>
      <c r="AC58" s="192"/>
      <c r="AD58" s="192"/>
      <c r="AE58" s="192"/>
      <c r="AF58" s="192"/>
      <c r="AG58" s="192"/>
      <c r="AH58" s="192"/>
      <c r="AI58" s="192"/>
      <c r="AJ58" s="192"/>
      <c r="AK58" s="192"/>
      <c r="AL58" s="192"/>
      <c r="AM58" s="192"/>
      <c r="AN58" s="192"/>
      <c r="AO58" s="192"/>
      <c r="AP58" s="192"/>
      <c r="AQ58" s="192"/>
      <c r="AR58" s="192"/>
      <c r="AS58" s="192"/>
      <c r="AT58" s="192"/>
      <c r="AU58" s="192"/>
      <c r="AV58" s="192"/>
      <c r="AW58" s="192"/>
      <c r="AX58" s="192"/>
      <c r="AY58" s="192"/>
      <c r="AZ58" s="192"/>
      <c r="BA58" s="192"/>
      <c r="BB58" s="192"/>
      <c r="BC58" s="192"/>
      <c r="BD58" s="192"/>
      <c r="BE58" s="192"/>
      <c r="BF58" s="192"/>
      <c r="BG58" s="192"/>
      <c r="BH58" s="192"/>
      <c r="BI58" s="192"/>
      <c r="BJ58" s="192"/>
      <c r="BK58" s="192"/>
      <c r="BL58" s="192"/>
      <c r="BM58" s="192"/>
      <c r="BN58" s="192"/>
      <c r="BO58" s="192"/>
      <c r="BP58" s="192"/>
      <c r="BQ58" s="192"/>
      <c r="BR58" s="192"/>
      <c r="BS58" s="192"/>
      <c r="BT58" s="192"/>
      <c r="BU58" s="192"/>
      <c r="BV58" s="192"/>
      <c r="BW58" s="192"/>
      <c r="BX58" s="192"/>
      <c r="BY58" s="192"/>
      <c r="BZ58" s="192"/>
      <c r="CA58" s="192"/>
      <c r="CB58" s="192"/>
      <c r="CC58" s="192"/>
      <c r="CD58" s="192"/>
      <c r="CE58" s="192"/>
      <c r="CF58" s="192"/>
      <c r="CG58" s="192"/>
      <c r="CH58" s="192"/>
      <c r="CI58" s="192"/>
      <c r="CJ58" s="192"/>
      <c r="CK58" s="192"/>
      <c r="CL58" s="192"/>
      <c r="CM58" s="192"/>
      <c r="CN58" s="192"/>
      <c r="CO58" s="192"/>
      <c r="CP58" s="192"/>
      <c r="CQ58" s="192"/>
      <c r="CR58" s="192"/>
      <c r="CS58" s="192"/>
      <c r="CT58" s="192"/>
      <c r="CU58" s="192"/>
      <c r="CV58" s="192"/>
      <c r="CW58" s="192"/>
      <c r="CX58" s="192"/>
      <c r="CY58" s="192"/>
      <c r="CZ58" s="192"/>
      <c r="DA58" s="192"/>
      <c r="DB58" s="192"/>
      <c r="DC58" s="192"/>
      <c r="DD58" s="192"/>
      <c r="DE58" s="192"/>
      <c r="DF58" s="192"/>
      <c r="DG58" s="192"/>
      <c r="DH58" s="192"/>
      <c r="DI58" s="192"/>
      <c r="DJ58" s="192"/>
      <c r="DK58" s="192"/>
      <c r="DL58" s="192"/>
    </row>
    <row r="59" spans="3:116" hidden="1" outlineLevel="2">
      <c r="C59" s="179">
        <v>35</v>
      </c>
      <c r="D59" s="195">
        <f t="shared" ca="1" si="4"/>
        <v>1.8320181953866084</v>
      </c>
      <c r="E59" s="195">
        <f t="shared" ca="1" si="0"/>
        <v>368.11414638255184</v>
      </c>
      <c r="F59" s="195">
        <f t="shared" ca="1" si="1"/>
        <v>333.46577681433723</v>
      </c>
      <c r="G59" s="195">
        <f t="shared" ca="1" si="2"/>
        <v>118.11414638255184</v>
      </c>
      <c r="H59" s="195">
        <f t="shared" ca="1" si="3"/>
        <v>83.465776814337232</v>
      </c>
      <c r="I59" s="192"/>
      <c r="O59" s="192"/>
      <c r="P59" s="192"/>
      <c r="V59" s="192"/>
      <c r="W59" s="192"/>
      <c r="X59" s="192"/>
      <c r="Y59" s="192"/>
      <c r="Z59" s="192"/>
      <c r="AA59" s="192"/>
      <c r="AB59" s="192"/>
      <c r="AC59" s="192"/>
      <c r="AD59" s="192"/>
      <c r="AE59" s="192"/>
      <c r="AF59" s="192"/>
      <c r="AG59" s="192"/>
      <c r="AH59" s="192"/>
      <c r="AI59" s="192"/>
      <c r="AJ59" s="192"/>
      <c r="AK59" s="192"/>
      <c r="AL59" s="192"/>
      <c r="AM59" s="192"/>
      <c r="AN59" s="192"/>
      <c r="AO59" s="192"/>
      <c r="AP59" s="192"/>
      <c r="AQ59" s="192"/>
      <c r="AR59" s="192"/>
      <c r="AS59" s="192"/>
      <c r="AT59" s="192"/>
      <c r="AU59" s="192"/>
      <c r="AV59" s="192"/>
      <c r="AW59" s="192"/>
      <c r="AX59" s="192"/>
      <c r="AY59" s="192"/>
      <c r="AZ59" s="192"/>
      <c r="BA59" s="192"/>
      <c r="BB59" s="192"/>
      <c r="BC59" s="192"/>
      <c r="BD59" s="192"/>
      <c r="BE59" s="192"/>
      <c r="BF59" s="192"/>
      <c r="BG59" s="192"/>
      <c r="BH59" s="192"/>
      <c r="BI59" s="192"/>
      <c r="BJ59" s="192"/>
      <c r="BK59" s="192"/>
      <c r="BL59" s="192"/>
      <c r="BM59" s="192"/>
      <c r="BN59" s="192"/>
      <c r="BO59" s="192"/>
      <c r="BP59" s="192"/>
      <c r="BQ59" s="192"/>
      <c r="BR59" s="192"/>
      <c r="BS59" s="192"/>
      <c r="BT59" s="192"/>
      <c r="BU59" s="192"/>
      <c r="BV59" s="192"/>
      <c r="BW59" s="192"/>
      <c r="BX59" s="192"/>
      <c r="BY59" s="192"/>
      <c r="BZ59" s="192"/>
      <c r="CA59" s="192"/>
      <c r="CB59" s="192"/>
      <c r="CC59" s="192"/>
      <c r="CD59" s="192"/>
      <c r="CE59" s="192"/>
      <c r="CF59" s="192"/>
      <c r="CG59" s="192"/>
      <c r="CH59" s="192"/>
      <c r="CI59" s="192"/>
      <c r="CJ59" s="192"/>
      <c r="CK59" s="192"/>
      <c r="CL59" s="192"/>
      <c r="CM59" s="192"/>
      <c r="CN59" s="192"/>
      <c r="CO59" s="192"/>
      <c r="CP59" s="192"/>
      <c r="CQ59" s="192"/>
      <c r="CR59" s="192"/>
      <c r="CS59" s="192"/>
      <c r="CT59" s="192"/>
      <c r="CU59" s="192"/>
      <c r="CV59" s="192"/>
      <c r="CW59" s="192"/>
      <c r="CX59" s="192"/>
      <c r="CY59" s="192"/>
      <c r="CZ59" s="192"/>
      <c r="DA59" s="192"/>
      <c r="DB59" s="192"/>
      <c r="DC59" s="192"/>
      <c r="DD59" s="192"/>
      <c r="DE59" s="192"/>
      <c r="DF59" s="192"/>
      <c r="DG59" s="192"/>
      <c r="DH59" s="192"/>
      <c r="DI59" s="192"/>
      <c r="DJ59" s="192"/>
      <c r="DK59" s="192"/>
      <c r="DL59" s="192"/>
    </row>
    <row r="60" spans="3:116" hidden="1" outlineLevel="2">
      <c r="C60" s="179">
        <v>36</v>
      </c>
      <c r="D60" s="195">
        <f t="shared" ca="1" si="4"/>
        <v>0.49412112154331655</v>
      </c>
      <c r="E60" s="195">
        <f t="shared" ca="1" si="0"/>
        <v>274.35862292187704</v>
      </c>
      <c r="F60" s="195">
        <f t="shared" ca="1" si="1"/>
        <v>269.37617639332382</v>
      </c>
      <c r="G60" s="195">
        <f t="shared" ca="1" si="2"/>
        <v>24.358622921877043</v>
      </c>
      <c r="H60" s="195">
        <f t="shared" ca="1" si="3"/>
        <v>19.376176393323817</v>
      </c>
      <c r="I60" s="192"/>
      <c r="O60" s="192"/>
      <c r="P60" s="192"/>
      <c r="V60" s="192"/>
      <c r="W60" s="192"/>
      <c r="X60" s="192"/>
      <c r="Y60" s="192"/>
      <c r="Z60" s="192"/>
      <c r="AA60" s="192"/>
      <c r="AB60" s="192"/>
      <c r="AC60" s="192"/>
      <c r="AD60" s="192"/>
      <c r="AE60" s="192"/>
      <c r="AF60" s="192"/>
      <c r="AG60" s="192"/>
      <c r="AH60" s="192"/>
      <c r="AI60" s="192"/>
      <c r="AJ60" s="192"/>
      <c r="AK60" s="192"/>
      <c r="AL60" s="192"/>
      <c r="AM60" s="192"/>
      <c r="AN60" s="192"/>
      <c r="AO60" s="192"/>
      <c r="AP60" s="192"/>
      <c r="AQ60" s="192"/>
      <c r="AR60" s="192"/>
      <c r="AS60" s="192"/>
      <c r="AT60" s="192"/>
      <c r="AU60" s="192"/>
      <c r="AV60" s="192"/>
      <c r="AW60" s="192"/>
      <c r="AX60" s="192"/>
      <c r="AY60" s="192"/>
      <c r="AZ60" s="192"/>
      <c r="BA60" s="192"/>
      <c r="BB60" s="192"/>
      <c r="BC60" s="192"/>
      <c r="BD60" s="192"/>
      <c r="BE60" s="192"/>
      <c r="BF60" s="192"/>
      <c r="BG60" s="192"/>
      <c r="BH60" s="192"/>
      <c r="BI60" s="192"/>
      <c r="BJ60" s="192"/>
      <c r="BK60" s="192"/>
      <c r="BL60" s="192"/>
      <c r="BM60" s="192"/>
      <c r="BN60" s="192"/>
      <c r="BO60" s="192"/>
      <c r="BP60" s="192"/>
      <c r="BQ60" s="192"/>
      <c r="BR60" s="192"/>
      <c r="BS60" s="192"/>
      <c r="BT60" s="192"/>
      <c r="BU60" s="192"/>
      <c r="BV60" s="192"/>
      <c r="BW60" s="192"/>
      <c r="BX60" s="192"/>
      <c r="BY60" s="192"/>
      <c r="BZ60" s="192"/>
      <c r="CA60" s="192"/>
      <c r="CB60" s="192"/>
      <c r="CC60" s="192"/>
      <c r="CD60" s="192"/>
      <c r="CE60" s="192"/>
      <c r="CF60" s="192"/>
      <c r="CG60" s="192"/>
      <c r="CH60" s="192"/>
      <c r="CI60" s="192"/>
      <c r="CJ60" s="192"/>
      <c r="CK60" s="192"/>
      <c r="CL60" s="192"/>
      <c r="CM60" s="192"/>
      <c r="CN60" s="192"/>
      <c r="CO60" s="192"/>
      <c r="CP60" s="192"/>
      <c r="CQ60" s="192"/>
      <c r="CR60" s="192"/>
      <c r="CS60" s="192"/>
      <c r="CT60" s="192"/>
      <c r="CU60" s="192"/>
      <c r="CV60" s="192"/>
      <c r="CW60" s="192"/>
      <c r="CX60" s="192"/>
      <c r="CY60" s="192"/>
      <c r="CZ60" s="192"/>
      <c r="DA60" s="192"/>
      <c r="DB60" s="192"/>
      <c r="DC60" s="192"/>
      <c r="DD60" s="192"/>
      <c r="DE60" s="192"/>
      <c r="DF60" s="192"/>
      <c r="DG60" s="192"/>
      <c r="DH60" s="192"/>
      <c r="DI60" s="192"/>
      <c r="DJ60" s="192"/>
      <c r="DK60" s="192"/>
      <c r="DL60" s="192"/>
    </row>
    <row r="61" spans="3:116" hidden="1" outlineLevel="2">
      <c r="C61" s="179">
        <v>37</v>
      </c>
      <c r="D61" s="195">
        <f t="shared" ca="1" si="4"/>
        <v>1.8489388720754432</v>
      </c>
      <c r="E61" s="195">
        <f t="shared" ca="1" si="0"/>
        <v>369.48524549639365</v>
      </c>
      <c r="F61" s="195">
        <f t="shared" ca="1" si="1"/>
        <v>334.36712152511745</v>
      </c>
      <c r="G61" s="195">
        <f t="shared" ca="1" si="2"/>
        <v>119.48524549639365</v>
      </c>
      <c r="H61" s="195">
        <f t="shared" ca="1" si="3"/>
        <v>84.367121525117454</v>
      </c>
      <c r="I61" s="192"/>
      <c r="O61" s="192"/>
      <c r="P61" s="192"/>
      <c r="V61" s="192"/>
      <c r="W61" s="192"/>
      <c r="X61" s="192"/>
      <c r="Y61" s="192"/>
      <c r="Z61" s="192"/>
      <c r="AA61" s="192"/>
      <c r="AB61" s="192"/>
      <c r="AC61" s="192"/>
      <c r="AD61" s="192"/>
      <c r="AE61" s="192"/>
      <c r="AF61" s="192"/>
      <c r="AG61" s="192"/>
      <c r="AH61" s="192"/>
      <c r="AI61" s="192"/>
      <c r="AJ61" s="192"/>
      <c r="AK61" s="192"/>
      <c r="AL61" s="192"/>
      <c r="AM61" s="192"/>
      <c r="AN61" s="192"/>
      <c r="AO61" s="192"/>
      <c r="AP61" s="192"/>
      <c r="AQ61" s="192"/>
      <c r="AR61" s="192"/>
      <c r="AS61" s="192"/>
      <c r="AT61" s="192"/>
      <c r="AU61" s="192"/>
      <c r="AV61" s="192"/>
      <c r="AW61" s="192"/>
      <c r="AX61" s="192"/>
      <c r="AY61" s="192"/>
      <c r="AZ61" s="192"/>
      <c r="BA61" s="192"/>
      <c r="BB61" s="192"/>
      <c r="BC61" s="192"/>
      <c r="BD61" s="192"/>
      <c r="BE61" s="192"/>
      <c r="BF61" s="192"/>
      <c r="BG61" s="192"/>
      <c r="BH61" s="192"/>
      <c r="BI61" s="192"/>
      <c r="BJ61" s="192"/>
      <c r="BK61" s="192"/>
      <c r="BL61" s="192"/>
      <c r="BM61" s="192"/>
      <c r="BN61" s="192"/>
      <c r="BO61" s="192"/>
      <c r="BP61" s="192"/>
      <c r="BQ61" s="192"/>
      <c r="BR61" s="192"/>
      <c r="BS61" s="192"/>
      <c r="BT61" s="192"/>
      <c r="BU61" s="192"/>
      <c r="BV61" s="192"/>
      <c r="BW61" s="192"/>
      <c r="BX61" s="192"/>
      <c r="BY61" s="192"/>
      <c r="BZ61" s="192"/>
      <c r="CA61" s="192"/>
      <c r="CB61" s="192"/>
      <c r="CC61" s="192"/>
      <c r="CD61" s="192"/>
      <c r="CE61" s="192"/>
      <c r="CF61" s="192"/>
      <c r="CG61" s="192"/>
      <c r="CH61" s="192"/>
      <c r="CI61" s="192"/>
      <c r="CJ61" s="192"/>
      <c r="CK61" s="192"/>
      <c r="CL61" s="192"/>
      <c r="CM61" s="192"/>
      <c r="CN61" s="192"/>
      <c r="CO61" s="192"/>
      <c r="CP61" s="192"/>
      <c r="CQ61" s="192"/>
      <c r="CR61" s="192"/>
      <c r="CS61" s="192"/>
      <c r="CT61" s="192"/>
      <c r="CU61" s="192"/>
      <c r="CV61" s="192"/>
      <c r="CW61" s="192"/>
      <c r="CX61" s="192"/>
      <c r="CY61" s="192"/>
      <c r="CZ61" s="192"/>
      <c r="DA61" s="192"/>
      <c r="DB61" s="192"/>
      <c r="DC61" s="192"/>
      <c r="DD61" s="192"/>
      <c r="DE61" s="192"/>
      <c r="DF61" s="192"/>
      <c r="DG61" s="192"/>
      <c r="DH61" s="192"/>
      <c r="DI61" s="192"/>
      <c r="DJ61" s="192"/>
      <c r="DK61" s="192"/>
      <c r="DL61" s="192"/>
    </row>
    <row r="62" spans="3:116" hidden="1" outlineLevel="2">
      <c r="C62" s="179">
        <v>38</v>
      </c>
      <c r="D62" s="195">
        <f t="shared" ca="1" si="4"/>
        <v>0.88831949406871968</v>
      </c>
      <c r="E62" s="195">
        <f t="shared" ca="1" si="0"/>
        <v>299.18067655587902</v>
      </c>
      <c r="F62" s="195">
        <f t="shared" ca="1" si="1"/>
        <v>286.86000811766127</v>
      </c>
      <c r="G62" s="195">
        <f t="shared" ca="1" si="2"/>
        <v>49.180676555879018</v>
      </c>
      <c r="H62" s="195">
        <f t="shared" ca="1" si="3"/>
        <v>36.860008117661266</v>
      </c>
      <c r="I62" s="192"/>
      <c r="O62" s="192"/>
      <c r="P62" s="192"/>
      <c r="V62" s="192"/>
      <c r="W62" s="192"/>
      <c r="X62" s="192"/>
      <c r="Y62" s="192"/>
      <c r="Z62" s="192"/>
      <c r="AA62" s="192"/>
      <c r="AB62" s="192"/>
      <c r="AC62" s="192"/>
      <c r="AD62" s="192"/>
      <c r="AE62" s="192"/>
      <c r="AF62" s="192"/>
      <c r="AG62" s="192"/>
      <c r="AH62" s="192"/>
      <c r="AI62" s="192"/>
      <c r="AJ62" s="192"/>
      <c r="AK62" s="192"/>
      <c r="AL62" s="192"/>
      <c r="AM62" s="192"/>
      <c r="AN62" s="192"/>
      <c r="AO62" s="192"/>
      <c r="AP62" s="192"/>
      <c r="AQ62" s="192"/>
      <c r="AR62" s="192"/>
      <c r="AS62" s="192"/>
      <c r="AT62" s="192"/>
      <c r="AU62" s="192"/>
      <c r="AV62" s="192"/>
      <c r="AW62" s="192"/>
      <c r="AX62" s="192"/>
      <c r="AY62" s="192"/>
      <c r="AZ62" s="192"/>
      <c r="BA62" s="192"/>
      <c r="BB62" s="192"/>
      <c r="BC62" s="192"/>
      <c r="BD62" s="192"/>
      <c r="BE62" s="192"/>
      <c r="BF62" s="192"/>
      <c r="BG62" s="192"/>
      <c r="BH62" s="192"/>
      <c r="BI62" s="192"/>
      <c r="BJ62" s="192"/>
      <c r="BK62" s="192"/>
      <c r="BL62" s="192"/>
      <c r="BM62" s="192"/>
      <c r="BN62" s="192"/>
      <c r="BO62" s="192"/>
      <c r="BP62" s="192"/>
      <c r="BQ62" s="192"/>
      <c r="BR62" s="192"/>
      <c r="BS62" s="192"/>
      <c r="BT62" s="192"/>
      <c r="BU62" s="192"/>
      <c r="BV62" s="192"/>
      <c r="BW62" s="192"/>
      <c r="BX62" s="192"/>
      <c r="BY62" s="192"/>
      <c r="BZ62" s="192"/>
      <c r="CA62" s="192"/>
      <c r="CB62" s="192"/>
      <c r="CC62" s="192"/>
      <c r="CD62" s="192"/>
      <c r="CE62" s="192"/>
      <c r="CF62" s="192"/>
      <c r="CG62" s="192"/>
      <c r="CH62" s="192"/>
      <c r="CI62" s="192"/>
      <c r="CJ62" s="192"/>
      <c r="CK62" s="192"/>
      <c r="CL62" s="192"/>
      <c r="CM62" s="192"/>
      <c r="CN62" s="192"/>
      <c r="CO62" s="192"/>
      <c r="CP62" s="192"/>
      <c r="CQ62" s="192"/>
      <c r="CR62" s="192"/>
      <c r="CS62" s="192"/>
      <c r="CT62" s="192"/>
      <c r="CU62" s="192"/>
      <c r="CV62" s="192"/>
      <c r="CW62" s="192"/>
      <c r="CX62" s="192"/>
      <c r="CY62" s="192"/>
      <c r="CZ62" s="192"/>
      <c r="DA62" s="192"/>
      <c r="DB62" s="192"/>
      <c r="DC62" s="192"/>
      <c r="DD62" s="192"/>
      <c r="DE62" s="192"/>
      <c r="DF62" s="192"/>
      <c r="DG62" s="192"/>
      <c r="DH62" s="192"/>
      <c r="DI62" s="192"/>
      <c r="DJ62" s="192"/>
      <c r="DK62" s="192"/>
      <c r="DL62" s="192"/>
    </row>
    <row r="63" spans="3:116" hidden="1" outlineLevel="2">
      <c r="C63" s="179">
        <v>39</v>
      </c>
      <c r="D63" s="195">
        <f t="shared" ca="1" si="4"/>
        <v>-0.28216783216873631</v>
      </c>
      <c r="E63" s="195">
        <f t="shared" ca="1" si="0"/>
        <v>231.33647009448197</v>
      </c>
      <c r="F63" s="195">
        <f t="shared" ca="1" si="1"/>
        <v>237.99968963388443</v>
      </c>
      <c r="G63" s="195">
        <f t="shared" ca="1" si="2"/>
        <v>0</v>
      </c>
      <c r="H63" s="195">
        <f t="shared" ca="1" si="3"/>
        <v>0</v>
      </c>
      <c r="I63" s="192"/>
      <c r="O63" s="192"/>
      <c r="P63" s="192"/>
      <c r="V63" s="192"/>
      <c r="W63" s="192"/>
      <c r="X63" s="192"/>
      <c r="Y63" s="192"/>
      <c r="Z63" s="192"/>
      <c r="AA63" s="192"/>
      <c r="AB63" s="192"/>
      <c r="AC63" s="192"/>
      <c r="AD63" s="192"/>
      <c r="AE63" s="192"/>
      <c r="AF63" s="192"/>
      <c r="AG63" s="192"/>
      <c r="AH63" s="192"/>
      <c r="AI63" s="192"/>
      <c r="AJ63" s="192"/>
      <c r="AK63" s="192"/>
      <c r="AL63" s="192"/>
      <c r="AM63" s="192"/>
      <c r="AN63" s="192"/>
      <c r="AO63" s="192"/>
      <c r="AP63" s="192"/>
      <c r="AQ63" s="192"/>
      <c r="AR63" s="192"/>
      <c r="AS63" s="192"/>
      <c r="AT63" s="192"/>
      <c r="AU63" s="192"/>
      <c r="AV63" s="192"/>
      <c r="AW63" s="192"/>
      <c r="AX63" s="192"/>
      <c r="AY63" s="192"/>
      <c r="AZ63" s="192"/>
      <c r="BA63" s="192"/>
      <c r="BB63" s="192"/>
      <c r="BC63" s="192"/>
      <c r="BD63" s="192"/>
      <c r="BE63" s="192"/>
      <c r="BF63" s="192"/>
      <c r="BG63" s="192"/>
      <c r="BH63" s="192"/>
      <c r="BI63" s="192"/>
      <c r="BJ63" s="192"/>
      <c r="BK63" s="192"/>
      <c r="BL63" s="192"/>
      <c r="BM63" s="192"/>
      <c r="BN63" s="192"/>
      <c r="BO63" s="192"/>
      <c r="BP63" s="192"/>
      <c r="BQ63" s="192"/>
      <c r="BR63" s="192"/>
      <c r="BS63" s="192"/>
      <c r="BT63" s="192"/>
      <c r="BU63" s="192"/>
      <c r="BV63" s="192"/>
      <c r="BW63" s="192"/>
      <c r="BX63" s="192"/>
      <c r="BY63" s="192"/>
      <c r="BZ63" s="192"/>
      <c r="CA63" s="192"/>
      <c r="CB63" s="192"/>
      <c r="CC63" s="192"/>
      <c r="CD63" s="192"/>
      <c r="CE63" s="192"/>
      <c r="CF63" s="192"/>
      <c r="CG63" s="192"/>
      <c r="CH63" s="192"/>
      <c r="CI63" s="192"/>
      <c r="CJ63" s="192"/>
      <c r="CK63" s="192"/>
      <c r="CL63" s="192"/>
      <c r="CM63" s="192"/>
      <c r="CN63" s="192"/>
      <c r="CO63" s="192"/>
      <c r="CP63" s="192"/>
      <c r="CQ63" s="192"/>
      <c r="CR63" s="192"/>
      <c r="CS63" s="192"/>
      <c r="CT63" s="192"/>
      <c r="CU63" s="192"/>
      <c r="CV63" s="192"/>
      <c r="CW63" s="192"/>
      <c r="CX63" s="192"/>
      <c r="CY63" s="192"/>
      <c r="CZ63" s="192"/>
      <c r="DA63" s="192"/>
      <c r="DB63" s="192"/>
      <c r="DC63" s="192"/>
      <c r="DD63" s="192"/>
      <c r="DE63" s="192"/>
      <c r="DF63" s="192"/>
      <c r="DG63" s="192"/>
      <c r="DH63" s="192"/>
      <c r="DI63" s="192"/>
      <c r="DJ63" s="192"/>
      <c r="DK63" s="192"/>
      <c r="DL63" s="192"/>
    </row>
    <row r="64" spans="3:116" hidden="1" outlineLevel="2">
      <c r="C64" s="179">
        <v>40</v>
      </c>
      <c r="D64" s="195">
        <f t="shared" ca="1" si="4"/>
        <v>1.4114972732044</v>
      </c>
      <c r="E64" s="195">
        <f t="shared" ca="1" si="0"/>
        <v>335.62619520930423</v>
      </c>
      <c r="F64" s="195">
        <f t="shared" ca="1" si="1"/>
        <v>311.82919262118151</v>
      </c>
      <c r="G64" s="195">
        <f t="shared" ca="1" si="2"/>
        <v>85.626195209304228</v>
      </c>
      <c r="H64" s="195">
        <f t="shared" ca="1" si="3"/>
        <v>61.829192621181505</v>
      </c>
      <c r="I64" s="192"/>
      <c r="O64" s="192"/>
      <c r="P64" s="192"/>
      <c r="V64" s="192"/>
      <c r="W64" s="192"/>
      <c r="X64" s="192"/>
      <c r="Y64" s="192"/>
      <c r="Z64" s="192"/>
      <c r="AA64" s="192"/>
      <c r="AB64" s="192"/>
      <c r="AC64" s="192"/>
      <c r="AD64" s="192"/>
      <c r="AE64" s="192"/>
      <c r="AF64" s="192"/>
      <c r="AG64" s="192"/>
      <c r="AH64" s="192"/>
      <c r="AI64" s="192"/>
      <c r="AJ64" s="192"/>
      <c r="AK64" s="192"/>
      <c r="AL64" s="192"/>
      <c r="AM64" s="192"/>
      <c r="AN64" s="192"/>
      <c r="AO64" s="192"/>
      <c r="AP64" s="192"/>
      <c r="AQ64" s="192"/>
      <c r="AR64" s="192"/>
      <c r="AS64" s="192"/>
      <c r="AT64" s="192"/>
      <c r="AU64" s="192"/>
      <c r="AV64" s="192"/>
      <c r="AW64" s="192"/>
      <c r="AX64" s="192"/>
      <c r="AY64" s="192"/>
      <c r="AZ64" s="192"/>
      <c r="BA64" s="192"/>
      <c r="BB64" s="192"/>
      <c r="BC64" s="192"/>
      <c r="BD64" s="192"/>
      <c r="BE64" s="192"/>
      <c r="BF64" s="192"/>
      <c r="BG64" s="192"/>
      <c r="BH64" s="192"/>
      <c r="BI64" s="192"/>
      <c r="BJ64" s="192"/>
      <c r="BK64" s="192"/>
      <c r="BL64" s="192"/>
      <c r="BM64" s="192"/>
      <c r="BN64" s="192"/>
      <c r="BO64" s="192"/>
      <c r="BP64" s="192"/>
      <c r="BQ64" s="192"/>
      <c r="BR64" s="192"/>
      <c r="BS64" s="192"/>
      <c r="BT64" s="192"/>
      <c r="BU64" s="192"/>
      <c r="BV64" s="192"/>
      <c r="BW64" s="192"/>
      <c r="BX64" s="192"/>
      <c r="BY64" s="192"/>
      <c r="BZ64" s="192"/>
      <c r="CA64" s="192"/>
      <c r="CB64" s="192"/>
      <c r="CC64" s="192"/>
      <c r="CD64" s="192"/>
      <c r="CE64" s="192"/>
      <c r="CF64" s="192"/>
      <c r="CG64" s="192"/>
      <c r="CH64" s="192"/>
      <c r="CI64" s="192"/>
      <c r="CJ64" s="192"/>
      <c r="CK64" s="192"/>
      <c r="CL64" s="192"/>
      <c r="CM64" s="192"/>
      <c r="CN64" s="192"/>
      <c r="CO64" s="192"/>
      <c r="CP64" s="192"/>
      <c r="CQ64" s="192"/>
      <c r="CR64" s="192"/>
      <c r="CS64" s="192"/>
      <c r="CT64" s="192"/>
      <c r="CU64" s="192"/>
      <c r="CV64" s="192"/>
      <c r="CW64" s="192"/>
      <c r="CX64" s="192"/>
      <c r="CY64" s="192"/>
      <c r="CZ64" s="192"/>
      <c r="DA64" s="192"/>
      <c r="DB64" s="192"/>
      <c r="DC64" s="192"/>
      <c r="DD64" s="192"/>
      <c r="DE64" s="192"/>
      <c r="DF64" s="192"/>
      <c r="DG64" s="192"/>
      <c r="DH64" s="192"/>
      <c r="DI64" s="192"/>
      <c r="DJ64" s="192"/>
      <c r="DK64" s="192"/>
      <c r="DL64" s="192"/>
    </row>
    <row r="65" spans="3:116" hidden="1" outlineLevel="2">
      <c r="C65" s="179">
        <v>41</v>
      </c>
      <c r="D65" s="195">
        <f t="shared" ca="1" si="4"/>
        <v>-0.58356532098898639</v>
      </c>
      <c r="E65" s="195">
        <f t="shared" ca="1" si="0"/>
        <v>216.5131910846697</v>
      </c>
      <c r="F65" s="195">
        <f t="shared" ca="1" si="1"/>
        <v>226.82712717519283</v>
      </c>
      <c r="G65" s="195">
        <f t="shared" ca="1" si="2"/>
        <v>0</v>
      </c>
      <c r="H65" s="195">
        <f t="shared" ca="1" si="3"/>
        <v>0</v>
      </c>
      <c r="I65" s="192"/>
      <c r="O65" s="192"/>
      <c r="P65" s="192"/>
      <c r="V65" s="192"/>
      <c r="W65" s="192"/>
      <c r="X65" s="192"/>
      <c r="Y65" s="192"/>
      <c r="Z65" s="192"/>
      <c r="AA65" s="192"/>
      <c r="AB65" s="192"/>
      <c r="AC65" s="192"/>
      <c r="AD65" s="192"/>
      <c r="AE65" s="192"/>
      <c r="AF65" s="192"/>
      <c r="AG65" s="192"/>
      <c r="AH65" s="192"/>
      <c r="AI65" s="192"/>
      <c r="AJ65" s="192"/>
      <c r="AK65" s="192"/>
      <c r="AL65" s="192"/>
      <c r="AM65" s="192"/>
      <c r="AN65" s="192"/>
      <c r="AO65" s="192"/>
      <c r="AP65" s="192"/>
      <c r="AQ65" s="192"/>
      <c r="AR65" s="192"/>
      <c r="AS65" s="192"/>
      <c r="AT65" s="192"/>
      <c r="AU65" s="192"/>
      <c r="AV65" s="192"/>
      <c r="AW65" s="192"/>
      <c r="AX65" s="192"/>
      <c r="AY65" s="192"/>
      <c r="AZ65" s="192"/>
      <c r="BA65" s="192"/>
      <c r="BB65" s="192"/>
      <c r="BC65" s="192"/>
      <c r="BD65" s="192"/>
      <c r="BE65" s="192"/>
      <c r="BF65" s="192"/>
      <c r="BG65" s="192"/>
      <c r="BH65" s="192"/>
      <c r="BI65" s="192"/>
      <c r="BJ65" s="192"/>
      <c r="BK65" s="192"/>
      <c r="BL65" s="192"/>
      <c r="BM65" s="192"/>
      <c r="BN65" s="192"/>
      <c r="BO65" s="192"/>
      <c r="BP65" s="192"/>
      <c r="BQ65" s="192"/>
      <c r="BR65" s="192"/>
      <c r="BS65" s="192"/>
      <c r="BT65" s="192"/>
      <c r="BU65" s="192"/>
      <c r="BV65" s="192"/>
      <c r="BW65" s="192"/>
      <c r="BX65" s="192"/>
      <c r="BY65" s="192"/>
      <c r="BZ65" s="192"/>
      <c r="CA65" s="192"/>
      <c r="CB65" s="192"/>
      <c r="CC65" s="192"/>
      <c r="CD65" s="192"/>
      <c r="CE65" s="192"/>
      <c r="CF65" s="192"/>
      <c r="CG65" s="192"/>
      <c r="CH65" s="192"/>
      <c r="CI65" s="192"/>
      <c r="CJ65" s="192"/>
      <c r="CK65" s="192"/>
      <c r="CL65" s="192"/>
      <c r="CM65" s="192"/>
      <c r="CN65" s="192"/>
      <c r="CO65" s="192"/>
      <c r="CP65" s="192"/>
      <c r="CQ65" s="192"/>
      <c r="CR65" s="192"/>
      <c r="CS65" s="192"/>
      <c r="CT65" s="192"/>
      <c r="CU65" s="192"/>
      <c r="CV65" s="192"/>
      <c r="CW65" s="192"/>
      <c r="CX65" s="192"/>
      <c r="CY65" s="192"/>
      <c r="CZ65" s="192"/>
      <c r="DA65" s="192"/>
      <c r="DB65" s="192"/>
      <c r="DC65" s="192"/>
      <c r="DD65" s="192"/>
      <c r="DE65" s="192"/>
      <c r="DF65" s="192"/>
      <c r="DG65" s="192"/>
      <c r="DH65" s="192"/>
      <c r="DI65" s="192"/>
      <c r="DJ65" s="192"/>
      <c r="DK65" s="192"/>
      <c r="DL65" s="192"/>
    </row>
    <row r="66" spans="3:116" hidden="1" outlineLevel="2">
      <c r="C66" s="179">
        <v>42</v>
      </c>
      <c r="D66" s="195">
        <f t="shared" ca="1" si="4"/>
        <v>0.39847280490019121</v>
      </c>
      <c r="E66" s="195">
        <f t="shared" ca="1" si="0"/>
        <v>268.6530197598438</v>
      </c>
      <c r="F66" s="195">
        <f t="shared" ca="1" si="1"/>
        <v>265.29708894429149</v>
      </c>
      <c r="G66" s="195">
        <f t="shared" ca="1" si="2"/>
        <v>18.653019759843801</v>
      </c>
      <c r="H66" s="195">
        <f t="shared" ca="1" si="3"/>
        <v>15.297088944291488</v>
      </c>
      <c r="I66" s="192"/>
      <c r="O66" s="192"/>
      <c r="P66" s="192"/>
      <c r="V66" s="192"/>
      <c r="W66" s="192"/>
      <c r="X66" s="192"/>
      <c r="Y66" s="192"/>
      <c r="Z66" s="192"/>
      <c r="AA66" s="192"/>
      <c r="AB66" s="192"/>
      <c r="AC66" s="192"/>
      <c r="AD66" s="192"/>
      <c r="AE66" s="192"/>
      <c r="AF66" s="192"/>
      <c r="AG66" s="192"/>
      <c r="AH66" s="192"/>
      <c r="AI66" s="192"/>
      <c r="AJ66" s="192"/>
      <c r="AK66" s="192"/>
      <c r="AL66" s="192"/>
      <c r="AM66" s="192"/>
      <c r="AN66" s="192"/>
      <c r="AO66" s="192"/>
      <c r="AP66" s="192"/>
      <c r="AQ66" s="192"/>
      <c r="AR66" s="192"/>
      <c r="AS66" s="192"/>
      <c r="AT66" s="192"/>
      <c r="AU66" s="192"/>
      <c r="AV66" s="192"/>
      <c r="AW66" s="192"/>
      <c r="AX66" s="192"/>
      <c r="AY66" s="192"/>
      <c r="AZ66" s="192"/>
      <c r="BA66" s="192"/>
      <c r="BB66" s="192"/>
      <c r="BC66" s="192"/>
      <c r="BD66" s="192"/>
      <c r="BE66" s="192"/>
      <c r="BF66" s="192"/>
      <c r="BG66" s="192"/>
      <c r="BH66" s="192"/>
      <c r="BI66" s="192"/>
      <c r="BJ66" s="192"/>
      <c r="BK66" s="192"/>
      <c r="BL66" s="192"/>
      <c r="BM66" s="192"/>
      <c r="BN66" s="192"/>
      <c r="BO66" s="192"/>
      <c r="BP66" s="192"/>
      <c r="BQ66" s="192"/>
      <c r="BR66" s="192"/>
      <c r="BS66" s="192"/>
      <c r="BT66" s="192"/>
      <c r="BU66" s="192"/>
      <c r="BV66" s="192"/>
      <c r="BW66" s="192"/>
      <c r="BX66" s="192"/>
      <c r="BY66" s="192"/>
      <c r="BZ66" s="192"/>
      <c r="CA66" s="192"/>
      <c r="CB66" s="192"/>
      <c r="CC66" s="192"/>
      <c r="CD66" s="192"/>
      <c r="CE66" s="192"/>
      <c r="CF66" s="192"/>
      <c r="CG66" s="192"/>
      <c r="CH66" s="192"/>
      <c r="CI66" s="192"/>
      <c r="CJ66" s="192"/>
      <c r="CK66" s="192"/>
      <c r="CL66" s="192"/>
      <c r="CM66" s="192"/>
      <c r="CN66" s="192"/>
      <c r="CO66" s="192"/>
      <c r="CP66" s="192"/>
      <c r="CQ66" s="192"/>
      <c r="CR66" s="192"/>
      <c r="CS66" s="192"/>
      <c r="CT66" s="192"/>
      <c r="CU66" s="192"/>
      <c r="CV66" s="192"/>
      <c r="CW66" s="192"/>
      <c r="CX66" s="192"/>
      <c r="CY66" s="192"/>
      <c r="CZ66" s="192"/>
      <c r="DA66" s="192"/>
      <c r="DB66" s="192"/>
      <c r="DC66" s="192"/>
      <c r="DD66" s="192"/>
      <c r="DE66" s="192"/>
      <c r="DF66" s="192"/>
      <c r="DG66" s="192"/>
      <c r="DH66" s="192"/>
      <c r="DI66" s="192"/>
      <c r="DJ66" s="192"/>
      <c r="DK66" s="192"/>
      <c r="DL66" s="192"/>
    </row>
    <row r="67" spans="3:116" hidden="1" outlineLevel="2">
      <c r="C67" s="179">
        <v>43</v>
      </c>
      <c r="D67" s="195">
        <f t="shared" ca="1" si="4"/>
        <v>1.4641506312380674</v>
      </c>
      <c r="E67" s="195">
        <f t="shared" ca="1" si="0"/>
        <v>339.53152343729818</v>
      </c>
      <c r="F67" s="195">
        <f t="shared" ca="1" si="1"/>
        <v>314.45948315242771</v>
      </c>
      <c r="G67" s="195">
        <f t="shared" ca="1" si="2"/>
        <v>89.531523437298176</v>
      </c>
      <c r="H67" s="195">
        <f t="shared" ca="1" si="3"/>
        <v>64.459483152427708</v>
      </c>
      <c r="I67" s="192"/>
      <c r="O67" s="192"/>
      <c r="P67" s="192"/>
      <c r="V67" s="192"/>
      <c r="W67" s="192"/>
      <c r="X67" s="192"/>
      <c r="Y67" s="192"/>
      <c r="Z67" s="192"/>
      <c r="AA67" s="192"/>
      <c r="AB67" s="192"/>
      <c r="AC67" s="192"/>
      <c r="AD67" s="192"/>
      <c r="AE67" s="192"/>
      <c r="AF67" s="192"/>
      <c r="AG67" s="192"/>
      <c r="AH67" s="192"/>
      <c r="AI67" s="192"/>
      <c r="AJ67" s="192"/>
      <c r="AK67" s="192"/>
      <c r="AL67" s="192"/>
      <c r="AM67" s="192"/>
      <c r="AN67" s="192"/>
      <c r="AO67" s="192"/>
      <c r="AP67" s="192"/>
      <c r="AQ67" s="192"/>
      <c r="AR67" s="192"/>
      <c r="AS67" s="192"/>
      <c r="AT67" s="192"/>
      <c r="AU67" s="192"/>
      <c r="AV67" s="192"/>
      <c r="AW67" s="192"/>
      <c r="AX67" s="192"/>
      <c r="AY67" s="192"/>
      <c r="AZ67" s="192"/>
      <c r="BA67" s="192"/>
      <c r="BB67" s="192"/>
      <c r="BC67" s="192"/>
      <c r="BD67" s="192"/>
      <c r="BE67" s="192"/>
      <c r="BF67" s="192"/>
      <c r="BG67" s="192"/>
      <c r="BH67" s="192"/>
      <c r="BI67" s="192"/>
      <c r="BJ67" s="192"/>
      <c r="BK67" s="192"/>
      <c r="BL67" s="192"/>
      <c r="BM67" s="192"/>
      <c r="BN67" s="192"/>
      <c r="BO67" s="192"/>
      <c r="BP67" s="192"/>
      <c r="BQ67" s="192"/>
      <c r="BR67" s="192"/>
      <c r="BS67" s="192"/>
      <c r="BT67" s="192"/>
      <c r="BU67" s="192"/>
      <c r="BV67" s="192"/>
      <c r="BW67" s="192"/>
      <c r="BX67" s="192"/>
      <c r="BY67" s="192"/>
      <c r="BZ67" s="192"/>
      <c r="CA67" s="192"/>
      <c r="CB67" s="192"/>
      <c r="CC67" s="192"/>
      <c r="CD67" s="192"/>
      <c r="CE67" s="192"/>
      <c r="CF67" s="192"/>
      <c r="CG67" s="192"/>
      <c r="CH67" s="192"/>
      <c r="CI67" s="192"/>
      <c r="CJ67" s="192"/>
      <c r="CK67" s="192"/>
      <c r="CL67" s="192"/>
      <c r="CM67" s="192"/>
      <c r="CN67" s="192"/>
      <c r="CO67" s="192"/>
      <c r="CP67" s="192"/>
      <c r="CQ67" s="192"/>
      <c r="CR67" s="192"/>
      <c r="CS67" s="192"/>
      <c r="CT67" s="192"/>
      <c r="CU67" s="192"/>
      <c r="CV67" s="192"/>
      <c r="CW67" s="192"/>
      <c r="CX67" s="192"/>
      <c r="CY67" s="192"/>
      <c r="CZ67" s="192"/>
      <c r="DA67" s="192"/>
      <c r="DB67" s="192"/>
      <c r="DC67" s="192"/>
      <c r="DD67" s="192"/>
      <c r="DE67" s="192"/>
      <c r="DF67" s="192"/>
      <c r="DG67" s="192"/>
      <c r="DH67" s="192"/>
      <c r="DI67" s="192"/>
      <c r="DJ67" s="192"/>
      <c r="DK67" s="192"/>
      <c r="DL67" s="192"/>
    </row>
    <row r="68" spans="3:116" hidden="1" outlineLevel="2">
      <c r="C68" s="179">
        <v>44</v>
      </c>
      <c r="D68" s="195">
        <f t="shared" ca="1" si="4"/>
        <v>0.41670612902938031</v>
      </c>
      <c r="E68" s="195">
        <f t="shared" ca="1" si="0"/>
        <v>269.73144206530355</v>
      </c>
      <c r="F68" s="195">
        <f t="shared" ca="1" si="1"/>
        <v>266.06988651365134</v>
      </c>
      <c r="G68" s="195">
        <f t="shared" ca="1" si="2"/>
        <v>19.731442065303554</v>
      </c>
      <c r="H68" s="195">
        <f t="shared" ca="1" si="3"/>
        <v>16.06988651365134</v>
      </c>
      <c r="I68" s="192"/>
      <c r="O68" s="192"/>
      <c r="P68" s="192"/>
      <c r="V68" s="192"/>
      <c r="W68" s="192"/>
      <c r="X68" s="192"/>
      <c r="Y68" s="192"/>
      <c r="Z68" s="192"/>
      <c r="AA68" s="192"/>
      <c r="AB68" s="192"/>
      <c r="AC68" s="192"/>
      <c r="AD68" s="192"/>
      <c r="AE68" s="192"/>
      <c r="AF68" s="192"/>
      <c r="AG68" s="192"/>
      <c r="AH68" s="192"/>
      <c r="AI68" s="192"/>
      <c r="AJ68" s="192"/>
      <c r="AK68" s="192"/>
      <c r="AL68" s="192"/>
      <c r="AM68" s="192"/>
      <c r="AN68" s="192"/>
      <c r="AO68" s="192"/>
      <c r="AP68" s="192"/>
      <c r="AQ68" s="192"/>
      <c r="AR68" s="192"/>
      <c r="AS68" s="192"/>
      <c r="AT68" s="192"/>
      <c r="AU68" s="192"/>
      <c r="AV68" s="192"/>
      <c r="AW68" s="192"/>
      <c r="AX68" s="192"/>
      <c r="AY68" s="192"/>
      <c r="AZ68" s="192"/>
      <c r="BA68" s="192"/>
      <c r="BB68" s="192"/>
      <c r="BC68" s="192"/>
      <c r="BD68" s="192"/>
      <c r="BE68" s="192"/>
      <c r="BF68" s="192"/>
      <c r="BG68" s="192"/>
      <c r="BH68" s="192"/>
      <c r="BI68" s="192"/>
      <c r="BJ68" s="192"/>
      <c r="BK68" s="192"/>
      <c r="BL68" s="192"/>
      <c r="BM68" s="192"/>
      <c r="BN68" s="192"/>
      <c r="BO68" s="192"/>
      <c r="BP68" s="192"/>
      <c r="BQ68" s="192"/>
      <c r="BR68" s="192"/>
      <c r="BS68" s="192"/>
      <c r="BT68" s="192"/>
      <c r="BU68" s="192"/>
      <c r="BV68" s="192"/>
      <c r="BW68" s="192"/>
      <c r="BX68" s="192"/>
      <c r="BY68" s="192"/>
      <c r="BZ68" s="192"/>
      <c r="CA68" s="192"/>
      <c r="CB68" s="192"/>
      <c r="CC68" s="192"/>
      <c r="CD68" s="192"/>
      <c r="CE68" s="192"/>
      <c r="CF68" s="192"/>
      <c r="CG68" s="192"/>
      <c r="CH68" s="192"/>
      <c r="CI68" s="192"/>
      <c r="CJ68" s="192"/>
      <c r="CK68" s="192"/>
      <c r="CL68" s="192"/>
      <c r="CM68" s="192"/>
      <c r="CN68" s="192"/>
      <c r="CO68" s="192"/>
      <c r="CP68" s="192"/>
      <c r="CQ68" s="192"/>
      <c r="CR68" s="192"/>
      <c r="CS68" s="192"/>
      <c r="CT68" s="192"/>
      <c r="CU68" s="192"/>
      <c r="CV68" s="192"/>
      <c r="CW68" s="192"/>
      <c r="CX68" s="192"/>
      <c r="CY68" s="192"/>
      <c r="CZ68" s="192"/>
      <c r="DA68" s="192"/>
      <c r="DB68" s="192"/>
      <c r="DC68" s="192"/>
      <c r="DD68" s="192"/>
      <c r="DE68" s="192"/>
      <c r="DF68" s="192"/>
      <c r="DG68" s="192"/>
      <c r="DH68" s="192"/>
      <c r="DI68" s="192"/>
      <c r="DJ68" s="192"/>
      <c r="DK68" s="192"/>
      <c r="DL68" s="192"/>
    </row>
    <row r="69" spans="3:116" hidden="1" outlineLevel="2">
      <c r="C69" s="179">
        <v>45</v>
      </c>
      <c r="D69" s="195">
        <f t="shared" ca="1" si="4"/>
        <v>-0.87960388852386895</v>
      </c>
      <c r="E69" s="195">
        <f t="shared" ca="1" si="0"/>
        <v>202.87847543707221</v>
      </c>
      <c r="F69" s="195">
        <f t="shared" ca="1" si="1"/>
        <v>216.36393453574416</v>
      </c>
      <c r="G69" s="195">
        <f t="shared" ca="1" si="2"/>
        <v>0</v>
      </c>
      <c r="H69" s="195">
        <f t="shared" ca="1" si="3"/>
        <v>0</v>
      </c>
      <c r="I69" s="192"/>
      <c r="O69" s="192"/>
      <c r="P69" s="192"/>
      <c r="V69" s="192"/>
      <c r="W69" s="192"/>
      <c r="X69" s="192"/>
      <c r="Y69" s="192"/>
      <c r="Z69" s="192"/>
      <c r="AA69" s="192"/>
      <c r="AB69" s="192"/>
      <c r="AC69" s="192"/>
      <c r="AD69" s="192"/>
      <c r="AE69" s="192"/>
      <c r="AF69" s="192"/>
      <c r="AG69" s="192"/>
      <c r="AH69" s="192"/>
      <c r="AI69" s="192"/>
      <c r="AJ69" s="192"/>
      <c r="AK69" s="192"/>
      <c r="AL69" s="192"/>
      <c r="AM69" s="192"/>
      <c r="AN69" s="192"/>
      <c r="AO69" s="192"/>
      <c r="AP69" s="192"/>
      <c r="AQ69" s="192"/>
      <c r="AR69" s="192"/>
      <c r="AS69" s="192"/>
      <c r="AT69" s="192"/>
      <c r="AU69" s="192"/>
      <c r="AV69" s="192"/>
      <c r="AW69" s="192"/>
      <c r="AX69" s="192"/>
      <c r="AY69" s="192"/>
      <c r="AZ69" s="192"/>
      <c r="BA69" s="192"/>
      <c r="BB69" s="192"/>
      <c r="BC69" s="192"/>
      <c r="BD69" s="192"/>
      <c r="BE69" s="192"/>
      <c r="BF69" s="192"/>
      <c r="BG69" s="192"/>
      <c r="BH69" s="192"/>
      <c r="BI69" s="192"/>
      <c r="BJ69" s="192"/>
      <c r="BK69" s="192"/>
      <c r="BL69" s="192"/>
      <c r="BM69" s="192"/>
      <c r="BN69" s="192"/>
      <c r="BO69" s="192"/>
      <c r="BP69" s="192"/>
      <c r="BQ69" s="192"/>
      <c r="BR69" s="192"/>
      <c r="BS69" s="192"/>
      <c r="BT69" s="192"/>
      <c r="BU69" s="192"/>
      <c r="BV69" s="192"/>
      <c r="BW69" s="192"/>
      <c r="BX69" s="192"/>
      <c r="BY69" s="192"/>
      <c r="BZ69" s="192"/>
      <c r="CA69" s="192"/>
      <c r="CB69" s="192"/>
      <c r="CC69" s="192"/>
      <c r="CD69" s="192"/>
      <c r="CE69" s="192"/>
      <c r="CF69" s="192"/>
      <c r="CG69" s="192"/>
      <c r="CH69" s="192"/>
      <c r="CI69" s="192"/>
      <c r="CJ69" s="192"/>
      <c r="CK69" s="192"/>
      <c r="CL69" s="192"/>
      <c r="CM69" s="192"/>
      <c r="CN69" s="192"/>
      <c r="CO69" s="192"/>
      <c r="CP69" s="192"/>
      <c r="CQ69" s="192"/>
      <c r="CR69" s="192"/>
      <c r="CS69" s="192"/>
      <c r="CT69" s="192"/>
      <c r="CU69" s="192"/>
      <c r="CV69" s="192"/>
      <c r="CW69" s="192"/>
      <c r="CX69" s="192"/>
      <c r="CY69" s="192"/>
      <c r="CZ69" s="192"/>
      <c r="DA69" s="192"/>
      <c r="DB69" s="192"/>
      <c r="DC69" s="192"/>
      <c r="DD69" s="192"/>
      <c r="DE69" s="192"/>
      <c r="DF69" s="192"/>
      <c r="DG69" s="192"/>
      <c r="DH69" s="192"/>
      <c r="DI69" s="192"/>
      <c r="DJ69" s="192"/>
      <c r="DK69" s="192"/>
      <c r="DL69" s="192"/>
    </row>
    <row r="70" spans="3:116" hidden="1" outlineLevel="2">
      <c r="C70" s="179">
        <v>46</v>
      </c>
      <c r="D70" s="195">
        <f t="shared" ca="1" si="4"/>
        <v>0.60126246724522192</v>
      </c>
      <c r="E70" s="195">
        <f t="shared" ca="1" si="0"/>
        <v>280.89381853676383</v>
      </c>
      <c r="F70" s="195">
        <f t="shared" ca="1" si="1"/>
        <v>274.01992482221056</v>
      </c>
      <c r="G70" s="195">
        <f t="shared" ca="1" si="2"/>
        <v>30.893818536763831</v>
      </c>
      <c r="H70" s="195">
        <f t="shared" ca="1" si="3"/>
        <v>24.019924822210555</v>
      </c>
      <c r="I70" s="192"/>
      <c r="O70" s="192"/>
      <c r="P70" s="192"/>
      <c r="V70" s="192"/>
      <c r="W70" s="192"/>
      <c r="X70" s="192"/>
      <c r="Y70" s="192"/>
      <c r="Z70" s="192"/>
      <c r="AA70" s="192"/>
      <c r="AB70" s="192"/>
      <c r="AC70" s="192"/>
      <c r="AD70" s="192"/>
      <c r="AE70" s="192"/>
      <c r="AF70" s="192"/>
      <c r="AG70" s="192"/>
      <c r="AH70" s="192"/>
      <c r="AI70" s="192"/>
      <c r="AJ70" s="192"/>
      <c r="AK70" s="192"/>
      <c r="AL70" s="192"/>
      <c r="AM70" s="192"/>
      <c r="AN70" s="192"/>
      <c r="AO70" s="192"/>
      <c r="AP70" s="192"/>
      <c r="AQ70" s="192"/>
      <c r="AR70" s="192"/>
      <c r="AS70" s="192"/>
      <c r="AT70" s="192"/>
      <c r="AU70" s="192"/>
      <c r="AV70" s="192"/>
      <c r="AW70" s="192"/>
      <c r="AX70" s="192"/>
      <c r="AY70" s="192"/>
      <c r="AZ70" s="192"/>
      <c r="BA70" s="192"/>
      <c r="BB70" s="192"/>
      <c r="BC70" s="192"/>
      <c r="BD70" s="192"/>
      <c r="BE70" s="192"/>
      <c r="BF70" s="192"/>
      <c r="BG70" s="192"/>
      <c r="BH70" s="192"/>
      <c r="BI70" s="192"/>
      <c r="BJ70" s="192"/>
      <c r="BK70" s="192"/>
      <c r="BL70" s="192"/>
      <c r="BM70" s="192"/>
      <c r="BN70" s="192"/>
      <c r="BO70" s="192"/>
      <c r="BP70" s="192"/>
      <c r="BQ70" s="192"/>
      <c r="BR70" s="192"/>
      <c r="BS70" s="192"/>
      <c r="BT70" s="192"/>
      <c r="BU70" s="192"/>
      <c r="BV70" s="192"/>
      <c r="BW70" s="192"/>
      <c r="BX70" s="192"/>
      <c r="BY70" s="192"/>
      <c r="BZ70" s="192"/>
      <c r="CA70" s="192"/>
      <c r="CB70" s="192"/>
      <c r="CC70" s="192"/>
      <c r="CD70" s="192"/>
      <c r="CE70" s="192"/>
      <c r="CF70" s="192"/>
      <c r="CG70" s="192"/>
      <c r="CH70" s="192"/>
      <c r="CI70" s="192"/>
      <c r="CJ70" s="192"/>
      <c r="CK70" s="192"/>
      <c r="CL70" s="192"/>
      <c r="CM70" s="192"/>
      <c r="CN70" s="192"/>
      <c r="CO70" s="192"/>
      <c r="CP70" s="192"/>
      <c r="CQ70" s="192"/>
      <c r="CR70" s="192"/>
      <c r="CS70" s="192"/>
      <c r="CT70" s="192"/>
      <c r="CU70" s="192"/>
      <c r="CV70" s="192"/>
      <c r="CW70" s="192"/>
      <c r="CX70" s="192"/>
      <c r="CY70" s="192"/>
      <c r="CZ70" s="192"/>
      <c r="DA70" s="192"/>
      <c r="DB70" s="192"/>
      <c r="DC70" s="192"/>
      <c r="DD70" s="192"/>
      <c r="DE70" s="192"/>
      <c r="DF70" s="192"/>
      <c r="DG70" s="192"/>
      <c r="DH70" s="192"/>
      <c r="DI70" s="192"/>
      <c r="DJ70" s="192"/>
      <c r="DK70" s="192"/>
      <c r="DL70" s="192"/>
    </row>
    <row r="71" spans="3:116" hidden="1" outlineLevel="2">
      <c r="C71" s="179">
        <v>47</v>
      </c>
      <c r="D71" s="195">
        <f t="shared" ca="1" si="4"/>
        <v>1.7989883261094772</v>
      </c>
      <c r="E71" s="195">
        <f t="shared" ca="1" si="0"/>
        <v>365.45234585146289</v>
      </c>
      <c r="F71" s="195">
        <f t="shared" ca="1" si="1"/>
        <v>331.71330889011068</v>
      </c>
      <c r="G71" s="195">
        <f t="shared" ca="1" si="2"/>
        <v>115.45234585146289</v>
      </c>
      <c r="H71" s="195">
        <f t="shared" ca="1" si="3"/>
        <v>81.713308890110682</v>
      </c>
      <c r="I71" s="192"/>
      <c r="O71" s="192"/>
      <c r="P71" s="192"/>
      <c r="V71" s="192"/>
      <c r="W71" s="192"/>
      <c r="X71" s="192"/>
      <c r="Y71" s="192"/>
      <c r="Z71" s="192"/>
      <c r="AA71" s="192"/>
      <c r="AB71" s="192"/>
      <c r="AC71" s="192"/>
      <c r="AD71" s="192"/>
      <c r="AE71" s="192"/>
      <c r="AF71" s="192"/>
      <c r="AG71" s="192"/>
      <c r="AH71" s="192"/>
      <c r="AI71" s="192"/>
      <c r="AJ71" s="192"/>
      <c r="AK71" s="192"/>
      <c r="AL71" s="192"/>
      <c r="AM71" s="192"/>
      <c r="AN71" s="192"/>
      <c r="AO71" s="192"/>
      <c r="AP71" s="192"/>
      <c r="AQ71" s="192"/>
      <c r="AR71" s="192"/>
      <c r="AS71" s="192"/>
      <c r="AT71" s="192"/>
      <c r="AU71" s="192"/>
      <c r="AV71" s="192"/>
      <c r="AW71" s="192"/>
      <c r="AX71" s="192"/>
      <c r="AY71" s="192"/>
      <c r="AZ71" s="192"/>
      <c r="BA71" s="192"/>
      <c r="BB71" s="192"/>
      <c r="BC71" s="192"/>
      <c r="BD71" s="192"/>
      <c r="BE71" s="192"/>
      <c r="BF71" s="192"/>
      <c r="BG71" s="192"/>
      <c r="BH71" s="192"/>
      <c r="BI71" s="192"/>
      <c r="BJ71" s="192"/>
      <c r="BK71" s="192"/>
      <c r="BL71" s="192"/>
      <c r="BM71" s="192"/>
      <c r="BN71" s="192"/>
      <c r="BO71" s="192"/>
      <c r="BP71" s="192"/>
      <c r="BQ71" s="192"/>
      <c r="BR71" s="192"/>
      <c r="BS71" s="192"/>
      <c r="BT71" s="192"/>
      <c r="BU71" s="192"/>
      <c r="BV71" s="192"/>
      <c r="BW71" s="192"/>
      <c r="BX71" s="192"/>
      <c r="BY71" s="192"/>
      <c r="BZ71" s="192"/>
      <c r="CA71" s="192"/>
      <c r="CB71" s="192"/>
      <c r="CC71" s="192"/>
      <c r="CD71" s="192"/>
      <c r="CE71" s="192"/>
      <c r="CF71" s="192"/>
      <c r="CG71" s="192"/>
      <c r="CH71" s="192"/>
      <c r="CI71" s="192"/>
      <c r="CJ71" s="192"/>
      <c r="CK71" s="192"/>
      <c r="CL71" s="192"/>
      <c r="CM71" s="192"/>
      <c r="CN71" s="192"/>
      <c r="CO71" s="192"/>
      <c r="CP71" s="192"/>
      <c r="CQ71" s="192"/>
      <c r="CR71" s="192"/>
      <c r="CS71" s="192"/>
      <c r="CT71" s="192"/>
      <c r="CU71" s="192"/>
      <c r="CV71" s="192"/>
      <c r="CW71" s="192"/>
      <c r="CX71" s="192"/>
      <c r="CY71" s="192"/>
      <c r="CZ71" s="192"/>
      <c r="DA71" s="192"/>
      <c r="DB71" s="192"/>
      <c r="DC71" s="192"/>
      <c r="DD71" s="192"/>
      <c r="DE71" s="192"/>
      <c r="DF71" s="192"/>
      <c r="DG71" s="192"/>
      <c r="DH71" s="192"/>
      <c r="DI71" s="192"/>
      <c r="DJ71" s="192"/>
      <c r="DK71" s="192"/>
      <c r="DL71" s="192"/>
    </row>
    <row r="72" spans="3:116" hidden="1" outlineLevel="2">
      <c r="C72" s="179">
        <v>48</v>
      </c>
      <c r="D72" s="195">
        <f t="shared" ca="1" si="4"/>
        <v>1.0595343902146581</v>
      </c>
      <c r="E72" s="195">
        <f t="shared" ca="1" si="0"/>
        <v>310.64980821573982</v>
      </c>
      <c r="F72" s="195">
        <f t="shared" ca="1" si="1"/>
        <v>294.80313937478218</v>
      </c>
      <c r="G72" s="195">
        <f t="shared" ca="1" si="2"/>
        <v>60.649808215739824</v>
      </c>
      <c r="H72" s="195">
        <f t="shared" ca="1" si="3"/>
        <v>44.803139374782177</v>
      </c>
      <c r="I72" s="192"/>
      <c r="O72" s="192"/>
      <c r="P72" s="192"/>
      <c r="V72" s="192"/>
      <c r="W72" s="192"/>
      <c r="X72" s="192"/>
      <c r="Y72" s="192"/>
      <c r="Z72" s="192"/>
      <c r="AA72" s="192"/>
      <c r="AB72" s="192"/>
      <c r="AC72" s="192"/>
      <c r="AD72" s="192"/>
      <c r="AE72" s="192"/>
      <c r="AF72" s="192"/>
      <c r="AG72" s="192"/>
      <c r="AH72" s="192"/>
      <c r="AI72" s="192"/>
      <c r="AJ72" s="192"/>
      <c r="AK72" s="192"/>
      <c r="AL72" s="192"/>
      <c r="AM72" s="192"/>
      <c r="AN72" s="192"/>
      <c r="AO72" s="192"/>
      <c r="AP72" s="192"/>
      <c r="AQ72" s="192"/>
      <c r="AR72" s="192"/>
      <c r="AS72" s="192"/>
      <c r="AT72" s="192"/>
      <c r="AU72" s="192"/>
      <c r="AV72" s="192"/>
      <c r="AW72" s="192"/>
      <c r="AX72" s="192"/>
      <c r="AY72" s="192"/>
      <c r="AZ72" s="192"/>
      <c r="BA72" s="192"/>
      <c r="BB72" s="192"/>
      <c r="BC72" s="192"/>
      <c r="BD72" s="192"/>
      <c r="BE72" s="192"/>
      <c r="BF72" s="192"/>
      <c r="BG72" s="192"/>
      <c r="BH72" s="192"/>
      <c r="BI72" s="192"/>
      <c r="BJ72" s="192"/>
      <c r="BK72" s="192"/>
      <c r="BL72" s="192"/>
      <c r="BM72" s="192"/>
      <c r="BN72" s="192"/>
      <c r="BO72" s="192"/>
      <c r="BP72" s="192"/>
      <c r="BQ72" s="192"/>
      <c r="BR72" s="192"/>
      <c r="BS72" s="192"/>
      <c r="BT72" s="192"/>
      <c r="BU72" s="192"/>
      <c r="BV72" s="192"/>
      <c r="BW72" s="192"/>
      <c r="BX72" s="192"/>
      <c r="BY72" s="192"/>
      <c r="BZ72" s="192"/>
      <c r="CA72" s="192"/>
      <c r="CB72" s="192"/>
      <c r="CC72" s="192"/>
      <c r="CD72" s="192"/>
      <c r="CE72" s="192"/>
      <c r="CF72" s="192"/>
      <c r="CG72" s="192"/>
      <c r="CH72" s="192"/>
      <c r="CI72" s="192"/>
      <c r="CJ72" s="192"/>
      <c r="CK72" s="192"/>
      <c r="CL72" s="192"/>
      <c r="CM72" s="192"/>
      <c r="CN72" s="192"/>
      <c r="CO72" s="192"/>
      <c r="CP72" s="192"/>
      <c r="CQ72" s="192"/>
      <c r="CR72" s="192"/>
      <c r="CS72" s="192"/>
      <c r="CT72" s="192"/>
      <c r="CU72" s="192"/>
      <c r="CV72" s="192"/>
      <c r="CW72" s="192"/>
      <c r="CX72" s="192"/>
      <c r="CY72" s="192"/>
      <c r="CZ72" s="192"/>
      <c r="DA72" s="192"/>
      <c r="DB72" s="192"/>
      <c r="DC72" s="192"/>
      <c r="DD72" s="192"/>
      <c r="DE72" s="192"/>
      <c r="DF72" s="192"/>
      <c r="DG72" s="192"/>
      <c r="DH72" s="192"/>
      <c r="DI72" s="192"/>
      <c r="DJ72" s="192"/>
      <c r="DK72" s="192"/>
      <c r="DL72" s="192"/>
    </row>
    <row r="73" spans="3:116" hidden="1" outlineLevel="2">
      <c r="C73" s="179">
        <v>49</v>
      </c>
      <c r="D73" s="195">
        <f t="shared" ca="1" si="4"/>
        <v>1.7067199171186057E-2</v>
      </c>
      <c r="E73" s="195">
        <f t="shared" ca="1" si="0"/>
        <v>247.05719344858312</v>
      </c>
      <c r="F73" s="195">
        <f t="shared" ca="1" si="1"/>
        <v>249.63643381863346</v>
      </c>
      <c r="G73" s="195">
        <f t="shared" ca="1" si="2"/>
        <v>0</v>
      </c>
      <c r="H73" s="195">
        <f t="shared" ca="1" si="3"/>
        <v>0</v>
      </c>
      <c r="I73" s="192"/>
      <c r="O73" s="192"/>
      <c r="P73" s="192"/>
      <c r="V73" s="192"/>
      <c r="W73" s="192"/>
      <c r="X73" s="192"/>
      <c r="Y73" s="192"/>
      <c r="Z73" s="192"/>
      <c r="AA73" s="192"/>
      <c r="AB73" s="192"/>
      <c r="AC73" s="192"/>
      <c r="AD73" s="192"/>
      <c r="AE73" s="192"/>
      <c r="AF73" s="192"/>
      <c r="AG73" s="192"/>
      <c r="AH73" s="192"/>
      <c r="AI73" s="192"/>
      <c r="AJ73" s="192"/>
      <c r="AK73" s="192"/>
      <c r="AL73" s="192"/>
      <c r="AM73" s="192"/>
      <c r="AN73" s="192"/>
      <c r="AO73" s="192"/>
      <c r="AP73" s="192"/>
      <c r="AQ73" s="192"/>
      <c r="AR73" s="192"/>
      <c r="AS73" s="192"/>
      <c r="AT73" s="192"/>
      <c r="AU73" s="192"/>
      <c r="AV73" s="192"/>
      <c r="AW73" s="192"/>
      <c r="AX73" s="192"/>
      <c r="AY73" s="192"/>
      <c r="AZ73" s="192"/>
      <c r="BA73" s="192"/>
      <c r="BB73" s="192"/>
      <c r="BC73" s="192"/>
      <c r="BD73" s="192"/>
      <c r="BE73" s="192"/>
      <c r="BF73" s="192"/>
      <c r="BG73" s="192"/>
      <c r="BH73" s="192"/>
      <c r="BI73" s="192"/>
      <c r="BJ73" s="192"/>
      <c r="BK73" s="192"/>
      <c r="BL73" s="192"/>
      <c r="BM73" s="192"/>
      <c r="BN73" s="192"/>
      <c r="BO73" s="192"/>
      <c r="BP73" s="192"/>
      <c r="BQ73" s="192"/>
      <c r="BR73" s="192"/>
      <c r="BS73" s="192"/>
      <c r="BT73" s="192"/>
      <c r="BU73" s="192"/>
      <c r="BV73" s="192"/>
      <c r="BW73" s="192"/>
      <c r="BX73" s="192"/>
      <c r="BY73" s="192"/>
      <c r="BZ73" s="192"/>
      <c r="CA73" s="192"/>
      <c r="CB73" s="192"/>
      <c r="CC73" s="192"/>
      <c r="CD73" s="192"/>
      <c r="CE73" s="192"/>
      <c r="CF73" s="192"/>
      <c r="CG73" s="192"/>
      <c r="CH73" s="192"/>
      <c r="CI73" s="192"/>
      <c r="CJ73" s="192"/>
      <c r="CK73" s="192"/>
      <c r="CL73" s="192"/>
      <c r="CM73" s="192"/>
      <c r="CN73" s="192"/>
      <c r="CO73" s="192"/>
      <c r="CP73" s="192"/>
      <c r="CQ73" s="192"/>
      <c r="CR73" s="192"/>
      <c r="CS73" s="192"/>
      <c r="CT73" s="192"/>
      <c r="CU73" s="192"/>
      <c r="CV73" s="192"/>
      <c r="CW73" s="192"/>
      <c r="CX73" s="192"/>
      <c r="CY73" s="192"/>
      <c r="CZ73" s="192"/>
      <c r="DA73" s="192"/>
      <c r="DB73" s="192"/>
      <c r="DC73" s="192"/>
      <c r="DD73" s="192"/>
      <c r="DE73" s="192"/>
      <c r="DF73" s="192"/>
      <c r="DG73" s="192"/>
      <c r="DH73" s="192"/>
      <c r="DI73" s="192"/>
      <c r="DJ73" s="192"/>
      <c r="DK73" s="192"/>
      <c r="DL73" s="192"/>
    </row>
    <row r="74" spans="3:116" hidden="1" outlineLevel="2">
      <c r="C74" s="179">
        <v>50</v>
      </c>
      <c r="D74" s="195">
        <f t="shared" ca="1" si="4"/>
        <v>-0.60339935057007432</v>
      </c>
      <c r="E74" s="195">
        <f t="shared" ca="1" si="0"/>
        <v>215.57171252252303</v>
      </c>
      <c r="F74" s="195">
        <f t="shared" ca="1" si="1"/>
        <v>226.11056365001525</v>
      </c>
      <c r="G74" s="195">
        <f t="shared" ca="1" si="2"/>
        <v>0</v>
      </c>
      <c r="H74" s="195">
        <f t="shared" ca="1" si="3"/>
        <v>0</v>
      </c>
      <c r="I74" s="192"/>
      <c r="O74" s="192"/>
      <c r="P74" s="192"/>
      <c r="V74" s="192"/>
      <c r="W74" s="192"/>
      <c r="X74" s="192"/>
      <c r="Y74" s="192"/>
      <c r="Z74" s="192"/>
      <c r="AA74" s="192"/>
      <c r="AB74" s="192"/>
      <c r="AC74" s="192"/>
      <c r="AD74" s="192"/>
      <c r="AE74" s="192"/>
      <c r="AF74" s="192"/>
      <c r="AG74" s="192"/>
      <c r="AH74" s="192"/>
      <c r="AI74" s="192"/>
      <c r="AJ74" s="192"/>
      <c r="AK74" s="192"/>
      <c r="AL74" s="192"/>
      <c r="AM74" s="192"/>
      <c r="AN74" s="192"/>
      <c r="AO74" s="192"/>
      <c r="AP74" s="192"/>
      <c r="AQ74" s="192"/>
      <c r="AR74" s="192"/>
      <c r="AS74" s="192"/>
      <c r="AT74" s="192"/>
      <c r="AU74" s="192"/>
      <c r="AV74" s="192"/>
      <c r="AW74" s="192"/>
      <c r="AX74" s="192"/>
      <c r="AY74" s="192"/>
      <c r="AZ74" s="192"/>
      <c r="BA74" s="192"/>
      <c r="BB74" s="192"/>
      <c r="BC74" s="192"/>
      <c r="BD74" s="192"/>
      <c r="BE74" s="192"/>
      <c r="BF74" s="192"/>
      <c r="BG74" s="192"/>
      <c r="BH74" s="192"/>
      <c r="BI74" s="192"/>
      <c r="BJ74" s="192"/>
      <c r="BK74" s="192"/>
      <c r="BL74" s="192"/>
      <c r="BM74" s="192"/>
      <c r="BN74" s="192"/>
      <c r="BO74" s="192"/>
      <c r="BP74" s="192"/>
      <c r="BQ74" s="192"/>
      <c r="BR74" s="192"/>
      <c r="BS74" s="192"/>
      <c r="BT74" s="192"/>
      <c r="BU74" s="192"/>
      <c r="BV74" s="192"/>
      <c r="BW74" s="192"/>
      <c r="BX74" s="192"/>
      <c r="BY74" s="192"/>
      <c r="BZ74" s="192"/>
      <c r="CA74" s="192"/>
      <c r="CB74" s="192"/>
      <c r="CC74" s="192"/>
      <c r="CD74" s="192"/>
      <c r="CE74" s="192"/>
      <c r="CF74" s="192"/>
      <c r="CG74" s="192"/>
      <c r="CH74" s="192"/>
      <c r="CI74" s="192"/>
      <c r="CJ74" s="192"/>
      <c r="CK74" s="192"/>
      <c r="CL74" s="192"/>
      <c r="CM74" s="192"/>
      <c r="CN74" s="192"/>
      <c r="CO74" s="192"/>
      <c r="CP74" s="192"/>
      <c r="CQ74" s="192"/>
      <c r="CR74" s="192"/>
      <c r="CS74" s="192"/>
      <c r="CT74" s="192"/>
      <c r="CU74" s="192"/>
      <c r="CV74" s="192"/>
      <c r="CW74" s="192"/>
      <c r="CX74" s="192"/>
      <c r="CY74" s="192"/>
      <c r="CZ74" s="192"/>
      <c r="DA74" s="192"/>
      <c r="DB74" s="192"/>
      <c r="DC74" s="192"/>
      <c r="DD74" s="192"/>
      <c r="DE74" s="192"/>
      <c r="DF74" s="192"/>
      <c r="DG74" s="192"/>
      <c r="DH74" s="192"/>
      <c r="DI74" s="192"/>
      <c r="DJ74" s="192"/>
      <c r="DK74" s="192"/>
      <c r="DL74" s="192"/>
    </row>
    <row r="75" spans="3:116" hidden="1" outlineLevel="2">
      <c r="C75" s="179">
        <v>51</v>
      </c>
      <c r="D75" s="195">
        <f t="shared" ca="1" si="4"/>
        <v>-0.50819122593225141</v>
      </c>
      <c r="E75" s="195">
        <f t="shared" ca="1" si="0"/>
        <v>220.12869345955281</v>
      </c>
      <c r="F75" s="195">
        <f t="shared" ca="1" si="1"/>
        <v>229.57101522592922</v>
      </c>
      <c r="G75" s="195">
        <f t="shared" ca="1" si="2"/>
        <v>0</v>
      </c>
      <c r="H75" s="195">
        <f t="shared" ca="1" si="3"/>
        <v>0</v>
      </c>
      <c r="I75" s="192"/>
      <c r="O75" s="192"/>
      <c r="P75" s="192"/>
      <c r="V75" s="192"/>
      <c r="W75" s="192"/>
      <c r="X75" s="192"/>
      <c r="Y75" s="192"/>
      <c r="Z75" s="192"/>
      <c r="AA75" s="192"/>
      <c r="AB75" s="192"/>
      <c r="AC75" s="192"/>
      <c r="AD75" s="192"/>
      <c r="AE75" s="192"/>
      <c r="AF75" s="192"/>
      <c r="AG75" s="192"/>
      <c r="AH75" s="192"/>
      <c r="AI75" s="192"/>
      <c r="AJ75" s="192"/>
      <c r="AK75" s="192"/>
      <c r="AL75" s="192"/>
      <c r="AM75" s="192"/>
      <c r="AN75" s="192"/>
      <c r="AO75" s="192"/>
      <c r="AP75" s="192"/>
      <c r="AQ75" s="192"/>
      <c r="AR75" s="192"/>
      <c r="AS75" s="192"/>
      <c r="AT75" s="192"/>
      <c r="AU75" s="192"/>
      <c r="AV75" s="192"/>
      <c r="AW75" s="192"/>
      <c r="AX75" s="192"/>
      <c r="AY75" s="192"/>
      <c r="AZ75" s="192"/>
      <c r="BA75" s="192"/>
      <c r="BB75" s="192"/>
      <c r="BC75" s="192"/>
      <c r="BD75" s="192"/>
      <c r="BE75" s="192"/>
      <c r="BF75" s="192"/>
      <c r="BG75" s="192"/>
      <c r="BH75" s="192"/>
      <c r="BI75" s="192"/>
      <c r="BJ75" s="192"/>
      <c r="BK75" s="192"/>
      <c r="BL75" s="192"/>
      <c r="BM75" s="192"/>
      <c r="BN75" s="192"/>
      <c r="BO75" s="192"/>
      <c r="BP75" s="192"/>
      <c r="BQ75" s="192"/>
      <c r="BR75" s="192"/>
      <c r="BS75" s="192"/>
      <c r="BT75" s="192"/>
      <c r="BU75" s="192"/>
      <c r="BV75" s="192"/>
      <c r="BW75" s="192"/>
      <c r="BX75" s="192"/>
      <c r="BY75" s="192"/>
      <c r="BZ75" s="192"/>
      <c r="CA75" s="192"/>
      <c r="CB75" s="192"/>
      <c r="CC75" s="192"/>
      <c r="CD75" s="192"/>
      <c r="CE75" s="192"/>
      <c r="CF75" s="192"/>
      <c r="CG75" s="192"/>
      <c r="CH75" s="192"/>
      <c r="CI75" s="192"/>
      <c r="CJ75" s="192"/>
      <c r="CK75" s="192"/>
      <c r="CL75" s="192"/>
      <c r="CM75" s="192"/>
      <c r="CN75" s="192"/>
      <c r="CO75" s="192"/>
      <c r="CP75" s="192"/>
      <c r="CQ75" s="192"/>
      <c r="CR75" s="192"/>
      <c r="CS75" s="192"/>
      <c r="CT75" s="192"/>
      <c r="CU75" s="192"/>
      <c r="CV75" s="192"/>
      <c r="CW75" s="192"/>
      <c r="CX75" s="192"/>
      <c r="CY75" s="192"/>
      <c r="CZ75" s="192"/>
      <c r="DA75" s="192"/>
      <c r="DB75" s="192"/>
      <c r="DC75" s="192"/>
      <c r="DD75" s="192"/>
      <c r="DE75" s="192"/>
      <c r="DF75" s="192"/>
      <c r="DG75" s="192"/>
      <c r="DH75" s="192"/>
      <c r="DI75" s="192"/>
      <c r="DJ75" s="192"/>
      <c r="DK75" s="192"/>
      <c r="DL75" s="192"/>
    </row>
    <row r="76" spans="3:116" hidden="1" outlineLevel="2">
      <c r="C76" s="179">
        <v>52</v>
      </c>
      <c r="D76" s="195">
        <f t="shared" ca="1" si="4"/>
        <v>-1.8572031805968046</v>
      </c>
      <c r="E76" s="195">
        <f t="shared" ca="1" si="0"/>
        <v>163.66362506339757</v>
      </c>
      <c r="F76" s="195">
        <f t="shared" ca="1" si="1"/>
        <v>185.12066817039172</v>
      </c>
      <c r="G76" s="195">
        <f t="shared" ca="1" si="2"/>
        <v>0</v>
      </c>
      <c r="H76" s="195">
        <f t="shared" ca="1" si="3"/>
        <v>0</v>
      </c>
      <c r="I76" s="192"/>
      <c r="O76" s="192"/>
      <c r="P76" s="192"/>
      <c r="V76" s="192"/>
      <c r="W76" s="192"/>
      <c r="X76" s="192"/>
      <c r="Y76" s="192"/>
      <c r="Z76" s="192"/>
      <c r="AA76" s="192"/>
      <c r="AB76" s="192"/>
      <c r="AC76" s="192"/>
      <c r="AD76" s="192"/>
      <c r="AE76" s="192"/>
      <c r="AF76" s="192"/>
      <c r="AG76" s="192"/>
      <c r="AH76" s="192"/>
      <c r="AI76" s="192"/>
      <c r="AJ76" s="192"/>
      <c r="AK76" s="192"/>
      <c r="AL76" s="192"/>
      <c r="AM76" s="192"/>
      <c r="AN76" s="192"/>
      <c r="AO76" s="192"/>
      <c r="AP76" s="192"/>
      <c r="AQ76" s="192"/>
      <c r="AR76" s="192"/>
      <c r="AS76" s="192"/>
      <c r="AT76" s="192"/>
      <c r="AU76" s="192"/>
      <c r="AV76" s="192"/>
      <c r="AW76" s="192"/>
      <c r="AX76" s="192"/>
      <c r="AY76" s="192"/>
      <c r="AZ76" s="192"/>
      <c r="BA76" s="192"/>
      <c r="BB76" s="192"/>
      <c r="BC76" s="192"/>
      <c r="BD76" s="192"/>
      <c r="BE76" s="192"/>
      <c r="BF76" s="192"/>
      <c r="BG76" s="192"/>
      <c r="BH76" s="192"/>
      <c r="BI76" s="192"/>
      <c r="BJ76" s="192"/>
      <c r="BK76" s="192"/>
      <c r="BL76" s="192"/>
      <c r="BM76" s="192"/>
      <c r="BN76" s="192"/>
      <c r="BO76" s="192"/>
      <c r="BP76" s="192"/>
      <c r="BQ76" s="192"/>
      <c r="BR76" s="192"/>
      <c r="BS76" s="192"/>
      <c r="BT76" s="192"/>
      <c r="BU76" s="192"/>
      <c r="BV76" s="192"/>
      <c r="BW76" s="192"/>
      <c r="BX76" s="192"/>
      <c r="BY76" s="192"/>
      <c r="BZ76" s="192"/>
      <c r="CA76" s="192"/>
      <c r="CB76" s="192"/>
      <c r="CC76" s="192"/>
      <c r="CD76" s="192"/>
      <c r="CE76" s="192"/>
      <c r="CF76" s="192"/>
      <c r="CG76" s="192"/>
      <c r="CH76" s="192"/>
      <c r="CI76" s="192"/>
      <c r="CJ76" s="192"/>
      <c r="CK76" s="192"/>
      <c r="CL76" s="192"/>
      <c r="CM76" s="192"/>
      <c r="CN76" s="192"/>
      <c r="CO76" s="192"/>
      <c r="CP76" s="192"/>
      <c r="CQ76" s="192"/>
      <c r="CR76" s="192"/>
      <c r="CS76" s="192"/>
      <c r="CT76" s="192"/>
      <c r="CU76" s="192"/>
      <c r="CV76" s="192"/>
      <c r="CW76" s="192"/>
      <c r="CX76" s="192"/>
      <c r="CY76" s="192"/>
      <c r="CZ76" s="192"/>
      <c r="DA76" s="192"/>
      <c r="DB76" s="192"/>
      <c r="DC76" s="192"/>
      <c r="DD76" s="192"/>
      <c r="DE76" s="192"/>
      <c r="DF76" s="192"/>
      <c r="DG76" s="192"/>
      <c r="DH76" s="192"/>
      <c r="DI76" s="192"/>
      <c r="DJ76" s="192"/>
      <c r="DK76" s="192"/>
      <c r="DL76" s="192"/>
    </row>
    <row r="77" spans="3:116" hidden="1" outlineLevel="2">
      <c r="C77" s="179">
        <v>53</v>
      </c>
      <c r="D77" s="195">
        <f t="shared" ca="1" si="4"/>
        <v>2.1958179195992908</v>
      </c>
      <c r="E77" s="195">
        <f t="shared" ca="1" si="0"/>
        <v>398.74638069830377</v>
      </c>
      <c r="F77" s="195">
        <f t="shared" ca="1" si="1"/>
        <v>353.39143118205988</v>
      </c>
      <c r="G77" s="195">
        <f t="shared" ca="1" si="2"/>
        <v>148.74638069830377</v>
      </c>
      <c r="H77" s="195">
        <f t="shared" ca="1" si="3"/>
        <v>103.39143118205988</v>
      </c>
      <c r="I77" s="192"/>
      <c r="O77" s="192"/>
      <c r="P77" s="192"/>
      <c r="V77" s="192"/>
      <c r="W77" s="192"/>
      <c r="X77" s="192"/>
      <c r="Y77" s="192"/>
      <c r="Z77" s="192"/>
      <c r="AA77" s="192"/>
      <c r="AB77" s="192"/>
      <c r="AC77" s="192"/>
      <c r="AD77" s="192"/>
      <c r="AE77" s="192"/>
      <c r="AF77" s="192"/>
      <c r="AG77" s="192"/>
      <c r="AH77" s="192"/>
      <c r="AI77" s="192"/>
      <c r="AJ77" s="192"/>
      <c r="AK77" s="192"/>
      <c r="AL77" s="192"/>
      <c r="AM77" s="192"/>
      <c r="AN77" s="192"/>
      <c r="AO77" s="192"/>
      <c r="AP77" s="192"/>
      <c r="AQ77" s="192"/>
      <c r="AR77" s="192"/>
      <c r="AS77" s="192"/>
      <c r="AT77" s="192"/>
      <c r="AU77" s="192"/>
      <c r="AV77" s="192"/>
      <c r="AW77" s="192"/>
      <c r="AX77" s="192"/>
      <c r="AY77" s="192"/>
      <c r="AZ77" s="192"/>
      <c r="BA77" s="192"/>
      <c r="BB77" s="192"/>
      <c r="BC77" s="192"/>
      <c r="BD77" s="192"/>
      <c r="BE77" s="192"/>
      <c r="BF77" s="192"/>
      <c r="BG77" s="192"/>
      <c r="BH77" s="192"/>
      <c r="BI77" s="192"/>
      <c r="BJ77" s="192"/>
      <c r="BK77" s="192"/>
      <c r="BL77" s="192"/>
      <c r="BM77" s="192"/>
      <c r="BN77" s="192"/>
      <c r="BO77" s="192"/>
      <c r="BP77" s="192"/>
      <c r="BQ77" s="192"/>
      <c r="BR77" s="192"/>
      <c r="BS77" s="192"/>
      <c r="BT77" s="192"/>
      <c r="BU77" s="192"/>
      <c r="BV77" s="192"/>
      <c r="BW77" s="192"/>
      <c r="BX77" s="192"/>
      <c r="BY77" s="192"/>
      <c r="BZ77" s="192"/>
      <c r="CA77" s="192"/>
      <c r="CB77" s="192"/>
      <c r="CC77" s="192"/>
      <c r="CD77" s="192"/>
      <c r="CE77" s="192"/>
      <c r="CF77" s="192"/>
      <c r="CG77" s="192"/>
      <c r="CH77" s="192"/>
      <c r="CI77" s="192"/>
      <c r="CJ77" s="192"/>
      <c r="CK77" s="192"/>
      <c r="CL77" s="192"/>
      <c r="CM77" s="192"/>
      <c r="CN77" s="192"/>
      <c r="CO77" s="192"/>
      <c r="CP77" s="192"/>
      <c r="CQ77" s="192"/>
      <c r="CR77" s="192"/>
      <c r="CS77" s="192"/>
      <c r="CT77" s="192"/>
      <c r="CU77" s="192"/>
      <c r="CV77" s="192"/>
      <c r="CW77" s="192"/>
      <c r="CX77" s="192"/>
      <c r="CY77" s="192"/>
      <c r="CZ77" s="192"/>
      <c r="DA77" s="192"/>
      <c r="DB77" s="192"/>
      <c r="DC77" s="192"/>
      <c r="DD77" s="192"/>
      <c r="DE77" s="192"/>
      <c r="DF77" s="192"/>
      <c r="DG77" s="192"/>
      <c r="DH77" s="192"/>
      <c r="DI77" s="192"/>
      <c r="DJ77" s="192"/>
      <c r="DK77" s="192"/>
      <c r="DL77" s="192"/>
    </row>
    <row r="78" spans="3:116" hidden="1" outlineLevel="2">
      <c r="C78" s="179">
        <v>54</v>
      </c>
      <c r="D78" s="195">
        <f t="shared" ca="1" si="4"/>
        <v>-0.74008496904349907</v>
      </c>
      <c r="E78" s="195">
        <f t="shared" ca="1" si="0"/>
        <v>209.19391653472931</v>
      </c>
      <c r="F78" s="195">
        <f t="shared" ca="1" si="1"/>
        <v>221.23356096556873</v>
      </c>
      <c r="G78" s="195">
        <f t="shared" ca="1" si="2"/>
        <v>0</v>
      </c>
      <c r="H78" s="195">
        <f t="shared" ca="1" si="3"/>
        <v>0</v>
      </c>
      <c r="I78" s="192"/>
      <c r="O78" s="192"/>
      <c r="P78" s="192"/>
      <c r="V78" s="192"/>
      <c r="W78" s="192"/>
      <c r="X78" s="192"/>
      <c r="Y78" s="192"/>
      <c r="Z78" s="192"/>
      <c r="AA78" s="192"/>
      <c r="AB78" s="192"/>
      <c r="AC78" s="192"/>
      <c r="AD78" s="192"/>
      <c r="AE78" s="192"/>
      <c r="AF78" s="192"/>
      <c r="AG78" s="192"/>
      <c r="AH78" s="192"/>
      <c r="AI78" s="192"/>
      <c r="AJ78" s="192"/>
      <c r="AK78" s="192"/>
      <c r="AL78" s="192"/>
      <c r="AM78" s="192"/>
      <c r="AN78" s="192"/>
      <c r="AO78" s="192"/>
      <c r="AP78" s="192"/>
      <c r="AQ78" s="192"/>
      <c r="AR78" s="192"/>
      <c r="AS78" s="192"/>
      <c r="AT78" s="192"/>
      <c r="AU78" s="192"/>
      <c r="AV78" s="192"/>
      <c r="AW78" s="192"/>
      <c r="AX78" s="192"/>
      <c r="AY78" s="192"/>
      <c r="AZ78" s="192"/>
      <c r="BA78" s="192"/>
      <c r="BB78" s="192"/>
      <c r="BC78" s="192"/>
      <c r="BD78" s="192"/>
      <c r="BE78" s="192"/>
      <c r="BF78" s="192"/>
      <c r="BG78" s="192"/>
      <c r="BH78" s="192"/>
      <c r="BI78" s="192"/>
      <c r="BJ78" s="192"/>
      <c r="BK78" s="192"/>
      <c r="BL78" s="192"/>
      <c r="BM78" s="192"/>
      <c r="BN78" s="192"/>
      <c r="BO78" s="192"/>
      <c r="BP78" s="192"/>
      <c r="BQ78" s="192"/>
      <c r="BR78" s="192"/>
      <c r="BS78" s="192"/>
      <c r="BT78" s="192"/>
      <c r="BU78" s="192"/>
      <c r="BV78" s="192"/>
      <c r="BW78" s="192"/>
      <c r="BX78" s="192"/>
      <c r="BY78" s="192"/>
      <c r="BZ78" s="192"/>
      <c r="CA78" s="192"/>
      <c r="CB78" s="192"/>
      <c r="CC78" s="192"/>
      <c r="CD78" s="192"/>
      <c r="CE78" s="192"/>
      <c r="CF78" s="192"/>
      <c r="CG78" s="192"/>
      <c r="CH78" s="192"/>
      <c r="CI78" s="192"/>
      <c r="CJ78" s="192"/>
      <c r="CK78" s="192"/>
      <c r="CL78" s="192"/>
      <c r="CM78" s="192"/>
      <c r="CN78" s="192"/>
      <c r="CO78" s="192"/>
      <c r="CP78" s="192"/>
      <c r="CQ78" s="192"/>
      <c r="CR78" s="192"/>
      <c r="CS78" s="192"/>
      <c r="CT78" s="192"/>
      <c r="CU78" s="192"/>
      <c r="CV78" s="192"/>
      <c r="CW78" s="192"/>
      <c r="CX78" s="192"/>
      <c r="CY78" s="192"/>
      <c r="CZ78" s="192"/>
      <c r="DA78" s="192"/>
      <c r="DB78" s="192"/>
      <c r="DC78" s="192"/>
      <c r="DD78" s="192"/>
      <c r="DE78" s="192"/>
      <c r="DF78" s="192"/>
      <c r="DG78" s="192"/>
      <c r="DH78" s="192"/>
      <c r="DI78" s="192"/>
      <c r="DJ78" s="192"/>
      <c r="DK78" s="192"/>
      <c r="DL78" s="192"/>
    </row>
    <row r="79" spans="3:116" hidden="1" outlineLevel="2">
      <c r="C79" s="179">
        <v>55</v>
      </c>
      <c r="D79" s="195">
        <f t="shared" ca="1" si="4"/>
        <v>1.5048751549924697</v>
      </c>
      <c r="E79" s="195">
        <f t="shared" ca="1" si="0"/>
        <v>342.58322196111396</v>
      </c>
      <c r="F79" s="195">
        <f t="shared" ca="1" si="1"/>
        <v>316.5090771874352</v>
      </c>
      <c r="G79" s="195">
        <f t="shared" ca="1" si="2"/>
        <v>92.583221961113964</v>
      </c>
      <c r="H79" s="195">
        <f t="shared" ca="1" si="3"/>
        <v>66.509077187435196</v>
      </c>
      <c r="I79" s="192"/>
      <c r="O79" s="192"/>
      <c r="P79" s="192"/>
      <c r="V79" s="192"/>
      <c r="W79" s="192"/>
      <c r="X79" s="192"/>
      <c r="Y79" s="192"/>
      <c r="Z79" s="192"/>
      <c r="AA79" s="192"/>
      <c r="AB79" s="192"/>
      <c r="AC79" s="192"/>
      <c r="AD79" s="192"/>
      <c r="AE79" s="192"/>
      <c r="AF79" s="192"/>
      <c r="AG79" s="192"/>
      <c r="AH79" s="192"/>
      <c r="AI79" s="192"/>
      <c r="AJ79" s="192"/>
      <c r="AK79" s="192"/>
      <c r="AL79" s="192"/>
      <c r="AM79" s="192"/>
      <c r="AN79" s="192"/>
      <c r="AO79" s="192"/>
      <c r="AP79" s="192"/>
      <c r="AQ79" s="192"/>
      <c r="AR79" s="192"/>
      <c r="AS79" s="192"/>
      <c r="AT79" s="192"/>
      <c r="AU79" s="192"/>
      <c r="AV79" s="192"/>
      <c r="AW79" s="192"/>
      <c r="AX79" s="192"/>
      <c r="AY79" s="192"/>
      <c r="AZ79" s="192"/>
      <c r="BA79" s="192"/>
      <c r="BB79" s="192"/>
      <c r="BC79" s="192"/>
      <c r="BD79" s="192"/>
      <c r="BE79" s="192"/>
      <c r="BF79" s="192"/>
      <c r="BG79" s="192"/>
      <c r="BH79" s="192"/>
      <c r="BI79" s="192"/>
      <c r="BJ79" s="192"/>
      <c r="BK79" s="192"/>
      <c r="BL79" s="192"/>
      <c r="BM79" s="192"/>
      <c r="BN79" s="192"/>
      <c r="BO79" s="192"/>
      <c r="BP79" s="192"/>
      <c r="BQ79" s="192"/>
      <c r="BR79" s="192"/>
      <c r="BS79" s="192"/>
      <c r="BT79" s="192"/>
      <c r="BU79" s="192"/>
      <c r="BV79" s="192"/>
      <c r="BW79" s="192"/>
      <c r="BX79" s="192"/>
      <c r="BY79" s="192"/>
      <c r="BZ79" s="192"/>
      <c r="CA79" s="192"/>
      <c r="CB79" s="192"/>
      <c r="CC79" s="192"/>
      <c r="CD79" s="192"/>
      <c r="CE79" s="192"/>
      <c r="CF79" s="192"/>
      <c r="CG79" s="192"/>
      <c r="CH79" s="192"/>
      <c r="CI79" s="192"/>
      <c r="CJ79" s="192"/>
      <c r="CK79" s="192"/>
      <c r="CL79" s="192"/>
      <c r="CM79" s="192"/>
      <c r="CN79" s="192"/>
      <c r="CO79" s="192"/>
      <c r="CP79" s="192"/>
      <c r="CQ79" s="192"/>
      <c r="CR79" s="192"/>
      <c r="CS79" s="192"/>
      <c r="CT79" s="192"/>
      <c r="CU79" s="192"/>
      <c r="CV79" s="192"/>
      <c r="CW79" s="192"/>
      <c r="CX79" s="192"/>
      <c r="CY79" s="192"/>
      <c r="CZ79" s="192"/>
      <c r="DA79" s="192"/>
      <c r="DB79" s="192"/>
      <c r="DC79" s="192"/>
      <c r="DD79" s="192"/>
      <c r="DE79" s="192"/>
      <c r="DF79" s="192"/>
      <c r="DG79" s="192"/>
      <c r="DH79" s="192"/>
      <c r="DI79" s="192"/>
      <c r="DJ79" s="192"/>
      <c r="DK79" s="192"/>
      <c r="DL79" s="192"/>
    </row>
    <row r="80" spans="3:116" hidden="1" outlineLevel="2">
      <c r="C80" s="179">
        <v>56</v>
      </c>
      <c r="D80" s="195">
        <f t="shared" ca="1" si="4"/>
        <v>-1.5884373392643996</v>
      </c>
      <c r="E80" s="195">
        <f t="shared" ca="1" si="0"/>
        <v>173.61936173960817</v>
      </c>
      <c r="F80" s="195">
        <f t="shared" ca="1" si="1"/>
        <v>193.23043169074703</v>
      </c>
      <c r="G80" s="195">
        <f t="shared" ca="1" si="2"/>
        <v>0</v>
      </c>
      <c r="H80" s="195">
        <f t="shared" ca="1" si="3"/>
        <v>0</v>
      </c>
      <c r="I80" s="192"/>
      <c r="O80" s="192"/>
      <c r="P80" s="192"/>
      <c r="V80" s="192"/>
      <c r="W80" s="192"/>
      <c r="X80" s="192"/>
      <c r="Y80" s="192"/>
      <c r="Z80" s="192"/>
      <c r="AA80" s="192"/>
      <c r="AB80" s="192"/>
      <c r="AC80" s="192"/>
      <c r="AD80" s="192"/>
      <c r="AE80" s="192"/>
      <c r="AF80" s="192"/>
      <c r="AG80" s="192"/>
      <c r="AH80" s="192"/>
      <c r="AI80" s="192"/>
      <c r="AJ80" s="192"/>
      <c r="AK80" s="192"/>
      <c r="AL80" s="192"/>
      <c r="AM80" s="192"/>
      <c r="AN80" s="192"/>
      <c r="AO80" s="192"/>
      <c r="AP80" s="192"/>
      <c r="AQ80" s="192"/>
      <c r="AR80" s="192"/>
      <c r="AS80" s="192"/>
      <c r="AT80" s="192"/>
      <c r="AU80" s="192"/>
      <c r="AV80" s="192"/>
      <c r="AW80" s="192"/>
      <c r="AX80" s="192"/>
      <c r="AY80" s="192"/>
      <c r="AZ80" s="192"/>
      <c r="BA80" s="192"/>
      <c r="BB80" s="192"/>
      <c r="BC80" s="192"/>
      <c r="BD80" s="192"/>
      <c r="BE80" s="192"/>
      <c r="BF80" s="192"/>
      <c r="BG80" s="192"/>
      <c r="BH80" s="192"/>
      <c r="BI80" s="192"/>
      <c r="BJ80" s="192"/>
      <c r="BK80" s="192"/>
      <c r="BL80" s="192"/>
      <c r="BM80" s="192"/>
      <c r="BN80" s="192"/>
      <c r="BO80" s="192"/>
      <c r="BP80" s="192"/>
      <c r="BQ80" s="192"/>
      <c r="BR80" s="192"/>
      <c r="BS80" s="192"/>
      <c r="BT80" s="192"/>
      <c r="BU80" s="192"/>
      <c r="BV80" s="192"/>
      <c r="BW80" s="192"/>
      <c r="BX80" s="192"/>
      <c r="BY80" s="192"/>
      <c r="BZ80" s="192"/>
      <c r="CA80" s="192"/>
      <c r="CB80" s="192"/>
      <c r="CC80" s="192"/>
      <c r="CD80" s="192"/>
      <c r="CE80" s="192"/>
      <c r="CF80" s="192"/>
      <c r="CG80" s="192"/>
      <c r="CH80" s="192"/>
      <c r="CI80" s="192"/>
      <c r="CJ80" s="192"/>
      <c r="CK80" s="192"/>
      <c r="CL80" s="192"/>
      <c r="CM80" s="192"/>
      <c r="CN80" s="192"/>
      <c r="CO80" s="192"/>
      <c r="CP80" s="192"/>
      <c r="CQ80" s="192"/>
      <c r="CR80" s="192"/>
      <c r="CS80" s="192"/>
      <c r="CT80" s="192"/>
      <c r="CU80" s="192"/>
      <c r="CV80" s="192"/>
      <c r="CW80" s="192"/>
      <c r="CX80" s="192"/>
      <c r="CY80" s="192"/>
      <c r="CZ80" s="192"/>
      <c r="DA80" s="192"/>
      <c r="DB80" s="192"/>
      <c r="DC80" s="192"/>
      <c r="DD80" s="192"/>
      <c r="DE80" s="192"/>
      <c r="DF80" s="192"/>
      <c r="DG80" s="192"/>
      <c r="DH80" s="192"/>
      <c r="DI80" s="192"/>
      <c r="DJ80" s="192"/>
      <c r="DK80" s="192"/>
      <c r="DL80" s="192"/>
    </row>
    <row r="81" spans="3:116" hidden="1" outlineLevel="2">
      <c r="C81" s="179">
        <v>57</v>
      </c>
      <c r="D81" s="195">
        <f t="shared" ca="1" si="4"/>
        <v>-0.34384479434236731</v>
      </c>
      <c r="E81" s="195">
        <f t="shared" ca="1" si="0"/>
        <v>228.22268365507543</v>
      </c>
      <c r="F81" s="195">
        <f t="shared" ca="1" si="1"/>
        <v>235.66945203413366</v>
      </c>
      <c r="G81" s="195">
        <f t="shared" ca="1" si="2"/>
        <v>0</v>
      </c>
      <c r="H81" s="195">
        <f t="shared" ca="1" si="3"/>
        <v>0</v>
      </c>
      <c r="I81" s="192"/>
      <c r="O81" s="192"/>
      <c r="P81" s="192"/>
      <c r="V81" s="192"/>
      <c r="W81" s="192"/>
      <c r="X81" s="192"/>
      <c r="Y81" s="192"/>
      <c r="Z81" s="192"/>
      <c r="AA81" s="192"/>
      <c r="AB81" s="192"/>
      <c r="AC81" s="192"/>
      <c r="AD81" s="192"/>
      <c r="AE81" s="192"/>
      <c r="AF81" s="192"/>
      <c r="AG81" s="192"/>
      <c r="AH81" s="192"/>
      <c r="AI81" s="192"/>
      <c r="AJ81" s="192"/>
      <c r="AK81" s="192"/>
      <c r="AL81" s="192"/>
      <c r="AM81" s="192"/>
      <c r="AN81" s="192"/>
      <c r="AO81" s="192"/>
      <c r="AP81" s="192"/>
      <c r="AQ81" s="192"/>
      <c r="AR81" s="192"/>
      <c r="AS81" s="192"/>
      <c r="AT81" s="192"/>
      <c r="AU81" s="192"/>
      <c r="AV81" s="192"/>
      <c r="AW81" s="192"/>
      <c r="AX81" s="192"/>
      <c r="AY81" s="192"/>
      <c r="AZ81" s="192"/>
      <c r="BA81" s="192"/>
      <c r="BB81" s="192"/>
      <c r="BC81" s="192"/>
      <c r="BD81" s="192"/>
      <c r="BE81" s="192"/>
      <c r="BF81" s="192"/>
      <c r="BG81" s="192"/>
      <c r="BH81" s="192"/>
      <c r="BI81" s="192"/>
      <c r="BJ81" s="192"/>
      <c r="BK81" s="192"/>
      <c r="BL81" s="192"/>
      <c r="BM81" s="192"/>
      <c r="BN81" s="192"/>
      <c r="BO81" s="192"/>
      <c r="BP81" s="192"/>
      <c r="BQ81" s="192"/>
      <c r="BR81" s="192"/>
      <c r="BS81" s="192"/>
      <c r="BT81" s="192"/>
      <c r="BU81" s="192"/>
      <c r="BV81" s="192"/>
      <c r="BW81" s="192"/>
      <c r="BX81" s="192"/>
      <c r="BY81" s="192"/>
      <c r="BZ81" s="192"/>
      <c r="CA81" s="192"/>
      <c r="CB81" s="192"/>
      <c r="CC81" s="192"/>
      <c r="CD81" s="192"/>
      <c r="CE81" s="192"/>
      <c r="CF81" s="192"/>
      <c r="CG81" s="192"/>
      <c r="CH81" s="192"/>
      <c r="CI81" s="192"/>
      <c r="CJ81" s="192"/>
      <c r="CK81" s="192"/>
      <c r="CL81" s="192"/>
      <c r="CM81" s="192"/>
      <c r="CN81" s="192"/>
      <c r="CO81" s="192"/>
      <c r="CP81" s="192"/>
      <c r="CQ81" s="192"/>
      <c r="CR81" s="192"/>
      <c r="CS81" s="192"/>
      <c r="CT81" s="192"/>
      <c r="CU81" s="192"/>
      <c r="CV81" s="192"/>
      <c r="CW81" s="192"/>
      <c r="CX81" s="192"/>
      <c r="CY81" s="192"/>
      <c r="CZ81" s="192"/>
      <c r="DA81" s="192"/>
      <c r="DB81" s="192"/>
      <c r="DC81" s="192"/>
      <c r="DD81" s="192"/>
      <c r="DE81" s="192"/>
      <c r="DF81" s="192"/>
      <c r="DG81" s="192"/>
      <c r="DH81" s="192"/>
      <c r="DI81" s="192"/>
      <c r="DJ81" s="192"/>
      <c r="DK81" s="192"/>
      <c r="DL81" s="192"/>
    </row>
    <row r="82" spans="3:116" hidden="1" outlineLevel="2">
      <c r="C82" s="179">
        <v>58</v>
      </c>
      <c r="D82" s="195">
        <f t="shared" ca="1" si="4"/>
        <v>-0.37835234493428593</v>
      </c>
      <c r="E82" s="195">
        <f t="shared" ca="1" si="0"/>
        <v>226.49887652628465</v>
      </c>
      <c r="F82" s="195">
        <f t="shared" ca="1" si="1"/>
        <v>234.37567857847907</v>
      </c>
      <c r="G82" s="195">
        <f t="shared" ca="1" si="2"/>
        <v>0</v>
      </c>
      <c r="H82" s="195">
        <f t="shared" ca="1" si="3"/>
        <v>0</v>
      </c>
      <c r="I82" s="192"/>
      <c r="O82" s="192"/>
      <c r="P82" s="192"/>
      <c r="V82" s="192"/>
      <c r="W82" s="192"/>
      <c r="X82" s="192"/>
      <c r="Y82" s="192"/>
      <c r="Z82" s="192"/>
      <c r="AA82" s="192"/>
      <c r="AB82" s="192"/>
      <c r="AC82" s="192"/>
      <c r="AD82" s="192"/>
      <c r="AE82" s="192"/>
      <c r="AF82" s="192"/>
      <c r="AG82" s="192"/>
      <c r="AH82" s="192"/>
      <c r="AI82" s="192"/>
      <c r="AJ82" s="192"/>
      <c r="AK82" s="192"/>
      <c r="AL82" s="192"/>
      <c r="AM82" s="192"/>
      <c r="AN82" s="192"/>
      <c r="AO82" s="192"/>
      <c r="AP82" s="192"/>
      <c r="AQ82" s="192"/>
      <c r="AR82" s="192"/>
      <c r="AS82" s="192"/>
      <c r="AT82" s="192"/>
      <c r="AU82" s="192"/>
      <c r="AV82" s="192"/>
      <c r="AW82" s="192"/>
      <c r="AX82" s="192"/>
      <c r="AY82" s="192"/>
      <c r="AZ82" s="192"/>
      <c r="BA82" s="192"/>
      <c r="BB82" s="192"/>
      <c r="BC82" s="192"/>
      <c r="BD82" s="192"/>
      <c r="BE82" s="192"/>
      <c r="BF82" s="192"/>
      <c r="BG82" s="192"/>
      <c r="BH82" s="192"/>
      <c r="BI82" s="192"/>
      <c r="BJ82" s="192"/>
      <c r="BK82" s="192"/>
      <c r="BL82" s="192"/>
      <c r="BM82" s="192"/>
      <c r="BN82" s="192"/>
      <c r="BO82" s="192"/>
      <c r="BP82" s="192"/>
      <c r="BQ82" s="192"/>
      <c r="BR82" s="192"/>
      <c r="BS82" s="192"/>
      <c r="BT82" s="192"/>
      <c r="BU82" s="192"/>
      <c r="BV82" s="192"/>
      <c r="BW82" s="192"/>
      <c r="BX82" s="192"/>
      <c r="BY82" s="192"/>
      <c r="BZ82" s="192"/>
      <c r="CA82" s="192"/>
      <c r="CB82" s="192"/>
      <c r="CC82" s="192"/>
      <c r="CD82" s="192"/>
      <c r="CE82" s="192"/>
      <c r="CF82" s="192"/>
      <c r="CG82" s="192"/>
      <c r="CH82" s="192"/>
      <c r="CI82" s="192"/>
      <c r="CJ82" s="192"/>
      <c r="CK82" s="192"/>
      <c r="CL82" s="192"/>
      <c r="CM82" s="192"/>
      <c r="CN82" s="192"/>
      <c r="CO82" s="192"/>
      <c r="CP82" s="192"/>
      <c r="CQ82" s="192"/>
      <c r="CR82" s="192"/>
      <c r="CS82" s="192"/>
      <c r="CT82" s="192"/>
      <c r="CU82" s="192"/>
      <c r="CV82" s="192"/>
      <c r="CW82" s="192"/>
      <c r="CX82" s="192"/>
      <c r="CY82" s="192"/>
      <c r="CZ82" s="192"/>
      <c r="DA82" s="192"/>
      <c r="DB82" s="192"/>
      <c r="DC82" s="192"/>
      <c r="DD82" s="192"/>
      <c r="DE82" s="192"/>
      <c r="DF82" s="192"/>
      <c r="DG82" s="192"/>
      <c r="DH82" s="192"/>
      <c r="DI82" s="192"/>
      <c r="DJ82" s="192"/>
      <c r="DK82" s="192"/>
      <c r="DL82" s="192"/>
    </row>
    <row r="83" spans="3:116" hidden="1" outlineLevel="2">
      <c r="C83" s="179">
        <v>59</v>
      </c>
      <c r="D83" s="195">
        <f t="shared" ca="1" si="4"/>
        <v>-0.39545074189972146</v>
      </c>
      <c r="E83" s="195">
        <f t="shared" ca="1" si="0"/>
        <v>225.64956504263296</v>
      </c>
      <c r="F83" s="195">
        <f t="shared" ca="1" si="1"/>
        <v>233.73725134377722</v>
      </c>
      <c r="G83" s="195">
        <f t="shared" ca="1" si="2"/>
        <v>0</v>
      </c>
      <c r="H83" s="195">
        <f t="shared" ca="1" si="3"/>
        <v>0</v>
      </c>
      <c r="I83" s="192"/>
      <c r="O83" s="192"/>
      <c r="P83" s="192"/>
      <c r="V83" s="192"/>
      <c r="W83" s="192"/>
      <c r="X83" s="192"/>
      <c r="Y83" s="192"/>
      <c r="Z83" s="192"/>
      <c r="AA83" s="192"/>
      <c r="AB83" s="192"/>
      <c r="AC83" s="192"/>
      <c r="AD83" s="192"/>
      <c r="AE83" s="192"/>
      <c r="AF83" s="192"/>
      <c r="AG83" s="192"/>
      <c r="AH83" s="192"/>
      <c r="AI83" s="192"/>
      <c r="AJ83" s="192"/>
      <c r="AK83" s="192"/>
      <c r="AL83" s="192"/>
      <c r="AM83" s="192"/>
      <c r="AN83" s="192"/>
      <c r="AO83" s="192"/>
      <c r="AP83" s="192"/>
      <c r="AQ83" s="192"/>
      <c r="AR83" s="192"/>
      <c r="AS83" s="192"/>
      <c r="AT83" s="192"/>
      <c r="AU83" s="192"/>
      <c r="AV83" s="192"/>
      <c r="AW83" s="192"/>
      <c r="AX83" s="192"/>
      <c r="AY83" s="192"/>
      <c r="AZ83" s="192"/>
      <c r="BA83" s="192"/>
      <c r="BB83" s="192"/>
      <c r="BC83" s="192"/>
      <c r="BD83" s="192"/>
      <c r="BE83" s="192"/>
      <c r="BF83" s="192"/>
      <c r="BG83" s="192"/>
      <c r="BH83" s="192"/>
      <c r="BI83" s="192"/>
      <c r="BJ83" s="192"/>
      <c r="BK83" s="192"/>
      <c r="BL83" s="192"/>
      <c r="BM83" s="192"/>
      <c r="BN83" s="192"/>
      <c r="BO83" s="192"/>
      <c r="BP83" s="192"/>
      <c r="BQ83" s="192"/>
      <c r="BR83" s="192"/>
      <c r="BS83" s="192"/>
      <c r="BT83" s="192"/>
      <c r="BU83" s="192"/>
      <c r="BV83" s="192"/>
      <c r="BW83" s="192"/>
      <c r="BX83" s="192"/>
      <c r="BY83" s="192"/>
      <c r="BZ83" s="192"/>
      <c r="CA83" s="192"/>
      <c r="CB83" s="192"/>
      <c r="CC83" s="192"/>
      <c r="CD83" s="192"/>
      <c r="CE83" s="192"/>
      <c r="CF83" s="192"/>
      <c r="CG83" s="192"/>
      <c r="CH83" s="192"/>
      <c r="CI83" s="192"/>
      <c r="CJ83" s="192"/>
      <c r="CK83" s="192"/>
      <c r="CL83" s="192"/>
      <c r="CM83" s="192"/>
      <c r="CN83" s="192"/>
      <c r="CO83" s="192"/>
      <c r="CP83" s="192"/>
      <c r="CQ83" s="192"/>
      <c r="CR83" s="192"/>
      <c r="CS83" s="192"/>
      <c r="CT83" s="192"/>
      <c r="CU83" s="192"/>
      <c r="CV83" s="192"/>
      <c r="CW83" s="192"/>
      <c r="CX83" s="192"/>
      <c r="CY83" s="192"/>
      <c r="CZ83" s="192"/>
      <c r="DA83" s="192"/>
      <c r="DB83" s="192"/>
      <c r="DC83" s="192"/>
      <c r="DD83" s="192"/>
      <c r="DE83" s="192"/>
      <c r="DF83" s="192"/>
      <c r="DG83" s="192"/>
      <c r="DH83" s="192"/>
      <c r="DI83" s="192"/>
      <c r="DJ83" s="192"/>
      <c r="DK83" s="192"/>
      <c r="DL83" s="192"/>
    </row>
    <row r="84" spans="3:116" hidden="1" outlineLevel="2">
      <c r="C84" s="179">
        <v>60</v>
      </c>
      <c r="D84" s="195">
        <f t="shared" ca="1" si="4"/>
        <v>0.42482089335142914</v>
      </c>
      <c r="E84" s="195">
        <f t="shared" ca="1" si="0"/>
        <v>270.21278629771797</v>
      </c>
      <c r="F84" s="195">
        <f t="shared" ca="1" si="1"/>
        <v>266.41454454776476</v>
      </c>
      <c r="G84" s="195">
        <f t="shared" ca="1" si="2"/>
        <v>20.212786297717969</v>
      </c>
      <c r="H84" s="195">
        <f t="shared" ca="1" si="3"/>
        <v>16.414544547764763</v>
      </c>
      <c r="I84" s="192"/>
      <c r="O84" s="192"/>
      <c r="P84" s="192"/>
      <c r="V84" s="192"/>
      <c r="W84" s="192"/>
      <c r="X84" s="192"/>
      <c r="Y84" s="192"/>
      <c r="Z84" s="192"/>
      <c r="AA84" s="192"/>
      <c r="AB84" s="192"/>
      <c r="AC84" s="192"/>
      <c r="AD84" s="192"/>
      <c r="AE84" s="192"/>
      <c r="AF84" s="192"/>
      <c r="AG84" s="192"/>
      <c r="AH84" s="192"/>
      <c r="AI84" s="192"/>
      <c r="AJ84" s="192"/>
      <c r="AK84" s="192"/>
      <c r="AL84" s="192"/>
      <c r="AM84" s="192"/>
      <c r="AN84" s="192"/>
      <c r="AO84" s="192"/>
      <c r="AP84" s="192"/>
      <c r="AQ84" s="192"/>
      <c r="AR84" s="192"/>
      <c r="AS84" s="192"/>
      <c r="AT84" s="192"/>
      <c r="AU84" s="192"/>
      <c r="AV84" s="192"/>
      <c r="AW84" s="192"/>
      <c r="AX84" s="192"/>
      <c r="AY84" s="192"/>
      <c r="AZ84" s="192"/>
      <c r="BA84" s="192"/>
      <c r="BB84" s="192"/>
      <c r="BC84" s="192"/>
      <c r="BD84" s="192"/>
      <c r="BE84" s="192"/>
      <c r="BF84" s="192"/>
      <c r="BG84" s="192"/>
      <c r="BH84" s="192"/>
      <c r="BI84" s="192"/>
      <c r="BJ84" s="192"/>
      <c r="BK84" s="192"/>
      <c r="BL84" s="192"/>
      <c r="BM84" s="192"/>
      <c r="BN84" s="192"/>
      <c r="BO84" s="192"/>
      <c r="BP84" s="192"/>
      <c r="BQ84" s="192"/>
      <c r="BR84" s="192"/>
      <c r="BS84" s="192"/>
      <c r="BT84" s="192"/>
      <c r="BU84" s="192"/>
      <c r="BV84" s="192"/>
      <c r="BW84" s="192"/>
      <c r="BX84" s="192"/>
      <c r="BY84" s="192"/>
      <c r="BZ84" s="192"/>
      <c r="CA84" s="192"/>
      <c r="CB84" s="192"/>
      <c r="CC84" s="192"/>
      <c r="CD84" s="192"/>
      <c r="CE84" s="192"/>
      <c r="CF84" s="192"/>
      <c r="CG84" s="192"/>
      <c r="CH84" s="192"/>
      <c r="CI84" s="192"/>
      <c r="CJ84" s="192"/>
      <c r="CK84" s="192"/>
      <c r="CL84" s="192"/>
      <c r="CM84" s="192"/>
      <c r="CN84" s="192"/>
      <c r="CO84" s="192"/>
      <c r="CP84" s="192"/>
      <c r="CQ84" s="192"/>
      <c r="CR84" s="192"/>
      <c r="CS84" s="192"/>
      <c r="CT84" s="192"/>
      <c r="CU84" s="192"/>
      <c r="CV84" s="192"/>
      <c r="CW84" s="192"/>
      <c r="CX84" s="192"/>
      <c r="CY84" s="192"/>
      <c r="CZ84" s="192"/>
      <c r="DA84" s="192"/>
      <c r="DB84" s="192"/>
      <c r="DC84" s="192"/>
      <c r="DD84" s="192"/>
      <c r="DE84" s="192"/>
      <c r="DF84" s="192"/>
      <c r="DG84" s="192"/>
      <c r="DH84" s="192"/>
      <c r="DI84" s="192"/>
      <c r="DJ84" s="192"/>
      <c r="DK84" s="192"/>
      <c r="DL84" s="192"/>
    </row>
    <row r="85" spans="3:116" hidden="1" outlineLevel="2">
      <c r="C85" s="179">
        <v>61</v>
      </c>
      <c r="D85" s="195">
        <f t="shared" ca="1" si="4"/>
        <v>0.85669644076903606</v>
      </c>
      <c r="E85" s="195">
        <f t="shared" ca="1" si="0"/>
        <v>297.10914990162269</v>
      </c>
      <c r="F85" s="195">
        <f t="shared" ca="1" si="1"/>
        <v>285.41651588467505</v>
      </c>
      <c r="G85" s="195">
        <f t="shared" ca="1" si="2"/>
        <v>47.109149901622686</v>
      </c>
      <c r="H85" s="195">
        <f t="shared" ca="1" si="3"/>
        <v>35.41651588467505</v>
      </c>
      <c r="I85" s="192"/>
      <c r="O85" s="192"/>
      <c r="P85" s="192"/>
      <c r="V85" s="192"/>
      <c r="W85" s="192"/>
      <c r="X85" s="192"/>
      <c r="Y85" s="192"/>
      <c r="Z85" s="192"/>
      <c r="AA85" s="192"/>
      <c r="AB85" s="192"/>
      <c r="AC85" s="192"/>
      <c r="AD85" s="192"/>
      <c r="AE85" s="192"/>
      <c r="AF85" s="192"/>
      <c r="AG85" s="192"/>
      <c r="AH85" s="192"/>
      <c r="AI85" s="192"/>
      <c r="AJ85" s="192"/>
      <c r="AK85" s="192"/>
      <c r="AL85" s="192"/>
      <c r="AM85" s="192"/>
      <c r="AN85" s="192"/>
      <c r="AO85" s="192"/>
      <c r="AP85" s="192"/>
      <c r="AQ85" s="192"/>
      <c r="AR85" s="192"/>
      <c r="AS85" s="192"/>
      <c r="AT85" s="192"/>
      <c r="AU85" s="192"/>
      <c r="AV85" s="192"/>
      <c r="AW85" s="192"/>
      <c r="AX85" s="192"/>
      <c r="AY85" s="192"/>
      <c r="AZ85" s="192"/>
      <c r="BA85" s="192"/>
      <c r="BB85" s="192"/>
      <c r="BC85" s="192"/>
      <c r="BD85" s="192"/>
      <c r="BE85" s="192"/>
      <c r="BF85" s="192"/>
      <c r="BG85" s="192"/>
      <c r="BH85" s="192"/>
      <c r="BI85" s="192"/>
      <c r="BJ85" s="192"/>
      <c r="BK85" s="192"/>
      <c r="BL85" s="192"/>
      <c r="BM85" s="192"/>
      <c r="BN85" s="192"/>
      <c r="BO85" s="192"/>
      <c r="BP85" s="192"/>
      <c r="BQ85" s="192"/>
      <c r="BR85" s="192"/>
      <c r="BS85" s="192"/>
      <c r="BT85" s="192"/>
      <c r="BU85" s="192"/>
      <c r="BV85" s="192"/>
      <c r="BW85" s="192"/>
      <c r="BX85" s="192"/>
      <c r="BY85" s="192"/>
      <c r="BZ85" s="192"/>
      <c r="CA85" s="192"/>
      <c r="CB85" s="192"/>
      <c r="CC85" s="192"/>
      <c r="CD85" s="192"/>
      <c r="CE85" s="192"/>
      <c r="CF85" s="192"/>
      <c r="CG85" s="192"/>
      <c r="CH85" s="192"/>
      <c r="CI85" s="192"/>
      <c r="CJ85" s="192"/>
      <c r="CK85" s="192"/>
      <c r="CL85" s="192"/>
      <c r="CM85" s="192"/>
      <c r="CN85" s="192"/>
      <c r="CO85" s="192"/>
      <c r="CP85" s="192"/>
      <c r="CQ85" s="192"/>
      <c r="CR85" s="192"/>
      <c r="CS85" s="192"/>
      <c r="CT85" s="192"/>
      <c r="CU85" s="192"/>
      <c r="CV85" s="192"/>
      <c r="CW85" s="192"/>
      <c r="CX85" s="192"/>
      <c r="CY85" s="192"/>
      <c r="CZ85" s="192"/>
      <c r="DA85" s="192"/>
      <c r="DB85" s="192"/>
      <c r="DC85" s="192"/>
      <c r="DD85" s="192"/>
      <c r="DE85" s="192"/>
      <c r="DF85" s="192"/>
      <c r="DG85" s="192"/>
      <c r="DH85" s="192"/>
      <c r="DI85" s="192"/>
      <c r="DJ85" s="192"/>
      <c r="DK85" s="192"/>
      <c r="DL85" s="192"/>
    </row>
    <row r="86" spans="3:116" hidden="1" outlineLevel="2">
      <c r="C86" s="179">
        <v>62</v>
      </c>
      <c r="D86" s="195">
        <f t="shared" ca="1" si="4"/>
        <v>-1.2110368173165893</v>
      </c>
      <c r="E86" s="195">
        <f t="shared" ca="1" si="0"/>
        <v>188.62975818190441</v>
      </c>
      <c r="F86" s="195">
        <f t="shared" ca="1" si="1"/>
        <v>205.22135886291798</v>
      </c>
      <c r="G86" s="195">
        <f t="shared" ca="1" si="2"/>
        <v>0</v>
      </c>
      <c r="H86" s="195">
        <f t="shared" ca="1" si="3"/>
        <v>0</v>
      </c>
      <c r="I86" s="192"/>
      <c r="O86" s="192"/>
      <c r="P86" s="192"/>
      <c r="V86" s="192"/>
      <c r="W86" s="192"/>
      <c r="X86" s="192"/>
      <c r="Y86" s="192"/>
      <c r="Z86" s="192"/>
      <c r="AA86" s="192"/>
      <c r="AB86" s="192"/>
      <c r="AC86" s="192"/>
      <c r="AD86" s="192"/>
      <c r="AE86" s="192"/>
      <c r="AF86" s="192"/>
      <c r="AG86" s="192"/>
      <c r="AH86" s="192"/>
      <c r="AI86" s="192"/>
      <c r="AJ86" s="192"/>
      <c r="AK86" s="192"/>
      <c r="AL86" s="192"/>
      <c r="AM86" s="192"/>
      <c r="AN86" s="192"/>
      <c r="AO86" s="192"/>
      <c r="AP86" s="192"/>
      <c r="AQ86" s="192"/>
      <c r="AR86" s="192"/>
      <c r="AS86" s="192"/>
      <c r="AT86" s="192"/>
      <c r="AU86" s="192"/>
      <c r="AV86" s="192"/>
      <c r="AW86" s="192"/>
      <c r="AX86" s="192"/>
      <c r="AY86" s="192"/>
      <c r="AZ86" s="192"/>
      <c r="BA86" s="192"/>
      <c r="BB86" s="192"/>
      <c r="BC86" s="192"/>
      <c r="BD86" s="192"/>
      <c r="BE86" s="192"/>
      <c r="BF86" s="192"/>
      <c r="BG86" s="192"/>
      <c r="BH86" s="192"/>
      <c r="BI86" s="192"/>
      <c r="BJ86" s="192"/>
      <c r="BK86" s="192"/>
      <c r="BL86" s="192"/>
      <c r="BM86" s="192"/>
      <c r="BN86" s="192"/>
      <c r="BO86" s="192"/>
      <c r="BP86" s="192"/>
      <c r="BQ86" s="192"/>
      <c r="BR86" s="192"/>
      <c r="BS86" s="192"/>
      <c r="BT86" s="192"/>
      <c r="BU86" s="192"/>
      <c r="BV86" s="192"/>
      <c r="BW86" s="192"/>
      <c r="BX86" s="192"/>
      <c r="BY86" s="192"/>
      <c r="BZ86" s="192"/>
      <c r="CA86" s="192"/>
      <c r="CB86" s="192"/>
      <c r="CC86" s="192"/>
      <c r="CD86" s="192"/>
      <c r="CE86" s="192"/>
      <c r="CF86" s="192"/>
      <c r="CG86" s="192"/>
      <c r="CH86" s="192"/>
      <c r="CI86" s="192"/>
      <c r="CJ86" s="192"/>
      <c r="CK86" s="192"/>
      <c r="CL86" s="192"/>
      <c r="CM86" s="192"/>
      <c r="CN86" s="192"/>
      <c r="CO86" s="192"/>
      <c r="CP86" s="192"/>
      <c r="CQ86" s="192"/>
      <c r="CR86" s="192"/>
      <c r="CS86" s="192"/>
      <c r="CT86" s="192"/>
      <c r="CU86" s="192"/>
      <c r="CV86" s="192"/>
      <c r="CW86" s="192"/>
      <c r="CX86" s="192"/>
      <c r="CY86" s="192"/>
      <c r="CZ86" s="192"/>
      <c r="DA86" s="192"/>
      <c r="DB86" s="192"/>
      <c r="DC86" s="192"/>
      <c r="DD86" s="192"/>
      <c r="DE86" s="192"/>
      <c r="DF86" s="192"/>
      <c r="DG86" s="192"/>
      <c r="DH86" s="192"/>
      <c r="DI86" s="192"/>
      <c r="DJ86" s="192"/>
      <c r="DK86" s="192"/>
      <c r="DL86" s="192"/>
    </row>
    <row r="87" spans="3:116" hidden="1" outlineLevel="2">
      <c r="C87" s="179">
        <v>63</v>
      </c>
      <c r="D87" s="195">
        <f t="shared" ca="1" si="4"/>
        <v>0.59444281917135877</v>
      </c>
      <c r="E87" s="195">
        <f t="shared" ca="1" si="0"/>
        <v>280.47324699247969</v>
      </c>
      <c r="F87" s="195">
        <f t="shared" ca="1" si="1"/>
        <v>273.72197472863843</v>
      </c>
      <c r="G87" s="195">
        <f t="shared" ca="1" si="2"/>
        <v>30.473246992479687</v>
      </c>
      <c r="H87" s="195">
        <f t="shared" ca="1" si="3"/>
        <v>23.721974728638429</v>
      </c>
      <c r="I87" s="192"/>
      <c r="O87" s="192"/>
      <c r="P87" s="192"/>
      <c r="V87" s="192"/>
      <c r="W87" s="192"/>
      <c r="X87" s="192"/>
      <c r="Y87" s="192"/>
      <c r="Z87" s="192"/>
      <c r="AA87" s="192"/>
      <c r="AB87" s="192"/>
      <c r="AC87" s="192"/>
      <c r="AD87" s="192"/>
      <c r="AE87" s="192"/>
      <c r="AF87" s="192"/>
      <c r="AG87" s="192"/>
      <c r="AH87" s="192"/>
      <c r="AI87" s="192"/>
      <c r="AJ87" s="192"/>
      <c r="AK87" s="192"/>
      <c r="AL87" s="192"/>
      <c r="AM87" s="192"/>
      <c r="AN87" s="192"/>
      <c r="AO87" s="192"/>
      <c r="AP87" s="192"/>
      <c r="AQ87" s="192"/>
      <c r="AR87" s="192"/>
      <c r="AS87" s="192"/>
      <c r="AT87" s="192"/>
      <c r="AU87" s="192"/>
      <c r="AV87" s="192"/>
      <c r="AW87" s="192"/>
      <c r="AX87" s="192"/>
      <c r="AY87" s="192"/>
      <c r="AZ87" s="192"/>
      <c r="BA87" s="192"/>
      <c r="BB87" s="192"/>
      <c r="BC87" s="192"/>
      <c r="BD87" s="192"/>
      <c r="BE87" s="192"/>
      <c r="BF87" s="192"/>
      <c r="BG87" s="192"/>
      <c r="BH87" s="192"/>
      <c r="BI87" s="192"/>
      <c r="BJ87" s="192"/>
      <c r="BK87" s="192"/>
      <c r="BL87" s="192"/>
      <c r="BM87" s="192"/>
      <c r="BN87" s="192"/>
      <c r="BO87" s="192"/>
      <c r="BP87" s="192"/>
      <c r="BQ87" s="192"/>
      <c r="BR87" s="192"/>
      <c r="BS87" s="192"/>
      <c r="BT87" s="192"/>
      <c r="BU87" s="192"/>
      <c r="BV87" s="192"/>
      <c r="BW87" s="192"/>
      <c r="BX87" s="192"/>
      <c r="BY87" s="192"/>
      <c r="BZ87" s="192"/>
      <c r="CA87" s="192"/>
      <c r="CB87" s="192"/>
      <c r="CC87" s="192"/>
      <c r="CD87" s="192"/>
      <c r="CE87" s="192"/>
      <c r="CF87" s="192"/>
      <c r="CG87" s="192"/>
      <c r="CH87" s="192"/>
      <c r="CI87" s="192"/>
      <c r="CJ87" s="192"/>
      <c r="CK87" s="192"/>
      <c r="CL87" s="192"/>
      <c r="CM87" s="192"/>
      <c r="CN87" s="192"/>
      <c r="CO87" s="192"/>
      <c r="CP87" s="192"/>
      <c r="CQ87" s="192"/>
      <c r="CR87" s="192"/>
      <c r="CS87" s="192"/>
      <c r="CT87" s="192"/>
      <c r="CU87" s="192"/>
      <c r="CV87" s="192"/>
      <c r="CW87" s="192"/>
      <c r="CX87" s="192"/>
      <c r="CY87" s="192"/>
      <c r="CZ87" s="192"/>
      <c r="DA87" s="192"/>
      <c r="DB87" s="192"/>
      <c r="DC87" s="192"/>
      <c r="DD87" s="192"/>
      <c r="DE87" s="192"/>
      <c r="DF87" s="192"/>
      <c r="DG87" s="192"/>
      <c r="DH87" s="192"/>
      <c r="DI87" s="192"/>
      <c r="DJ87" s="192"/>
      <c r="DK87" s="192"/>
      <c r="DL87" s="192"/>
    </row>
    <row r="88" spans="3:116" hidden="1" outlineLevel="2">
      <c r="C88" s="179">
        <v>64</v>
      </c>
      <c r="D88" s="195">
        <f t="shared" ca="1" si="4"/>
        <v>-1.1103783187783469</v>
      </c>
      <c r="E88" s="195">
        <f t="shared" ca="1" si="0"/>
        <v>192.84801540411499</v>
      </c>
      <c r="F88" s="195">
        <f t="shared" ca="1" si="1"/>
        <v>208.54336337292199</v>
      </c>
      <c r="G88" s="195">
        <f t="shared" ca="1" si="2"/>
        <v>0</v>
      </c>
      <c r="H88" s="195">
        <f t="shared" ca="1" si="3"/>
        <v>0</v>
      </c>
      <c r="I88" s="192"/>
      <c r="O88" s="192"/>
      <c r="P88" s="192"/>
      <c r="V88" s="192"/>
      <c r="W88" s="192"/>
      <c r="X88" s="192"/>
      <c r="Y88" s="192"/>
      <c r="Z88" s="192"/>
      <c r="AA88" s="192"/>
      <c r="AB88" s="192"/>
      <c r="AC88" s="192"/>
      <c r="AD88" s="192"/>
      <c r="AE88" s="192"/>
      <c r="AF88" s="192"/>
      <c r="AG88" s="192"/>
      <c r="AH88" s="192"/>
      <c r="AI88" s="192"/>
      <c r="AJ88" s="192"/>
      <c r="AK88" s="192"/>
      <c r="AL88" s="192"/>
      <c r="AM88" s="192"/>
      <c r="AN88" s="192"/>
      <c r="AO88" s="192"/>
      <c r="AP88" s="192"/>
      <c r="AQ88" s="192"/>
      <c r="AR88" s="192"/>
      <c r="AS88" s="192"/>
      <c r="AT88" s="192"/>
      <c r="AU88" s="192"/>
      <c r="AV88" s="192"/>
      <c r="AW88" s="192"/>
      <c r="AX88" s="192"/>
      <c r="AY88" s="192"/>
      <c r="AZ88" s="192"/>
      <c r="BA88" s="192"/>
      <c r="BB88" s="192"/>
      <c r="BC88" s="192"/>
      <c r="BD88" s="192"/>
      <c r="BE88" s="192"/>
      <c r="BF88" s="192"/>
      <c r="BG88" s="192"/>
      <c r="BH88" s="192"/>
      <c r="BI88" s="192"/>
      <c r="BJ88" s="192"/>
      <c r="BK88" s="192"/>
      <c r="BL88" s="192"/>
      <c r="BM88" s="192"/>
      <c r="BN88" s="192"/>
      <c r="BO88" s="192"/>
      <c r="BP88" s="192"/>
      <c r="BQ88" s="192"/>
      <c r="BR88" s="192"/>
      <c r="BS88" s="192"/>
      <c r="BT88" s="192"/>
      <c r="BU88" s="192"/>
      <c r="BV88" s="192"/>
      <c r="BW88" s="192"/>
      <c r="BX88" s="192"/>
      <c r="BY88" s="192"/>
      <c r="BZ88" s="192"/>
      <c r="CA88" s="192"/>
      <c r="CB88" s="192"/>
      <c r="CC88" s="192"/>
      <c r="CD88" s="192"/>
      <c r="CE88" s="192"/>
      <c r="CF88" s="192"/>
      <c r="CG88" s="192"/>
      <c r="CH88" s="192"/>
      <c r="CI88" s="192"/>
      <c r="CJ88" s="192"/>
      <c r="CK88" s="192"/>
      <c r="CL88" s="192"/>
      <c r="CM88" s="192"/>
      <c r="CN88" s="192"/>
      <c r="CO88" s="192"/>
      <c r="CP88" s="192"/>
      <c r="CQ88" s="192"/>
      <c r="CR88" s="192"/>
      <c r="CS88" s="192"/>
      <c r="CT88" s="192"/>
      <c r="CU88" s="192"/>
      <c r="CV88" s="192"/>
      <c r="CW88" s="192"/>
      <c r="CX88" s="192"/>
      <c r="CY88" s="192"/>
      <c r="CZ88" s="192"/>
      <c r="DA88" s="192"/>
      <c r="DB88" s="192"/>
      <c r="DC88" s="192"/>
      <c r="DD88" s="192"/>
      <c r="DE88" s="192"/>
      <c r="DF88" s="192"/>
      <c r="DG88" s="192"/>
      <c r="DH88" s="192"/>
      <c r="DI88" s="192"/>
      <c r="DJ88" s="192"/>
      <c r="DK88" s="192"/>
      <c r="DL88" s="192"/>
    </row>
    <row r="89" spans="3:116" hidden="1" outlineLevel="2">
      <c r="C89" s="179">
        <v>65</v>
      </c>
      <c r="D89" s="195">
        <f t="shared" ca="1" si="4"/>
        <v>-3.2954923782015597</v>
      </c>
      <c r="E89" s="195">
        <f t="shared" ref="E89:E152" ca="1" si="5">$H$9 * EXP(($H$17 - $H$18 - ($H$11^2)/2)*$H$14 + $H$11*SQRT($H$14)*D89)</f>
        <v>119.31875829981658</v>
      </c>
      <c r="F89" s="195">
        <f t="shared" ref="F89:F152" ca="1" si="6">$H$9 * EXP(($H$17 - $H$18 - ($H$12^2)/2)*$H$14 + $H$12*SQRT($H$14)*D89)</f>
        <v>147.16599267056949</v>
      </c>
      <c r="G89" s="195">
        <f t="shared" ref="G89:G152" ca="1" si="7">MAX(E89-$H$16, 0)</f>
        <v>0</v>
      </c>
      <c r="H89" s="195">
        <f t="shared" ref="H89:H152" ca="1" si="8">MAX(F89-$H$16, 0)</f>
        <v>0</v>
      </c>
      <c r="I89" s="192"/>
      <c r="O89" s="192"/>
      <c r="P89" s="192"/>
      <c r="V89" s="192"/>
      <c r="W89" s="192"/>
      <c r="X89" s="192"/>
      <c r="Y89" s="192"/>
      <c r="Z89" s="192"/>
      <c r="AA89" s="192"/>
      <c r="AB89" s="192"/>
      <c r="AC89" s="192"/>
      <c r="AD89" s="192"/>
      <c r="AE89" s="192"/>
      <c r="AF89" s="192"/>
      <c r="AG89" s="192"/>
      <c r="AH89" s="192"/>
      <c r="AI89" s="192"/>
      <c r="AJ89" s="192"/>
      <c r="AK89" s="192"/>
      <c r="AL89" s="192"/>
      <c r="AM89" s="192"/>
      <c r="AN89" s="192"/>
      <c r="AO89" s="192"/>
      <c r="AP89" s="192"/>
      <c r="AQ89" s="192"/>
      <c r="AR89" s="192"/>
      <c r="AS89" s="192"/>
      <c r="AT89" s="192"/>
      <c r="AU89" s="192"/>
      <c r="AV89" s="192"/>
      <c r="AW89" s="192"/>
      <c r="AX89" s="192"/>
      <c r="AY89" s="192"/>
      <c r="AZ89" s="192"/>
      <c r="BA89" s="192"/>
      <c r="BB89" s="192"/>
      <c r="BC89" s="192"/>
      <c r="BD89" s="192"/>
      <c r="BE89" s="192"/>
      <c r="BF89" s="192"/>
      <c r="BG89" s="192"/>
      <c r="BH89" s="192"/>
      <c r="BI89" s="192"/>
      <c r="BJ89" s="192"/>
      <c r="BK89" s="192"/>
      <c r="BL89" s="192"/>
      <c r="BM89" s="192"/>
      <c r="BN89" s="192"/>
      <c r="BO89" s="192"/>
      <c r="BP89" s="192"/>
      <c r="BQ89" s="192"/>
      <c r="BR89" s="192"/>
      <c r="BS89" s="192"/>
      <c r="BT89" s="192"/>
      <c r="BU89" s="192"/>
      <c r="BV89" s="192"/>
      <c r="BW89" s="192"/>
      <c r="BX89" s="192"/>
      <c r="BY89" s="192"/>
      <c r="BZ89" s="192"/>
      <c r="CA89" s="192"/>
      <c r="CB89" s="192"/>
      <c r="CC89" s="192"/>
      <c r="CD89" s="192"/>
      <c r="CE89" s="192"/>
      <c r="CF89" s="192"/>
      <c r="CG89" s="192"/>
      <c r="CH89" s="192"/>
      <c r="CI89" s="192"/>
      <c r="CJ89" s="192"/>
      <c r="CK89" s="192"/>
      <c r="CL89" s="192"/>
      <c r="CM89" s="192"/>
      <c r="CN89" s="192"/>
      <c r="CO89" s="192"/>
      <c r="CP89" s="192"/>
      <c r="CQ89" s="192"/>
      <c r="CR89" s="192"/>
      <c r="CS89" s="192"/>
      <c r="CT89" s="192"/>
      <c r="CU89" s="192"/>
      <c r="CV89" s="192"/>
      <c r="CW89" s="192"/>
      <c r="CX89" s="192"/>
      <c r="CY89" s="192"/>
      <c r="CZ89" s="192"/>
      <c r="DA89" s="192"/>
      <c r="DB89" s="192"/>
      <c r="DC89" s="192"/>
      <c r="DD89" s="192"/>
      <c r="DE89" s="192"/>
      <c r="DF89" s="192"/>
      <c r="DG89" s="192"/>
      <c r="DH89" s="192"/>
      <c r="DI89" s="192"/>
      <c r="DJ89" s="192"/>
      <c r="DK89" s="192"/>
      <c r="DL89" s="192"/>
    </row>
    <row r="90" spans="3:116" hidden="1" outlineLevel="2">
      <c r="C90" s="179">
        <v>66</v>
      </c>
      <c r="D90" s="195">
        <f t="shared" ref="D90:D153" ca="1" si="9">_xlfn.NORM.S.INV(RAND())</f>
        <v>0.36153250561229505</v>
      </c>
      <c r="E90" s="195">
        <f t="shared" ca="1" si="5"/>
        <v>266.48135916421836</v>
      </c>
      <c r="F90" s="195">
        <f t="shared" ca="1" si="6"/>
        <v>263.73829211875682</v>
      </c>
      <c r="G90" s="195">
        <f t="shared" ca="1" si="7"/>
        <v>16.481359164218361</v>
      </c>
      <c r="H90" s="195">
        <f t="shared" ca="1" si="8"/>
        <v>13.738292118756817</v>
      </c>
      <c r="I90" s="192"/>
      <c r="O90" s="192"/>
      <c r="P90" s="192"/>
      <c r="V90" s="192"/>
      <c r="W90" s="192"/>
      <c r="X90" s="192"/>
      <c r="Y90" s="192"/>
      <c r="Z90" s="192"/>
      <c r="AA90" s="192"/>
      <c r="AB90" s="192"/>
      <c r="AC90" s="192"/>
      <c r="AD90" s="192"/>
      <c r="AE90" s="192"/>
      <c r="AF90" s="192"/>
      <c r="AG90" s="192"/>
      <c r="AH90" s="192"/>
      <c r="AI90" s="192"/>
      <c r="AJ90" s="192"/>
      <c r="AK90" s="192"/>
      <c r="AL90" s="192"/>
      <c r="AM90" s="192"/>
      <c r="AN90" s="192"/>
      <c r="AO90" s="192"/>
      <c r="AP90" s="192"/>
      <c r="AQ90" s="192"/>
      <c r="AR90" s="192"/>
      <c r="AS90" s="192"/>
      <c r="AT90" s="192"/>
      <c r="AU90" s="192"/>
      <c r="AV90" s="192"/>
      <c r="AW90" s="192"/>
      <c r="AX90" s="192"/>
      <c r="AY90" s="192"/>
      <c r="AZ90" s="192"/>
      <c r="BA90" s="192"/>
      <c r="BB90" s="192"/>
      <c r="BC90" s="192"/>
      <c r="BD90" s="192"/>
      <c r="BE90" s="192"/>
      <c r="BF90" s="192"/>
      <c r="BG90" s="192"/>
      <c r="BH90" s="192"/>
      <c r="BI90" s="192"/>
      <c r="BJ90" s="192"/>
      <c r="BK90" s="192"/>
      <c r="BL90" s="192"/>
      <c r="BM90" s="192"/>
      <c r="BN90" s="192"/>
      <c r="BO90" s="192"/>
      <c r="BP90" s="192"/>
      <c r="BQ90" s="192"/>
      <c r="BR90" s="192"/>
      <c r="BS90" s="192"/>
      <c r="BT90" s="192"/>
      <c r="BU90" s="192"/>
      <c r="BV90" s="192"/>
      <c r="BW90" s="192"/>
      <c r="BX90" s="192"/>
      <c r="BY90" s="192"/>
      <c r="BZ90" s="192"/>
      <c r="CA90" s="192"/>
      <c r="CB90" s="192"/>
      <c r="CC90" s="192"/>
      <c r="CD90" s="192"/>
      <c r="CE90" s="192"/>
      <c r="CF90" s="192"/>
      <c r="CG90" s="192"/>
      <c r="CH90" s="192"/>
      <c r="CI90" s="192"/>
      <c r="CJ90" s="192"/>
      <c r="CK90" s="192"/>
      <c r="CL90" s="192"/>
      <c r="CM90" s="192"/>
      <c r="CN90" s="192"/>
      <c r="CO90" s="192"/>
      <c r="CP90" s="192"/>
      <c r="CQ90" s="192"/>
      <c r="CR90" s="192"/>
      <c r="CS90" s="192"/>
      <c r="CT90" s="192"/>
      <c r="CU90" s="192"/>
      <c r="CV90" s="192"/>
      <c r="CW90" s="192"/>
      <c r="CX90" s="192"/>
      <c r="CY90" s="192"/>
      <c r="CZ90" s="192"/>
      <c r="DA90" s="192"/>
      <c r="DB90" s="192"/>
      <c r="DC90" s="192"/>
      <c r="DD90" s="192"/>
      <c r="DE90" s="192"/>
      <c r="DF90" s="192"/>
      <c r="DG90" s="192"/>
      <c r="DH90" s="192"/>
      <c r="DI90" s="192"/>
      <c r="DJ90" s="192"/>
      <c r="DK90" s="192"/>
      <c r="DL90" s="192"/>
    </row>
    <row r="91" spans="3:116" hidden="1" outlineLevel="2">
      <c r="C91" s="179">
        <v>67</v>
      </c>
      <c r="D91" s="195">
        <f t="shared" ca="1" si="9"/>
        <v>1.5442634505961128</v>
      </c>
      <c r="E91" s="195">
        <f t="shared" ca="1" si="5"/>
        <v>345.56088084110149</v>
      </c>
      <c r="F91" s="195">
        <f t="shared" ca="1" si="6"/>
        <v>318.50412890661357</v>
      </c>
      <c r="G91" s="195">
        <f t="shared" ca="1" si="7"/>
        <v>95.560880841101493</v>
      </c>
      <c r="H91" s="195">
        <f t="shared" ca="1" si="8"/>
        <v>68.504128906613573</v>
      </c>
      <c r="I91" s="192"/>
      <c r="O91" s="192"/>
      <c r="P91" s="192"/>
      <c r="V91" s="192"/>
      <c r="W91" s="192"/>
      <c r="X91" s="192"/>
      <c r="Y91" s="192"/>
      <c r="Z91" s="192"/>
      <c r="AA91" s="192"/>
      <c r="AB91" s="192"/>
      <c r="AC91" s="192"/>
      <c r="AD91" s="192"/>
      <c r="AE91" s="192"/>
      <c r="AF91" s="192"/>
      <c r="AG91" s="192"/>
      <c r="AH91" s="192"/>
      <c r="AI91" s="192"/>
      <c r="AJ91" s="192"/>
      <c r="AK91" s="192"/>
      <c r="AL91" s="192"/>
      <c r="AM91" s="192"/>
      <c r="AN91" s="192"/>
      <c r="AO91" s="192"/>
      <c r="AP91" s="192"/>
      <c r="AQ91" s="192"/>
      <c r="AR91" s="192"/>
      <c r="AS91" s="192"/>
      <c r="AT91" s="192"/>
      <c r="AU91" s="192"/>
      <c r="AV91" s="192"/>
      <c r="AW91" s="192"/>
      <c r="AX91" s="192"/>
      <c r="AY91" s="192"/>
      <c r="AZ91" s="192"/>
      <c r="BA91" s="192"/>
      <c r="BB91" s="192"/>
      <c r="BC91" s="192"/>
      <c r="BD91" s="192"/>
      <c r="BE91" s="192"/>
      <c r="BF91" s="192"/>
      <c r="BG91" s="192"/>
      <c r="BH91" s="192"/>
      <c r="BI91" s="192"/>
      <c r="BJ91" s="192"/>
      <c r="BK91" s="192"/>
      <c r="BL91" s="192"/>
      <c r="BM91" s="192"/>
      <c r="BN91" s="192"/>
      <c r="BO91" s="192"/>
      <c r="BP91" s="192"/>
      <c r="BQ91" s="192"/>
      <c r="BR91" s="192"/>
      <c r="BS91" s="192"/>
      <c r="BT91" s="192"/>
      <c r="BU91" s="192"/>
      <c r="BV91" s="192"/>
      <c r="BW91" s="192"/>
      <c r="BX91" s="192"/>
      <c r="BY91" s="192"/>
      <c r="BZ91" s="192"/>
      <c r="CA91" s="192"/>
      <c r="CB91" s="192"/>
      <c r="CC91" s="192"/>
      <c r="CD91" s="192"/>
      <c r="CE91" s="192"/>
      <c r="CF91" s="192"/>
      <c r="CG91" s="192"/>
      <c r="CH91" s="192"/>
      <c r="CI91" s="192"/>
      <c r="CJ91" s="192"/>
      <c r="CK91" s="192"/>
      <c r="CL91" s="192"/>
      <c r="CM91" s="192"/>
      <c r="CN91" s="192"/>
      <c r="CO91" s="192"/>
      <c r="CP91" s="192"/>
      <c r="CQ91" s="192"/>
      <c r="CR91" s="192"/>
      <c r="CS91" s="192"/>
      <c r="CT91" s="192"/>
      <c r="CU91" s="192"/>
      <c r="CV91" s="192"/>
      <c r="CW91" s="192"/>
      <c r="CX91" s="192"/>
      <c r="CY91" s="192"/>
      <c r="CZ91" s="192"/>
      <c r="DA91" s="192"/>
      <c r="DB91" s="192"/>
      <c r="DC91" s="192"/>
      <c r="DD91" s="192"/>
      <c r="DE91" s="192"/>
      <c r="DF91" s="192"/>
      <c r="DG91" s="192"/>
      <c r="DH91" s="192"/>
      <c r="DI91" s="192"/>
      <c r="DJ91" s="192"/>
      <c r="DK91" s="192"/>
      <c r="DL91" s="192"/>
    </row>
    <row r="92" spans="3:116" hidden="1" outlineLevel="2">
      <c r="C92" s="179">
        <v>68</v>
      </c>
      <c r="D92" s="195">
        <f t="shared" ca="1" si="9"/>
        <v>-1.1955920869952665</v>
      </c>
      <c r="E92" s="195">
        <f t="shared" ca="1" si="5"/>
        <v>189.27095106442951</v>
      </c>
      <c r="F92" s="195">
        <f t="shared" ca="1" si="6"/>
        <v>205.72761891111909</v>
      </c>
      <c r="G92" s="195">
        <f t="shared" ca="1" si="7"/>
        <v>0</v>
      </c>
      <c r="H92" s="195">
        <f t="shared" ca="1" si="8"/>
        <v>0</v>
      </c>
      <c r="I92" s="192"/>
      <c r="O92" s="192"/>
      <c r="P92" s="192"/>
      <c r="V92" s="192"/>
      <c r="W92" s="192"/>
      <c r="X92" s="192"/>
      <c r="Y92" s="192"/>
      <c r="Z92" s="192"/>
      <c r="AA92" s="192"/>
      <c r="AB92" s="192"/>
      <c r="AC92" s="192"/>
      <c r="AD92" s="192"/>
      <c r="AE92" s="192"/>
      <c r="AF92" s="192"/>
      <c r="AG92" s="192"/>
      <c r="AH92" s="192"/>
      <c r="AI92" s="192"/>
      <c r="AJ92" s="192"/>
      <c r="AK92" s="192"/>
      <c r="AL92" s="192"/>
      <c r="AM92" s="192"/>
      <c r="AN92" s="192"/>
      <c r="AO92" s="192"/>
      <c r="AP92" s="192"/>
      <c r="AQ92" s="192"/>
      <c r="AR92" s="192"/>
      <c r="AS92" s="192"/>
      <c r="AT92" s="192"/>
      <c r="AU92" s="192"/>
      <c r="AV92" s="192"/>
      <c r="AW92" s="192"/>
      <c r="AX92" s="192"/>
      <c r="AY92" s="192"/>
      <c r="AZ92" s="192"/>
      <c r="BA92" s="192"/>
      <c r="BB92" s="192"/>
      <c r="BC92" s="192"/>
      <c r="BD92" s="192"/>
      <c r="BE92" s="192"/>
      <c r="BF92" s="192"/>
      <c r="BG92" s="192"/>
      <c r="BH92" s="192"/>
      <c r="BI92" s="192"/>
      <c r="BJ92" s="192"/>
      <c r="BK92" s="192"/>
      <c r="BL92" s="192"/>
      <c r="BM92" s="192"/>
      <c r="BN92" s="192"/>
      <c r="BO92" s="192"/>
      <c r="BP92" s="192"/>
      <c r="BQ92" s="192"/>
      <c r="BR92" s="192"/>
      <c r="BS92" s="192"/>
      <c r="BT92" s="192"/>
      <c r="BU92" s="192"/>
      <c r="BV92" s="192"/>
      <c r="BW92" s="192"/>
      <c r="BX92" s="192"/>
      <c r="BY92" s="192"/>
      <c r="BZ92" s="192"/>
      <c r="CA92" s="192"/>
      <c r="CB92" s="192"/>
      <c r="CC92" s="192"/>
      <c r="CD92" s="192"/>
      <c r="CE92" s="192"/>
      <c r="CF92" s="192"/>
      <c r="CG92" s="192"/>
      <c r="CH92" s="192"/>
      <c r="CI92" s="192"/>
      <c r="CJ92" s="192"/>
      <c r="CK92" s="192"/>
      <c r="CL92" s="192"/>
      <c r="CM92" s="192"/>
      <c r="CN92" s="192"/>
      <c r="CO92" s="192"/>
      <c r="CP92" s="192"/>
      <c r="CQ92" s="192"/>
      <c r="CR92" s="192"/>
      <c r="CS92" s="192"/>
      <c r="CT92" s="192"/>
      <c r="CU92" s="192"/>
      <c r="CV92" s="192"/>
      <c r="CW92" s="192"/>
      <c r="CX92" s="192"/>
      <c r="CY92" s="192"/>
      <c r="CZ92" s="192"/>
      <c r="DA92" s="192"/>
      <c r="DB92" s="192"/>
      <c r="DC92" s="192"/>
      <c r="DD92" s="192"/>
      <c r="DE92" s="192"/>
      <c r="DF92" s="192"/>
      <c r="DG92" s="192"/>
      <c r="DH92" s="192"/>
      <c r="DI92" s="192"/>
      <c r="DJ92" s="192"/>
      <c r="DK92" s="192"/>
      <c r="DL92" s="192"/>
    </row>
    <row r="93" spans="3:116" hidden="1" outlineLevel="2">
      <c r="C93" s="179">
        <v>69</v>
      </c>
      <c r="D93" s="195">
        <f t="shared" ca="1" si="9"/>
        <v>0.48209056781620269</v>
      </c>
      <c r="E93" s="195">
        <f t="shared" ca="1" si="5"/>
        <v>273.6343680239342</v>
      </c>
      <c r="F93" s="195">
        <f t="shared" ca="1" si="6"/>
        <v>268.85968420758979</v>
      </c>
      <c r="G93" s="195">
        <f t="shared" ca="1" si="7"/>
        <v>23.634368023934201</v>
      </c>
      <c r="H93" s="195">
        <f t="shared" ca="1" si="8"/>
        <v>18.859684207589794</v>
      </c>
      <c r="I93" s="192"/>
      <c r="O93" s="192"/>
      <c r="P93" s="192"/>
      <c r="V93" s="192"/>
      <c r="W93" s="192"/>
      <c r="X93" s="192"/>
      <c r="Y93" s="192"/>
      <c r="Z93" s="192"/>
      <c r="AA93" s="192"/>
      <c r="AB93" s="192"/>
      <c r="AC93" s="192"/>
      <c r="AD93" s="192"/>
      <c r="AE93" s="192"/>
      <c r="AF93" s="192"/>
      <c r="AG93" s="192"/>
      <c r="AH93" s="192"/>
      <c r="AI93" s="192"/>
      <c r="AJ93" s="192"/>
      <c r="AK93" s="192"/>
      <c r="AL93" s="192"/>
      <c r="AM93" s="192"/>
      <c r="AN93" s="192"/>
      <c r="AO93" s="192"/>
      <c r="AP93" s="192"/>
      <c r="AQ93" s="192"/>
      <c r="AR93" s="192"/>
      <c r="AS93" s="192"/>
      <c r="AT93" s="192"/>
      <c r="AU93" s="192"/>
      <c r="AV93" s="192"/>
      <c r="AW93" s="192"/>
      <c r="AX93" s="192"/>
      <c r="AY93" s="192"/>
      <c r="AZ93" s="192"/>
      <c r="BA93" s="192"/>
      <c r="BB93" s="192"/>
      <c r="BC93" s="192"/>
      <c r="BD93" s="192"/>
      <c r="BE93" s="192"/>
      <c r="BF93" s="192"/>
      <c r="BG93" s="192"/>
      <c r="BH93" s="192"/>
      <c r="BI93" s="192"/>
      <c r="BJ93" s="192"/>
      <c r="BK93" s="192"/>
      <c r="BL93" s="192"/>
      <c r="BM93" s="192"/>
      <c r="BN93" s="192"/>
      <c r="BO93" s="192"/>
      <c r="BP93" s="192"/>
      <c r="BQ93" s="192"/>
      <c r="BR93" s="192"/>
      <c r="BS93" s="192"/>
      <c r="BT93" s="192"/>
      <c r="BU93" s="192"/>
      <c r="BV93" s="192"/>
      <c r="BW93" s="192"/>
      <c r="BX93" s="192"/>
      <c r="BY93" s="192"/>
      <c r="BZ93" s="192"/>
      <c r="CA93" s="192"/>
      <c r="CB93" s="192"/>
      <c r="CC93" s="192"/>
      <c r="CD93" s="192"/>
      <c r="CE93" s="192"/>
      <c r="CF93" s="192"/>
      <c r="CG93" s="192"/>
      <c r="CH93" s="192"/>
      <c r="CI93" s="192"/>
      <c r="CJ93" s="192"/>
      <c r="CK93" s="192"/>
      <c r="CL93" s="192"/>
      <c r="CM93" s="192"/>
      <c r="CN93" s="192"/>
      <c r="CO93" s="192"/>
      <c r="CP93" s="192"/>
      <c r="CQ93" s="192"/>
      <c r="CR93" s="192"/>
      <c r="CS93" s="192"/>
      <c r="CT93" s="192"/>
      <c r="CU93" s="192"/>
      <c r="CV93" s="192"/>
      <c r="CW93" s="192"/>
      <c r="CX93" s="192"/>
      <c r="CY93" s="192"/>
      <c r="CZ93" s="192"/>
      <c r="DA93" s="192"/>
      <c r="DB93" s="192"/>
      <c r="DC93" s="192"/>
      <c r="DD93" s="192"/>
      <c r="DE93" s="192"/>
      <c r="DF93" s="192"/>
      <c r="DG93" s="192"/>
      <c r="DH93" s="192"/>
      <c r="DI93" s="192"/>
      <c r="DJ93" s="192"/>
      <c r="DK93" s="192"/>
      <c r="DL93" s="192"/>
    </row>
    <row r="94" spans="3:116" hidden="1" outlineLevel="2">
      <c r="C94" s="179">
        <v>70</v>
      </c>
      <c r="D94" s="195">
        <f t="shared" ca="1" si="9"/>
        <v>0.71632845803869061</v>
      </c>
      <c r="E94" s="195">
        <f t="shared" ca="1" si="5"/>
        <v>288.08585154824385</v>
      </c>
      <c r="F94" s="195">
        <f t="shared" ca="1" si="6"/>
        <v>279.09633674784669</v>
      </c>
      <c r="G94" s="195">
        <f t="shared" ca="1" si="7"/>
        <v>38.085851548243852</v>
      </c>
      <c r="H94" s="195">
        <f t="shared" ca="1" si="8"/>
        <v>29.096336747846692</v>
      </c>
      <c r="I94" s="192"/>
      <c r="O94" s="192"/>
      <c r="P94" s="192"/>
      <c r="V94" s="192"/>
      <c r="W94" s="192"/>
      <c r="X94" s="192"/>
      <c r="Y94" s="192"/>
      <c r="Z94" s="192"/>
      <c r="AA94" s="192"/>
      <c r="AB94" s="192"/>
      <c r="AC94" s="192"/>
      <c r="AD94" s="192"/>
      <c r="AE94" s="192"/>
      <c r="AF94" s="192"/>
      <c r="AG94" s="192"/>
      <c r="AH94" s="192"/>
      <c r="AI94" s="192"/>
      <c r="AJ94" s="192"/>
      <c r="AK94" s="192"/>
      <c r="AL94" s="192"/>
      <c r="AM94" s="192"/>
      <c r="AN94" s="192"/>
      <c r="AO94" s="192"/>
      <c r="AP94" s="192"/>
      <c r="AQ94" s="192"/>
      <c r="AR94" s="192"/>
      <c r="AS94" s="192"/>
      <c r="AT94" s="192"/>
      <c r="AU94" s="192"/>
      <c r="AV94" s="192"/>
      <c r="AW94" s="192"/>
      <c r="AX94" s="192"/>
      <c r="AY94" s="192"/>
      <c r="AZ94" s="192"/>
      <c r="BA94" s="192"/>
      <c r="BB94" s="192"/>
      <c r="BC94" s="192"/>
      <c r="BD94" s="192"/>
      <c r="BE94" s="192"/>
      <c r="BF94" s="192"/>
      <c r="BG94" s="192"/>
      <c r="BH94" s="192"/>
      <c r="BI94" s="192"/>
      <c r="BJ94" s="192"/>
      <c r="BK94" s="192"/>
      <c r="BL94" s="192"/>
      <c r="BM94" s="192"/>
      <c r="BN94" s="192"/>
      <c r="BO94" s="192"/>
      <c r="BP94" s="192"/>
      <c r="BQ94" s="192"/>
      <c r="BR94" s="192"/>
      <c r="BS94" s="192"/>
      <c r="BT94" s="192"/>
      <c r="BU94" s="192"/>
      <c r="BV94" s="192"/>
      <c r="BW94" s="192"/>
      <c r="BX94" s="192"/>
      <c r="BY94" s="192"/>
      <c r="BZ94" s="192"/>
      <c r="CA94" s="192"/>
      <c r="CB94" s="192"/>
      <c r="CC94" s="192"/>
      <c r="CD94" s="192"/>
      <c r="CE94" s="192"/>
      <c r="CF94" s="192"/>
      <c r="CG94" s="192"/>
      <c r="CH94" s="192"/>
      <c r="CI94" s="192"/>
      <c r="CJ94" s="192"/>
      <c r="CK94" s="192"/>
      <c r="CL94" s="192"/>
      <c r="CM94" s="192"/>
      <c r="CN94" s="192"/>
      <c r="CO94" s="192"/>
      <c r="CP94" s="192"/>
      <c r="CQ94" s="192"/>
      <c r="CR94" s="192"/>
      <c r="CS94" s="192"/>
      <c r="CT94" s="192"/>
      <c r="CU94" s="192"/>
      <c r="CV94" s="192"/>
      <c r="CW94" s="192"/>
      <c r="CX94" s="192"/>
      <c r="CY94" s="192"/>
      <c r="CZ94" s="192"/>
      <c r="DA94" s="192"/>
      <c r="DB94" s="192"/>
      <c r="DC94" s="192"/>
      <c r="DD94" s="192"/>
      <c r="DE94" s="192"/>
      <c r="DF94" s="192"/>
      <c r="DG94" s="192"/>
      <c r="DH94" s="192"/>
      <c r="DI94" s="192"/>
      <c r="DJ94" s="192"/>
      <c r="DK94" s="192"/>
      <c r="DL94" s="192"/>
    </row>
    <row r="95" spans="3:116" hidden="1" outlineLevel="2">
      <c r="C95" s="179">
        <v>71</v>
      </c>
      <c r="D95" s="195">
        <f t="shared" ca="1" si="9"/>
        <v>0.89303489212522302</v>
      </c>
      <c r="E95" s="195">
        <f t="shared" ca="1" si="5"/>
        <v>299.49080240260349</v>
      </c>
      <c r="F95" s="195">
        <f t="shared" ca="1" si="6"/>
        <v>287.07587566650608</v>
      </c>
      <c r="G95" s="195">
        <f t="shared" ca="1" si="7"/>
        <v>49.490802402603492</v>
      </c>
      <c r="H95" s="195">
        <f t="shared" ca="1" si="8"/>
        <v>37.075875666506079</v>
      </c>
      <c r="I95" s="192"/>
      <c r="O95" s="192"/>
      <c r="P95" s="192"/>
      <c r="V95" s="192"/>
      <c r="W95" s="192"/>
      <c r="X95" s="192"/>
      <c r="Y95" s="192"/>
      <c r="Z95" s="192"/>
      <c r="AA95" s="192"/>
      <c r="AB95" s="192"/>
      <c r="AC95" s="192"/>
      <c r="AD95" s="192"/>
      <c r="AE95" s="192"/>
      <c r="AF95" s="192"/>
      <c r="AG95" s="192"/>
      <c r="AH95" s="192"/>
      <c r="AI95" s="192"/>
      <c r="AJ95" s="192"/>
      <c r="AK95" s="192"/>
      <c r="AL95" s="192"/>
      <c r="AM95" s="192"/>
      <c r="AN95" s="192"/>
      <c r="AO95" s="192"/>
      <c r="AP95" s="192"/>
      <c r="AQ95" s="192"/>
      <c r="AR95" s="192"/>
      <c r="AS95" s="192"/>
      <c r="AT95" s="192"/>
      <c r="AU95" s="192"/>
      <c r="AV95" s="192"/>
      <c r="AW95" s="192"/>
      <c r="AX95" s="192"/>
      <c r="AY95" s="192"/>
      <c r="AZ95" s="192"/>
      <c r="BA95" s="192"/>
      <c r="BB95" s="192"/>
      <c r="BC95" s="192"/>
      <c r="BD95" s="192"/>
      <c r="BE95" s="192"/>
      <c r="BF95" s="192"/>
      <c r="BG95" s="192"/>
      <c r="BH95" s="192"/>
      <c r="BI95" s="192"/>
      <c r="BJ95" s="192"/>
      <c r="BK95" s="192"/>
      <c r="BL95" s="192"/>
      <c r="BM95" s="192"/>
      <c r="BN95" s="192"/>
      <c r="BO95" s="192"/>
      <c r="BP95" s="192"/>
      <c r="BQ95" s="192"/>
      <c r="BR95" s="192"/>
      <c r="BS95" s="192"/>
      <c r="BT95" s="192"/>
      <c r="BU95" s="192"/>
      <c r="BV95" s="192"/>
      <c r="BW95" s="192"/>
      <c r="BX95" s="192"/>
      <c r="BY95" s="192"/>
      <c r="BZ95" s="192"/>
      <c r="CA95" s="192"/>
      <c r="CB95" s="192"/>
      <c r="CC95" s="192"/>
      <c r="CD95" s="192"/>
      <c r="CE95" s="192"/>
      <c r="CF95" s="192"/>
      <c r="CG95" s="192"/>
      <c r="CH95" s="192"/>
      <c r="CI95" s="192"/>
      <c r="CJ95" s="192"/>
      <c r="CK95" s="192"/>
      <c r="CL95" s="192"/>
      <c r="CM95" s="192"/>
      <c r="CN95" s="192"/>
      <c r="CO95" s="192"/>
      <c r="CP95" s="192"/>
      <c r="CQ95" s="192"/>
      <c r="CR95" s="192"/>
      <c r="CS95" s="192"/>
      <c r="CT95" s="192"/>
      <c r="CU95" s="192"/>
      <c r="CV95" s="192"/>
      <c r="CW95" s="192"/>
      <c r="CX95" s="192"/>
      <c r="CY95" s="192"/>
      <c r="CZ95" s="192"/>
      <c r="DA95" s="192"/>
      <c r="DB95" s="192"/>
      <c r="DC95" s="192"/>
      <c r="DD95" s="192"/>
      <c r="DE95" s="192"/>
      <c r="DF95" s="192"/>
      <c r="DG95" s="192"/>
      <c r="DH95" s="192"/>
      <c r="DI95" s="192"/>
      <c r="DJ95" s="192"/>
      <c r="DK95" s="192"/>
      <c r="DL95" s="192"/>
    </row>
    <row r="96" spans="3:116" hidden="1" outlineLevel="2">
      <c r="C96" s="179">
        <v>72</v>
      </c>
      <c r="D96" s="195">
        <f t="shared" ca="1" si="9"/>
        <v>-2.9579913158191937</v>
      </c>
      <c r="E96" s="195">
        <f t="shared" ca="1" si="5"/>
        <v>128.50307467771191</v>
      </c>
      <c r="F96" s="195">
        <f t="shared" ca="1" si="6"/>
        <v>155.30669851582192</v>
      </c>
      <c r="G96" s="195">
        <f t="shared" ca="1" si="7"/>
        <v>0</v>
      </c>
      <c r="H96" s="195">
        <f t="shared" ca="1" si="8"/>
        <v>0</v>
      </c>
      <c r="I96" s="192"/>
      <c r="O96" s="192"/>
      <c r="P96" s="192"/>
      <c r="V96" s="192"/>
      <c r="W96" s="192"/>
      <c r="X96" s="192"/>
      <c r="Y96" s="192"/>
      <c r="Z96" s="192"/>
      <c r="AA96" s="192"/>
      <c r="AB96" s="192"/>
      <c r="AC96" s="192"/>
      <c r="AD96" s="192"/>
      <c r="AE96" s="192"/>
      <c r="AF96" s="192"/>
      <c r="AG96" s="192"/>
      <c r="AH96" s="192"/>
      <c r="AI96" s="192"/>
      <c r="AJ96" s="192"/>
      <c r="AK96" s="192"/>
      <c r="AL96" s="192"/>
      <c r="AM96" s="192"/>
      <c r="AN96" s="192"/>
      <c r="AO96" s="192"/>
      <c r="AP96" s="192"/>
      <c r="AQ96" s="192"/>
      <c r="AR96" s="192"/>
      <c r="AS96" s="192"/>
      <c r="AT96" s="192"/>
      <c r="AU96" s="192"/>
      <c r="AV96" s="192"/>
      <c r="AW96" s="192"/>
      <c r="AX96" s="192"/>
      <c r="AY96" s="192"/>
      <c r="AZ96" s="192"/>
      <c r="BA96" s="192"/>
      <c r="BB96" s="192"/>
      <c r="BC96" s="192"/>
      <c r="BD96" s="192"/>
      <c r="BE96" s="192"/>
      <c r="BF96" s="192"/>
      <c r="BG96" s="192"/>
      <c r="BH96" s="192"/>
      <c r="BI96" s="192"/>
      <c r="BJ96" s="192"/>
      <c r="BK96" s="192"/>
      <c r="BL96" s="192"/>
      <c r="BM96" s="192"/>
      <c r="BN96" s="192"/>
      <c r="BO96" s="192"/>
      <c r="BP96" s="192"/>
      <c r="BQ96" s="192"/>
      <c r="BR96" s="192"/>
      <c r="BS96" s="192"/>
      <c r="BT96" s="192"/>
      <c r="BU96" s="192"/>
      <c r="BV96" s="192"/>
      <c r="BW96" s="192"/>
      <c r="BX96" s="192"/>
      <c r="BY96" s="192"/>
      <c r="BZ96" s="192"/>
      <c r="CA96" s="192"/>
      <c r="CB96" s="192"/>
      <c r="CC96" s="192"/>
      <c r="CD96" s="192"/>
      <c r="CE96" s="192"/>
      <c r="CF96" s="192"/>
      <c r="CG96" s="192"/>
      <c r="CH96" s="192"/>
      <c r="CI96" s="192"/>
      <c r="CJ96" s="192"/>
      <c r="CK96" s="192"/>
      <c r="CL96" s="192"/>
      <c r="CM96" s="192"/>
      <c r="CN96" s="192"/>
      <c r="CO96" s="192"/>
      <c r="CP96" s="192"/>
      <c r="CQ96" s="192"/>
      <c r="CR96" s="192"/>
      <c r="CS96" s="192"/>
      <c r="CT96" s="192"/>
      <c r="CU96" s="192"/>
      <c r="CV96" s="192"/>
      <c r="CW96" s="192"/>
      <c r="CX96" s="192"/>
      <c r="CY96" s="192"/>
      <c r="CZ96" s="192"/>
      <c r="DA96" s="192"/>
      <c r="DB96" s="192"/>
      <c r="DC96" s="192"/>
      <c r="DD96" s="192"/>
      <c r="DE96" s="192"/>
      <c r="DF96" s="192"/>
      <c r="DG96" s="192"/>
      <c r="DH96" s="192"/>
      <c r="DI96" s="192"/>
      <c r="DJ96" s="192"/>
      <c r="DK96" s="192"/>
      <c r="DL96" s="192"/>
    </row>
    <row r="97" spans="3:116" hidden="1" outlineLevel="2">
      <c r="C97" s="179">
        <v>73</v>
      </c>
      <c r="D97" s="195">
        <f t="shared" ca="1" si="9"/>
        <v>1.6212767620219599</v>
      </c>
      <c r="E97" s="195">
        <f t="shared" ca="1" si="5"/>
        <v>351.45787877308908</v>
      </c>
      <c r="F97" s="195">
        <f t="shared" ca="1" si="6"/>
        <v>322.44132502578168</v>
      </c>
      <c r="G97" s="195">
        <f t="shared" ca="1" si="7"/>
        <v>101.45787877308908</v>
      </c>
      <c r="H97" s="195">
        <f t="shared" ca="1" si="8"/>
        <v>72.44132502578168</v>
      </c>
      <c r="I97" s="192"/>
      <c r="O97" s="192"/>
      <c r="P97" s="192"/>
      <c r="V97" s="192"/>
      <c r="W97" s="192"/>
      <c r="X97" s="192"/>
      <c r="Y97" s="192"/>
      <c r="Z97" s="192"/>
      <c r="AA97" s="192"/>
      <c r="AB97" s="192"/>
      <c r="AC97" s="192"/>
      <c r="AD97" s="192"/>
      <c r="AE97" s="192"/>
      <c r="AF97" s="192"/>
      <c r="AG97" s="192"/>
      <c r="AH97" s="192"/>
      <c r="AI97" s="192"/>
      <c r="AJ97" s="192"/>
      <c r="AK97" s="192"/>
      <c r="AL97" s="192"/>
      <c r="AM97" s="192"/>
      <c r="AN97" s="192"/>
      <c r="AO97" s="192"/>
      <c r="AP97" s="192"/>
      <c r="AQ97" s="192"/>
      <c r="AR97" s="192"/>
      <c r="AS97" s="192"/>
      <c r="AT97" s="192"/>
      <c r="AU97" s="192"/>
      <c r="AV97" s="192"/>
      <c r="AW97" s="192"/>
      <c r="AX97" s="192"/>
      <c r="AY97" s="192"/>
      <c r="AZ97" s="192"/>
      <c r="BA97" s="192"/>
      <c r="BB97" s="192"/>
      <c r="BC97" s="192"/>
      <c r="BD97" s="192"/>
      <c r="BE97" s="192"/>
      <c r="BF97" s="192"/>
      <c r="BG97" s="192"/>
      <c r="BH97" s="192"/>
      <c r="BI97" s="192"/>
      <c r="BJ97" s="192"/>
      <c r="BK97" s="192"/>
      <c r="BL97" s="192"/>
      <c r="BM97" s="192"/>
      <c r="BN97" s="192"/>
      <c r="BO97" s="192"/>
      <c r="BP97" s="192"/>
      <c r="BQ97" s="192"/>
      <c r="BR97" s="192"/>
      <c r="BS97" s="192"/>
      <c r="BT97" s="192"/>
      <c r="BU97" s="192"/>
      <c r="BV97" s="192"/>
      <c r="BW97" s="192"/>
      <c r="BX97" s="192"/>
      <c r="BY97" s="192"/>
      <c r="BZ97" s="192"/>
      <c r="CA97" s="192"/>
      <c r="CB97" s="192"/>
      <c r="CC97" s="192"/>
      <c r="CD97" s="192"/>
      <c r="CE97" s="192"/>
      <c r="CF97" s="192"/>
      <c r="CG97" s="192"/>
      <c r="CH97" s="192"/>
      <c r="CI97" s="192"/>
      <c r="CJ97" s="192"/>
      <c r="CK97" s="192"/>
      <c r="CL97" s="192"/>
      <c r="CM97" s="192"/>
      <c r="CN97" s="192"/>
      <c r="CO97" s="192"/>
      <c r="CP97" s="192"/>
      <c r="CQ97" s="192"/>
      <c r="CR97" s="192"/>
      <c r="CS97" s="192"/>
      <c r="CT97" s="192"/>
      <c r="CU97" s="192"/>
      <c r="CV97" s="192"/>
      <c r="CW97" s="192"/>
      <c r="CX97" s="192"/>
      <c r="CY97" s="192"/>
      <c r="CZ97" s="192"/>
      <c r="DA97" s="192"/>
      <c r="DB97" s="192"/>
      <c r="DC97" s="192"/>
      <c r="DD97" s="192"/>
      <c r="DE97" s="192"/>
      <c r="DF97" s="192"/>
      <c r="DG97" s="192"/>
      <c r="DH97" s="192"/>
      <c r="DI97" s="192"/>
      <c r="DJ97" s="192"/>
      <c r="DK97" s="192"/>
      <c r="DL97" s="192"/>
    </row>
    <row r="98" spans="3:116" hidden="1" outlineLevel="2">
      <c r="C98" s="179">
        <v>74</v>
      </c>
      <c r="D98" s="195">
        <f t="shared" ca="1" si="9"/>
        <v>-0.65945883059807886</v>
      </c>
      <c r="E98" s="195">
        <f t="shared" ca="1" si="5"/>
        <v>212.93276948118469</v>
      </c>
      <c r="F98" s="195">
        <f t="shared" ca="1" si="6"/>
        <v>224.0974650436747</v>
      </c>
      <c r="G98" s="195">
        <f t="shared" ca="1" si="7"/>
        <v>0</v>
      </c>
      <c r="H98" s="195">
        <f t="shared" ca="1" si="8"/>
        <v>0</v>
      </c>
      <c r="I98" s="192"/>
      <c r="O98" s="192"/>
      <c r="P98" s="192"/>
      <c r="V98" s="192"/>
      <c r="W98" s="192"/>
      <c r="X98" s="192"/>
      <c r="Y98" s="192"/>
      <c r="Z98" s="192"/>
      <c r="AA98" s="192"/>
      <c r="AB98" s="192"/>
      <c r="AC98" s="192"/>
      <c r="AD98" s="192"/>
      <c r="AE98" s="192"/>
      <c r="AF98" s="192"/>
      <c r="AG98" s="192"/>
      <c r="AH98" s="192"/>
      <c r="AI98" s="192"/>
      <c r="AJ98" s="192"/>
      <c r="AK98" s="192"/>
      <c r="AL98" s="192"/>
      <c r="AM98" s="192"/>
      <c r="AN98" s="192"/>
      <c r="AO98" s="192"/>
      <c r="AP98" s="192"/>
      <c r="AQ98" s="192"/>
      <c r="AR98" s="192"/>
      <c r="AS98" s="192"/>
      <c r="AT98" s="192"/>
      <c r="AU98" s="192"/>
      <c r="AV98" s="192"/>
      <c r="AW98" s="192"/>
      <c r="AX98" s="192"/>
      <c r="AY98" s="192"/>
      <c r="AZ98" s="192"/>
      <c r="BA98" s="192"/>
      <c r="BB98" s="192"/>
      <c r="BC98" s="192"/>
      <c r="BD98" s="192"/>
      <c r="BE98" s="192"/>
      <c r="BF98" s="192"/>
      <c r="BG98" s="192"/>
      <c r="BH98" s="192"/>
      <c r="BI98" s="192"/>
      <c r="BJ98" s="192"/>
      <c r="BK98" s="192"/>
      <c r="BL98" s="192"/>
      <c r="BM98" s="192"/>
      <c r="BN98" s="192"/>
      <c r="BO98" s="192"/>
      <c r="BP98" s="192"/>
      <c r="BQ98" s="192"/>
      <c r="BR98" s="192"/>
      <c r="BS98" s="192"/>
      <c r="BT98" s="192"/>
      <c r="BU98" s="192"/>
      <c r="BV98" s="192"/>
      <c r="BW98" s="192"/>
      <c r="BX98" s="192"/>
      <c r="BY98" s="192"/>
      <c r="BZ98" s="192"/>
      <c r="CA98" s="192"/>
      <c r="CB98" s="192"/>
      <c r="CC98" s="192"/>
      <c r="CD98" s="192"/>
      <c r="CE98" s="192"/>
      <c r="CF98" s="192"/>
      <c r="CG98" s="192"/>
      <c r="CH98" s="192"/>
      <c r="CI98" s="192"/>
      <c r="CJ98" s="192"/>
      <c r="CK98" s="192"/>
      <c r="CL98" s="192"/>
      <c r="CM98" s="192"/>
      <c r="CN98" s="192"/>
      <c r="CO98" s="192"/>
      <c r="CP98" s="192"/>
      <c r="CQ98" s="192"/>
      <c r="CR98" s="192"/>
      <c r="CS98" s="192"/>
      <c r="CT98" s="192"/>
      <c r="CU98" s="192"/>
      <c r="CV98" s="192"/>
      <c r="CW98" s="192"/>
      <c r="CX98" s="192"/>
      <c r="CY98" s="192"/>
      <c r="CZ98" s="192"/>
      <c r="DA98" s="192"/>
      <c r="DB98" s="192"/>
      <c r="DC98" s="192"/>
      <c r="DD98" s="192"/>
      <c r="DE98" s="192"/>
      <c r="DF98" s="192"/>
      <c r="DG98" s="192"/>
      <c r="DH98" s="192"/>
      <c r="DI98" s="192"/>
      <c r="DJ98" s="192"/>
      <c r="DK98" s="192"/>
      <c r="DL98" s="192"/>
    </row>
    <row r="99" spans="3:116" hidden="1" outlineLevel="2">
      <c r="C99" s="179">
        <v>75</v>
      </c>
      <c r="D99" s="195">
        <f t="shared" ca="1" si="9"/>
        <v>-0.7744696408592493</v>
      </c>
      <c r="E99" s="195">
        <f t="shared" ca="1" si="5"/>
        <v>207.61944243514031</v>
      </c>
      <c r="F99" s="195">
        <f t="shared" ca="1" si="6"/>
        <v>220.02335035257698</v>
      </c>
      <c r="G99" s="195">
        <f t="shared" ca="1" si="7"/>
        <v>0</v>
      </c>
      <c r="H99" s="195">
        <f t="shared" ca="1" si="8"/>
        <v>0</v>
      </c>
      <c r="I99" s="192"/>
      <c r="O99" s="192"/>
      <c r="P99" s="192"/>
      <c r="V99" s="192"/>
      <c r="W99" s="192"/>
      <c r="X99" s="192"/>
      <c r="Y99" s="192"/>
      <c r="Z99" s="192"/>
      <c r="AA99" s="192"/>
      <c r="AB99" s="192"/>
      <c r="AC99" s="192"/>
      <c r="AD99" s="192"/>
      <c r="AE99" s="192"/>
      <c r="AF99" s="192"/>
      <c r="AG99" s="192"/>
      <c r="AH99" s="192"/>
      <c r="AI99" s="192"/>
      <c r="AJ99" s="192"/>
      <c r="AK99" s="192"/>
      <c r="AL99" s="192"/>
      <c r="AM99" s="192"/>
      <c r="AN99" s="192"/>
      <c r="AO99" s="192"/>
      <c r="AP99" s="192"/>
      <c r="AQ99" s="192"/>
      <c r="AR99" s="192"/>
      <c r="AS99" s="192"/>
      <c r="AT99" s="192"/>
      <c r="AU99" s="192"/>
      <c r="AV99" s="192"/>
      <c r="AW99" s="192"/>
      <c r="AX99" s="192"/>
      <c r="AY99" s="192"/>
      <c r="AZ99" s="192"/>
      <c r="BA99" s="192"/>
      <c r="BB99" s="192"/>
      <c r="BC99" s="192"/>
      <c r="BD99" s="192"/>
      <c r="BE99" s="192"/>
      <c r="BF99" s="192"/>
      <c r="BG99" s="192"/>
      <c r="BH99" s="192"/>
      <c r="BI99" s="192"/>
      <c r="BJ99" s="192"/>
      <c r="BK99" s="192"/>
      <c r="BL99" s="192"/>
      <c r="BM99" s="192"/>
      <c r="BN99" s="192"/>
      <c r="BO99" s="192"/>
      <c r="BP99" s="192"/>
      <c r="BQ99" s="192"/>
      <c r="BR99" s="192"/>
      <c r="BS99" s="192"/>
      <c r="BT99" s="192"/>
      <c r="BU99" s="192"/>
      <c r="BV99" s="192"/>
      <c r="BW99" s="192"/>
      <c r="BX99" s="192"/>
      <c r="BY99" s="192"/>
      <c r="BZ99" s="192"/>
      <c r="CA99" s="192"/>
      <c r="CB99" s="192"/>
      <c r="CC99" s="192"/>
      <c r="CD99" s="192"/>
      <c r="CE99" s="192"/>
      <c r="CF99" s="192"/>
      <c r="CG99" s="192"/>
      <c r="CH99" s="192"/>
      <c r="CI99" s="192"/>
      <c r="CJ99" s="192"/>
      <c r="CK99" s="192"/>
      <c r="CL99" s="192"/>
      <c r="CM99" s="192"/>
      <c r="CN99" s="192"/>
      <c r="CO99" s="192"/>
      <c r="CP99" s="192"/>
      <c r="CQ99" s="192"/>
      <c r="CR99" s="192"/>
      <c r="CS99" s="192"/>
      <c r="CT99" s="192"/>
      <c r="CU99" s="192"/>
      <c r="CV99" s="192"/>
      <c r="CW99" s="192"/>
      <c r="CX99" s="192"/>
      <c r="CY99" s="192"/>
      <c r="CZ99" s="192"/>
      <c r="DA99" s="192"/>
      <c r="DB99" s="192"/>
      <c r="DC99" s="192"/>
      <c r="DD99" s="192"/>
      <c r="DE99" s="192"/>
      <c r="DF99" s="192"/>
      <c r="DG99" s="192"/>
      <c r="DH99" s="192"/>
      <c r="DI99" s="192"/>
      <c r="DJ99" s="192"/>
      <c r="DK99" s="192"/>
      <c r="DL99" s="192"/>
    </row>
    <row r="100" spans="3:116" hidden="1" outlineLevel="2">
      <c r="C100" s="179">
        <v>76</v>
      </c>
      <c r="D100" s="195">
        <f t="shared" ca="1" si="9"/>
        <v>0.97008947297517123</v>
      </c>
      <c r="E100" s="195">
        <f t="shared" ca="1" si="5"/>
        <v>304.60437624582624</v>
      </c>
      <c r="F100" s="195">
        <f t="shared" ca="1" si="6"/>
        <v>290.62648407489991</v>
      </c>
      <c r="G100" s="195">
        <f t="shared" ca="1" si="7"/>
        <v>54.604376245826245</v>
      </c>
      <c r="H100" s="195">
        <f t="shared" ca="1" si="8"/>
        <v>40.626484074899906</v>
      </c>
      <c r="I100" s="192"/>
      <c r="O100" s="192"/>
      <c r="P100" s="192"/>
      <c r="V100" s="192"/>
      <c r="W100" s="192"/>
      <c r="X100" s="192"/>
      <c r="Y100" s="192"/>
      <c r="Z100" s="192"/>
      <c r="AA100" s="192"/>
      <c r="AB100" s="192"/>
      <c r="AC100" s="192"/>
      <c r="AD100" s="192"/>
      <c r="AE100" s="192"/>
      <c r="AF100" s="192"/>
      <c r="AG100" s="192"/>
      <c r="AH100" s="192"/>
      <c r="AI100" s="192"/>
      <c r="AJ100" s="192"/>
      <c r="AK100" s="192"/>
      <c r="AL100" s="192"/>
      <c r="AM100" s="192"/>
      <c r="AN100" s="192"/>
      <c r="AO100" s="192"/>
      <c r="AP100" s="192"/>
      <c r="AQ100" s="192"/>
      <c r="AR100" s="192"/>
      <c r="AS100" s="192"/>
      <c r="AT100" s="192"/>
      <c r="AU100" s="192"/>
      <c r="AV100" s="192"/>
      <c r="AW100" s="192"/>
      <c r="AX100" s="192"/>
      <c r="AY100" s="192"/>
      <c r="AZ100" s="192"/>
      <c r="BA100" s="192"/>
      <c r="BB100" s="192"/>
      <c r="BC100" s="192"/>
      <c r="BD100" s="192"/>
      <c r="BE100" s="192"/>
      <c r="BF100" s="192"/>
      <c r="BG100" s="192"/>
      <c r="BH100" s="192"/>
      <c r="BI100" s="192"/>
      <c r="BJ100" s="192"/>
      <c r="BK100" s="192"/>
      <c r="BL100" s="192"/>
      <c r="BM100" s="192"/>
      <c r="BN100" s="192"/>
      <c r="BO100" s="192"/>
      <c r="BP100" s="192"/>
      <c r="BQ100" s="192"/>
      <c r="BR100" s="192"/>
      <c r="BS100" s="192"/>
      <c r="BT100" s="192"/>
      <c r="BU100" s="192"/>
      <c r="BV100" s="192"/>
      <c r="BW100" s="192"/>
      <c r="BX100" s="192"/>
      <c r="BY100" s="192"/>
      <c r="BZ100" s="192"/>
      <c r="CA100" s="192"/>
      <c r="CB100" s="192"/>
      <c r="CC100" s="192"/>
      <c r="CD100" s="192"/>
      <c r="CE100" s="192"/>
      <c r="CF100" s="192"/>
      <c r="CG100" s="192"/>
      <c r="CH100" s="192"/>
      <c r="CI100" s="192"/>
      <c r="CJ100" s="192"/>
      <c r="CK100" s="192"/>
      <c r="CL100" s="192"/>
      <c r="CM100" s="192"/>
      <c r="CN100" s="192"/>
      <c r="CO100" s="192"/>
      <c r="CP100" s="192"/>
      <c r="CQ100" s="192"/>
      <c r="CR100" s="192"/>
      <c r="CS100" s="192"/>
      <c r="CT100" s="192"/>
      <c r="CU100" s="192"/>
      <c r="CV100" s="192"/>
      <c r="CW100" s="192"/>
      <c r="CX100" s="192"/>
      <c r="CY100" s="192"/>
      <c r="CZ100" s="192"/>
      <c r="DA100" s="192"/>
      <c r="DB100" s="192"/>
      <c r="DC100" s="192"/>
      <c r="DD100" s="192"/>
      <c r="DE100" s="192"/>
      <c r="DF100" s="192"/>
      <c r="DG100" s="192"/>
      <c r="DH100" s="192"/>
      <c r="DI100" s="192"/>
      <c r="DJ100" s="192"/>
      <c r="DK100" s="192"/>
      <c r="DL100" s="192"/>
    </row>
    <row r="101" spans="3:116" hidden="1" outlineLevel="2">
      <c r="C101" s="179">
        <v>77</v>
      </c>
      <c r="D101" s="195">
        <f t="shared" ca="1" si="9"/>
        <v>-0.54330815135750454</v>
      </c>
      <c r="E101" s="195">
        <f t="shared" ca="1" si="5"/>
        <v>218.43677341458363</v>
      </c>
      <c r="F101" s="195">
        <f t="shared" ca="1" si="6"/>
        <v>228.28852736996785</v>
      </c>
      <c r="G101" s="195">
        <f t="shared" ca="1" si="7"/>
        <v>0</v>
      </c>
      <c r="H101" s="195">
        <f t="shared" ca="1" si="8"/>
        <v>0</v>
      </c>
      <c r="I101" s="192"/>
      <c r="O101" s="192"/>
      <c r="P101" s="192"/>
      <c r="V101" s="192"/>
      <c r="W101" s="192"/>
      <c r="X101" s="192"/>
      <c r="Y101" s="192"/>
      <c r="Z101" s="192"/>
      <c r="AA101" s="192"/>
      <c r="AB101" s="192"/>
      <c r="AC101" s="192"/>
      <c r="AD101" s="192"/>
      <c r="AE101" s="192"/>
      <c r="AF101" s="192"/>
      <c r="AG101" s="192"/>
      <c r="AH101" s="192"/>
      <c r="AI101" s="192"/>
      <c r="AJ101" s="192"/>
      <c r="AK101" s="192"/>
      <c r="AL101" s="192"/>
      <c r="AM101" s="192"/>
      <c r="AN101" s="192"/>
      <c r="AO101" s="192"/>
      <c r="AP101" s="192"/>
      <c r="AQ101" s="192"/>
      <c r="AR101" s="192"/>
      <c r="AS101" s="192"/>
      <c r="AT101" s="192"/>
      <c r="AU101" s="192"/>
      <c r="AV101" s="192"/>
      <c r="AW101" s="192"/>
      <c r="AX101" s="192"/>
      <c r="AY101" s="192"/>
      <c r="AZ101" s="192"/>
      <c r="BA101" s="192"/>
      <c r="BB101" s="192"/>
      <c r="BC101" s="192"/>
      <c r="BD101" s="192"/>
      <c r="BE101" s="192"/>
      <c r="BF101" s="192"/>
      <c r="BG101" s="192"/>
      <c r="BH101" s="192"/>
      <c r="BI101" s="192"/>
      <c r="BJ101" s="192"/>
      <c r="BK101" s="192"/>
      <c r="BL101" s="192"/>
      <c r="BM101" s="192"/>
      <c r="BN101" s="192"/>
      <c r="BO101" s="192"/>
      <c r="BP101" s="192"/>
      <c r="BQ101" s="192"/>
      <c r="BR101" s="192"/>
      <c r="BS101" s="192"/>
      <c r="BT101" s="192"/>
      <c r="BU101" s="192"/>
      <c r="BV101" s="192"/>
      <c r="BW101" s="192"/>
      <c r="BX101" s="192"/>
      <c r="BY101" s="192"/>
      <c r="BZ101" s="192"/>
      <c r="CA101" s="192"/>
      <c r="CB101" s="192"/>
      <c r="CC101" s="192"/>
      <c r="CD101" s="192"/>
      <c r="CE101" s="192"/>
      <c r="CF101" s="192"/>
      <c r="CG101" s="192"/>
      <c r="CH101" s="192"/>
      <c r="CI101" s="192"/>
      <c r="CJ101" s="192"/>
      <c r="CK101" s="192"/>
      <c r="CL101" s="192"/>
      <c r="CM101" s="192"/>
      <c r="CN101" s="192"/>
      <c r="CO101" s="192"/>
      <c r="CP101" s="192"/>
      <c r="CQ101" s="192"/>
      <c r="CR101" s="192"/>
      <c r="CS101" s="192"/>
      <c r="CT101" s="192"/>
      <c r="CU101" s="192"/>
      <c r="CV101" s="192"/>
      <c r="CW101" s="192"/>
      <c r="CX101" s="192"/>
      <c r="CY101" s="192"/>
      <c r="CZ101" s="192"/>
      <c r="DA101" s="192"/>
      <c r="DB101" s="192"/>
      <c r="DC101" s="192"/>
      <c r="DD101" s="192"/>
      <c r="DE101" s="192"/>
      <c r="DF101" s="192"/>
      <c r="DG101" s="192"/>
      <c r="DH101" s="192"/>
      <c r="DI101" s="192"/>
      <c r="DJ101" s="192"/>
      <c r="DK101" s="192"/>
      <c r="DL101" s="192"/>
    </row>
    <row r="102" spans="3:116" hidden="1" outlineLevel="2">
      <c r="C102" s="179">
        <v>78</v>
      </c>
      <c r="D102" s="195">
        <f t="shared" ca="1" si="9"/>
        <v>-1.8546773222739308</v>
      </c>
      <c r="E102" s="195">
        <f t="shared" ca="1" si="5"/>
        <v>163.75447878839594</v>
      </c>
      <c r="F102" s="195">
        <f t="shared" ca="1" si="6"/>
        <v>185.19527645155398</v>
      </c>
      <c r="G102" s="195">
        <f t="shared" ca="1" si="7"/>
        <v>0</v>
      </c>
      <c r="H102" s="195">
        <f t="shared" ca="1" si="8"/>
        <v>0</v>
      </c>
      <c r="I102" s="192"/>
      <c r="O102" s="192"/>
      <c r="P102" s="192"/>
      <c r="V102" s="192"/>
      <c r="W102" s="192"/>
      <c r="X102" s="192"/>
      <c r="Y102" s="192"/>
      <c r="Z102" s="192"/>
      <c r="AA102" s="192"/>
      <c r="AB102" s="192"/>
      <c r="AC102" s="192"/>
      <c r="AD102" s="192"/>
      <c r="AE102" s="192"/>
      <c r="AF102" s="192"/>
      <c r="AG102" s="192"/>
      <c r="AH102" s="192"/>
      <c r="AI102" s="192"/>
      <c r="AJ102" s="192"/>
      <c r="AK102" s="192"/>
      <c r="AL102" s="192"/>
      <c r="AM102" s="192"/>
      <c r="AN102" s="192"/>
      <c r="AO102" s="192"/>
      <c r="AP102" s="192"/>
      <c r="AQ102" s="192"/>
      <c r="AR102" s="192"/>
      <c r="AS102" s="192"/>
      <c r="AT102" s="192"/>
      <c r="AU102" s="192"/>
      <c r="AV102" s="192"/>
      <c r="AW102" s="192"/>
      <c r="AX102" s="192"/>
      <c r="AY102" s="192"/>
      <c r="AZ102" s="192"/>
      <c r="BA102" s="192"/>
      <c r="BB102" s="192"/>
      <c r="BC102" s="192"/>
      <c r="BD102" s="192"/>
      <c r="BE102" s="192"/>
      <c r="BF102" s="192"/>
      <c r="BG102" s="192"/>
      <c r="BH102" s="192"/>
      <c r="BI102" s="192"/>
      <c r="BJ102" s="192"/>
      <c r="BK102" s="192"/>
      <c r="BL102" s="192"/>
      <c r="BM102" s="192"/>
      <c r="BN102" s="192"/>
      <c r="BO102" s="192"/>
      <c r="BP102" s="192"/>
      <c r="BQ102" s="192"/>
      <c r="BR102" s="192"/>
      <c r="BS102" s="192"/>
      <c r="BT102" s="192"/>
      <c r="BU102" s="192"/>
      <c r="BV102" s="192"/>
      <c r="BW102" s="192"/>
      <c r="BX102" s="192"/>
      <c r="BY102" s="192"/>
      <c r="BZ102" s="192"/>
      <c r="CA102" s="192"/>
      <c r="CB102" s="192"/>
      <c r="CC102" s="192"/>
      <c r="CD102" s="192"/>
      <c r="CE102" s="192"/>
      <c r="CF102" s="192"/>
      <c r="CG102" s="192"/>
      <c r="CH102" s="192"/>
      <c r="CI102" s="192"/>
      <c r="CJ102" s="192"/>
      <c r="CK102" s="192"/>
      <c r="CL102" s="192"/>
      <c r="CM102" s="192"/>
      <c r="CN102" s="192"/>
      <c r="CO102" s="192"/>
      <c r="CP102" s="192"/>
      <c r="CQ102" s="192"/>
      <c r="CR102" s="192"/>
      <c r="CS102" s="192"/>
      <c r="CT102" s="192"/>
      <c r="CU102" s="192"/>
      <c r="CV102" s="192"/>
      <c r="CW102" s="192"/>
      <c r="CX102" s="192"/>
      <c r="CY102" s="192"/>
      <c r="CZ102" s="192"/>
      <c r="DA102" s="192"/>
      <c r="DB102" s="192"/>
      <c r="DC102" s="192"/>
      <c r="DD102" s="192"/>
      <c r="DE102" s="192"/>
      <c r="DF102" s="192"/>
      <c r="DG102" s="192"/>
      <c r="DH102" s="192"/>
      <c r="DI102" s="192"/>
      <c r="DJ102" s="192"/>
      <c r="DK102" s="192"/>
      <c r="DL102" s="192"/>
    </row>
    <row r="103" spans="3:116" hidden="1" outlineLevel="2">
      <c r="C103" s="179">
        <v>79</v>
      </c>
      <c r="D103" s="195">
        <f t="shared" ca="1" si="9"/>
        <v>-0.5081018161637072</v>
      </c>
      <c r="E103" s="195">
        <f t="shared" ca="1" si="5"/>
        <v>220.13301787052995</v>
      </c>
      <c r="F103" s="195">
        <f t="shared" ca="1" si="6"/>
        <v>229.57428969400115</v>
      </c>
      <c r="G103" s="195">
        <f t="shared" ca="1" si="7"/>
        <v>0</v>
      </c>
      <c r="H103" s="195">
        <f t="shared" ca="1" si="8"/>
        <v>0</v>
      </c>
      <c r="I103" s="192"/>
      <c r="O103" s="192"/>
      <c r="P103" s="192"/>
      <c r="V103" s="192"/>
      <c r="W103" s="192"/>
      <c r="X103" s="192"/>
      <c r="Y103" s="192"/>
      <c r="Z103" s="192"/>
      <c r="AA103" s="192"/>
      <c r="AB103" s="192"/>
      <c r="AC103" s="192"/>
      <c r="AD103" s="192"/>
      <c r="AE103" s="192"/>
      <c r="AF103" s="192"/>
      <c r="AG103" s="192"/>
      <c r="AH103" s="192"/>
      <c r="AI103" s="192"/>
      <c r="AJ103" s="192"/>
      <c r="AK103" s="192"/>
      <c r="AL103" s="192"/>
      <c r="AM103" s="192"/>
      <c r="AN103" s="192"/>
      <c r="AO103" s="192"/>
      <c r="AP103" s="192"/>
      <c r="AQ103" s="192"/>
      <c r="AR103" s="192"/>
      <c r="AS103" s="192"/>
      <c r="AT103" s="192"/>
      <c r="AU103" s="192"/>
      <c r="AV103" s="192"/>
      <c r="AW103" s="192"/>
      <c r="AX103" s="192"/>
      <c r="AY103" s="192"/>
      <c r="AZ103" s="192"/>
      <c r="BA103" s="192"/>
      <c r="BB103" s="192"/>
      <c r="BC103" s="192"/>
      <c r="BD103" s="192"/>
      <c r="BE103" s="192"/>
      <c r="BF103" s="192"/>
      <c r="BG103" s="192"/>
      <c r="BH103" s="192"/>
      <c r="BI103" s="192"/>
      <c r="BJ103" s="192"/>
      <c r="BK103" s="192"/>
      <c r="BL103" s="192"/>
      <c r="BM103" s="192"/>
      <c r="BN103" s="192"/>
      <c r="BO103" s="192"/>
      <c r="BP103" s="192"/>
      <c r="BQ103" s="192"/>
      <c r="BR103" s="192"/>
      <c r="BS103" s="192"/>
      <c r="BT103" s="192"/>
      <c r="BU103" s="192"/>
      <c r="BV103" s="192"/>
      <c r="BW103" s="192"/>
      <c r="BX103" s="192"/>
      <c r="BY103" s="192"/>
      <c r="BZ103" s="192"/>
      <c r="CA103" s="192"/>
      <c r="CB103" s="192"/>
      <c r="CC103" s="192"/>
      <c r="CD103" s="192"/>
      <c r="CE103" s="192"/>
      <c r="CF103" s="192"/>
      <c r="CG103" s="192"/>
      <c r="CH103" s="192"/>
      <c r="CI103" s="192"/>
      <c r="CJ103" s="192"/>
      <c r="CK103" s="192"/>
      <c r="CL103" s="192"/>
      <c r="CM103" s="192"/>
      <c r="CN103" s="192"/>
      <c r="CO103" s="192"/>
      <c r="CP103" s="192"/>
      <c r="CQ103" s="192"/>
      <c r="CR103" s="192"/>
      <c r="CS103" s="192"/>
      <c r="CT103" s="192"/>
      <c r="CU103" s="192"/>
      <c r="CV103" s="192"/>
      <c r="CW103" s="192"/>
      <c r="CX103" s="192"/>
      <c r="CY103" s="192"/>
      <c r="CZ103" s="192"/>
      <c r="DA103" s="192"/>
      <c r="DB103" s="192"/>
      <c r="DC103" s="192"/>
      <c r="DD103" s="192"/>
      <c r="DE103" s="192"/>
      <c r="DF103" s="192"/>
      <c r="DG103" s="192"/>
      <c r="DH103" s="192"/>
      <c r="DI103" s="192"/>
      <c r="DJ103" s="192"/>
      <c r="DK103" s="192"/>
      <c r="DL103" s="192"/>
    </row>
    <row r="104" spans="3:116" hidden="1" outlineLevel="2">
      <c r="C104" s="179">
        <v>80</v>
      </c>
      <c r="D104" s="195">
        <f t="shared" ca="1" si="9"/>
        <v>-8.5698313777357697E-3</v>
      </c>
      <c r="E104" s="195">
        <f t="shared" ca="1" si="5"/>
        <v>245.66946750398444</v>
      </c>
      <c r="F104" s="195">
        <f t="shared" ca="1" si="6"/>
        <v>248.61755264070885</v>
      </c>
      <c r="G104" s="195">
        <f t="shared" ca="1" si="7"/>
        <v>0</v>
      </c>
      <c r="H104" s="195">
        <f t="shared" ca="1" si="8"/>
        <v>0</v>
      </c>
      <c r="I104" s="192"/>
      <c r="O104" s="192"/>
      <c r="P104" s="192"/>
      <c r="V104" s="192"/>
      <c r="W104" s="192"/>
      <c r="X104" s="192"/>
      <c r="Y104" s="192"/>
      <c r="Z104" s="192"/>
      <c r="AA104" s="192"/>
      <c r="AB104" s="192"/>
      <c r="AC104" s="192"/>
      <c r="AD104" s="192"/>
      <c r="AE104" s="192"/>
      <c r="AF104" s="192"/>
      <c r="AG104" s="192"/>
      <c r="AH104" s="192"/>
      <c r="AI104" s="192"/>
      <c r="AJ104" s="192"/>
      <c r="AK104" s="192"/>
      <c r="AL104" s="192"/>
      <c r="AM104" s="192"/>
      <c r="AN104" s="192"/>
      <c r="AO104" s="192"/>
      <c r="AP104" s="192"/>
      <c r="AQ104" s="192"/>
      <c r="AR104" s="192"/>
      <c r="AS104" s="192"/>
      <c r="AT104" s="192"/>
      <c r="AU104" s="192"/>
      <c r="AV104" s="192"/>
      <c r="AW104" s="192"/>
      <c r="AX104" s="192"/>
      <c r="AY104" s="192"/>
      <c r="AZ104" s="192"/>
      <c r="BA104" s="192"/>
      <c r="BB104" s="192"/>
      <c r="BC104" s="192"/>
      <c r="BD104" s="192"/>
      <c r="BE104" s="192"/>
      <c r="BF104" s="192"/>
      <c r="BG104" s="192"/>
      <c r="BH104" s="192"/>
      <c r="BI104" s="192"/>
      <c r="BJ104" s="192"/>
      <c r="BK104" s="192"/>
      <c r="BL104" s="192"/>
      <c r="BM104" s="192"/>
      <c r="BN104" s="192"/>
      <c r="BO104" s="192"/>
      <c r="BP104" s="192"/>
      <c r="BQ104" s="192"/>
      <c r="BR104" s="192"/>
      <c r="BS104" s="192"/>
      <c r="BT104" s="192"/>
      <c r="BU104" s="192"/>
      <c r="BV104" s="192"/>
      <c r="BW104" s="192"/>
      <c r="BX104" s="192"/>
      <c r="BY104" s="192"/>
      <c r="BZ104" s="192"/>
      <c r="CA104" s="192"/>
      <c r="CB104" s="192"/>
      <c r="CC104" s="192"/>
      <c r="CD104" s="192"/>
      <c r="CE104" s="192"/>
      <c r="CF104" s="192"/>
      <c r="CG104" s="192"/>
      <c r="CH104" s="192"/>
      <c r="CI104" s="192"/>
      <c r="CJ104" s="192"/>
      <c r="CK104" s="192"/>
      <c r="CL104" s="192"/>
      <c r="CM104" s="192"/>
      <c r="CN104" s="192"/>
      <c r="CO104" s="192"/>
      <c r="CP104" s="192"/>
      <c r="CQ104" s="192"/>
      <c r="CR104" s="192"/>
      <c r="CS104" s="192"/>
      <c r="CT104" s="192"/>
      <c r="CU104" s="192"/>
      <c r="CV104" s="192"/>
      <c r="CW104" s="192"/>
      <c r="CX104" s="192"/>
      <c r="CY104" s="192"/>
      <c r="CZ104" s="192"/>
      <c r="DA104" s="192"/>
      <c r="DB104" s="192"/>
      <c r="DC104" s="192"/>
      <c r="DD104" s="192"/>
      <c r="DE104" s="192"/>
      <c r="DF104" s="192"/>
      <c r="DG104" s="192"/>
      <c r="DH104" s="192"/>
      <c r="DI104" s="192"/>
      <c r="DJ104" s="192"/>
      <c r="DK104" s="192"/>
      <c r="DL104" s="192"/>
    </row>
    <row r="105" spans="3:116" hidden="1" outlineLevel="2">
      <c r="C105" s="179">
        <v>81</v>
      </c>
      <c r="D105" s="195">
        <f t="shared" ca="1" si="9"/>
        <v>-0.74966358479211215</v>
      </c>
      <c r="E105" s="195">
        <f t="shared" ca="1" si="5"/>
        <v>208.7541158011708</v>
      </c>
      <c r="F105" s="195">
        <f t="shared" ca="1" si="6"/>
        <v>220.89576253405767</v>
      </c>
      <c r="G105" s="195">
        <f t="shared" ca="1" si="7"/>
        <v>0</v>
      </c>
      <c r="H105" s="195">
        <f t="shared" ca="1" si="8"/>
        <v>0</v>
      </c>
      <c r="I105" s="192"/>
      <c r="O105" s="192"/>
      <c r="P105" s="192"/>
      <c r="V105" s="192"/>
      <c r="W105" s="192"/>
      <c r="X105" s="192"/>
      <c r="Y105" s="192"/>
      <c r="Z105" s="192"/>
      <c r="AA105" s="192"/>
      <c r="AB105" s="192"/>
      <c r="AC105" s="192"/>
      <c r="AD105" s="192"/>
      <c r="AE105" s="192"/>
      <c r="AF105" s="192"/>
      <c r="AG105" s="192"/>
      <c r="AH105" s="192"/>
      <c r="AI105" s="192"/>
      <c r="AJ105" s="192"/>
      <c r="AK105" s="192"/>
      <c r="AL105" s="192"/>
      <c r="AM105" s="192"/>
      <c r="AN105" s="192"/>
      <c r="AO105" s="192"/>
      <c r="AP105" s="192"/>
      <c r="AQ105" s="192"/>
      <c r="AR105" s="192"/>
      <c r="AS105" s="192"/>
      <c r="AT105" s="192"/>
      <c r="AU105" s="192"/>
      <c r="AV105" s="192"/>
      <c r="AW105" s="192"/>
      <c r="AX105" s="192"/>
      <c r="AY105" s="192"/>
      <c r="AZ105" s="192"/>
      <c r="BA105" s="192"/>
      <c r="BB105" s="192"/>
      <c r="BC105" s="192"/>
      <c r="BD105" s="192"/>
      <c r="BE105" s="192"/>
      <c r="BF105" s="192"/>
      <c r="BG105" s="192"/>
      <c r="BH105" s="192"/>
      <c r="BI105" s="192"/>
      <c r="BJ105" s="192"/>
      <c r="BK105" s="192"/>
      <c r="BL105" s="192"/>
      <c r="BM105" s="192"/>
      <c r="BN105" s="192"/>
      <c r="BO105" s="192"/>
      <c r="BP105" s="192"/>
      <c r="BQ105" s="192"/>
      <c r="BR105" s="192"/>
      <c r="BS105" s="192"/>
      <c r="BT105" s="192"/>
      <c r="BU105" s="192"/>
      <c r="BV105" s="192"/>
      <c r="BW105" s="192"/>
      <c r="BX105" s="192"/>
      <c r="BY105" s="192"/>
      <c r="BZ105" s="192"/>
      <c r="CA105" s="192"/>
      <c r="CB105" s="192"/>
      <c r="CC105" s="192"/>
      <c r="CD105" s="192"/>
      <c r="CE105" s="192"/>
      <c r="CF105" s="192"/>
      <c r="CG105" s="192"/>
      <c r="CH105" s="192"/>
      <c r="CI105" s="192"/>
      <c r="CJ105" s="192"/>
      <c r="CK105" s="192"/>
      <c r="CL105" s="192"/>
      <c r="CM105" s="192"/>
      <c r="CN105" s="192"/>
      <c r="CO105" s="192"/>
      <c r="CP105" s="192"/>
      <c r="CQ105" s="192"/>
      <c r="CR105" s="192"/>
      <c r="CS105" s="192"/>
      <c r="CT105" s="192"/>
      <c r="CU105" s="192"/>
      <c r="CV105" s="192"/>
      <c r="CW105" s="192"/>
      <c r="CX105" s="192"/>
      <c r="CY105" s="192"/>
      <c r="CZ105" s="192"/>
      <c r="DA105" s="192"/>
      <c r="DB105" s="192"/>
      <c r="DC105" s="192"/>
      <c r="DD105" s="192"/>
      <c r="DE105" s="192"/>
      <c r="DF105" s="192"/>
      <c r="DG105" s="192"/>
      <c r="DH105" s="192"/>
      <c r="DI105" s="192"/>
      <c r="DJ105" s="192"/>
      <c r="DK105" s="192"/>
      <c r="DL105" s="192"/>
    </row>
    <row r="106" spans="3:116" hidden="1" outlineLevel="2">
      <c r="C106" s="179">
        <v>82</v>
      </c>
      <c r="D106" s="195">
        <f t="shared" ca="1" si="9"/>
        <v>-1.6871249515562301</v>
      </c>
      <c r="E106" s="195">
        <f t="shared" ca="1" si="5"/>
        <v>169.89525669264941</v>
      </c>
      <c r="F106" s="195">
        <f t="shared" ca="1" si="6"/>
        <v>190.21215079893219</v>
      </c>
      <c r="G106" s="195">
        <f t="shared" ca="1" si="7"/>
        <v>0</v>
      </c>
      <c r="H106" s="195">
        <f t="shared" ca="1" si="8"/>
        <v>0</v>
      </c>
      <c r="I106" s="192"/>
      <c r="O106" s="192"/>
      <c r="P106" s="192"/>
      <c r="V106" s="192"/>
      <c r="W106" s="192"/>
      <c r="X106" s="192"/>
      <c r="Y106" s="192"/>
      <c r="Z106" s="192"/>
      <c r="AA106" s="192"/>
      <c r="AB106" s="192"/>
      <c r="AC106" s="192"/>
      <c r="AD106" s="192"/>
      <c r="AE106" s="192"/>
      <c r="AF106" s="192"/>
      <c r="AG106" s="192"/>
      <c r="AH106" s="192"/>
      <c r="AI106" s="192"/>
      <c r="AJ106" s="192"/>
      <c r="AK106" s="192"/>
      <c r="AL106" s="192"/>
      <c r="AM106" s="192"/>
      <c r="AN106" s="192"/>
      <c r="AO106" s="192"/>
      <c r="AP106" s="192"/>
      <c r="AQ106" s="192"/>
      <c r="AR106" s="192"/>
      <c r="AS106" s="192"/>
      <c r="AT106" s="192"/>
      <c r="AU106" s="192"/>
      <c r="AV106" s="192"/>
      <c r="AW106" s="192"/>
      <c r="AX106" s="192"/>
      <c r="AY106" s="192"/>
      <c r="AZ106" s="192"/>
      <c r="BA106" s="192"/>
      <c r="BB106" s="192"/>
      <c r="BC106" s="192"/>
      <c r="BD106" s="192"/>
      <c r="BE106" s="192"/>
      <c r="BF106" s="192"/>
      <c r="BG106" s="192"/>
      <c r="BH106" s="192"/>
      <c r="BI106" s="192"/>
      <c r="BJ106" s="192"/>
      <c r="BK106" s="192"/>
      <c r="BL106" s="192"/>
      <c r="BM106" s="192"/>
      <c r="BN106" s="192"/>
      <c r="BO106" s="192"/>
      <c r="BP106" s="192"/>
      <c r="BQ106" s="192"/>
      <c r="BR106" s="192"/>
      <c r="BS106" s="192"/>
      <c r="BT106" s="192"/>
      <c r="BU106" s="192"/>
      <c r="BV106" s="192"/>
      <c r="BW106" s="192"/>
      <c r="BX106" s="192"/>
      <c r="BY106" s="192"/>
      <c r="BZ106" s="192"/>
      <c r="CA106" s="192"/>
      <c r="CB106" s="192"/>
      <c r="CC106" s="192"/>
      <c r="CD106" s="192"/>
      <c r="CE106" s="192"/>
      <c r="CF106" s="192"/>
      <c r="CG106" s="192"/>
      <c r="CH106" s="192"/>
      <c r="CI106" s="192"/>
      <c r="CJ106" s="192"/>
      <c r="CK106" s="192"/>
      <c r="CL106" s="192"/>
      <c r="CM106" s="192"/>
      <c r="CN106" s="192"/>
      <c r="CO106" s="192"/>
      <c r="CP106" s="192"/>
      <c r="CQ106" s="192"/>
      <c r="CR106" s="192"/>
      <c r="CS106" s="192"/>
      <c r="CT106" s="192"/>
      <c r="CU106" s="192"/>
      <c r="CV106" s="192"/>
      <c r="CW106" s="192"/>
      <c r="CX106" s="192"/>
      <c r="CY106" s="192"/>
      <c r="CZ106" s="192"/>
      <c r="DA106" s="192"/>
      <c r="DB106" s="192"/>
      <c r="DC106" s="192"/>
      <c r="DD106" s="192"/>
      <c r="DE106" s="192"/>
      <c r="DF106" s="192"/>
      <c r="DG106" s="192"/>
      <c r="DH106" s="192"/>
      <c r="DI106" s="192"/>
      <c r="DJ106" s="192"/>
      <c r="DK106" s="192"/>
      <c r="DL106" s="192"/>
    </row>
    <row r="107" spans="3:116" hidden="1" outlineLevel="2">
      <c r="C107" s="179">
        <v>83</v>
      </c>
      <c r="D107" s="195">
        <f t="shared" ca="1" si="9"/>
        <v>-1.0153058734752305</v>
      </c>
      <c r="E107" s="195">
        <f t="shared" ca="1" si="5"/>
        <v>196.91876859132495</v>
      </c>
      <c r="F107" s="195">
        <f t="shared" ca="1" si="6"/>
        <v>211.73037933644432</v>
      </c>
      <c r="G107" s="195">
        <f t="shared" ca="1" si="7"/>
        <v>0</v>
      </c>
      <c r="H107" s="195">
        <f t="shared" ca="1" si="8"/>
        <v>0</v>
      </c>
      <c r="I107" s="192"/>
      <c r="O107" s="192"/>
      <c r="P107" s="192"/>
      <c r="V107" s="192"/>
      <c r="W107" s="192"/>
      <c r="X107" s="192"/>
      <c r="Y107" s="192"/>
      <c r="Z107" s="192"/>
      <c r="AA107" s="192"/>
      <c r="AB107" s="192"/>
      <c r="AC107" s="192"/>
      <c r="AD107" s="192"/>
      <c r="AE107" s="192"/>
      <c r="AF107" s="192"/>
      <c r="AG107" s="192"/>
      <c r="AH107" s="192"/>
      <c r="AI107" s="192"/>
      <c r="AJ107" s="192"/>
      <c r="AK107" s="192"/>
      <c r="AL107" s="192"/>
      <c r="AM107" s="192"/>
      <c r="AN107" s="192"/>
      <c r="AO107" s="192"/>
      <c r="AP107" s="192"/>
      <c r="AQ107" s="192"/>
      <c r="AR107" s="192"/>
      <c r="AS107" s="192"/>
      <c r="AT107" s="192"/>
      <c r="AU107" s="192"/>
      <c r="AV107" s="192"/>
      <c r="AW107" s="192"/>
      <c r="AX107" s="192"/>
      <c r="AY107" s="192"/>
      <c r="AZ107" s="192"/>
      <c r="BA107" s="192"/>
      <c r="BB107" s="192"/>
      <c r="BC107" s="192"/>
      <c r="BD107" s="192"/>
      <c r="BE107" s="192"/>
      <c r="BF107" s="192"/>
      <c r="BG107" s="192"/>
      <c r="BH107" s="192"/>
      <c r="BI107" s="192"/>
      <c r="BJ107" s="192"/>
      <c r="BK107" s="192"/>
      <c r="BL107" s="192"/>
      <c r="BM107" s="192"/>
      <c r="BN107" s="192"/>
      <c r="BO107" s="192"/>
      <c r="BP107" s="192"/>
      <c r="BQ107" s="192"/>
      <c r="BR107" s="192"/>
      <c r="BS107" s="192"/>
      <c r="BT107" s="192"/>
      <c r="BU107" s="192"/>
      <c r="BV107" s="192"/>
      <c r="BW107" s="192"/>
      <c r="BX107" s="192"/>
      <c r="BY107" s="192"/>
      <c r="BZ107" s="192"/>
      <c r="CA107" s="192"/>
      <c r="CB107" s="192"/>
      <c r="CC107" s="192"/>
      <c r="CD107" s="192"/>
      <c r="CE107" s="192"/>
      <c r="CF107" s="192"/>
      <c r="CG107" s="192"/>
      <c r="CH107" s="192"/>
      <c r="CI107" s="192"/>
      <c r="CJ107" s="192"/>
      <c r="CK107" s="192"/>
      <c r="CL107" s="192"/>
      <c r="CM107" s="192"/>
      <c r="CN107" s="192"/>
      <c r="CO107" s="192"/>
      <c r="CP107" s="192"/>
      <c r="CQ107" s="192"/>
      <c r="CR107" s="192"/>
      <c r="CS107" s="192"/>
      <c r="CT107" s="192"/>
      <c r="CU107" s="192"/>
      <c r="CV107" s="192"/>
      <c r="CW107" s="192"/>
      <c r="CX107" s="192"/>
      <c r="CY107" s="192"/>
      <c r="CZ107" s="192"/>
      <c r="DA107" s="192"/>
      <c r="DB107" s="192"/>
      <c r="DC107" s="192"/>
      <c r="DD107" s="192"/>
      <c r="DE107" s="192"/>
      <c r="DF107" s="192"/>
      <c r="DG107" s="192"/>
      <c r="DH107" s="192"/>
      <c r="DI107" s="192"/>
      <c r="DJ107" s="192"/>
      <c r="DK107" s="192"/>
      <c r="DL107" s="192"/>
    </row>
    <row r="108" spans="3:116" hidden="1" outlineLevel="2">
      <c r="C108" s="179">
        <v>84</v>
      </c>
      <c r="D108" s="195">
        <f t="shared" ca="1" si="9"/>
        <v>0.54232008737478121</v>
      </c>
      <c r="E108" s="195">
        <f t="shared" ca="1" si="5"/>
        <v>277.27953871427894</v>
      </c>
      <c r="F108" s="195">
        <f t="shared" ca="1" si="6"/>
        <v>271.4554099232991</v>
      </c>
      <c r="G108" s="195">
        <f t="shared" ca="1" si="7"/>
        <v>27.279538714278942</v>
      </c>
      <c r="H108" s="195">
        <f t="shared" ca="1" si="8"/>
        <v>21.455409923299101</v>
      </c>
      <c r="I108" s="192"/>
      <c r="O108" s="192"/>
      <c r="P108" s="192"/>
      <c r="V108" s="192"/>
      <c r="W108" s="192"/>
      <c r="X108" s="192"/>
      <c r="Y108" s="192"/>
      <c r="Z108" s="192"/>
      <c r="AA108" s="192"/>
      <c r="AB108" s="192"/>
      <c r="AC108" s="192"/>
      <c r="AD108" s="192"/>
      <c r="AE108" s="192"/>
      <c r="AF108" s="192"/>
      <c r="AG108" s="192"/>
      <c r="AH108" s="192"/>
      <c r="AI108" s="192"/>
      <c r="AJ108" s="192"/>
      <c r="AK108" s="192"/>
      <c r="AL108" s="192"/>
      <c r="AM108" s="192"/>
      <c r="AN108" s="192"/>
      <c r="AO108" s="192"/>
      <c r="AP108" s="192"/>
      <c r="AQ108" s="192"/>
      <c r="AR108" s="192"/>
      <c r="AS108" s="192"/>
      <c r="AT108" s="192"/>
      <c r="AU108" s="192"/>
      <c r="AV108" s="192"/>
      <c r="AW108" s="192"/>
      <c r="AX108" s="192"/>
      <c r="AY108" s="192"/>
      <c r="AZ108" s="192"/>
      <c r="BA108" s="192"/>
      <c r="BB108" s="192"/>
      <c r="BC108" s="192"/>
      <c r="BD108" s="192"/>
      <c r="BE108" s="192"/>
      <c r="BF108" s="192"/>
      <c r="BG108" s="192"/>
      <c r="BH108" s="192"/>
      <c r="BI108" s="192"/>
      <c r="BJ108" s="192"/>
      <c r="BK108" s="192"/>
      <c r="BL108" s="192"/>
      <c r="BM108" s="192"/>
      <c r="BN108" s="192"/>
      <c r="BO108" s="192"/>
      <c r="BP108" s="192"/>
      <c r="BQ108" s="192"/>
      <c r="BR108" s="192"/>
      <c r="BS108" s="192"/>
      <c r="BT108" s="192"/>
      <c r="BU108" s="192"/>
      <c r="BV108" s="192"/>
      <c r="BW108" s="192"/>
      <c r="BX108" s="192"/>
      <c r="BY108" s="192"/>
      <c r="BZ108" s="192"/>
      <c r="CA108" s="192"/>
      <c r="CB108" s="192"/>
      <c r="CC108" s="192"/>
      <c r="CD108" s="192"/>
      <c r="CE108" s="192"/>
      <c r="CF108" s="192"/>
      <c r="CG108" s="192"/>
      <c r="CH108" s="192"/>
      <c r="CI108" s="192"/>
      <c r="CJ108" s="192"/>
      <c r="CK108" s="192"/>
      <c r="CL108" s="192"/>
      <c r="CM108" s="192"/>
      <c r="CN108" s="192"/>
      <c r="CO108" s="192"/>
      <c r="CP108" s="192"/>
      <c r="CQ108" s="192"/>
      <c r="CR108" s="192"/>
      <c r="CS108" s="192"/>
      <c r="CT108" s="192"/>
      <c r="CU108" s="192"/>
      <c r="CV108" s="192"/>
      <c r="CW108" s="192"/>
      <c r="CX108" s="192"/>
      <c r="CY108" s="192"/>
      <c r="CZ108" s="192"/>
      <c r="DA108" s="192"/>
      <c r="DB108" s="192"/>
      <c r="DC108" s="192"/>
      <c r="DD108" s="192"/>
      <c r="DE108" s="192"/>
      <c r="DF108" s="192"/>
      <c r="DG108" s="192"/>
      <c r="DH108" s="192"/>
      <c r="DI108" s="192"/>
      <c r="DJ108" s="192"/>
      <c r="DK108" s="192"/>
      <c r="DL108" s="192"/>
    </row>
    <row r="109" spans="3:116" hidden="1" outlineLevel="2">
      <c r="C109" s="179">
        <v>85</v>
      </c>
      <c r="D109" s="195">
        <f t="shared" ca="1" si="9"/>
        <v>3.8838351900021599E-2</v>
      </c>
      <c r="E109" s="195">
        <f t="shared" ca="1" si="5"/>
        <v>248.24181362925438</v>
      </c>
      <c r="F109" s="195">
        <f t="shared" ca="1" si="6"/>
        <v>250.50495301883802</v>
      </c>
      <c r="G109" s="195">
        <f t="shared" ca="1" si="7"/>
        <v>0</v>
      </c>
      <c r="H109" s="195">
        <f t="shared" ca="1" si="8"/>
        <v>0.50495301883802313</v>
      </c>
      <c r="I109" s="192"/>
      <c r="O109" s="192"/>
      <c r="P109" s="192"/>
      <c r="V109" s="192"/>
      <c r="W109" s="192"/>
      <c r="X109" s="192"/>
      <c r="Y109" s="192"/>
      <c r="Z109" s="192"/>
      <c r="AA109" s="192"/>
      <c r="AB109" s="192"/>
      <c r="AC109" s="192"/>
      <c r="AD109" s="192"/>
      <c r="AE109" s="192"/>
      <c r="AF109" s="192"/>
      <c r="AG109" s="192"/>
      <c r="AH109" s="192"/>
      <c r="AI109" s="192"/>
      <c r="AJ109" s="192"/>
      <c r="AK109" s="192"/>
      <c r="AL109" s="192"/>
      <c r="AM109" s="192"/>
      <c r="AN109" s="192"/>
      <c r="AO109" s="192"/>
      <c r="AP109" s="192"/>
      <c r="AQ109" s="192"/>
      <c r="AR109" s="192"/>
      <c r="AS109" s="192"/>
      <c r="AT109" s="192"/>
      <c r="AU109" s="192"/>
      <c r="AV109" s="192"/>
      <c r="AW109" s="192"/>
      <c r="AX109" s="192"/>
      <c r="AY109" s="192"/>
      <c r="AZ109" s="192"/>
      <c r="BA109" s="192"/>
      <c r="BB109" s="192"/>
      <c r="BC109" s="192"/>
      <c r="BD109" s="192"/>
      <c r="BE109" s="192"/>
      <c r="BF109" s="192"/>
      <c r="BG109" s="192"/>
      <c r="BH109" s="192"/>
      <c r="BI109" s="192"/>
      <c r="BJ109" s="192"/>
      <c r="BK109" s="192"/>
      <c r="BL109" s="192"/>
      <c r="BM109" s="192"/>
      <c r="BN109" s="192"/>
      <c r="BO109" s="192"/>
      <c r="BP109" s="192"/>
      <c r="BQ109" s="192"/>
      <c r="BR109" s="192"/>
      <c r="BS109" s="192"/>
      <c r="BT109" s="192"/>
      <c r="BU109" s="192"/>
      <c r="BV109" s="192"/>
      <c r="BW109" s="192"/>
      <c r="BX109" s="192"/>
      <c r="BY109" s="192"/>
      <c r="BZ109" s="192"/>
      <c r="CA109" s="192"/>
      <c r="CB109" s="192"/>
      <c r="CC109" s="192"/>
      <c r="CD109" s="192"/>
      <c r="CE109" s="192"/>
      <c r="CF109" s="192"/>
      <c r="CG109" s="192"/>
      <c r="CH109" s="192"/>
      <c r="CI109" s="192"/>
      <c r="CJ109" s="192"/>
      <c r="CK109" s="192"/>
      <c r="CL109" s="192"/>
      <c r="CM109" s="192"/>
      <c r="CN109" s="192"/>
      <c r="CO109" s="192"/>
      <c r="CP109" s="192"/>
      <c r="CQ109" s="192"/>
      <c r="CR109" s="192"/>
      <c r="CS109" s="192"/>
      <c r="CT109" s="192"/>
      <c r="CU109" s="192"/>
      <c r="CV109" s="192"/>
      <c r="CW109" s="192"/>
      <c r="CX109" s="192"/>
      <c r="CY109" s="192"/>
      <c r="CZ109" s="192"/>
      <c r="DA109" s="192"/>
      <c r="DB109" s="192"/>
      <c r="DC109" s="192"/>
      <c r="DD109" s="192"/>
      <c r="DE109" s="192"/>
      <c r="DF109" s="192"/>
      <c r="DG109" s="192"/>
      <c r="DH109" s="192"/>
      <c r="DI109" s="192"/>
      <c r="DJ109" s="192"/>
      <c r="DK109" s="192"/>
      <c r="DL109" s="192"/>
    </row>
    <row r="110" spans="3:116" hidden="1" outlineLevel="2">
      <c r="C110" s="179">
        <v>86</v>
      </c>
      <c r="D110" s="195">
        <f t="shared" ca="1" si="9"/>
        <v>-0.18535184271145153</v>
      </c>
      <c r="E110" s="195">
        <f t="shared" ca="1" si="5"/>
        <v>236.31017029851407</v>
      </c>
      <c r="F110" s="195">
        <f t="shared" ca="1" si="6"/>
        <v>241.70408414590088</v>
      </c>
      <c r="G110" s="195">
        <f t="shared" ca="1" si="7"/>
        <v>0</v>
      </c>
      <c r="H110" s="195">
        <f t="shared" ca="1" si="8"/>
        <v>0</v>
      </c>
      <c r="I110" s="192"/>
      <c r="O110" s="192"/>
      <c r="P110" s="192"/>
      <c r="V110" s="192"/>
      <c r="W110" s="192"/>
      <c r="X110" s="192"/>
      <c r="Y110" s="192"/>
      <c r="Z110" s="192"/>
      <c r="AA110" s="192"/>
      <c r="AB110" s="192"/>
      <c r="AC110" s="192"/>
      <c r="AD110" s="192"/>
      <c r="AE110" s="192"/>
      <c r="AF110" s="192"/>
      <c r="AG110" s="192"/>
      <c r="AH110" s="192"/>
      <c r="AI110" s="192"/>
      <c r="AJ110" s="192"/>
      <c r="AK110" s="192"/>
      <c r="AL110" s="192"/>
      <c r="AM110" s="192"/>
      <c r="AN110" s="192"/>
      <c r="AO110" s="192"/>
      <c r="AP110" s="192"/>
      <c r="AQ110" s="192"/>
      <c r="AR110" s="192"/>
      <c r="AS110" s="192"/>
      <c r="AT110" s="192"/>
      <c r="AU110" s="192"/>
      <c r="AV110" s="192"/>
      <c r="AW110" s="192"/>
      <c r="AX110" s="192"/>
      <c r="AY110" s="192"/>
      <c r="AZ110" s="192"/>
      <c r="BA110" s="192"/>
      <c r="BB110" s="192"/>
      <c r="BC110" s="192"/>
      <c r="BD110" s="192"/>
      <c r="BE110" s="192"/>
      <c r="BF110" s="192"/>
      <c r="BG110" s="192"/>
      <c r="BH110" s="192"/>
      <c r="BI110" s="192"/>
      <c r="BJ110" s="192"/>
      <c r="BK110" s="192"/>
      <c r="BL110" s="192"/>
      <c r="BM110" s="192"/>
      <c r="BN110" s="192"/>
      <c r="BO110" s="192"/>
      <c r="BP110" s="192"/>
      <c r="BQ110" s="192"/>
      <c r="BR110" s="192"/>
      <c r="BS110" s="192"/>
      <c r="BT110" s="192"/>
      <c r="BU110" s="192"/>
      <c r="BV110" s="192"/>
      <c r="BW110" s="192"/>
      <c r="BX110" s="192"/>
      <c r="BY110" s="192"/>
      <c r="BZ110" s="192"/>
      <c r="CA110" s="192"/>
      <c r="CB110" s="192"/>
      <c r="CC110" s="192"/>
      <c r="CD110" s="192"/>
      <c r="CE110" s="192"/>
      <c r="CF110" s="192"/>
      <c r="CG110" s="192"/>
      <c r="CH110" s="192"/>
      <c r="CI110" s="192"/>
      <c r="CJ110" s="192"/>
      <c r="CK110" s="192"/>
      <c r="CL110" s="192"/>
      <c r="CM110" s="192"/>
      <c r="CN110" s="192"/>
      <c r="CO110" s="192"/>
      <c r="CP110" s="192"/>
      <c r="CQ110" s="192"/>
      <c r="CR110" s="192"/>
      <c r="CS110" s="192"/>
      <c r="CT110" s="192"/>
      <c r="CU110" s="192"/>
      <c r="CV110" s="192"/>
      <c r="CW110" s="192"/>
      <c r="CX110" s="192"/>
      <c r="CY110" s="192"/>
      <c r="CZ110" s="192"/>
      <c r="DA110" s="192"/>
      <c r="DB110" s="192"/>
      <c r="DC110" s="192"/>
      <c r="DD110" s="192"/>
      <c r="DE110" s="192"/>
      <c r="DF110" s="192"/>
      <c r="DG110" s="192"/>
      <c r="DH110" s="192"/>
      <c r="DI110" s="192"/>
      <c r="DJ110" s="192"/>
      <c r="DK110" s="192"/>
      <c r="DL110" s="192"/>
    </row>
    <row r="111" spans="3:116" hidden="1" outlineLevel="2">
      <c r="C111" s="179">
        <v>87</v>
      </c>
      <c r="D111" s="195">
        <f t="shared" ca="1" si="9"/>
        <v>0.26735220819347982</v>
      </c>
      <c r="E111" s="195">
        <f t="shared" ca="1" si="5"/>
        <v>261.02375157696099</v>
      </c>
      <c r="F111" s="195">
        <f t="shared" ca="1" si="6"/>
        <v>259.80541413151457</v>
      </c>
      <c r="G111" s="195">
        <f t="shared" ca="1" si="7"/>
        <v>11.02375157696099</v>
      </c>
      <c r="H111" s="195">
        <f t="shared" ca="1" si="8"/>
        <v>9.8054141315145671</v>
      </c>
      <c r="I111" s="192"/>
      <c r="O111" s="192"/>
      <c r="P111" s="192"/>
      <c r="V111" s="192"/>
      <c r="W111" s="192"/>
      <c r="X111" s="192"/>
      <c r="Y111" s="192"/>
      <c r="Z111" s="192"/>
      <c r="AA111" s="192"/>
      <c r="AB111" s="192"/>
      <c r="AC111" s="192"/>
      <c r="AD111" s="192"/>
      <c r="AE111" s="192"/>
      <c r="AF111" s="192"/>
      <c r="AG111" s="192"/>
      <c r="AH111" s="192"/>
      <c r="AI111" s="192"/>
      <c r="AJ111" s="192"/>
      <c r="AK111" s="192"/>
      <c r="AL111" s="192"/>
      <c r="AM111" s="192"/>
      <c r="AN111" s="192"/>
      <c r="AO111" s="192"/>
      <c r="AP111" s="192"/>
      <c r="AQ111" s="192"/>
      <c r="AR111" s="192"/>
      <c r="AS111" s="192"/>
      <c r="AT111" s="192"/>
      <c r="AU111" s="192"/>
      <c r="AV111" s="192"/>
      <c r="AW111" s="192"/>
      <c r="AX111" s="192"/>
      <c r="AY111" s="192"/>
      <c r="AZ111" s="192"/>
      <c r="BA111" s="192"/>
      <c r="BB111" s="192"/>
      <c r="BC111" s="192"/>
      <c r="BD111" s="192"/>
      <c r="BE111" s="192"/>
      <c r="BF111" s="192"/>
      <c r="BG111" s="192"/>
      <c r="BH111" s="192"/>
      <c r="BI111" s="192"/>
      <c r="BJ111" s="192"/>
      <c r="BK111" s="192"/>
      <c r="BL111" s="192"/>
      <c r="BM111" s="192"/>
      <c r="BN111" s="192"/>
      <c r="BO111" s="192"/>
      <c r="BP111" s="192"/>
      <c r="BQ111" s="192"/>
      <c r="BR111" s="192"/>
      <c r="BS111" s="192"/>
      <c r="BT111" s="192"/>
      <c r="BU111" s="192"/>
      <c r="BV111" s="192"/>
      <c r="BW111" s="192"/>
      <c r="BX111" s="192"/>
      <c r="BY111" s="192"/>
      <c r="BZ111" s="192"/>
      <c r="CA111" s="192"/>
      <c r="CB111" s="192"/>
      <c r="CC111" s="192"/>
      <c r="CD111" s="192"/>
      <c r="CE111" s="192"/>
      <c r="CF111" s="192"/>
      <c r="CG111" s="192"/>
      <c r="CH111" s="192"/>
      <c r="CI111" s="192"/>
      <c r="CJ111" s="192"/>
      <c r="CK111" s="192"/>
      <c r="CL111" s="192"/>
      <c r="CM111" s="192"/>
      <c r="CN111" s="192"/>
      <c r="CO111" s="192"/>
      <c r="CP111" s="192"/>
      <c r="CQ111" s="192"/>
      <c r="CR111" s="192"/>
      <c r="CS111" s="192"/>
      <c r="CT111" s="192"/>
      <c r="CU111" s="192"/>
      <c r="CV111" s="192"/>
      <c r="CW111" s="192"/>
      <c r="CX111" s="192"/>
      <c r="CY111" s="192"/>
      <c r="CZ111" s="192"/>
      <c r="DA111" s="192"/>
      <c r="DB111" s="192"/>
      <c r="DC111" s="192"/>
      <c r="DD111" s="192"/>
      <c r="DE111" s="192"/>
      <c r="DF111" s="192"/>
      <c r="DG111" s="192"/>
      <c r="DH111" s="192"/>
      <c r="DI111" s="192"/>
      <c r="DJ111" s="192"/>
      <c r="DK111" s="192"/>
      <c r="DL111" s="192"/>
    </row>
    <row r="112" spans="3:116" hidden="1" outlineLevel="2">
      <c r="C112" s="179">
        <v>88</v>
      </c>
      <c r="D112" s="195">
        <f t="shared" ca="1" si="9"/>
        <v>0.54738120444316463</v>
      </c>
      <c r="E112" s="195">
        <f t="shared" ca="1" si="5"/>
        <v>277.58804695294282</v>
      </c>
      <c r="F112" s="195">
        <f t="shared" ca="1" si="6"/>
        <v>271.6746681289232</v>
      </c>
      <c r="G112" s="195">
        <f t="shared" ca="1" si="7"/>
        <v>27.588046952942818</v>
      </c>
      <c r="H112" s="195">
        <f t="shared" ca="1" si="8"/>
        <v>21.674668128923201</v>
      </c>
      <c r="I112" s="192"/>
      <c r="O112" s="192"/>
      <c r="P112" s="192"/>
      <c r="V112" s="192"/>
      <c r="W112" s="192"/>
      <c r="X112" s="192"/>
      <c r="Y112" s="192"/>
      <c r="Z112" s="192"/>
      <c r="AA112" s="192"/>
      <c r="AB112" s="192"/>
      <c r="AC112" s="192"/>
      <c r="AD112" s="192"/>
      <c r="AE112" s="192"/>
      <c r="AF112" s="192"/>
      <c r="AG112" s="192"/>
      <c r="AH112" s="192"/>
      <c r="AI112" s="192"/>
      <c r="AJ112" s="192"/>
      <c r="AK112" s="192"/>
      <c r="AL112" s="192"/>
      <c r="AM112" s="192"/>
      <c r="AN112" s="192"/>
      <c r="AO112" s="192"/>
      <c r="AP112" s="192"/>
      <c r="AQ112" s="192"/>
      <c r="AR112" s="192"/>
      <c r="AS112" s="192"/>
      <c r="AT112" s="192"/>
      <c r="AU112" s="192"/>
      <c r="AV112" s="192"/>
      <c r="AW112" s="192"/>
      <c r="AX112" s="192"/>
      <c r="AY112" s="192"/>
      <c r="AZ112" s="192"/>
      <c r="BA112" s="192"/>
      <c r="BB112" s="192"/>
      <c r="BC112" s="192"/>
      <c r="BD112" s="192"/>
      <c r="BE112" s="192"/>
      <c r="BF112" s="192"/>
      <c r="BG112" s="192"/>
      <c r="BH112" s="192"/>
      <c r="BI112" s="192"/>
      <c r="BJ112" s="192"/>
      <c r="BK112" s="192"/>
      <c r="BL112" s="192"/>
      <c r="BM112" s="192"/>
      <c r="BN112" s="192"/>
      <c r="BO112" s="192"/>
      <c r="BP112" s="192"/>
      <c r="BQ112" s="192"/>
      <c r="BR112" s="192"/>
      <c r="BS112" s="192"/>
      <c r="BT112" s="192"/>
      <c r="BU112" s="192"/>
      <c r="BV112" s="192"/>
      <c r="BW112" s="192"/>
      <c r="BX112" s="192"/>
      <c r="BY112" s="192"/>
      <c r="BZ112" s="192"/>
      <c r="CA112" s="192"/>
      <c r="CB112" s="192"/>
      <c r="CC112" s="192"/>
      <c r="CD112" s="192"/>
      <c r="CE112" s="192"/>
      <c r="CF112" s="192"/>
      <c r="CG112" s="192"/>
      <c r="CH112" s="192"/>
      <c r="CI112" s="192"/>
      <c r="CJ112" s="192"/>
      <c r="CK112" s="192"/>
      <c r="CL112" s="192"/>
      <c r="CM112" s="192"/>
      <c r="CN112" s="192"/>
      <c r="CO112" s="192"/>
      <c r="CP112" s="192"/>
      <c r="CQ112" s="192"/>
      <c r="CR112" s="192"/>
      <c r="CS112" s="192"/>
      <c r="CT112" s="192"/>
      <c r="CU112" s="192"/>
      <c r="CV112" s="192"/>
      <c r="CW112" s="192"/>
      <c r="CX112" s="192"/>
      <c r="CY112" s="192"/>
      <c r="CZ112" s="192"/>
      <c r="DA112" s="192"/>
      <c r="DB112" s="192"/>
      <c r="DC112" s="192"/>
      <c r="DD112" s="192"/>
      <c r="DE112" s="192"/>
      <c r="DF112" s="192"/>
      <c r="DG112" s="192"/>
      <c r="DH112" s="192"/>
      <c r="DI112" s="192"/>
      <c r="DJ112" s="192"/>
      <c r="DK112" s="192"/>
      <c r="DL112" s="192"/>
    </row>
    <row r="113" spans="3:116" hidden="1" outlineLevel="2">
      <c r="C113" s="179">
        <v>89</v>
      </c>
      <c r="D113" s="195">
        <f t="shared" ca="1" si="9"/>
        <v>-0.25576191592238684</v>
      </c>
      <c r="E113" s="195">
        <f t="shared" ca="1" si="5"/>
        <v>232.68253768382201</v>
      </c>
      <c r="F113" s="195">
        <f t="shared" ca="1" si="6"/>
        <v>239.00437092984919</v>
      </c>
      <c r="G113" s="195">
        <f t="shared" ca="1" si="7"/>
        <v>0</v>
      </c>
      <c r="H113" s="195">
        <f t="shared" ca="1" si="8"/>
        <v>0</v>
      </c>
      <c r="I113" s="192"/>
      <c r="O113" s="192"/>
      <c r="P113" s="192"/>
      <c r="V113" s="192"/>
      <c r="W113" s="192"/>
      <c r="X113" s="192"/>
      <c r="Y113" s="192"/>
      <c r="Z113" s="192"/>
      <c r="AA113" s="192"/>
      <c r="AB113" s="192"/>
      <c r="AC113" s="192"/>
      <c r="AD113" s="192"/>
      <c r="AE113" s="192"/>
      <c r="AF113" s="192"/>
      <c r="AG113" s="192"/>
      <c r="AH113" s="192"/>
      <c r="AI113" s="192"/>
      <c r="AJ113" s="192"/>
      <c r="AK113" s="192"/>
      <c r="AL113" s="192"/>
      <c r="AM113" s="192"/>
      <c r="AN113" s="192"/>
      <c r="AO113" s="192"/>
      <c r="AP113" s="192"/>
      <c r="AQ113" s="192"/>
      <c r="AR113" s="192"/>
      <c r="AS113" s="192"/>
      <c r="AT113" s="192"/>
      <c r="AU113" s="192"/>
      <c r="AV113" s="192"/>
      <c r="AW113" s="192"/>
      <c r="AX113" s="192"/>
      <c r="AY113" s="192"/>
      <c r="AZ113" s="192"/>
      <c r="BA113" s="192"/>
      <c r="BB113" s="192"/>
      <c r="BC113" s="192"/>
      <c r="BD113" s="192"/>
      <c r="BE113" s="192"/>
      <c r="BF113" s="192"/>
      <c r="BG113" s="192"/>
      <c r="BH113" s="192"/>
      <c r="BI113" s="192"/>
      <c r="BJ113" s="192"/>
      <c r="BK113" s="192"/>
      <c r="BL113" s="192"/>
      <c r="BM113" s="192"/>
      <c r="BN113" s="192"/>
      <c r="BO113" s="192"/>
      <c r="BP113" s="192"/>
      <c r="BQ113" s="192"/>
      <c r="BR113" s="192"/>
      <c r="BS113" s="192"/>
      <c r="BT113" s="192"/>
      <c r="BU113" s="192"/>
      <c r="BV113" s="192"/>
      <c r="BW113" s="192"/>
      <c r="BX113" s="192"/>
      <c r="BY113" s="192"/>
      <c r="BZ113" s="192"/>
      <c r="CA113" s="192"/>
      <c r="CB113" s="192"/>
      <c r="CC113" s="192"/>
      <c r="CD113" s="192"/>
      <c r="CE113" s="192"/>
      <c r="CF113" s="192"/>
      <c r="CG113" s="192"/>
      <c r="CH113" s="192"/>
      <c r="CI113" s="192"/>
      <c r="CJ113" s="192"/>
      <c r="CK113" s="192"/>
      <c r="CL113" s="192"/>
      <c r="CM113" s="192"/>
      <c r="CN113" s="192"/>
      <c r="CO113" s="192"/>
      <c r="CP113" s="192"/>
      <c r="CQ113" s="192"/>
      <c r="CR113" s="192"/>
      <c r="CS113" s="192"/>
      <c r="CT113" s="192"/>
      <c r="CU113" s="192"/>
      <c r="CV113" s="192"/>
      <c r="CW113" s="192"/>
      <c r="CX113" s="192"/>
      <c r="CY113" s="192"/>
      <c r="CZ113" s="192"/>
      <c r="DA113" s="192"/>
      <c r="DB113" s="192"/>
      <c r="DC113" s="192"/>
      <c r="DD113" s="192"/>
      <c r="DE113" s="192"/>
      <c r="DF113" s="192"/>
      <c r="DG113" s="192"/>
      <c r="DH113" s="192"/>
      <c r="DI113" s="192"/>
      <c r="DJ113" s="192"/>
      <c r="DK113" s="192"/>
      <c r="DL113" s="192"/>
    </row>
    <row r="114" spans="3:116" hidden="1" outlineLevel="2">
      <c r="C114" s="179">
        <v>90</v>
      </c>
      <c r="D114" s="195">
        <f t="shared" ca="1" si="9"/>
        <v>0.34935657507320117</v>
      </c>
      <c r="E114" s="195">
        <f t="shared" ca="1" si="5"/>
        <v>265.76940952661192</v>
      </c>
      <c r="F114" s="195">
        <f t="shared" ca="1" si="6"/>
        <v>263.22650509388427</v>
      </c>
      <c r="G114" s="195">
        <f t="shared" ca="1" si="7"/>
        <v>15.769409526611923</v>
      </c>
      <c r="H114" s="195">
        <f t="shared" ca="1" si="8"/>
        <v>13.226505093884271</v>
      </c>
      <c r="I114" s="192"/>
      <c r="O114" s="192"/>
      <c r="P114" s="192"/>
      <c r="V114" s="192"/>
      <c r="W114" s="192"/>
      <c r="X114" s="192"/>
      <c r="Y114" s="192"/>
      <c r="Z114" s="192"/>
      <c r="AA114" s="192"/>
      <c r="AB114" s="192"/>
      <c r="AC114" s="192"/>
      <c r="AD114" s="192"/>
      <c r="AE114" s="192"/>
      <c r="AF114" s="192"/>
      <c r="AG114" s="192"/>
      <c r="AH114" s="192"/>
      <c r="AI114" s="192"/>
      <c r="AJ114" s="192"/>
      <c r="AK114" s="192"/>
      <c r="AL114" s="192"/>
      <c r="AM114" s="192"/>
      <c r="AN114" s="192"/>
      <c r="AO114" s="192"/>
      <c r="AP114" s="192"/>
      <c r="AQ114" s="192"/>
      <c r="AR114" s="192"/>
      <c r="AS114" s="192"/>
      <c r="AT114" s="192"/>
      <c r="AU114" s="192"/>
      <c r="AV114" s="192"/>
      <c r="AW114" s="192"/>
      <c r="AX114" s="192"/>
      <c r="AY114" s="192"/>
      <c r="AZ114" s="192"/>
      <c r="BA114" s="192"/>
      <c r="BB114" s="192"/>
      <c r="BC114" s="192"/>
      <c r="BD114" s="192"/>
      <c r="BE114" s="192"/>
      <c r="BF114" s="192"/>
      <c r="BG114" s="192"/>
      <c r="BH114" s="192"/>
      <c r="BI114" s="192"/>
      <c r="BJ114" s="192"/>
      <c r="BK114" s="192"/>
      <c r="BL114" s="192"/>
      <c r="BM114" s="192"/>
      <c r="BN114" s="192"/>
      <c r="BO114" s="192"/>
      <c r="BP114" s="192"/>
      <c r="BQ114" s="192"/>
      <c r="BR114" s="192"/>
      <c r="BS114" s="192"/>
      <c r="BT114" s="192"/>
      <c r="BU114" s="192"/>
      <c r="BV114" s="192"/>
      <c r="BW114" s="192"/>
      <c r="BX114" s="192"/>
      <c r="BY114" s="192"/>
      <c r="BZ114" s="192"/>
      <c r="CA114" s="192"/>
      <c r="CB114" s="192"/>
      <c r="CC114" s="192"/>
      <c r="CD114" s="192"/>
      <c r="CE114" s="192"/>
      <c r="CF114" s="192"/>
      <c r="CG114" s="192"/>
      <c r="CH114" s="192"/>
      <c r="CI114" s="192"/>
      <c r="CJ114" s="192"/>
      <c r="CK114" s="192"/>
      <c r="CL114" s="192"/>
      <c r="CM114" s="192"/>
      <c r="CN114" s="192"/>
      <c r="CO114" s="192"/>
      <c r="CP114" s="192"/>
      <c r="CQ114" s="192"/>
      <c r="CR114" s="192"/>
      <c r="CS114" s="192"/>
      <c r="CT114" s="192"/>
      <c r="CU114" s="192"/>
      <c r="CV114" s="192"/>
      <c r="CW114" s="192"/>
      <c r="CX114" s="192"/>
      <c r="CY114" s="192"/>
      <c r="CZ114" s="192"/>
      <c r="DA114" s="192"/>
      <c r="DB114" s="192"/>
      <c r="DC114" s="192"/>
      <c r="DD114" s="192"/>
      <c r="DE114" s="192"/>
      <c r="DF114" s="192"/>
      <c r="DG114" s="192"/>
      <c r="DH114" s="192"/>
      <c r="DI114" s="192"/>
      <c r="DJ114" s="192"/>
      <c r="DK114" s="192"/>
      <c r="DL114" s="192"/>
    </row>
    <row r="115" spans="3:116" hidden="1" outlineLevel="2">
      <c r="C115" s="179">
        <v>91</v>
      </c>
      <c r="D115" s="195">
        <f t="shared" ca="1" si="9"/>
        <v>-1.174970789270297</v>
      </c>
      <c r="E115" s="195">
        <f t="shared" ca="1" si="5"/>
        <v>190.13044982113666</v>
      </c>
      <c r="F115" s="195">
        <f t="shared" ca="1" si="6"/>
        <v>206.40550819255088</v>
      </c>
      <c r="G115" s="195">
        <f t="shared" ca="1" si="7"/>
        <v>0</v>
      </c>
      <c r="H115" s="195">
        <f t="shared" ca="1" si="8"/>
        <v>0</v>
      </c>
      <c r="I115" s="192"/>
      <c r="O115" s="192"/>
      <c r="P115" s="192"/>
      <c r="V115" s="192"/>
      <c r="W115" s="192"/>
      <c r="X115" s="192"/>
      <c r="Y115" s="192"/>
      <c r="Z115" s="192"/>
      <c r="AA115" s="192"/>
      <c r="AB115" s="192"/>
      <c r="AC115" s="192"/>
      <c r="AD115" s="192"/>
      <c r="AE115" s="192"/>
      <c r="AF115" s="192"/>
      <c r="AG115" s="192"/>
      <c r="AH115" s="192"/>
      <c r="AI115" s="192"/>
      <c r="AJ115" s="192"/>
      <c r="AK115" s="192"/>
      <c r="AL115" s="192"/>
      <c r="AM115" s="192"/>
      <c r="AN115" s="192"/>
      <c r="AO115" s="192"/>
      <c r="AP115" s="192"/>
      <c r="AQ115" s="192"/>
      <c r="AR115" s="192"/>
      <c r="AS115" s="192"/>
      <c r="AT115" s="192"/>
      <c r="AU115" s="192"/>
      <c r="AV115" s="192"/>
      <c r="AW115" s="192"/>
      <c r="AX115" s="192"/>
      <c r="AY115" s="192"/>
      <c r="AZ115" s="192"/>
      <c r="BA115" s="192"/>
      <c r="BB115" s="192"/>
      <c r="BC115" s="192"/>
      <c r="BD115" s="192"/>
      <c r="BE115" s="192"/>
      <c r="BF115" s="192"/>
      <c r="BG115" s="192"/>
      <c r="BH115" s="192"/>
      <c r="BI115" s="192"/>
      <c r="BJ115" s="192"/>
      <c r="BK115" s="192"/>
      <c r="BL115" s="192"/>
      <c r="BM115" s="192"/>
      <c r="BN115" s="192"/>
      <c r="BO115" s="192"/>
      <c r="BP115" s="192"/>
      <c r="BQ115" s="192"/>
      <c r="BR115" s="192"/>
      <c r="BS115" s="192"/>
      <c r="BT115" s="192"/>
      <c r="BU115" s="192"/>
      <c r="BV115" s="192"/>
      <c r="BW115" s="192"/>
      <c r="BX115" s="192"/>
      <c r="BY115" s="192"/>
      <c r="BZ115" s="192"/>
      <c r="CA115" s="192"/>
      <c r="CB115" s="192"/>
      <c r="CC115" s="192"/>
      <c r="CD115" s="192"/>
      <c r="CE115" s="192"/>
      <c r="CF115" s="192"/>
      <c r="CG115" s="192"/>
      <c r="CH115" s="192"/>
      <c r="CI115" s="192"/>
      <c r="CJ115" s="192"/>
      <c r="CK115" s="192"/>
      <c r="CL115" s="192"/>
      <c r="CM115" s="192"/>
      <c r="CN115" s="192"/>
      <c r="CO115" s="192"/>
      <c r="CP115" s="192"/>
      <c r="CQ115" s="192"/>
      <c r="CR115" s="192"/>
      <c r="CS115" s="192"/>
      <c r="CT115" s="192"/>
      <c r="CU115" s="192"/>
      <c r="CV115" s="192"/>
      <c r="CW115" s="192"/>
      <c r="CX115" s="192"/>
      <c r="CY115" s="192"/>
      <c r="CZ115" s="192"/>
      <c r="DA115" s="192"/>
      <c r="DB115" s="192"/>
      <c r="DC115" s="192"/>
      <c r="DD115" s="192"/>
      <c r="DE115" s="192"/>
      <c r="DF115" s="192"/>
      <c r="DG115" s="192"/>
      <c r="DH115" s="192"/>
      <c r="DI115" s="192"/>
      <c r="DJ115" s="192"/>
      <c r="DK115" s="192"/>
      <c r="DL115" s="192"/>
    </row>
    <row r="116" spans="3:116" hidden="1" outlineLevel="2">
      <c r="C116" s="179">
        <v>92</v>
      </c>
      <c r="D116" s="195">
        <f t="shared" ca="1" si="9"/>
        <v>2.0514034635985352</v>
      </c>
      <c r="E116" s="195">
        <f t="shared" ca="1" si="5"/>
        <v>386.29273225830974</v>
      </c>
      <c r="F116" s="195">
        <f t="shared" ca="1" si="6"/>
        <v>345.34303642683517</v>
      </c>
      <c r="G116" s="195">
        <f t="shared" ca="1" si="7"/>
        <v>136.29273225830974</v>
      </c>
      <c r="H116" s="195">
        <f t="shared" ca="1" si="8"/>
        <v>95.34303642683517</v>
      </c>
      <c r="I116" s="192"/>
      <c r="O116" s="192"/>
      <c r="P116" s="192"/>
      <c r="V116" s="192"/>
      <c r="W116" s="192"/>
      <c r="X116" s="192"/>
      <c r="Y116" s="192"/>
      <c r="Z116" s="192"/>
      <c r="AA116" s="192"/>
      <c r="AB116" s="192"/>
      <c r="AC116" s="192"/>
      <c r="AD116" s="192"/>
      <c r="AE116" s="192"/>
      <c r="AF116" s="192"/>
      <c r="AG116" s="192"/>
      <c r="AH116" s="192"/>
      <c r="AI116" s="192"/>
      <c r="AJ116" s="192"/>
      <c r="AK116" s="192"/>
      <c r="AL116" s="192"/>
      <c r="AM116" s="192"/>
      <c r="AN116" s="192"/>
      <c r="AO116" s="192"/>
      <c r="AP116" s="192"/>
      <c r="AQ116" s="192"/>
      <c r="AR116" s="192"/>
      <c r="AS116" s="192"/>
      <c r="AT116" s="192"/>
      <c r="AU116" s="192"/>
      <c r="AV116" s="192"/>
      <c r="AW116" s="192"/>
      <c r="AX116" s="192"/>
      <c r="AY116" s="192"/>
      <c r="AZ116" s="192"/>
      <c r="BA116" s="192"/>
      <c r="BB116" s="192"/>
      <c r="BC116" s="192"/>
      <c r="BD116" s="192"/>
      <c r="BE116" s="192"/>
      <c r="BF116" s="192"/>
      <c r="BG116" s="192"/>
      <c r="BH116" s="192"/>
      <c r="BI116" s="192"/>
      <c r="BJ116" s="192"/>
      <c r="BK116" s="192"/>
      <c r="BL116" s="192"/>
      <c r="BM116" s="192"/>
      <c r="BN116" s="192"/>
      <c r="BO116" s="192"/>
      <c r="BP116" s="192"/>
      <c r="BQ116" s="192"/>
      <c r="BR116" s="192"/>
      <c r="BS116" s="192"/>
      <c r="BT116" s="192"/>
      <c r="BU116" s="192"/>
      <c r="BV116" s="192"/>
      <c r="BW116" s="192"/>
      <c r="BX116" s="192"/>
      <c r="BY116" s="192"/>
      <c r="BZ116" s="192"/>
      <c r="CA116" s="192"/>
      <c r="CB116" s="192"/>
      <c r="CC116" s="192"/>
      <c r="CD116" s="192"/>
      <c r="CE116" s="192"/>
      <c r="CF116" s="192"/>
      <c r="CG116" s="192"/>
      <c r="CH116" s="192"/>
      <c r="CI116" s="192"/>
      <c r="CJ116" s="192"/>
      <c r="CK116" s="192"/>
      <c r="CL116" s="192"/>
      <c r="CM116" s="192"/>
      <c r="CN116" s="192"/>
      <c r="CO116" s="192"/>
      <c r="CP116" s="192"/>
      <c r="CQ116" s="192"/>
      <c r="CR116" s="192"/>
      <c r="CS116" s="192"/>
      <c r="CT116" s="192"/>
      <c r="CU116" s="192"/>
      <c r="CV116" s="192"/>
      <c r="CW116" s="192"/>
      <c r="CX116" s="192"/>
      <c r="CY116" s="192"/>
      <c r="CZ116" s="192"/>
      <c r="DA116" s="192"/>
      <c r="DB116" s="192"/>
      <c r="DC116" s="192"/>
      <c r="DD116" s="192"/>
      <c r="DE116" s="192"/>
      <c r="DF116" s="192"/>
      <c r="DG116" s="192"/>
      <c r="DH116" s="192"/>
      <c r="DI116" s="192"/>
      <c r="DJ116" s="192"/>
      <c r="DK116" s="192"/>
      <c r="DL116" s="192"/>
    </row>
    <row r="117" spans="3:116" hidden="1" outlineLevel="2">
      <c r="C117" s="179">
        <v>93</v>
      </c>
      <c r="D117" s="195">
        <f t="shared" ca="1" si="9"/>
        <v>-1.4716865861205621</v>
      </c>
      <c r="E117" s="195">
        <f t="shared" ca="1" si="5"/>
        <v>178.13065518151734</v>
      </c>
      <c r="F117" s="195">
        <f t="shared" ca="1" si="6"/>
        <v>196.86306439107483</v>
      </c>
      <c r="G117" s="195">
        <f t="shared" ca="1" si="7"/>
        <v>0</v>
      </c>
      <c r="H117" s="195">
        <f t="shared" ca="1" si="8"/>
        <v>0</v>
      </c>
      <c r="I117" s="192"/>
      <c r="O117" s="192"/>
      <c r="P117" s="192"/>
      <c r="V117" s="192"/>
      <c r="W117" s="192"/>
      <c r="X117" s="192"/>
      <c r="Y117" s="192"/>
      <c r="Z117" s="192"/>
      <c r="AA117" s="192"/>
      <c r="AB117" s="192"/>
      <c r="AC117" s="192"/>
      <c r="AD117" s="192"/>
      <c r="AE117" s="192"/>
      <c r="AF117" s="192"/>
      <c r="AG117" s="192"/>
      <c r="AH117" s="192"/>
      <c r="AI117" s="192"/>
      <c r="AJ117" s="192"/>
      <c r="AK117" s="192"/>
      <c r="AL117" s="192"/>
      <c r="AM117" s="192"/>
      <c r="AN117" s="192"/>
      <c r="AO117" s="192"/>
      <c r="AP117" s="192"/>
      <c r="AQ117" s="192"/>
      <c r="AR117" s="192"/>
      <c r="AS117" s="192"/>
      <c r="AT117" s="192"/>
      <c r="AU117" s="192"/>
      <c r="AV117" s="192"/>
      <c r="AW117" s="192"/>
      <c r="AX117" s="192"/>
      <c r="AY117" s="192"/>
      <c r="AZ117" s="192"/>
      <c r="BA117" s="192"/>
      <c r="BB117" s="192"/>
      <c r="BC117" s="192"/>
      <c r="BD117" s="192"/>
      <c r="BE117" s="192"/>
      <c r="BF117" s="192"/>
      <c r="BG117" s="192"/>
      <c r="BH117" s="192"/>
      <c r="BI117" s="192"/>
      <c r="BJ117" s="192"/>
      <c r="BK117" s="192"/>
      <c r="BL117" s="192"/>
      <c r="BM117" s="192"/>
      <c r="BN117" s="192"/>
      <c r="BO117" s="192"/>
      <c r="BP117" s="192"/>
      <c r="BQ117" s="192"/>
      <c r="BR117" s="192"/>
      <c r="BS117" s="192"/>
      <c r="BT117" s="192"/>
      <c r="BU117" s="192"/>
      <c r="BV117" s="192"/>
      <c r="BW117" s="192"/>
      <c r="BX117" s="192"/>
      <c r="BY117" s="192"/>
      <c r="BZ117" s="192"/>
      <c r="CA117" s="192"/>
      <c r="CB117" s="192"/>
      <c r="CC117" s="192"/>
      <c r="CD117" s="192"/>
      <c r="CE117" s="192"/>
      <c r="CF117" s="192"/>
      <c r="CG117" s="192"/>
      <c r="CH117" s="192"/>
      <c r="CI117" s="192"/>
      <c r="CJ117" s="192"/>
      <c r="CK117" s="192"/>
      <c r="CL117" s="192"/>
      <c r="CM117" s="192"/>
      <c r="CN117" s="192"/>
      <c r="CO117" s="192"/>
      <c r="CP117" s="192"/>
      <c r="CQ117" s="192"/>
      <c r="CR117" s="192"/>
      <c r="CS117" s="192"/>
      <c r="CT117" s="192"/>
      <c r="CU117" s="192"/>
      <c r="CV117" s="192"/>
      <c r="CW117" s="192"/>
      <c r="CX117" s="192"/>
      <c r="CY117" s="192"/>
      <c r="CZ117" s="192"/>
      <c r="DA117" s="192"/>
      <c r="DB117" s="192"/>
      <c r="DC117" s="192"/>
      <c r="DD117" s="192"/>
      <c r="DE117" s="192"/>
      <c r="DF117" s="192"/>
      <c r="DG117" s="192"/>
      <c r="DH117" s="192"/>
      <c r="DI117" s="192"/>
      <c r="DJ117" s="192"/>
      <c r="DK117" s="192"/>
      <c r="DL117" s="192"/>
    </row>
    <row r="118" spans="3:116" hidden="1" outlineLevel="2" collapsed="1">
      <c r="C118" s="179">
        <v>94</v>
      </c>
      <c r="D118" s="195">
        <f t="shared" ca="1" si="9"/>
        <v>0.34793647356239821</v>
      </c>
      <c r="E118" s="195">
        <f t="shared" ca="1" si="5"/>
        <v>265.68649746815186</v>
      </c>
      <c r="F118" s="195">
        <f t="shared" ca="1" si="6"/>
        <v>263.16687912463271</v>
      </c>
      <c r="G118" s="195">
        <f t="shared" ca="1" si="7"/>
        <v>15.686497468151856</v>
      </c>
      <c r="H118" s="195">
        <f t="shared" ca="1" si="8"/>
        <v>13.166879124632715</v>
      </c>
      <c r="I118" s="192"/>
      <c r="O118" s="192"/>
      <c r="P118" s="192"/>
      <c r="V118" s="192"/>
      <c r="W118" s="192"/>
      <c r="X118" s="192"/>
      <c r="Y118" s="192"/>
      <c r="Z118" s="192"/>
      <c r="AA118" s="192"/>
      <c r="AB118" s="192"/>
      <c r="AC118" s="192"/>
      <c r="AD118" s="192"/>
      <c r="AE118" s="192"/>
      <c r="AF118" s="192"/>
      <c r="AG118" s="192"/>
      <c r="AH118" s="192"/>
      <c r="AI118" s="192"/>
      <c r="AJ118" s="192"/>
      <c r="AK118" s="192"/>
      <c r="AL118" s="192"/>
      <c r="AM118" s="192"/>
      <c r="AN118" s="192"/>
      <c r="AO118" s="192"/>
      <c r="AP118" s="192"/>
      <c r="AQ118" s="192"/>
      <c r="AR118" s="192"/>
      <c r="AS118" s="192"/>
      <c r="AT118" s="192"/>
      <c r="AU118" s="192"/>
      <c r="AV118" s="192"/>
      <c r="AW118" s="192"/>
      <c r="AX118" s="192"/>
      <c r="AY118" s="192"/>
      <c r="AZ118" s="192"/>
      <c r="BA118" s="192"/>
      <c r="BB118" s="192"/>
      <c r="BC118" s="192"/>
      <c r="BD118" s="192"/>
      <c r="BE118" s="192"/>
      <c r="BF118" s="192"/>
      <c r="BG118" s="192"/>
      <c r="BH118" s="192"/>
      <c r="BI118" s="192"/>
      <c r="BJ118" s="192"/>
      <c r="BK118" s="192"/>
      <c r="BL118" s="192"/>
      <c r="BM118" s="192"/>
      <c r="BN118" s="192"/>
      <c r="BO118" s="192"/>
      <c r="BP118" s="192"/>
      <c r="BQ118" s="192"/>
      <c r="BR118" s="192"/>
      <c r="BS118" s="192"/>
      <c r="BT118" s="192"/>
      <c r="BU118" s="192"/>
      <c r="BV118" s="192"/>
      <c r="BW118" s="192"/>
      <c r="BX118" s="192"/>
      <c r="BY118" s="192"/>
      <c r="BZ118" s="192"/>
      <c r="CA118" s="192"/>
      <c r="CB118" s="192"/>
      <c r="CC118" s="192"/>
      <c r="CD118" s="192"/>
      <c r="CE118" s="192"/>
      <c r="CF118" s="192"/>
      <c r="CG118" s="192"/>
      <c r="CH118" s="192"/>
      <c r="CI118" s="192"/>
      <c r="CJ118" s="192"/>
      <c r="CK118" s="192"/>
      <c r="CL118" s="192"/>
      <c r="CM118" s="192"/>
      <c r="CN118" s="192"/>
      <c r="CO118" s="192"/>
      <c r="CP118" s="192"/>
      <c r="CQ118" s="192"/>
      <c r="CR118" s="192"/>
      <c r="CS118" s="192"/>
      <c r="CT118" s="192"/>
      <c r="CU118" s="192"/>
      <c r="CV118" s="192"/>
      <c r="CW118" s="192"/>
      <c r="CX118" s="192"/>
      <c r="CY118" s="192"/>
      <c r="CZ118" s="192"/>
      <c r="DA118" s="192"/>
      <c r="DB118" s="192"/>
      <c r="DC118" s="192"/>
      <c r="DD118" s="192"/>
      <c r="DE118" s="192"/>
      <c r="DF118" s="192"/>
      <c r="DG118" s="192"/>
      <c r="DH118" s="192"/>
      <c r="DI118" s="192"/>
      <c r="DJ118" s="192"/>
      <c r="DK118" s="192"/>
      <c r="DL118" s="192"/>
    </row>
    <row r="119" spans="3:116" hidden="1" outlineLevel="2">
      <c r="C119" s="179">
        <v>95</v>
      </c>
      <c r="D119" s="195">
        <f t="shared" ca="1" si="9"/>
        <v>1.9152902942933974</v>
      </c>
      <c r="E119" s="195">
        <f t="shared" ca="1" si="5"/>
        <v>374.91122215645777</v>
      </c>
      <c r="F119" s="195">
        <f t="shared" ca="1" si="6"/>
        <v>337.92515430411316</v>
      </c>
      <c r="G119" s="195">
        <f t="shared" ca="1" si="7"/>
        <v>124.91122215645777</v>
      </c>
      <c r="H119" s="195">
        <f t="shared" ca="1" si="8"/>
        <v>87.925154304113164</v>
      </c>
      <c r="I119" s="192"/>
      <c r="O119" s="192"/>
      <c r="P119" s="192"/>
      <c r="V119" s="192"/>
      <c r="W119" s="192"/>
      <c r="X119" s="192"/>
      <c r="Y119" s="192"/>
      <c r="Z119" s="192"/>
      <c r="AA119" s="192"/>
      <c r="AB119" s="192"/>
      <c r="AC119" s="192"/>
      <c r="AD119" s="192"/>
      <c r="AE119" s="192"/>
      <c r="AF119" s="192"/>
      <c r="AG119" s="192"/>
      <c r="AH119" s="192"/>
      <c r="AI119" s="192"/>
      <c r="AJ119" s="192"/>
      <c r="AK119" s="192"/>
      <c r="AL119" s="192"/>
      <c r="AM119" s="192"/>
      <c r="AN119" s="192"/>
      <c r="AO119" s="192"/>
      <c r="AP119" s="192"/>
      <c r="AQ119" s="192"/>
      <c r="AR119" s="192"/>
      <c r="AS119" s="192"/>
      <c r="AT119" s="192"/>
      <c r="AU119" s="192"/>
      <c r="AV119" s="192"/>
      <c r="AW119" s="192"/>
      <c r="AX119" s="192"/>
      <c r="AY119" s="192"/>
      <c r="AZ119" s="192"/>
      <c r="BA119" s="192"/>
      <c r="BB119" s="192"/>
      <c r="BC119" s="192"/>
      <c r="BD119" s="192"/>
      <c r="BE119" s="192"/>
      <c r="BF119" s="192"/>
      <c r="BG119" s="192"/>
      <c r="BH119" s="192"/>
      <c r="BI119" s="192"/>
      <c r="BJ119" s="192"/>
      <c r="BK119" s="192"/>
      <c r="BL119" s="192"/>
      <c r="BM119" s="192"/>
      <c r="BN119" s="192"/>
      <c r="BO119" s="192"/>
      <c r="BP119" s="192"/>
      <c r="BQ119" s="192"/>
      <c r="BR119" s="192"/>
      <c r="BS119" s="192"/>
      <c r="BT119" s="192"/>
      <c r="BU119" s="192"/>
      <c r="BV119" s="192"/>
      <c r="BW119" s="192"/>
      <c r="BX119" s="192"/>
      <c r="BY119" s="192"/>
      <c r="BZ119" s="192"/>
      <c r="CA119" s="192"/>
      <c r="CB119" s="192"/>
      <c r="CC119" s="192"/>
      <c r="CD119" s="192"/>
      <c r="CE119" s="192"/>
      <c r="CF119" s="192"/>
      <c r="CG119" s="192"/>
      <c r="CH119" s="192"/>
      <c r="CI119" s="192"/>
      <c r="CJ119" s="192"/>
      <c r="CK119" s="192"/>
      <c r="CL119" s="192"/>
      <c r="CM119" s="192"/>
      <c r="CN119" s="192"/>
      <c r="CO119" s="192"/>
      <c r="CP119" s="192"/>
      <c r="CQ119" s="192"/>
      <c r="CR119" s="192"/>
      <c r="CS119" s="192"/>
      <c r="CT119" s="192"/>
      <c r="CU119" s="192"/>
      <c r="CV119" s="192"/>
      <c r="CW119" s="192"/>
      <c r="CX119" s="192"/>
      <c r="CY119" s="192"/>
      <c r="CZ119" s="192"/>
      <c r="DA119" s="192"/>
      <c r="DB119" s="192"/>
      <c r="DC119" s="192"/>
      <c r="DD119" s="192"/>
      <c r="DE119" s="192"/>
      <c r="DF119" s="192"/>
      <c r="DG119" s="192"/>
      <c r="DH119" s="192"/>
      <c r="DI119" s="192"/>
      <c r="DJ119" s="192"/>
      <c r="DK119" s="192"/>
      <c r="DL119" s="192"/>
    </row>
    <row r="120" spans="3:116" hidden="1" outlineLevel="2">
      <c r="C120" s="179">
        <v>96</v>
      </c>
      <c r="D120" s="195">
        <f t="shared" ca="1" si="9"/>
        <v>-0.28814721799995352</v>
      </c>
      <c r="E120" s="195">
        <f t="shared" ca="1" si="5"/>
        <v>231.03274791890954</v>
      </c>
      <c r="F120" s="195">
        <f t="shared" ca="1" si="6"/>
        <v>237.77277552968224</v>
      </c>
      <c r="G120" s="195">
        <f t="shared" ca="1" si="7"/>
        <v>0</v>
      </c>
      <c r="H120" s="195">
        <f t="shared" ca="1" si="8"/>
        <v>0</v>
      </c>
      <c r="I120" s="192"/>
      <c r="O120" s="192"/>
      <c r="P120" s="192"/>
      <c r="V120" s="192"/>
      <c r="W120" s="192"/>
      <c r="X120" s="192"/>
      <c r="Y120" s="192"/>
      <c r="Z120" s="192"/>
      <c r="AA120" s="192"/>
      <c r="AB120" s="192"/>
      <c r="AC120" s="192"/>
      <c r="AD120" s="192"/>
      <c r="AE120" s="192"/>
      <c r="AF120" s="192"/>
      <c r="AG120" s="192"/>
      <c r="AH120" s="192"/>
      <c r="AI120" s="192"/>
      <c r="AJ120" s="192"/>
      <c r="AK120" s="192"/>
      <c r="AL120" s="192"/>
      <c r="AM120" s="192"/>
      <c r="AN120" s="192"/>
      <c r="AO120" s="192"/>
      <c r="AP120" s="192"/>
      <c r="AQ120" s="192"/>
      <c r="AR120" s="192"/>
      <c r="AS120" s="192"/>
      <c r="AT120" s="192"/>
      <c r="AU120" s="192"/>
      <c r="AV120" s="192"/>
      <c r="AW120" s="192"/>
      <c r="AX120" s="192"/>
      <c r="AY120" s="192"/>
      <c r="AZ120" s="192"/>
      <c r="BA120" s="192"/>
      <c r="BB120" s="192"/>
      <c r="BC120" s="192"/>
      <c r="BD120" s="192"/>
      <c r="BE120" s="192"/>
      <c r="BF120" s="192"/>
      <c r="BG120" s="192"/>
      <c r="BH120" s="192"/>
      <c r="BI120" s="192"/>
      <c r="BJ120" s="192"/>
      <c r="BK120" s="192"/>
      <c r="BL120" s="192"/>
      <c r="BM120" s="192"/>
      <c r="BN120" s="192"/>
      <c r="BO120" s="192"/>
      <c r="BP120" s="192"/>
      <c r="BQ120" s="192"/>
      <c r="BR120" s="192"/>
      <c r="BS120" s="192"/>
      <c r="BT120" s="192"/>
      <c r="BU120" s="192"/>
      <c r="BV120" s="192"/>
      <c r="BW120" s="192"/>
      <c r="BX120" s="192"/>
      <c r="BY120" s="192"/>
      <c r="BZ120" s="192"/>
      <c r="CA120" s="192"/>
      <c r="CB120" s="192"/>
      <c r="CC120" s="192"/>
      <c r="CD120" s="192"/>
      <c r="CE120" s="192"/>
      <c r="CF120" s="192"/>
      <c r="CG120" s="192"/>
      <c r="CH120" s="192"/>
      <c r="CI120" s="192"/>
      <c r="CJ120" s="192"/>
      <c r="CK120" s="192"/>
      <c r="CL120" s="192"/>
      <c r="CM120" s="192"/>
      <c r="CN120" s="192"/>
      <c r="CO120" s="192"/>
      <c r="CP120" s="192"/>
      <c r="CQ120" s="192"/>
      <c r="CR120" s="192"/>
      <c r="CS120" s="192"/>
      <c r="CT120" s="192"/>
      <c r="CU120" s="192"/>
      <c r="CV120" s="192"/>
      <c r="CW120" s="192"/>
      <c r="CX120" s="192"/>
      <c r="CY120" s="192"/>
      <c r="CZ120" s="192"/>
      <c r="DA120" s="192"/>
      <c r="DB120" s="192"/>
      <c r="DC120" s="192"/>
      <c r="DD120" s="192"/>
      <c r="DE120" s="192"/>
      <c r="DF120" s="192"/>
      <c r="DG120" s="192"/>
      <c r="DH120" s="192"/>
      <c r="DI120" s="192"/>
      <c r="DJ120" s="192"/>
      <c r="DK120" s="192"/>
      <c r="DL120" s="192"/>
    </row>
    <row r="121" spans="3:116" hidden="1" outlineLevel="2">
      <c r="C121" s="179">
        <v>97</v>
      </c>
      <c r="D121" s="195">
        <f t="shared" ca="1" si="9"/>
        <v>0.30901248905650219</v>
      </c>
      <c r="E121" s="195">
        <f t="shared" ca="1" si="5"/>
        <v>263.42397928576537</v>
      </c>
      <c r="F121" s="195">
        <f t="shared" ca="1" si="6"/>
        <v>261.53782133015989</v>
      </c>
      <c r="G121" s="195">
        <f t="shared" ca="1" si="7"/>
        <v>13.42397928576537</v>
      </c>
      <c r="H121" s="195">
        <f t="shared" ca="1" si="8"/>
        <v>11.537821330159886</v>
      </c>
      <c r="I121" s="192"/>
      <c r="O121" s="192"/>
      <c r="P121" s="192"/>
      <c r="V121" s="192"/>
      <c r="W121" s="192"/>
      <c r="X121" s="192"/>
      <c r="Y121" s="192"/>
      <c r="Z121" s="192"/>
      <c r="AA121" s="192"/>
      <c r="AB121" s="192"/>
      <c r="AC121" s="192"/>
      <c r="AD121" s="192"/>
      <c r="AE121" s="192"/>
      <c r="AF121" s="192"/>
      <c r="AG121" s="192"/>
      <c r="AH121" s="192"/>
      <c r="AI121" s="192"/>
      <c r="AJ121" s="192"/>
      <c r="AK121" s="192"/>
      <c r="AL121" s="192"/>
      <c r="AM121" s="192"/>
      <c r="AN121" s="192"/>
      <c r="AO121" s="192"/>
      <c r="AP121" s="192"/>
      <c r="AQ121" s="192"/>
      <c r="AR121" s="192"/>
      <c r="AS121" s="192"/>
      <c r="AT121" s="192"/>
      <c r="AU121" s="192"/>
      <c r="AV121" s="192"/>
      <c r="AW121" s="192"/>
      <c r="AX121" s="192"/>
      <c r="AY121" s="192"/>
      <c r="AZ121" s="192"/>
      <c r="BA121" s="192"/>
      <c r="BB121" s="192"/>
      <c r="BC121" s="192"/>
      <c r="BD121" s="192"/>
      <c r="BE121" s="192"/>
      <c r="BF121" s="192"/>
      <c r="BG121" s="192"/>
      <c r="BH121" s="192"/>
      <c r="BI121" s="192"/>
      <c r="BJ121" s="192"/>
      <c r="BK121" s="192"/>
      <c r="BL121" s="192"/>
      <c r="BM121" s="192"/>
      <c r="BN121" s="192"/>
      <c r="BO121" s="192"/>
      <c r="BP121" s="192"/>
      <c r="BQ121" s="192"/>
      <c r="BR121" s="192"/>
      <c r="BS121" s="192"/>
      <c r="BT121" s="192"/>
      <c r="BU121" s="192"/>
      <c r="BV121" s="192"/>
      <c r="BW121" s="192"/>
      <c r="BX121" s="192"/>
      <c r="BY121" s="192"/>
      <c r="BZ121" s="192"/>
      <c r="CA121" s="192"/>
      <c r="CB121" s="192"/>
      <c r="CC121" s="192"/>
      <c r="CD121" s="192"/>
      <c r="CE121" s="192"/>
      <c r="CF121" s="192"/>
      <c r="CG121" s="192"/>
      <c r="CH121" s="192"/>
      <c r="CI121" s="192"/>
      <c r="CJ121" s="192"/>
      <c r="CK121" s="192"/>
      <c r="CL121" s="192"/>
      <c r="CM121" s="192"/>
      <c r="CN121" s="192"/>
      <c r="CO121" s="192"/>
      <c r="CP121" s="192"/>
      <c r="CQ121" s="192"/>
      <c r="CR121" s="192"/>
      <c r="CS121" s="192"/>
      <c r="CT121" s="192"/>
      <c r="CU121" s="192"/>
      <c r="CV121" s="192"/>
      <c r="CW121" s="192"/>
      <c r="CX121" s="192"/>
      <c r="CY121" s="192"/>
      <c r="CZ121" s="192"/>
      <c r="DA121" s="192"/>
      <c r="DB121" s="192"/>
      <c r="DC121" s="192"/>
      <c r="DD121" s="192"/>
      <c r="DE121" s="192"/>
      <c r="DF121" s="192"/>
      <c r="DG121" s="192"/>
      <c r="DH121" s="192"/>
      <c r="DI121" s="192"/>
      <c r="DJ121" s="192"/>
      <c r="DK121" s="192"/>
      <c r="DL121" s="192"/>
    </row>
    <row r="122" spans="3:116" hidden="1" outlineLevel="2">
      <c r="C122" s="179">
        <v>98</v>
      </c>
      <c r="D122" s="195">
        <f t="shared" ca="1" si="9"/>
        <v>-1.2018889277702081</v>
      </c>
      <c r="E122" s="195">
        <f t="shared" ca="1" si="5"/>
        <v>189.00927297932844</v>
      </c>
      <c r="F122" s="195">
        <f t="shared" ca="1" si="6"/>
        <v>205.52106527795971</v>
      </c>
      <c r="G122" s="195">
        <f t="shared" ca="1" si="7"/>
        <v>0</v>
      </c>
      <c r="H122" s="195">
        <f t="shared" ca="1" si="8"/>
        <v>0</v>
      </c>
      <c r="I122" s="192"/>
      <c r="O122" s="192"/>
      <c r="P122" s="192"/>
      <c r="V122" s="192"/>
      <c r="W122" s="192"/>
      <c r="X122" s="192"/>
      <c r="Y122" s="192"/>
      <c r="Z122" s="192"/>
      <c r="AA122" s="192"/>
      <c r="AB122" s="192"/>
      <c r="AC122" s="192"/>
      <c r="AD122" s="192"/>
      <c r="AE122" s="192"/>
      <c r="AF122" s="192"/>
      <c r="AG122" s="192"/>
      <c r="AH122" s="192"/>
      <c r="AI122" s="192"/>
      <c r="AJ122" s="192"/>
      <c r="AK122" s="192"/>
      <c r="AL122" s="192"/>
      <c r="AM122" s="192"/>
      <c r="AN122" s="192"/>
      <c r="AO122" s="192"/>
      <c r="AP122" s="192"/>
      <c r="AQ122" s="192"/>
      <c r="AR122" s="192"/>
      <c r="AS122" s="192"/>
      <c r="AT122" s="192"/>
      <c r="AU122" s="192"/>
      <c r="AV122" s="192"/>
      <c r="AW122" s="192"/>
      <c r="AX122" s="192"/>
      <c r="AY122" s="192"/>
      <c r="AZ122" s="192"/>
      <c r="BA122" s="192"/>
      <c r="BB122" s="192"/>
      <c r="BC122" s="192"/>
      <c r="BD122" s="192"/>
      <c r="BE122" s="192"/>
      <c r="BF122" s="192"/>
      <c r="BG122" s="192"/>
      <c r="BH122" s="192"/>
      <c r="BI122" s="192"/>
      <c r="BJ122" s="192"/>
      <c r="BK122" s="192"/>
      <c r="BL122" s="192"/>
      <c r="BM122" s="192"/>
      <c r="BN122" s="192"/>
      <c r="BO122" s="192"/>
      <c r="BP122" s="192"/>
      <c r="BQ122" s="192"/>
      <c r="BR122" s="192"/>
      <c r="BS122" s="192"/>
      <c r="BT122" s="192"/>
      <c r="BU122" s="192"/>
      <c r="BV122" s="192"/>
      <c r="BW122" s="192"/>
      <c r="BX122" s="192"/>
      <c r="BY122" s="192"/>
      <c r="BZ122" s="192"/>
      <c r="CA122" s="192"/>
      <c r="CB122" s="192"/>
      <c r="CC122" s="192"/>
      <c r="CD122" s="192"/>
      <c r="CE122" s="192"/>
      <c r="CF122" s="192"/>
      <c r="CG122" s="192"/>
      <c r="CH122" s="192"/>
      <c r="CI122" s="192"/>
      <c r="CJ122" s="192"/>
      <c r="CK122" s="192"/>
      <c r="CL122" s="192"/>
      <c r="CM122" s="192"/>
      <c r="CN122" s="192"/>
      <c r="CO122" s="192"/>
      <c r="CP122" s="192"/>
      <c r="CQ122" s="192"/>
      <c r="CR122" s="192"/>
      <c r="CS122" s="192"/>
      <c r="CT122" s="192"/>
      <c r="CU122" s="192"/>
      <c r="CV122" s="192"/>
      <c r="CW122" s="192"/>
      <c r="CX122" s="192"/>
      <c r="CY122" s="192"/>
      <c r="CZ122" s="192"/>
      <c r="DA122" s="192"/>
      <c r="DB122" s="192"/>
      <c r="DC122" s="192"/>
      <c r="DD122" s="192"/>
      <c r="DE122" s="192"/>
      <c r="DF122" s="192"/>
      <c r="DG122" s="192"/>
      <c r="DH122" s="192"/>
      <c r="DI122" s="192"/>
      <c r="DJ122" s="192"/>
      <c r="DK122" s="192"/>
      <c r="DL122" s="192"/>
    </row>
    <row r="123" spans="3:116" hidden="1" outlineLevel="2">
      <c r="C123" s="179">
        <v>99</v>
      </c>
      <c r="D123" s="195">
        <f t="shared" ca="1" si="9"/>
        <v>-0.43064880895995367</v>
      </c>
      <c r="E123" s="195">
        <f t="shared" ca="1" si="5"/>
        <v>223.91121936012186</v>
      </c>
      <c r="F123" s="195">
        <f t="shared" ca="1" si="6"/>
        <v>232.42848035333904</v>
      </c>
      <c r="G123" s="195">
        <f t="shared" ca="1" si="7"/>
        <v>0</v>
      </c>
      <c r="H123" s="195">
        <f t="shared" ca="1" si="8"/>
        <v>0</v>
      </c>
      <c r="I123"/>
      <c r="O123"/>
      <c r="P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row>
    <row r="124" spans="3:116" hidden="1" outlineLevel="2">
      <c r="C124" s="179">
        <v>100</v>
      </c>
      <c r="D124" s="195">
        <f t="shared" ca="1" si="9"/>
        <v>0.24663758736992428</v>
      </c>
      <c r="E124" s="195">
        <f t="shared" ca="1" si="5"/>
        <v>259.83844648304813</v>
      </c>
      <c r="F124" s="195">
        <f t="shared" ca="1" si="6"/>
        <v>258.94829054574592</v>
      </c>
      <c r="G124" s="195">
        <f t="shared" ca="1" si="7"/>
        <v>9.8384464830481306</v>
      </c>
      <c r="H124" s="195">
        <f t="shared" ca="1" si="8"/>
        <v>8.9482905457459196</v>
      </c>
      <c r="I124"/>
      <c r="O124"/>
      <c r="P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row>
    <row r="125" spans="3:116" hidden="1" outlineLevel="2">
      <c r="C125" s="179">
        <v>101</v>
      </c>
      <c r="D125" s="195">
        <f t="shared" ca="1" si="9"/>
        <v>0.4178232047247547</v>
      </c>
      <c r="E125" s="195">
        <f t="shared" ca="1" si="5"/>
        <v>269.7976528207879</v>
      </c>
      <c r="F125" s="195">
        <f t="shared" ca="1" si="6"/>
        <v>266.11730554321332</v>
      </c>
      <c r="G125" s="195">
        <f t="shared" ca="1" si="7"/>
        <v>19.797652820787903</v>
      </c>
      <c r="H125" s="195">
        <f t="shared" ca="1" si="8"/>
        <v>16.11730554321332</v>
      </c>
      <c r="I125"/>
      <c r="O125"/>
      <c r="P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row>
    <row r="126" spans="3:116" hidden="1" outlineLevel="2">
      <c r="C126" s="179">
        <v>102</v>
      </c>
      <c r="D126" s="195">
        <f t="shared" ca="1" si="9"/>
        <v>-0.52767853067782022</v>
      </c>
      <c r="E126" s="195">
        <f t="shared" ca="1" si="5"/>
        <v>219.18819068497774</v>
      </c>
      <c r="F126" s="195">
        <f t="shared" ca="1" si="6"/>
        <v>228.85844186101559</v>
      </c>
      <c r="G126" s="195">
        <f t="shared" ca="1" si="7"/>
        <v>0</v>
      </c>
      <c r="H126" s="195">
        <f t="shared" ca="1" si="8"/>
        <v>0</v>
      </c>
      <c r="I126"/>
      <c r="O126"/>
      <c r="P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row>
    <row r="127" spans="3:116" hidden="1" outlineLevel="2">
      <c r="C127" s="179">
        <v>103</v>
      </c>
      <c r="D127" s="195">
        <f t="shared" ca="1" si="9"/>
        <v>-1.071635976172385</v>
      </c>
      <c r="E127" s="195">
        <f t="shared" ca="1" si="5"/>
        <v>194.49660233924664</v>
      </c>
      <c r="F127" s="195">
        <f t="shared" ca="1" si="6"/>
        <v>209.83625062001417</v>
      </c>
      <c r="G127" s="195">
        <f t="shared" ca="1" si="7"/>
        <v>0</v>
      </c>
      <c r="H127" s="195">
        <f t="shared" ca="1" si="8"/>
        <v>0</v>
      </c>
      <c r="I127"/>
      <c r="O127"/>
      <c r="P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row>
    <row r="128" spans="3:116" hidden="1" outlineLevel="2">
      <c r="C128" s="179">
        <v>104</v>
      </c>
      <c r="D128" s="195">
        <f t="shared" ca="1" si="9"/>
        <v>0.63754959808355416</v>
      </c>
      <c r="E128" s="195">
        <f t="shared" ca="1" si="5"/>
        <v>283.14229483809351</v>
      </c>
      <c r="F128" s="195">
        <f t="shared" ca="1" si="6"/>
        <v>275.6107704492527</v>
      </c>
      <c r="G128" s="195">
        <f t="shared" ca="1" si="7"/>
        <v>33.142294838093505</v>
      </c>
      <c r="H128" s="195">
        <f t="shared" ca="1" si="8"/>
        <v>25.610770449252698</v>
      </c>
      <c r="I128"/>
      <c r="O128"/>
      <c r="P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row>
    <row r="129" spans="3:119" hidden="1" outlineLevel="2">
      <c r="C129" s="179">
        <v>105</v>
      </c>
      <c r="D129" s="195">
        <f t="shared" ca="1" si="9"/>
        <v>1.5399187065353943</v>
      </c>
      <c r="E129" s="195">
        <f t="shared" ca="1" si="5"/>
        <v>345.23116291064963</v>
      </c>
      <c r="F129" s="195">
        <f t="shared" ca="1" si="6"/>
        <v>318.28344818016319</v>
      </c>
      <c r="G129" s="195">
        <f t="shared" ca="1" si="7"/>
        <v>95.23116291064963</v>
      </c>
      <c r="H129" s="195">
        <f t="shared" ca="1" si="8"/>
        <v>68.283448180163191</v>
      </c>
      <c r="I129"/>
      <c r="O129"/>
      <c r="P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row>
    <row r="130" spans="3:119" hidden="1" outlineLevel="2">
      <c r="C130" s="179">
        <v>106</v>
      </c>
      <c r="D130" s="195">
        <f t="shared" ca="1" si="9"/>
        <v>0.76625316790527531</v>
      </c>
      <c r="E130" s="195">
        <f t="shared" ca="1" si="5"/>
        <v>291.26333038150602</v>
      </c>
      <c r="F130" s="195">
        <f t="shared" ca="1" si="6"/>
        <v>281.32803725047461</v>
      </c>
      <c r="G130" s="195">
        <f t="shared" ca="1" si="7"/>
        <v>41.263330381506023</v>
      </c>
      <c r="H130" s="195">
        <f t="shared" ca="1" si="8"/>
        <v>31.328037250474608</v>
      </c>
      <c r="I130"/>
      <c r="O130"/>
      <c r="P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row>
    <row r="131" spans="3:119" hidden="1" outlineLevel="2">
      <c r="C131" s="179">
        <v>107</v>
      </c>
      <c r="D131" s="195">
        <f t="shared" ca="1" si="9"/>
        <v>1.634397455183404</v>
      </c>
      <c r="E131" s="195">
        <f t="shared" ca="1" si="5"/>
        <v>352.4725311540318</v>
      </c>
      <c r="F131" s="195">
        <f t="shared" ca="1" si="6"/>
        <v>323.11693757315783</v>
      </c>
      <c r="G131" s="195">
        <f t="shared" ca="1" si="7"/>
        <v>102.4725311540318</v>
      </c>
      <c r="H131" s="195">
        <f t="shared" ca="1" si="8"/>
        <v>73.116937573157827</v>
      </c>
      <c r="I131" s="177"/>
      <c r="O131" s="177"/>
      <c r="P131" s="177"/>
      <c r="V131" s="177"/>
      <c r="W131" s="177"/>
      <c r="X131" s="177"/>
      <c r="Y131" s="177"/>
      <c r="Z131" s="177"/>
      <c r="AA131" s="177"/>
      <c r="AB131" s="177"/>
      <c r="AC131" s="177"/>
      <c r="AD131" s="177"/>
      <c r="AE131" s="177"/>
      <c r="AF131" s="177"/>
      <c r="AG131" s="177"/>
      <c r="AH131" s="177"/>
      <c r="AI131" s="177"/>
      <c r="AJ131" s="177"/>
      <c r="AK131" s="177"/>
      <c r="AL131" s="177"/>
      <c r="AM131" s="177"/>
      <c r="AN131" s="177"/>
      <c r="AO131" s="177"/>
      <c r="AP131" s="177"/>
      <c r="AQ131" s="177"/>
      <c r="AR131" s="177"/>
      <c r="AS131" s="177"/>
      <c r="AT131" s="177"/>
      <c r="AU131" s="177"/>
      <c r="AV131" s="177"/>
      <c r="AW131" s="177"/>
      <c r="AX131" s="177"/>
      <c r="AY131" s="177"/>
      <c r="AZ131" s="177"/>
      <c r="BA131" s="177"/>
      <c r="BB131" s="177"/>
      <c r="BC131" s="177"/>
      <c r="BD131" s="177"/>
      <c r="BE131" s="177"/>
      <c r="BF131" s="177"/>
      <c r="BG131" s="177"/>
      <c r="BH131" s="177"/>
      <c r="BI131" s="177"/>
      <c r="BJ131" s="177"/>
      <c r="BK131" s="177"/>
      <c r="BL131" s="177"/>
      <c r="BM131" s="177"/>
      <c r="BN131" s="177"/>
      <c r="BO131" s="177"/>
      <c r="BP131" s="177"/>
      <c r="BQ131" s="177"/>
      <c r="BR131" s="177"/>
      <c r="BS131" s="177"/>
      <c r="BT131" s="177"/>
      <c r="BU131" s="177"/>
      <c r="BV131" s="177"/>
      <c r="BW131" s="177"/>
      <c r="BX131" s="177"/>
      <c r="BY131" s="177"/>
      <c r="BZ131" s="177"/>
      <c r="CA131" s="177"/>
      <c r="CB131" s="177"/>
      <c r="CC131" s="177"/>
      <c r="CD131" s="177"/>
      <c r="CE131" s="177"/>
      <c r="CF131" s="177"/>
      <c r="CG131" s="177"/>
      <c r="CH131" s="177"/>
      <c r="CI131" s="177"/>
      <c r="CJ131" s="177"/>
      <c r="CK131" s="177"/>
      <c r="CL131" s="177"/>
      <c r="CM131" s="177"/>
      <c r="CN131" s="177"/>
      <c r="CO131" s="177"/>
      <c r="CP131" s="177"/>
      <c r="CQ131" s="177"/>
      <c r="CR131" s="177"/>
      <c r="CS131" s="177"/>
      <c r="CT131" s="177"/>
      <c r="CU131" s="177"/>
      <c r="CV131" s="177"/>
      <c r="CW131" s="177"/>
      <c r="CX131" s="177"/>
      <c r="CY131" s="177"/>
      <c r="CZ131" s="177"/>
      <c r="DA131" s="177"/>
      <c r="DB131" s="177"/>
      <c r="DC131" s="177"/>
      <c r="DD131" s="177"/>
      <c r="DE131" s="177"/>
      <c r="DF131" s="177"/>
      <c r="DG131" s="177"/>
      <c r="DH131" s="177"/>
      <c r="DI131" s="177"/>
      <c r="DJ131" s="177"/>
      <c r="DK131" s="177"/>
      <c r="DL131" s="177"/>
      <c r="DM131" s="177"/>
      <c r="DN131" s="177"/>
      <c r="DO131" s="177"/>
    </row>
    <row r="132" spans="3:119" hidden="1" outlineLevel="2">
      <c r="C132" s="179">
        <v>108</v>
      </c>
      <c r="D132" s="195">
        <f t="shared" ca="1" si="9"/>
        <v>-1.0115550179338113</v>
      </c>
      <c r="E132" s="195">
        <f t="shared" ca="1" si="5"/>
        <v>197.08112053277247</v>
      </c>
      <c r="F132" s="195">
        <f t="shared" ca="1" si="6"/>
        <v>211.85710923612493</v>
      </c>
      <c r="G132" s="195">
        <f t="shared" ca="1" si="7"/>
        <v>0</v>
      </c>
      <c r="H132" s="195">
        <f t="shared" ca="1" si="8"/>
        <v>0</v>
      </c>
      <c r="I132" s="192"/>
      <c r="O132" s="192"/>
      <c r="P132" s="192"/>
      <c r="V132" s="192"/>
      <c r="W132" s="192"/>
      <c r="X132" s="192"/>
      <c r="Y132" s="192"/>
      <c r="Z132" s="192"/>
      <c r="AA132" s="192"/>
      <c r="AB132" s="192"/>
      <c r="AC132" s="192"/>
      <c r="AD132" s="192"/>
      <c r="AE132" s="192"/>
      <c r="AF132" s="192"/>
      <c r="AG132" s="192"/>
      <c r="AH132" s="192"/>
      <c r="AI132" s="192"/>
      <c r="AJ132" s="192"/>
      <c r="AK132" s="192"/>
      <c r="AL132" s="192"/>
      <c r="AM132" s="192"/>
      <c r="AN132" s="192"/>
      <c r="AO132" s="192"/>
      <c r="AP132" s="192"/>
      <c r="AQ132" s="192"/>
      <c r="AR132" s="192"/>
      <c r="AS132" s="192"/>
      <c r="AT132" s="192"/>
      <c r="AU132" s="192"/>
      <c r="AV132" s="192"/>
      <c r="AW132" s="192"/>
      <c r="AX132" s="192"/>
      <c r="AY132" s="192"/>
      <c r="AZ132" s="192"/>
      <c r="BA132" s="192"/>
      <c r="BB132" s="192"/>
      <c r="BC132" s="192"/>
      <c r="BD132" s="192"/>
      <c r="BE132" s="192"/>
      <c r="BF132" s="192"/>
      <c r="BG132" s="192"/>
      <c r="BH132" s="192"/>
      <c r="BI132" s="192"/>
      <c r="BJ132" s="192"/>
      <c r="BK132" s="192"/>
      <c r="BL132" s="192"/>
      <c r="BM132" s="192"/>
      <c r="BN132" s="192"/>
      <c r="BO132" s="192"/>
      <c r="BP132" s="192"/>
      <c r="BQ132" s="192"/>
      <c r="BR132" s="192"/>
      <c r="BS132" s="192"/>
      <c r="BT132" s="192"/>
      <c r="BU132" s="192"/>
      <c r="BV132" s="192"/>
      <c r="BW132" s="192"/>
      <c r="BX132" s="192"/>
      <c r="BY132" s="192"/>
      <c r="BZ132" s="192"/>
      <c r="CA132" s="192"/>
      <c r="CB132" s="192"/>
      <c r="CC132" s="192"/>
      <c r="CD132" s="192"/>
      <c r="CE132" s="192"/>
      <c r="CF132" s="192"/>
      <c r="CG132" s="192"/>
      <c r="CH132" s="192"/>
      <c r="CI132" s="192"/>
      <c r="CJ132" s="192"/>
      <c r="CK132" s="192"/>
      <c r="CL132" s="192"/>
      <c r="CM132" s="192"/>
      <c r="CN132" s="192"/>
      <c r="CO132" s="192"/>
      <c r="CP132" s="192"/>
      <c r="CQ132" s="192"/>
      <c r="CR132" s="192"/>
      <c r="CS132" s="192"/>
      <c r="CT132" s="192"/>
      <c r="CU132" s="192"/>
      <c r="CV132" s="192"/>
      <c r="CW132" s="192"/>
      <c r="CX132" s="192"/>
      <c r="CY132" s="192"/>
      <c r="CZ132" s="192"/>
      <c r="DA132" s="192"/>
      <c r="DB132" s="192"/>
      <c r="DC132" s="192"/>
      <c r="DD132" s="192"/>
      <c r="DE132" s="192"/>
      <c r="DF132" s="192"/>
      <c r="DG132" s="192"/>
      <c r="DH132" s="192"/>
      <c r="DI132" s="192"/>
      <c r="DJ132" s="192"/>
      <c r="DK132" s="192"/>
      <c r="DL132" s="192"/>
    </row>
    <row r="133" spans="3:119" hidden="1" outlineLevel="2">
      <c r="C133" s="179">
        <v>109</v>
      </c>
      <c r="D133" s="195">
        <f t="shared" ca="1" si="9"/>
        <v>0.29773393329302905</v>
      </c>
      <c r="E133" s="195">
        <f t="shared" ca="1" si="5"/>
        <v>262.77200289468078</v>
      </c>
      <c r="F133" s="195">
        <f t="shared" ca="1" si="6"/>
        <v>261.06767506675118</v>
      </c>
      <c r="G133" s="195">
        <f t="shared" ca="1" si="7"/>
        <v>12.772002894680782</v>
      </c>
      <c r="H133" s="195">
        <f t="shared" ca="1" si="8"/>
        <v>11.067675066751178</v>
      </c>
      <c r="I133" s="192"/>
      <c r="O133" s="192"/>
      <c r="P133" s="192"/>
      <c r="V133" s="192"/>
      <c r="W133" s="192"/>
      <c r="X133" s="192"/>
      <c r="Y133" s="192"/>
      <c r="Z133" s="192"/>
      <c r="AA133" s="192"/>
      <c r="AB133" s="192"/>
      <c r="AC133" s="192"/>
      <c r="AD133" s="192"/>
      <c r="AE133" s="192"/>
      <c r="AF133" s="192"/>
      <c r="AG133" s="192"/>
      <c r="AH133" s="192"/>
      <c r="AI133" s="192"/>
      <c r="AJ133" s="192"/>
      <c r="AK133" s="192"/>
      <c r="AL133" s="192"/>
      <c r="AM133" s="192"/>
      <c r="AN133" s="192"/>
      <c r="AO133" s="192"/>
      <c r="AP133" s="192"/>
      <c r="AQ133" s="192"/>
      <c r="AR133" s="192"/>
      <c r="AS133" s="192"/>
      <c r="AT133" s="192"/>
      <c r="AU133" s="192"/>
      <c r="AV133" s="192"/>
      <c r="AW133" s="192"/>
      <c r="AX133" s="192"/>
      <c r="AY133" s="192"/>
      <c r="AZ133" s="192"/>
      <c r="BA133" s="192"/>
      <c r="BB133" s="192"/>
      <c r="BC133" s="192"/>
      <c r="BD133" s="192"/>
      <c r="BE133" s="192"/>
      <c r="BF133" s="192"/>
      <c r="BG133" s="192"/>
      <c r="BH133" s="192"/>
      <c r="BI133" s="192"/>
      <c r="BJ133" s="192"/>
      <c r="BK133" s="192"/>
      <c r="BL133" s="192"/>
      <c r="BM133" s="192"/>
      <c r="BN133" s="192"/>
      <c r="BO133" s="192"/>
      <c r="BP133" s="192"/>
      <c r="BQ133" s="192"/>
      <c r="BR133" s="192"/>
      <c r="BS133" s="192"/>
      <c r="BT133" s="192"/>
      <c r="BU133" s="192"/>
      <c r="BV133" s="192"/>
      <c r="BW133" s="192"/>
      <c r="BX133" s="192"/>
      <c r="BY133" s="192"/>
      <c r="BZ133" s="192"/>
      <c r="CA133" s="192"/>
      <c r="CB133" s="192"/>
      <c r="CC133" s="192"/>
      <c r="CD133" s="192"/>
      <c r="CE133" s="192"/>
      <c r="CF133" s="192"/>
      <c r="CG133" s="192"/>
      <c r="CH133" s="192"/>
      <c r="CI133" s="192"/>
      <c r="CJ133" s="192"/>
      <c r="CK133" s="192"/>
      <c r="CL133" s="192"/>
      <c r="CM133" s="192"/>
      <c r="CN133" s="192"/>
      <c r="CO133" s="192"/>
      <c r="CP133" s="192"/>
      <c r="CQ133" s="192"/>
      <c r="CR133" s="192"/>
      <c r="CS133" s="192"/>
      <c r="CT133" s="192"/>
      <c r="CU133" s="192"/>
      <c r="CV133" s="192"/>
      <c r="CW133" s="192"/>
      <c r="CX133" s="192"/>
      <c r="CY133" s="192"/>
      <c r="CZ133" s="192"/>
      <c r="DA133" s="192"/>
      <c r="DB133" s="192"/>
      <c r="DC133" s="192"/>
      <c r="DD133" s="192"/>
      <c r="DE133" s="192"/>
      <c r="DF133" s="192"/>
      <c r="DG133" s="192"/>
      <c r="DH133" s="192"/>
      <c r="DI133" s="192"/>
      <c r="DJ133" s="192"/>
      <c r="DK133" s="192"/>
      <c r="DL133" s="192"/>
    </row>
    <row r="134" spans="3:119" hidden="1" outlineLevel="2">
      <c r="C134" s="179">
        <v>110</v>
      </c>
      <c r="D134" s="195">
        <f t="shared" ca="1" si="9"/>
        <v>-0.92114229143110904</v>
      </c>
      <c r="E134" s="195">
        <f t="shared" ca="1" si="5"/>
        <v>201.03530065965961</v>
      </c>
      <c r="F134" s="195">
        <f t="shared" ca="1" si="6"/>
        <v>214.9349347399675</v>
      </c>
      <c r="G134" s="195">
        <f t="shared" ca="1" si="7"/>
        <v>0</v>
      </c>
      <c r="H134" s="195">
        <f t="shared" ca="1" si="8"/>
        <v>0</v>
      </c>
      <c r="I134" s="192"/>
      <c r="O134" s="192"/>
      <c r="P134" s="192"/>
      <c r="V134" s="192"/>
      <c r="W134" s="192"/>
      <c r="X134" s="192"/>
      <c r="Y134" s="192"/>
      <c r="Z134" s="192"/>
      <c r="AA134" s="192"/>
      <c r="AB134" s="192"/>
      <c r="AC134" s="192"/>
      <c r="AD134" s="192"/>
      <c r="AE134" s="192"/>
      <c r="AF134" s="192"/>
      <c r="AG134" s="192"/>
      <c r="AH134" s="192"/>
      <c r="AI134" s="192"/>
      <c r="AJ134" s="192"/>
      <c r="AK134" s="192"/>
      <c r="AL134" s="192"/>
      <c r="AM134" s="192"/>
      <c r="AN134" s="192"/>
      <c r="AO134" s="192"/>
      <c r="AP134" s="192"/>
      <c r="AQ134" s="192"/>
      <c r="AR134" s="192"/>
      <c r="AS134" s="192"/>
      <c r="AT134" s="192"/>
      <c r="AU134" s="192"/>
      <c r="AV134" s="192"/>
      <c r="AW134" s="192"/>
      <c r="AX134" s="192"/>
      <c r="AY134" s="192"/>
      <c r="AZ134" s="192"/>
      <c r="BA134" s="192"/>
      <c r="BB134" s="192"/>
      <c r="BC134" s="192"/>
      <c r="BD134" s="192"/>
      <c r="BE134" s="192"/>
      <c r="BF134" s="192"/>
      <c r="BG134" s="192"/>
      <c r="BH134" s="192"/>
      <c r="BI134" s="192"/>
      <c r="BJ134" s="192"/>
      <c r="BK134" s="192"/>
      <c r="BL134" s="192"/>
      <c r="BM134" s="192"/>
      <c r="BN134" s="192"/>
      <c r="BO134" s="192"/>
      <c r="BP134" s="192"/>
      <c r="BQ134" s="192"/>
      <c r="BR134" s="192"/>
      <c r="BS134" s="192"/>
      <c r="BT134" s="192"/>
      <c r="BU134" s="192"/>
      <c r="BV134" s="192"/>
      <c r="BW134" s="192"/>
      <c r="BX134" s="192"/>
      <c r="BY134" s="192"/>
      <c r="BZ134" s="192"/>
      <c r="CA134" s="192"/>
      <c r="CB134" s="192"/>
      <c r="CC134" s="192"/>
      <c r="CD134" s="192"/>
      <c r="CE134" s="192"/>
      <c r="CF134" s="192"/>
      <c r="CG134" s="192"/>
      <c r="CH134" s="192"/>
      <c r="CI134" s="192"/>
      <c r="CJ134" s="192"/>
      <c r="CK134" s="192"/>
      <c r="CL134" s="192"/>
      <c r="CM134" s="192"/>
      <c r="CN134" s="192"/>
      <c r="CO134" s="192"/>
      <c r="CP134" s="192"/>
      <c r="CQ134" s="192"/>
      <c r="CR134" s="192"/>
      <c r="CS134" s="192"/>
      <c r="CT134" s="192"/>
      <c r="CU134" s="192"/>
      <c r="CV134" s="192"/>
      <c r="CW134" s="192"/>
      <c r="CX134" s="192"/>
      <c r="CY134" s="192"/>
      <c r="CZ134" s="192"/>
      <c r="DA134" s="192"/>
      <c r="DB134" s="192"/>
      <c r="DC134" s="192"/>
      <c r="DD134" s="192"/>
      <c r="DE134" s="192"/>
      <c r="DF134" s="192"/>
      <c r="DG134" s="192"/>
      <c r="DH134" s="192"/>
      <c r="DI134" s="192"/>
      <c r="DJ134" s="192"/>
      <c r="DK134" s="192"/>
      <c r="DL134" s="192"/>
    </row>
    <row r="135" spans="3:119" hidden="1" outlineLevel="2">
      <c r="C135" s="179">
        <v>111</v>
      </c>
      <c r="D135" s="195">
        <f t="shared" ca="1" si="9"/>
        <v>2.070486562406332</v>
      </c>
      <c r="E135" s="195">
        <f t="shared" ca="1" si="5"/>
        <v>387.91580240721106</v>
      </c>
      <c r="F135" s="195">
        <f t="shared" ca="1" si="6"/>
        <v>346.39595906753868</v>
      </c>
      <c r="G135" s="195">
        <f t="shared" ca="1" si="7"/>
        <v>137.91580240721106</v>
      </c>
      <c r="H135" s="195">
        <f t="shared" ca="1" si="8"/>
        <v>96.395959067538683</v>
      </c>
      <c r="I135" s="192"/>
      <c r="O135" s="192"/>
      <c r="P135" s="192"/>
      <c r="V135" s="192"/>
      <c r="W135" s="192"/>
      <c r="X135" s="192"/>
      <c r="Y135" s="192"/>
      <c r="Z135" s="192"/>
      <c r="AA135" s="192"/>
      <c r="AB135" s="192"/>
      <c r="AC135" s="192"/>
      <c r="AD135" s="192"/>
      <c r="AE135" s="192"/>
      <c r="AF135" s="192"/>
      <c r="AG135" s="192"/>
      <c r="AH135" s="192"/>
      <c r="AI135" s="192"/>
      <c r="AJ135" s="192"/>
      <c r="AK135" s="192"/>
      <c r="AL135" s="192"/>
      <c r="AM135" s="192"/>
      <c r="AN135" s="192"/>
      <c r="AO135" s="192"/>
      <c r="AP135" s="192"/>
      <c r="AQ135" s="192"/>
      <c r="AR135" s="192"/>
      <c r="AS135" s="192"/>
      <c r="AT135" s="192"/>
      <c r="AU135" s="192"/>
      <c r="AV135" s="192"/>
      <c r="AW135" s="192"/>
      <c r="AX135" s="192"/>
      <c r="AY135" s="192"/>
      <c r="AZ135" s="192"/>
      <c r="BA135" s="192"/>
      <c r="BB135" s="192"/>
      <c r="BC135" s="192"/>
      <c r="BD135" s="192"/>
      <c r="BE135" s="192"/>
      <c r="BF135" s="192"/>
      <c r="BG135" s="192"/>
      <c r="BH135" s="192"/>
      <c r="BI135" s="192"/>
      <c r="BJ135" s="192"/>
      <c r="BK135" s="192"/>
      <c r="BL135" s="192"/>
      <c r="BM135" s="192"/>
      <c r="BN135" s="192"/>
      <c r="BO135" s="192"/>
      <c r="BP135" s="192"/>
      <c r="BQ135" s="192"/>
      <c r="BR135" s="192"/>
      <c r="BS135" s="192"/>
      <c r="BT135" s="192"/>
      <c r="BU135" s="192"/>
      <c r="BV135" s="192"/>
      <c r="BW135" s="192"/>
      <c r="BX135" s="192"/>
      <c r="BY135" s="192"/>
      <c r="BZ135" s="192"/>
      <c r="CA135" s="192"/>
      <c r="CB135" s="192"/>
      <c r="CC135" s="192"/>
      <c r="CD135" s="192"/>
      <c r="CE135" s="192"/>
      <c r="CF135" s="192"/>
      <c r="CG135" s="192"/>
      <c r="CH135" s="192"/>
      <c r="CI135" s="192"/>
      <c r="CJ135" s="192"/>
      <c r="CK135" s="192"/>
      <c r="CL135" s="192"/>
      <c r="CM135" s="192"/>
      <c r="CN135" s="192"/>
      <c r="CO135" s="192"/>
      <c r="CP135" s="192"/>
      <c r="CQ135" s="192"/>
      <c r="CR135" s="192"/>
      <c r="CS135" s="192"/>
      <c r="CT135" s="192"/>
      <c r="CU135" s="192"/>
      <c r="CV135" s="192"/>
      <c r="CW135" s="192"/>
      <c r="CX135" s="192"/>
      <c r="CY135" s="192"/>
      <c r="CZ135" s="192"/>
      <c r="DA135" s="192"/>
      <c r="DB135" s="192"/>
      <c r="DC135" s="192"/>
      <c r="DD135" s="192"/>
      <c r="DE135" s="192"/>
      <c r="DF135" s="192"/>
      <c r="DG135" s="192"/>
      <c r="DH135" s="192"/>
      <c r="DI135" s="192"/>
      <c r="DJ135" s="192"/>
      <c r="DK135" s="192"/>
      <c r="DL135" s="192"/>
    </row>
    <row r="136" spans="3:119" hidden="1" outlineLevel="2">
      <c r="C136" s="179">
        <v>112</v>
      </c>
      <c r="D136" s="195">
        <f t="shared" ca="1" si="9"/>
        <v>-1.0751037163105857</v>
      </c>
      <c r="E136" s="195">
        <f t="shared" ca="1" si="5"/>
        <v>194.34846852841062</v>
      </c>
      <c r="F136" s="195">
        <f t="shared" ca="1" si="6"/>
        <v>209.72020130533122</v>
      </c>
      <c r="G136" s="195">
        <f t="shared" ca="1" si="7"/>
        <v>0</v>
      </c>
      <c r="H136" s="195">
        <f t="shared" ca="1" si="8"/>
        <v>0</v>
      </c>
      <c r="I136" s="192"/>
      <c r="O136" s="192"/>
      <c r="P136" s="192"/>
      <c r="V136" s="192"/>
      <c r="W136" s="192"/>
      <c r="X136" s="192"/>
      <c r="Y136" s="192"/>
      <c r="Z136" s="192"/>
      <c r="AA136" s="192"/>
      <c r="AB136" s="192"/>
      <c r="AC136" s="192"/>
      <c r="AD136" s="192"/>
      <c r="AE136" s="192"/>
      <c r="AF136" s="192"/>
      <c r="AG136" s="192"/>
      <c r="AH136" s="192"/>
      <c r="AI136" s="192"/>
      <c r="AJ136" s="192"/>
      <c r="AK136" s="192"/>
      <c r="AL136" s="192"/>
      <c r="AM136" s="192"/>
      <c r="AN136" s="192"/>
      <c r="AO136" s="192"/>
      <c r="AP136" s="192"/>
      <c r="AQ136" s="192"/>
      <c r="AR136" s="192"/>
      <c r="AS136" s="192"/>
      <c r="AT136" s="192"/>
      <c r="AU136" s="192"/>
      <c r="AV136" s="192"/>
      <c r="AW136" s="192"/>
      <c r="AX136" s="192"/>
      <c r="AY136" s="192"/>
      <c r="AZ136" s="192"/>
      <c r="BA136" s="192"/>
      <c r="BB136" s="192"/>
      <c r="BC136" s="192"/>
      <c r="BD136" s="192"/>
      <c r="BE136" s="192"/>
      <c r="BF136" s="192"/>
      <c r="BG136" s="192"/>
      <c r="BH136" s="192"/>
      <c r="BI136" s="192"/>
      <c r="BJ136" s="192"/>
      <c r="BK136" s="192"/>
      <c r="BL136" s="192"/>
      <c r="BM136" s="192"/>
      <c r="BN136" s="192"/>
      <c r="BO136" s="192"/>
      <c r="BP136" s="192"/>
      <c r="BQ136" s="192"/>
      <c r="BR136" s="192"/>
      <c r="BS136" s="192"/>
      <c r="BT136" s="192"/>
      <c r="BU136" s="192"/>
      <c r="BV136" s="192"/>
      <c r="BW136" s="192"/>
      <c r="BX136" s="192"/>
      <c r="BY136" s="192"/>
      <c r="BZ136" s="192"/>
      <c r="CA136" s="192"/>
      <c r="CB136" s="192"/>
      <c r="CC136" s="192"/>
      <c r="CD136" s="192"/>
      <c r="CE136" s="192"/>
      <c r="CF136" s="192"/>
      <c r="CG136" s="192"/>
      <c r="CH136" s="192"/>
      <c r="CI136" s="192"/>
      <c r="CJ136" s="192"/>
      <c r="CK136" s="192"/>
      <c r="CL136" s="192"/>
      <c r="CM136" s="192"/>
      <c r="CN136" s="192"/>
      <c r="CO136" s="192"/>
      <c r="CP136" s="192"/>
      <c r="CQ136" s="192"/>
      <c r="CR136" s="192"/>
      <c r="CS136" s="192"/>
      <c r="CT136" s="192"/>
      <c r="CU136" s="192"/>
      <c r="CV136" s="192"/>
      <c r="CW136" s="192"/>
      <c r="CX136" s="192"/>
      <c r="CY136" s="192"/>
      <c r="CZ136" s="192"/>
      <c r="DA136" s="192"/>
      <c r="DB136" s="192"/>
      <c r="DC136" s="192"/>
      <c r="DD136" s="192"/>
      <c r="DE136" s="192"/>
      <c r="DF136" s="192"/>
      <c r="DG136" s="192"/>
      <c r="DH136" s="192"/>
      <c r="DI136" s="192"/>
      <c r="DJ136" s="192"/>
      <c r="DK136" s="192"/>
      <c r="DL136" s="192"/>
    </row>
    <row r="137" spans="3:119" hidden="1" outlineLevel="2">
      <c r="C137" s="179">
        <v>113</v>
      </c>
      <c r="D137" s="195">
        <f t="shared" ca="1" si="9"/>
        <v>-1.1615196421099896E-2</v>
      </c>
      <c r="E137" s="195">
        <f t="shared" ca="1" si="5"/>
        <v>245.50514148905103</v>
      </c>
      <c r="F137" s="195">
        <f t="shared" ca="1" si="6"/>
        <v>248.4967987055079</v>
      </c>
      <c r="G137" s="195">
        <f t="shared" ca="1" si="7"/>
        <v>0</v>
      </c>
      <c r="H137" s="195">
        <f t="shared" ca="1" si="8"/>
        <v>0</v>
      </c>
      <c r="I137" s="192"/>
      <c r="O137" s="192"/>
      <c r="P137" s="192"/>
      <c r="V137" s="192"/>
      <c r="W137" s="192"/>
      <c r="X137" s="192"/>
      <c r="Y137" s="192"/>
      <c r="Z137" s="192"/>
      <c r="AA137" s="192"/>
      <c r="AB137" s="192"/>
      <c r="AC137" s="192"/>
      <c r="AD137" s="192"/>
      <c r="AE137" s="192"/>
      <c r="AF137" s="192"/>
      <c r="AG137" s="192"/>
      <c r="AH137" s="192"/>
      <c r="AI137" s="192"/>
      <c r="AJ137" s="192"/>
      <c r="AK137" s="192"/>
      <c r="AL137" s="192"/>
      <c r="AM137" s="192"/>
      <c r="AN137" s="192"/>
      <c r="AO137" s="192"/>
      <c r="AP137" s="192"/>
      <c r="AQ137" s="192"/>
      <c r="AR137" s="192"/>
      <c r="AS137" s="192"/>
      <c r="AT137" s="192"/>
      <c r="AU137" s="192"/>
      <c r="AV137" s="192"/>
      <c r="AW137" s="192"/>
      <c r="AX137" s="192"/>
      <c r="AY137" s="192"/>
      <c r="AZ137" s="192"/>
      <c r="BA137" s="192"/>
      <c r="BB137" s="192"/>
      <c r="BC137" s="192"/>
      <c r="BD137" s="192"/>
      <c r="BE137" s="192"/>
      <c r="BF137" s="192"/>
      <c r="BG137" s="192"/>
      <c r="BH137" s="192"/>
      <c r="BI137" s="192"/>
      <c r="BJ137" s="192"/>
      <c r="BK137" s="192"/>
      <c r="BL137" s="192"/>
      <c r="BM137" s="192"/>
      <c r="BN137" s="192"/>
      <c r="BO137" s="192"/>
      <c r="BP137" s="192"/>
      <c r="BQ137" s="192"/>
      <c r="BR137" s="192"/>
      <c r="BS137" s="192"/>
      <c r="BT137" s="192"/>
      <c r="BU137" s="192"/>
      <c r="BV137" s="192"/>
      <c r="BW137" s="192"/>
      <c r="BX137" s="192"/>
      <c r="BY137" s="192"/>
      <c r="BZ137" s="192"/>
      <c r="CA137" s="192"/>
      <c r="CB137" s="192"/>
      <c r="CC137" s="192"/>
      <c r="CD137" s="192"/>
      <c r="CE137" s="192"/>
      <c r="CF137" s="192"/>
      <c r="CG137" s="192"/>
      <c r="CH137" s="192"/>
      <c r="CI137" s="192"/>
      <c r="CJ137" s="192"/>
      <c r="CK137" s="192"/>
      <c r="CL137" s="192"/>
      <c r="CM137" s="192"/>
      <c r="CN137" s="192"/>
      <c r="CO137" s="192"/>
      <c r="CP137" s="192"/>
      <c r="CQ137" s="192"/>
      <c r="CR137" s="192"/>
      <c r="CS137" s="192"/>
      <c r="CT137" s="192"/>
      <c r="CU137" s="192"/>
      <c r="CV137" s="192"/>
      <c r="CW137" s="192"/>
      <c r="CX137" s="192"/>
      <c r="CY137" s="192"/>
      <c r="CZ137" s="192"/>
      <c r="DA137" s="192"/>
      <c r="DB137" s="192"/>
      <c r="DC137" s="192"/>
      <c r="DD137" s="192"/>
      <c r="DE137" s="192"/>
      <c r="DF137" s="192"/>
      <c r="DG137" s="192"/>
      <c r="DH137" s="192"/>
      <c r="DI137" s="192"/>
      <c r="DJ137" s="192"/>
      <c r="DK137" s="192"/>
      <c r="DL137" s="192"/>
    </row>
    <row r="138" spans="3:119" hidden="1" outlineLevel="2">
      <c r="C138" s="179">
        <v>114</v>
      </c>
      <c r="D138" s="195">
        <f t="shared" ca="1" si="9"/>
        <v>-0.84833418348561074</v>
      </c>
      <c r="E138" s="195">
        <f t="shared" ca="1" si="5"/>
        <v>204.27714002175861</v>
      </c>
      <c r="F138" s="195">
        <f t="shared" ca="1" si="6"/>
        <v>217.44593626659349</v>
      </c>
      <c r="G138" s="195">
        <f t="shared" ca="1" si="7"/>
        <v>0</v>
      </c>
      <c r="H138" s="195">
        <f t="shared" ca="1" si="8"/>
        <v>0</v>
      </c>
      <c r="I138" s="192"/>
      <c r="O138" s="192"/>
      <c r="P138" s="192"/>
      <c r="V138" s="192"/>
      <c r="W138" s="192"/>
      <c r="X138" s="192"/>
      <c r="Y138" s="192"/>
      <c r="Z138" s="192"/>
      <c r="AA138" s="192"/>
      <c r="AB138" s="192"/>
      <c r="AC138" s="192"/>
      <c r="AD138" s="192"/>
      <c r="AE138" s="192"/>
      <c r="AF138" s="192"/>
      <c r="AG138" s="192"/>
      <c r="AH138" s="192"/>
      <c r="AI138" s="192"/>
      <c r="AJ138" s="192"/>
      <c r="AK138" s="192"/>
      <c r="AL138" s="192"/>
      <c r="AM138" s="192"/>
      <c r="AN138" s="192"/>
      <c r="AO138" s="192"/>
      <c r="AP138" s="192"/>
      <c r="AQ138" s="192"/>
      <c r="AR138" s="192"/>
      <c r="AS138" s="192"/>
      <c r="AT138" s="192"/>
      <c r="AU138" s="192"/>
      <c r="AV138" s="192"/>
      <c r="AW138" s="192"/>
      <c r="AX138" s="192"/>
      <c r="AY138" s="192"/>
      <c r="AZ138" s="192"/>
      <c r="BA138" s="192"/>
      <c r="BB138" s="192"/>
      <c r="BC138" s="192"/>
      <c r="BD138" s="192"/>
      <c r="BE138" s="192"/>
      <c r="BF138" s="192"/>
      <c r="BG138" s="192"/>
      <c r="BH138" s="192"/>
      <c r="BI138" s="192"/>
      <c r="BJ138" s="192"/>
      <c r="BK138" s="192"/>
      <c r="BL138" s="192"/>
      <c r="BM138" s="192"/>
      <c r="BN138" s="192"/>
      <c r="BO138" s="192"/>
      <c r="BP138" s="192"/>
      <c r="BQ138" s="192"/>
      <c r="BR138" s="192"/>
      <c r="BS138" s="192"/>
      <c r="BT138" s="192"/>
      <c r="BU138" s="192"/>
      <c r="BV138" s="192"/>
      <c r="BW138" s="192"/>
      <c r="BX138" s="192"/>
      <c r="BY138" s="192"/>
      <c r="BZ138" s="192"/>
      <c r="CA138" s="192"/>
      <c r="CB138" s="192"/>
      <c r="CC138" s="192"/>
      <c r="CD138" s="192"/>
      <c r="CE138" s="192"/>
      <c r="CF138" s="192"/>
      <c r="CG138" s="192"/>
      <c r="CH138" s="192"/>
      <c r="CI138" s="192"/>
      <c r="CJ138" s="192"/>
      <c r="CK138" s="192"/>
      <c r="CL138" s="192"/>
      <c r="CM138" s="192"/>
      <c r="CN138" s="192"/>
      <c r="CO138" s="192"/>
      <c r="CP138" s="192"/>
      <c r="CQ138" s="192"/>
      <c r="CR138" s="192"/>
      <c r="CS138" s="192"/>
      <c r="CT138" s="192"/>
      <c r="CU138" s="192"/>
      <c r="CV138" s="192"/>
      <c r="CW138" s="192"/>
      <c r="CX138" s="192"/>
      <c r="CY138" s="192"/>
      <c r="CZ138" s="192"/>
      <c r="DA138" s="192"/>
      <c r="DB138" s="192"/>
      <c r="DC138" s="192"/>
      <c r="DD138" s="192"/>
      <c r="DE138" s="192"/>
      <c r="DF138" s="192"/>
      <c r="DG138" s="192"/>
      <c r="DH138" s="192"/>
      <c r="DI138" s="192"/>
      <c r="DJ138" s="192"/>
      <c r="DK138" s="192"/>
      <c r="DL138" s="192"/>
    </row>
    <row r="139" spans="3:119" hidden="1" outlineLevel="2">
      <c r="C139" s="179">
        <v>115</v>
      </c>
      <c r="D139" s="195">
        <f t="shared" ca="1" si="9"/>
        <v>-1.2027542731160556</v>
      </c>
      <c r="E139" s="195">
        <f t="shared" ca="1" si="5"/>
        <v>188.97334007202508</v>
      </c>
      <c r="F139" s="195">
        <f t="shared" ca="1" si="6"/>
        <v>205.49269579204429</v>
      </c>
      <c r="G139" s="195">
        <f t="shared" ca="1" si="7"/>
        <v>0</v>
      </c>
      <c r="H139" s="195">
        <f t="shared" ca="1" si="8"/>
        <v>0</v>
      </c>
      <c r="I139" s="192"/>
      <c r="O139" s="192"/>
      <c r="P139" s="192"/>
      <c r="V139" s="192"/>
      <c r="W139" s="192"/>
      <c r="X139" s="192"/>
      <c r="Y139" s="192"/>
      <c r="Z139" s="192"/>
      <c r="AA139" s="192"/>
      <c r="AB139" s="192"/>
      <c r="AC139" s="192"/>
      <c r="AD139" s="192"/>
      <c r="AE139" s="192"/>
      <c r="AF139" s="192"/>
      <c r="AG139" s="192"/>
      <c r="AH139" s="192"/>
      <c r="AI139" s="192"/>
      <c r="AJ139" s="192"/>
      <c r="AK139" s="192"/>
      <c r="AL139" s="192"/>
      <c r="AM139" s="192"/>
      <c r="AN139" s="192"/>
      <c r="AO139" s="192"/>
      <c r="AP139" s="192"/>
      <c r="AQ139" s="192"/>
      <c r="AR139" s="192"/>
      <c r="AS139" s="192"/>
      <c r="AT139" s="192"/>
      <c r="AU139" s="192"/>
      <c r="AV139" s="192"/>
      <c r="AW139" s="192"/>
      <c r="AX139" s="192"/>
      <c r="AY139" s="192"/>
      <c r="AZ139" s="192"/>
      <c r="BA139" s="192"/>
      <c r="BB139" s="192"/>
      <c r="BC139" s="192"/>
      <c r="BD139" s="192"/>
      <c r="BE139" s="192"/>
      <c r="BF139" s="192"/>
      <c r="BG139" s="192"/>
      <c r="BH139" s="192"/>
      <c r="BI139" s="192"/>
      <c r="BJ139" s="192"/>
      <c r="BK139" s="192"/>
      <c r="BL139" s="192"/>
      <c r="BM139" s="192"/>
      <c r="BN139" s="192"/>
      <c r="BO139" s="192"/>
      <c r="BP139" s="192"/>
      <c r="BQ139" s="192"/>
      <c r="BR139" s="192"/>
      <c r="BS139" s="192"/>
      <c r="BT139" s="192"/>
      <c r="BU139" s="192"/>
      <c r="BV139" s="192"/>
      <c r="BW139" s="192"/>
      <c r="BX139" s="192"/>
      <c r="BY139" s="192"/>
      <c r="BZ139" s="192"/>
      <c r="CA139" s="192"/>
      <c r="CB139" s="192"/>
      <c r="CC139" s="192"/>
      <c r="CD139" s="192"/>
      <c r="CE139" s="192"/>
      <c r="CF139" s="192"/>
      <c r="CG139" s="192"/>
      <c r="CH139" s="192"/>
      <c r="CI139" s="192"/>
      <c r="CJ139" s="192"/>
      <c r="CK139" s="192"/>
      <c r="CL139" s="192"/>
      <c r="CM139" s="192"/>
      <c r="CN139" s="192"/>
      <c r="CO139" s="192"/>
      <c r="CP139" s="192"/>
      <c r="CQ139" s="192"/>
      <c r="CR139" s="192"/>
      <c r="CS139" s="192"/>
      <c r="CT139" s="192"/>
      <c r="CU139" s="192"/>
      <c r="CV139" s="192"/>
      <c r="CW139" s="192"/>
      <c r="CX139" s="192"/>
      <c r="CY139" s="192"/>
      <c r="CZ139" s="192"/>
      <c r="DA139" s="192"/>
      <c r="DB139" s="192"/>
      <c r="DC139" s="192"/>
      <c r="DD139" s="192"/>
      <c r="DE139" s="192"/>
      <c r="DF139" s="192"/>
      <c r="DG139" s="192"/>
      <c r="DH139" s="192"/>
      <c r="DI139" s="192"/>
      <c r="DJ139" s="192"/>
      <c r="DK139" s="192"/>
      <c r="DL139" s="192"/>
    </row>
    <row r="140" spans="3:119" hidden="1" outlineLevel="2">
      <c r="C140" s="179">
        <v>116</v>
      </c>
      <c r="D140" s="195">
        <f t="shared" ca="1" si="9"/>
        <v>-1.9941218676011025</v>
      </c>
      <c r="E140" s="195">
        <f t="shared" ca="1" si="5"/>
        <v>158.81342272220411</v>
      </c>
      <c r="F140" s="195">
        <f t="shared" ca="1" si="6"/>
        <v>181.12104652185133</v>
      </c>
      <c r="G140" s="195">
        <f t="shared" ca="1" si="7"/>
        <v>0</v>
      </c>
      <c r="H140" s="195">
        <f t="shared" ca="1" si="8"/>
        <v>0</v>
      </c>
      <c r="I140" s="192"/>
      <c r="O140" s="192"/>
      <c r="P140" s="192"/>
      <c r="V140" s="192"/>
      <c r="W140" s="192"/>
      <c r="X140" s="192"/>
      <c r="Y140" s="192"/>
      <c r="Z140" s="192"/>
      <c r="AA140" s="192"/>
      <c r="AB140" s="192"/>
      <c r="AC140" s="192"/>
      <c r="AD140" s="192"/>
      <c r="AE140" s="192"/>
      <c r="AF140" s="192"/>
      <c r="AG140" s="192"/>
      <c r="AH140" s="192"/>
      <c r="AI140" s="192"/>
      <c r="AJ140" s="192"/>
      <c r="AK140" s="192"/>
      <c r="AL140" s="192"/>
      <c r="AM140" s="192"/>
      <c r="AN140" s="192"/>
      <c r="AO140" s="192"/>
      <c r="AP140" s="192"/>
      <c r="AQ140" s="192"/>
      <c r="AR140" s="192"/>
      <c r="AS140" s="192"/>
      <c r="AT140" s="192"/>
      <c r="AU140" s="192"/>
      <c r="AV140" s="192"/>
      <c r="AW140" s="192"/>
      <c r="AX140" s="192"/>
      <c r="AY140" s="192"/>
      <c r="AZ140" s="192"/>
      <c r="BA140" s="192"/>
      <c r="BB140" s="192"/>
      <c r="BC140" s="192"/>
      <c r="BD140" s="192"/>
      <c r="BE140" s="192"/>
      <c r="BF140" s="192"/>
      <c r="BG140" s="192"/>
      <c r="BH140" s="192"/>
      <c r="BI140" s="192"/>
      <c r="BJ140" s="192"/>
      <c r="BK140" s="192"/>
      <c r="BL140" s="192"/>
      <c r="BM140" s="192"/>
      <c r="BN140" s="192"/>
      <c r="BO140" s="192"/>
      <c r="BP140" s="192"/>
      <c r="BQ140" s="192"/>
      <c r="BR140" s="192"/>
      <c r="BS140" s="192"/>
      <c r="BT140" s="192"/>
      <c r="BU140" s="192"/>
      <c r="BV140" s="192"/>
      <c r="BW140" s="192"/>
      <c r="BX140" s="192"/>
      <c r="BY140" s="192"/>
      <c r="BZ140" s="192"/>
      <c r="CA140" s="192"/>
      <c r="CB140" s="192"/>
      <c r="CC140" s="192"/>
      <c r="CD140" s="192"/>
      <c r="CE140" s="192"/>
      <c r="CF140" s="192"/>
      <c r="CG140" s="192"/>
      <c r="CH140" s="192"/>
      <c r="CI140" s="192"/>
      <c r="CJ140" s="192"/>
      <c r="CK140" s="192"/>
      <c r="CL140" s="192"/>
      <c r="CM140" s="192"/>
      <c r="CN140" s="192"/>
      <c r="CO140" s="192"/>
      <c r="CP140" s="192"/>
      <c r="CQ140" s="192"/>
      <c r="CR140" s="192"/>
      <c r="CS140" s="192"/>
      <c r="CT140" s="192"/>
      <c r="CU140" s="192"/>
      <c r="CV140" s="192"/>
      <c r="CW140" s="192"/>
      <c r="CX140" s="192"/>
      <c r="CY140" s="192"/>
      <c r="CZ140" s="192"/>
      <c r="DA140" s="192"/>
      <c r="DB140" s="192"/>
      <c r="DC140" s="192"/>
      <c r="DD140" s="192"/>
      <c r="DE140" s="192"/>
      <c r="DF140" s="192"/>
      <c r="DG140" s="192"/>
      <c r="DH140" s="192"/>
      <c r="DI140" s="192"/>
      <c r="DJ140" s="192"/>
      <c r="DK140" s="192"/>
      <c r="DL140" s="192"/>
    </row>
    <row r="141" spans="3:119" hidden="1" outlineLevel="2">
      <c r="C141" s="179">
        <v>117</v>
      </c>
      <c r="D141" s="195">
        <f t="shared" ca="1" si="9"/>
        <v>-0.37953395609775359</v>
      </c>
      <c r="E141" s="195">
        <f t="shared" ca="1" si="5"/>
        <v>226.44008085785214</v>
      </c>
      <c r="F141" s="195">
        <f t="shared" ca="1" si="6"/>
        <v>234.33150304185278</v>
      </c>
      <c r="G141" s="195">
        <f t="shared" ca="1" si="7"/>
        <v>0</v>
      </c>
      <c r="H141" s="195">
        <f t="shared" ca="1" si="8"/>
        <v>0</v>
      </c>
      <c r="I141" s="192"/>
      <c r="O141" s="192"/>
      <c r="P141" s="192"/>
      <c r="V141" s="192"/>
      <c r="W141" s="192"/>
      <c r="X141" s="192"/>
      <c r="Y141" s="192"/>
      <c r="Z141" s="192"/>
      <c r="AA141" s="192"/>
      <c r="AB141" s="192"/>
      <c r="AC141" s="192"/>
      <c r="AD141" s="192"/>
      <c r="AE141" s="192"/>
      <c r="AF141" s="192"/>
      <c r="AG141" s="192"/>
      <c r="AH141" s="192"/>
      <c r="AI141" s="192"/>
      <c r="AJ141" s="192"/>
      <c r="AK141" s="192"/>
      <c r="AL141" s="192"/>
      <c r="AM141" s="192"/>
      <c r="AN141" s="192"/>
      <c r="AO141" s="192"/>
      <c r="AP141" s="192"/>
      <c r="AQ141" s="192"/>
      <c r="AR141" s="192"/>
      <c r="AS141" s="192"/>
      <c r="AT141" s="192"/>
      <c r="AU141" s="192"/>
      <c r="AV141" s="192"/>
      <c r="AW141" s="192"/>
      <c r="AX141" s="192"/>
      <c r="AY141" s="192"/>
      <c r="AZ141" s="192"/>
      <c r="BA141" s="192"/>
      <c r="BB141" s="192"/>
      <c r="BC141" s="192"/>
      <c r="BD141" s="192"/>
      <c r="BE141" s="192"/>
      <c r="BF141" s="192"/>
      <c r="BG141" s="192"/>
      <c r="BH141" s="192"/>
      <c r="BI141" s="192"/>
      <c r="BJ141" s="192"/>
      <c r="BK141" s="192"/>
      <c r="BL141" s="192"/>
      <c r="BM141" s="192"/>
      <c r="BN141" s="192"/>
      <c r="BO141" s="192"/>
      <c r="BP141" s="192"/>
      <c r="BQ141" s="192"/>
      <c r="BR141" s="192"/>
      <c r="BS141" s="192"/>
      <c r="BT141" s="192"/>
      <c r="BU141" s="192"/>
      <c r="BV141" s="192"/>
      <c r="BW141" s="192"/>
      <c r="BX141" s="192"/>
      <c r="BY141" s="192"/>
      <c r="BZ141" s="192"/>
      <c r="CA141" s="192"/>
      <c r="CB141" s="192"/>
      <c r="CC141" s="192"/>
      <c r="CD141" s="192"/>
      <c r="CE141" s="192"/>
      <c r="CF141" s="192"/>
      <c r="CG141" s="192"/>
      <c r="CH141" s="192"/>
      <c r="CI141" s="192"/>
      <c r="CJ141" s="192"/>
      <c r="CK141" s="192"/>
      <c r="CL141" s="192"/>
      <c r="CM141" s="192"/>
      <c r="CN141" s="192"/>
      <c r="CO141" s="192"/>
      <c r="CP141" s="192"/>
      <c r="CQ141" s="192"/>
      <c r="CR141" s="192"/>
      <c r="CS141" s="192"/>
      <c r="CT141" s="192"/>
      <c r="CU141" s="192"/>
      <c r="CV141" s="192"/>
      <c r="CW141" s="192"/>
      <c r="CX141" s="192"/>
      <c r="CY141" s="192"/>
      <c r="CZ141" s="192"/>
      <c r="DA141" s="192"/>
      <c r="DB141" s="192"/>
      <c r="DC141" s="192"/>
      <c r="DD141" s="192"/>
      <c r="DE141" s="192"/>
      <c r="DF141" s="192"/>
      <c r="DG141" s="192"/>
      <c r="DH141" s="192"/>
      <c r="DI141" s="192"/>
      <c r="DJ141" s="192"/>
      <c r="DK141" s="192"/>
      <c r="DL141" s="192"/>
    </row>
    <row r="142" spans="3:119" hidden="1" outlineLevel="2">
      <c r="C142" s="179">
        <v>118</v>
      </c>
      <c r="D142" s="195">
        <f t="shared" ca="1" si="9"/>
        <v>0.58645257355155778</v>
      </c>
      <c r="E142" s="195">
        <f t="shared" ca="1" si="5"/>
        <v>279.98128508505749</v>
      </c>
      <c r="F142" s="195">
        <f t="shared" ca="1" si="6"/>
        <v>273.37329341677253</v>
      </c>
      <c r="G142" s="195">
        <f t="shared" ca="1" si="7"/>
        <v>29.981285085057493</v>
      </c>
      <c r="H142" s="195">
        <f t="shared" ca="1" si="8"/>
        <v>23.373293416772526</v>
      </c>
      <c r="I142" s="192"/>
      <c r="O142" s="192"/>
      <c r="P142" s="192"/>
      <c r="V142" s="192"/>
      <c r="W142" s="192"/>
      <c r="X142" s="192"/>
      <c r="Y142" s="192"/>
      <c r="Z142" s="192"/>
      <c r="AA142" s="192"/>
      <c r="AB142" s="192"/>
      <c r="AC142" s="192"/>
      <c r="AD142" s="192"/>
      <c r="AE142" s="192"/>
      <c r="AF142" s="192"/>
      <c r="AG142" s="192"/>
      <c r="AH142" s="192"/>
      <c r="AI142" s="192"/>
      <c r="AJ142" s="192"/>
      <c r="AK142" s="192"/>
      <c r="AL142" s="192"/>
      <c r="AM142" s="192"/>
      <c r="AN142" s="192"/>
      <c r="AO142" s="192"/>
      <c r="AP142" s="192"/>
      <c r="AQ142" s="192"/>
      <c r="AR142" s="192"/>
      <c r="AS142" s="192"/>
      <c r="AT142" s="192"/>
      <c r="AU142" s="192"/>
      <c r="AV142" s="192"/>
      <c r="AW142" s="192"/>
      <c r="AX142" s="192"/>
      <c r="AY142" s="192"/>
      <c r="AZ142" s="192"/>
      <c r="BA142" s="192"/>
      <c r="BB142" s="192"/>
      <c r="BC142" s="192"/>
      <c r="BD142" s="192"/>
      <c r="BE142" s="192"/>
      <c r="BF142" s="192"/>
      <c r="BG142" s="192"/>
      <c r="BH142" s="192"/>
      <c r="BI142" s="192"/>
      <c r="BJ142" s="192"/>
      <c r="BK142" s="192"/>
      <c r="BL142" s="192"/>
      <c r="BM142" s="192"/>
      <c r="BN142" s="192"/>
      <c r="BO142" s="192"/>
      <c r="BP142" s="192"/>
      <c r="BQ142" s="192"/>
      <c r="BR142" s="192"/>
      <c r="BS142" s="192"/>
      <c r="BT142" s="192"/>
      <c r="BU142" s="192"/>
      <c r="BV142" s="192"/>
      <c r="BW142" s="192"/>
      <c r="BX142" s="192"/>
      <c r="BY142" s="192"/>
      <c r="BZ142" s="192"/>
      <c r="CA142" s="192"/>
      <c r="CB142" s="192"/>
      <c r="CC142" s="192"/>
      <c r="CD142" s="192"/>
      <c r="CE142" s="192"/>
      <c r="CF142" s="192"/>
      <c r="CG142" s="192"/>
      <c r="CH142" s="192"/>
      <c r="CI142" s="192"/>
      <c r="CJ142" s="192"/>
      <c r="CK142" s="192"/>
      <c r="CL142" s="192"/>
      <c r="CM142" s="192"/>
      <c r="CN142" s="192"/>
      <c r="CO142" s="192"/>
      <c r="CP142" s="192"/>
      <c r="CQ142" s="192"/>
      <c r="CR142" s="192"/>
      <c r="CS142" s="192"/>
      <c r="CT142" s="192"/>
      <c r="CU142" s="192"/>
      <c r="CV142" s="192"/>
      <c r="CW142" s="192"/>
      <c r="CX142" s="192"/>
      <c r="CY142" s="192"/>
      <c r="CZ142" s="192"/>
      <c r="DA142" s="192"/>
      <c r="DB142" s="192"/>
      <c r="DC142" s="192"/>
      <c r="DD142" s="192"/>
      <c r="DE142" s="192"/>
      <c r="DF142" s="192"/>
      <c r="DG142" s="192"/>
      <c r="DH142" s="192"/>
      <c r="DI142" s="192"/>
      <c r="DJ142" s="192"/>
      <c r="DK142" s="192"/>
      <c r="DL142" s="192"/>
    </row>
    <row r="143" spans="3:119" hidden="1" outlineLevel="2">
      <c r="C143" s="179">
        <v>119</v>
      </c>
      <c r="D143" s="195">
        <f t="shared" ca="1" si="9"/>
        <v>1.1615135018524936</v>
      </c>
      <c r="E143" s="195">
        <f t="shared" ca="1" si="5"/>
        <v>317.68892155669937</v>
      </c>
      <c r="F143" s="195">
        <f t="shared" ca="1" si="6"/>
        <v>299.63836127561683</v>
      </c>
      <c r="G143" s="195">
        <f t="shared" ca="1" si="7"/>
        <v>67.68892155669937</v>
      </c>
      <c r="H143" s="195">
        <f t="shared" ca="1" si="8"/>
        <v>49.63836127561683</v>
      </c>
      <c r="I143" s="192"/>
      <c r="O143" s="192"/>
      <c r="P143" s="192"/>
      <c r="V143" s="192"/>
      <c r="W143" s="192"/>
      <c r="X143" s="192"/>
      <c r="Y143" s="192"/>
      <c r="Z143" s="192"/>
      <c r="AA143" s="192"/>
      <c r="AB143" s="192"/>
      <c r="AC143" s="192"/>
      <c r="AD143" s="192"/>
      <c r="AE143" s="192"/>
      <c r="AF143" s="192"/>
      <c r="AG143" s="192"/>
      <c r="AH143" s="192"/>
      <c r="AI143" s="192"/>
      <c r="AJ143" s="192"/>
      <c r="AK143" s="192"/>
      <c r="AL143" s="192"/>
      <c r="AM143" s="192"/>
      <c r="AN143" s="192"/>
      <c r="AO143" s="192"/>
      <c r="AP143" s="192"/>
      <c r="AQ143" s="192"/>
      <c r="AR143" s="192"/>
      <c r="AS143" s="192"/>
      <c r="AT143" s="192"/>
      <c r="AU143" s="192"/>
      <c r="AV143" s="192"/>
      <c r="AW143" s="192"/>
      <c r="AX143" s="192"/>
      <c r="AY143" s="192"/>
      <c r="AZ143" s="192"/>
      <c r="BA143" s="192"/>
      <c r="BB143" s="192"/>
      <c r="BC143" s="192"/>
      <c r="BD143" s="192"/>
      <c r="BE143" s="192"/>
      <c r="BF143" s="192"/>
      <c r="BG143" s="192"/>
      <c r="BH143" s="192"/>
      <c r="BI143" s="192"/>
      <c r="BJ143" s="192"/>
      <c r="BK143" s="192"/>
      <c r="BL143" s="192"/>
      <c r="BM143" s="192"/>
      <c r="BN143" s="192"/>
      <c r="BO143" s="192"/>
      <c r="BP143" s="192"/>
      <c r="BQ143" s="192"/>
      <c r="BR143" s="192"/>
      <c r="BS143" s="192"/>
      <c r="BT143" s="192"/>
      <c r="BU143" s="192"/>
      <c r="BV143" s="192"/>
      <c r="BW143" s="192"/>
      <c r="BX143" s="192"/>
      <c r="BY143" s="192"/>
      <c r="BZ143" s="192"/>
      <c r="CA143" s="192"/>
      <c r="CB143" s="192"/>
      <c r="CC143" s="192"/>
      <c r="CD143" s="192"/>
      <c r="CE143" s="192"/>
      <c r="CF143" s="192"/>
      <c r="CG143" s="192"/>
      <c r="CH143" s="192"/>
      <c r="CI143" s="192"/>
      <c r="CJ143" s="192"/>
      <c r="CK143" s="192"/>
      <c r="CL143" s="192"/>
      <c r="CM143" s="192"/>
      <c r="CN143" s="192"/>
      <c r="CO143" s="192"/>
      <c r="CP143" s="192"/>
      <c r="CQ143" s="192"/>
      <c r="CR143" s="192"/>
      <c r="CS143" s="192"/>
      <c r="CT143" s="192"/>
      <c r="CU143" s="192"/>
      <c r="CV143" s="192"/>
      <c r="CW143" s="192"/>
      <c r="CX143" s="192"/>
      <c r="CY143" s="192"/>
      <c r="CZ143" s="192"/>
      <c r="DA143" s="192"/>
      <c r="DB143" s="192"/>
      <c r="DC143" s="192"/>
      <c r="DD143" s="192"/>
      <c r="DE143" s="192"/>
      <c r="DF143" s="192"/>
      <c r="DG143" s="192"/>
      <c r="DH143" s="192"/>
      <c r="DI143" s="192"/>
      <c r="DJ143" s="192"/>
      <c r="DK143" s="192"/>
      <c r="DL143" s="192"/>
    </row>
    <row r="144" spans="3:119" hidden="1" outlineLevel="2">
      <c r="C144" s="179">
        <v>120</v>
      </c>
      <c r="D144" s="195">
        <f t="shared" ca="1" si="9"/>
        <v>0.58086931901754857</v>
      </c>
      <c r="E144" s="195">
        <f t="shared" ca="1" si="5"/>
        <v>279.63803461147234</v>
      </c>
      <c r="F144" s="195">
        <f t="shared" ca="1" si="6"/>
        <v>273.12991293038237</v>
      </c>
      <c r="G144" s="195">
        <f t="shared" ca="1" si="7"/>
        <v>29.638034611472335</v>
      </c>
      <c r="H144" s="195">
        <f t="shared" ca="1" si="8"/>
        <v>23.129912930382375</v>
      </c>
      <c r="I144" s="192"/>
      <c r="O144" s="192"/>
      <c r="P144" s="192"/>
      <c r="V144" s="192"/>
      <c r="W144" s="192"/>
      <c r="X144" s="192"/>
      <c r="Y144" s="192"/>
      <c r="Z144" s="192"/>
      <c r="AA144" s="192"/>
      <c r="AB144" s="192"/>
      <c r="AC144" s="192"/>
      <c r="AD144" s="192"/>
      <c r="AE144" s="192"/>
      <c r="AF144" s="192"/>
      <c r="AG144" s="192"/>
      <c r="AH144" s="192"/>
      <c r="AI144" s="192"/>
      <c r="AJ144" s="192"/>
      <c r="AK144" s="192"/>
      <c r="AL144" s="192"/>
      <c r="AM144" s="192"/>
      <c r="AN144" s="192"/>
      <c r="AO144" s="192"/>
      <c r="AP144" s="192"/>
      <c r="AQ144" s="192"/>
      <c r="AR144" s="192"/>
      <c r="AS144" s="192"/>
      <c r="AT144" s="192"/>
      <c r="AU144" s="192"/>
      <c r="AV144" s="192"/>
      <c r="AW144" s="192"/>
      <c r="AX144" s="192"/>
      <c r="AY144" s="192"/>
      <c r="AZ144" s="192"/>
      <c r="BA144" s="192"/>
      <c r="BB144" s="192"/>
      <c r="BC144" s="192"/>
      <c r="BD144" s="192"/>
      <c r="BE144" s="192"/>
      <c r="BF144" s="192"/>
      <c r="BG144" s="192"/>
      <c r="BH144" s="192"/>
      <c r="BI144" s="192"/>
      <c r="BJ144" s="192"/>
      <c r="BK144" s="192"/>
      <c r="BL144" s="192"/>
      <c r="BM144" s="192"/>
      <c r="BN144" s="192"/>
      <c r="BO144" s="192"/>
      <c r="BP144" s="192"/>
      <c r="BQ144" s="192"/>
      <c r="BR144" s="192"/>
      <c r="BS144" s="192"/>
      <c r="BT144" s="192"/>
      <c r="BU144" s="192"/>
      <c r="BV144" s="192"/>
      <c r="BW144" s="192"/>
      <c r="BX144" s="192"/>
      <c r="BY144" s="192"/>
      <c r="BZ144" s="192"/>
      <c r="CA144" s="192"/>
      <c r="CB144" s="192"/>
      <c r="CC144" s="192"/>
      <c r="CD144" s="192"/>
      <c r="CE144" s="192"/>
      <c r="CF144" s="192"/>
      <c r="CG144" s="192"/>
      <c r="CH144" s="192"/>
      <c r="CI144" s="192"/>
      <c r="CJ144" s="192"/>
      <c r="CK144" s="192"/>
      <c r="CL144" s="192"/>
      <c r="CM144" s="192"/>
      <c r="CN144" s="192"/>
      <c r="CO144" s="192"/>
      <c r="CP144" s="192"/>
      <c r="CQ144" s="192"/>
      <c r="CR144" s="192"/>
      <c r="CS144" s="192"/>
      <c r="CT144" s="192"/>
      <c r="CU144" s="192"/>
      <c r="CV144" s="192"/>
      <c r="CW144" s="192"/>
      <c r="CX144" s="192"/>
      <c r="CY144" s="192"/>
      <c r="CZ144" s="192"/>
      <c r="DA144" s="192"/>
      <c r="DB144" s="192"/>
      <c r="DC144" s="192"/>
      <c r="DD144" s="192"/>
      <c r="DE144" s="192"/>
      <c r="DF144" s="192"/>
      <c r="DG144" s="192"/>
      <c r="DH144" s="192"/>
      <c r="DI144" s="192"/>
      <c r="DJ144" s="192"/>
      <c r="DK144" s="192"/>
      <c r="DL144" s="192"/>
    </row>
    <row r="145" spans="3:116" hidden="1" outlineLevel="2">
      <c r="C145" s="179">
        <v>121</v>
      </c>
      <c r="D145" s="195">
        <f t="shared" ca="1" si="9"/>
        <v>1.6625590801414893</v>
      </c>
      <c r="E145" s="195">
        <f t="shared" ca="1" si="5"/>
        <v>354.6602341366555</v>
      </c>
      <c r="F145" s="195">
        <f t="shared" ca="1" si="6"/>
        <v>324.57182363426398</v>
      </c>
      <c r="G145" s="195">
        <f t="shared" ca="1" si="7"/>
        <v>104.6602341366555</v>
      </c>
      <c r="H145" s="195">
        <f t="shared" ca="1" si="8"/>
        <v>74.571823634263978</v>
      </c>
      <c r="I145" s="192"/>
      <c r="O145" s="192"/>
      <c r="P145" s="192"/>
      <c r="V145" s="192"/>
      <c r="W145" s="192"/>
      <c r="X145" s="192"/>
      <c r="Y145" s="192"/>
      <c r="Z145" s="192"/>
      <c r="AA145" s="192"/>
      <c r="AB145" s="192"/>
      <c r="AC145" s="192"/>
      <c r="AD145" s="192"/>
      <c r="AE145" s="192"/>
      <c r="AF145" s="192"/>
      <c r="AG145" s="192"/>
      <c r="AH145" s="192"/>
      <c r="AI145" s="192"/>
      <c r="AJ145" s="192"/>
      <c r="AK145" s="192"/>
      <c r="AL145" s="192"/>
      <c r="AM145" s="192"/>
      <c r="AN145" s="192"/>
      <c r="AO145" s="192"/>
      <c r="AP145" s="192"/>
      <c r="AQ145" s="192"/>
      <c r="AR145" s="192"/>
      <c r="AS145" s="192"/>
      <c r="AT145" s="192"/>
      <c r="AU145" s="192"/>
      <c r="AV145" s="192"/>
      <c r="AW145" s="192"/>
      <c r="AX145" s="192"/>
      <c r="AY145" s="192"/>
      <c r="AZ145" s="192"/>
      <c r="BA145" s="192"/>
      <c r="BB145" s="192"/>
      <c r="BC145" s="192"/>
      <c r="BD145" s="192"/>
      <c r="BE145" s="192"/>
      <c r="BF145" s="192"/>
      <c r="BG145" s="192"/>
      <c r="BH145" s="192"/>
      <c r="BI145" s="192"/>
      <c r="BJ145" s="192"/>
      <c r="BK145" s="192"/>
      <c r="BL145" s="192"/>
      <c r="BM145" s="192"/>
      <c r="BN145" s="192"/>
      <c r="BO145" s="192"/>
      <c r="BP145" s="192"/>
      <c r="BQ145" s="192"/>
      <c r="BR145" s="192"/>
      <c r="BS145" s="192"/>
      <c r="BT145" s="192"/>
      <c r="BU145" s="192"/>
      <c r="BV145" s="192"/>
      <c r="BW145" s="192"/>
      <c r="BX145" s="192"/>
      <c r="BY145" s="192"/>
      <c r="BZ145" s="192"/>
      <c r="CA145" s="192"/>
      <c r="CB145" s="192"/>
      <c r="CC145" s="192"/>
      <c r="CD145" s="192"/>
      <c r="CE145" s="192"/>
      <c r="CF145" s="192"/>
      <c r="CG145" s="192"/>
      <c r="CH145" s="192"/>
      <c r="CI145" s="192"/>
      <c r="CJ145" s="192"/>
      <c r="CK145" s="192"/>
      <c r="CL145" s="192"/>
      <c r="CM145" s="192"/>
      <c r="CN145" s="192"/>
      <c r="CO145" s="192"/>
      <c r="CP145" s="192"/>
      <c r="CQ145" s="192"/>
      <c r="CR145" s="192"/>
      <c r="CS145" s="192"/>
      <c r="CT145" s="192"/>
      <c r="CU145" s="192"/>
      <c r="CV145" s="192"/>
      <c r="CW145" s="192"/>
      <c r="CX145" s="192"/>
      <c r="CY145" s="192"/>
      <c r="CZ145" s="192"/>
      <c r="DA145" s="192"/>
      <c r="DB145" s="192"/>
      <c r="DC145" s="192"/>
      <c r="DD145" s="192"/>
      <c r="DE145" s="192"/>
      <c r="DF145" s="192"/>
      <c r="DG145" s="192"/>
      <c r="DH145" s="192"/>
      <c r="DI145" s="192"/>
      <c r="DJ145" s="192"/>
      <c r="DK145" s="192"/>
      <c r="DL145" s="192"/>
    </row>
    <row r="146" spans="3:116" hidden="1" outlineLevel="2">
      <c r="C146" s="179">
        <v>122</v>
      </c>
      <c r="D146" s="195">
        <f t="shared" ca="1" si="9"/>
        <v>-0.87912203512267706</v>
      </c>
      <c r="E146" s="195">
        <f t="shared" ca="1" si="5"/>
        <v>202.8999554708503</v>
      </c>
      <c r="F146" s="195">
        <f t="shared" ca="1" si="6"/>
        <v>216.38056682880614</v>
      </c>
      <c r="G146" s="195">
        <f t="shared" ca="1" si="7"/>
        <v>0</v>
      </c>
      <c r="H146" s="195">
        <f t="shared" ca="1" si="8"/>
        <v>0</v>
      </c>
      <c r="I146" s="192"/>
      <c r="O146" s="192"/>
      <c r="P146" s="192"/>
      <c r="V146" s="192"/>
      <c r="W146" s="192"/>
      <c r="X146" s="192"/>
      <c r="Y146" s="192"/>
      <c r="Z146" s="192"/>
      <c r="AA146" s="192"/>
      <c r="AB146" s="192"/>
      <c r="AC146" s="192"/>
      <c r="AD146" s="192"/>
      <c r="AE146" s="192"/>
      <c r="AF146" s="192"/>
      <c r="AG146" s="192"/>
      <c r="AH146" s="192"/>
      <c r="AI146" s="192"/>
      <c r="AJ146" s="192"/>
      <c r="AK146" s="192"/>
      <c r="AL146" s="192"/>
      <c r="AM146" s="192"/>
      <c r="AN146" s="192"/>
      <c r="AO146" s="192"/>
      <c r="AP146" s="192"/>
      <c r="AQ146" s="192"/>
      <c r="AR146" s="192"/>
      <c r="AS146" s="192"/>
      <c r="AT146" s="192"/>
      <c r="AU146" s="192"/>
      <c r="AV146" s="192"/>
      <c r="AW146" s="192"/>
      <c r="AX146" s="192"/>
      <c r="AY146" s="192"/>
      <c r="AZ146" s="192"/>
      <c r="BA146" s="192"/>
      <c r="BB146" s="192"/>
      <c r="BC146" s="192"/>
      <c r="BD146" s="192"/>
      <c r="BE146" s="192"/>
      <c r="BF146" s="192"/>
      <c r="BG146" s="192"/>
      <c r="BH146" s="192"/>
      <c r="BI146" s="192"/>
      <c r="BJ146" s="192"/>
      <c r="BK146" s="192"/>
      <c r="BL146" s="192"/>
      <c r="BM146" s="192"/>
      <c r="BN146" s="192"/>
      <c r="BO146" s="192"/>
      <c r="BP146" s="192"/>
      <c r="BQ146" s="192"/>
      <c r="BR146" s="192"/>
      <c r="BS146" s="192"/>
      <c r="BT146" s="192"/>
      <c r="BU146" s="192"/>
      <c r="BV146" s="192"/>
      <c r="BW146" s="192"/>
      <c r="BX146" s="192"/>
      <c r="BY146" s="192"/>
      <c r="BZ146" s="192"/>
      <c r="CA146" s="192"/>
      <c r="CB146" s="192"/>
      <c r="CC146" s="192"/>
      <c r="CD146" s="192"/>
      <c r="CE146" s="192"/>
      <c r="CF146" s="192"/>
      <c r="CG146" s="192"/>
      <c r="CH146" s="192"/>
      <c r="CI146" s="192"/>
      <c r="CJ146" s="192"/>
      <c r="CK146" s="192"/>
      <c r="CL146" s="192"/>
      <c r="CM146" s="192"/>
      <c r="CN146" s="192"/>
      <c r="CO146" s="192"/>
      <c r="CP146" s="192"/>
      <c r="CQ146" s="192"/>
      <c r="CR146" s="192"/>
      <c r="CS146" s="192"/>
      <c r="CT146" s="192"/>
      <c r="CU146" s="192"/>
      <c r="CV146" s="192"/>
      <c r="CW146" s="192"/>
      <c r="CX146" s="192"/>
      <c r="CY146" s="192"/>
      <c r="CZ146" s="192"/>
      <c r="DA146" s="192"/>
      <c r="DB146" s="192"/>
      <c r="DC146" s="192"/>
      <c r="DD146" s="192"/>
      <c r="DE146" s="192"/>
      <c r="DF146" s="192"/>
      <c r="DG146" s="192"/>
      <c r="DH146" s="192"/>
      <c r="DI146" s="192"/>
      <c r="DJ146" s="192"/>
      <c r="DK146" s="192"/>
      <c r="DL146" s="192"/>
    </row>
    <row r="147" spans="3:116" hidden="1" outlineLevel="2">
      <c r="C147" s="179">
        <v>123</v>
      </c>
      <c r="D147" s="195">
        <f t="shared" ca="1" si="9"/>
        <v>-0.93672145237852267</v>
      </c>
      <c r="E147" s="195">
        <f t="shared" ca="1" si="5"/>
        <v>200.34833603025371</v>
      </c>
      <c r="F147" s="195">
        <f t="shared" ca="1" si="6"/>
        <v>214.40141911136652</v>
      </c>
      <c r="G147" s="195">
        <f t="shared" ca="1" si="7"/>
        <v>0</v>
      </c>
      <c r="H147" s="195">
        <f t="shared" ca="1" si="8"/>
        <v>0</v>
      </c>
      <c r="I147" s="192"/>
      <c r="O147" s="192"/>
      <c r="P147" s="192"/>
      <c r="V147" s="192"/>
      <c r="W147" s="192"/>
      <c r="X147" s="192"/>
      <c r="Y147" s="192"/>
      <c r="Z147" s="192"/>
      <c r="AA147" s="192"/>
      <c r="AB147" s="192"/>
      <c r="AC147" s="192"/>
      <c r="AD147" s="192"/>
      <c r="AE147" s="192"/>
      <c r="AF147" s="192"/>
      <c r="AG147" s="192"/>
      <c r="AH147" s="192"/>
      <c r="AI147" s="192"/>
      <c r="AJ147" s="192"/>
      <c r="AK147" s="192"/>
      <c r="AL147" s="192"/>
      <c r="AM147" s="192"/>
      <c r="AN147" s="192"/>
      <c r="AO147" s="192"/>
      <c r="AP147" s="192"/>
      <c r="AQ147" s="192"/>
      <c r="AR147" s="192"/>
      <c r="AS147" s="192"/>
      <c r="AT147" s="192"/>
      <c r="AU147" s="192"/>
      <c r="AV147" s="192"/>
      <c r="AW147" s="192"/>
      <c r="AX147" s="192"/>
      <c r="AY147" s="192"/>
      <c r="AZ147" s="192"/>
      <c r="BA147" s="192"/>
      <c r="BB147" s="192"/>
      <c r="BC147" s="192"/>
      <c r="BD147" s="192"/>
      <c r="BE147" s="192"/>
      <c r="BF147" s="192"/>
      <c r="BG147" s="192"/>
      <c r="BH147" s="192"/>
      <c r="BI147" s="192"/>
      <c r="BJ147" s="192"/>
      <c r="BK147" s="192"/>
      <c r="BL147" s="192"/>
      <c r="BM147" s="192"/>
      <c r="BN147" s="192"/>
      <c r="BO147" s="192"/>
      <c r="BP147" s="192"/>
      <c r="BQ147" s="192"/>
      <c r="BR147" s="192"/>
      <c r="BS147" s="192"/>
      <c r="BT147" s="192"/>
      <c r="BU147" s="192"/>
      <c r="BV147" s="192"/>
      <c r="BW147" s="192"/>
      <c r="BX147" s="192"/>
      <c r="BY147" s="192"/>
      <c r="BZ147" s="192"/>
      <c r="CA147" s="192"/>
      <c r="CB147" s="192"/>
      <c r="CC147" s="192"/>
      <c r="CD147" s="192"/>
      <c r="CE147" s="192"/>
      <c r="CF147" s="192"/>
      <c r="CG147" s="192"/>
      <c r="CH147" s="192"/>
      <c r="CI147" s="192"/>
      <c r="CJ147" s="192"/>
      <c r="CK147" s="192"/>
      <c r="CL147" s="192"/>
      <c r="CM147" s="192"/>
      <c r="CN147" s="192"/>
      <c r="CO147" s="192"/>
      <c r="CP147" s="192"/>
      <c r="CQ147" s="192"/>
      <c r="CR147" s="192"/>
      <c r="CS147" s="192"/>
      <c r="CT147" s="192"/>
      <c r="CU147" s="192"/>
      <c r="CV147" s="192"/>
      <c r="CW147" s="192"/>
      <c r="CX147" s="192"/>
      <c r="CY147" s="192"/>
      <c r="CZ147" s="192"/>
      <c r="DA147" s="192"/>
      <c r="DB147" s="192"/>
      <c r="DC147" s="192"/>
      <c r="DD147" s="192"/>
      <c r="DE147" s="192"/>
      <c r="DF147" s="192"/>
      <c r="DG147" s="192"/>
      <c r="DH147" s="192"/>
      <c r="DI147" s="192"/>
      <c r="DJ147" s="192"/>
      <c r="DK147" s="192"/>
      <c r="DL147" s="192"/>
    </row>
    <row r="148" spans="3:116" hidden="1" outlineLevel="2">
      <c r="C148" s="179">
        <v>124</v>
      </c>
      <c r="D148" s="195">
        <f t="shared" ca="1" si="9"/>
        <v>-1.0197137086381736</v>
      </c>
      <c r="E148" s="195">
        <f t="shared" ca="1" si="5"/>
        <v>196.72815088412312</v>
      </c>
      <c r="F148" s="195">
        <f t="shared" ca="1" si="6"/>
        <v>211.58154899589869</v>
      </c>
      <c r="G148" s="195">
        <f t="shared" ca="1" si="7"/>
        <v>0</v>
      </c>
      <c r="H148" s="195">
        <f t="shared" ca="1" si="8"/>
        <v>0</v>
      </c>
      <c r="I148" s="192"/>
      <c r="O148" s="192"/>
      <c r="P148" s="192"/>
      <c r="V148" s="192"/>
      <c r="W148" s="192"/>
      <c r="X148" s="192"/>
      <c r="Y148" s="192"/>
      <c r="Z148" s="192"/>
      <c r="AA148" s="192"/>
      <c r="AB148" s="192"/>
      <c r="AC148" s="192"/>
      <c r="AD148" s="192"/>
      <c r="AE148" s="192"/>
      <c r="AF148" s="192"/>
      <c r="AG148" s="192"/>
      <c r="AH148" s="192"/>
      <c r="AI148" s="192"/>
      <c r="AJ148" s="192"/>
      <c r="AK148" s="192"/>
      <c r="AL148" s="192"/>
      <c r="AM148" s="192"/>
      <c r="AN148" s="192"/>
      <c r="AO148" s="192"/>
      <c r="AP148" s="192"/>
      <c r="AQ148" s="192"/>
      <c r="AR148" s="192"/>
      <c r="AS148" s="192"/>
      <c r="AT148" s="192"/>
      <c r="AU148" s="192"/>
      <c r="AV148" s="192"/>
      <c r="AW148" s="192"/>
      <c r="AX148" s="192"/>
      <c r="AY148" s="192"/>
      <c r="AZ148" s="192"/>
      <c r="BA148" s="192"/>
      <c r="BB148" s="192"/>
      <c r="BC148" s="192"/>
      <c r="BD148" s="192"/>
      <c r="BE148" s="192"/>
      <c r="BF148" s="192"/>
      <c r="BG148" s="192"/>
      <c r="BH148" s="192"/>
      <c r="BI148" s="192"/>
      <c r="BJ148" s="192"/>
      <c r="BK148" s="192"/>
      <c r="BL148" s="192"/>
      <c r="BM148" s="192"/>
      <c r="BN148" s="192"/>
      <c r="BO148" s="192"/>
      <c r="BP148" s="192"/>
      <c r="BQ148" s="192"/>
      <c r="BR148" s="192"/>
      <c r="BS148" s="192"/>
      <c r="BT148" s="192"/>
      <c r="BU148" s="192"/>
      <c r="BV148" s="192"/>
      <c r="BW148" s="192"/>
      <c r="BX148" s="192"/>
      <c r="BY148" s="192"/>
      <c r="BZ148" s="192"/>
      <c r="CA148" s="192"/>
      <c r="CB148" s="192"/>
      <c r="CC148" s="192"/>
      <c r="CD148" s="192"/>
      <c r="CE148" s="192"/>
      <c r="CF148" s="192"/>
      <c r="CG148" s="192"/>
      <c r="CH148" s="192"/>
      <c r="CI148" s="192"/>
      <c r="CJ148" s="192"/>
      <c r="CK148" s="192"/>
      <c r="CL148" s="192"/>
      <c r="CM148" s="192"/>
      <c r="CN148" s="192"/>
      <c r="CO148" s="192"/>
      <c r="CP148" s="192"/>
      <c r="CQ148" s="192"/>
      <c r="CR148" s="192"/>
      <c r="CS148" s="192"/>
      <c r="CT148" s="192"/>
      <c r="CU148" s="192"/>
      <c r="CV148" s="192"/>
      <c r="CW148" s="192"/>
      <c r="CX148" s="192"/>
      <c r="CY148" s="192"/>
      <c r="CZ148" s="192"/>
      <c r="DA148" s="192"/>
      <c r="DB148" s="192"/>
      <c r="DC148" s="192"/>
      <c r="DD148" s="192"/>
      <c r="DE148" s="192"/>
      <c r="DF148" s="192"/>
      <c r="DG148" s="192"/>
      <c r="DH148" s="192"/>
      <c r="DI148" s="192"/>
      <c r="DJ148" s="192"/>
      <c r="DK148" s="192"/>
      <c r="DL148" s="192"/>
    </row>
    <row r="149" spans="3:116" hidden="1" outlineLevel="2">
      <c r="C149" s="179">
        <v>125</v>
      </c>
      <c r="D149" s="195">
        <f t="shared" ca="1" si="9"/>
        <v>-1.7407223761957762</v>
      </c>
      <c r="E149" s="195">
        <f t="shared" ca="1" si="5"/>
        <v>167.90627133379775</v>
      </c>
      <c r="F149" s="195">
        <f t="shared" ca="1" si="6"/>
        <v>188.59271970893752</v>
      </c>
      <c r="G149" s="195">
        <f t="shared" ca="1" si="7"/>
        <v>0</v>
      </c>
      <c r="H149" s="195">
        <f t="shared" ca="1" si="8"/>
        <v>0</v>
      </c>
      <c r="I149" s="192"/>
      <c r="O149" s="192"/>
      <c r="P149" s="192"/>
      <c r="V149" s="192"/>
      <c r="W149" s="192"/>
      <c r="X149" s="192"/>
      <c r="Y149" s="192"/>
      <c r="Z149" s="192"/>
      <c r="AA149" s="192"/>
      <c r="AB149" s="192"/>
      <c r="AC149" s="192"/>
      <c r="AD149" s="192"/>
      <c r="AE149" s="192"/>
      <c r="AF149" s="192"/>
      <c r="AG149" s="192"/>
      <c r="AH149" s="192"/>
      <c r="AI149" s="192"/>
      <c r="AJ149" s="192"/>
      <c r="AK149" s="192"/>
      <c r="AL149" s="192"/>
      <c r="AM149" s="192"/>
      <c r="AN149" s="192"/>
      <c r="AO149" s="192"/>
      <c r="AP149" s="192"/>
      <c r="AQ149" s="192"/>
      <c r="AR149" s="192"/>
      <c r="AS149" s="192"/>
      <c r="AT149" s="192"/>
      <c r="AU149" s="192"/>
      <c r="AV149" s="192"/>
      <c r="AW149" s="192"/>
      <c r="AX149" s="192"/>
      <c r="AY149" s="192"/>
      <c r="AZ149" s="192"/>
      <c r="BA149" s="192"/>
      <c r="BB149" s="192"/>
      <c r="BC149" s="192"/>
      <c r="BD149" s="192"/>
      <c r="BE149" s="192"/>
      <c r="BF149" s="192"/>
      <c r="BG149" s="192"/>
      <c r="BH149" s="192"/>
      <c r="BI149" s="192"/>
      <c r="BJ149" s="192"/>
      <c r="BK149" s="192"/>
      <c r="BL149" s="192"/>
      <c r="BM149" s="192"/>
      <c r="BN149" s="192"/>
      <c r="BO149" s="192"/>
      <c r="BP149" s="192"/>
      <c r="BQ149" s="192"/>
      <c r="BR149" s="192"/>
      <c r="BS149" s="192"/>
      <c r="BT149" s="192"/>
      <c r="BU149" s="192"/>
      <c r="BV149" s="192"/>
      <c r="BW149" s="192"/>
      <c r="BX149" s="192"/>
      <c r="BY149" s="192"/>
      <c r="BZ149" s="192"/>
      <c r="CA149" s="192"/>
      <c r="CB149" s="192"/>
      <c r="CC149" s="192"/>
      <c r="CD149" s="192"/>
      <c r="CE149" s="192"/>
      <c r="CF149" s="192"/>
      <c r="CG149" s="192"/>
      <c r="CH149" s="192"/>
      <c r="CI149" s="192"/>
      <c r="CJ149" s="192"/>
      <c r="CK149" s="192"/>
      <c r="CL149" s="192"/>
      <c r="CM149" s="192"/>
      <c r="CN149" s="192"/>
      <c r="CO149" s="192"/>
      <c r="CP149" s="192"/>
      <c r="CQ149" s="192"/>
      <c r="CR149" s="192"/>
      <c r="CS149" s="192"/>
      <c r="CT149" s="192"/>
      <c r="CU149" s="192"/>
      <c r="CV149" s="192"/>
      <c r="CW149" s="192"/>
      <c r="CX149" s="192"/>
      <c r="CY149" s="192"/>
      <c r="CZ149" s="192"/>
      <c r="DA149" s="192"/>
      <c r="DB149" s="192"/>
      <c r="DC149" s="192"/>
      <c r="DD149" s="192"/>
      <c r="DE149" s="192"/>
      <c r="DF149" s="192"/>
      <c r="DG149" s="192"/>
      <c r="DH149" s="192"/>
      <c r="DI149" s="192"/>
      <c r="DJ149" s="192"/>
      <c r="DK149" s="192"/>
      <c r="DL149" s="192"/>
    </row>
    <row r="150" spans="3:116" hidden="1" outlineLevel="2">
      <c r="C150" s="179">
        <v>126</v>
      </c>
      <c r="D150" s="195">
        <f t="shared" ca="1" si="9"/>
        <v>-1.0090342791385665</v>
      </c>
      <c r="E150" s="195">
        <f t="shared" ca="1" si="5"/>
        <v>197.19030332801071</v>
      </c>
      <c r="F150" s="195">
        <f t="shared" ca="1" si="6"/>
        <v>211.94231988034733</v>
      </c>
      <c r="G150" s="195">
        <f t="shared" ca="1" si="7"/>
        <v>0</v>
      </c>
      <c r="H150" s="195">
        <f t="shared" ca="1" si="8"/>
        <v>0</v>
      </c>
      <c r="I150" s="192"/>
      <c r="O150" s="192"/>
      <c r="P150" s="192"/>
      <c r="V150" s="192"/>
      <c r="W150" s="192"/>
      <c r="X150" s="192"/>
      <c r="Y150" s="192"/>
      <c r="Z150" s="192"/>
      <c r="AA150" s="192"/>
      <c r="AB150" s="192"/>
      <c r="AC150" s="192"/>
      <c r="AD150" s="192"/>
      <c r="AE150" s="192"/>
      <c r="AF150" s="192"/>
      <c r="AG150" s="192"/>
      <c r="AH150" s="192"/>
      <c r="AI150" s="192"/>
      <c r="AJ150" s="192"/>
      <c r="AK150" s="192"/>
      <c r="AL150" s="192"/>
      <c r="AM150" s="192"/>
      <c r="AN150" s="192"/>
      <c r="AO150" s="192"/>
      <c r="AP150" s="192"/>
      <c r="AQ150" s="192"/>
      <c r="AR150" s="192"/>
      <c r="AS150" s="192"/>
      <c r="AT150" s="192"/>
      <c r="AU150" s="192"/>
      <c r="AV150" s="192"/>
      <c r="AW150" s="192"/>
      <c r="AX150" s="192"/>
      <c r="AY150" s="192"/>
      <c r="AZ150" s="192"/>
      <c r="BA150" s="192"/>
      <c r="BB150" s="192"/>
      <c r="BC150" s="192"/>
      <c r="BD150" s="192"/>
      <c r="BE150" s="192"/>
      <c r="BF150" s="192"/>
      <c r="BG150" s="192"/>
      <c r="BH150" s="192"/>
      <c r="BI150" s="192"/>
      <c r="BJ150" s="192"/>
      <c r="BK150" s="192"/>
      <c r="BL150" s="192"/>
      <c r="BM150" s="192"/>
      <c r="BN150" s="192"/>
      <c r="BO150" s="192"/>
      <c r="BP150" s="192"/>
      <c r="BQ150" s="192"/>
      <c r="BR150" s="192"/>
      <c r="BS150" s="192"/>
      <c r="BT150" s="192"/>
      <c r="BU150" s="192"/>
      <c r="BV150" s="192"/>
      <c r="BW150" s="192"/>
      <c r="BX150" s="192"/>
      <c r="BY150" s="192"/>
      <c r="BZ150" s="192"/>
      <c r="CA150" s="192"/>
      <c r="CB150" s="192"/>
      <c r="CC150" s="192"/>
      <c r="CD150" s="192"/>
      <c r="CE150" s="192"/>
      <c r="CF150" s="192"/>
      <c r="CG150" s="192"/>
      <c r="CH150" s="192"/>
      <c r="CI150" s="192"/>
      <c r="CJ150" s="192"/>
      <c r="CK150" s="192"/>
      <c r="CL150" s="192"/>
      <c r="CM150" s="192"/>
      <c r="CN150" s="192"/>
      <c r="CO150" s="192"/>
      <c r="CP150" s="192"/>
      <c r="CQ150" s="192"/>
      <c r="CR150" s="192"/>
      <c r="CS150" s="192"/>
      <c r="CT150" s="192"/>
      <c r="CU150" s="192"/>
      <c r="CV150" s="192"/>
      <c r="CW150" s="192"/>
      <c r="CX150" s="192"/>
      <c r="CY150" s="192"/>
      <c r="CZ150" s="192"/>
      <c r="DA150" s="192"/>
      <c r="DB150" s="192"/>
      <c r="DC150" s="192"/>
      <c r="DD150" s="192"/>
      <c r="DE150" s="192"/>
      <c r="DF150" s="192"/>
      <c r="DG150" s="192"/>
      <c r="DH150" s="192"/>
      <c r="DI150" s="192"/>
      <c r="DJ150" s="192"/>
      <c r="DK150" s="192"/>
      <c r="DL150" s="192"/>
    </row>
    <row r="151" spans="3:116" hidden="1" outlineLevel="2">
      <c r="C151" s="179">
        <v>127</v>
      </c>
      <c r="D151" s="195">
        <f t="shared" ca="1" si="9"/>
        <v>0.16865857272432652</v>
      </c>
      <c r="E151" s="195">
        <f t="shared" ca="1" si="5"/>
        <v>255.42449957725654</v>
      </c>
      <c r="F151" s="195">
        <f t="shared" ca="1" si="6"/>
        <v>255.74697885179651</v>
      </c>
      <c r="G151" s="195">
        <f t="shared" ca="1" si="7"/>
        <v>5.4244995772565403</v>
      </c>
      <c r="H151" s="195">
        <f t="shared" ca="1" si="8"/>
        <v>5.7469788517965128</v>
      </c>
      <c r="I151" s="192"/>
      <c r="O151" s="192"/>
      <c r="P151" s="192"/>
      <c r="V151" s="192"/>
      <c r="W151" s="192"/>
      <c r="X151" s="192"/>
      <c r="Y151" s="192"/>
      <c r="Z151" s="192"/>
      <c r="AA151" s="192"/>
      <c r="AB151" s="192"/>
      <c r="AC151" s="192"/>
      <c r="AD151" s="192"/>
      <c r="AE151" s="192"/>
      <c r="AF151" s="192"/>
      <c r="AG151" s="192"/>
      <c r="AH151" s="192"/>
      <c r="AI151" s="192"/>
      <c r="AJ151" s="192"/>
      <c r="AK151" s="192"/>
      <c r="AL151" s="192"/>
      <c r="AM151" s="192"/>
      <c r="AN151" s="192"/>
      <c r="AO151" s="192"/>
      <c r="AP151" s="192"/>
      <c r="AQ151" s="192"/>
      <c r="AR151" s="192"/>
      <c r="AS151" s="192"/>
      <c r="AT151" s="192"/>
      <c r="AU151" s="192"/>
      <c r="AV151" s="192"/>
      <c r="AW151" s="192"/>
      <c r="AX151" s="192"/>
      <c r="AY151" s="192"/>
      <c r="AZ151" s="192"/>
      <c r="BA151" s="192"/>
      <c r="BB151" s="192"/>
      <c r="BC151" s="192"/>
      <c r="BD151" s="192"/>
      <c r="BE151" s="192"/>
      <c r="BF151" s="192"/>
      <c r="BG151" s="192"/>
      <c r="BH151" s="192"/>
      <c r="BI151" s="192"/>
      <c r="BJ151" s="192"/>
      <c r="BK151" s="192"/>
      <c r="BL151" s="192"/>
      <c r="BM151" s="192"/>
      <c r="BN151" s="192"/>
      <c r="BO151" s="192"/>
      <c r="BP151" s="192"/>
      <c r="BQ151" s="192"/>
      <c r="BR151" s="192"/>
      <c r="BS151" s="192"/>
      <c r="BT151" s="192"/>
      <c r="BU151" s="192"/>
      <c r="BV151" s="192"/>
      <c r="BW151" s="192"/>
      <c r="BX151" s="192"/>
      <c r="BY151" s="192"/>
      <c r="BZ151" s="192"/>
      <c r="CA151" s="192"/>
      <c r="CB151" s="192"/>
      <c r="CC151" s="192"/>
      <c r="CD151" s="192"/>
      <c r="CE151" s="192"/>
      <c r="CF151" s="192"/>
      <c r="CG151" s="192"/>
      <c r="CH151" s="192"/>
      <c r="CI151" s="192"/>
      <c r="CJ151" s="192"/>
      <c r="CK151" s="192"/>
      <c r="CL151" s="192"/>
      <c r="CM151" s="192"/>
      <c r="CN151" s="192"/>
      <c r="CO151" s="192"/>
      <c r="CP151" s="192"/>
      <c r="CQ151" s="192"/>
      <c r="CR151" s="192"/>
      <c r="CS151" s="192"/>
      <c r="CT151" s="192"/>
      <c r="CU151" s="192"/>
      <c r="CV151" s="192"/>
      <c r="CW151" s="192"/>
      <c r="CX151" s="192"/>
      <c r="CY151" s="192"/>
      <c r="CZ151" s="192"/>
      <c r="DA151" s="192"/>
      <c r="DB151" s="192"/>
      <c r="DC151" s="192"/>
      <c r="DD151" s="192"/>
      <c r="DE151" s="192"/>
      <c r="DF151" s="192"/>
      <c r="DG151" s="192"/>
      <c r="DH151" s="192"/>
      <c r="DI151" s="192"/>
      <c r="DJ151" s="192"/>
      <c r="DK151" s="192"/>
      <c r="DL151" s="192"/>
    </row>
    <row r="152" spans="3:116" hidden="1" outlineLevel="2">
      <c r="C152" s="179">
        <v>128</v>
      </c>
      <c r="D152" s="195">
        <f t="shared" ca="1" si="9"/>
        <v>0.64976976814723852</v>
      </c>
      <c r="E152" s="195">
        <f t="shared" ca="1" si="5"/>
        <v>283.90354295101832</v>
      </c>
      <c r="F152" s="195">
        <f t="shared" ca="1" si="6"/>
        <v>276.14858489063829</v>
      </c>
      <c r="G152" s="195">
        <f t="shared" ca="1" si="7"/>
        <v>33.903542951018323</v>
      </c>
      <c r="H152" s="195">
        <f t="shared" ca="1" si="8"/>
        <v>26.14858489063829</v>
      </c>
      <c r="I152" s="192"/>
      <c r="O152" s="192"/>
      <c r="P152" s="192"/>
      <c r="V152" s="192"/>
      <c r="W152" s="192"/>
      <c r="X152" s="192"/>
      <c r="Y152" s="192"/>
      <c r="Z152" s="192"/>
      <c r="AA152" s="192"/>
      <c r="AB152" s="192"/>
      <c r="AC152" s="192"/>
      <c r="AD152" s="192"/>
      <c r="AE152" s="192"/>
      <c r="AF152" s="192"/>
      <c r="AG152" s="192"/>
      <c r="AH152" s="192"/>
      <c r="AI152" s="192"/>
      <c r="AJ152" s="192"/>
      <c r="AK152" s="192"/>
      <c r="AL152" s="192"/>
      <c r="AM152" s="192"/>
      <c r="AN152" s="192"/>
      <c r="AO152" s="192"/>
      <c r="AP152" s="192"/>
      <c r="AQ152" s="192"/>
      <c r="AR152" s="192"/>
      <c r="AS152" s="192"/>
      <c r="AT152" s="192"/>
      <c r="AU152" s="192"/>
      <c r="AV152" s="192"/>
      <c r="AW152" s="192"/>
      <c r="AX152" s="192"/>
      <c r="AY152" s="192"/>
      <c r="AZ152" s="192"/>
      <c r="BA152" s="192"/>
      <c r="BB152" s="192"/>
      <c r="BC152" s="192"/>
      <c r="BD152" s="192"/>
      <c r="BE152" s="192"/>
      <c r="BF152" s="192"/>
      <c r="BG152" s="192"/>
      <c r="BH152" s="192"/>
      <c r="BI152" s="192"/>
      <c r="BJ152" s="192"/>
      <c r="BK152" s="192"/>
      <c r="BL152" s="192"/>
      <c r="BM152" s="192"/>
      <c r="BN152" s="192"/>
      <c r="BO152" s="192"/>
      <c r="BP152" s="192"/>
      <c r="BQ152" s="192"/>
      <c r="BR152" s="192"/>
      <c r="BS152" s="192"/>
      <c r="BT152" s="192"/>
      <c r="BU152" s="192"/>
      <c r="BV152" s="192"/>
      <c r="BW152" s="192"/>
      <c r="BX152" s="192"/>
      <c r="BY152" s="192"/>
      <c r="BZ152" s="192"/>
      <c r="CA152" s="192"/>
      <c r="CB152" s="192"/>
      <c r="CC152" s="192"/>
      <c r="CD152" s="192"/>
      <c r="CE152" s="192"/>
      <c r="CF152" s="192"/>
      <c r="CG152" s="192"/>
      <c r="CH152" s="192"/>
      <c r="CI152" s="192"/>
      <c r="CJ152" s="192"/>
      <c r="CK152" s="192"/>
      <c r="CL152" s="192"/>
      <c r="CM152" s="192"/>
      <c r="CN152" s="192"/>
      <c r="CO152" s="192"/>
      <c r="CP152" s="192"/>
      <c r="CQ152" s="192"/>
      <c r="CR152" s="192"/>
      <c r="CS152" s="192"/>
      <c r="CT152" s="192"/>
      <c r="CU152" s="192"/>
      <c r="CV152" s="192"/>
      <c r="CW152" s="192"/>
      <c r="CX152" s="192"/>
      <c r="CY152" s="192"/>
      <c r="CZ152" s="192"/>
      <c r="DA152" s="192"/>
      <c r="DB152" s="192"/>
      <c r="DC152" s="192"/>
      <c r="DD152" s="192"/>
      <c r="DE152" s="192"/>
      <c r="DF152" s="192"/>
      <c r="DG152" s="192"/>
      <c r="DH152" s="192"/>
      <c r="DI152" s="192"/>
      <c r="DJ152" s="192"/>
      <c r="DK152" s="192"/>
      <c r="DL152" s="192"/>
    </row>
    <row r="153" spans="3:116" hidden="1" outlineLevel="2">
      <c r="C153" s="179">
        <v>129</v>
      </c>
      <c r="D153" s="195">
        <f t="shared" ca="1" si="9"/>
        <v>0.55719103501617995</v>
      </c>
      <c r="E153" s="195">
        <f t="shared" ref="E153:E216" ca="1" si="10">$H$9 * EXP(($H$17 - $H$18 - ($H$11^2)/2)*$H$14 + $H$11*SQRT($H$14)*D153)</f>
        <v>278.18699817349039</v>
      </c>
      <c r="F153" s="195">
        <f t="shared" ref="F153:F216" ca="1" si="11">$H$9 * EXP(($H$17 - $H$18 - ($H$12^2)/2)*$H$14 + $H$12*SQRT($H$14)*D153)</f>
        <v>272.10015499190263</v>
      </c>
      <c r="G153" s="195">
        <f t="shared" ref="G153:G216" ca="1" si="12">MAX(E153-$H$16, 0)</f>
        <v>28.186998173490394</v>
      </c>
      <c r="H153" s="195">
        <f t="shared" ref="H153:H216" ca="1" si="13">MAX(F153-$H$16, 0)</f>
        <v>22.100154991902627</v>
      </c>
      <c r="I153" s="192"/>
      <c r="O153" s="192"/>
      <c r="P153" s="192"/>
      <c r="V153" s="192"/>
      <c r="W153" s="192"/>
      <c r="X153" s="192"/>
      <c r="Y153" s="192"/>
      <c r="Z153" s="192"/>
      <c r="AA153" s="192"/>
      <c r="AB153" s="192"/>
      <c r="AC153" s="192"/>
      <c r="AD153" s="192"/>
      <c r="AE153" s="192"/>
      <c r="AF153" s="192"/>
      <c r="AG153" s="192"/>
      <c r="AH153" s="192"/>
      <c r="AI153" s="192"/>
      <c r="AJ153" s="192"/>
      <c r="AK153" s="192"/>
      <c r="AL153" s="192"/>
      <c r="AM153" s="192"/>
      <c r="AN153" s="192"/>
      <c r="AO153" s="192"/>
      <c r="AP153" s="192"/>
      <c r="AQ153" s="192"/>
      <c r="AR153" s="192"/>
      <c r="AS153" s="192"/>
      <c r="AT153" s="192"/>
      <c r="AU153" s="192"/>
      <c r="AV153" s="192"/>
      <c r="AW153" s="192"/>
      <c r="AX153" s="192"/>
      <c r="AY153" s="192"/>
      <c r="AZ153" s="192"/>
      <c r="BA153" s="192"/>
      <c r="BB153" s="192"/>
      <c r="BC153" s="192"/>
      <c r="BD153" s="192"/>
      <c r="BE153" s="192"/>
      <c r="BF153" s="192"/>
      <c r="BG153" s="192"/>
      <c r="BH153" s="192"/>
      <c r="BI153" s="192"/>
      <c r="BJ153" s="192"/>
      <c r="BK153" s="192"/>
      <c r="BL153" s="192"/>
      <c r="BM153" s="192"/>
      <c r="BN153" s="192"/>
      <c r="BO153" s="192"/>
      <c r="BP153" s="192"/>
      <c r="BQ153" s="192"/>
      <c r="BR153" s="192"/>
      <c r="BS153" s="192"/>
      <c r="BT153" s="192"/>
      <c r="BU153" s="192"/>
      <c r="BV153" s="192"/>
      <c r="BW153" s="192"/>
      <c r="BX153" s="192"/>
      <c r="BY153" s="192"/>
      <c r="BZ153" s="192"/>
      <c r="CA153" s="192"/>
      <c r="CB153" s="192"/>
      <c r="CC153" s="192"/>
      <c r="CD153" s="192"/>
      <c r="CE153" s="192"/>
      <c r="CF153" s="192"/>
      <c r="CG153" s="192"/>
      <c r="CH153" s="192"/>
      <c r="CI153" s="192"/>
      <c r="CJ153" s="192"/>
      <c r="CK153" s="192"/>
      <c r="CL153" s="192"/>
      <c r="CM153" s="192"/>
      <c r="CN153" s="192"/>
      <c r="CO153" s="192"/>
      <c r="CP153" s="192"/>
      <c r="CQ153" s="192"/>
      <c r="CR153" s="192"/>
      <c r="CS153" s="192"/>
      <c r="CT153" s="192"/>
      <c r="CU153" s="192"/>
      <c r="CV153" s="192"/>
      <c r="CW153" s="192"/>
      <c r="CX153" s="192"/>
      <c r="CY153" s="192"/>
      <c r="CZ153" s="192"/>
      <c r="DA153" s="192"/>
      <c r="DB153" s="192"/>
      <c r="DC153" s="192"/>
      <c r="DD153" s="192"/>
      <c r="DE153" s="192"/>
      <c r="DF153" s="192"/>
      <c r="DG153" s="192"/>
      <c r="DH153" s="192"/>
      <c r="DI153" s="192"/>
      <c r="DJ153" s="192"/>
      <c r="DK153" s="192"/>
      <c r="DL153" s="192"/>
    </row>
    <row r="154" spans="3:116" hidden="1" outlineLevel="2">
      <c r="C154" s="179">
        <v>130</v>
      </c>
      <c r="D154" s="195">
        <f t="shared" ref="D154:D217" ca="1" si="14">_xlfn.NORM.S.INV(RAND())</f>
        <v>-0.53119091279303721</v>
      </c>
      <c r="E154" s="195">
        <f t="shared" ca="1" si="10"/>
        <v>219.01910283173817</v>
      </c>
      <c r="F154" s="195">
        <f t="shared" ca="1" si="11"/>
        <v>228.73024344335536</v>
      </c>
      <c r="G154" s="195">
        <f t="shared" ca="1" si="12"/>
        <v>0</v>
      </c>
      <c r="H154" s="195">
        <f t="shared" ca="1" si="13"/>
        <v>0</v>
      </c>
      <c r="I154" s="192"/>
      <c r="O154" s="192"/>
      <c r="P154" s="192"/>
      <c r="V154" s="192"/>
      <c r="W154" s="192"/>
      <c r="X154" s="192"/>
      <c r="Y154" s="192"/>
      <c r="Z154" s="192"/>
      <c r="AA154" s="192"/>
      <c r="AB154" s="192"/>
      <c r="AC154" s="192"/>
      <c r="AD154" s="192"/>
      <c r="AE154" s="192"/>
      <c r="AF154" s="192"/>
      <c r="AG154" s="192"/>
      <c r="AH154" s="192"/>
      <c r="AI154" s="192"/>
      <c r="AJ154" s="192"/>
      <c r="AK154" s="192"/>
      <c r="AL154" s="192"/>
      <c r="AM154" s="192"/>
      <c r="AN154" s="192"/>
      <c r="AO154" s="192"/>
      <c r="AP154" s="192"/>
      <c r="AQ154" s="192"/>
      <c r="AR154" s="192"/>
      <c r="AS154" s="192"/>
      <c r="AT154" s="192"/>
      <c r="AU154" s="192"/>
      <c r="AV154" s="192"/>
      <c r="AW154" s="192"/>
      <c r="AX154" s="192"/>
      <c r="AY154" s="192"/>
      <c r="AZ154" s="192"/>
      <c r="BA154" s="192"/>
      <c r="BB154" s="192"/>
      <c r="BC154" s="192"/>
      <c r="BD154" s="192"/>
      <c r="BE154" s="192"/>
      <c r="BF154" s="192"/>
      <c r="BG154" s="192"/>
      <c r="BH154" s="192"/>
      <c r="BI154" s="192"/>
      <c r="BJ154" s="192"/>
      <c r="BK154" s="192"/>
      <c r="BL154" s="192"/>
      <c r="BM154" s="192"/>
      <c r="BN154" s="192"/>
      <c r="BO154" s="192"/>
      <c r="BP154" s="192"/>
      <c r="BQ154" s="192"/>
      <c r="BR154" s="192"/>
      <c r="BS154" s="192"/>
      <c r="BT154" s="192"/>
      <c r="BU154" s="192"/>
      <c r="BV154" s="192"/>
      <c r="BW154" s="192"/>
      <c r="BX154" s="192"/>
      <c r="BY154" s="192"/>
      <c r="BZ154" s="192"/>
      <c r="CA154" s="192"/>
      <c r="CB154" s="192"/>
      <c r="CC154" s="192"/>
      <c r="CD154" s="192"/>
      <c r="CE154" s="192"/>
      <c r="CF154" s="192"/>
      <c r="CG154" s="192"/>
      <c r="CH154" s="192"/>
      <c r="CI154" s="192"/>
      <c r="CJ154" s="192"/>
      <c r="CK154" s="192"/>
      <c r="CL154" s="192"/>
      <c r="CM154" s="192"/>
      <c r="CN154" s="192"/>
      <c r="CO154" s="192"/>
      <c r="CP154" s="192"/>
      <c r="CQ154" s="192"/>
      <c r="CR154" s="192"/>
      <c r="CS154" s="192"/>
      <c r="CT154" s="192"/>
      <c r="CU154" s="192"/>
      <c r="CV154" s="192"/>
      <c r="CW154" s="192"/>
      <c r="CX154" s="192"/>
      <c r="CY154" s="192"/>
      <c r="CZ154" s="192"/>
      <c r="DA154" s="192"/>
      <c r="DB154" s="192"/>
      <c r="DC154" s="192"/>
      <c r="DD154" s="192"/>
      <c r="DE154" s="192"/>
      <c r="DF154" s="192"/>
      <c r="DG154" s="192"/>
      <c r="DH154" s="192"/>
      <c r="DI154" s="192"/>
      <c r="DJ154" s="192"/>
      <c r="DK154" s="192"/>
      <c r="DL154" s="192"/>
    </row>
    <row r="155" spans="3:116" hidden="1" outlineLevel="2">
      <c r="C155" s="179">
        <v>131</v>
      </c>
      <c r="D155" s="195">
        <f t="shared" ca="1" si="14"/>
        <v>-2.5713438842545258</v>
      </c>
      <c r="E155" s="195">
        <f t="shared" ca="1" si="10"/>
        <v>139.89684620928259</v>
      </c>
      <c r="F155" s="195">
        <f t="shared" ca="1" si="11"/>
        <v>165.18776080680001</v>
      </c>
      <c r="G155" s="195">
        <f t="shared" ca="1" si="12"/>
        <v>0</v>
      </c>
      <c r="H155" s="195">
        <f t="shared" ca="1" si="13"/>
        <v>0</v>
      </c>
      <c r="I155" s="192"/>
      <c r="O155" s="192"/>
      <c r="P155" s="192"/>
      <c r="V155" s="192"/>
      <c r="W155" s="192"/>
      <c r="X155" s="192"/>
      <c r="Y155" s="192"/>
      <c r="Z155" s="192"/>
      <c r="AA155" s="192"/>
      <c r="AB155" s="192"/>
      <c r="AC155" s="192"/>
      <c r="AD155" s="192"/>
      <c r="AE155" s="192"/>
      <c r="AF155" s="192"/>
      <c r="AG155" s="192"/>
      <c r="AH155" s="192"/>
      <c r="AI155" s="192"/>
      <c r="AJ155" s="192"/>
      <c r="AK155" s="192"/>
      <c r="AL155" s="192"/>
      <c r="AM155" s="192"/>
      <c r="AN155" s="192"/>
      <c r="AO155" s="192"/>
      <c r="AP155" s="192"/>
      <c r="AQ155" s="192"/>
      <c r="AR155" s="192"/>
      <c r="AS155" s="192"/>
      <c r="AT155" s="192"/>
      <c r="AU155" s="192"/>
      <c r="AV155" s="192"/>
      <c r="AW155" s="192"/>
      <c r="AX155" s="192"/>
      <c r="AY155" s="192"/>
      <c r="AZ155" s="192"/>
      <c r="BA155" s="192"/>
      <c r="BB155" s="192"/>
      <c r="BC155" s="192"/>
      <c r="BD155" s="192"/>
      <c r="BE155" s="192"/>
      <c r="BF155" s="192"/>
      <c r="BG155" s="192"/>
      <c r="BH155" s="192"/>
      <c r="BI155" s="192"/>
      <c r="BJ155" s="192"/>
      <c r="BK155" s="192"/>
      <c r="BL155" s="192"/>
      <c r="BM155" s="192"/>
      <c r="BN155" s="192"/>
      <c r="BO155" s="192"/>
      <c r="BP155" s="192"/>
      <c r="BQ155" s="192"/>
      <c r="BR155" s="192"/>
      <c r="BS155" s="192"/>
      <c r="BT155" s="192"/>
      <c r="BU155" s="192"/>
      <c r="BV155" s="192"/>
      <c r="BW155" s="192"/>
      <c r="BX155" s="192"/>
      <c r="BY155" s="192"/>
      <c r="BZ155" s="192"/>
      <c r="CA155" s="192"/>
      <c r="CB155" s="192"/>
      <c r="CC155" s="192"/>
      <c r="CD155" s="192"/>
      <c r="CE155" s="192"/>
      <c r="CF155" s="192"/>
      <c r="CG155" s="192"/>
      <c r="CH155" s="192"/>
      <c r="CI155" s="192"/>
      <c r="CJ155" s="192"/>
      <c r="CK155" s="192"/>
      <c r="CL155" s="192"/>
      <c r="CM155" s="192"/>
      <c r="CN155" s="192"/>
      <c r="CO155" s="192"/>
      <c r="CP155" s="192"/>
      <c r="CQ155" s="192"/>
      <c r="CR155" s="192"/>
      <c r="CS155" s="192"/>
      <c r="CT155" s="192"/>
      <c r="CU155" s="192"/>
      <c r="CV155" s="192"/>
      <c r="CW155" s="192"/>
      <c r="CX155" s="192"/>
      <c r="CY155" s="192"/>
      <c r="CZ155" s="192"/>
      <c r="DA155" s="192"/>
      <c r="DB155" s="192"/>
      <c r="DC155" s="192"/>
      <c r="DD155" s="192"/>
      <c r="DE155" s="192"/>
      <c r="DF155" s="192"/>
      <c r="DG155" s="192"/>
      <c r="DH155" s="192"/>
      <c r="DI155" s="192"/>
      <c r="DJ155" s="192"/>
      <c r="DK155" s="192"/>
      <c r="DL155" s="192"/>
    </row>
    <row r="156" spans="3:116" hidden="1" outlineLevel="2">
      <c r="C156" s="179">
        <v>132</v>
      </c>
      <c r="D156" s="195">
        <f t="shared" ca="1" si="14"/>
        <v>-0.7129427565211216</v>
      </c>
      <c r="E156" s="195">
        <f t="shared" ca="1" si="10"/>
        <v>210.44518639189897</v>
      </c>
      <c r="F156" s="195">
        <f t="shared" ca="1" si="11"/>
        <v>222.19356369007485</v>
      </c>
      <c r="G156" s="195">
        <f t="shared" ca="1" si="12"/>
        <v>0</v>
      </c>
      <c r="H156" s="195">
        <f t="shared" ca="1" si="13"/>
        <v>0</v>
      </c>
      <c r="I156" s="192"/>
      <c r="O156" s="192"/>
      <c r="P156" s="192"/>
      <c r="V156" s="192"/>
      <c r="W156" s="192"/>
      <c r="X156" s="192"/>
      <c r="Y156" s="192"/>
      <c r="Z156" s="192"/>
      <c r="AA156" s="192"/>
      <c r="AB156" s="192"/>
      <c r="AC156" s="192"/>
      <c r="AD156" s="192"/>
      <c r="AE156" s="192"/>
      <c r="AF156" s="192"/>
      <c r="AG156" s="192"/>
      <c r="AH156" s="192"/>
      <c r="AI156" s="192"/>
      <c r="AJ156" s="192"/>
      <c r="AK156" s="192"/>
      <c r="AL156" s="192"/>
      <c r="AM156" s="192"/>
      <c r="AN156" s="192"/>
      <c r="AO156" s="192"/>
      <c r="AP156" s="192"/>
      <c r="AQ156" s="192"/>
      <c r="AR156" s="192"/>
      <c r="AS156" s="192"/>
      <c r="AT156" s="192"/>
      <c r="AU156" s="192"/>
      <c r="AV156" s="192"/>
      <c r="AW156" s="192"/>
      <c r="AX156" s="192"/>
      <c r="AY156" s="192"/>
      <c r="AZ156" s="192"/>
      <c r="BA156" s="192"/>
      <c r="BB156" s="192"/>
      <c r="BC156" s="192"/>
      <c r="BD156" s="192"/>
      <c r="BE156" s="192"/>
      <c r="BF156" s="192"/>
      <c r="BG156" s="192"/>
      <c r="BH156" s="192"/>
      <c r="BI156" s="192"/>
      <c r="BJ156" s="192"/>
      <c r="BK156" s="192"/>
      <c r="BL156" s="192"/>
      <c r="BM156" s="192"/>
      <c r="BN156" s="192"/>
      <c r="BO156" s="192"/>
      <c r="BP156" s="192"/>
      <c r="BQ156" s="192"/>
      <c r="BR156" s="192"/>
      <c r="BS156" s="192"/>
      <c r="BT156" s="192"/>
      <c r="BU156" s="192"/>
      <c r="BV156" s="192"/>
      <c r="BW156" s="192"/>
      <c r="BX156" s="192"/>
      <c r="BY156" s="192"/>
      <c r="BZ156" s="192"/>
      <c r="CA156" s="192"/>
      <c r="CB156" s="192"/>
      <c r="CC156" s="192"/>
      <c r="CD156" s="192"/>
      <c r="CE156" s="192"/>
      <c r="CF156" s="192"/>
      <c r="CG156" s="192"/>
      <c r="CH156" s="192"/>
      <c r="CI156" s="192"/>
      <c r="CJ156" s="192"/>
      <c r="CK156" s="192"/>
      <c r="CL156" s="192"/>
      <c r="CM156" s="192"/>
      <c r="CN156" s="192"/>
      <c r="CO156" s="192"/>
      <c r="CP156" s="192"/>
      <c r="CQ156" s="192"/>
      <c r="CR156" s="192"/>
      <c r="CS156" s="192"/>
      <c r="CT156" s="192"/>
      <c r="CU156" s="192"/>
      <c r="CV156" s="192"/>
      <c r="CW156" s="192"/>
      <c r="CX156" s="192"/>
      <c r="CY156" s="192"/>
      <c r="CZ156" s="192"/>
      <c r="DA156" s="192"/>
      <c r="DB156" s="192"/>
      <c r="DC156" s="192"/>
      <c r="DD156" s="192"/>
      <c r="DE156" s="192"/>
      <c r="DF156" s="192"/>
      <c r="DG156" s="192"/>
      <c r="DH156" s="192"/>
      <c r="DI156" s="192"/>
      <c r="DJ156" s="192"/>
      <c r="DK156" s="192"/>
      <c r="DL156" s="192"/>
    </row>
    <row r="157" spans="3:116" hidden="1" outlineLevel="2">
      <c r="C157" s="179">
        <v>133</v>
      </c>
      <c r="D157" s="195">
        <f t="shared" ca="1" si="14"/>
        <v>7.2272264547791648E-2</v>
      </c>
      <c r="E157" s="195">
        <f t="shared" ca="1" si="10"/>
        <v>250.07210123210288</v>
      </c>
      <c r="F157" s="195">
        <f t="shared" ca="1" si="11"/>
        <v>251.84462309219222</v>
      </c>
      <c r="G157" s="195">
        <f t="shared" ca="1" si="12"/>
        <v>7.2101232102880886E-2</v>
      </c>
      <c r="H157" s="195">
        <f t="shared" ca="1" si="13"/>
        <v>1.8446230921922222</v>
      </c>
      <c r="I157" s="192"/>
      <c r="O157" s="192"/>
      <c r="P157" s="192"/>
      <c r="V157" s="192"/>
      <c r="W157" s="192"/>
      <c r="X157" s="192"/>
      <c r="Y157" s="192"/>
      <c r="Z157" s="192"/>
      <c r="AA157" s="192"/>
      <c r="AB157" s="192"/>
      <c r="AC157" s="192"/>
      <c r="AD157" s="192"/>
      <c r="AE157" s="192"/>
      <c r="AF157" s="192"/>
      <c r="AG157" s="192"/>
      <c r="AH157" s="192"/>
      <c r="AI157" s="192"/>
      <c r="AJ157" s="192"/>
      <c r="AK157" s="192"/>
      <c r="AL157" s="192"/>
      <c r="AM157" s="192"/>
      <c r="AN157" s="192"/>
      <c r="AO157" s="192"/>
      <c r="AP157" s="192"/>
      <c r="AQ157" s="192"/>
      <c r="AR157" s="192"/>
      <c r="AS157" s="192"/>
      <c r="AT157" s="192"/>
      <c r="AU157" s="192"/>
      <c r="AV157" s="192"/>
      <c r="AW157" s="192"/>
      <c r="AX157" s="192"/>
      <c r="AY157" s="192"/>
      <c r="AZ157" s="192"/>
      <c r="BA157" s="192"/>
      <c r="BB157" s="192"/>
      <c r="BC157" s="192"/>
      <c r="BD157" s="192"/>
      <c r="BE157" s="192"/>
      <c r="BF157" s="192"/>
      <c r="BG157" s="192"/>
      <c r="BH157" s="192"/>
      <c r="BI157" s="192"/>
      <c r="BJ157" s="192"/>
      <c r="BK157" s="192"/>
      <c r="BL157" s="192"/>
      <c r="BM157" s="192"/>
      <c r="BN157" s="192"/>
      <c r="BO157" s="192"/>
      <c r="BP157" s="192"/>
      <c r="BQ157" s="192"/>
      <c r="BR157" s="192"/>
      <c r="BS157" s="192"/>
      <c r="BT157" s="192"/>
      <c r="BU157" s="192"/>
      <c r="BV157" s="192"/>
      <c r="BW157" s="192"/>
      <c r="BX157" s="192"/>
      <c r="BY157" s="192"/>
      <c r="BZ157" s="192"/>
      <c r="CA157" s="192"/>
      <c r="CB157" s="192"/>
      <c r="CC157" s="192"/>
      <c r="CD157" s="192"/>
      <c r="CE157" s="192"/>
      <c r="CF157" s="192"/>
      <c r="CG157" s="192"/>
      <c r="CH157" s="192"/>
      <c r="CI157" s="192"/>
      <c r="CJ157" s="192"/>
      <c r="CK157" s="192"/>
      <c r="CL157" s="192"/>
      <c r="CM157" s="192"/>
      <c r="CN157" s="192"/>
      <c r="CO157" s="192"/>
      <c r="CP157" s="192"/>
      <c r="CQ157" s="192"/>
      <c r="CR157" s="192"/>
      <c r="CS157" s="192"/>
      <c r="CT157" s="192"/>
      <c r="CU157" s="192"/>
      <c r="CV157" s="192"/>
      <c r="CW157" s="192"/>
      <c r="CX157" s="192"/>
      <c r="CY157" s="192"/>
      <c r="CZ157" s="192"/>
      <c r="DA157" s="192"/>
      <c r="DB157" s="192"/>
      <c r="DC157" s="192"/>
      <c r="DD157" s="192"/>
      <c r="DE157" s="192"/>
      <c r="DF157" s="192"/>
      <c r="DG157" s="192"/>
      <c r="DH157" s="192"/>
      <c r="DI157" s="192"/>
      <c r="DJ157" s="192"/>
      <c r="DK157" s="192"/>
      <c r="DL157" s="192"/>
    </row>
    <row r="158" spans="3:116" hidden="1" outlineLevel="2">
      <c r="C158" s="179">
        <v>134</v>
      </c>
      <c r="D158" s="195">
        <f t="shared" ca="1" si="14"/>
        <v>-4.7809232362289976E-2</v>
      </c>
      <c r="E158" s="195">
        <f t="shared" ca="1" si="10"/>
        <v>243.56052941908681</v>
      </c>
      <c r="F158" s="195">
        <f t="shared" ca="1" si="11"/>
        <v>247.06612611743381</v>
      </c>
      <c r="G158" s="195">
        <f t="shared" ca="1" si="12"/>
        <v>0</v>
      </c>
      <c r="H158" s="195">
        <f t="shared" ca="1" si="13"/>
        <v>0</v>
      </c>
      <c r="I158" s="192"/>
      <c r="O158" s="192"/>
      <c r="P158" s="192"/>
      <c r="V158" s="192"/>
      <c r="W158" s="192"/>
      <c r="X158" s="192"/>
      <c r="Y158" s="192"/>
      <c r="Z158" s="192"/>
      <c r="AA158" s="192"/>
      <c r="AB158" s="192"/>
      <c r="AC158" s="192"/>
      <c r="AD158" s="192"/>
      <c r="AE158" s="192"/>
      <c r="AF158" s="192"/>
      <c r="AG158" s="192"/>
      <c r="AH158" s="192"/>
      <c r="AI158" s="192"/>
      <c r="AJ158" s="192"/>
      <c r="AK158" s="192"/>
      <c r="AL158" s="192"/>
      <c r="AM158" s="192"/>
      <c r="AN158" s="192"/>
      <c r="AO158" s="192"/>
      <c r="AP158" s="192"/>
      <c r="AQ158" s="192"/>
      <c r="AR158" s="192"/>
      <c r="AS158" s="192"/>
      <c r="AT158" s="192"/>
      <c r="AU158" s="192"/>
      <c r="AV158" s="192"/>
      <c r="AW158" s="192"/>
      <c r="AX158" s="192"/>
      <c r="AY158" s="192"/>
      <c r="AZ158" s="192"/>
      <c r="BA158" s="192"/>
      <c r="BB158" s="192"/>
      <c r="BC158" s="192"/>
      <c r="BD158" s="192"/>
      <c r="BE158" s="192"/>
      <c r="BF158" s="192"/>
      <c r="BG158" s="192"/>
      <c r="BH158" s="192"/>
      <c r="BI158" s="192"/>
      <c r="BJ158" s="192"/>
      <c r="BK158" s="192"/>
      <c r="BL158" s="192"/>
      <c r="BM158" s="192"/>
      <c r="BN158" s="192"/>
      <c r="BO158" s="192"/>
      <c r="BP158" s="192"/>
      <c r="BQ158" s="192"/>
      <c r="BR158" s="192"/>
      <c r="BS158" s="192"/>
      <c r="BT158" s="192"/>
      <c r="BU158" s="192"/>
      <c r="BV158" s="192"/>
      <c r="BW158" s="192"/>
      <c r="BX158" s="192"/>
      <c r="BY158" s="192"/>
      <c r="BZ158" s="192"/>
      <c r="CA158" s="192"/>
      <c r="CB158" s="192"/>
      <c r="CC158" s="192"/>
      <c r="CD158" s="192"/>
      <c r="CE158" s="192"/>
      <c r="CF158" s="192"/>
      <c r="CG158" s="192"/>
      <c r="CH158" s="192"/>
      <c r="CI158" s="192"/>
      <c r="CJ158" s="192"/>
      <c r="CK158" s="192"/>
      <c r="CL158" s="192"/>
      <c r="CM158" s="192"/>
      <c r="CN158" s="192"/>
      <c r="CO158" s="192"/>
      <c r="CP158" s="192"/>
      <c r="CQ158" s="192"/>
      <c r="CR158" s="192"/>
      <c r="CS158" s="192"/>
      <c r="CT158" s="192"/>
      <c r="CU158" s="192"/>
      <c r="CV158" s="192"/>
      <c r="CW158" s="192"/>
      <c r="CX158" s="192"/>
      <c r="CY158" s="192"/>
      <c r="CZ158" s="192"/>
      <c r="DA158" s="192"/>
      <c r="DB158" s="192"/>
      <c r="DC158" s="192"/>
      <c r="DD158" s="192"/>
      <c r="DE158" s="192"/>
      <c r="DF158" s="192"/>
      <c r="DG158" s="192"/>
      <c r="DH158" s="192"/>
      <c r="DI158" s="192"/>
      <c r="DJ158" s="192"/>
      <c r="DK158" s="192"/>
      <c r="DL158" s="192"/>
    </row>
    <row r="159" spans="3:116" hidden="1" outlineLevel="2">
      <c r="C159" s="179">
        <v>135</v>
      </c>
      <c r="D159" s="195">
        <f t="shared" ca="1" si="14"/>
        <v>0.60806543522160961</v>
      </c>
      <c r="E159" s="195">
        <f t="shared" ca="1" si="10"/>
        <v>281.31398974729109</v>
      </c>
      <c r="F159" s="195">
        <f t="shared" ca="1" si="11"/>
        <v>274.31746929666116</v>
      </c>
      <c r="G159" s="195">
        <f t="shared" ca="1" si="12"/>
        <v>31.313989747291089</v>
      </c>
      <c r="H159" s="195">
        <f t="shared" ca="1" si="13"/>
        <v>24.317469296661159</v>
      </c>
      <c r="I159" s="192"/>
      <c r="O159" s="192"/>
      <c r="P159" s="192"/>
      <c r="V159" s="192"/>
      <c r="W159" s="192"/>
      <c r="X159" s="192"/>
      <c r="Y159" s="192"/>
      <c r="Z159" s="192"/>
      <c r="AA159" s="192"/>
      <c r="AB159" s="192"/>
      <c r="AC159" s="192"/>
      <c r="AD159" s="192"/>
      <c r="AE159" s="192"/>
      <c r="AF159" s="192"/>
      <c r="AG159" s="192"/>
      <c r="AH159" s="192"/>
      <c r="AI159" s="192"/>
      <c r="AJ159" s="192"/>
      <c r="AK159" s="192"/>
      <c r="AL159" s="192"/>
      <c r="AM159" s="192"/>
      <c r="AN159" s="192"/>
      <c r="AO159" s="192"/>
      <c r="AP159" s="192"/>
      <c r="AQ159" s="192"/>
      <c r="AR159" s="192"/>
      <c r="AS159" s="192"/>
      <c r="AT159" s="192"/>
      <c r="AU159" s="192"/>
      <c r="AV159" s="192"/>
      <c r="AW159" s="192"/>
      <c r="AX159" s="192"/>
      <c r="AY159" s="192"/>
      <c r="AZ159" s="192"/>
      <c r="BA159" s="192"/>
      <c r="BB159" s="192"/>
      <c r="BC159" s="192"/>
      <c r="BD159" s="192"/>
      <c r="BE159" s="192"/>
      <c r="BF159" s="192"/>
      <c r="BG159" s="192"/>
      <c r="BH159" s="192"/>
      <c r="BI159" s="192"/>
      <c r="BJ159" s="192"/>
      <c r="BK159" s="192"/>
      <c r="BL159" s="192"/>
      <c r="BM159" s="192"/>
      <c r="BN159" s="192"/>
      <c r="BO159" s="192"/>
      <c r="BP159" s="192"/>
      <c r="BQ159" s="192"/>
      <c r="BR159" s="192"/>
      <c r="BS159" s="192"/>
      <c r="BT159" s="192"/>
      <c r="BU159" s="192"/>
      <c r="BV159" s="192"/>
      <c r="BW159" s="192"/>
      <c r="BX159" s="192"/>
      <c r="BY159" s="192"/>
      <c r="BZ159" s="192"/>
      <c r="CA159" s="192"/>
      <c r="CB159" s="192"/>
      <c r="CC159" s="192"/>
      <c r="CD159" s="192"/>
      <c r="CE159" s="192"/>
      <c r="CF159" s="192"/>
      <c r="CG159" s="192"/>
      <c r="CH159" s="192"/>
      <c r="CI159" s="192"/>
      <c r="CJ159" s="192"/>
      <c r="CK159" s="192"/>
      <c r="CL159" s="192"/>
      <c r="CM159" s="192"/>
      <c r="CN159" s="192"/>
      <c r="CO159" s="192"/>
      <c r="CP159" s="192"/>
      <c r="CQ159" s="192"/>
      <c r="CR159" s="192"/>
      <c r="CS159" s="192"/>
      <c r="CT159" s="192"/>
      <c r="CU159" s="192"/>
      <c r="CV159" s="192"/>
      <c r="CW159" s="192"/>
      <c r="CX159" s="192"/>
      <c r="CY159" s="192"/>
      <c r="CZ159" s="192"/>
      <c r="DA159" s="192"/>
      <c r="DB159" s="192"/>
      <c r="DC159" s="192"/>
      <c r="DD159" s="192"/>
      <c r="DE159" s="192"/>
      <c r="DF159" s="192"/>
      <c r="DG159" s="192"/>
      <c r="DH159" s="192"/>
      <c r="DI159" s="192"/>
      <c r="DJ159" s="192"/>
      <c r="DK159" s="192"/>
      <c r="DL159" s="192"/>
    </row>
    <row r="160" spans="3:116" hidden="1" outlineLevel="2">
      <c r="C160" s="179">
        <v>136</v>
      </c>
      <c r="D160" s="195">
        <f t="shared" ca="1" si="14"/>
        <v>0.18296388205975697</v>
      </c>
      <c r="E160" s="195">
        <f t="shared" ca="1" si="10"/>
        <v>256.22858755298932</v>
      </c>
      <c r="F160" s="195">
        <f t="shared" ca="1" si="11"/>
        <v>256.33128310399047</v>
      </c>
      <c r="G160" s="195">
        <f t="shared" ca="1" si="12"/>
        <v>6.2285875529893246</v>
      </c>
      <c r="H160" s="195">
        <f t="shared" ca="1" si="13"/>
        <v>6.3312831039904722</v>
      </c>
      <c r="I160" s="192"/>
      <c r="O160" s="192"/>
      <c r="P160" s="192"/>
      <c r="V160" s="192"/>
      <c r="W160" s="192"/>
      <c r="X160" s="192"/>
      <c r="Y160" s="192"/>
      <c r="Z160" s="192"/>
      <c r="AA160" s="192"/>
      <c r="AB160" s="192"/>
      <c r="AC160" s="192"/>
      <c r="AD160" s="192"/>
      <c r="AE160" s="192"/>
      <c r="AF160" s="192"/>
      <c r="AG160" s="192"/>
      <c r="AH160" s="192"/>
      <c r="AI160" s="192"/>
      <c r="AJ160" s="192"/>
      <c r="AK160" s="192"/>
      <c r="AL160" s="192"/>
      <c r="AM160" s="192"/>
      <c r="AN160" s="192"/>
      <c r="AO160" s="192"/>
      <c r="AP160" s="192"/>
      <c r="AQ160" s="192"/>
      <c r="AR160" s="192"/>
      <c r="AS160" s="192"/>
      <c r="AT160" s="192"/>
      <c r="AU160" s="192"/>
      <c r="AV160" s="192"/>
      <c r="AW160" s="192"/>
      <c r="AX160" s="192"/>
      <c r="AY160" s="192"/>
      <c r="AZ160" s="192"/>
      <c r="BA160" s="192"/>
      <c r="BB160" s="192"/>
      <c r="BC160" s="192"/>
      <c r="BD160" s="192"/>
      <c r="BE160" s="192"/>
      <c r="BF160" s="192"/>
      <c r="BG160" s="192"/>
      <c r="BH160" s="192"/>
      <c r="BI160" s="192"/>
      <c r="BJ160" s="192"/>
      <c r="BK160" s="192"/>
      <c r="BL160" s="192"/>
      <c r="BM160" s="192"/>
      <c r="BN160" s="192"/>
      <c r="BO160" s="192"/>
      <c r="BP160" s="192"/>
      <c r="BQ160" s="192"/>
      <c r="BR160" s="192"/>
      <c r="BS160" s="192"/>
      <c r="BT160" s="192"/>
      <c r="BU160" s="192"/>
      <c r="BV160" s="192"/>
      <c r="BW160" s="192"/>
      <c r="BX160" s="192"/>
      <c r="BY160" s="192"/>
      <c r="BZ160" s="192"/>
      <c r="CA160" s="192"/>
      <c r="CB160" s="192"/>
      <c r="CC160" s="192"/>
      <c r="CD160" s="192"/>
      <c r="CE160" s="192"/>
      <c r="CF160" s="192"/>
      <c r="CG160" s="192"/>
      <c r="CH160" s="192"/>
      <c r="CI160" s="192"/>
      <c r="CJ160" s="192"/>
      <c r="CK160" s="192"/>
      <c r="CL160" s="192"/>
      <c r="CM160" s="192"/>
      <c r="CN160" s="192"/>
      <c r="CO160" s="192"/>
      <c r="CP160" s="192"/>
      <c r="CQ160" s="192"/>
      <c r="CR160" s="192"/>
      <c r="CS160" s="192"/>
      <c r="CT160" s="192"/>
      <c r="CU160" s="192"/>
      <c r="CV160" s="192"/>
      <c r="CW160" s="192"/>
      <c r="CX160" s="192"/>
      <c r="CY160" s="192"/>
      <c r="CZ160" s="192"/>
      <c r="DA160" s="192"/>
      <c r="DB160" s="192"/>
      <c r="DC160" s="192"/>
      <c r="DD160" s="192"/>
      <c r="DE160" s="192"/>
      <c r="DF160" s="192"/>
      <c r="DG160" s="192"/>
      <c r="DH160" s="192"/>
      <c r="DI160" s="192"/>
      <c r="DJ160" s="192"/>
      <c r="DK160" s="192"/>
      <c r="DL160" s="192"/>
    </row>
    <row r="161" spans="3:116" hidden="1" outlineLevel="2">
      <c r="C161" s="179">
        <v>137</v>
      </c>
      <c r="D161" s="195">
        <f t="shared" ca="1" si="14"/>
        <v>-0.75858564853333521</v>
      </c>
      <c r="E161" s="195">
        <f t="shared" ca="1" si="10"/>
        <v>208.34529232259732</v>
      </c>
      <c r="F161" s="195">
        <f t="shared" ca="1" si="11"/>
        <v>220.58158197242292</v>
      </c>
      <c r="G161" s="195">
        <f t="shared" ca="1" si="12"/>
        <v>0</v>
      </c>
      <c r="H161" s="195">
        <f t="shared" ca="1" si="13"/>
        <v>0</v>
      </c>
      <c r="I161" s="192"/>
      <c r="O161" s="192"/>
      <c r="P161" s="192"/>
      <c r="V161" s="192"/>
      <c r="W161" s="192"/>
      <c r="X161" s="192"/>
      <c r="Y161" s="192"/>
      <c r="Z161" s="192"/>
      <c r="AA161" s="192"/>
      <c r="AB161" s="192"/>
      <c r="AC161" s="192"/>
      <c r="AD161" s="192"/>
      <c r="AE161" s="192"/>
      <c r="AF161" s="192"/>
      <c r="AG161" s="192"/>
      <c r="AH161" s="192"/>
      <c r="AI161" s="192"/>
      <c r="AJ161" s="192"/>
      <c r="AK161" s="192"/>
      <c r="AL161" s="192"/>
      <c r="AM161" s="192"/>
      <c r="AN161" s="192"/>
      <c r="AO161" s="192"/>
      <c r="AP161" s="192"/>
      <c r="AQ161" s="192"/>
      <c r="AR161" s="192"/>
      <c r="AS161" s="192"/>
      <c r="AT161" s="192"/>
      <c r="AU161" s="192"/>
      <c r="AV161" s="192"/>
      <c r="AW161" s="192"/>
      <c r="AX161" s="192"/>
      <c r="AY161" s="192"/>
      <c r="AZ161" s="192"/>
      <c r="BA161" s="192"/>
      <c r="BB161" s="192"/>
      <c r="BC161" s="192"/>
      <c r="BD161" s="192"/>
      <c r="BE161" s="192"/>
      <c r="BF161" s="192"/>
      <c r="BG161" s="192"/>
      <c r="BH161" s="192"/>
      <c r="BI161" s="192"/>
      <c r="BJ161" s="192"/>
      <c r="BK161" s="192"/>
      <c r="BL161" s="192"/>
      <c r="BM161" s="192"/>
      <c r="BN161" s="192"/>
      <c r="BO161" s="192"/>
      <c r="BP161" s="192"/>
      <c r="BQ161" s="192"/>
      <c r="BR161" s="192"/>
      <c r="BS161" s="192"/>
      <c r="BT161" s="192"/>
      <c r="BU161" s="192"/>
      <c r="BV161" s="192"/>
      <c r="BW161" s="192"/>
      <c r="BX161" s="192"/>
      <c r="BY161" s="192"/>
      <c r="BZ161" s="192"/>
      <c r="CA161" s="192"/>
      <c r="CB161" s="192"/>
      <c r="CC161" s="192"/>
      <c r="CD161" s="192"/>
      <c r="CE161" s="192"/>
      <c r="CF161" s="192"/>
      <c r="CG161" s="192"/>
      <c r="CH161" s="192"/>
      <c r="CI161" s="192"/>
      <c r="CJ161" s="192"/>
      <c r="CK161" s="192"/>
      <c r="CL161" s="192"/>
      <c r="CM161" s="192"/>
      <c r="CN161" s="192"/>
      <c r="CO161" s="192"/>
      <c r="CP161" s="192"/>
      <c r="CQ161" s="192"/>
      <c r="CR161" s="192"/>
      <c r="CS161" s="192"/>
      <c r="CT161" s="192"/>
      <c r="CU161" s="192"/>
      <c r="CV161" s="192"/>
      <c r="CW161" s="192"/>
      <c r="CX161" s="192"/>
      <c r="CY161" s="192"/>
      <c r="CZ161" s="192"/>
      <c r="DA161" s="192"/>
      <c r="DB161" s="192"/>
      <c r="DC161" s="192"/>
      <c r="DD161" s="192"/>
      <c r="DE161" s="192"/>
      <c r="DF161" s="192"/>
      <c r="DG161" s="192"/>
      <c r="DH161" s="192"/>
      <c r="DI161" s="192"/>
      <c r="DJ161" s="192"/>
      <c r="DK161" s="192"/>
      <c r="DL161" s="192"/>
    </row>
    <row r="162" spans="3:116" hidden="1" outlineLevel="2">
      <c r="C162" s="179">
        <v>138</v>
      </c>
      <c r="D162" s="195">
        <f t="shared" ca="1" si="14"/>
        <v>1.1396244343294157</v>
      </c>
      <c r="E162" s="195">
        <f t="shared" ca="1" si="10"/>
        <v>316.16470569459881</v>
      </c>
      <c r="F162" s="195">
        <f t="shared" ca="1" si="11"/>
        <v>298.59387611550085</v>
      </c>
      <c r="G162" s="195">
        <f t="shared" ca="1" si="12"/>
        <v>66.164705694598808</v>
      </c>
      <c r="H162" s="195">
        <f t="shared" ca="1" si="13"/>
        <v>48.593876115500848</v>
      </c>
      <c r="I162" s="192"/>
      <c r="O162" s="192"/>
      <c r="P162" s="192"/>
      <c r="V162" s="192"/>
      <c r="W162" s="192"/>
      <c r="X162" s="192"/>
      <c r="Y162" s="192"/>
      <c r="Z162" s="192"/>
      <c r="AA162" s="192"/>
      <c r="AB162" s="192"/>
      <c r="AC162" s="192"/>
      <c r="AD162" s="192"/>
      <c r="AE162" s="192"/>
      <c r="AF162" s="192"/>
      <c r="AG162" s="192"/>
      <c r="AH162" s="192"/>
      <c r="AI162" s="192"/>
      <c r="AJ162" s="192"/>
      <c r="AK162" s="192"/>
      <c r="AL162" s="192"/>
      <c r="AM162" s="192"/>
      <c r="AN162" s="192"/>
      <c r="AO162" s="192"/>
      <c r="AP162" s="192"/>
      <c r="AQ162" s="192"/>
      <c r="AR162" s="192"/>
      <c r="AS162" s="192"/>
      <c r="AT162" s="192"/>
      <c r="AU162" s="192"/>
      <c r="AV162" s="192"/>
      <c r="AW162" s="192"/>
      <c r="AX162" s="192"/>
      <c r="AY162" s="192"/>
      <c r="AZ162" s="192"/>
      <c r="BA162" s="192"/>
      <c r="BB162" s="192"/>
      <c r="BC162" s="192"/>
      <c r="BD162" s="192"/>
      <c r="BE162" s="192"/>
      <c r="BF162" s="192"/>
      <c r="BG162" s="192"/>
      <c r="BH162" s="192"/>
      <c r="BI162" s="192"/>
      <c r="BJ162" s="192"/>
      <c r="BK162" s="192"/>
      <c r="BL162" s="192"/>
      <c r="BM162" s="192"/>
      <c r="BN162" s="192"/>
      <c r="BO162" s="192"/>
      <c r="BP162" s="192"/>
      <c r="BQ162" s="192"/>
      <c r="BR162" s="192"/>
      <c r="BS162" s="192"/>
      <c r="BT162" s="192"/>
      <c r="BU162" s="192"/>
      <c r="BV162" s="192"/>
      <c r="BW162" s="192"/>
      <c r="BX162" s="192"/>
      <c r="BY162" s="192"/>
      <c r="BZ162" s="192"/>
      <c r="CA162" s="192"/>
      <c r="CB162" s="192"/>
      <c r="CC162" s="192"/>
      <c r="CD162" s="192"/>
      <c r="CE162" s="192"/>
      <c r="CF162" s="192"/>
      <c r="CG162" s="192"/>
      <c r="CH162" s="192"/>
      <c r="CI162" s="192"/>
      <c r="CJ162" s="192"/>
      <c r="CK162" s="192"/>
      <c r="CL162" s="192"/>
      <c r="CM162" s="192"/>
      <c r="CN162" s="192"/>
      <c r="CO162" s="192"/>
      <c r="CP162" s="192"/>
      <c r="CQ162" s="192"/>
      <c r="CR162" s="192"/>
      <c r="CS162" s="192"/>
      <c r="CT162" s="192"/>
      <c r="CU162" s="192"/>
      <c r="CV162" s="192"/>
      <c r="CW162" s="192"/>
      <c r="CX162" s="192"/>
      <c r="CY162" s="192"/>
      <c r="CZ162" s="192"/>
      <c r="DA162" s="192"/>
      <c r="DB162" s="192"/>
      <c r="DC162" s="192"/>
      <c r="DD162" s="192"/>
      <c r="DE162" s="192"/>
      <c r="DF162" s="192"/>
      <c r="DG162" s="192"/>
      <c r="DH162" s="192"/>
      <c r="DI162" s="192"/>
      <c r="DJ162" s="192"/>
      <c r="DK162" s="192"/>
      <c r="DL162" s="192"/>
    </row>
    <row r="163" spans="3:116" hidden="1" outlineLevel="2">
      <c r="C163" s="179">
        <v>139</v>
      </c>
      <c r="D163" s="195">
        <f t="shared" ca="1" si="14"/>
        <v>-0.5501387566716448</v>
      </c>
      <c r="E163" s="195">
        <f t="shared" ca="1" si="10"/>
        <v>218.10919131556946</v>
      </c>
      <c r="F163" s="195">
        <f t="shared" ca="1" si="11"/>
        <v>228.03990378836895</v>
      </c>
      <c r="G163" s="195">
        <f t="shared" ca="1" si="12"/>
        <v>0</v>
      </c>
      <c r="H163" s="195">
        <f t="shared" ca="1" si="13"/>
        <v>0</v>
      </c>
      <c r="I163" s="192"/>
      <c r="O163" s="192"/>
      <c r="P163" s="192"/>
      <c r="V163" s="192"/>
      <c r="W163" s="192"/>
      <c r="X163" s="192"/>
      <c r="Y163" s="192"/>
      <c r="Z163" s="192"/>
      <c r="AA163" s="192"/>
      <c r="AB163" s="192"/>
      <c r="AC163" s="192"/>
      <c r="AD163" s="192"/>
      <c r="AE163" s="192"/>
      <c r="AF163" s="192"/>
      <c r="AG163" s="192"/>
      <c r="AH163" s="192"/>
      <c r="AI163" s="192"/>
      <c r="AJ163" s="192"/>
      <c r="AK163" s="192"/>
      <c r="AL163" s="192"/>
      <c r="AM163" s="192"/>
      <c r="AN163" s="192"/>
      <c r="AO163" s="192"/>
      <c r="AP163" s="192"/>
      <c r="AQ163" s="192"/>
      <c r="AR163" s="192"/>
      <c r="AS163" s="192"/>
      <c r="AT163" s="192"/>
      <c r="AU163" s="192"/>
      <c r="AV163" s="192"/>
      <c r="AW163" s="192"/>
      <c r="AX163" s="192"/>
      <c r="AY163" s="192"/>
      <c r="AZ163" s="192"/>
      <c r="BA163" s="192"/>
      <c r="BB163" s="192"/>
      <c r="BC163" s="192"/>
      <c r="BD163" s="192"/>
      <c r="BE163" s="192"/>
      <c r="BF163" s="192"/>
      <c r="BG163" s="192"/>
      <c r="BH163" s="192"/>
      <c r="BI163" s="192"/>
      <c r="BJ163" s="192"/>
      <c r="BK163" s="192"/>
      <c r="BL163" s="192"/>
      <c r="BM163" s="192"/>
      <c r="BN163" s="192"/>
      <c r="BO163" s="192"/>
      <c r="BP163" s="192"/>
      <c r="BQ163" s="192"/>
      <c r="BR163" s="192"/>
      <c r="BS163" s="192"/>
      <c r="BT163" s="192"/>
      <c r="BU163" s="192"/>
      <c r="BV163" s="192"/>
      <c r="BW163" s="192"/>
      <c r="BX163" s="192"/>
      <c r="BY163" s="192"/>
      <c r="BZ163" s="192"/>
      <c r="CA163" s="192"/>
      <c r="CB163" s="192"/>
      <c r="CC163" s="192"/>
      <c r="CD163" s="192"/>
      <c r="CE163" s="192"/>
      <c r="CF163" s="192"/>
      <c r="CG163" s="192"/>
      <c r="CH163" s="192"/>
      <c r="CI163" s="192"/>
      <c r="CJ163" s="192"/>
      <c r="CK163" s="192"/>
      <c r="CL163" s="192"/>
      <c r="CM163" s="192"/>
      <c r="CN163" s="192"/>
      <c r="CO163" s="192"/>
      <c r="CP163" s="192"/>
      <c r="CQ163" s="192"/>
      <c r="CR163" s="192"/>
      <c r="CS163" s="192"/>
      <c r="CT163" s="192"/>
      <c r="CU163" s="192"/>
      <c r="CV163" s="192"/>
      <c r="CW163" s="192"/>
      <c r="CX163" s="192"/>
      <c r="CY163" s="192"/>
      <c r="CZ163" s="192"/>
      <c r="DA163" s="192"/>
      <c r="DB163" s="192"/>
      <c r="DC163" s="192"/>
      <c r="DD163" s="192"/>
      <c r="DE163" s="192"/>
      <c r="DF163" s="192"/>
      <c r="DG163" s="192"/>
      <c r="DH163" s="192"/>
      <c r="DI163" s="192"/>
      <c r="DJ163" s="192"/>
      <c r="DK163" s="192"/>
      <c r="DL163" s="192"/>
    </row>
    <row r="164" spans="3:116" hidden="1" outlineLevel="2">
      <c r="C164" s="179">
        <v>140</v>
      </c>
      <c r="D164" s="195">
        <f t="shared" ca="1" si="14"/>
        <v>-0.78565868626704938</v>
      </c>
      <c r="E164" s="195">
        <f t="shared" ca="1" si="10"/>
        <v>207.10965585564489</v>
      </c>
      <c r="F164" s="195">
        <f t="shared" ca="1" si="11"/>
        <v>219.63096760341782</v>
      </c>
      <c r="G164" s="195">
        <f t="shared" ca="1" si="12"/>
        <v>0</v>
      </c>
      <c r="H164" s="195">
        <f t="shared" ca="1" si="13"/>
        <v>0</v>
      </c>
      <c r="I164" s="192"/>
      <c r="O164" s="192"/>
      <c r="P164" s="192"/>
      <c r="V164" s="192"/>
      <c r="W164" s="192"/>
      <c r="X164" s="192"/>
      <c r="Y164" s="192"/>
      <c r="Z164" s="192"/>
      <c r="AA164" s="192"/>
      <c r="AB164" s="192"/>
      <c r="AC164" s="192"/>
      <c r="AD164" s="192"/>
      <c r="AE164" s="192"/>
      <c r="AF164" s="192"/>
      <c r="AG164" s="192"/>
      <c r="AH164" s="192"/>
      <c r="AI164" s="192"/>
      <c r="AJ164" s="192"/>
      <c r="AK164" s="192"/>
      <c r="AL164" s="192"/>
      <c r="AM164" s="192"/>
      <c r="AN164" s="192"/>
      <c r="AO164" s="192"/>
      <c r="AP164" s="192"/>
      <c r="AQ164" s="192"/>
      <c r="AR164" s="192"/>
      <c r="AS164" s="192"/>
      <c r="AT164" s="192"/>
      <c r="AU164" s="192"/>
      <c r="AV164" s="192"/>
      <c r="AW164" s="192"/>
      <c r="AX164" s="192"/>
      <c r="AY164" s="192"/>
      <c r="AZ164" s="192"/>
      <c r="BA164" s="192"/>
      <c r="BB164" s="192"/>
      <c r="BC164" s="192"/>
      <c r="BD164" s="192"/>
      <c r="BE164" s="192"/>
      <c r="BF164" s="192"/>
      <c r="BG164" s="192"/>
      <c r="BH164" s="192"/>
      <c r="BI164" s="192"/>
      <c r="BJ164" s="192"/>
      <c r="BK164" s="192"/>
      <c r="BL164" s="192"/>
      <c r="BM164" s="192"/>
      <c r="BN164" s="192"/>
      <c r="BO164" s="192"/>
      <c r="BP164" s="192"/>
      <c r="BQ164" s="192"/>
      <c r="BR164" s="192"/>
      <c r="BS164" s="192"/>
      <c r="BT164" s="192"/>
      <c r="BU164" s="192"/>
      <c r="BV164" s="192"/>
      <c r="BW164" s="192"/>
      <c r="BX164" s="192"/>
      <c r="BY164" s="192"/>
      <c r="BZ164" s="192"/>
      <c r="CA164" s="192"/>
      <c r="CB164" s="192"/>
      <c r="CC164" s="192"/>
      <c r="CD164" s="192"/>
      <c r="CE164" s="192"/>
      <c r="CF164" s="192"/>
      <c r="CG164" s="192"/>
      <c r="CH164" s="192"/>
      <c r="CI164" s="192"/>
      <c r="CJ164" s="192"/>
      <c r="CK164" s="192"/>
      <c r="CL164" s="192"/>
      <c r="CM164" s="192"/>
      <c r="CN164" s="192"/>
      <c r="CO164" s="192"/>
      <c r="CP164" s="192"/>
      <c r="CQ164" s="192"/>
      <c r="CR164" s="192"/>
      <c r="CS164" s="192"/>
      <c r="CT164" s="192"/>
      <c r="CU164" s="192"/>
      <c r="CV164" s="192"/>
      <c r="CW164" s="192"/>
      <c r="CX164" s="192"/>
      <c r="CY164" s="192"/>
      <c r="CZ164" s="192"/>
      <c r="DA164" s="192"/>
      <c r="DB164" s="192"/>
      <c r="DC164" s="192"/>
      <c r="DD164" s="192"/>
      <c r="DE164" s="192"/>
      <c r="DF164" s="192"/>
      <c r="DG164" s="192"/>
      <c r="DH164" s="192"/>
      <c r="DI164" s="192"/>
      <c r="DJ164" s="192"/>
      <c r="DK164" s="192"/>
      <c r="DL164" s="192"/>
    </row>
    <row r="165" spans="3:116" hidden="1" outlineLevel="2">
      <c r="C165" s="179">
        <v>141</v>
      </c>
      <c r="D165" s="195">
        <f t="shared" ca="1" si="14"/>
        <v>-0.92155104839895385</v>
      </c>
      <c r="E165" s="195">
        <f t="shared" ca="1" si="10"/>
        <v>201.01724642597202</v>
      </c>
      <c r="F165" s="195">
        <f t="shared" ca="1" si="11"/>
        <v>214.92091972207339</v>
      </c>
      <c r="G165" s="195">
        <f t="shared" ca="1" si="12"/>
        <v>0</v>
      </c>
      <c r="H165" s="195">
        <f t="shared" ca="1" si="13"/>
        <v>0</v>
      </c>
      <c r="I165" s="192"/>
      <c r="O165" s="192"/>
      <c r="P165" s="192"/>
      <c r="V165" s="192"/>
      <c r="W165" s="192"/>
      <c r="X165" s="192"/>
      <c r="Y165" s="192"/>
      <c r="Z165" s="192"/>
      <c r="AA165" s="192"/>
      <c r="AB165" s="192"/>
      <c r="AC165" s="192"/>
      <c r="AD165" s="192"/>
      <c r="AE165" s="192"/>
      <c r="AF165" s="192"/>
      <c r="AG165" s="192"/>
      <c r="AH165" s="192"/>
      <c r="AI165" s="192"/>
      <c r="AJ165" s="192"/>
      <c r="AK165" s="192"/>
      <c r="AL165" s="192"/>
      <c r="AM165" s="192"/>
      <c r="AN165" s="192"/>
      <c r="AO165" s="192"/>
      <c r="AP165" s="192"/>
      <c r="AQ165" s="192"/>
      <c r="AR165" s="192"/>
      <c r="AS165" s="192"/>
      <c r="AT165" s="192"/>
      <c r="AU165" s="192"/>
      <c r="AV165" s="192"/>
      <c r="AW165" s="192"/>
      <c r="AX165" s="192"/>
      <c r="AY165" s="192"/>
      <c r="AZ165" s="192"/>
      <c r="BA165" s="192"/>
      <c r="BB165" s="192"/>
      <c r="BC165" s="192"/>
      <c r="BD165" s="192"/>
      <c r="BE165" s="192"/>
      <c r="BF165" s="192"/>
      <c r="BG165" s="192"/>
      <c r="BH165" s="192"/>
      <c r="BI165" s="192"/>
      <c r="BJ165" s="192"/>
      <c r="BK165" s="192"/>
      <c r="BL165" s="192"/>
      <c r="BM165" s="192"/>
      <c r="BN165" s="192"/>
      <c r="BO165" s="192"/>
      <c r="BP165" s="192"/>
      <c r="BQ165" s="192"/>
      <c r="BR165" s="192"/>
      <c r="BS165" s="192"/>
      <c r="BT165" s="192"/>
      <c r="BU165" s="192"/>
      <c r="BV165" s="192"/>
      <c r="BW165" s="192"/>
      <c r="BX165" s="192"/>
      <c r="BY165" s="192"/>
      <c r="BZ165" s="192"/>
      <c r="CA165" s="192"/>
      <c r="CB165" s="192"/>
      <c r="CC165" s="192"/>
      <c r="CD165" s="192"/>
      <c r="CE165" s="192"/>
      <c r="CF165" s="192"/>
      <c r="CG165" s="192"/>
      <c r="CH165" s="192"/>
      <c r="CI165" s="192"/>
      <c r="CJ165" s="192"/>
      <c r="CK165" s="192"/>
      <c r="CL165" s="192"/>
      <c r="CM165" s="192"/>
      <c r="CN165" s="192"/>
      <c r="CO165" s="192"/>
      <c r="CP165" s="192"/>
      <c r="CQ165" s="192"/>
      <c r="CR165" s="192"/>
      <c r="CS165" s="192"/>
      <c r="CT165" s="192"/>
      <c r="CU165" s="192"/>
      <c r="CV165" s="192"/>
      <c r="CW165" s="192"/>
      <c r="CX165" s="192"/>
      <c r="CY165" s="192"/>
      <c r="CZ165" s="192"/>
      <c r="DA165" s="192"/>
      <c r="DB165" s="192"/>
      <c r="DC165" s="192"/>
      <c r="DD165" s="192"/>
      <c r="DE165" s="192"/>
      <c r="DF165" s="192"/>
      <c r="DG165" s="192"/>
      <c r="DH165" s="192"/>
      <c r="DI165" s="192"/>
      <c r="DJ165" s="192"/>
      <c r="DK165" s="192"/>
      <c r="DL165" s="192"/>
    </row>
    <row r="166" spans="3:116" hidden="1" outlineLevel="2">
      <c r="C166" s="179">
        <v>142</v>
      </c>
      <c r="D166" s="195">
        <f t="shared" ca="1" si="14"/>
        <v>-0.15686218271805499</v>
      </c>
      <c r="E166" s="195">
        <f t="shared" ca="1" si="10"/>
        <v>237.79402274665327</v>
      </c>
      <c r="F166" s="195">
        <f t="shared" ca="1" si="11"/>
        <v>242.80510152865051</v>
      </c>
      <c r="G166" s="195">
        <f t="shared" ca="1" si="12"/>
        <v>0</v>
      </c>
      <c r="H166" s="195">
        <f t="shared" ca="1" si="13"/>
        <v>0</v>
      </c>
      <c r="I166" s="192"/>
      <c r="O166" s="192"/>
      <c r="P166" s="192"/>
      <c r="V166" s="192"/>
      <c r="W166" s="192"/>
      <c r="X166" s="192"/>
      <c r="Y166" s="192"/>
      <c r="Z166" s="192"/>
      <c r="AA166" s="192"/>
      <c r="AB166" s="192"/>
      <c r="AC166" s="192"/>
      <c r="AD166" s="192"/>
      <c r="AE166" s="192"/>
      <c r="AF166" s="192"/>
      <c r="AG166" s="192"/>
      <c r="AH166" s="192"/>
      <c r="AI166" s="192"/>
      <c r="AJ166" s="192"/>
      <c r="AK166" s="192"/>
      <c r="AL166" s="192"/>
      <c r="AM166" s="192"/>
      <c r="AN166" s="192"/>
      <c r="AO166" s="192"/>
      <c r="AP166" s="192"/>
      <c r="AQ166" s="192"/>
      <c r="AR166" s="192"/>
      <c r="AS166" s="192"/>
      <c r="AT166" s="192"/>
      <c r="AU166" s="192"/>
      <c r="AV166" s="192"/>
      <c r="AW166" s="192"/>
      <c r="AX166" s="192"/>
      <c r="AY166" s="192"/>
      <c r="AZ166" s="192"/>
      <c r="BA166" s="192"/>
      <c r="BB166" s="192"/>
      <c r="BC166" s="192"/>
      <c r="BD166" s="192"/>
      <c r="BE166" s="192"/>
      <c r="BF166" s="192"/>
      <c r="BG166" s="192"/>
      <c r="BH166" s="192"/>
      <c r="BI166" s="192"/>
      <c r="BJ166" s="192"/>
      <c r="BK166" s="192"/>
      <c r="BL166" s="192"/>
      <c r="BM166" s="192"/>
      <c r="BN166" s="192"/>
      <c r="BO166" s="192"/>
      <c r="BP166" s="192"/>
      <c r="BQ166" s="192"/>
      <c r="BR166" s="192"/>
      <c r="BS166" s="192"/>
      <c r="BT166" s="192"/>
      <c r="BU166" s="192"/>
      <c r="BV166" s="192"/>
      <c r="BW166" s="192"/>
      <c r="BX166" s="192"/>
      <c r="BY166" s="192"/>
      <c r="BZ166" s="192"/>
      <c r="CA166" s="192"/>
      <c r="CB166" s="192"/>
      <c r="CC166" s="192"/>
      <c r="CD166" s="192"/>
      <c r="CE166" s="192"/>
      <c r="CF166" s="192"/>
      <c r="CG166" s="192"/>
      <c r="CH166" s="192"/>
      <c r="CI166" s="192"/>
      <c r="CJ166" s="192"/>
      <c r="CK166" s="192"/>
      <c r="CL166" s="192"/>
      <c r="CM166" s="192"/>
      <c r="CN166" s="192"/>
      <c r="CO166" s="192"/>
      <c r="CP166" s="192"/>
      <c r="CQ166" s="192"/>
      <c r="CR166" s="192"/>
      <c r="CS166" s="192"/>
      <c r="CT166" s="192"/>
      <c r="CU166" s="192"/>
      <c r="CV166" s="192"/>
      <c r="CW166" s="192"/>
      <c r="CX166" s="192"/>
      <c r="CY166" s="192"/>
      <c r="CZ166" s="192"/>
      <c r="DA166" s="192"/>
      <c r="DB166" s="192"/>
      <c r="DC166" s="192"/>
      <c r="DD166" s="192"/>
      <c r="DE166" s="192"/>
      <c r="DF166" s="192"/>
      <c r="DG166" s="192"/>
      <c r="DH166" s="192"/>
      <c r="DI166" s="192"/>
      <c r="DJ166" s="192"/>
      <c r="DK166" s="192"/>
      <c r="DL166" s="192"/>
    </row>
    <row r="167" spans="3:116" hidden="1" outlineLevel="2">
      <c r="C167" s="179">
        <v>143</v>
      </c>
      <c r="D167" s="195">
        <f t="shared" ca="1" si="14"/>
        <v>0.70823523259684873</v>
      </c>
      <c r="E167" s="195">
        <f t="shared" ca="1" si="10"/>
        <v>287.57403000641835</v>
      </c>
      <c r="F167" s="195">
        <f t="shared" ca="1" si="11"/>
        <v>278.7362301447655</v>
      </c>
      <c r="G167" s="195">
        <f t="shared" ca="1" si="12"/>
        <v>37.574030006418354</v>
      </c>
      <c r="H167" s="195">
        <f t="shared" ca="1" si="13"/>
        <v>28.7362301447655</v>
      </c>
      <c r="I167" s="192"/>
      <c r="O167" s="192"/>
      <c r="P167" s="192"/>
      <c r="V167" s="192"/>
      <c r="W167" s="192"/>
      <c r="X167" s="192"/>
      <c r="Y167" s="192"/>
      <c r="Z167" s="192"/>
      <c r="AA167" s="192"/>
      <c r="AB167" s="192"/>
      <c r="AC167" s="192"/>
      <c r="AD167" s="192"/>
      <c r="AE167" s="192"/>
      <c r="AF167" s="192"/>
      <c r="AG167" s="192"/>
      <c r="AH167" s="192"/>
      <c r="AI167" s="192"/>
      <c r="AJ167" s="192"/>
      <c r="AK167" s="192"/>
      <c r="AL167" s="192"/>
      <c r="AM167" s="192"/>
      <c r="AN167" s="192"/>
      <c r="AO167" s="192"/>
      <c r="AP167" s="192"/>
      <c r="AQ167" s="192"/>
      <c r="AR167" s="192"/>
      <c r="AS167" s="192"/>
      <c r="AT167" s="192"/>
      <c r="AU167" s="192"/>
      <c r="AV167" s="192"/>
      <c r="AW167" s="192"/>
      <c r="AX167" s="192"/>
      <c r="AY167" s="192"/>
      <c r="AZ167" s="192"/>
      <c r="BA167" s="192"/>
      <c r="BB167" s="192"/>
      <c r="BC167" s="192"/>
      <c r="BD167" s="192"/>
      <c r="BE167" s="192"/>
      <c r="BF167" s="192"/>
      <c r="BG167" s="192"/>
      <c r="BH167" s="192"/>
      <c r="BI167" s="192"/>
      <c r="BJ167" s="192"/>
      <c r="BK167" s="192"/>
      <c r="BL167" s="192"/>
      <c r="BM167" s="192"/>
      <c r="BN167" s="192"/>
      <c r="BO167" s="192"/>
      <c r="BP167" s="192"/>
      <c r="BQ167" s="192"/>
      <c r="BR167" s="192"/>
      <c r="BS167" s="192"/>
      <c r="BT167" s="192"/>
      <c r="BU167" s="192"/>
      <c r="BV167" s="192"/>
      <c r="BW167" s="192"/>
      <c r="BX167" s="192"/>
      <c r="BY167" s="192"/>
      <c r="BZ167" s="192"/>
      <c r="CA167" s="192"/>
      <c r="CB167" s="192"/>
      <c r="CC167" s="192"/>
      <c r="CD167" s="192"/>
      <c r="CE167" s="192"/>
      <c r="CF167" s="192"/>
      <c r="CG167" s="192"/>
      <c r="CH167" s="192"/>
      <c r="CI167" s="192"/>
      <c r="CJ167" s="192"/>
      <c r="CK167" s="192"/>
      <c r="CL167" s="192"/>
      <c r="CM167" s="192"/>
      <c r="CN167" s="192"/>
      <c r="CO167" s="192"/>
      <c r="CP167" s="192"/>
      <c r="CQ167" s="192"/>
      <c r="CR167" s="192"/>
      <c r="CS167" s="192"/>
      <c r="CT167" s="192"/>
      <c r="CU167" s="192"/>
      <c r="CV167" s="192"/>
      <c r="CW167" s="192"/>
      <c r="CX167" s="192"/>
      <c r="CY167" s="192"/>
      <c r="CZ167" s="192"/>
      <c r="DA167" s="192"/>
      <c r="DB167" s="192"/>
      <c r="DC167" s="192"/>
      <c r="DD167" s="192"/>
      <c r="DE167" s="192"/>
      <c r="DF167" s="192"/>
      <c r="DG167" s="192"/>
      <c r="DH167" s="192"/>
      <c r="DI167" s="192"/>
      <c r="DJ167" s="192"/>
      <c r="DK167" s="192"/>
      <c r="DL167" s="192"/>
    </row>
    <row r="168" spans="3:116" hidden="1" outlineLevel="2">
      <c r="C168" s="179">
        <v>144</v>
      </c>
      <c r="D168" s="195">
        <f t="shared" ca="1" si="14"/>
        <v>-0.65445996504222881</v>
      </c>
      <c r="E168" s="195">
        <f t="shared" ca="1" si="10"/>
        <v>213.166768237437</v>
      </c>
      <c r="F168" s="195">
        <f t="shared" ca="1" si="11"/>
        <v>224.27624433646966</v>
      </c>
      <c r="G168" s="195">
        <f t="shared" ca="1" si="12"/>
        <v>0</v>
      </c>
      <c r="H168" s="195">
        <f t="shared" ca="1" si="13"/>
        <v>0</v>
      </c>
      <c r="I168" s="192"/>
      <c r="O168" s="192"/>
      <c r="P168" s="192"/>
      <c r="V168" s="192"/>
      <c r="W168" s="192"/>
      <c r="X168" s="192"/>
      <c r="Y168" s="192"/>
      <c r="Z168" s="192"/>
      <c r="AA168" s="192"/>
      <c r="AB168" s="192"/>
      <c r="AC168" s="192"/>
      <c r="AD168" s="192"/>
      <c r="AE168" s="192"/>
      <c r="AF168" s="192"/>
      <c r="AG168" s="192"/>
      <c r="AH168" s="192"/>
      <c r="AI168" s="192"/>
      <c r="AJ168" s="192"/>
      <c r="AK168" s="192"/>
      <c r="AL168" s="192"/>
      <c r="AM168" s="192"/>
      <c r="AN168" s="192"/>
      <c r="AO168" s="192"/>
      <c r="AP168" s="192"/>
      <c r="AQ168" s="192"/>
      <c r="AR168" s="192"/>
      <c r="AS168" s="192"/>
      <c r="AT168" s="192"/>
      <c r="AU168" s="192"/>
      <c r="AV168" s="192"/>
      <c r="AW168" s="192"/>
      <c r="AX168" s="192"/>
      <c r="AY168" s="192"/>
      <c r="AZ168" s="192"/>
      <c r="BA168" s="192"/>
      <c r="BB168" s="192"/>
      <c r="BC168" s="192"/>
      <c r="BD168" s="192"/>
      <c r="BE168" s="192"/>
      <c r="BF168" s="192"/>
      <c r="BG168" s="192"/>
      <c r="BH168" s="192"/>
      <c r="BI168" s="192"/>
      <c r="BJ168" s="192"/>
      <c r="BK168" s="192"/>
      <c r="BL168" s="192"/>
      <c r="BM168" s="192"/>
      <c r="BN168" s="192"/>
      <c r="BO168" s="192"/>
      <c r="BP168" s="192"/>
      <c r="BQ168" s="192"/>
      <c r="BR168" s="192"/>
      <c r="BS168" s="192"/>
      <c r="BT168" s="192"/>
      <c r="BU168" s="192"/>
      <c r="BV168" s="192"/>
      <c r="BW168" s="192"/>
      <c r="BX168" s="192"/>
      <c r="BY168" s="192"/>
      <c r="BZ168" s="192"/>
      <c r="CA168" s="192"/>
      <c r="CB168" s="192"/>
      <c r="CC168" s="192"/>
      <c r="CD168" s="192"/>
      <c r="CE168" s="192"/>
      <c r="CF168" s="192"/>
      <c r="CG168" s="192"/>
      <c r="CH168" s="192"/>
      <c r="CI168" s="192"/>
      <c r="CJ168" s="192"/>
      <c r="CK168" s="192"/>
      <c r="CL168" s="192"/>
      <c r="CM168" s="192"/>
      <c r="CN168" s="192"/>
      <c r="CO168" s="192"/>
      <c r="CP168" s="192"/>
      <c r="CQ168" s="192"/>
      <c r="CR168" s="192"/>
      <c r="CS168" s="192"/>
      <c r="CT168" s="192"/>
      <c r="CU168" s="192"/>
      <c r="CV168" s="192"/>
      <c r="CW168" s="192"/>
      <c r="CX168" s="192"/>
      <c r="CY168" s="192"/>
      <c r="CZ168" s="192"/>
      <c r="DA168" s="192"/>
      <c r="DB168" s="192"/>
      <c r="DC168" s="192"/>
      <c r="DD168" s="192"/>
      <c r="DE168" s="192"/>
      <c r="DF168" s="192"/>
      <c r="DG168" s="192"/>
      <c r="DH168" s="192"/>
      <c r="DI168" s="192"/>
      <c r="DJ168" s="192"/>
      <c r="DK168" s="192"/>
      <c r="DL168" s="192"/>
    </row>
    <row r="169" spans="3:116" hidden="1" outlineLevel="2">
      <c r="C169" s="179">
        <v>145</v>
      </c>
      <c r="D169" s="195">
        <f t="shared" ca="1" si="14"/>
        <v>0.1555012821126816</v>
      </c>
      <c r="E169" s="195">
        <f t="shared" ca="1" si="10"/>
        <v>254.68716857397007</v>
      </c>
      <c r="F169" s="195">
        <f t="shared" ca="1" si="11"/>
        <v>255.21074168062182</v>
      </c>
      <c r="G169" s="195">
        <f t="shared" ca="1" si="12"/>
        <v>4.6871685739700695</v>
      </c>
      <c r="H169" s="195">
        <f t="shared" ca="1" si="13"/>
        <v>5.2107416806218225</v>
      </c>
      <c r="I169" s="192"/>
      <c r="O169" s="192"/>
      <c r="P169" s="192"/>
      <c r="V169" s="192"/>
      <c r="W169" s="192"/>
      <c r="X169" s="192"/>
      <c r="Y169" s="192"/>
      <c r="Z169" s="192"/>
      <c r="AA169" s="192"/>
      <c r="AB169" s="192"/>
      <c r="AC169" s="192"/>
      <c r="AD169" s="192"/>
      <c r="AE169" s="192"/>
      <c r="AF169" s="192"/>
      <c r="AG169" s="192"/>
      <c r="AH169" s="192"/>
      <c r="AI169" s="192"/>
      <c r="AJ169" s="192"/>
      <c r="AK169" s="192"/>
      <c r="AL169" s="192"/>
      <c r="AM169" s="192"/>
      <c r="AN169" s="192"/>
      <c r="AO169" s="192"/>
      <c r="AP169" s="192"/>
      <c r="AQ169" s="192"/>
      <c r="AR169" s="192"/>
      <c r="AS169" s="192"/>
      <c r="AT169" s="192"/>
      <c r="AU169" s="192"/>
      <c r="AV169" s="192"/>
      <c r="AW169" s="192"/>
      <c r="AX169" s="192"/>
      <c r="AY169" s="192"/>
      <c r="AZ169" s="192"/>
      <c r="BA169" s="192"/>
      <c r="BB169" s="192"/>
      <c r="BC169" s="192"/>
      <c r="BD169" s="192"/>
      <c r="BE169" s="192"/>
      <c r="BF169" s="192"/>
      <c r="BG169" s="192"/>
      <c r="BH169" s="192"/>
      <c r="BI169" s="192"/>
      <c r="BJ169" s="192"/>
      <c r="BK169" s="192"/>
      <c r="BL169" s="192"/>
      <c r="BM169" s="192"/>
      <c r="BN169" s="192"/>
      <c r="BO169" s="192"/>
      <c r="BP169" s="192"/>
      <c r="BQ169" s="192"/>
      <c r="BR169" s="192"/>
      <c r="BS169" s="192"/>
      <c r="BT169" s="192"/>
      <c r="BU169" s="192"/>
      <c r="BV169" s="192"/>
      <c r="BW169" s="192"/>
      <c r="BX169" s="192"/>
      <c r="BY169" s="192"/>
      <c r="BZ169" s="192"/>
      <c r="CA169" s="192"/>
      <c r="CB169" s="192"/>
      <c r="CC169" s="192"/>
      <c r="CD169" s="192"/>
      <c r="CE169" s="192"/>
      <c r="CF169" s="192"/>
      <c r="CG169" s="192"/>
      <c r="CH169" s="192"/>
      <c r="CI169" s="192"/>
      <c r="CJ169" s="192"/>
      <c r="CK169" s="192"/>
      <c r="CL169" s="192"/>
      <c r="CM169" s="192"/>
      <c r="CN169" s="192"/>
      <c r="CO169" s="192"/>
      <c r="CP169" s="192"/>
      <c r="CQ169" s="192"/>
      <c r="CR169" s="192"/>
      <c r="CS169" s="192"/>
      <c r="CT169" s="192"/>
      <c r="CU169" s="192"/>
      <c r="CV169" s="192"/>
      <c r="CW169" s="192"/>
      <c r="CX169" s="192"/>
      <c r="CY169" s="192"/>
      <c r="CZ169" s="192"/>
      <c r="DA169" s="192"/>
      <c r="DB169" s="192"/>
      <c r="DC169" s="192"/>
      <c r="DD169" s="192"/>
      <c r="DE169" s="192"/>
      <c r="DF169" s="192"/>
      <c r="DG169" s="192"/>
      <c r="DH169" s="192"/>
      <c r="DI169" s="192"/>
      <c r="DJ169" s="192"/>
      <c r="DK169" s="192"/>
      <c r="DL169" s="192"/>
    </row>
    <row r="170" spans="3:116" hidden="1" outlineLevel="2">
      <c r="C170" s="179">
        <v>146</v>
      </c>
      <c r="D170" s="195">
        <f t="shared" ca="1" si="14"/>
        <v>-1.0572796649999443</v>
      </c>
      <c r="E170" s="195">
        <f t="shared" ca="1" si="10"/>
        <v>195.11107289893064</v>
      </c>
      <c r="F170" s="195">
        <f t="shared" ca="1" si="11"/>
        <v>210.3173739642956</v>
      </c>
      <c r="G170" s="195">
        <f t="shared" ca="1" si="12"/>
        <v>0</v>
      </c>
      <c r="H170" s="195">
        <f t="shared" ca="1" si="13"/>
        <v>0</v>
      </c>
      <c r="I170" s="192"/>
      <c r="O170" s="192"/>
      <c r="P170" s="192"/>
      <c r="V170" s="192"/>
      <c r="W170" s="192"/>
      <c r="X170" s="192"/>
      <c r="Y170" s="192"/>
      <c r="Z170" s="192"/>
      <c r="AA170" s="192"/>
      <c r="AB170" s="192"/>
      <c r="AC170" s="192"/>
      <c r="AD170" s="192"/>
      <c r="AE170" s="192"/>
      <c r="AF170" s="192"/>
      <c r="AG170" s="192"/>
      <c r="AH170" s="192"/>
      <c r="AI170" s="192"/>
      <c r="AJ170" s="192"/>
      <c r="AK170" s="192"/>
      <c r="AL170" s="192"/>
      <c r="AM170" s="192"/>
      <c r="AN170" s="192"/>
      <c r="AO170" s="192"/>
      <c r="AP170" s="192"/>
      <c r="AQ170" s="192"/>
      <c r="AR170" s="192"/>
      <c r="AS170" s="192"/>
      <c r="AT170" s="192"/>
      <c r="AU170" s="192"/>
      <c r="AV170" s="192"/>
      <c r="AW170" s="192"/>
      <c r="AX170" s="192"/>
      <c r="AY170" s="192"/>
      <c r="AZ170" s="192"/>
      <c r="BA170" s="192"/>
      <c r="BB170" s="192"/>
      <c r="BC170" s="192"/>
      <c r="BD170" s="192"/>
      <c r="BE170" s="192"/>
      <c r="BF170" s="192"/>
      <c r="BG170" s="192"/>
      <c r="BH170" s="192"/>
      <c r="BI170" s="192"/>
      <c r="BJ170" s="192"/>
      <c r="BK170" s="192"/>
      <c r="BL170" s="192"/>
      <c r="BM170" s="192"/>
      <c r="BN170" s="192"/>
      <c r="BO170" s="192"/>
      <c r="BP170" s="192"/>
      <c r="BQ170" s="192"/>
      <c r="BR170" s="192"/>
      <c r="BS170" s="192"/>
      <c r="BT170" s="192"/>
      <c r="BU170" s="192"/>
      <c r="BV170" s="192"/>
      <c r="BW170" s="192"/>
      <c r="BX170" s="192"/>
      <c r="BY170" s="192"/>
      <c r="BZ170" s="192"/>
      <c r="CA170" s="192"/>
      <c r="CB170" s="192"/>
      <c r="CC170" s="192"/>
      <c r="CD170" s="192"/>
      <c r="CE170" s="192"/>
      <c r="CF170" s="192"/>
      <c r="CG170" s="192"/>
      <c r="CH170" s="192"/>
      <c r="CI170" s="192"/>
      <c r="CJ170" s="192"/>
      <c r="CK170" s="192"/>
      <c r="CL170" s="192"/>
      <c r="CM170" s="192"/>
      <c r="CN170" s="192"/>
      <c r="CO170" s="192"/>
      <c r="CP170" s="192"/>
      <c r="CQ170" s="192"/>
      <c r="CR170" s="192"/>
      <c r="CS170" s="192"/>
      <c r="CT170" s="192"/>
      <c r="CU170" s="192"/>
      <c r="CV170" s="192"/>
      <c r="CW170" s="192"/>
      <c r="CX170" s="192"/>
      <c r="CY170" s="192"/>
      <c r="CZ170" s="192"/>
      <c r="DA170" s="192"/>
      <c r="DB170" s="192"/>
      <c r="DC170" s="192"/>
      <c r="DD170" s="192"/>
      <c r="DE170" s="192"/>
      <c r="DF170" s="192"/>
      <c r="DG170" s="192"/>
      <c r="DH170" s="192"/>
      <c r="DI170" s="192"/>
      <c r="DJ170" s="192"/>
      <c r="DK170" s="192"/>
      <c r="DL170" s="192"/>
    </row>
    <row r="171" spans="3:116" hidden="1" outlineLevel="2">
      <c r="C171" s="179">
        <v>147</v>
      </c>
      <c r="D171" s="195">
        <f t="shared" ca="1" si="14"/>
        <v>-0.34584028515597681</v>
      </c>
      <c r="E171" s="195">
        <f t="shared" ca="1" si="10"/>
        <v>228.12264348836382</v>
      </c>
      <c r="F171" s="195">
        <f t="shared" ca="1" si="11"/>
        <v>235.59444196971583</v>
      </c>
      <c r="G171" s="195">
        <f t="shared" ca="1" si="12"/>
        <v>0</v>
      </c>
      <c r="H171" s="195">
        <f t="shared" ca="1" si="13"/>
        <v>0</v>
      </c>
      <c r="I171" s="192"/>
      <c r="O171" s="192"/>
      <c r="P171" s="192"/>
      <c r="V171" s="192"/>
      <c r="W171" s="192"/>
      <c r="X171" s="192"/>
      <c r="Y171" s="192"/>
      <c r="Z171" s="192"/>
      <c r="AA171" s="192"/>
      <c r="AB171" s="192"/>
      <c r="AC171" s="192"/>
      <c r="AD171" s="192"/>
      <c r="AE171" s="192"/>
      <c r="AF171" s="192"/>
      <c r="AG171" s="192"/>
      <c r="AH171" s="192"/>
      <c r="AI171" s="192"/>
      <c r="AJ171" s="192"/>
      <c r="AK171" s="192"/>
      <c r="AL171" s="192"/>
      <c r="AM171" s="192"/>
      <c r="AN171" s="192"/>
      <c r="AO171" s="192"/>
      <c r="AP171" s="192"/>
      <c r="AQ171" s="192"/>
      <c r="AR171" s="192"/>
      <c r="AS171" s="192"/>
      <c r="AT171" s="192"/>
      <c r="AU171" s="192"/>
      <c r="AV171" s="192"/>
      <c r="AW171" s="192"/>
      <c r="AX171" s="192"/>
      <c r="AY171" s="192"/>
      <c r="AZ171" s="192"/>
      <c r="BA171" s="192"/>
      <c r="BB171" s="192"/>
      <c r="BC171" s="192"/>
      <c r="BD171" s="192"/>
      <c r="BE171" s="192"/>
      <c r="BF171" s="192"/>
      <c r="BG171" s="192"/>
      <c r="BH171" s="192"/>
      <c r="BI171" s="192"/>
      <c r="BJ171" s="192"/>
      <c r="BK171" s="192"/>
      <c r="BL171" s="192"/>
      <c r="BM171" s="192"/>
      <c r="BN171" s="192"/>
      <c r="BO171" s="192"/>
      <c r="BP171" s="192"/>
      <c r="BQ171" s="192"/>
      <c r="BR171" s="192"/>
      <c r="BS171" s="192"/>
      <c r="BT171" s="192"/>
      <c r="BU171" s="192"/>
      <c r="BV171" s="192"/>
      <c r="BW171" s="192"/>
      <c r="BX171" s="192"/>
      <c r="BY171" s="192"/>
      <c r="BZ171" s="192"/>
      <c r="CA171" s="192"/>
      <c r="CB171" s="192"/>
      <c r="CC171" s="192"/>
      <c r="CD171" s="192"/>
      <c r="CE171" s="192"/>
      <c r="CF171" s="192"/>
      <c r="CG171" s="192"/>
      <c r="CH171" s="192"/>
      <c r="CI171" s="192"/>
      <c r="CJ171" s="192"/>
      <c r="CK171" s="192"/>
      <c r="CL171" s="192"/>
      <c r="CM171" s="192"/>
      <c r="CN171" s="192"/>
      <c r="CO171" s="192"/>
      <c r="CP171" s="192"/>
      <c r="CQ171" s="192"/>
      <c r="CR171" s="192"/>
      <c r="CS171" s="192"/>
      <c r="CT171" s="192"/>
      <c r="CU171" s="192"/>
      <c r="CV171" s="192"/>
      <c r="CW171" s="192"/>
      <c r="CX171" s="192"/>
      <c r="CY171" s="192"/>
      <c r="CZ171" s="192"/>
      <c r="DA171" s="192"/>
      <c r="DB171" s="192"/>
      <c r="DC171" s="192"/>
      <c r="DD171" s="192"/>
      <c r="DE171" s="192"/>
      <c r="DF171" s="192"/>
      <c r="DG171" s="192"/>
      <c r="DH171" s="192"/>
      <c r="DI171" s="192"/>
      <c r="DJ171" s="192"/>
      <c r="DK171" s="192"/>
      <c r="DL171" s="192"/>
    </row>
    <row r="172" spans="3:116" hidden="1" outlineLevel="2">
      <c r="C172" s="179">
        <v>148</v>
      </c>
      <c r="D172" s="195">
        <f t="shared" ca="1" si="14"/>
        <v>1.0352473426411952</v>
      </c>
      <c r="E172" s="195">
        <f t="shared" ca="1" si="10"/>
        <v>308.99651970983399</v>
      </c>
      <c r="F172" s="195">
        <f t="shared" ca="1" si="11"/>
        <v>293.66314840816074</v>
      </c>
      <c r="G172" s="195">
        <f t="shared" ca="1" si="12"/>
        <v>58.99651970983399</v>
      </c>
      <c r="H172" s="195">
        <f t="shared" ca="1" si="13"/>
        <v>43.663148408160737</v>
      </c>
      <c r="I172" s="192"/>
      <c r="O172" s="192"/>
      <c r="P172" s="192"/>
      <c r="V172" s="192"/>
      <c r="W172" s="192"/>
      <c r="X172" s="192"/>
      <c r="Y172" s="192"/>
      <c r="Z172" s="192"/>
      <c r="AA172" s="192"/>
      <c r="AB172" s="192"/>
      <c r="AC172" s="192"/>
      <c r="AD172" s="192"/>
      <c r="AE172" s="192"/>
      <c r="AF172" s="192"/>
      <c r="AG172" s="192"/>
      <c r="AH172" s="192"/>
      <c r="AI172" s="192"/>
      <c r="AJ172" s="192"/>
      <c r="AK172" s="192"/>
      <c r="AL172" s="192"/>
      <c r="AM172" s="192"/>
      <c r="AN172" s="192"/>
      <c r="AO172" s="192"/>
      <c r="AP172" s="192"/>
      <c r="AQ172" s="192"/>
      <c r="AR172" s="192"/>
      <c r="AS172" s="192"/>
      <c r="AT172" s="192"/>
      <c r="AU172" s="192"/>
      <c r="AV172" s="192"/>
      <c r="AW172" s="192"/>
      <c r="AX172" s="192"/>
      <c r="AY172" s="192"/>
      <c r="AZ172" s="192"/>
      <c r="BA172" s="192"/>
      <c r="BB172" s="192"/>
      <c r="BC172" s="192"/>
      <c r="BD172" s="192"/>
      <c r="BE172" s="192"/>
      <c r="BF172" s="192"/>
      <c r="BG172" s="192"/>
      <c r="BH172" s="192"/>
      <c r="BI172" s="192"/>
      <c r="BJ172" s="192"/>
      <c r="BK172" s="192"/>
      <c r="BL172" s="192"/>
      <c r="BM172" s="192"/>
      <c r="BN172" s="192"/>
      <c r="BO172" s="192"/>
      <c r="BP172" s="192"/>
      <c r="BQ172" s="192"/>
      <c r="BR172" s="192"/>
      <c r="BS172" s="192"/>
      <c r="BT172" s="192"/>
      <c r="BU172" s="192"/>
      <c r="BV172" s="192"/>
      <c r="BW172" s="192"/>
      <c r="BX172" s="192"/>
      <c r="BY172" s="192"/>
      <c r="BZ172" s="192"/>
      <c r="CA172" s="192"/>
      <c r="CB172" s="192"/>
      <c r="CC172" s="192"/>
      <c r="CD172" s="192"/>
      <c r="CE172" s="192"/>
      <c r="CF172" s="192"/>
      <c r="CG172" s="192"/>
      <c r="CH172" s="192"/>
      <c r="CI172" s="192"/>
      <c r="CJ172" s="192"/>
      <c r="CK172" s="192"/>
      <c r="CL172" s="192"/>
      <c r="CM172" s="192"/>
      <c r="CN172" s="192"/>
      <c r="CO172" s="192"/>
      <c r="CP172" s="192"/>
      <c r="CQ172" s="192"/>
      <c r="CR172" s="192"/>
      <c r="CS172" s="192"/>
      <c r="CT172" s="192"/>
      <c r="CU172" s="192"/>
      <c r="CV172" s="192"/>
      <c r="CW172" s="192"/>
      <c r="CX172" s="192"/>
      <c r="CY172" s="192"/>
      <c r="CZ172" s="192"/>
      <c r="DA172" s="192"/>
      <c r="DB172" s="192"/>
      <c r="DC172" s="192"/>
      <c r="DD172" s="192"/>
      <c r="DE172" s="192"/>
      <c r="DF172" s="192"/>
      <c r="DG172" s="192"/>
      <c r="DH172" s="192"/>
      <c r="DI172" s="192"/>
      <c r="DJ172" s="192"/>
      <c r="DK172" s="192"/>
      <c r="DL172" s="192"/>
    </row>
    <row r="173" spans="3:116" hidden="1" outlineLevel="2">
      <c r="C173" s="179">
        <v>149</v>
      </c>
      <c r="D173" s="195">
        <f t="shared" ca="1" si="14"/>
        <v>0.99229163126271414</v>
      </c>
      <c r="E173" s="195">
        <f t="shared" ca="1" si="10"/>
        <v>306.09391604623272</v>
      </c>
      <c r="F173" s="195">
        <f t="shared" ca="1" si="11"/>
        <v>291.65766614056707</v>
      </c>
      <c r="G173" s="195">
        <f t="shared" ca="1" si="12"/>
        <v>56.093916046232721</v>
      </c>
      <c r="H173" s="195">
        <f t="shared" ca="1" si="13"/>
        <v>41.657666140567073</v>
      </c>
      <c r="I173" s="192"/>
      <c r="O173" s="192"/>
      <c r="P173" s="192"/>
      <c r="V173" s="192"/>
      <c r="W173" s="192"/>
      <c r="X173" s="192"/>
      <c r="Y173" s="192"/>
      <c r="Z173" s="192"/>
      <c r="AA173" s="192"/>
      <c r="AB173" s="192"/>
      <c r="AC173" s="192"/>
      <c r="AD173" s="192"/>
      <c r="AE173" s="192"/>
      <c r="AF173" s="192"/>
      <c r="AG173" s="192"/>
      <c r="AH173" s="192"/>
      <c r="AI173" s="192"/>
      <c r="AJ173" s="192"/>
      <c r="AK173" s="192"/>
      <c r="AL173" s="192"/>
      <c r="AM173" s="192"/>
      <c r="AN173" s="192"/>
      <c r="AO173" s="192"/>
      <c r="AP173" s="192"/>
      <c r="AQ173" s="192"/>
      <c r="AR173" s="192"/>
      <c r="AS173" s="192"/>
      <c r="AT173" s="192"/>
      <c r="AU173" s="192"/>
      <c r="AV173" s="192"/>
      <c r="AW173" s="192"/>
      <c r="AX173" s="192"/>
      <c r="AY173" s="192"/>
      <c r="AZ173" s="192"/>
      <c r="BA173" s="192"/>
      <c r="BB173" s="192"/>
      <c r="BC173" s="192"/>
      <c r="BD173" s="192"/>
      <c r="BE173" s="192"/>
      <c r="BF173" s="192"/>
      <c r="BG173" s="192"/>
      <c r="BH173" s="192"/>
      <c r="BI173" s="192"/>
      <c r="BJ173" s="192"/>
      <c r="BK173" s="192"/>
      <c r="BL173" s="192"/>
      <c r="BM173" s="192"/>
      <c r="BN173" s="192"/>
      <c r="BO173" s="192"/>
      <c r="BP173" s="192"/>
      <c r="BQ173" s="192"/>
      <c r="BR173" s="192"/>
      <c r="BS173" s="192"/>
      <c r="BT173" s="192"/>
      <c r="BU173" s="192"/>
      <c r="BV173" s="192"/>
      <c r="BW173" s="192"/>
      <c r="BX173" s="192"/>
      <c r="BY173" s="192"/>
      <c r="BZ173" s="192"/>
      <c r="CA173" s="192"/>
      <c r="CB173" s="192"/>
      <c r="CC173" s="192"/>
      <c r="CD173" s="192"/>
      <c r="CE173" s="192"/>
      <c r="CF173" s="192"/>
      <c r="CG173" s="192"/>
      <c r="CH173" s="192"/>
      <c r="CI173" s="192"/>
      <c r="CJ173" s="192"/>
      <c r="CK173" s="192"/>
      <c r="CL173" s="192"/>
      <c r="CM173" s="192"/>
      <c r="CN173" s="192"/>
      <c r="CO173" s="192"/>
      <c r="CP173" s="192"/>
      <c r="CQ173" s="192"/>
      <c r="CR173" s="192"/>
      <c r="CS173" s="192"/>
      <c r="CT173" s="192"/>
      <c r="CU173" s="192"/>
      <c r="CV173" s="192"/>
      <c r="CW173" s="192"/>
      <c r="CX173" s="192"/>
      <c r="CY173" s="192"/>
      <c r="CZ173" s="192"/>
      <c r="DA173" s="192"/>
      <c r="DB173" s="192"/>
      <c r="DC173" s="192"/>
      <c r="DD173" s="192"/>
      <c r="DE173" s="192"/>
      <c r="DF173" s="192"/>
      <c r="DG173" s="192"/>
      <c r="DH173" s="192"/>
      <c r="DI173" s="192"/>
      <c r="DJ173" s="192"/>
      <c r="DK173" s="192"/>
      <c r="DL173" s="192"/>
    </row>
    <row r="174" spans="3:116" hidden="1" outlineLevel="2">
      <c r="C174" s="179">
        <v>150</v>
      </c>
      <c r="D174" s="195">
        <f t="shared" ca="1" si="14"/>
        <v>1.8856929361566355</v>
      </c>
      <c r="E174" s="195">
        <f t="shared" ca="1" si="10"/>
        <v>372.48108317155385</v>
      </c>
      <c r="F174" s="195">
        <f t="shared" ca="1" si="11"/>
        <v>336.33336996220373</v>
      </c>
      <c r="G174" s="195">
        <f t="shared" ca="1" si="12"/>
        <v>122.48108317155385</v>
      </c>
      <c r="H174" s="195">
        <f t="shared" ca="1" si="13"/>
        <v>86.333369962203733</v>
      </c>
      <c r="I174" s="192"/>
      <c r="O174" s="192"/>
      <c r="P174" s="192"/>
      <c r="V174" s="192"/>
      <c r="W174" s="192"/>
      <c r="X174" s="192"/>
      <c r="Y174" s="192"/>
      <c r="Z174" s="192"/>
      <c r="AA174" s="192"/>
      <c r="AB174" s="192"/>
      <c r="AC174" s="192"/>
      <c r="AD174" s="192"/>
      <c r="AE174" s="192"/>
      <c r="AF174" s="192"/>
      <c r="AG174" s="192"/>
      <c r="AH174" s="192"/>
      <c r="AI174" s="192"/>
      <c r="AJ174" s="192"/>
      <c r="AK174" s="192"/>
      <c r="AL174" s="192"/>
      <c r="AM174" s="192"/>
      <c r="AN174" s="192"/>
      <c r="AO174" s="192"/>
      <c r="AP174" s="192"/>
      <c r="AQ174" s="192"/>
      <c r="AR174" s="192"/>
      <c r="AS174" s="192"/>
      <c r="AT174" s="192"/>
      <c r="AU174" s="192"/>
      <c r="AV174" s="192"/>
      <c r="AW174" s="192"/>
      <c r="AX174" s="192"/>
      <c r="AY174" s="192"/>
      <c r="AZ174" s="192"/>
      <c r="BA174" s="192"/>
      <c r="BB174" s="192"/>
      <c r="BC174" s="192"/>
      <c r="BD174" s="192"/>
      <c r="BE174" s="192"/>
      <c r="BF174" s="192"/>
      <c r="BG174" s="192"/>
      <c r="BH174" s="192"/>
      <c r="BI174" s="192"/>
      <c r="BJ174" s="192"/>
      <c r="BK174" s="192"/>
      <c r="BL174" s="192"/>
      <c r="BM174" s="192"/>
      <c r="BN174" s="192"/>
      <c r="BO174" s="192"/>
      <c r="BP174" s="192"/>
      <c r="BQ174" s="192"/>
      <c r="BR174" s="192"/>
      <c r="BS174" s="192"/>
      <c r="BT174" s="192"/>
      <c r="BU174" s="192"/>
      <c r="BV174" s="192"/>
      <c r="BW174" s="192"/>
      <c r="BX174" s="192"/>
      <c r="BY174" s="192"/>
      <c r="BZ174" s="192"/>
      <c r="CA174" s="192"/>
      <c r="CB174" s="192"/>
      <c r="CC174" s="192"/>
      <c r="CD174" s="192"/>
      <c r="CE174" s="192"/>
      <c r="CF174" s="192"/>
      <c r="CG174" s="192"/>
      <c r="CH174" s="192"/>
      <c r="CI174" s="192"/>
      <c r="CJ174" s="192"/>
      <c r="CK174" s="192"/>
      <c r="CL174" s="192"/>
      <c r="CM174" s="192"/>
      <c r="CN174" s="192"/>
      <c r="CO174" s="192"/>
      <c r="CP174" s="192"/>
      <c r="CQ174" s="192"/>
      <c r="CR174" s="192"/>
      <c r="CS174" s="192"/>
      <c r="CT174" s="192"/>
      <c r="CU174" s="192"/>
      <c r="CV174" s="192"/>
      <c r="CW174" s="192"/>
      <c r="CX174" s="192"/>
      <c r="CY174" s="192"/>
      <c r="CZ174" s="192"/>
      <c r="DA174" s="192"/>
      <c r="DB174" s="192"/>
      <c r="DC174" s="192"/>
      <c r="DD174" s="192"/>
      <c r="DE174" s="192"/>
      <c r="DF174" s="192"/>
      <c r="DG174" s="192"/>
      <c r="DH174" s="192"/>
      <c r="DI174" s="192"/>
      <c r="DJ174" s="192"/>
      <c r="DK174" s="192"/>
      <c r="DL174" s="192"/>
    </row>
    <row r="175" spans="3:116" hidden="1" outlineLevel="2">
      <c r="C175" s="179">
        <v>151</v>
      </c>
      <c r="D175" s="195">
        <f t="shared" ca="1" si="14"/>
        <v>-0.60350376907738923</v>
      </c>
      <c r="E175" s="195">
        <f t="shared" ca="1" si="10"/>
        <v>215.56676685019286</v>
      </c>
      <c r="F175" s="195">
        <f t="shared" ca="1" si="11"/>
        <v>226.10679721608534</v>
      </c>
      <c r="G175" s="195">
        <f t="shared" ca="1" si="12"/>
        <v>0</v>
      </c>
      <c r="H175" s="195">
        <f t="shared" ca="1" si="13"/>
        <v>0</v>
      </c>
      <c r="I175" s="192"/>
      <c r="O175" s="192"/>
      <c r="P175" s="192"/>
      <c r="V175" s="192"/>
      <c r="W175" s="192"/>
      <c r="X175" s="192"/>
      <c r="Y175" s="192"/>
      <c r="Z175" s="192"/>
      <c r="AA175" s="192"/>
      <c r="AB175" s="192"/>
      <c r="AC175" s="192"/>
      <c r="AD175" s="192"/>
      <c r="AE175" s="192"/>
      <c r="AF175" s="192"/>
      <c r="AG175" s="192"/>
      <c r="AH175" s="192"/>
      <c r="AI175" s="192"/>
      <c r="AJ175" s="192"/>
      <c r="AK175" s="192"/>
      <c r="AL175" s="192"/>
      <c r="AM175" s="192"/>
      <c r="AN175" s="192"/>
      <c r="AO175" s="192"/>
      <c r="AP175" s="192"/>
      <c r="AQ175" s="192"/>
      <c r="AR175" s="192"/>
      <c r="AS175" s="192"/>
      <c r="AT175" s="192"/>
      <c r="AU175" s="192"/>
      <c r="AV175" s="192"/>
      <c r="AW175" s="192"/>
      <c r="AX175" s="192"/>
      <c r="AY175" s="192"/>
      <c r="AZ175" s="192"/>
      <c r="BA175" s="192"/>
      <c r="BB175" s="192"/>
      <c r="BC175" s="192"/>
      <c r="BD175" s="192"/>
      <c r="BE175" s="192"/>
      <c r="BF175" s="192"/>
      <c r="BG175" s="192"/>
      <c r="BH175" s="192"/>
      <c r="BI175" s="192"/>
      <c r="BJ175" s="192"/>
      <c r="BK175" s="192"/>
      <c r="BL175" s="192"/>
      <c r="BM175" s="192"/>
      <c r="BN175" s="192"/>
      <c r="BO175" s="192"/>
      <c r="BP175" s="192"/>
      <c r="BQ175" s="192"/>
      <c r="BR175" s="192"/>
      <c r="BS175" s="192"/>
      <c r="BT175" s="192"/>
      <c r="BU175" s="192"/>
      <c r="BV175" s="192"/>
      <c r="BW175" s="192"/>
      <c r="BX175" s="192"/>
      <c r="BY175" s="192"/>
      <c r="BZ175" s="192"/>
      <c r="CA175" s="192"/>
      <c r="CB175" s="192"/>
      <c r="CC175" s="192"/>
      <c r="CD175" s="192"/>
      <c r="CE175" s="192"/>
      <c r="CF175" s="192"/>
      <c r="CG175" s="192"/>
      <c r="CH175" s="192"/>
      <c r="CI175" s="192"/>
      <c r="CJ175" s="192"/>
      <c r="CK175" s="192"/>
      <c r="CL175" s="192"/>
      <c r="CM175" s="192"/>
      <c r="CN175" s="192"/>
      <c r="CO175" s="192"/>
      <c r="CP175" s="192"/>
      <c r="CQ175" s="192"/>
      <c r="CR175" s="192"/>
      <c r="CS175" s="192"/>
      <c r="CT175" s="192"/>
      <c r="CU175" s="192"/>
      <c r="CV175" s="192"/>
      <c r="CW175" s="192"/>
      <c r="CX175" s="192"/>
      <c r="CY175" s="192"/>
      <c r="CZ175" s="192"/>
      <c r="DA175" s="192"/>
      <c r="DB175" s="192"/>
      <c r="DC175" s="192"/>
      <c r="DD175" s="192"/>
      <c r="DE175" s="192"/>
      <c r="DF175" s="192"/>
      <c r="DG175" s="192"/>
      <c r="DH175" s="192"/>
      <c r="DI175" s="192"/>
      <c r="DJ175" s="192"/>
      <c r="DK175" s="192"/>
      <c r="DL175" s="192"/>
    </row>
    <row r="176" spans="3:116" hidden="1" outlineLevel="2">
      <c r="C176" s="179">
        <v>152</v>
      </c>
      <c r="D176" s="195">
        <f t="shared" ca="1" si="14"/>
        <v>1.2856015200504827</v>
      </c>
      <c r="E176" s="195">
        <f t="shared" ca="1" si="10"/>
        <v>326.46957343583421</v>
      </c>
      <c r="F176" s="195">
        <f t="shared" ca="1" si="11"/>
        <v>305.62893639745579</v>
      </c>
      <c r="G176" s="195">
        <f t="shared" ca="1" si="12"/>
        <v>76.469573435834207</v>
      </c>
      <c r="H176" s="195">
        <f t="shared" ca="1" si="13"/>
        <v>55.628936397455789</v>
      </c>
      <c r="I176" s="192"/>
      <c r="O176" s="192"/>
      <c r="P176" s="192"/>
      <c r="V176" s="192"/>
      <c r="W176" s="192"/>
      <c r="X176" s="192"/>
      <c r="Y176" s="192"/>
      <c r="Z176" s="192"/>
      <c r="AA176" s="192"/>
      <c r="AB176" s="192"/>
      <c r="AC176" s="192"/>
      <c r="AD176" s="192"/>
      <c r="AE176" s="192"/>
      <c r="AF176" s="192"/>
      <c r="AG176" s="192"/>
      <c r="AH176" s="192"/>
      <c r="AI176" s="192"/>
      <c r="AJ176" s="192"/>
      <c r="AK176" s="192"/>
      <c r="AL176" s="192"/>
      <c r="AM176" s="192"/>
      <c r="AN176" s="192"/>
      <c r="AO176" s="192"/>
      <c r="AP176" s="192"/>
      <c r="AQ176" s="192"/>
      <c r="AR176" s="192"/>
      <c r="AS176" s="192"/>
      <c r="AT176" s="192"/>
      <c r="AU176" s="192"/>
      <c r="AV176" s="192"/>
      <c r="AW176" s="192"/>
      <c r="AX176" s="192"/>
      <c r="AY176" s="192"/>
      <c r="AZ176" s="192"/>
      <c r="BA176" s="192"/>
      <c r="BB176" s="192"/>
      <c r="BC176" s="192"/>
      <c r="BD176" s="192"/>
      <c r="BE176" s="192"/>
      <c r="BF176" s="192"/>
      <c r="BG176" s="192"/>
      <c r="BH176" s="192"/>
      <c r="BI176" s="192"/>
      <c r="BJ176" s="192"/>
      <c r="BK176" s="192"/>
      <c r="BL176" s="192"/>
      <c r="BM176" s="192"/>
      <c r="BN176" s="192"/>
      <c r="BO176" s="192"/>
      <c r="BP176" s="192"/>
      <c r="BQ176" s="192"/>
      <c r="BR176" s="192"/>
      <c r="BS176" s="192"/>
      <c r="BT176" s="192"/>
      <c r="BU176" s="192"/>
      <c r="BV176" s="192"/>
      <c r="BW176" s="192"/>
      <c r="BX176" s="192"/>
      <c r="BY176" s="192"/>
      <c r="BZ176" s="192"/>
      <c r="CA176" s="192"/>
      <c r="CB176" s="192"/>
      <c r="CC176" s="192"/>
      <c r="CD176" s="192"/>
      <c r="CE176" s="192"/>
      <c r="CF176" s="192"/>
      <c r="CG176" s="192"/>
      <c r="CH176" s="192"/>
      <c r="CI176" s="192"/>
      <c r="CJ176" s="192"/>
      <c r="CK176" s="192"/>
      <c r="CL176" s="192"/>
      <c r="CM176" s="192"/>
      <c r="CN176" s="192"/>
      <c r="CO176" s="192"/>
      <c r="CP176" s="192"/>
      <c r="CQ176" s="192"/>
      <c r="CR176" s="192"/>
      <c r="CS176" s="192"/>
      <c r="CT176" s="192"/>
      <c r="CU176" s="192"/>
      <c r="CV176" s="192"/>
      <c r="CW176" s="192"/>
      <c r="CX176" s="192"/>
      <c r="CY176" s="192"/>
      <c r="CZ176" s="192"/>
      <c r="DA176" s="192"/>
      <c r="DB176" s="192"/>
      <c r="DC176" s="192"/>
      <c r="DD176" s="192"/>
      <c r="DE176" s="192"/>
      <c r="DF176" s="192"/>
      <c r="DG176" s="192"/>
      <c r="DH176" s="192"/>
      <c r="DI176" s="192"/>
      <c r="DJ176" s="192"/>
      <c r="DK176" s="192"/>
      <c r="DL176" s="192"/>
    </row>
    <row r="177" spans="3:116" hidden="1" outlineLevel="2">
      <c r="C177" s="179">
        <v>153</v>
      </c>
      <c r="D177" s="195">
        <f t="shared" ca="1" si="14"/>
        <v>-0.65389572249273775</v>
      </c>
      <c r="E177" s="195">
        <f t="shared" ca="1" si="10"/>
        <v>213.19319678666821</v>
      </c>
      <c r="F177" s="195">
        <f t="shared" ca="1" si="11"/>
        <v>224.29643284760053</v>
      </c>
      <c r="G177" s="195">
        <f t="shared" ca="1" si="12"/>
        <v>0</v>
      </c>
      <c r="H177" s="195">
        <f t="shared" ca="1" si="13"/>
        <v>0</v>
      </c>
      <c r="I177" s="192"/>
      <c r="O177" s="192"/>
      <c r="P177" s="192"/>
      <c r="V177" s="192"/>
      <c r="W177" s="192"/>
      <c r="X177" s="192"/>
      <c r="Y177" s="192"/>
      <c r="Z177" s="192"/>
      <c r="AA177" s="192"/>
      <c r="AB177" s="192"/>
      <c r="AC177" s="192"/>
      <c r="AD177" s="192"/>
      <c r="AE177" s="192"/>
      <c r="AF177" s="192"/>
      <c r="AG177" s="192"/>
      <c r="AH177" s="192"/>
      <c r="AI177" s="192"/>
      <c r="AJ177" s="192"/>
      <c r="AK177" s="192"/>
      <c r="AL177" s="192"/>
      <c r="AM177" s="192"/>
      <c r="AN177" s="192"/>
      <c r="AO177" s="192"/>
      <c r="AP177" s="192"/>
      <c r="AQ177" s="192"/>
      <c r="AR177" s="192"/>
      <c r="AS177" s="192"/>
      <c r="AT177" s="192"/>
      <c r="AU177" s="192"/>
      <c r="AV177" s="192"/>
      <c r="AW177" s="192"/>
      <c r="AX177" s="192"/>
      <c r="AY177" s="192"/>
      <c r="AZ177" s="192"/>
      <c r="BA177" s="192"/>
      <c r="BB177" s="192"/>
      <c r="BC177" s="192"/>
      <c r="BD177" s="192"/>
      <c r="BE177" s="192"/>
      <c r="BF177" s="192"/>
      <c r="BG177" s="192"/>
      <c r="BH177" s="192"/>
      <c r="BI177" s="192"/>
      <c r="BJ177" s="192"/>
      <c r="BK177" s="192"/>
      <c r="BL177" s="192"/>
      <c r="BM177" s="192"/>
      <c r="BN177" s="192"/>
      <c r="BO177" s="192"/>
      <c r="BP177" s="192"/>
      <c r="BQ177" s="192"/>
      <c r="BR177" s="192"/>
      <c r="BS177" s="192"/>
      <c r="BT177" s="192"/>
      <c r="BU177" s="192"/>
      <c r="BV177" s="192"/>
      <c r="BW177" s="192"/>
      <c r="BX177" s="192"/>
      <c r="BY177" s="192"/>
      <c r="BZ177" s="192"/>
      <c r="CA177" s="192"/>
      <c r="CB177" s="192"/>
      <c r="CC177" s="192"/>
      <c r="CD177" s="192"/>
      <c r="CE177" s="192"/>
      <c r="CF177" s="192"/>
      <c r="CG177" s="192"/>
      <c r="CH177" s="192"/>
      <c r="CI177" s="192"/>
      <c r="CJ177" s="192"/>
      <c r="CK177" s="192"/>
      <c r="CL177" s="192"/>
      <c r="CM177" s="192"/>
      <c r="CN177" s="192"/>
      <c r="CO177" s="192"/>
      <c r="CP177" s="192"/>
      <c r="CQ177" s="192"/>
      <c r="CR177" s="192"/>
      <c r="CS177" s="192"/>
      <c r="CT177" s="192"/>
      <c r="CU177" s="192"/>
      <c r="CV177" s="192"/>
      <c r="CW177" s="192"/>
      <c r="CX177" s="192"/>
      <c r="CY177" s="192"/>
      <c r="CZ177" s="192"/>
      <c r="DA177" s="192"/>
      <c r="DB177" s="192"/>
      <c r="DC177" s="192"/>
      <c r="DD177" s="192"/>
      <c r="DE177" s="192"/>
      <c r="DF177" s="192"/>
      <c r="DG177" s="192"/>
      <c r="DH177" s="192"/>
      <c r="DI177" s="192"/>
      <c r="DJ177" s="192"/>
      <c r="DK177" s="192"/>
      <c r="DL177" s="192"/>
    </row>
    <row r="178" spans="3:116" hidden="1" outlineLevel="2">
      <c r="C178" s="179">
        <v>154</v>
      </c>
      <c r="D178" s="195">
        <f t="shared" ca="1" si="14"/>
        <v>0.19687151700068145</v>
      </c>
      <c r="E178" s="195">
        <f t="shared" ca="1" si="10"/>
        <v>257.01274928627384</v>
      </c>
      <c r="F178" s="195">
        <f t="shared" ca="1" si="11"/>
        <v>256.90062401811633</v>
      </c>
      <c r="G178" s="195">
        <f t="shared" ca="1" si="12"/>
        <v>7.012749286273845</v>
      </c>
      <c r="H178" s="195">
        <f t="shared" ca="1" si="13"/>
        <v>6.9006240181163321</v>
      </c>
      <c r="I178" s="192"/>
      <c r="O178" s="192"/>
      <c r="P178" s="192"/>
      <c r="V178" s="192"/>
      <c r="W178" s="192"/>
      <c r="X178" s="192"/>
      <c r="Y178" s="192"/>
      <c r="Z178" s="192"/>
      <c r="AA178" s="192"/>
      <c r="AB178" s="192"/>
      <c r="AC178" s="192"/>
      <c r="AD178" s="192"/>
      <c r="AE178" s="192"/>
      <c r="AF178" s="192"/>
      <c r="AG178" s="192"/>
      <c r="AH178" s="192"/>
      <c r="AI178" s="192"/>
      <c r="AJ178" s="192"/>
      <c r="AK178" s="192"/>
      <c r="AL178" s="192"/>
      <c r="AM178" s="192"/>
      <c r="AN178" s="192"/>
      <c r="AO178" s="192"/>
      <c r="AP178" s="192"/>
      <c r="AQ178" s="192"/>
      <c r="AR178" s="192"/>
      <c r="AS178" s="192"/>
      <c r="AT178" s="192"/>
      <c r="AU178" s="192"/>
      <c r="AV178" s="192"/>
      <c r="AW178" s="192"/>
      <c r="AX178" s="192"/>
      <c r="AY178" s="192"/>
      <c r="AZ178" s="192"/>
      <c r="BA178" s="192"/>
      <c r="BB178" s="192"/>
      <c r="BC178" s="192"/>
      <c r="BD178" s="192"/>
      <c r="BE178" s="192"/>
      <c r="BF178" s="192"/>
      <c r="BG178" s="192"/>
      <c r="BH178" s="192"/>
      <c r="BI178" s="192"/>
      <c r="BJ178" s="192"/>
      <c r="BK178" s="192"/>
      <c r="BL178" s="192"/>
      <c r="BM178" s="192"/>
      <c r="BN178" s="192"/>
      <c r="BO178" s="192"/>
      <c r="BP178" s="192"/>
      <c r="BQ178" s="192"/>
      <c r="BR178" s="192"/>
      <c r="BS178" s="192"/>
      <c r="BT178" s="192"/>
      <c r="BU178" s="192"/>
      <c r="BV178" s="192"/>
      <c r="BW178" s="192"/>
      <c r="BX178" s="192"/>
      <c r="BY178" s="192"/>
      <c r="BZ178" s="192"/>
      <c r="CA178" s="192"/>
      <c r="CB178" s="192"/>
      <c r="CC178" s="192"/>
      <c r="CD178" s="192"/>
      <c r="CE178" s="192"/>
      <c r="CF178" s="192"/>
      <c r="CG178" s="192"/>
      <c r="CH178" s="192"/>
      <c r="CI178" s="192"/>
      <c r="CJ178" s="192"/>
      <c r="CK178" s="192"/>
      <c r="CL178" s="192"/>
      <c r="CM178" s="192"/>
      <c r="CN178" s="192"/>
      <c r="CO178" s="192"/>
      <c r="CP178" s="192"/>
      <c r="CQ178" s="192"/>
      <c r="CR178" s="192"/>
      <c r="CS178" s="192"/>
      <c r="CT178" s="192"/>
      <c r="CU178" s="192"/>
      <c r="CV178" s="192"/>
      <c r="CW178" s="192"/>
      <c r="CX178" s="192"/>
      <c r="CY178" s="192"/>
      <c r="CZ178" s="192"/>
      <c r="DA178" s="192"/>
      <c r="DB178" s="192"/>
      <c r="DC178" s="192"/>
      <c r="DD178" s="192"/>
      <c r="DE178" s="192"/>
      <c r="DF178" s="192"/>
      <c r="DG178" s="192"/>
      <c r="DH178" s="192"/>
      <c r="DI178" s="192"/>
      <c r="DJ178" s="192"/>
      <c r="DK178" s="192"/>
      <c r="DL178" s="192"/>
    </row>
    <row r="179" spans="3:116" hidden="1" outlineLevel="2">
      <c r="C179" s="179">
        <v>155</v>
      </c>
      <c r="D179" s="195">
        <f t="shared" ca="1" si="14"/>
        <v>1.7673642737721804</v>
      </c>
      <c r="E179" s="195">
        <f t="shared" ca="1" si="10"/>
        <v>362.92187457368254</v>
      </c>
      <c r="F179" s="195">
        <f t="shared" ca="1" si="11"/>
        <v>330.04406026578101</v>
      </c>
      <c r="G179" s="195">
        <f t="shared" ca="1" si="12"/>
        <v>112.92187457368254</v>
      </c>
      <c r="H179" s="195">
        <f t="shared" ca="1" si="13"/>
        <v>80.044060265781013</v>
      </c>
      <c r="I179" s="192"/>
      <c r="O179" s="192"/>
      <c r="P179" s="192"/>
      <c r="V179" s="192"/>
      <c r="W179" s="192"/>
      <c r="X179" s="192"/>
      <c r="Y179" s="192"/>
      <c r="Z179" s="192"/>
      <c r="AA179" s="192"/>
      <c r="AB179" s="192"/>
      <c r="AC179" s="192"/>
      <c r="AD179" s="192"/>
      <c r="AE179" s="192"/>
      <c r="AF179" s="192"/>
      <c r="AG179" s="192"/>
      <c r="AH179" s="192"/>
      <c r="AI179" s="192"/>
      <c r="AJ179" s="192"/>
      <c r="AK179" s="192"/>
      <c r="AL179" s="192"/>
      <c r="AM179" s="192"/>
      <c r="AN179" s="192"/>
      <c r="AO179" s="192"/>
      <c r="AP179" s="192"/>
      <c r="AQ179" s="192"/>
      <c r="AR179" s="192"/>
      <c r="AS179" s="192"/>
      <c r="AT179" s="192"/>
      <c r="AU179" s="192"/>
      <c r="AV179" s="192"/>
      <c r="AW179" s="192"/>
      <c r="AX179" s="192"/>
      <c r="AY179" s="192"/>
      <c r="AZ179" s="192"/>
      <c r="BA179" s="192"/>
      <c r="BB179" s="192"/>
      <c r="BC179" s="192"/>
      <c r="BD179" s="192"/>
      <c r="BE179" s="192"/>
      <c r="BF179" s="192"/>
      <c r="BG179" s="192"/>
      <c r="BH179" s="192"/>
      <c r="BI179" s="192"/>
      <c r="BJ179" s="192"/>
      <c r="BK179" s="192"/>
      <c r="BL179" s="192"/>
      <c r="BM179" s="192"/>
      <c r="BN179" s="192"/>
      <c r="BO179" s="192"/>
      <c r="BP179" s="192"/>
      <c r="BQ179" s="192"/>
      <c r="BR179" s="192"/>
      <c r="BS179" s="192"/>
      <c r="BT179" s="192"/>
      <c r="BU179" s="192"/>
      <c r="BV179" s="192"/>
      <c r="BW179" s="192"/>
      <c r="BX179" s="192"/>
      <c r="BY179" s="192"/>
      <c r="BZ179" s="192"/>
      <c r="CA179" s="192"/>
      <c r="CB179" s="192"/>
      <c r="CC179" s="192"/>
      <c r="CD179" s="192"/>
      <c r="CE179" s="192"/>
      <c r="CF179" s="192"/>
      <c r="CG179" s="192"/>
      <c r="CH179" s="192"/>
      <c r="CI179" s="192"/>
      <c r="CJ179" s="192"/>
      <c r="CK179" s="192"/>
      <c r="CL179" s="192"/>
      <c r="CM179" s="192"/>
      <c r="CN179" s="192"/>
      <c r="CO179" s="192"/>
      <c r="CP179" s="192"/>
      <c r="CQ179" s="192"/>
      <c r="CR179" s="192"/>
      <c r="CS179" s="192"/>
      <c r="CT179" s="192"/>
      <c r="CU179" s="192"/>
      <c r="CV179" s="192"/>
      <c r="CW179" s="192"/>
      <c r="CX179" s="192"/>
      <c r="CY179" s="192"/>
      <c r="CZ179" s="192"/>
      <c r="DA179" s="192"/>
      <c r="DB179" s="192"/>
      <c r="DC179" s="192"/>
      <c r="DD179" s="192"/>
      <c r="DE179" s="192"/>
      <c r="DF179" s="192"/>
      <c r="DG179" s="192"/>
      <c r="DH179" s="192"/>
      <c r="DI179" s="192"/>
      <c r="DJ179" s="192"/>
      <c r="DK179" s="192"/>
      <c r="DL179" s="192"/>
    </row>
    <row r="180" spans="3:116" hidden="1" outlineLevel="2">
      <c r="C180" s="179">
        <v>156</v>
      </c>
      <c r="D180" s="195">
        <f t="shared" ca="1" si="14"/>
        <v>-0.33414088084546789</v>
      </c>
      <c r="E180" s="195">
        <f t="shared" ca="1" si="10"/>
        <v>228.7097968068916</v>
      </c>
      <c r="F180" s="195">
        <f t="shared" ca="1" si="11"/>
        <v>236.03456061691642</v>
      </c>
      <c r="G180" s="195">
        <f t="shared" ca="1" si="12"/>
        <v>0</v>
      </c>
      <c r="H180" s="195">
        <f t="shared" ca="1" si="13"/>
        <v>0</v>
      </c>
      <c r="I180" s="192"/>
      <c r="O180" s="192"/>
      <c r="P180" s="192"/>
      <c r="V180" s="192"/>
      <c r="W180" s="192"/>
      <c r="X180" s="192"/>
      <c r="Y180" s="192"/>
      <c r="Z180" s="192"/>
      <c r="AA180" s="192"/>
      <c r="AB180" s="192"/>
      <c r="AC180" s="192"/>
      <c r="AD180" s="192"/>
      <c r="AE180" s="192"/>
      <c r="AF180" s="192"/>
      <c r="AG180" s="192"/>
      <c r="AH180" s="192"/>
      <c r="AI180" s="192"/>
      <c r="AJ180" s="192"/>
      <c r="AK180" s="192"/>
      <c r="AL180" s="192"/>
      <c r="AM180" s="192"/>
      <c r="AN180" s="192"/>
      <c r="AO180" s="192"/>
      <c r="AP180" s="192"/>
      <c r="AQ180" s="192"/>
      <c r="AR180" s="192"/>
      <c r="AS180" s="192"/>
      <c r="AT180" s="192"/>
      <c r="AU180" s="192"/>
      <c r="AV180" s="192"/>
      <c r="AW180" s="192"/>
      <c r="AX180" s="192"/>
      <c r="AY180" s="192"/>
      <c r="AZ180" s="192"/>
      <c r="BA180" s="192"/>
      <c r="BB180" s="192"/>
      <c r="BC180" s="192"/>
      <c r="BD180" s="192"/>
      <c r="BE180" s="192"/>
      <c r="BF180" s="192"/>
      <c r="BG180" s="192"/>
      <c r="BH180" s="192"/>
      <c r="BI180" s="192"/>
      <c r="BJ180" s="192"/>
      <c r="BK180" s="192"/>
      <c r="BL180" s="192"/>
      <c r="BM180" s="192"/>
      <c r="BN180" s="192"/>
      <c r="BO180" s="192"/>
      <c r="BP180" s="192"/>
      <c r="BQ180" s="192"/>
      <c r="BR180" s="192"/>
      <c r="BS180" s="192"/>
      <c r="BT180" s="192"/>
      <c r="BU180" s="192"/>
      <c r="BV180" s="192"/>
      <c r="BW180" s="192"/>
      <c r="BX180" s="192"/>
      <c r="BY180" s="192"/>
      <c r="BZ180" s="192"/>
      <c r="CA180" s="192"/>
      <c r="CB180" s="192"/>
      <c r="CC180" s="192"/>
      <c r="CD180" s="192"/>
      <c r="CE180" s="192"/>
      <c r="CF180" s="192"/>
      <c r="CG180" s="192"/>
      <c r="CH180" s="192"/>
      <c r="CI180" s="192"/>
      <c r="CJ180" s="192"/>
      <c r="CK180" s="192"/>
      <c r="CL180" s="192"/>
      <c r="CM180" s="192"/>
      <c r="CN180" s="192"/>
      <c r="CO180" s="192"/>
      <c r="CP180" s="192"/>
      <c r="CQ180" s="192"/>
      <c r="CR180" s="192"/>
      <c r="CS180" s="192"/>
      <c r="CT180" s="192"/>
      <c r="CU180" s="192"/>
      <c r="CV180" s="192"/>
      <c r="CW180" s="192"/>
      <c r="CX180" s="192"/>
      <c r="CY180" s="192"/>
      <c r="CZ180" s="192"/>
      <c r="DA180" s="192"/>
      <c r="DB180" s="192"/>
      <c r="DC180" s="192"/>
      <c r="DD180" s="192"/>
      <c r="DE180" s="192"/>
      <c r="DF180" s="192"/>
      <c r="DG180" s="192"/>
      <c r="DH180" s="192"/>
      <c r="DI180" s="192"/>
      <c r="DJ180" s="192"/>
      <c r="DK180" s="192"/>
      <c r="DL180" s="192"/>
    </row>
    <row r="181" spans="3:116" hidden="1" outlineLevel="2">
      <c r="C181" s="179">
        <v>157</v>
      </c>
      <c r="D181" s="195">
        <f t="shared" ca="1" si="14"/>
        <v>0.47568121041766076</v>
      </c>
      <c r="E181" s="195">
        <f t="shared" ca="1" si="10"/>
        <v>273.24929735222969</v>
      </c>
      <c r="F181" s="195">
        <f t="shared" ca="1" si="11"/>
        <v>268.58492402034534</v>
      </c>
      <c r="G181" s="195">
        <f t="shared" ca="1" si="12"/>
        <v>23.249297352229689</v>
      </c>
      <c r="H181" s="195">
        <f t="shared" ca="1" si="13"/>
        <v>18.584924020345341</v>
      </c>
      <c r="I181" s="192"/>
      <c r="O181" s="192"/>
      <c r="P181" s="192"/>
      <c r="V181" s="192"/>
      <c r="W181" s="192"/>
      <c r="X181" s="192"/>
      <c r="Y181" s="192"/>
      <c r="Z181" s="192"/>
      <c r="AA181" s="192"/>
      <c r="AB181" s="192"/>
      <c r="AC181" s="192"/>
      <c r="AD181" s="192"/>
      <c r="AE181" s="192"/>
      <c r="AF181" s="192"/>
      <c r="AG181" s="192"/>
      <c r="AH181" s="192"/>
      <c r="AI181" s="192"/>
      <c r="AJ181" s="192"/>
      <c r="AK181" s="192"/>
      <c r="AL181" s="192"/>
      <c r="AM181" s="192"/>
      <c r="AN181" s="192"/>
      <c r="AO181" s="192"/>
      <c r="AP181" s="192"/>
      <c r="AQ181" s="192"/>
      <c r="AR181" s="192"/>
      <c r="AS181" s="192"/>
      <c r="AT181" s="192"/>
      <c r="AU181" s="192"/>
      <c r="AV181" s="192"/>
      <c r="AW181" s="192"/>
      <c r="AX181" s="192"/>
      <c r="AY181" s="192"/>
      <c r="AZ181" s="192"/>
      <c r="BA181" s="192"/>
      <c r="BB181" s="192"/>
      <c r="BC181" s="192"/>
      <c r="BD181" s="192"/>
      <c r="BE181" s="192"/>
      <c r="BF181" s="192"/>
      <c r="BG181" s="192"/>
      <c r="BH181" s="192"/>
      <c r="BI181" s="192"/>
      <c r="BJ181" s="192"/>
      <c r="BK181" s="192"/>
      <c r="BL181" s="192"/>
      <c r="BM181" s="192"/>
      <c r="BN181" s="192"/>
      <c r="BO181" s="192"/>
      <c r="BP181" s="192"/>
      <c r="BQ181" s="192"/>
      <c r="BR181" s="192"/>
      <c r="BS181" s="192"/>
      <c r="BT181" s="192"/>
      <c r="BU181" s="192"/>
      <c r="BV181" s="192"/>
      <c r="BW181" s="192"/>
      <c r="BX181" s="192"/>
      <c r="BY181" s="192"/>
      <c r="BZ181" s="192"/>
      <c r="CA181" s="192"/>
      <c r="CB181" s="192"/>
      <c r="CC181" s="192"/>
      <c r="CD181" s="192"/>
      <c r="CE181" s="192"/>
      <c r="CF181" s="192"/>
      <c r="CG181" s="192"/>
      <c r="CH181" s="192"/>
      <c r="CI181" s="192"/>
      <c r="CJ181" s="192"/>
      <c r="CK181" s="192"/>
      <c r="CL181" s="192"/>
      <c r="CM181" s="192"/>
      <c r="CN181" s="192"/>
      <c r="CO181" s="192"/>
      <c r="CP181" s="192"/>
      <c r="CQ181" s="192"/>
      <c r="CR181" s="192"/>
      <c r="CS181" s="192"/>
      <c r="CT181" s="192"/>
      <c r="CU181" s="192"/>
      <c r="CV181" s="192"/>
      <c r="CW181" s="192"/>
      <c r="CX181" s="192"/>
      <c r="CY181" s="192"/>
      <c r="CZ181" s="192"/>
      <c r="DA181" s="192"/>
      <c r="DB181" s="192"/>
      <c r="DC181" s="192"/>
      <c r="DD181" s="192"/>
      <c r="DE181" s="192"/>
      <c r="DF181" s="192"/>
      <c r="DG181" s="192"/>
      <c r="DH181" s="192"/>
      <c r="DI181" s="192"/>
      <c r="DJ181" s="192"/>
      <c r="DK181" s="192"/>
      <c r="DL181" s="192"/>
    </row>
    <row r="182" spans="3:116" hidden="1" outlineLevel="2">
      <c r="C182" s="179">
        <v>158</v>
      </c>
      <c r="D182" s="195">
        <f t="shared" ca="1" si="14"/>
        <v>2.0733760952685123</v>
      </c>
      <c r="E182" s="195">
        <f t="shared" ca="1" si="10"/>
        <v>388.16215891958819</v>
      </c>
      <c r="F182" s="195">
        <f t="shared" ca="1" si="11"/>
        <v>346.55567056901106</v>
      </c>
      <c r="G182" s="195">
        <f t="shared" ca="1" si="12"/>
        <v>138.16215891958819</v>
      </c>
      <c r="H182" s="195">
        <f t="shared" ca="1" si="13"/>
        <v>96.555670569011056</v>
      </c>
      <c r="I182" s="192"/>
      <c r="O182" s="192"/>
      <c r="P182" s="192"/>
      <c r="V182" s="192"/>
      <c r="W182" s="192"/>
      <c r="X182" s="192"/>
      <c r="Y182" s="192"/>
      <c r="Z182" s="192"/>
      <c r="AA182" s="192"/>
      <c r="AB182" s="192"/>
      <c r="AC182" s="192"/>
      <c r="AD182" s="192"/>
      <c r="AE182" s="192"/>
      <c r="AF182" s="192"/>
      <c r="AG182" s="192"/>
      <c r="AH182" s="192"/>
      <c r="AI182" s="192"/>
      <c r="AJ182" s="192"/>
      <c r="AK182" s="192"/>
      <c r="AL182" s="192"/>
      <c r="AM182" s="192"/>
      <c r="AN182" s="192"/>
      <c r="AO182" s="192"/>
      <c r="AP182" s="192"/>
      <c r="AQ182" s="192"/>
      <c r="AR182" s="192"/>
      <c r="AS182" s="192"/>
      <c r="AT182" s="192"/>
      <c r="AU182" s="192"/>
      <c r="AV182" s="192"/>
      <c r="AW182" s="192"/>
      <c r="AX182" s="192"/>
      <c r="AY182" s="192"/>
      <c r="AZ182" s="192"/>
      <c r="BA182" s="192"/>
      <c r="BB182" s="192"/>
      <c r="BC182" s="192"/>
      <c r="BD182" s="192"/>
      <c r="BE182" s="192"/>
      <c r="BF182" s="192"/>
      <c r="BG182" s="192"/>
      <c r="BH182" s="192"/>
      <c r="BI182" s="192"/>
      <c r="BJ182" s="192"/>
      <c r="BK182" s="192"/>
      <c r="BL182" s="192"/>
      <c r="BM182" s="192"/>
      <c r="BN182" s="192"/>
      <c r="BO182" s="192"/>
      <c r="BP182" s="192"/>
      <c r="BQ182" s="192"/>
      <c r="BR182" s="192"/>
      <c r="BS182" s="192"/>
      <c r="BT182" s="192"/>
      <c r="BU182" s="192"/>
      <c r="BV182" s="192"/>
      <c r="BW182" s="192"/>
      <c r="BX182" s="192"/>
      <c r="BY182" s="192"/>
      <c r="BZ182" s="192"/>
      <c r="CA182" s="192"/>
      <c r="CB182" s="192"/>
      <c r="CC182" s="192"/>
      <c r="CD182" s="192"/>
      <c r="CE182" s="192"/>
      <c r="CF182" s="192"/>
      <c r="CG182" s="192"/>
      <c r="CH182" s="192"/>
      <c r="CI182" s="192"/>
      <c r="CJ182" s="192"/>
      <c r="CK182" s="192"/>
      <c r="CL182" s="192"/>
      <c r="CM182" s="192"/>
      <c r="CN182" s="192"/>
      <c r="CO182" s="192"/>
      <c r="CP182" s="192"/>
      <c r="CQ182" s="192"/>
      <c r="CR182" s="192"/>
      <c r="CS182" s="192"/>
      <c r="CT182" s="192"/>
      <c r="CU182" s="192"/>
      <c r="CV182" s="192"/>
      <c r="CW182" s="192"/>
      <c r="CX182" s="192"/>
      <c r="CY182" s="192"/>
      <c r="CZ182" s="192"/>
      <c r="DA182" s="192"/>
      <c r="DB182" s="192"/>
      <c r="DC182" s="192"/>
      <c r="DD182" s="192"/>
      <c r="DE182" s="192"/>
      <c r="DF182" s="192"/>
      <c r="DG182" s="192"/>
      <c r="DH182" s="192"/>
      <c r="DI182" s="192"/>
      <c r="DJ182" s="192"/>
      <c r="DK182" s="192"/>
      <c r="DL182" s="192"/>
    </row>
    <row r="183" spans="3:116" hidden="1" outlineLevel="2">
      <c r="C183" s="179">
        <v>159</v>
      </c>
      <c r="D183" s="195">
        <f t="shared" ca="1" si="14"/>
        <v>0.96476476116962906</v>
      </c>
      <c r="E183" s="195">
        <f t="shared" ca="1" si="10"/>
        <v>304.2482210425386</v>
      </c>
      <c r="F183" s="195">
        <f t="shared" ca="1" si="11"/>
        <v>290.37971968233495</v>
      </c>
      <c r="G183" s="195">
        <f t="shared" ca="1" si="12"/>
        <v>54.248221042538603</v>
      </c>
      <c r="H183" s="195">
        <f t="shared" ca="1" si="13"/>
        <v>40.379719682334951</v>
      </c>
      <c r="I183" s="192"/>
      <c r="O183" s="192"/>
      <c r="P183" s="192"/>
      <c r="V183" s="192"/>
      <c r="W183" s="192"/>
      <c r="X183" s="192"/>
      <c r="Y183" s="192"/>
      <c r="Z183" s="192"/>
      <c r="AA183" s="192"/>
      <c r="AB183" s="192"/>
      <c r="AC183" s="192"/>
      <c r="AD183" s="192"/>
      <c r="AE183" s="192"/>
      <c r="AF183" s="192"/>
      <c r="AG183" s="192"/>
      <c r="AH183" s="192"/>
      <c r="AI183" s="192"/>
      <c r="AJ183" s="192"/>
      <c r="AK183" s="192"/>
      <c r="AL183" s="192"/>
      <c r="AM183" s="192"/>
      <c r="AN183" s="192"/>
      <c r="AO183" s="192"/>
      <c r="AP183" s="192"/>
      <c r="AQ183" s="192"/>
      <c r="AR183" s="192"/>
      <c r="AS183" s="192"/>
      <c r="AT183" s="192"/>
      <c r="AU183" s="192"/>
      <c r="AV183" s="192"/>
      <c r="AW183" s="192"/>
      <c r="AX183" s="192"/>
      <c r="AY183" s="192"/>
      <c r="AZ183" s="192"/>
      <c r="BA183" s="192"/>
      <c r="BB183" s="192"/>
      <c r="BC183" s="192"/>
      <c r="BD183" s="192"/>
      <c r="BE183" s="192"/>
      <c r="BF183" s="192"/>
      <c r="BG183" s="192"/>
      <c r="BH183" s="192"/>
      <c r="BI183" s="192"/>
      <c r="BJ183" s="192"/>
      <c r="BK183" s="192"/>
      <c r="BL183" s="192"/>
      <c r="BM183" s="192"/>
      <c r="BN183" s="192"/>
      <c r="BO183" s="192"/>
      <c r="BP183" s="192"/>
      <c r="BQ183" s="192"/>
      <c r="BR183" s="192"/>
      <c r="BS183" s="192"/>
      <c r="BT183" s="192"/>
      <c r="BU183" s="192"/>
      <c r="BV183" s="192"/>
      <c r="BW183" s="192"/>
      <c r="BX183" s="192"/>
      <c r="BY183" s="192"/>
      <c r="BZ183" s="192"/>
      <c r="CA183" s="192"/>
      <c r="CB183" s="192"/>
      <c r="CC183" s="192"/>
      <c r="CD183" s="192"/>
      <c r="CE183" s="192"/>
      <c r="CF183" s="192"/>
      <c r="CG183" s="192"/>
      <c r="CH183" s="192"/>
      <c r="CI183" s="192"/>
      <c r="CJ183" s="192"/>
      <c r="CK183" s="192"/>
      <c r="CL183" s="192"/>
      <c r="CM183" s="192"/>
      <c r="CN183" s="192"/>
      <c r="CO183" s="192"/>
      <c r="CP183" s="192"/>
      <c r="CQ183" s="192"/>
      <c r="CR183" s="192"/>
      <c r="CS183" s="192"/>
      <c r="CT183" s="192"/>
      <c r="CU183" s="192"/>
      <c r="CV183" s="192"/>
      <c r="CW183" s="192"/>
      <c r="CX183" s="192"/>
      <c r="CY183" s="192"/>
      <c r="CZ183" s="192"/>
      <c r="DA183" s="192"/>
      <c r="DB183" s="192"/>
      <c r="DC183" s="192"/>
      <c r="DD183" s="192"/>
      <c r="DE183" s="192"/>
      <c r="DF183" s="192"/>
      <c r="DG183" s="192"/>
      <c r="DH183" s="192"/>
      <c r="DI183" s="192"/>
      <c r="DJ183" s="192"/>
      <c r="DK183" s="192"/>
      <c r="DL183" s="192"/>
    </row>
    <row r="184" spans="3:116" hidden="1" outlineLevel="2">
      <c r="C184" s="179">
        <v>160</v>
      </c>
      <c r="D184" s="195">
        <f t="shared" ca="1" si="14"/>
        <v>0.9066472349107505</v>
      </c>
      <c r="E184" s="195">
        <f t="shared" ca="1" si="10"/>
        <v>300.38787388493324</v>
      </c>
      <c r="F184" s="195">
        <f t="shared" ca="1" si="11"/>
        <v>287.69995074877295</v>
      </c>
      <c r="G184" s="195">
        <f t="shared" ca="1" si="12"/>
        <v>50.387873884933242</v>
      </c>
      <c r="H184" s="195">
        <f t="shared" ca="1" si="13"/>
        <v>37.699950748772949</v>
      </c>
      <c r="I184" s="192"/>
      <c r="O184" s="192"/>
      <c r="P184" s="192"/>
      <c r="V184" s="192"/>
      <c r="W184" s="192"/>
      <c r="X184" s="192"/>
      <c r="Y184" s="192"/>
      <c r="Z184" s="192"/>
      <c r="AA184" s="192"/>
      <c r="AB184" s="192"/>
      <c r="AC184" s="192"/>
      <c r="AD184" s="192"/>
      <c r="AE184" s="192"/>
      <c r="AF184" s="192"/>
      <c r="AG184" s="192"/>
      <c r="AH184" s="192"/>
      <c r="AI184" s="192"/>
      <c r="AJ184" s="192"/>
      <c r="AK184" s="192"/>
      <c r="AL184" s="192"/>
      <c r="AM184" s="192"/>
      <c r="AN184" s="192"/>
      <c r="AO184" s="192"/>
      <c r="AP184" s="192"/>
      <c r="AQ184" s="192"/>
      <c r="AR184" s="192"/>
      <c r="AS184" s="192"/>
      <c r="AT184" s="192"/>
      <c r="AU184" s="192"/>
      <c r="AV184" s="192"/>
      <c r="AW184" s="192"/>
      <c r="AX184" s="192"/>
      <c r="AY184" s="192"/>
      <c r="AZ184" s="192"/>
      <c r="BA184" s="192"/>
      <c r="BB184" s="192"/>
      <c r="BC184" s="192"/>
      <c r="BD184" s="192"/>
      <c r="BE184" s="192"/>
      <c r="BF184" s="192"/>
      <c r="BG184" s="192"/>
      <c r="BH184" s="192"/>
      <c r="BI184" s="192"/>
      <c r="BJ184" s="192"/>
      <c r="BK184" s="192"/>
      <c r="BL184" s="192"/>
      <c r="BM184" s="192"/>
      <c r="BN184" s="192"/>
      <c r="BO184" s="192"/>
      <c r="BP184" s="192"/>
      <c r="BQ184" s="192"/>
      <c r="BR184" s="192"/>
      <c r="BS184" s="192"/>
      <c r="BT184" s="192"/>
      <c r="BU184" s="192"/>
      <c r="BV184" s="192"/>
      <c r="BW184" s="192"/>
      <c r="BX184" s="192"/>
      <c r="BY184" s="192"/>
      <c r="BZ184" s="192"/>
      <c r="CA184" s="192"/>
      <c r="CB184" s="192"/>
      <c r="CC184" s="192"/>
      <c r="CD184" s="192"/>
      <c r="CE184" s="192"/>
      <c r="CF184" s="192"/>
      <c r="CG184" s="192"/>
      <c r="CH184" s="192"/>
      <c r="CI184" s="192"/>
      <c r="CJ184" s="192"/>
      <c r="CK184" s="192"/>
      <c r="CL184" s="192"/>
      <c r="CM184" s="192"/>
      <c r="CN184" s="192"/>
      <c r="CO184" s="192"/>
      <c r="CP184" s="192"/>
      <c r="CQ184" s="192"/>
      <c r="CR184" s="192"/>
      <c r="CS184" s="192"/>
      <c r="CT184" s="192"/>
      <c r="CU184" s="192"/>
      <c r="CV184" s="192"/>
      <c r="CW184" s="192"/>
      <c r="CX184" s="192"/>
      <c r="CY184" s="192"/>
      <c r="CZ184" s="192"/>
      <c r="DA184" s="192"/>
      <c r="DB184" s="192"/>
      <c r="DC184" s="192"/>
      <c r="DD184" s="192"/>
      <c r="DE184" s="192"/>
      <c r="DF184" s="192"/>
      <c r="DG184" s="192"/>
      <c r="DH184" s="192"/>
      <c r="DI184" s="192"/>
      <c r="DJ184" s="192"/>
      <c r="DK184" s="192"/>
      <c r="DL184" s="192"/>
    </row>
    <row r="185" spans="3:116" hidden="1" outlineLevel="2">
      <c r="C185" s="179">
        <v>161</v>
      </c>
      <c r="D185" s="195">
        <f t="shared" ca="1" si="14"/>
        <v>-7.8514196692229227E-2</v>
      </c>
      <c r="E185" s="195">
        <f t="shared" ca="1" si="10"/>
        <v>241.9229120159668</v>
      </c>
      <c r="F185" s="195">
        <f t="shared" ca="1" si="11"/>
        <v>245.85888442620285</v>
      </c>
      <c r="G185" s="195">
        <f t="shared" ca="1" si="12"/>
        <v>0</v>
      </c>
      <c r="H185" s="195">
        <f t="shared" ca="1" si="13"/>
        <v>0</v>
      </c>
      <c r="I185" s="192"/>
      <c r="O185" s="192"/>
      <c r="P185" s="192"/>
      <c r="V185" s="192"/>
      <c r="W185" s="192"/>
      <c r="X185" s="192"/>
      <c r="Y185" s="192"/>
      <c r="Z185" s="192"/>
      <c r="AA185" s="192"/>
      <c r="AB185" s="192"/>
      <c r="AC185" s="192"/>
      <c r="AD185" s="192"/>
      <c r="AE185" s="192"/>
      <c r="AF185" s="192"/>
      <c r="AG185" s="192"/>
      <c r="AH185" s="192"/>
      <c r="AI185" s="192"/>
      <c r="AJ185" s="192"/>
      <c r="AK185" s="192"/>
      <c r="AL185" s="192"/>
      <c r="AM185" s="192"/>
      <c r="AN185" s="192"/>
      <c r="AO185" s="192"/>
      <c r="AP185" s="192"/>
      <c r="AQ185" s="192"/>
      <c r="AR185" s="192"/>
      <c r="AS185" s="192"/>
      <c r="AT185" s="192"/>
      <c r="AU185" s="192"/>
      <c r="AV185" s="192"/>
      <c r="AW185" s="192"/>
      <c r="AX185" s="192"/>
      <c r="AY185" s="192"/>
      <c r="AZ185" s="192"/>
      <c r="BA185" s="192"/>
      <c r="BB185" s="192"/>
      <c r="BC185" s="192"/>
      <c r="BD185" s="192"/>
      <c r="BE185" s="192"/>
      <c r="BF185" s="192"/>
      <c r="BG185" s="192"/>
      <c r="BH185" s="192"/>
      <c r="BI185" s="192"/>
      <c r="BJ185" s="192"/>
      <c r="BK185" s="192"/>
      <c r="BL185" s="192"/>
      <c r="BM185" s="192"/>
      <c r="BN185" s="192"/>
      <c r="BO185" s="192"/>
      <c r="BP185" s="192"/>
      <c r="BQ185" s="192"/>
      <c r="BR185" s="192"/>
      <c r="BS185" s="192"/>
      <c r="BT185" s="192"/>
      <c r="BU185" s="192"/>
      <c r="BV185" s="192"/>
      <c r="BW185" s="192"/>
      <c r="BX185" s="192"/>
      <c r="BY185" s="192"/>
      <c r="BZ185" s="192"/>
      <c r="CA185" s="192"/>
      <c r="CB185" s="192"/>
      <c r="CC185" s="192"/>
      <c r="CD185" s="192"/>
      <c r="CE185" s="192"/>
      <c r="CF185" s="192"/>
      <c r="CG185" s="192"/>
      <c r="CH185" s="192"/>
      <c r="CI185" s="192"/>
      <c r="CJ185" s="192"/>
      <c r="CK185" s="192"/>
      <c r="CL185" s="192"/>
      <c r="CM185" s="192"/>
      <c r="CN185" s="192"/>
      <c r="CO185" s="192"/>
      <c r="CP185" s="192"/>
      <c r="CQ185" s="192"/>
      <c r="CR185" s="192"/>
      <c r="CS185" s="192"/>
      <c r="CT185" s="192"/>
      <c r="CU185" s="192"/>
      <c r="CV185" s="192"/>
      <c r="CW185" s="192"/>
      <c r="CX185" s="192"/>
      <c r="CY185" s="192"/>
      <c r="CZ185" s="192"/>
      <c r="DA185" s="192"/>
      <c r="DB185" s="192"/>
      <c r="DC185" s="192"/>
      <c r="DD185" s="192"/>
      <c r="DE185" s="192"/>
      <c r="DF185" s="192"/>
      <c r="DG185" s="192"/>
      <c r="DH185" s="192"/>
      <c r="DI185" s="192"/>
      <c r="DJ185" s="192"/>
      <c r="DK185" s="192"/>
      <c r="DL185" s="192"/>
    </row>
    <row r="186" spans="3:116" hidden="1" outlineLevel="2">
      <c r="C186" s="179">
        <v>162</v>
      </c>
      <c r="D186" s="195">
        <f t="shared" ca="1" si="14"/>
        <v>-1.3001168167955317</v>
      </c>
      <c r="E186" s="195">
        <f t="shared" ca="1" si="10"/>
        <v>184.97373997933312</v>
      </c>
      <c r="F186" s="195">
        <f t="shared" ca="1" si="11"/>
        <v>202.32564103716652</v>
      </c>
      <c r="G186" s="195">
        <f t="shared" ca="1" si="12"/>
        <v>0</v>
      </c>
      <c r="H186" s="195">
        <f t="shared" ca="1" si="13"/>
        <v>0</v>
      </c>
      <c r="I186" s="192"/>
      <c r="O186" s="192"/>
      <c r="P186" s="192"/>
      <c r="V186" s="192"/>
      <c r="W186" s="192"/>
      <c r="X186" s="192"/>
      <c r="Y186" s="192"/>
      <c r="Z186" s="192"/>
      <c r="AA186" s="192"/>
      <c r="AB186" s="192"/>
      <c r="AC186" s="192"/>
      <c r="AD186" s="192"/>
      <c r="AE186" s="192"/>
      <c r="AF186" s="192"/>
      <c r="AG186" s="192"/>
      <c r="AH186" s="192"/>
      <c r="AI186" s="192"/>
      <c r="AJ186" s="192"/>
      <c r="AK186" s="192"/>
      <c r="AL186" s="192"/>
      <c r="AM186" s="192"/>
      <c r="AN186" s="192"/>
      <c r="AO186" s="192"/>
      <c r="AP186" s="192"/>
      <c r="AQ186" s="192"/>
      <c r="AR186" s="192"/>
      <c r="AS186" s="192"/>
      <c r="AT186" s="192"/>
      <c r="AU186" s="192"/>
      <c r="AV186" s="192"/>
      <c r="AW186" s="192"/>
      <c r="AX186" s="192"/>
      <c r="AY186" s="192"/>
      <c r="AZ186" s="192"/>
      <c r="BA186" s="192"/>
      <c r="BB186" s="192"/>
      <c r="BC186" s="192"/>
      <c r="BD186" s="192"/>
      <c r="BE186" s="192"/>
      <c r="BF186" s="192"/>
      <c r="BG186" s="192"/>
      <c r="BH186" s="192"/>
      <c r="BI186" s="192"/>
      <c r="BJ186" s="192"/>
      <c r="BK186" s="192"/>
      <c r="BL186" s="192"/>
      <c r="BM186" s="192"/>
      <c r="BN186" s="192"/>
      <c r="BO186" s="192"/>
      <c r="BP186" s="192"/>
      <c r="BQ186" s="192"/>
      <c r="BR186" s="192"/>
      <c r="BS186" s="192"/>
      <c r="BT186" s="192"/>
      <c r="BU186" s="192"/>
      <c r="BV186" s="192"/>
      <c r="BW186" s="192"/>
      <c r="BX186" s="192"/>
      <c r="BY186" s="192"/>
      <c r="BZ186" s="192"/>
      <c r="CA186" s="192"/>
      <c r="CB186" s="192"/>
      <c r="CC186" s="192"/>
      <c r="CD186" s="192"/>
      <c r="CE186" s="192"/>
      <c r="CF186" s="192"/>
      <c r="CG186" s="192"/>
      <c r="CH186" s="192"/>
      <c r="CI186" s="192"/>
      <c r="CJ186" s="192"/>
      <c r="CK186" s="192"/>
      <c r="CL186" s="192"/>
      <c r="CM186" s="192"/>
      <c r="CN186" s="192"/>
      <c r="CO186" s="192"/>
      <c r="CP186" s="192"/>
      <c r="CQ186" s="192"/>
      <c r="CR186" s="192"/>
      <c r="CS186" s="192"/>
      <c r="CT186" s="192"/>
      <c r="CU186" s="192"/>
      <c r="CV186" s="192"/>
      <c r="CW186" s="192"/>
      <c r="CX186" s="192"/>
      <c r="CY186" s="192"/>
      <c r="CZ186" s="192"/>
      <c r="DA186" s="192"/>
      <c r="DB186" s="192"/>
      <c r="DC186" s="192"/>
      <c r="DD186" s="192"/>
      <c r="DE186" s="192"/>
      <c r="DF186" s="192"/>
      <c r="DG186" s="192"/>
      <c r="DH186" s="192"/>
      <c r="DI186" s="192"/>
      <c r="DJ186" s="192"/>
      <c r="DK186" s="192"/>
      <c r="DL186" s="192"/>
    </row>
    <row r="187" spans="3:116" hidden="1" outlineLevel="2">
      <c r="C187" s="179">
        <v>163</v>
      </c>
      <c r="D187" s="195">
        <f t="shared" ca="1" si="14"/>
        <v>0.11984430350690156</v>
      </c>
      <c r="E187" s="195">
        <f t="shared" ca="1" si="10"/>
        <v>252.69964372402649</v>
      </c>
      <c r="F187" s="195">
        <f t="shared" ca="1" si="11"/>
        <v>253.76315519145376</v>
      </c>
      <c r="G187" s="195">
        <f t="shared" ca="1" si="12"/>
        <v>2.6996437240264868</v>
      </c>
      <c r="H187" s="195">
        <f t="shared" ca="1" si="13"/>
        <v>3.7631551914537624</v>
      </c>
      <c r="I187" s="192"/>
      <c r="O187" s="192"/>
      <c r="P187" s="192"/>
      <c r="V187" s="192"/>
      <c r="W187" s="192"/>
      <c r="X187" s="192"/>
      <c r="Y187" s="192"/>
      <c r="Z187" s="192"/>
      <c r="AA187" s="192"/>
      <c r="AB187" s="192"/>
      <c r="AC187" s="192"/>
      <c r="AD187" s="192"/>
      <c r="AE187" s="192"/>
      <c r="AF187" s="192"/>
      <c r="AG187" s="192"/>
      <c r="AH187" s="192"/>
      <c r="AI187" s="192"/>
      <c r="AJ187" s="192"/>
      <c r="AK187" s="192"/>
      <c r="AL187" s="192"/>
      <c r="AM187" s="192"/>
      <c r="AN187" s="192"/>
      <c r="AO187" s="192"/>
      <c r="AP187" s="192"/>
      <c r="AQ187" s="192"/>
      <c r="AR187" s="192"/>
      <c r="AS187" s="192"/>
      <c r="AT187" s="192"/>
      <c r="AU187" s="192"/>
      <c r="AV187" s="192"/>
      <c r="AW187" s="192"/>
      <c r="AX187" s="192"/>
      <c r="AY187" s="192"/>
      <c r="AZ187" s="192"/>
      <c r="BA187" s="192"/>
      <c r="BB187" s="192"/>
      <c r="BC187" s="192"/>
      <c r="BD187" s="192"/>
      <c r="BE187" s="192"/>
      <c r="BF187" s="192"/>
      <c r="BG187" s="192"/>
      <c r="BH187" s="192"/>
      <c r="BI187" s="192"/>
      <c r="BJ187" s="192"/>
      <c r="BK187" s="192"/>
      <c r="BL187" s="192"/>
      <c r="BM187" s="192"/>
      <c r="BN187" s="192"/>
      <c r="BO187" s="192"/>
      <c r="BP187" s="192"/>
      <c r="BQ187" s="192"/>
      <c r="BR187" s="192"/>
      <c r="BS187" s="192"/>
      <c r="BT187" s="192"/>
      <c r="BU187" s="192"/>
      <c r="BV187" s="192"/>
      <c r="BW187" s="192"/>
      <c r="BX187" s="192"/>
      <c r="BY187" s="192"/>
      <c r="BZ187" s="192"/>
      <c r="CA187" s="192"/>
      <c r="CB187" s="192"/>
      <c r="CC187" s="192"/>
      <c r="CD187" s="192"/>
      <c r="CE187" s="192"/>
      <c r="CF187" s="192"/>
      <c r="CG187" s="192"/>
      <c r="CH187" s="192"/>
      <c r="CI187" s="192"/>
      <c r="CJ187" s="192"/>
      <c r="CK187" s="192"/>
      <c r="CL187" s="192"/>
      <c r="CM187" s="192"/>
      <c r="CN187" s="192"/>
      <c r="CO187" s="192"/>
      <c r="CP187" s="192"/>
      <c r="CQ187" s="192"/>
      <c r="CR187" s="192"/>
      <c r="CS187" s="192"/>
      <c r="CT187" s="192"/>
      <c r="CU187" s="192"/>
      <c r="CV187" s="192"/>
      <c r="CW187" s="192"/>
      <c r="CX187" s="192"/>
      <c r="CY187" s="192"/>
      <c r="CZ187" s="192"/>
      <c r="DA187" s="192"/>
      <c r="DB187" s="192"/>
      <c r="DC187" s="192"/>
      <c r="DD187" s="192"/>
      <c r="DE187" s="192"/>
      <c r="DF187" s="192"/>
      <c r="DG187" s="192"/>
      <c r="DH187" s="192"/>
      <c r="DI187" s="192"/>
      <c r="DJ187" s="192"/>
      <c r="DK187" s="192"/>
      <c r="DL187" s="192"/>
    </row>
    <row r="188" spans="3:116" hidden="1" outlineLevel="2">
      <c r="C188" s="179">
        <v>164</v>
      </c>
      <c r="D188" s="195">
        <f t="shared" ca="1" si="14"/>
        <v>-0.72555856358132609</v>
      </c>
      <c r="E188" s="195">
        <f t="shared" ca="1" si="10"/>
        <v>209.86266304747855</v>
      </c>
      <c r="F188" s="195">
        <f t="shared" ca="1" si="11"/>
        <v>221.74683360599118</v>
      </c>
      <c r="G188" s="195">
        <f t="shared" ca="1" si="12"/>
        <v>0</v>
      </c>
      <c r="H188" s="195">
        <f t="shared" ca="1" si="13"/>
        <v>0</v>
      </c>
      <c r="I188" s="192"/>
      <c r="O188" s="192"/>
      <c r="P188" s="192"/>
      <c r="V188" s="192"/>
      <c r="W188" s="192"/>
      <c r="X188" s="192"/>
      <c r="Y188" s="192"/>
      <c r="Z188" s="192"/>
      <c r="AA188" s="192"/>
      <c r="AB188" s="192"/>
      <c r="AC188" s="192"/>
      <c r="AD188" s="192"/>
      <c r="AE188" s="192"/>
      <c r="AF188" s="192"/>
      <c r="AG188" s="192"/>
      <c r="AH188" s="192"/>
      <c r="AI188" s="192"/>
      <c r="AJ188" s="192"/>
      <c r="AK188" s="192"/>
      <c r="AL188" s="192"/>
      <c r="AM188" s="192"/>
      <c r="AN188" s="192"/>
      <c r="AO188" s="192"/>
      <c r="AP188" s="192"/>
      <c r="AQ188" s="192"/>
      <c r="AR188" s="192"/>
      <c r="AS188" s="192"/>
      <c r="AT188" s="192"/>
      <c r="AU188" s="192"/>
      <c r="AV188" s="192"/>
      <c r="AW188" s="192"/>
      <c r="AX188" s="192"/>
      <c r="AY188" s="192"/>
      <c r="AZ188" s="192"/>
      <c r="BA188" s="192"/>
      <c r="BB188" s="192"/>
      <c r="BC188" s="192"/>
      <c r="BD188" s="192"/>
      <c r="BE188" s="192"/>
      <c r="BF188" s="192"/>
      <c r="BG188" s="192"/>
      <c r="BH188" s="192"/>
      <c r="BI188" s="192"/>
      <c r="BJ188" s="192"/>
      <c r="BK188" s="192"/>
      <c r="BL188" s="192"/>
      <c r="BM188" s="192"/>
      <c r="BN188" s="192"/>
      <c r="BO188" s="192"/>
      <c r="BP188" s="192"/>
      <c r="BQ188" s="192"/>
      <c r="BR188" s="192"/>
      <c r="BS188" s="192"/>
      <c r="BT188" s="192"/>
      <c r="BU188" s="192"/>
      <c r="BV188" s="192"/>
      <c r="BW188" s="192"/>
      <c r="BX188" s="192"/>
      <c r="BY188" s="192"/>
      <c r="BZ188" s="192"/>
      <c r="CA188" s="192"/>
      <c r="CB188" s="192"/>
      <c r="CC188" s="192"/>
      <c r="CD188" s="192"/>
      <c r="CE188" s="192"/>
      <c r="CF188" s="192"/>
      <c r="CG188" s="192"/>
      <c r="CH188" s="192"/>
      <c r="CI188" s="192"/>
      <c r="CJ188" s="192"/>
      <c r="CK188" s="192"/>
      <c r="CL188" s="192"/>
      <c r="CM188" s="192"/>
      <c r="CN188" s="192"/>
      <c r="CO188" s="192"/>
      <c r="CP188" s="192"/>
      <c r="CQ188" s="192"/>
      <c r="CR188" s="192"/>
      <c r="CS188" s="192"/>
      <c r="CT188" s="192"/>
      <c r="CU188" s="192"/>
      <c r="CV188" s="192"/>
      <c r="CW188" s="192"/>
      <c r="CX188" s="192"/>
      <c r="CY188" s="192"/>
      <c r="CZ188" s="192"/>
      <c r="DA188" s="192"/>
      <c r="DB188" s="192"/>
      <c r="DC188" s="192"/>
      <c r="DD188" s="192"/>
      <c r="DE188" s="192"/>
      <c r="DF188" s="192"/>
      <c r="DG188" s="192"/>
      <c r="DH188" s="192"/>
      <c r="DI188" s="192"/>
      <c r="DJ188" s="192"/>
      <c r="DK188" s="192"/>
      <c r="DL188" s="192"/>
    </row>
    <row r="189" spans="3:116" hidden="1" outlineLevel="2">
      <c r="C189" s="179">
        <v>165</v>
      </c>
      <c r="D189" s="195">
        <f t="shared" ca="1" si="14"/>
        <v>1.0795461269255517</v>
      </c>
      <c r="E189" s="195">
        <f t="shared" ca="1" si="10"/>
        <v>312.01870928228169</v>
      </c>
      <c r="F189" s="195">
        <f t="shared" ca="1" si="11"/>
        <v>295.74577952118108</v>
      </c>
      <c r="G189" s="195">
        <f t="shared" ca="1" si="12"/>
        <v>62.018709282281691</v>
      </c>
      <c r="H189" s="195">
        <f t="shared" ca="1" si="13"/>
        <v>45.745779521181078</v>
      </c>
      <c r="I189" s="192"/>
      <c r="O189" s="192"/>
      <c r="P189" s="192"/>
      <c r="V189" s="192"/>
      <c r="W189" s="192"/>
      <c r="X189" s="192"/>
      <c r="Y189" s="192"/>
      <c r="Z189" s="192"/>
      <c r="AA189" s="192"/>
      <c r="AB189" s="192"/>
      <c r="AC189" s="192"/>
      <c r="AD189" s="192"/>
      <c r="AE189" s="192"/>
      <c r="AF189" s="192"/>
      <c r="AG189" s="192"/>
      <c r="AH189" s="192"/>
      <c r="AI189" s="192"/>
      <c r="AJ189" s="192"/>
      <c r="AK189" s="192"/>
      <c r="AL189" s="192"/>
      <c r="AM189" s="192"/>
      <c r="AN189" s="192"/>
      <c r="AO189" s="192"/>
      <c r="AP189" s="192"/>
      <c r="AQ189" s="192"/>
      <c r="AR189" s="192"/>
      <c r="AS189" s="192"/>
      <c r="AT189" s="192"/>
      <c r="AU189" s="192"/>
      <c r="AV189" s="192"/>
      <c r="AW189" s="192"/>
      <c r="AX189" s="192"/>
      <c r="AY189" s="192"/>
      <c r="AZ189" s="192"/>
      <c r="BA189" s="192"/>
      <c r="BB189" s="192"/>
      <c r="BC189" s="192"/>
      <c r="BD189" s="192"/>
      <c r="BE189" s="192"/>
      <c r="BF189" s="192"/>
      <c r="BG189" s="192"/>
      <c r="BH189" s="192"/>
      <c r="BI189" s="192"/>
      <c r="BJ189" s="192"/>
      <c r="BK189" s="192"/>
      <c r="BL189" s="192"/>
      <c r="BM189" s="192"/>
      <c r="BN189" s="192"/>
      <c r="BO189" s="192"/>
      <c r="BP189" s="192"/>
      <c r="BQ189" s="192"/>
      <c r="BR189" s="192"/>
      <c r="BS189" s="192"/>
      <c r="BT189" s="192"/>
      <c r="BU189" s="192"/>
      <c r="BV189" s="192"/>
      <c r="BW189" s="192"/>
      <c r="BX189" s="192"/>
      <c r="BY189" s="192"/>
      <c r="BZ189" s="192"/>
      <c r="CA189" s="192"/>
      <c r="CB189" s="192"/>
      <c r="CC189" s="192"/>
      <c r="CD189" s="192"/>
      <c r="CE189" s="192"/>
      <c r="CF189" s="192"/>
      <c r="CG189" s="192"/>
      <c r="CH189" s="192"/>
      <c r="CI189" s="192"/>
      <c r="CJ189" s="192"/>
      <c r="CK189" s="192"/>
      <c r="CL189" s="192"/>
      <c r="CM189" s="192"/>
      <c r="CN189" s="192"/>
      <c r="CO189" s="192"/>
      <c r="CP189" s="192"/>
      <c r="CQ189" s="192"/>
      <c r="CR189" s="192"/>
      <c r="CS189" s="192"/>
      <c r="CT189" s="192"/>
      <c r="CU189" s="192"/>
      <c r="CV189" s="192"/>
      <c r="CW189" s="192"/>
      <c r="CX189" s="192"/>
      <c r="CY189" s="192"/>
      <c r="CZ189" s="192"/>
      <c r="DA189" s="192"/>
      <c r="DB189" s="192"/>
      <c r="DC189" s="192"/>
      <c r="DD189" s="192"/>
      <c r="DE189" s="192"/>
      <c r="DF189" s="192"/>
      <c r="DG189" s="192"/>
      <c r="DH189" s="192"/>
      <c r="DI189" s="192"/>
      <c r="DJ189" s="192"/>
      <c r="DK189" s="192"/>
      <c r="DL189" s="192"/>
    </row>
    <row r="190" spans="3:116" hidden="1" outlineLevel="2">
      <c r="C190" s="179">
        <v>166</v>
      </c>
      <c r="D190" s="195">
        <f t="shared" ca="1" si="14"/>
        <v>-0.24315495996425571</v>
      </c>
      <c r="E190" s="195">
        <f t="shared" ca="1" si="10"/>
        <v>233.32794921593353</v>
      </c>
      <c r="F190" s="195">
        <f t="shared" ca="1" si="11"/>
        <v>239.48552981156183</v>
      </c>
      <c r="G190" s="195">
        <f t="shared" ca="1" si="12"/>
        <v>0</v>
      </c>
      <c r="H190" s="195">
        <f t="shared" ca="1" si="13"/>
        <v>0</v>
      </c>
      <c r="I190" s="192"/>
      <c r="O190" s="192"/>
      <c r="P190" s="192"/>
      <c r="V190" s="192"/>
      <c r="W190" s="192"/>
      <c r="X190" s="192"/>
      <c r="Y190" s="192"/>
      <c r="Z190" s="192"/>
      <c r="AA190" s="192"/>
      <c r="AB190" s="192"/>
      <c r="AC190" s="192"/>
      <c r="AD190" s="192"/>
      <c r="AE190" s="192"/>
      <c r="AF190" s="192"/>
      <c r="AG190" s="192"/>
      <c r="AH190" s="192"/>
      <c r="AI190" s="192"/>
      <c r="AJ190" s="192"/>
      <c r="AK190" s="192"/>
      <c r="AL190" s="192"/>
      <c r="AM190" s="192"/>
      <c r="AN190" s="192"/>
      <c r="AO190" s="192"/>
      <c r="AP190" s="192"/>
      <c r="AQ190" s="192"/>
      <c r="AR190" s="192"/>
      <c r="AS190" s="192"/>
      <c r="AT190" s="192"/>
      <c r="AU190" s="192"/>
      <c r="AV190" s="192"/>
      <c r="AW190" s="192"/>
      <c r="AX190" s="192"/>
      <c r="AY190" s="192"/>
      <c r="AZ190" s="192"/>
      <c r="BA190" s="192"/>
      <c r="BB190" s="192"/>
      <c r="BC190" s="192"/>
      <c r="BD190" s="192"/>
      <c r="BE190" s="192"/>
      <c r="BF190" s="192"/>
      <c r="BG190" s="192"/>
      <c r="BH190" s="192"/>
      <c r="BI190" s="192"/>
      <c r="BJ190" s="192"/>
      <c r="BK190" s="192"/>
      <c r="BL190" s="192"/>
      <c r="BM190" s="192"/>
      <c r="BN190" s="192"/>
      <c r="BO190" s="192"/>
      <c r="BP190" s="192"/>
      <c r="BQ190" s="192"/>
      <c r="BR190" s="192"/>
      <c r="BS190" s="192"/>
      <c r="BT190" s="192"/>
      <c r="BU190" s="192"/>
      <c r="BV190" s="192"/>
      <c r="BW190" s="192"/>
      <c r="BX190" s="192"/>
      <c r="BY190" s="192"/>
      <c r="BZ190" s="192"/>
      <c r="CA190" s="192"/>
      <c r="CB190" s="192"/>
      <c r="CC190" s="192"/>
      <c r="CD190" s="192"/>
      <c r="CE190" s="192"/>
      <c r="CF190" s="192"/>
      <c r="CG190" s="192"/>
      <c r="CH190" s="192"/>
      <c r="CI190" s="192"/>
      <c r="CJ190" s="192"/>
      <c r="CK190" s="192"/>
      <c r="CL190" s="192"/>
      <c r="CM190" s="192"/>
      <c r="CN190" s="192"/>
      <c r="CO190" s="192"/>
      <c r="CP190" s="192"/>
      <c r="CQ190" s="192"/>
      <c r="CR190" s="192"/>
      <c r="CS190" s="192"/>
      <c r="CT190" s="192"/>
      <c r="CU190" s="192"/>
      <c r="CV190" s="192"/>
      <c r="CW190" s="192"/>
      <c r="CX190" s="192"/>
      <c r="CY190" s="192"/>
      <c r="CZ190" s="192"/>
      <c r="DA190" s="192"/>
      <c r="DB190" s="192"/>
      <c r="DC190" s="192"/>
      <c r="DD190" s="192"/>
      <c r="DE190" s="192"/>
      <c r="DF190" s="192"/>
      <c r="DG190" s="192"/>
      <c r="DH190" s="192"/>
      <c r="DI190" s="192"/>
      <c r="DJ190" s="192"/>
      <c r="DK190" s="192"/>
      <c r="DL190" s="192"/>
    </row>
    <row r="191" spans="3:116" hidden="1" outlineLevel="2">
      <c r="C191" s="179">
        <v>167</v>
      </c>
      <c r="D191" s="195">
        <f t="shared" ca="1" si="14"/>
        <v>-0.16906212498016995</v>
      </c>
      <c r="E191" s="195">
        <f t="shared" ca="1" si="10"/>
        <v>237.15746495156975</v>
      </c>
      <c r="F191" s="195">
        <f t="shared" ca="1" si="11"/>
        <v>242.3330073220005</v>
      </c>
      <c r="G191" s="195">
        <f t="shared" ca="1" si="12"/>
        <v>0</v>
      </c>
      <c r="H191" s="195">
        <f t="shared" ca="1" si="13"/>
        <v>0</v>
      </c>
      <c r="I191" s="192"/>
      <c r="O191" s="192"/>
      <c r="P191" s="192"/>
      <c r="V191" s="192"/>
      <c r="W191" s="192"/>
      <c r="X191" s="192"/>
      <c r="Y191" s="192"/>
      <c r="Z191" s="192"/>
      <c r="AA191" s="192"/>
      <c r="AB191" s="192"/>
      <c r="AC191" s="192"/>
      <c r="AD191" s="192"/>
      <c r="AE191" s="192"/>
      <c r="AF191" s="192"/>
      <c r="AG191" s="192"/>
      <c r="AH191" s="192"/>
      <c r="AI191" s="192"/>
      <c r="AJ191" s="192"/>
      <c r="AK191" s="192"/>
      <c r="AL191" s="192"/>
      <c r="AM191" s="192"/>
      <c r="AN191" s="192"/>
      <c r="AO191" s="192"/>
      <c r="AP191" s="192"/>
      <c r="AQ191" s="192"/>
      <c r="AR191" s="192"/>
      <c r="AS191" s="192"/>
      <c r="AT191" s="192"/>
      <c r="AU191" s="192"/>
      <c r="AV191" s="192"/>
      <c r="AW191" s="192"/>
      <c r="AX191" s="192"/>
      <c r="AY191" s="192"/>
      <c r="AZ191" s="192"/>
      <c r="BA191" s="192"/>
      <c r="BB191" s="192"/>
      <c r="BC191" s="192"/>
      <c r="BD191" s="192"/>
      <c r="BE191" s="192"/>
      <c r="BF191" s="192"/>
      <c r="BG191" s="192"/>
      <c r="BH191" s="192"/>
      <c r="BI191" s="192"/>
      <c r="BJ191" s="192"/>
      <c r="BK191" s="192"/>
      <c r="BL191" s="192"/>
      <c r="BM191" s="192"/>
      <c r="BN191" s="192"/>
      <c r="BO191" s="192"/>
      <c r="BP191" s="192"/>
      <c r="BQ191" s="192"/>
      <c r="BR191" s="192"/>
      <c r="BS191" s="192"/>
      <c r="BT191" s="192"/>
      <c r="BU191" s="192"/>
      <c r="BV191" s="192"/>
      <c r="BW191" s="192"/>
      <c r="BX191" s="192"/>
      <c r="BY191" s="192"/>
      <c r="BZ191" s="192"/>
      <c r="CA191" s="192"/>
      <c r="CB191" s="192"/>
      <c r="CC191" s="192"/>
      <c r="CD191" s="192"/>
      <c r="CE191" s="192"/>
      <c r="CF191" s="192"/>
      <c r="CG191" s="192"/>
      <c r="CH191" s="192"/>
      <c r="CI191" s="192"/>
      <c r="CJ191" s="192"/>
      <c r="CK191" s="192"/>
      <c r="CL191" s="192"/>
      <c r="CM191" s="192"/>
      <c r="CN191" s="192"/>
      <c r="CO191" s="192"/>
      <c r="CP191" s="192"/>
      <c r="CQ191" s="192"/>
      <c r="CR191" s="192"/>
      <c r="CS191" s="192"/>
      <c r="CT191" s="192"/>
      <c r="CU191" s="192"/>
      <c r="CV191" s="192"/>
      <c r="CW191" s="192"/>
      <c r="CX191" s="192"/>
      <c r="CY191" s="192"/>
      <c r="CZ191" s="192"/>
      <c r="DA191" s="192"/>
      <c r="DB191" s="192"/>
      <c r="DC191" s="192"/>
      <c r="DD191" s="192"/>
      <c r="DE191" s="192"/>
      <c r="DF191" s="192"/>
      <c r="DG191" s="192"/>
      <c r="DH191" s="192"/>
      <c r="DI191" s="192"/>
      <c r="DJ191" s="192"/>
      <c r="DK191" s="192"/>
      <c r="DL191" s="192"/>
    </row>
    <row r="192" spans="3:116" hidden="1" outlineLevel="2">
      <c r="C192" s="179">
        <v>168</v>
      </c>
      <c r="D192" s="195">
        <f t="shared" ca="1" si="14"/>
        <v>0.58212247605308731</v>
      </c>
      <c r="E192" s="195">
        <f t="shared" ca="1" si="10"/>
        <v>279.71504026250147</v>
      </c>
      <c r="F192" s="195">
        <f t="shared" ca="1" si="11"/>
        <v>273.18452062116381</v>
      </c>
      <c r="G192" s="195">
        <f t="shared" ca="1" si="12"/>
        <v>29.715040262501475</v>
      </c>
      <c r="H192" s="195">
        <f t="shared" ca="1" si="13"/>
        <v>23.184520621163813</v>
      </c>
      <c r="I192" s="192"/>
      <c r="O192" s="192"/>
      <c r="P192" s="192"/>
      <c r="V192" s="192"/>
      <c r="W192" s="192"/>
      <c r="X192" s="192"/>
      <c r="Y192" s="192"/>
      <c r="Z192" s="192"/>
      <c r="AA192" s="192"/>
      <c r="AB192" s="192"/>
      <c r="AC192" s="192"/>
      <c r="AD192" s="192"/>
      <c r="AE192" s="192"/>
      <c r="AF192" s="192"/>
      <c r="AG192" s="192"/>
      <c r="AH192" s="192"/>
      <c r="AI192" s="192"/>
      <c r="AJ192" s="192"/>
      <c r="AK192" s="192"/>
      <c r="AL192" s="192"/>
      <c r="AM192" s="192"/>
      <c r="AN192" s="192"/>
      <c r="AO192" s="192"/>
      <c r="AP192" s="192"/>
      <c r="AQ192" s="192"/>
      <c r="AR192" s="192"/>
      <c r="AS192" s="192"/>
      <c r="AT192" s="192"/>
      <c r="AU192" s="192"/>
      <c r="AV192" s="192"/>
      <c r="AW192" s="192"/>
      <c r="AX192" s="192"/>
      <c r="AY192" s="192"/>
      <c r="AZ192" s="192"/>
      <c r="BA192" s="192"/>
      <c r="BB192" s="192"/>
      <c r="BC192" s="192"/>
      <c r="BD192" s="192"/>
      <c r="BE192" s="192"/>
      <c r="BF192" s="192"/>
      <c r="BG192" s="192"/>
      <c r="BH192" s="192"/>
      <c r="BI192" s="192"/>
      <c r="BJ192" s="192"/>
      <c r="BK192" s="192"/>
      <c r="BL192" s="192"/>
      <c r="BM192" s="192"/>
      <c r="BN192" s="192"/>
      <c r="BO192" s="192"/>
      <c r="BP192" s="192"/>
      <c r="BQ192" s="192"/>
      <c r="BR192" s="192"/>
      <c r="BS192" s="192"/>
      <c r="BT192" s="192"/>
      <c r="BU192" s="192"/>
      <c r="BV192" s="192"/>
      <c r="BW192" s="192"/>
      <c r="BX192" s="192"/>
      <c r="BY192" s="192"/>
      <c r="BZ192" s="192"/>
      <c r="CA192" s="192"/>
      <c r="CB192" s="192"/>
      <c r="CC192" s="192"/>
      <c r="CD192" s="192"/>
      <c r="CE192" s="192"/>
      <c r="CF192" s="192"/>
      <c r="CG192" s="192"/>
      <c r="CH192" s="192"/>
      <c r="CI192" s="192"/>
      <c r="CJ192" s="192"/>
      <c r="CK192" s="192"/>
      <c r="CL192" s="192"/>
      <c r="CM192" s="192"/>
      <c r="CN192" s="192"/>
      <c r="CO192" s="192"/>
      <c r="CP192" s="192"/>
      <c r="CQ192" s="192"/>
      <c r="CR192" s="192"/>
      <c r="CS192" s="192"/>
      <c r="CT192" s="192"/>
      <c r="CU192" s="192"/>
      <c r="CV192" s="192"/>
      <c r="CW192" s="192"/>
      <c r="CX192" s="192"/>
      <c r="CY192" s="192"/>
      <c r="CZ192" s="192"/>
      <c r="DA192" s="192"/>
      <c r="DB192" s="192"/>
      <c r="DC192" s="192"/>
      <c r="DD192" s="192"/>
      <c r="DE192" s="192"/>
      <c r="DF192" s="192"/>
      <c r="DG192" s="192"/>
      <c r="DH192" s="192"/>
      <c r="DI192" s="192"/>
      <c r="DJ192" s="192"/>
      <c r="DK192" s="192"/>
      <c r="DL192" s="192"/>
    </row>
    <row r="193" spans="3:116" hidden="1" outlineLevel="2">
      <c r="C193" s="179">
        <v>169</v>
      </c>
      <c r="D193" s="195">
        <f t="shared" ca="1" si="14"/>
        <v>-1.1566350058902364</v>
      </c>
      <c r="E193" s="195">
        <f t="shared" ca="1" si="10"/>
        <v>190.89796561289842</v>
      </c>
      <c r="F193" s="195">
        <f t="shared" ca="1" si="11"/>
        <v>207.01014100765019</v>
      </c>
      <c r="G193" s="195">
        <f t="shared" ca="1" si="12"/>
        <v>0</v>
      </c>
      <c r="H193" s="195">
        <f t="shared" ca="1" si="13"/>
        <v>0</v>
      </c>
      <c r="I193" s="192"/>
      <c r="O193" s="192"/>
      <c r="P193" s="192"/>
      <c r="V193" s="192"/>
      <c r="W193" s="192"/>
      <c r="X193" s="192"/>
      <c r="Y193" s="192"/>
      <c r="Z193" s="192"/>
      <c r="AA193" s="192"/>
      <c r="AB193" s="192"/>
      <c r="AC193" s="192"/>
      <c r="AD193" s="192"/>
      <c r="AE193" s="192"/>
      <c r="AF193" s="192"/>
      <c r="AG193" s="192"/>
      <c r="AH193" s="192"/>
      <c r="AI193" s="192"/>
      <c r="AJ193" s="192"/>
      <c r="AK193" s="192"/>
      <c r="AL193" s="192"/>
      <c r="AM193" s="192"/>
      <c r="AN193" s="192"/>
      <c r="AO193" s="192"/>
      <c r="AP193" s="192"/>
      <c r="AQ193" s="192"/>
      <c r="AR193" s="192"/>
      <c r="AS193" s="192"/>
      <c r="AT193" s="192"/>
      <c r="AU193" s="192"/>
      <c r="AV193" s="192"/>
      <c r="AW193" s="192"/>
      <c r="AX193" s="192"/>
      <c r="AY193" s="192"/>
      <c r="AZ193" s="192"/>
      <c r="BA193" s="192"/>
      <c r="BB193" s="192"/>
      <c r="BC193" s="192"/>
      <c r="BD193" s="192"/>
      <c r="BE193" s="192"/>
      <c r="BF193" s="192"/>
      <c r="BG193" s="192"/>
      <c r="BH193" s="192"/>
      <c r="BI193" s="192"/>
      <c r="BJ193" s="192"/>
      <c r="BK193" s="192"/>
      <c r="BL193" s="192"/>
      <c r="BM193" s="192"/>
      <c r="BN193" s="192"/>
      <c r="BO193" s="192"/>
      <c r="BP193" s="192"/>
      <c r="BQ193" s="192"/>
      <c r="BR193" s="192"/>
      <c r="BS193" s="192"/>
      <c r="BT193" s="192"/>
      <c r="BU193" s="192"/>
      <c r="BV193" s="192"/>
      <c r="BW193" s="192"/>
      <c r="BX193" s="192"/>
      <c r="BY193" s="192"/>
      <c r="BZ193" s="192"/>
      <c r="CA193" s="192"/>
      <c r="CB193" s="192"/>
      <c r="CC193" s="192"/>
      <c r="CD193" s="192"/>
      <c r="CE193" s="192"/>
      <c r="CF193" s="192"/>
      <c r="CG193" s="192"/>
      <c r="CH193" s="192"/>
      <c r="CI193" s="192"/>
      <c r="CJ193" s="192"/>
      <c r="CK193" s="192"/>
      <c r="CL193" s="192"/>
      <c r="CM193" s="192"/>
      <c r="CN193" s="192"/>
      <c r="CO193" s="192"/>
      <c r="CP193" s="192"/>
      <c r="CQ193" s="192"/>
      <c r="CR193" s="192"/>
      <c r="CS193" s="192"/>
      <c r="CT193" s="192"/>
      <c r="CU193" s="192"/>
      <c r="CV193" s="192"/>
      <c r="CW193" s="192"/>
      <c r="CX193" s="192"/>
      <c r="CY193" s="192"/>
      <c r="CZ193" s="192"/>
      <c r="DA193" s="192"/>
      <c r="DB193" s="192"/>
      <c r="DC193" s="192"/>
      <c r="DD193" s="192"/>
      <c r="DE193" s="192"/>
      <c r="DF193" s="192"/>
      <c r="DG193" s="192"/>
      <c r="DH193" s="192"/>
      <c r="DI193" s="192"/>
      <c r="DJ193" s="192"/>
      <c r="DK193" s="192"/>
      <c r="DL193" s="192"/>
    </row>
    <row r="194" spans="3:116" hidden="1" outlineLevel="2">
      <c r="C194" s="179">
        <v>170</v>
      </c>
      <c r="D194" s="195">
        <f t="shared" ca="1" si="14"/>
        <v>-0.61137331086698399</v>
      </c>
      <c r="E194" s="195">
        <f t="shared" ca="1" si="10"/>
        <v>215.19436063890609</v>
      </c>
      <c r="F194" s="195">
        <f t="shared" ca="1" si="11"/>
        <v>225.82311891211776</v>
      </c>
      <c r="G194" s="195">
        <f t="shared" ca="1" si="12"/>
        <v>0</v>
      </c>
      <c r="H194" s="195">
        <f t="shared" ca="1" si="13"/>
        <v>0</v>
      </c>
      <c r="I194" s="192"/>
      <c r="O194" s="192"/>
      <c r="P194" s="192"/>
      <c r="V194" s="192"/>
      <c r="W194" s="192"/>
      <c r="X194" s="192"/>
      <c r="Y194" s="192"/>
      <c r="Z194" s="192"/>
      <c r="AA194" s="192"/>
      <c r="AB194" s="192"/>
      <c r="AC194" s="192"/>
      <c r="AD194" s="192"/>
      <c r="AE194" s="192"/>
      <c r="AF194" s="192"/>
      <c r="AG194" s="192"/>
      <c r="AH194" s="192"/>
      <c r="AI194" s="192"/>
      <c r="AJ194" s="192"/>
      <c r="AK194" s="192"/>
      <c r="AL194" s="192"/>
      <c r="AM194" s="192"/>
      <c r="AN194" s="192"/>
      <c r="AO194" s="192"/>
      <c r="AP194" s="192"/>
      <c r="AQ194" s="192"/>
      <c r="AR194" s="192"/>
      <c r="AS194" s="192"/>
      <c r="AT194" s="192"/>
      <c r="AU194" s="192"/>
      <c r="AV194" s="192"/>
      <c r="AW194" s="192"/>
      <c r="AX194" s="192"/>
      <c r="AY194" s="192"/>
      <c r="AZ194" s="192"/>
      <c r="BA194" s="192"/>
      <c r="BB194" s="192"/>
      <c r="BC194" s="192"/>
      <c r="BD194" s="192"/>
      <c r="BE194" s="192"/>
      <c r="BF194" s="192"/>
      <c r="BG194" s="192"/>
      <c r="BH194" s="192"/>
      <c r="BI194" s="192"/>
      <c r="BJ194" s="192"/>
      <c r="BK194" s="192"/>
      <c r="BL194" s="192"/>
      <c r="BM194" s="192"/>
      <c r="BN194" s="192"/>
      <c r="BO194" s="192"/>
      <c r="BP194" s="192"/>
      <c r="BQ194" s="192"/>
      <c r="BR194" s="192"/>
      <c r="BS194" s="192"/>
      <c r="BT194" s="192"/>
      <c r="BU194" s="192"/>
      <c r="BV194" s="192"/>
      <c r="BW194" s="192"/>
      <c r="BX194" s="192"/>
      <c r="BY194" s="192"/>
      <c r="BZ194" s="192"/>
      <c r="CA194" s="192"/>
      <c r="CB194" s="192"/>
      <c r="CC194" s="192"/>
      <c r="CD194" s="192"/>
      <c r="CE194" s="192"/>
      <c r="CF194" s="192"/>
      <c r="CG194" s="192"/>
      <c r="CH194" s="192"/>
      <c r="CI194" s="192"/>
      <c r="CJ194" s="192"/>
      <c r="CK194" s="192"/>
      <c r="CL194" s="192"/>
      <c r="CM194" s="192"/>
      <c r="CN194" s="192"/>
      <c r="CO194" s="192"/>
      <c r="CP194" s="192"/>
      <c r="CQ194" s="192"/>
      <c r="CR194" s="192"/>
      <c r="CS194" s="192"/>
      <c r="CT194" s="192"/>
      <c r="CU194" s="192"/>
      <c r="CV194" s="192"/>
      <c r="CW194" s="192"/>
      <c r="CX194" s="192"/>
      <c r="CY194" s="192"/>
      <c r="CZ194" s="192"/>
      <c r="DA194" s="192"/>
      <c r="DB194" s="192"/>
      <c r="DC194" s="192"/>
      <c r="DD194" s="192"/>
      <c r="DE194" s="192"/>
      <c r="DF194" s="192"/>
      <c r="DG194" s="192"/>
      <c r="DH194" s="192"/>
      <c r="DI194" s="192"/>
      <c r="DJ194" s="192"/>
      <c r="DK194" s="192"/>
      <c r="DL194" s="192"/>
    </row>
    <row r="195" spans="3:116" hidden="1" outlineLevel="2">
      <c r="C195" s="179">
        <v>171</v>
      </c>
      <c r="D195" s="195">
        <f t="shared" ca="1" si="14"/>
        <v>-1.0976452800688943</v>
      </c>
      <c r="E195" s="195">
        <f t="shared" ca="1" si="10"/>
        <v>193.38829173931398</v>
      </c>
      <c r="F195" s="195">
        <f t="shared" ca="1" si="11"/>
        <v>208.96740181454354</v>
      </c>
      <c r="G195" s="195">
        <f t="shared" ca="1" si="12"/>
        <v>0</v>
      </c>
      <c r="H195" s="195">
        <f t="shared" ca="1" si="13"/>
        <v>0</v>
      </c>
      <c r="I195" s="192"/>
      <c r="O195" s="192"/>
      <c r="P195" s="192"/>
      <c r="V195" s="192"/>
      <c r="W195" s="192"/>
      <c r="X195" s="192"/>
      <c r="Y195" s="192"/>
      <c r="Z195" s="192"/>
      <c r="AA195" s="192"/>
      <c r="AB195" s="192"/>
      <c r="AC195" s="192"/>
      <c r="AD195" s="192"/>
      <c r="AE195" s="192"/>
      <c r="AF195" s="192"/>
      <c r="AG195" s="192"/>
      <c r="AH195" s="192"/>
      <c r="AI195" s="192"/>
      <c r="AJ195" s="192"/>
      <c r="AK195" s="192"/>
      <c r="AL195" s="192"/>
      <c r="AM195" s="192"/>
      <c r="AN195" s="192"/>
      <c r="AO195" s="192"/>
      <c r="AP195" s="192"/>
      <c r="AQ195" s="192"/>
      <c r="AR195" s="192"/>
      <c r="AS195" s="192"/>
      <c r="AT195" s="192"/>
      <c r="AU195" s="192"/>
      <c r="AV195" s="192"/>
      <c r="AW195" s="192"/>
      <c r="AX195" s="192"/>
      <c r="AY195" s="192"/>
      <c r="AZ195" s="192"/>
      <c r="BA195" s="192"/>
      <c r="BB195" s="192"/>
      <c r="BC195" s="192"/>
      <c r="BD195" s="192"/>
      <c r="BE195" s="192"/>
      <c r="BF195" s="192"/>
      <c r="BG195" s="192"/>
      <c r="BH195" s="192"/>
      <c r="BI195" s="192"/>
      <c r="BJ195" s="192"/>
      <c r="BK195" s="192"/>
      <c r="BL195" s="192"/>
      <c r="BM195" s="192"/>
      <c r="BN195" s="192"/>
      <c r="BO195" s="192"/>
      <c r="BP195" s="192"/>
      <c r="BQ195" s="192"/>
      <c r="BR195" s="192"/>
      <c r="BS195" s="192"/>
      <c r="BT195" s="192"/>
      <c r="BU195" s="192"/>
      <c r="BV195" s="192"/>
      <c r="BW195" s="192"/>
      <c r="BX195" s="192"/>
      <c r="BY195" s="192"/>
      <c r="BZ195" s="192"/>
      <c r="CA195" s="192"/>
      <c r="CB195" s="192"/>
      <c r="CC195" s="192"/>
      <c r="CD195" s="192"/>
      <c r="CE195" s="192"/>
      <c r="CF195" s="192"/>
      <c r="CG195" s="192"/>
      <c r="CH195" s="192"/>
      <c r="CI195" s="192"/>
      <c r="CJ195" s="192"/>
      <c r="CK195" s="192"/>
      <c r="CL195" s="192"/>
      <c r="CM195" s="192"/>
      <c r="CN195" s="192"/>
      <c r="CO195" s="192"/>
      <c r="CP195" s="192"/>
      <c r="CQ195" s="192"/>
      <c r="CR195" s="192"/>
      <c r="CS195" s="192"/>
      <c r="CT195" s="192"/>
      <c r="CU195" s="192"/>
      <c r="CV195" s="192"/>
      <c r="CW195" s="192"/>
      <c r="CX195" s="192"/>
      <c r="CY195" s="192"/>
      <c r="CZ195" s="192"/>
      <c r="DA195" s="192"/>
      <c r="DB195" s="192"/>
      <c r="DC195" s="192"/>
      <c r="DD195" s="192"/>
      <c r="DE195" s="192"/>
      <c r="DF195" s="192"/>
      <c r="DG195" s="192"/>
      <c r="DH195" s="192"/>
      <c r="DI195" s="192"/>
      <c r="DJ195" s="192"/>
      <c r="DK195" s="192"/>
      <c r="DL195" s="192"/>
    </row>
    <row r="196" spans="3:116" hidden="1" outlineLevel="2">
      <c r="C196" s="179">
        <v>172</v>
      </c>
      <c r="D196" s="195">
        <f t="shared" ca="1" si="14"/>
        <v>1.2745719455707507</v>
      </c>
      <c r="E196" s="195">
        <f t="shared" ca="1" si="10"/>
        <v>325.67937454399549</v>
      </c>
      <c r="F196" s="195">
        <f t="shared" ca="1" si="11"/>
        <v>305.09164876212407</v>
      </c>
      <c r="G196" s="195">
        <f t="shared" ca="1" si="12"/>
        <v>75.679374543995493</v>
      </c>
      <c r="H196" s="195">
        <f t="shared" ca="1" si="13"/>
        <v>55.091648762124066</v>
      </c>
      <c r="I196" s="192"/>
      <c r="O196" s="192"/>
      <c r="P196" s="192"/>
      <c r="V196" s="192"/>
      <c r="W196" s="192"/>
      <c r="X196" s="192"/>
      <c r="Y196" s="192"/>
      <c r="Z196" s="192"/>
      <c r="AA196" s="192"/>
      <c r="AB196" s="192"/>
      <c r="AC196" s="192"/>
      <c r="AD196" s="192"/>
      <c r="AE196" s="192"/>
      <c r="AF196" s="192"/>
      <c r="AG196" s="192"/>
      <c r="AH196" s="192"/>
      <c r="AI196" s="192"/>
      <c r="AJ196" s="192"/>
      <c r="AK196" s="192"/>
      <c r="AL196" s="192"/>
      <c r="AM196" s="192"/>
      <c r="AN196" s="192"/>
      <c r="AO196" s="192"/>
      <c r="AP196" s="192"/>
      <c r="AQ196" s="192"/>
      <c r="AR196" s="192"/>
      <c r="AS196" s="192"/>
      <c r="AT196" s="192"/>
      <c r="AU196" s="192"/>
      <c r="AV196" s="192"/>
      <c r="AW196" s="192"/>
      <c r="AX196" s="192"/>
      <c r="AY196" s="192"/>
      <c r="AZ196" s="192"/>
      <c r="BA196" s="192"/>
      <c r="BB196" s="192"/>
      <c r="BC196" s="192"/>
      <c r="BD196" s="192"/>
      <c r="BE196" s="192"/>
      <c r="BF196" s="192"/>
      <c r="BG196" s="192"/>
      <c r="BH196" s="192"/>
      <c r="BI196" s="192"/>
      <c r="BJ196" s="192"/>
      <c r="BK196" s="192"/>
      <c r="BL196" s="192"/>
      <c r="BM196" s="192"/>
      <c r="BN196" s="192"/>
      <c r="BO196" s="192"/>
      <c r="BP196" s="192"/>
      <c r="BQ196" s="192"/>
      <c r="BR196" s="192"/>
      <c r="BS196" s="192"/>
      <c r="BT196" s="192"/>
      <c r="BU196" s="192"/>
      <c r="BV196" s="192"/>
      <c r="BW196" s="192"/>
      <c r="BX196" s="192"/>
      <c r="BY196" s="192"/>
      <c r="BZ196" s="192"/>
      <c r="CA196" s="192"/>
      <c r="CB196" s="192"/>
      <c r="CC196" s="192"/>
      <c r="CD196" s="192"/>
      <c r="CE196" s="192"/>
      <c r="CF196" s="192"/>
      <c r="CG196" s="192"/>
      <c r="CH196" s="192"/>
      <c r="CI196" s="192"/>
      <c r="CJ196" s="192"/>
      <c r="CK196" s="192"/>
      <c r="CL196" s="192"/>
      <c r="CM196" s="192"/>
      <c r="CN196" s="192"/>
      <c r="CO196" s="192"/>
      <c r="CP196" s="192"/>
      <c r="CQ196" s="192"/>
      <c r="CR196" s="192"/>
      <c r="CS196" s="192"/>
      <c r="CT196" s="192"/>
      <c r="CU196" s="192"/>
      <c r="CV196" s="192"/>
      <c r="CW196" s="192"/>
      <c r="CX196" s="192"/>
      <c r="CY196" s="192"/>
      <c r="CZ196" s="192"/>
      <c r="DA196" s="192"/>
      <c r="DB196" s="192"/>
      <c r="DC196" s="192"/>
      <c r="DD196" s="192"/>
      <c r="DE196" s="192"/>
      <c r="DF196" s="192"/>
      <c r="DG196" s="192"/>
      <c r="DH196" s="192"/>
      <c r="DI196" s="192"/>
      <c r="DJ196" s="192"/>
      <c r="DK196" s="192"/>
      <c r="DL196" s="192"/>
    </row>
    <row r="197" spans="3:116" hidden="1" outlineLevel="2">
      <c r="C197" s="179">
        <v>173</v>
      </c>
      <c r="D197" s="195">
        <f t="shared" ca="1" si="14"/>
        <v>9.19646961029041E-2</v>
      </c>
      <c r="E197" s="195">
        <f t="shared" ca="1" si="10"/>
        <v>251.15644137098897</v>
      </c>
      <c r="F197" s="195">
        <f t="shared" ca="1" si="11"/>
        <v>252.63703320350666</v>
      </c>
      <c r="G197" s="195">
        <f t="shared" ca="1" si="12"/>
        <v>1.156441370988972</v>
      </c>
      <c r="H197" s="195">
        <f t="shared" ca="1" si="13"/>
        <v>2.637033203506661</v>
      </c>
      <c r="I197" s="192"/>
      <c r="O197" s="192"/>
      <c r="P197" s="192"/>
      <c r="V197" s="192"/>
      <c r="W197" s="192"/>
      <c r="X197" s="192"/>
      <c r="Y197" s="192"/>
      <c r="Z197" s="192"/>
      <c r="AA197" s="192"/>
      <c r="AB197" s="192"/>
      <c r="AC197" s="192"/>
      <c r="AD197" s="192"/>
      <c r="AE197" s="192"/>
      <c r="AF197" s="192"/>
      <c r="AG197" s="192"/>
      <c r="AH197" s="192"/>
      <c r="AI197" s="192"/>
      <c r="AJ197" s="192"/>
      <c r="AK197" s="192"/>
      <c r="AL197" s="192"/>
      <c r="AM197" s="192"/>
      <c r="AN197" s="192"/>
      <c r="AO197" s="192"/>
      <c r="AP197" s="192"/>
      <c r="AQ197" s="192"/>
      <c r="AR197" s="192"/>
      <c r="AS197" s="192"/>
      <c r="AT197" s="192"/>
      <c r="AU197" s="192"/>
      <c r="AV197" s="192"/>
      <c r="AW197" s="192"/>
      <c r="AX197" s="192"/>
      <c r="AY197" s="192"/>
      <c r="AZ197" s="192"/>
      <c r="BA197" s="192"/>
      <c r="BB197" s="192"/>
      <c r="BC197" s="192"/>
      <c r="BD197" s="192"/>
      <c r="BE197" s="192"/>
      <c r="BF197" s="192"/>
      <c r="BG197" s="192"/>
      <c r="BH197" s="192"/>
      <c r="BI197" s="192"/>
      <c r="BJ197" s="192"/>
      <c r="BK197" s="192"/>
      <c r="BL197" s="192"/>
      <c r="BM197" s="192"/>
      <c r="BN197" s="192"/>
      <c r="BO197" s="192"/>
      <c r="BP197" s="192"/>
      <c r="BQ197" s="192"/>
      <c r="BR197" s="192"/>
      <c r="BS197" s="192"/>
      <c r="BT197" s="192"/>
      <c r="BU197" s="192"/>
      <c r="BV197" s="192"/>
      <c r="BW197" s="192"/>
      <c r="BX197" s="192"/>
      <c r="BY197" s="192"/>
      <c r="BZ197" s="192"/>
      <c r="CA197" s="192"/>
      <c r="CB197" s="192"/>
      <c r="CC197" s="192"/>
      <c r="CD197" s="192"/>
      <c r="CE197" s="192"/>
      <c r="CF197" s="192"/>
      <c r="CG197" s="192"/>
      <c r="CH197" s="192"/>
      <c r="CI197" s="192"/>
      <c r="CJ197" s="192"/>
      <c r="CK197" s="192"/>
      <c r="CL197" s="192"/>
      <c r="CM197" s="192"/>
      <c r="CN197" s="192"/>
      <c r="CO197" s="192"/>
      <c r="CP197" s="192"/>
      <c r="CQ197" s="192"/>
      <c r="CR197" s="192"/>
      <c r="CS197" s="192"/>
      <c r="CT197" s="192"/>
      <c r="CU197" s="192"/>
      <c r="CV197" s="192"/>
      <c r="CW197" s="192"/>
      <c r="CX197" s="192"/>
      <c r="CY197" s="192"/>
      <c r="CZ197" s="192"/>
      <c r="DA197" s="192"/>
      <c r="DB197" s="192"/>
      <c r="DC197" s="192"/>
      <c r="DD197" s="192"/>
      <c r="DE197" s="192"/>
      <c r="DF197" s="192"/>
      <c r="DG197" s="192"/>
      <c r="DH197" s="192"/>
      <c r="DI197" s="192"/>
      <c r="DJ197" s="192"/>
      <c r="DK197" s="192"/>
      <c r="DL197" s="192"/>
    </row>
    <row r="198" spans="3:116" hidden="1" outlineLevel="2">
      <c r="C198" s="179">
        <v>174</v>
      </c>
      <c r="D198" s="195">
        <f t="shared" ca="1" si="14"/>
        <v>-1.8083062001021293</v>
      </c>
      <c r="E198" s="195">
        <f t="shared" ca="1" si="10"/>
        <v>165.43141343149125</v>
      </c>
      <c r="F198" s="195">
        <f t="shared" ca="1" si="11"/>
        <v>186.57033274896747</v>
      </c>
      <c r="G198" s="195">
        <f t="shared" ca="1" si="12"/>
        <v>0</v>
      </c>
      <c r="H198" s="195">
        <f t="shared" ca="1" si="13"/>
        <v>0</v>
      </c>
      <c r="I198" s="192"/>
      <c r="O198" s="192"/>
      <c r="P198" s="192"/>
      <c r="V198" s="192"/>
      <c r="W198" s="192"/>
      <c r="X198" s="192"/>
      <c r="Y198" s="192"/>
      <c r="Z198" s="192"/>
      <c r="AA198" s="192"/>
      <c r="AB198" s="192"/>
      <c r="AC198" s="192"/>
      <c r="AD198" s="192"/>
      <c r="AE198" s="192"/>
      <c r="AF198" s="192"/>
      <c r="AG198" s="192"/>
      <c r="AH198" s="192"/>
      <c r="AI198" s="192"/>
      <c r="AJ198" s="192"/>
      <c r="AK198" s="192"/>
      <c r="AL198" s="192"/>
      <c r="AM198" s="192"/>
      <c r="AN198" s="192"/>
      <c r="AO198" s="192"/>
      <c r="AP198" s="192"/>
      <c r="AQ198" s="192"/>
      <c r="AR198" s="192"/>
      <c r="AS198" s="192"/>
      <c r="AT198" s="192"/>
      <c r="AU198" s="192"/>
      <c r="AV198" s="192"/>
      <c r="AW198" s="192"/>
      <c r="AX198" s="192"/>
      <c r="AY198" s="192"/>
      <c r="AZ198" s="192"/>
      <c r="BA198" s="192"/>
      <c r="BB198" s="192"/>
      <c r="BC198" s="192"/>
      <c r="BD198" s="192"/>
      <c r="BE198" s="192"/>
      <c r="BF198" s="192"/>
      <c r="BG198" s="192"/>
      <c r="BH198" s="192"/>
      <c r="BI198" s="192"/>
      <c r="BJ198" s="192"/>
      <c r="BK198" s="192"/>
      <c r="BL198" s="192"/>
      <c r="BM198" s="192"/>
      <c r="BN198" s="192"/>
      <c r="BO198" s="192"/>
      <c r="BP198" s="192"/>
      <c r="BQ198" s="192"/>
      <c r="BR198" s="192"/>
      <c r="BS198" s="192"/>
      <c r="BT198" s="192"/>
      <c r="BU198" s="192"/>
      <c r="BV198" s="192"/>
      <c r="BW198" s="192"/>
      <c r="BX198" s="192"/>
      <c r="BY198" s="192"/>
      <c r="BZ198" s="192"/>
      <c r="CA198" s="192"/>
      <c r="CB198" s="192"/>
      <c r="CC198" s="192"/>
      <c r="CD198" s="192"/>
      <c r="CE198" s="192"/>
      <c r="CF198" s="192"/>
      <c r="CG198" s="192"/>
      <c r="CH198" s="192"/>
      <c r="CI198" s="192"/>
      <c r="CJ198" s="192"/>
      <c r="CK198" s="192"/>
      <c r="CL198" s="192"/>
      <c r="CM198" s="192"/>
      <c r="CN198" s="192"/>
      <c r="CO198" s="192"/>
      <c r="CP198" s="192"/>
      <c r="CQ198" s="192"/>
      <c r="CR198" s="192"/>
      <c r="CS198" s="192"/>
      <c r="CT198" s="192"/>
      <c r="CU198" s="192"/>
      <c r="CV198" s="192"/>
      <c r="CW198" s="192"/>
      <c r="CX198" s="192"/>
      <c r="CY198" s="192"/>
      <c r="CZ198" s="192"/>
      <c r="DA198" s="192"/>
      <c r="DB198" s="192"/>
      <c r="DC198" s="192"/>
      <c r="DD198" s="192"/>
      <c r="DE198" s="192"/>
      <c r="DF198" s="192"/>
      <c r="DG198" s="192"/>
      <c r="DH198" s="192"/>
      <c r="DI198" s="192"/>
      <c r="DJ198" s="192"/>
      <c r="DK198" s="192"/>
      <c r="DL198" s="192"/>
    </row>
    <row r="199" spans="3:116" hidden="1" outlineLevel="2">
      <c r="C199" s="179">
        <v>175</v>
      </c>
      <c r="D199" s="195">
        <f t="shared" ca="1" si="14"/>
        <v>-1.5180666131956968</v>
      </c>
      <c r="E199" s="195">
        <f t="shared" ca="1" si="10"/>
        <v>176.3246466835443</v>
      </c>
      <c r="F199" s="195">
        <f t="shared" ca="1" si="11"/>
        <v>195.41187124609243</v>
      </c>
      <c r="G199" s="195">
        <f t="shared" ca="1" si="12"/>
        <v>0</v>
      </c>
      <c r="H199" s="195">
        <f t="shared" ca="1" si="13"/>
        <v>0</v>
      </c>
      <c r="I199" s="192"/>
      <c r="O199" s="192"/>
      <c r="P199" s="192"/>
      <c r="V199" s="192"/>
      <c r="W199" s="192"/>
      <c r="X199" s="192"/>
      <c r="Y199" s="192"/>
      <c r="Z199" s="192"/>
      <c r="AA199" s="192"/>
      <c r="AB199" s="192"/>
      <c r="AC199" s="192"/>
      <c r="AD199" s="192"/>
      <c r="AE199" s="192"/>
      <c r="AF199" s="192"/>
      <c r="AG199" s="192"/>
      <c r="AH199" s="192"/>
      <c r="AI199" s="192"/>
      <c r="AJ199" s="192"/>
      <c r="AK199" s="192"/>
      <c r="AL199" s="192"/>
      <c r="AM199" s="192"/>
      <c r="AN199" s="192"/>
      <c r="AO199" s="192"/>
      <c r="AP199" s="192"/>
      <c r="AQ199" s="192"/>
      <c r="AR199" s="192"/>
      <c r="AS199" s="192"/>
      <c r="AT199" s="192"/>
      <c r="AU199" s="192"/>
      <c r="AV199" s="192"/>
      <c r="AW199" s="192"/>
      <c r="AX199" s="192"/>
      <c r="AY199" s="192"/>
      <c r="AZ199" s="192"/>
      <c r="BA199" s="192"/>
      <c r="BB199" s="192"/>
      <c r="BC199" s="192"/>
      <c r="BD199" s="192"/>
      <c r="BE199" s="192"/>
      <c r="BF199" s="192"/>
      <c r="BG199" s="192"/>
      <c r="BH199" s="192"/>
      <c r="BI199" s="192"/>
      <c r="BJ199" s="192"/>
      <c r="BK199" s="192"/>
      <c r="BL199" s="192"/>
      <c r="BM199" s="192"/>
      <c r="BN199" s="192"/>
      <c r="BO199" s="192"/>
      <c r="BP199" s="192"/>
      <c r="BQ199" s="192"/>
      <c r="BR199" s="192"/>
      <c r="BS199" s="192"/>
      <c r="BT199" s="192"/>
      <c r="BU199" s="192"/>
      <c r="BV199" s="192"/>
      <c r="BW199" s="192"/>
      <c r="BX199" s="192"/>
      <c r="BY199" s="192"/>
      <c r="BZ199" s="192"/>
      <c r="CA199" s="192"/>
      <c r="CB199" s="192"/>
      <c r="CC199" s="192"/>
      <c r="CD199" s="192"/>
      <c r="CE199" s="192"/>
      <c r="CF199" s="192"/>
      <c r="CG199" s="192"/>
      <c r="CH199" s="192"/>
      <c r="CI199" s="192"/>
      <c r="CJ199" s="192"/>
      <c r="CK199" s="192"/>
      <c r="CL199" s="192"/>
      <c r="CM199" s="192"/>
      <c r="CN199" s="192"/>
      <c r="CO199" s="192"/>
      <c r="CP199" s="192"/>
      <c r="CQ199" s="192"/>
      <c r="CR199" s="192"/>
      <c r="CS199" s="192"/>
      <c r="CT199" s="192"/>
      <c r="CU199" s="192"/>
      <c r="CV199" s="192"/>
      <c r="CW199" s="192"/>
      <c r="CX199" s="192"/>
      <c r="CY199" s="192"/>
      <c r="CZ199" s="192"/>
      <c r="DA199" s="192"/>
      <c r="DB199" s="192"/>
      <c r="DC199" s="192"/>
      <c r="DD199" s="192"/>
      <c r="DE199" s="192"/>
      <c r="DF199" s="192"/>
      <c r="DG199" s="192"/>
      <c r="DH199" s="192"/>
      <c r="DI199" s="192"/>
      <c r="DJ199" s="192"/>
      <c r="DK199" s="192"/>
      <c r="DL199" s="192"/>
    </row>
    <row r="200" spans="3:116" hidden="1" outlineLevel="2">
      <c r="C200" s="179">
        <v>176</v>
      </c>
      <c r="D200" s="195">
        <f t="shared" ca="1" si="14"/>
        <v>1.1761194820095675</v>
      </c>
      <c r="E200" s="195">
        <f t="shared" ca="1" si="10"/>
        <v>318.71007473330923</v>
      </c>
      <c r="F200" s="195">
        <f t="shared" ca="1" si="11"/>
        <v>300.33734943737386</v>
      </c>
      <c r="G200" s="195">
        <f t="shared" ca="1" si="12"/>
        <v>68.710074733309227</v>
      </c>
      <c r="H200" s="195">
        <f t="shared" ca="1" si="13"/>
        <v>50.337349437373859</v>
      </c>
      <c r="I200" s="192"/>
      <c r="O200" s="192"/>
      <c r="P200" s="192"/>
      <c r="V200" s="192"/>
      <c r="W200" s="192"/>
      <c r="X200" s="192"/>
      <c r="Y200" s="192"/>
      <c r="Z200" s="192"/>
      <c r="AA200" s="192"/>
      <c r="AB200" s="192"/>
      <c r="AC200" s="192"/>
      <c r="AD200" s="192"/>
      <c r="AE200" s="192"/>
      <c r="AF200" s="192"/>
      <c r="AG200" s="192"/>
      <c r="AH200" s="192"/>
      <c r="AI200" s="192"/>
      <c r="AJ200" s="192"/>
      <c r="AK200" s="192"/>
      <c r="AL200" s="192"/>
      <c r="AM200" s="192"/>
      <c r="AN200" s="192"/>
      <c r="AO200" s="192"/>
      <c r="AP200" s="192"/>
      <c r="AQ200" s="192"/>
      <c r="AR200" s="192"/>
      <c r="AS200" s="192"/>
      <c r="AT200" s="192"/>
      <c r="AU200" s="192"/>
      <c r="AV200" s="192"/>
      <c r="AW200" s="192"/>
      <c r="AX200" s="192"/>
      <c r="AY200" s="192"/>
      <c r="AZ200" s="192"/>
      <c r="BA200" s="192"/>
      <c r="BB200" s="192"/>
      <c r="BC200" s="192"/>
      <c r="BD200" s="192"/>
      <c r="BE200" s="192"/>
      <c r="BF200" s="192"/>
      <c r="BG200" s="192"/>
      <c r="BH200" s="192"/>
      <c r="BI200" s="192"/>
      <c r="BJ200" s="192"/>
      <c r="BK200" s="192"/>
      <c r="BL200" s="192"/>
      <c r="BM200" s="192"/>
      <c r="BN200" s="192"/>
      <c r="BO200" s="192"/>
      <c r="BP200" s="192"/>
      <c r="BQ200" s="192"/>
      <c r="BR200" s="192"/>
      <c r="BS200" s="192"/>
      <c r="BT200" s="192"/>
      <c r="BU200" s="192"/>
      <c r="BV200" s="192"/>
      <c r="BW200" s="192"/>
      <c r="BX200" s="192"/>
      <c r="BY200" s="192"/>
      <c r="BZ200" s="192"/>
      <c r="CA200" s="192"/>
      <c r="CB200" s="192"/>
      <c r="CC200" s="192"/>
      <c r="CD200" s="192"/>
      <c r="CE200" s="192"/>
      <c r="CF200" s="192"/>
      <c r="CG200" s="192"/>
      <c r="CH200" s="192"/>
      <c r="CI200" s="192"/>
      <c r="CJ200" s="192"/>
      <c r="CK200" s="192"/>
      <c r="CL200" s="192"/>
      <c r="CM200" s="192"/>
      <c r="CN200" s="192"/>
      <c r="CO200" s="192"/>
      <c r="CP200" s="192"/>
      <c r="CQ200" s="192"/>
      <c r="CR200" s="192"/>
      <c r="CS200" s="192"/>
      <c r="CT200" s="192"/>
      <c r="CU200" s="192"/>
      <c r="CV200" s="192"/>
      <c r="CW200" s="192"/>
      <c r="CX200" s="192"/>
      <c r="CY200" s="192"/>
      <c r="CZ200" s="192"/>
      <c r="DA200" s="192"/>
      <c r="DB200" s="192"/>
      <c r="DC200" s="192"/>
      <c r="DD200" s="192"/>
      <c r="DE200" s="192"/>
      <c r="DF200" s="192"/>
      <c r="DG200" s="192"/>
      <c r="DH200" s="192"/>
      <c r="DI200" s="192"/>
      <c r="DJ200" s="192"/>
      <c r="DK200" s="192"/>
      <c r="DL200" s="192"/>
    </row>
    <row r="201" spans="3:116" hidden="1" outlineLevel="2">
      <c r="C201" s="179">
        <v>177</v>
      </c>
      <c r="D201" s="195">
        <f t="shared" ca="1" si="14"/>
        <v>0.68955582595806542</v>
      </c>
      <c r="E201" s="195">
        <f t="shared" ca="1" si="10"/>
        <v>286.39619920614626</v>
      </c>
      <c r="F201" s="195">
        <f t="shared" ca="1" si="11"/>
        <v>277.90686606087263</v>
      </c>
      <c r="G201" s="195">
        <f t="shared" ca="1" si="12"/>
        <v>36.396199206146264</v>
      </c>
      <c r="H201" s="195">
        <f t="shared" ca="1" si="13"/>
        <v>27.90686606087263</v>
      </c>
      <c r="I201" s="192"/>
      <c r="O201" s="192"/>
      <c r="P201" s="192"/>
      <c r="V201" s="192"/>
      <c r="W201" s="192"/>
      <c r="X201" s="192"/>
      <c r="Y201" s="192"/>
      <c r="Z201" s="192"/>
      <c r="AA201" s="192"/>
      <c r="AB201" s="192"/>
      <c r="AC201" s="192"/>
      <c r="AD201" s="192"/>
      <c r="AE201" s="192"/>
      <c r="AF201" s="192"/>
      <c r="AG201" s="192"/>
      <c r="AH201" s="192"/>
      <c r="AI201" s="192"/>
      <c r="AJ201" s="192"/>
      <c r="AK201" s="192"/>
      <c r="AL201" s="192"/>
      <c r="AM201" s="192"/>
      <c r="AN201" s="192"/>
      <c r="AO201" s="192"/>
      <c r="AP201" s="192"/>
      <c r="AQ201" s="192"/>
      <c r="AR201" s="192"/>
      <c r="AS201" s="192"/>
      <c r="AT201" s="192"/>
      <c r="AU201" s="192"/>
      <c r="AV201" s="192"/>
      <c r="AW201" s="192"/>
      <c r="AX201" s="192"/>
      <c r="AY201" s="192"/>
      <c r="AZ201" s="192"/>
      <c r="BA201" s="192"/>
      <c r="BB201" s="192"/>
      <c r="BC201" s="192"/>
      <c r="BD201" s="192"/>
      <c r="BE201" s="192"/>
      <c r="BF201" s="192"/>
      <c r="BG201" s="192"/>
      <c r="BH201" s="192"/>
      <c r="BI201" s="192"/>
      <c r="BJ201" s="192"/>
      <c r="BK201" s="192"/>
      <c r="BL201" s="192"/>
      <c r="BM201" s="192"/>
      <c r="BN201" s="192"/>
      <c r="BO201" s="192"/>
      <c r="BP201" s="192"/>
      <c r="BQ201" s="192"/>
      <c r="BR201" s="192"/>
      <c r="BS201" s="192"/>
      <c r="BT201" s="192"/>
      <c r="BU201" s="192"/>
      <c r="BV201" s="192"/>
      <c r="BW201" s="192"/>
      <c r="BX201" s="192"/>
      <c r="BY201" s="192"/>
      <c r="BZ201" s="192"/>
      <c r="CA201" s="192"/>
      <c r="CB201" s="192"/>
      <c r="CC201" s="192"/>
      <c r="CD201" s="192"/>
      <c r="CE201" s="192"/>
      <c r="CF201" s="192"/>
      <c r="CG201" s="192"/>
      <c r="CH201" s="192"/>
      <c r="CI201" s="192"/>
      <c r="CJ201" s="192"/>
      <c r="CK201" s="192"/>
      <c r="CL201" s="192"/>
      <c r="CM201" s="192"/>
      <c r="CN201" s="192"/>
      <c r="CO201" s="192"/>
      <c r="CP201" s="192"/>
      <c r="CQ201" s="192"/>
      <c r="CR201" s="192"/>
      <c r="CS201" s="192"/>
      <c r="CT201" s="192"/>
      <c r="CU201" s="192"/>
      <c r="CV201" s="192"/>
      <c r="CW201" s="192"/>
      <c r="CX201" s="192"/>
      <c r="CY201" s="192"/>
      <c r="CZ201" s="192"/>
      <c r="DA201" s="192"/>
      <c r="DB201" s="192"/>
      <c r="DC201" s="192"/>
      <c r="DD201" s="192"/>
      <c r="DE201" s="192"/>
      <c r="DF201" s="192"/>
      <c r="DG201" s="192"/>
      <c r="DH201" s="192"/>
      <c r="DI201" s="192"/>
      <c r="DJ201" s="192"/>
      <c r="DK201" s="192"/>
      <c r="DL201" s="192"/>
    </row>
    <row r="202" spans="3:116" hidden="1" outlineLevel="2">
      <c r="C202" s="179">
        <v>178</v>
      </c>
      <c r="D202" s="195">
        <f t="shared" ca="1" si="14"/>
        <v>0.28050709769458565</v>
      </c>
      <c r="E202" s="195">
        <f t="shared" ca="1" si="10"/>
        <v>261.77928917314654</v>
      </c>
      <c r="F202" s="195">
        <f t="shared" ca="1" si="11"/>
        <v>260.35120569311056</v>
      </c>
      <c r="G202" s="195">
        <f t="shared" ca="1" si="12"/>
        <v>11.779289173146537</v>
      </c>
      <c r="H202" s="195">
        <f t="shared" ca="1" si="13"/>
        <v>10.351205693110558</v>
      </c>
      <c r="I202" s="192"/>
      <c r="O202" s="192"/>
      <c r="P202" s="192"/>
      <c r="V202" s="192"/>
      <c r="W202" s="192"/>
      <c r="X202" s="192"/>
      <c r="Y202" s="192"/>
      <c r="Z202" s="192"/>
      <c r="AA202" s="192"/>
      <c r="AB202" s="192"/>
      <c r="AC202" s="192"/>
      <c r="AD202" s="192"/>
      <c r="AE202" s="192"/>
      <c r="AF202" s="192"/>
      <c r="AG202" s="192"/>
      <c r="AH202" s="192"/>
      <c r="AI202" s="192"/>
      <c r="AJ202" s="192"/>
      <c r="AK202" s="192"/>
      <c r="AL202" s="192"/>
      <c r="AM202" s="192"/>
      <c r="AN202" s="192"/>
      <c r="AO202" s="192"/>
      <c r="AP202" s="192"/>
      <c r="AQ202" s="192"/>
      <c r="AR202" s="192"/>
      <c r="AS202" s="192"/>
      <c r="AT202" s="192"/>
      <c r="AU202" s="192"/>
      <c r="AV202" s="192"/>
      <c r="AW202" s="192"/>
      <c r="AX202" s="192"/>
      <c r="AY202" s="192"/>
      <c r="AZ202" s="192"/>
      <c r="BA202" s="192"/>
      <c r="BB202" s="192"/>
      <c r="BC202" s="192"/>
      <c r="BD202" s="192"/>
      <c r="BE202" s="192"/>
      <c r="BF202" s="192"/>
      <c r="BG202" s="192"/>
      <c r="BH202" s="192"/>
      <c r="BI202" s="192"/>
      <c r="BJ202" s="192"/>
      <c r="BK202" s="192"/>
      <c r="BL202" s="192"/>
      <c r="BM202" s="192"/>
      <c r="BN202" s="192"/>
      <c r="BO202" s="192"/>
      <c r="BP202" s="192"/>
      <c r="BQ202" s="192"/>
      <c r="BR202" s="192"/>
      <c r="BS202" s="192"/>
      <c r="BT202" s="192"/>
      <c r="BU202" s="192"/>
      <c r="BV202" s="192"/>
      <c r="BW202" s="192"/>
      <c r="BX202" s="192"/>
      <c r="BY202" s="192"/>
      <c r="BZ202" s="192"/>
      <c r="CA202" s="192"/>
      <c r="CB202" s="192"/>
      <c r="CC202" s="192"/>
      <c r="CD202" s="192"/>
      <c r="CE202" s="192"/>
      <c r="CF202" s="192"/>
      <c r="CG202" s="192"/>
      <c r="CH202" s="192"/>
      <c r="CI202" s="192"/>
      <c r="CJ202" s="192"/>
      <c r="CK202" s="192"/>
      <c r="CL202" s="192"/>
      <c r="CM202" s="192"/>
      <c r="CN202" s="192"/>
      <c r="CO202" s="192"/>
      <c r="CP202" s="192"/>
      <c r="CQ202" s="192"/>
      <c r="CR202" s="192"/>
      <c r="CS202" s="192"/>
      <c r="CT202" s="192"/>
      <c r="CU202" s="192"/>
      <c r="CV202" s="192"/>
      <c r="CW202" s="192"/>
      <c r="CX202" s="192"/>
      <c r="CY202" s="192"/>
      <c r="CZ202" s="192"/>
      <c r="DA202" s="192"/>
      <c r="DB202" s="192"/>
      <c r="DC202" s="192"/>
      <c r="DD202" s="192"/>
      <c r="DE202" s="192"/>
      <c r="DF202" s="192"/>
      <c r="DG202" s="192"/>
      <c r="DH202" s="192"/>
      <c r="DI202" s="192"/>
      <c r="DJ202" s="192"/>
      <c r="DK202" s="192"/>
      <c r="DL202" s="192"/>
    </row>
    <row r="203" spans="3:116" hidden="1" outlineLevel="2">
      <c r="C203" s="179">
        <v>179</v>
      </c>
      <c r="D203" s="195">
        <f t="shared" ca="1" si="14"/>
        <v>0.37894263224872871</v>
      </c>
      <c r="E203" s="195">
        <f t="shared" ca="1" si="10"/>
        <v>267.50267660178895</v>
      </c>
      <c r="F203" s="195">
        <f t="shared" ca="1" si="11"/>
        <v>264.47181556512146</v>
      </c>
      <c r="G203" s="195">
        <f t="shared" ca="1" si="12"/>
        <v>17.502676601788949</v>
      </c>
      <c r="H203" s="195">
        <f t="shared" ca="1" si="13"/>
        <v>14.47181556512146</v>
      </c>
      <c r="I203" s="192"/>
      <c r="O203" s="192"/>
      <c r="P203" s="192"/>
      <c r="V203" s="192"/>
      <c r="W203" s="192"/>
      <c r="X203" s="192"/>
      <c r="Y203" s="192"/>
      <c r="Z203" s="192"/>
      <c r="AA203" s="192"/>
      <c r="AB203" s="192"/>
      <c r="AC203" s="192"/>
      <c r="AD203" s="192"/>
      <c r="AE203" s="192"/>
      <c r="AF203" s="192"/>
      <c r="AG203" s="192"/>
      <c r="AH203" s="192"/>
      <c r="AI203" s="192"/>
      <c r="AJ203" s="192"/>
      <c r="AK203" s="192"/>
      <c r="AL203" s="192"/>
      <c r="AM203" s="192"/>
      <c r="AN203" s="192"/>
      <c r="AO203" s="192"/>
      <c r="AP203" s="192"/>
      <c r="AQ203" s="192"/>
      <c r="AR203" s="192"/>
      <c r="AS203" s="192"/>
      <c r="AT203" s="192"/>
      <c r="AU203" s="192"/>
      <c r="AV203" s="192"/>
      <c r="AW203" s="192"/>
      <c r="AX203" s="192"/>
      <c r="AY203" s="192"/>
      <c r="AZ203" s="192"/>
      <c r="BA203" s="192"/>
      <c r="BB203" s="192"/>
      <c r="BC203" s="192"/>
      <c r="BD203" s="192"/>
      <c r="BE203" s="192"/>
      <c r="BF203" s="192"/>
      <c r="BG203" s="192"/>
      <c r="BH203" s="192"/>
      <c r="BI203" s="192"/>
      <c r="BJ203" s="192"/>
      <c r="BK203" s="192"/>
      <c r="BL203" s="192"/>
      <c r="BM203" s="192"/>
      <c r="BN203" s="192"/>
      <c r="BO203" s="192"/>
      <c r="BP203" s="192"/>
      <c r="BQ203" s="192"/>
      <c r="BR203" s="192"/>
      <c r="BS203" s="192"/>
      <c r="BT203" s="192"/>
      <c r="BU203" s="192"/>
      <c r="BV203" s="192"/>
      <c r="BW203" s="192"/>
      <c r="BX203" s="192"/>
      <c r="BY203" s="192"/>
      <c r="BZ203" s="192"/>
      <c r="CA203" s="192"/>
      <c r="CB203" s="192"/>
      <c r="CC203" s="192"/>
      <c r="CD203" s="192"/>
      <c r="CE203" s="192"/>
      <c r="CF203" s="192"/>
      <c r="CG203" s="192"/>
      <c r="CH203" s="192"/>
      <c r="CI203" s="192"/>
      <c r="CJ203" s="192"/>
      <c r="CK203" s="192"/>
      <c r="CL203" s="192"/>
      <c r="CM203" s="192"/>
      <c r="CN203" s="192"/>
      <c r="CO203" s="192"/>
      <c r="CP203" s="192"/>
      <c r="CQ203" s="192"/>
      <c r="CR203" s="192"/>
      <c r="CS203" s="192"/>
      <c r="CT203" s="192"/>
      <c r="CU203" s="192"/>
      <c r="CV203" s="192"/>
      <c r="CW203" s="192"/>
      <c r="CX203" s="192"/>
      <c r="CY203" s="192"/>
      <c r="CZ203" s="192"/>
      <c r="DA203" s="192"/>
      <c r="DB203" s="192"/>
      <c r="DC203" s="192"/>
      <c r="DD203" s="192"/>
      <c r="DE203" s="192"/>
      <c r="DF203" s="192"/>
      <c r="DG203" s="192"/>
      <c r="DH203" s="192"/>
      <c r="DI203" s="192"/>
      <c r="DJ203" s="192"/>
      <c r="DK203" s="192"/>
      <c r="DL203" s="192"/>
    </row>
    <row r="204" spans="3:116" hidden="1" outlineLevel="2">
      <c r="C204" s="179">
        <v>180</v>
      </c>
      <c r="D204" s="195">
        <f t="shared" ca="1" si="14"/>
        <v>-0.89409579369175696</v>
      </c>
      <c r="E204" s="195">
        <f t="shared" ca="1" si="10"/>
        <v>202.23351765102686</v>
      </c>
      <c r="F204" s="195">
        <f t="shared" ca="1" si="11"/>
        <v>215.8643096355739</v>
      </c>
      <c r="G204" s="195">
        <f t="shared" ca="1" si="12"/>
        <v>0</v>
      </c>
      <c r="H204" s="195">
        <f t="shared" ca="1" si="13"/>
        <v>0</v>
      </c>
      <c r="I204" s="192"/>
      <c r="O204" s="192"/>
      <c r="P204" s="192"/>
      <c r="V204" s="192"/>
      <c r="W204" s="192"/>
      <c r="X204" s="192"/>
      <c r="Y204" s="192"/>
      <c r="Z204" s="192"/>
      <c r="AA204" s="192"/>
      <c r="AB204" s="192"/>
      <c r="AC204" s="192"/>
      <c r="AD204" s="192"/>
      <c r="AE204" s="192"/>
      <c r="AF204" s="192"/>
      <c r="AG204" s="192"/>
      <c r="AH204" s="192"/>
      <c r="AI204" s="192"/>
      <c r="AJ204" s="192"/>
      <c r="AK204" s="192"/>
      <c r="AL204" s="192"/>
      <c r="AM204" s="192"/>
      <c r="AN204" s="192"/>
      <c r="AO204" s="192"/>
      <c r="AP204" s="192"/>
      <c r="AQ204" s="192"/>
      <c r="AR204" s="192"/>
      <c r="AS204" s="192"/>
      <c r="AT204" s="192"/>
      <c r="AU204" s="192"/>
      <c r="AV204" s="192"/>
      <c r="AW204" s="192"/>
      <c r="AX204" s="192"/>
      <c r="AY204" s="192"/>
      <c r="AZ204" s="192"/>
      <c r="BA204" s="192"/>
      <c r="BB204" s="192"/>
      <c r="BC204" s="192"/>
      <c r="BD204" s="192"/>
      <c r="BE204" s="192"/>
      <c r="BF204" s="192"/>
      <c r="BG204" s="192"/>
      <c r="BH204" s="192"/>
      <c r="BI204" s="192"/>
      <c r="BJ204" s="192"/>
      <c r="BK204" s="192"/>
      <c r="BL204" s="192"/>
      <c r="BM204" s="192"/>
      <c r="BN204" s="192"/>
      <c r="BO204" s="192"/>
      <c r="BP204" s="192"/>
      <c r="BQ204" s="192"/>
      <c r="BR204" s="192"/>
      <c r="BS204" s="192"/>
      <c r="BT204" s="192"/>
      <c r="BU204" s="192"/>
      <c r="BV204" s="192"/>
      <c r="BW204" s="192"/>
      <c r="BX204" s="192"/>
      <c r="BY204" s="192"/>
      <c r="BZ204" s="192"/>
      <c r="CA204" s="192"/>
      <c r="CB204" s="192"/>
      <c r="CC204" s="192"/>
      <c r="CD204" s="192"/>
      <c r="CE204" s="192"/>
      <c r="CF204" s="192"/>
      <c r="CG204" s="192"/>
      <c r="CH204" s="192"/>
      <c r="CI204" s="192"/>
      <c r="CJ204" s="192"/>
      <c r="CK204" s="192"/>
      <c r="CL204" s="192"/>
      <c r="CM204" s="192"/>
      <c r="CN204" s="192"/>
      <c r="CO204" s="192"/>
      <c r="CP204" s="192"/>
      <c r="CQ204" s="192"/>
      <c r="CR204" s="192"/>
      <c r="CS204" s="192"/>
      <c r="CT204" s="192"/>
      <c r="CU204" s="192"/>
      <c r="CV204" s="192"/>
      <c r="CW204" s="192"/>
      <c r="CX204" s="192"/>
      <c r="CY204" s="192"/>
      <c r="CZ204" s="192"/>
      <c r="DA204" s="192"/>
      <c r="DB204" s="192"/>
      <c r="DC204" s="192"/>
      <c r="DD204" s="192"/>
      <c r="DE204" s="192"/>
      <c r="DF204" s="192"/>
      <c r="DG204" s="192"/>
      <c r="DH204" s="192"/>
      <c r="DI204" s="192"/>
      <c r="DJ204" s="192"/>
      <c r="DK204" s="192"/>
      <c r="DL204" s="192"/>
    </row>
    <row r="205" spans="3:116" hidden="1" outlineLevel="2">
      <c r="C205" s="179">
        <v>181</v>
      </c>
      <c r="D205" s="195">
        <f t="shared" ca="1" si="14"/>
        <v>0.37937914733790762</v>
      </c>
      <c r="E205" s="195">
        <f t="shared" ca="1" si="10"/>
        <v>267.52833380346601</v>
      </c>
      <c r="F205" s="195">
        <f t="shared" ca="1" si="11"/>
        <v>264.49023301158928</v>
      </c>
      <c r="G205" s="195">
        <f t="shared" ca="1" si="12"/>
        <v>17.528333803466012</v>
      </c>
      <c r="H205" s="195">
        <f t="shared" ca="1" si="13"/>
        <v>14.490233011589282</v>
      </c>
      <c r="I205" s="192"/>
      <c r="O205" s="192"/>
      <c r="P205" s="192"/>
      <c r="V205" s="192"/>
      <c r="W205" s="192"/>
      <c r="X205" s="192"/>
      <c r="Y205" s="192"/>
      <c r="Z205" s="192"/>
      <c r="AA205" s="192"/>
      <c r="AB205" s="192"/>
      <c r="AC205" s="192"/>
      <c r="AD205" s="192"/>
      <c r="AE205" s="192"/>
      <c r="AF205" s="192"/>
      <c r="AG205" s="192"/>
      <c r="AH205" s="192"/>
      <c r="AI205" s="192"/>
      <c r="AJ205" s="192"/>
      <c r="AK205" s="192"/>
      <c r="AL205" s="192"/>
      <c r="AM205" s="192"/>
      <c r="AN205" s="192"/>
      <c r="AO205" s="192"/>
      <c r="AP205" s="192"/>
      <c r="AQ205" s="192"/>
      <c r="AR205" s="192"/>
      <c r="AS205" s="192"/>
      <c r="AT205" s="192"/>
      <c r="AU205" s="192"/>
      <c r="AV205" s="192"/>
      <c r="AW205" s="192"/>
      <c r="AX205" s="192"/>
      <c r="AY205" s="192"/>
      <c r="AZ205" s="192"/>
      <c r="BA205" s="192"/>
      <c r="BB205" s="192"/>
      <c r="BC205" s="192"/>
      <c r="BD205" s="192"/>
      <c r="BE205" s="192"/>
      <c r="BF205" s="192"/>
      <c r="BG205" s="192"/>
      <c r="BH205" s="192"/>
      <c r="BI205" s="192"/>
      <c r="BJ205" s="192"/>
      <c r="BK205" s="192"/>
      <c r="BL205" s="192"/>
      <c r="BM205" s="192"/>
      <c r="BN205" s="192"/>
      <c r="BO205" s="192"/>
      <c r="BP205" s="192"/>
      <c r="BQ205" s="192"/>
      <c r="BR205" s="192"/>
      <c r="BS205" s="192"/>
      <c r="BT205" s="192"/>
      <c r="BU205" s="192"/>
      <c r="BV205" s="192"/>
      <c r="BW205" s="192"/>
      <c r="BX205" s="192"/>
      <c r="BY205" s="192"/>
      <c r="BZ205" s="192"/>
      <c r="CA205" s="192"/>
      <c r="CB205" s="192"/>
      <c r="CC205" s="192"/>
      <c r="CD205" s="192"/>
      <c r="CE205" s="192"/>
      <c r="CF205" s="192"/>
      <c r="CG205" s="192"/>
      <c r="CH205" s="192"/>
      <c r="CI205" s="192"/>
      <c r="CJ205" s="192"/>
      <c r="CK205" s="192"/>
      <c r="CL205" s="192"/>
      <c r="CM205" s="192"/>
      <c r="CN205" s="192"/>
      <c r="CO205" s="192"/>
      <c r="CP205" s="192"/>
      <c r="CQ205" s="192"/>
      <c r="CR205" s="192"/>
      <c r="CS205" s="192"/>
      <c r="CT205" s="192"/>
      <c r="CU205" s="192"/>
      <c r="CV205" s="192"/>
      <c r="CW205" s="192"/>
      <c r="CX205" s="192"/>
      <c r="CY205" s="192"/>
      <c r="CZ205" s="192"/>
      <c r="DA205" s="192"/>
      <c r="DB205" s="192"/>
      <c r="DC205" s="192"/>
      <c r="DD205" s="192"/>
      <c r="DE205" s="192"/>
      <c r="DF205" s="192"/>
      <c r="DG205" s="192"/>
      <c r="DH205" s="192"/>
      <c r="DI205" s="192"/>
      <c r="DJ205" s="192"/>
      <c r="DK205" s="192"/>
      <c r="DL205" s="192"/>
    </row>
    <row r="206" spans="3:116" hidden="1" outlineLevel="2">
      <c r="C206" s="179">
        <v>182</v>
      </c>
      <c r="D206" s="195">
        <f t="shared" ca="1" si="14"/>
        <v>-1.3942876331556888</v>
      </c>
      <c r="E206" s="195">
        <f t="shared" ca="1" si="10"/>
        <v>181.18580707980493</v>
      </c>
      <c r="F206" s="195">
        <f t="shared" ca="1" si="11"/>
        <v>199.30885288342787</v>
      </c>
      <c r="G206" s="195">
        <f t="shared" ca="1" si="12"/>
        <v>0</v>
      </c>
      <c r="H206" s="195">
        <f t="shared" ca="1" si="13"/>
        <v>0</v>
      </c>
      <c r="I206" s="192"/>
      <c r="O206" s="192"/>
      <c r="P206" s="192"/>
      <c r="V206" s="192"/>
      <c r="W206" s="192"/>
      <c r="X206" s="192"/>
      <c r="Y206" s="192"/>
      <c r="Z206" s="192"/>
      <c r="AA206" s="192"/>
      <c r="AB206" s="192"/>
      <c r="AC206" s="192"/>
      <c r="AD206" s="192"/>
      <c r="AE206" s="192"/>
      <c r="AF206" s="192"/>
      <c r="AG206" s="192"/>
      <c r="AH206" s="192"/>
      <c r="AI206" s="192"/>
      <c r="AJ206" s="192"/>
      <c r="AK206" s="192"/>
      <c r="AL206" s="192"/>
      <c r="AM206" s="192"/>
      <c r="AN206" s="192"/>
      <c r="AO206" s="192"/>
      <c r="AP206" s="192"/>
      <c r="AQ206" s="192"/>
      <c r="AR206" s="192"/>
      <c r="AS206" s="192"/>
      <c r="AT206" s="192"/>
      <c r="AU206" s="192"/>
      <c r="AV206" s="192"/>
      <c r="AW206" s="192"/>
      <c r="AX206" s="192"/>
      <c r="AY206" s="192"/>
      <c r="AZ206" s="192"/>
      <c r="BA206" s="192"/>
      <c r="BB206" s="192"/>
      <c r="BC206" s="192"/>
      <c r="BD206" s="192"/>
      <c r="BE206" s="192"/>
      <c r="BF206" s="192"/>
      <c r="BG206" s="192"/>
      <c r="BH206" s="192"/>
      <c r="BI206" s="192"/>
      <c r="BJ206" s="192"/>
      <c r="BK206" s="192"/>
      <c r="BL206" s="192"/>
      <c r="BM206" s="192"/>
      <c r="BN206" s="192"/>
      <c r="BO206" s="192"/>
      <c r="BP206" s="192"/>
      <c r="BQ206" s="192"/>
      <c r="BR206" s="192"/>
      <c r="BS206" s="192"/>
      <c r="BT206" s="192"/>
      <c r="BU206" s="192"/>
      <c r="BV206" s="192"/>
      <c r="BW206" s="192"/>
      <c r="BX206" s="192"/>
      <c r="BY206" s="192"/>
      <c r="BZ206" s="192"/>
      <c r="CA206" s="192"/>
      <c r="CB206" s="192"/>
      <c r="CC206" s="192"/>
      <c r="CD206" s="192"/>
      <c r="CE206" s="192"/>
      <c r="CF206" s="192"/>
      <c r="CG206" s="192"/>
      <c r="CH206" s="192"/>
      <c r="CI206" s="192"/>
      <c r="CJ206" s="192"/>
      <c r="CK206" s="192"/>
      <c r="CL206" s="192"/>
      <c r="CM206" s="192"/>
      <c r="CN206" s="192"/>
      <c r="CO206" s="192"/>
      <c r="CP206" s="192"/>
      <c r="CQ206" s="192"/>
      <c r="CR206" s="192"/>
      <c r="CS206" s="192"/>
      <c r="CT206" s="192"/>
      <c r="CU206" s="192"/>
      <c r="CV206" s="192"/>
      <c r="CW206" s="192"/>
      <c r="CX206" s="192"/>
      <c r="CY206" s="192"/>
      <c r="CZ206" s="192"/>
      <c r="DA206" s="192"/>
      <c r="DB206" s="192"/>
      <c r="DC206" s="192"/>
      <c r="DD206" s="192"/>
      <c r="DE206" s="192"/>
      <c r="DF206" s="192"/>
      <c r="DG206" s="192"/>
      <c r="DH206" s="192"/>
      <c r="DI206" s="192"/>
      <c r="DJ206" s="192"/>
      <c r="DK206" s="192"/>
      <c r="DL206" s="192"/>
    </row>
    <row r="207" spans="3:116" hidden="1" outlineLevel="2">
      <c r="C207" s="179">
        <v>183</v>
      </c>
      <c r="D207" s="195">
        <f t="shared" ca="1" si="14"/>
        <v>1.5602488559783003</v>
      </c>
      <c r="E207" s="195">
        <f t="shared" ca="1" si="10"/>
        <v>346.77670898663484</v>
      </c>
      <c r="F207" s="195">
        <f t="shared" ca="1" si="11"/>
        <v>319.31738668522775</v>
      </c>
      <c r="G207" s="195">
        <f t="shared" ca="1" si="12"/>
        <v>96.776708986634844</v>
      </c>
      <c r="H207" s="195">
        <f t="shared" ca="1" si="13"/>
        <v>69.317386685227746</v>
      </c>
      <c r="I207" s="192"/>
      <c r="O207" s="192"/>
      <c r="P207" s="192"/>
      <c r="V207" s="192"/>
      <c r="W207" s="192"/>
      <c r="X207" s="192"/>
      <c r="Y207" s="192"/>
      <c r="Z207" s="192"/>
      <c r="AA207" s="192"/>
      <c r="AB207" s="192"/>
      <c r="AC207" s="192"/>
      <c r="AD207" s="192"/>
      <c r="AE207" s="192"/>
      <c r="AF207" s="192"/>
      <c r="AG207" s="192"/>
      <c r="AH207" s="192"/>
      <c r="AI207" s="192"/>
      <c r="AJ207" s="192"/>
      <c r="AK207" s="192"/>
      <c r="AL207" s="192"/>
      <c r="AM207" s="192"/>
      <c r="AN207" s="192"/>
      <c r="AO207" s="192"/>
      <c r="AP207" s="192"/>
      <c r="AQ207" s="192"/>
      <c r="AR207" s="192"/>
      <c r="AS207" s="192"/>
      <c r="AT207" s="192"/>
      <c r="AU207" s="192"/>
      <c r="AV207" s="192"/>
      <c r="AW207" s="192"/>
      <c r="AX207" s="192"/>
      <c r="AY207" s="192"/>
      <c r="AZ207" s="192"/>
      <c r="BA207" s="192"/>
      <c r="BB207" s="192"/>
      <c r="BC207" s="192"/>
      <c r="BD207" s="192"/>
      <c r="BE207" s="192"/>
      <c r="BF207" s="192"/>
      <c r="BG207" s="192"/>
      <c r="BH207" s="192"/>
      <c r="BI207" s="192"/>
      <c r="BJ207" s="192"/>
      <c r="BK207" s="192"/>
      <c r="BL207" s="192"/>
      <c r="BM207" s="192"/>
      <c r="BN207" s="192"/>
      <c r="BO207" s="192"/>
      <c r="BP207" s="192"/>
      <c r="BQ207" s="192"/>
      <c r="BR207" s="192"/>
      <c r="BS207" s="192"/>
      <c r="BT207" s="192"/>
      <c r="BU207" s="192"/>
      <c r="BV207" s="192"/>
      <c r="BW207" s="192"/>
      <c r="BX207" s="192"/>
      <c r="BY207" s="192"/>
      <c r="BZ207" s="192"/>
      <c r="CA207" s="192"/>
      <c r="CB207" s="192"/>
      <c r="CC207" s="192"/>
      <c r="CD207" s="192"/>
      <c r="CE207" s="192"/>
      <c r="CF207" s="192"/>
      <c r="CG207" s="192"/>
      <c r="CH207" s="192"/>
      <c r="CI207" s="192"/>
      <c r="CJ207" s="192"/>
      <c r="CK207" s="192"/>
      <c r="CL207" s="192"/>
      <c r="CM207" s="192"/>
      <c r="CN207" s="192"/>
      <c r="CO207" s="192"/>
      <c r="CP207" s="192"/>
      <c r="CQ207" s="192"/>
      <c r="CR207" s="192"/>
      <c r="CS207" s="192"/>
      <c r="CT207" s="192"/>
      <c r="CU207" s="192"/>
      <c r="CV207" s="192"/>
      <c r="CW207" s="192"/>
      <c r="CX207" s="192"/>
      <c r="CY207" s="192"/>
      <c r="CZ207" s="192"/>
      <c r="DA207" s="192"/>
      <c r="DB207" s="192"/>
      <c r="DC207" s="192"/>
      <c r="DD207" s="192"/>
      <c r="DE207" s="192"/>
      <c r="DF207" s="192"/>
      <c r="DG207" s="192"/>
      <c r="DH207" s="192"/>
      <c r="DI207" s="192"/>
      <c r="DJ207" s="192"/>
      <c r="DK207" s="192"/>
      <c r="DL207" s="192"/>
    </row>
    <row r="208" spans="3:116" hidden="1" outlineLevel="2">
      <c r="C208" s="179">
        <v>184</v>
      </c>
      <c r="D208" s="195">
        <f t="shared" ca="1" si="14"/>
        <v>5.8701058136566155E-2</v>
      </c>
      <c r="E208" s="195">
        <f t="shared" ca="1" si="10"/>
        <v>249.32754511211078</v>
      </c>
      <c r="F208" s="195">
        <f t="shared" ca="1" si="11"/>
        <v>251.29997405322703</v>
      </c>
      <c r="G208" s="195">
        <f t="shared" ca="1" si="12"/>
        <v>0</v>
      </c>
      <c r="H208" s="195">
        <f t="shared" ca="1" si="13"/>
        <v>1.2999740532270323</v>
      </c>
      <c r="I208" s="192"/>
      <c r="O208" s="192"/>
      <c r="P208" s="192"/>
      <c r="V208" s="192"/>
      <c r="W208" s="192"/>
      <c r="X208" s="192"/>
      <c r="Y208" s="192"/>
      <c r="Z208" s="192"/>
      <c r="AA208" s="192"/>
      <c r="AB208" s="192"/>
      <c r="AC208" s="192"/>
      <c r="AD208" s="192"/>
      <c r="AE208" s="192"/>
      <c r="AF208" s="192"/>
      <c r="AG208" s="192"/>
      <c r="AH208" s="192"/>
      <c r="AI208" s="192"/>
      <c r="AJ208" s="192"/>
      <c r="AK208" s="192"/>
      <c r="AL208" s="192"/>
      <c r="AM208" s="192"/>
      <c r="AN208" s="192"/>
      <c r="AO208" s="192"/>
      <c r="AP208" s="192"/>
      <c r="AQ208" s="192"/>
      <c r="AR208" s="192"/>
      <c r="AS208" s="192"/>
      <c r="AT208" s="192"/>
      <c r="AU208" s="192"/>
      <c r="AV208" s="192"/>
      <c r="AW208" s="192"/>
      <c r="AX208" s="192"/>
      <c r="AY208" s="192"/>
      <c r="AZ208" s="192"/>
      <c r="BA208" s="192"/>
      <c r="BB208" s="192"/>
      <c r="BC208" s="192"/>
      <c r="BD208" s="192"/>
      <c r="BE208" s="192"/>
      <c r="BF208" s="192"/>
      <c r="BG208" s="192"/>
      <c r="BH208" s="192"/>
      <c r="BI208" s="192"/>
      <c r="BJ208" s="192"/>
      <c r="BK208" s="192"/>
      <c r="BL208" s="192"/>
      <c r="BM208" s="192"/>
      <c r="BN208" s="192"/>
      <c r="BO208" s="192"/>
      <c r="BP208" s="192"/>
      <c r="BQ208" s="192"/>
      <c r="BR208" s="192"/>
      <c r="BS208" s="192"/>
      <c r="BT208" s="192"/>
      <c r="BU208" s="192"/>
      <c r="BV208" s="192"/>
      <c r="BW208" s="192"/>
      <c r="BX208" s="192"/>
      <c r="BY208" s="192"/>
      <c r="BZ208" s="192"/>
      <c r="CA208" s="192"/>
      <c r="CB208" s="192"/>
      <c r="CC208" s="192"/>
      <c r="CD208" s="192"/>
      <c r="CE208" s="192"/>
      <c r="CF208" s="192"/>
      <c r="CG208" s="192"/>
      <c r="CH208" s="192"/>
      <c r="CI208" s="192"/>
      <c r="CJ208" s="192"/>
      <c r="CK208" s="192"/>
      <c r="CL208" s="192"/>
      <c r="CM208" s="192"/>
      <c r="CN208" s="192"/>
      <c r="CO208" s="192"/>
      <c r="CP208" s="192"/>
      <c r="CQ208" s="192"/>
      <c r="CR208" s="192"/>
      <c r="CS208" s="192"/>
      <c r="CT208" s="192"/>
      <c r="CU208" s="192"/>
      <c r="CV208" s="192"/>
      <c r="CW208" s="192"/>
      <c r="CX208" s="192"/>
      <c r="CY208" s="192"/>
      <c r="CZ208" s="192"/>
      <c r="DA208" s="192"/>
      <c r="DB208" s="192"/>
      <c r="DC208" s="192"/>
      <c r="DD208" s="192"/>
      <c r="DE208" s="192"/>
      <c r="DF208" s="192"/>
      <c r="DG208" s="192"/>
      <c r="DH208" s="192"/>
      <c r="DI208" s="192"/>
      <c r="DJ208" s="192"/>
      <c r="DK208" s="192"/>
      <c r="DL208" s="192"/>
    </row>
    <row r="209" spans="3:116" hidden="1" outlineLevel="2">
      <c r="C209" s="179">
        <v>185</v>
      </c>
      <c r="D209" s="195">
        <f t="shared" ca="1" si="14"/>
        <v>-1.6379877282854647</v>
      </c>
      <c r="E209" s="195">
        <f t="shared" ca="1" si="10"/>
        <v>171.73942014980031</v>
      </c>
      <c r="F209" s="195">
        <f t="shared" ca="1" si="11"/>
        <v>191.70903352753692</v>
      </c>
      <c r="G209" s="195">
        <f t="shared" ca="1" si="12"/>
        <v>0</v>
      </c>
      <c r="H209" s="195">
        <f t="shared" ca="1" si="13"/>
        <v>0</v>
      </c>
      <c r="I209" s="192"/>
      <c r="O209" s="192"/>
      <c r="P209" s="192"/>
      <c r="V209" s="192"/>
      <c r="W209" s="192"/>
      <c r="X209" s="192"/>
      <c r="Y209" s="192"/>
      <c r="Z209" s="192"/>
      <c r="AA209" s="192"/>
      <c r="AB209" s="192"/>
      <c r="AC209" s="192"/>
      <c r="AD209" s="192"/>
      <c r="AE209" s="192"/>
      <c r="AF209" s="192"/>
      <c r="AG209" s="192"/>
      <c r="AH209" s="192"/>
      <c r="AI209" s="192"/>
      <c r="AJ209" s="192"/>
      <c r="AK209" s="192"/>
      <c r="AL209" s="192"/>
      <c r="AM209" s="192"/>
      <c r="AN209" s="192"/>
      <c r="AO209" s="192"/>
      <c r="AP209" s="192"/>
      <c r="AQ209" s="192"/>
      <c r="AR209" s="192"/>
      <c r="AS209" s="192"/>
      <c r="AT209" s="192"/>
      <c r="AU209" s="192"/>
      <c r="AV209" s="192"/>
      <c r="AW209" s="192"/>
      <c r="AX209" s="192"/>
      <c r="AY209" s="192"/>
      <c r="AZ209" s="192"/>
      <c r="BA209" s="192"/>
      <c r="BB209" s="192"/>
      <c r="BC209" s="192"/>
      <c r="BD209" s="192"/>
      <c r="BE209" s="192"/>
      <c r="BF209" s="192"/>
      <c r="BG209" s="192"/>
      <c r="BH209" s="192"/>
      <c r="BI209" s="192"/>
      <c r="BJ209" s="192"/>
      <c r="BK209" s="192"/>
      <c r="BL209" s="192"/>
      <c r="BM209" s="192"/>
      <c r="BN209" s="192"/>
      <c r="BO209" s="192"/>
      <c r="BP209" s="192"/>
      <c r="BQ209" s="192"/>
      <c r="BR209" s="192"/>
      <c r="BS209" s="192"/>
      <c r="BT209" s="192"/>
      <c r="BU209" s="192"/>
      <c r="BV209" s="192"/>
      <c r="BW209" s="192"/>
      <c r="BX209" s="192"/>
      <c r="BY209" s="192"/>
      <c r="BZ209" s="192"/>
      <c r="CA209" s="192"/>
      <c r="CB209" s="192"/>
      <c r="CC209" s="192"/>
      <c r="CD209" s="192"/>
      <c r="CE209" s="192"/>
      <c r="CF209" s="192"/>
      <c r="CG209" s="192"/>
      <c r="CH209" s="192"/>
      <c r="CI209" s="192"/>
      <c r="CJ209" s="192"/>
      <c r="CK209" s="192"/>
      <c r="CL209" s="192"/>
      <c r="CM209" s="192"/>
      <c r="CN209" s="192"/>
      <c r="CO209" s="192"/>
      <c r="CP209" s="192"/>
      <c r="CQ209" s="192"/>
      <c r="CR209" s="192"/>
      <c r="CS209" s="192"/>
      <c r="CT209" s="192"/>
      <c r="CU209" s="192"/>
      <c r="CV209" s="192"/>
      <c r="CW209" s="192"/>
      <c r="CX209" s="192"/>
      <c r="CY209" s="192"/>
      <c r="CZ209" s="192"/>
      <c r="DA209" s="192"/>
      <c r="DB209" s="192"/>
      <c r="DC209" s="192"/>
      <c r="DD209" s="192"/>
      <c r="DE209" s="192"/>
      <c r="DF209" s="192"/>
      <c r="DG209" s="192"/>
      <c r="DH209" s="192"/>
      <c r="DI209" s="192"/>
      <c r="DJ209" s="192"/>
      <c r="DK209" s="192"/>
      <c r="DL209" s="192"/>
    </row>
    <row r="210" spans="3:116" hidden="1" outlineLevel="2">
      <c r="C210" s="179">
        <v>186</v>
      </c>
      <c r="D210" s="195">
        <f t="shared" ca="1" si="14"/>
        <v>-2.0673282719957631</v>
      </c>
      <c r="E210" s="195">
        <f t="shared" ca="1" si="10"/>
        <v>156.27940698865336</v>
      </c>
      <c r="F210" s="195">
        <f t="shared" ca="1" si="11"/>
        <v>179.01813906699743</v>
      </c>
      <c r="G210" s="195">
        <f t="shared" ca="1" si="12"/>
        <v>0</v>
      </c>
      <c r="H210" s="195">
        <f t="shared" ca="1" si="13"/>
        <v>0</v>
      </c>
      <c r="I210" s="192"/>
      <c r="O210" s="192"/>
      <c r="P210" s="192"/>
      <c r="V210" s="192"/>
      <c r="W210" s="192"/>
      <c r="X210" s="192"/>
      <c r="Y210" s="192"/>
      <c r="Z210" s="192"/>
      <c r="AA210" s="192"/>
      <c r="AB210" s="192"/>
      <c r="AC210" s="192"/>
      <c r="AD210" s="192"/>
      <c r="AE210" s="192"/>
      <c r="AF210" s="192"/>
      <c r="AG210" s="192"/>
      <c r="AH210" s="192"/>
      <c r="AI210" s="192"/>
      <c r="AJ210" s="192"/>
      <c r="AK210" s="192"/>
      <c r="AL210" s="192"/>
      <c r="AM210" s="192"/>
      <c r="AN210" s="192"/>
      <c r="AO210" s="192"/>
      <c r="AP210" s="192"/>
      <c r="AQ210" s="192"/>
      <c r="AR210" s="192"/>
      <c r="AS210" s="192"/>
      <c r="AT210" s="192"/>
      <c r="AU210" s="192"/>
      <c r="AV210" s="192"/>
      <c r="AW210" s="192"/>
      <c r="AX210" s="192"/>
      <c r="AY210" s="192"/>
      <c r="AZ210" s="192"/>
      <c r="BA210" s="192"/>
      <c r="BB210" s="192"/>
      <c r="BC210" s="192"/>
      <c r="BD210" s="192"/>
      <c r="BE210" s="192"/>
      <c r="BF210" s="192"/>
      <c r="BG210" s="192"/>
      <c r="BH210" s="192"/>
      <c r="BI210" s="192"/>
      <c r="BJ210" s="192"/>
      <c r="BK210" s="192"/>
      <c r="BL210" s="192"/>
      <c r="BM210" s="192"/>
      <c r="BN210" s="192"/>
      <c r="BO210" s="192"/>
      <c r="BP210" s="192"/>
      <c r="BQ210" s="192"/>
      <c r="BR210" s="192"/>
      <c r="BS210" s="192"/>
      <c r="BT210" s="192"/>
      <c r="BU210" s="192"/>
      <c r="BV210" s="192"/>
      <c r="BW210" s="192"/>
      <c r="BX210" s="192"/>
      <c r="BY210" s="192"/>
      <c r="BZ210" s="192"/>
      <c r="CA210" s="192"/>
      <c r="CB210" s="192"/>
      <c r="CC210" s="192"/>
      <c r="CD210" s="192"/>
      <c r="CE210" s="192"/>
      <c r="CF210" s="192"/>
      <c r="CG210" s="192"/>
      <c r="CH210" s="192"/>
      <c r="CI210" s="192"/>
      <c r="CJ210" s="192"/>
      <c r="CK210" s="192"/>
      <c r="CL210" s="192"/>
      <c r="CM210" s="192"/>
      <c r="CN210" s="192"/>
      <c r="CO210" s="192"/>
      <c r="CP210" s="192"/>
      <c r="CQ210" s="192"/>
      <c r="CR210" s="192"/>
      <c r="CS210" s="192"/>
      <c r="CT210" s="192"/>
      <c r="CU210" s="192"/>
      <c r="CV210" s="192"/>
      <c r="CW210" s="192"/>
      <c r="CX210" s="192"/>
      <c r="CY210" s="192"/>
      <c r="CZ210" s="192"/>
      <c r="DA210" s="192"/>
      <c r="DB210" s="192"/>
      <c r="DC210" s="192"/>
      <c r="DD210" s="192"/>
      <c r="DE210" s="192"/>
      <c r="DF210" s="192"/>
      <c r="DG210" s="192"/>
      <c r="DH210" s="192"/>
      <c r="DI210" s="192"/>
      <c r="DJ210" s="192"/>
      <c r="DK210" s="192"/>
      <c r="DL210" s="192"/>
    </row>
    <row r="211" spans="3:116" hidden="1" outlineLevel="2">
      <c r="C211" s="179">
        <v>187</v>
      </c>
      <c r="D211" s="195">
        <f t="shared" ca="1" si="14"/>
        <v>-9.5306407053466838E-2</v>
      </c>
      <c r="E211" s="195">
        <f t="shared" ca="1" si="10"/>
        <v>241.03197907773918</v>
      </c>
      <c r="F211" s="195">
        <f t="shared" ca="1" si="11"/>
        <v>245.20115413730585</v>
      </c>
      <c r="G211" s="195">
        <f t="shared" ca="1" si="12"/>
        <v>0</v>
      </c>
      <c r="H211" s="195">
        <f t="shared" ca="1" si="13"/>
        <v>0</v>
      </c>
      <c r="I211" s="192"/>
      <c r="O211" s="192"/>
      <c r="P211" s="192"/>
      <c r="V211" s="192"/>
      <c r="W211" s="192"/>
      <c r="X211" s="192"/>
      <c r="Y211" s="192"/>
      <c r="Z211" s="192"/>
      <c r="AA211" s="192"/>
      <c r="AB211" s="192"/>
      <c r="AC211" s="192"/>
      <c r="AD211" s="192"/>
      <c r="AE211" s="192"/>
      <c r="AF211" s="192"/>
      <c r="AG211" s="192"/>
      <c r="AH211" s="192"/>
      <c r="AI211" s="192"/>
      <c r="AJ211" s="192"/>
      <c r="AK211" s="192"/>
      <c r="AL211" s="192"/>
      <c r="AM211" s="192"/>
      <c r="AN211" s="192"/>
      <c r="AO211" s="192"/>
      <c r="AP211" s="192"/>
      <c r="AQ211" s="192"/>
      <c r="AR211" s="192"/>
      <c r="AS211" s="192"/>
      <c r="AT211" s="192"/>
      <c r="AU211" s="192"/>
      <c r="AV211" s="192"/>
      <c r="AW211" s="192"/>
      <c r="AX211" s="192"/>
      <c r="AY211" s="192"/>
      <c r="AZ211" s="192"/>
      <c r="BA211" s="192"/>
      <c r="BB211" s="192"/>
      <c r="BC211" s="192"/>
      <c r="BD211" s="192"/>
      <c r="BE211" s="192"/>
      <c r="BF211" s="192"/>
      <c r="BG211" s="192"/>
      <c r="BH211" s="192"/>
      <c r="BI211" s="192"/>
      <c r="BJ211" s="192"/>
      <c r="BK211" s="192"/>
      <c r="BL211" s="192"/>
      <c r="BM211" s="192"/>
      <c r="BN211" s="192"/>
      <c r="BO211" s="192"/>
      <c r="BP211" s="192"/>
      <c r="BQ211" s="192"/>
      <c r="BR211" s="192"/>
      <c r="BS211" s="192"/>
      <c r="BT211" s="192"/>
      <c r="BU211" s="192"/>
      <c r="BV211" s="192"/>
      <c r="BW211" s="192"/>
      <c r="BX211" s="192"/>
      <c r="BY211" s="192"/>
      <c r="BZ211" s="192"/>
      <c r="CA211" s="192"/>
      <c r="CB211" s="192"/>
      <c r="CC211" s="192"/>
      <c r="CD211" s="192"/>
      <c r="CE211" s="192"/>
      <c r="CF211" s="192"/>
      <c r="CG211" s="192"/>
      <c r="CH211" s="192"/>
      <c r="CI211" s="192"/>
      <c r="CJ211" s="192"/>
      <c r="CK211" s="192"/>
      <c r="CL211" s="192"/>
      <c r="CM211" s="192"/>
      <c r="CN211" s="192"/>
      <c r="CO211" s="192"/>
      <c r="CP211" s="192"/>
      <c r="CQ211" s="192"/>
      <c r="CR211" s="192"/>
      <c r="CS211" s="192"/>
      <c r="CT211" s="192"/>
      <c r="CU211" s="192"/>
      <c r="CV211" s="192"/>
      <c r="CW211" s="192"/>
      <c r="CX211" s="192"/>
      <c r="CY211" s="192"/>
      <c r="CZ211" s="192"/>
      <c r="DA211" s="192"/>
      <c r="DB211" s="192"/>
      <c r="DC211" s="192"/>
      <c r="DD211" s="192"/>
      <c r="DE211" s="192"/>
      <c r="DF211" s="192"/>
      <c r="DG211" s="192"/>
      <c r="DH211" s="192"/>
      <c r="DI211" s="192"/>
      <c r="DJ211" s="192"/>
      <c r="DK211" s="192"/>
      <c r="DL211" s="192"/>
    </row>
    <row r="212" spans="3:116" hidden="1" outlineLevel="2">
      <c r="C212" s="179">
        <v>188</v>
      </c>
      <c r="D212" s="195">
        <f t="shared" ca="1" si="14"/>
        <v>-0.96704491518628344</v>
      </c>
      <c r="E212" s="195">
        <f t="shared" ca="1" si="10"/>
        <v>199.01794394088935</v>
      </c>
      <c r="F212" s="195">
        <f t="shared" ca="1" si="11"/>
        <v>213.36677241132216</v>
      </c>
      <c r="G212" s="195">
        <f t="shared" ca="1" si="12"/>
        <v>0</v>
      </c>
      <c r="H212" s="195">
        <f t="shared" ca="1" si="13"/>
        <v>0</v>
      </c>
      <c r="I212" s="192"/>
      <c r="O212" s="192"/>
      <c r="P212" s="192"/>
      <c r="V212" s="192"/>
      <c r="W212" s="192"/>
      <c r="X212" s="192"/>
      <c r="Y212" s="192"/>
      <c r="Z212" s="192"/>
      <c r="AA212" s="192"/>
      <c r="AB212" s="192"/>
      <c r="AC212" s="192"/>
      <c r="AD212" s="192"/>
      <c r="AE212" s="192"/>
      <c r="AF212" s="192"/>
      <c r="AG212" s="192"/>
      <c r="AH212" s="192"/>
      <c r="AI212" s="192"/>
      <c r="AJ212" s="192"/>
      <c r="AK212" s="192"/>
      <c r="AL212" s="192"/>
      <c r="AM212" s="192"/>
      <c r="AN212" s="192"/>
      <c r="AO212" s="192"/>
      <c r="AP212" s="192"/>
      <c r="AQ212" s="192"/>
      <c r="AR212" s="192"/>
      <c r="AS212" s="192"/>
      <c r="AT212" s="192"/>
      <c r="AU212" s="192"/>
      <c r="AV212" s="192"/>
      <c r="AW212" s="192"/>
      <c r="AX212" s="192"/>
      <c r="AY212" s="192"/>
      <c r="AZ212" s="192"/>
      <c r="BA212" s="192"/>
      <c r="BB212" s="192"/>
      <c r="BC212" s="192"/>
      <c r="BD212" s="192"/>
      <c r="BE212" s="192"/>
      <c r="BF212" s="192"/>
      <c r="BG212" s="192"/>
      <c r="BH212" s="192"/>
      <c r="BI212" s="192"/>
      <c r="BJ212" s="192"/>
      <c r="BK212" s="192"/>
      <c r="BL212" s="192"/>
      <c r="BM212" s="192"/>
      <c r="BN212" s="192"/>
      <c r="BO212" s="192"/>
      <c r="BP212" s="192"/>
      <c r="BQ212" s="192"/>
      <c r="BR212" s="192"/>
      <c r="BS212" s="192"/>
      <c r="BT212" s="192"/>
      <c r="BU212" s="192"/>
      <c r="BV212" s="192"/>
      <c r="BW212" s="192"/>
      <c r="BX212" s="192"/>
      <c r="BY212" s="192"/>
      <c r="BZ212" s="192"/>
      <c r="CA212" s="192"/>
      <c r="CB212" s="192"/>
      <c r="CC212" s="192"/>
      <c r="CD212" s="192"/>
      <c r="CE212" s="192"/>
      <c r="CF212" s="192"/>
      <c r="CG212" s="192"/>
      <c r="CH212" s="192"/>
      <c r="CI212" s="192"/>
      <c r="CJ212" s="192"/>
      <c r="CK212" s="192"/>
      <c r="CL212" s="192"/>
      <c r="CM212" s="192"/>
      <c r="CN212" s="192"/>
      <c r="CO212" s="192"/>
      <c r="CP212" s="192"/>
      <c r="CQ212" s="192"/>
      <c r="CR212" s="192"/>
      <c r="CS212" s="192"/>
      <c r="CT212" s="192"/>
      <c r="CU212" s="192"/>
      <c r="CV212" s="192"/>
      <c r="CW212" s="192"/>
      <c r="CX212" s="192"/>
      <c r="CY212" s="192"/>
      <c r="CZ212" s="192"/>
      <c r="DA212" s="192"/>
      <c r="DB212" s="192"/>
      <c r="DC212" s="192"/>
      <c r="DD212" s="192"/>
      <c r="DE212" s="192"/>
      <c r="DF212" s="192"/>
      <c r="DG212" s="192"/>
      <c r="DH212" s="192"/>
      <c r="DI212" s="192"/>
      <c r="DJ212" s="192"/>
      <c r="DK212" s="192"/>
      <c r="DL212" s="192"/>
    </row>
    <row r="213" spans="3:116" hidden="1" outlineLevel="2">
      <c r="C213" s="179">
        <v>189</v>
      </c>
      <c r="D213" s="195">
        <f t="shared" ca="1" si="14"/>
        <v>-0.77828561937400353</v>
      </c>
      <c r="E213" s="195">
        <f t="shared" ca="1" si="10"/>
        <v>207.44544094808856</v>
      </c>
      <c r="F213" s="195">
        <f t="shared" ca="1" si="11"/>
        <v>219.88945110106366</v>
      </c>
      <c r="G213" s="195">
        <f t="shared" ca="1" si="12"/>
        <v>0</v>
      </c>
      <c r="H213" s="195">
        <f t="shared" ca="1" si="13"/>
        <v>0</v>
      </c>
      <c r="I213" s="192"/>
      <c r="O213" s="192"/>
      <c r="P213" s="192"/>
      <c r="V213" s="192"/>
      <c r="W213" s="192"/>
      <c r="X213" s="192"/>
      <c r="Y213" s="192"/>
      <c r="Z213" s="192"/>
      <c r="AA213" s="192"/>
      <c r="AB213" s="192"/>
      <c r="AC213" s="192"/>
      <c r="AD213" s="192"/>
      <c r="AE213" s="192"/>
      <c r="AF213" s="192"/>
      <c r="AG213" s="192"/>
      <c r="AH213" s="192"/>
      <c r="AI213" s="192"/>
      <c r="AJ213" s="192"/>
      <c r="AK213" s="192"/>
      <c r="AL213" s="192"/>
      <c r="AM213" s="192"/>
      <c r="AN213" s="192"/>
      <c r="AO213" s="192"/>
      <c r="AP213" s="192"/>
      <c r="AQ213" s="192"/>
      <c r="AR213" s="192"/>
      <c r="AS213" s="192"/>
      <c r="AT213" s="192"/>
      <c r="AU213" s="192"/>
      <c r="AV213" s="192"/>
      <c r="AW213" s="192"/>
      <c r="AX213" s="192"/>
      <c r="AY213" s="192"/>
      <c r="AZ213" s="192"/>
      <c r="BA213" s="192"/>
      <c r="BB213" s="192"/>
      <c r="BC213" s="192"/>
      <c r="BD213" s="192"/>
      <c r="BE213" s="192"/>
      <c r="BF213" s="192"/>
      <c r="BG213" s="192"/>
      <c r="BH213" s="192"/>
      <c r="BI213" s="192"/>
      <c r="BJ213" s="192"/>
      <c r="BK213" s="192"/>
      <c r="BL213" s="192"/>
      <c r="BM213" s="192"/>
      <c r="BN213" s="192"/>
      <c r="BO213" s="192"/>
      <c r="BP213" s="192"/>
      <c r="BQ213" s="192"/>
      <c r="BR213" s="192"/>
      <c r="BS213" s="192"/>
      <c r="BT213" s="192"/>
      <c r="BU213" s="192"/>
      <c r="BV213" s="192"/>
      <c r="BW213" s="192"/>
      <c r="BX213" s="192"/>
      <c r="BY213" s="192"/>
      <c r="BZ213" s="192"/>
      <c r="CA213" s="192"/>
      <c r="CB213" s="192"/>
      <c r="CC213" s="192"/>
      <c r="CD213" s="192"/>
      <c r="CE213" s="192"/>
      <c r="CF213" s="192"/>
      <c r="CG213" s="192"/>
      <c r="CH213" s="192"/>
      <c r="CI213" s="192"/>
      <c r="CJ213" s="192"/>
      <c r="CK213" s="192"/>
      <c r="CL213" s="192"/>
      <c r="CM213" s="192"/>
      <c r="CN213" s="192"/>
      <c r="CO213" s="192"/>
      <c r="CP213" s="192"/>
      <c r="CQ213" s="192"/>
      <c r="CR213" s="192"/>
      <c r="CS213" s="192"/>
      <c r="CT213" s="192"/>
      <c r="CU213" s="192"/>
      <c r="CV213" s="192"/>
      <c r="CW213" s="192"/>
      <c r="CX213" s="192"/>
      <c r="CY213" s="192"/>
      <c r="CZ213" s="192"/>
      <c r="DA213" s="192"/>
      <c r="DB213" s="192"/>
      <c r="DC213" s="192"/>
      <c r="DD213" s="192"/>
      <c r="DE213" s="192"/>
      <c r="DF213" s="192"/>
      <c r="DG213" s="192"/>
      <c r="DH213" s="192"/>
      <c r="DI213" s="192"/>
      <c r="DJ213" s="192"/>
      <c r="DK213" s="192"/>
      <c r="DL213" s="192"/>
    </row>
    <row r="214" spans="3:116" hidden="1" outlineLevel="2">
      <c r="C214" s="179">
        <v>190</v>
      </c>
      <c r="D214" s="195">
        <f t="shared" ca="1" si="14"/>
        <v>-0.37598489429715537</v>
      </c>
      <c r="E214" s="195">
        <f t="shared" ca="1" si="10"/>
        <v>226.61672419914083</v>
      </c>
      <c r="F214" s="195">
        <f t="shared" ca="1" si="11"/>
        <v>234.46421279038896</v>
      </c>
      <c r="G214" s="195">
        <f t="shared" ca="1" si="12"/>
        <v>0</v>
      </c>
      <c r="H214" s="195">
        <f t="shared" ca="1" si="13"/>
        <v>0</v>
      </c>
      <c r="I214" s="192"/>
      <c r="O214" s="192"/>
      <c r="P214" s="192"/>
      <c r="V214" s="192"/>
      <c r="W214" s="192"/>
      <c r="X214" s="192"/>
      <c r="Y214" s="192"/>
      <c r="Z214" s="192"/>
      <c r="AA214" s="192"/>
      <c r="AB214" s="192"/>
      <c r="AC214" s="192"/>
      <c r="AD214" s="192"/>
      <c r="AE214" s="192"/>
      <c r="AF214" s="192"/>
      <c r="AG214" s="192"/>
      <c r="AH214" s="192"/>
      <c r="AI214" s="192"/>
      <c r="AJ214" s="192"/>
      <c r="AK214" s="192"/>
      <c r="AL214" s="192"/>
      <c r="AM214" s="192"/>
      <c r="AN214" s="192"/>
      <c r="AO214" s="192"/>
      <c r="AP214" s="192"/>
      <c r="AQ214" s="192"/>
      <c r="AR214" s="192"/>
      <c r="AS214" s="192"/>
      <c r="AT214" s="192"/>
      <c r="AU214" s="192"/>
      <c r="AV214" s="192"/>
      <c r="AW214" s="192"/>
      <c r="AX214" s="192"/>
      <c r="AY214" s="192"/>
      <c r="AZ214" s="192"/>
      <c r="BA214" s="192"/>
      <c r="BB214" s="192"/>
      <c r="BC214" s="192"/>
      <c r="BD214" s="192"/>
      <c r="BE214" s="192"/>
      <c r="BF214" s="192"/>
      <c r="BG214" s="192"/>
      <c r="BH214" s="192"/>
      <c r="BI214" s="192"/>
      <c r="BJ214" s="192"/>
      <c r="BK214" s="192"/>
      <c r="BL214" s="192"/>
      <c r="BM214" s="192"/>
      <c r="BN214" s="192"/>
      <c r="BO214" s="192"/>
      <c r="BP214" s="192"/>
      <c r="BQ214" s="192"/>
      <c r="BR214" s="192"/>
      <c r="BS214" s="192"/>
      <c r="BT214" s="192"/>
      <c r="BU214" s="192"/>
      <c r="BV214" s="192"/>
      <c r="BW214" s="192"/>
      <c r="BX214" s="192"/>
      <c r="BY214" s="192"/>
      <c r="BZ214" s="192"/>
      <c r="CA214" s="192"/>
      <c r="CB214" s="192"/>
      <c r="CC214" s="192"/>
      <c r="CD214" s="192"/>
      <c r="CE214" s="192"/>
      <c r="CF214" s="192"/>
      <c r="CG214" s="192"/>
      <c r="CH214" s="192"/>
      <c r="CI214" s="192"/>
      <c r="CJ214" s="192"/>
      <c r="CK214" s="192"/>
      <c r="CL214" s="192"/>
      <c r="CM214" s="192"/>
      <c r="CN214" s="192"/>
      <c r="CO214" s="192"/>
      <c r="CP214" s="192"/>
      <c r="CQ214" s="192"/>
      <c r="CR214" s="192"/>
      <c r="CS214" s="192"/>
      <c r="CT214" s="192"/>
      <c r="CU214" s="192"/>
      <c r="CV214" s="192"/>
      <c r="CW214" s="192"/>
      <c r="CX214" s="192"/>
      <c r="CY214" s="192"/>
      <c r="CZ214" s="192"/>
      <c r="DA214" s="192"/>
      <c r="DB214" s="192"/>
      <c r="DC214" s="192"/>
      <c r="DD214" s="192"/>
      <c r="DE214" s="192"/>
      <c r="DF214" s="192"/>
      <c r="DG214" s="192"/>
      <c r="DH214" s="192"/>
      <c r="DI214" s="192"/>
      <c r="DJ214" s="192"/>
      <c r="DK214" s="192"/>
      <c r="DL214" s="192"/>
    </row>
    <row r="215" spans="3:116" hidden="1" outlineLevel="2">
      <c r="C215" s="179">
        <v>191</v>
      </c>
      <c r="D215" s="195">
        <f t="shared" ca="1" si="14"/>
        <v>-0.52460418314645307</v>
      </c>
      <c r="E215" s="195">
        <f t="shared" ca="1" si="10"/>
        <v>219.33629846333179</v>
      </c>
      <c r="F215" s="195">
        <f t="shared" ca="1" si="11"/>
        <v>228.97071142515264</v>
      </c>
      <c r="G215" s="195">
        <f t="shared" ca="1" si="12"/>
        <v>0</v>
      </c>
      <c r="H215" s="195">
        <f t="shared" ca="1" si="13"/>
        <v>0</v>
      </c>
      <c r="I215" s="192"/>
      <c r="O215" s="192"/>
      <c r="P215" s="192"/>
      <c r="V215" s="192"/>
      <c r="W215" s="192"/>
      <c r="X215" s="192"/>
      <c r="Y215" s="192"/>
      <c r="Z215" s="192"/>
      <c r="AA215" s="192"/>
      <c r="AB215" s="192"/>
      <c r="AC215" s="192"/>
      <c r="AD215" s="192"/>
      <c r="AE215" s="192"/>
      <c r="AF215" s="192"/>
      <c r="AG215" s="192"/>
      <c r="AH215" s="192"/>
      <c r="AI215" s="192"/>
      <c r="AJ215" s="192"/>
      <c r="AK215" s="192"/>
      <c r="AL215" s="192"/>
      <c r="AM215" s="192"/>
      <c r="AN215" s="192"/>
      <c r="AO215" s="192"/>
      <c r="AP215" s="192"/>
      <c r="AQ215" s="192"/>
      <c r="AR215" s="192"/>
      <c r="AS215" s="192"/>
      <c r="AT215" s="192"/>
      <c r="AU215" s="192"/>
      <c r="AV215" s="192"/>
      <c r="AW215" s="192"/>
      <c r="AX215" s="192"/>
      <c r="AY215" s="192"/>
      <c r="AZ215" s="192"/>
      <c r="BA215" s="192"/>
      <c r="BB215" s="192"/>
      <c r="BC215" s="192"/>
      <c r="BD215" s="192"/>
      <c r="BE215" s="192"/>
      <c r="BF215" s="192"/>
      <c r="BG215" s="192"/>
      <c r="BH215" s="192"/>
      <c r="BI215" s="192"/>
      <c r="BJ215" s="192"/>
      <c r="BK215" s="192"/>
      <c r="BL215" s="192"/>
      <c r="BM215" s="192"/>
      <c r="BN215" s="192"/>
      <c r="BO215" s="192"/>
      <c r="BP215" s="192"/>
      <c r="BQ215" s="192"/>
      <c r="BR215" s="192"/>
      <c r="BS215" s="192"/>
      <c r="BT215" s="192"/>
      <c r="BU215" s="192"/>
      <c r="BV215" s="192"/>
      <c r="BW215" s="192"/>
      <c r="BX215" s="192"/>
      <c r="BY215" s="192"/>
      <c r="BZ215" s="192"/>
      <c r="CA215" s="192"/>
      <c r="CB215" s="192"/>
      <c r="CC215" s="192"/>
      <c r="CD215" s="192"/>
      <c r="CE215" s="192"/>
      <c r="CF215" s="192"/>
      <c r="CG215" s="192"/>
      <c r="CH215" s="192"/>
      <c r="CI215" s="192"/>
      <c r="CJ215" s="192"/>
      <c r="CK215" s="192"/>
      <c r="CL215" s="192"/>
      <c r="CM215" s="192"/>
      <c r="CN215" s="192"/>
      <c r="CO215" s="192"/>
      <c r="CP215" s="192"/>
      <c r="CQ215" s="192"/>
      <c r="CR215" s="192"/>
      <c r="CS215" s="192"/>
      <c r="CT215" s="192"/>
      <c r="CU215" s="192"/>
      <c r="CV215" s="192"/>
      <c r="CW215" s="192"/>
      <c r="CX215" s="192"/>
      <c r="CY215" s="192"/>
      <c r="CZ215" s="192"/>
      <c r="DA215" s="192"/>
      <c r="DB215" s="192"/>
      <c r="DC215" s="192"/>
      <c r="DD215" s="192"/>
      <c r="DE215" s="192"/>
      <c r="DF215" s="192"/>
      <c r="DG215" s="192"/>
      <c r="DH215" s="192"/>
      <c r="DI215" s="192"/>
      <c r="DJ215" s="192"/>
      <c r="DK215" s="192"/>
      <c r="DL215" s="192"/>
    </row>
    <row r="216" spans="3:116" hidden="1" outlineLevel="2">
      <c r="C216" s="179">
        <v>192</v>
      </c>
      <c r="D216" s="195">
        <f t="shared" ca="1" si="14"/>
        <v>-1.1556569490741331</v>
      </c>
      <c r="E216" s="195">
        <f t="shared" ca="1" si="10"/>
        <v>190.93899292994806</v>
      </c>
      <c r="F216" s="195">
        <f t="shared" ca="1" si="11"/>
        <v>207.04244269609504</v>
      </c>
      <c r="G216" s="195">
        <f t="shared" ca="1" si="12"/>
        <v>0</v>
      </c>
      <c r="H216" s="195">
        <f t="shared" ca="1" si="13"/>
        <v>0</v>
      </c>
      <c r="I216" s="192"/>
      <c r="O216" s="192"/>
      <c r="P216" s="192"/>
      <c r="V216" s="192"/>
      <c r="W216" s="192"/>
      <c r="X216" s="192"/>
      <c r="Y216" s="192"/>
      <c r="Z216" s="192"/>
      <c r="AA216" s="192"/>
      <c r="AB216" s="192"/>
      <c r="AC216" s="192"/>
      <c r="AD216" s="192"/>
      <c r="AE216" s="192"/>
      <c r="AF216" s="192"/>
      <c r="AG216" s="192"/>
      <c r="AH216" s="192"/>
      <c r="AI216" s="192"/>
      <c r="AJ216" s="192"/>
      <c r="AK216" s="192"/>
      <c r="AL216" s="192"/>
      <c r="AM216" s="192"/>
      <c r="AN216" s="192"/>
      <c r="AO216" s="192"/>
      <c r="AP216" s="192"/>
      <c r="AQ216" s="192"/>
      <c r="AR216" s="192"/>
      <c r="AS216" s="192"/>
      <c r="AT216" s="192"/>
      <c r="AU216" s="192"/>
      <c r="AV216" s="192"/>
      <c r="AW216" s="192"/>
      <c r="AX216" s="192"/>
      <c r="AY216" s="192"/>
      <c r="AZ216" s="192"/>
      <c r="BA216" s="192"/>
      <c r="BB216" s="192"/>
      <c r="BC216" s="192"/>
      <c r="BD216" s="192"/>
      <c r="BE216" s="192"/>
      <c r="BF216" s="192"/>
      <c r="BG216" s="192"/>
      <c r="BH216" s="192"/>
      <c r="BI216" s="192"/>
      <c r="BJ216" s="192"/>
      <c r="BK216" s="192"/>
      <c r="BL216" s="192"/>
      <c r="BM216" s="192"/>
      <c r="BN216" s="192"/>
      <c r="BO216" s="192"/>
      <c r="BP216" s="192"/>
      <c r="BQ216" s="192"/>
      <c r="BR216" s="192"/>
      <c r="BS216" s="192"/>
      <c r="BT216" s="192"/>
      <c r="BU216" s="192"/>
      <c r="BV216" s="192"/>
      <c r="BW216" s="192"/>
      <c r="BX216" s="192"/>
      <c r="BY216" s="192"/>
      <c r="BZ216" s="192"/>
      <c r="CA216" s="192"/>
      <c r="CB216" s="192"/>
      <c r="CC216" s="192"/>
      <c r="CD216" s="192"/>
      <c r="CE216" s="192"/>
      <c r="CF216" s="192"/>
      <c r="CG216" s="192"/>
      <c r="CH216" s="192"/>
      <c r="CI216" s="192"/>
      <c r="CJ216" s="192"/>
      <c r="CK216" s="192"/>
      <c r="CL216" s="192"/>
      <c r="CM216" s="192"/>
      <c r="CN216" s="192"/>
      <c r="CO216" s="192"/>
      <c r="CP216" s="192"/>
      <c r="CQ216" s="192"/>
      <c r="CR216" s="192"/>
      <c r="CS216" s="192"/>
      <c r="CT216" s="192"/>
      <c r="CU216" s="192"/>
      <c r="CV216" s="192"/>
      <c r="CW216" s="192"/>
      <c r="CX216" s="192"/>
      <c r="CY216" s="192"/>
      <c r="CZ216" s="192"/>
      <c r="DA216" s="192"/>
      <c r="DB216" s="192"/>
      <c r="DC216" s="192"/>
      <c r="DD216" s="192"/>
      <c r="DE216" s="192"/>
      <c r="DF216" s="192"/>
      <c r="DG216" s="192"/>
      <c r="DH216" s="192"/>
      <c r="DI216" s="192"/>
      <c r="DJ216" s="192"/>
      <c r="DK216" s="192"/>
      <c r="DL216" s="192"/>
    </row>
    <row r="217" spans="3:116" hidden="1" outlineLevel="2">
      <c r="C217" s="179">
        <v>193</v>
      </c>
      <c r="D217" s="195">
        <f t="shared" ca="1" si="14"/>
        <v>-1.066582386566129</v>
      </c>
      <c r="E217" s="195">
        <f t="shared" ref="E217:E280" ca="1" si="15">$H$9 * EXP(($H$17 - $H$18 - ($H$11^2)/2)*$H$14 + $H$11*SQRT($H$14)*D217)</f>
        <v>194.71268215002007</v>
      </c>
      <c r="F217" s="195">
        <f t="shared" ref="F217:F280" ca="1" si="16">$H$9 * EXP(($H$17 - $H$18 - ($H$12^2)/2)*$H$14 + $H$12*SQRT($H$14)*D217)</f>
        <v>210.0054860147622</v>
      </c>
      <c r="G217" s="195">
        <f t="shared" ref="G217:G280" ca="1" si="17">MAX(E217-$H$16, 0)</f>
        <v>0</v>
      </c>
      <c r="H217" s="195">
        <f t="shared" ref="H217:H280" ca="1" si="18">MAX(F217-$H$16, 0)</f>
        <v>0</v>
      </c>
      <c r="I217" s="192"/>
      <c r="O217" s="192"/>
      <c r="P217" s="192"/>
      <c r="V217" s="192"/>
      <c r="W217" s="192"/>
      <c r="X217" s="192"/>
      <c r="Y217" s="192"/>
      <c r="Z217" s="192"/>
      <c r="AA217" s="192"/>
      <c r="AB217" s="192"/>
      <c r="AC217" s="192"/>
      <c r="AD217" s="192"/>
      <c r="AE217" s="192"/>
      <c r="AF217" s="192"/>
      <c r="AG217" s="192"/>
      <c r="AH217" s="192"/>
      <c r="AI217" s="192"/>
      <c r="AJ217" s="192"/>
      <c r="AK217" s="192"/>
      <c r="AL217" s="192"/>
      <c r="AM217" s="192"/>
      <c r="AN217" s="192"/>
      <c r="AO217" s="192"/>
      <c r="AP217" s="192"/>
      <c r="AQ217" s="192"/>
      <c r="AR217" s="192"/>
      <c r="AS217" s="192"/>
      <c r="AT217" s="192"/>
      <c r="AU217" s="192"/>
      <c r="AV217" s="192"/>
      <c r="AW217" s="192"/>
      <c r="AX217" s="192"/>
      <c r="AY217" s="192"/>
      <c r="AZ217" s="192"/>
      <c r="BA217" s="192"/>
      <c r="BB217" s="192"/>
      <c r="BC217" s="192"/>
      <c r="BD217" s="192"/>
      <c r="BE217" s="192"/>
      <c r="BF217" s="192"/>
      <c r="BG217" s="192"/>
      <c r="BH217" s="192"/>
      <c r="BI217" s="192"/>
      <c r="BJ217" s="192"/>
      <c r="BK217" s="192"/>
      <c r="BL217" s="192"/>
      <c r="BM217" s="192"/>
      <c r="BN217" s="192"/>
      <c r="BO217" s="192"/>
      <c r="BP217" s="192"/>
      <c r="BQ217" s="192"/>
      <c r="BR217" s="192"/>
      <c r="BS217" s="192"/>
      <c r="BT217" s="192"/>
      <c r="BU217" s="192"/>
      <c r="BV217" s="192"/>
      <c r="BW217" s="192"/>
      <c r="BX217" s="192"/>
      <c r="BY217" s="192"/>
      <c r="BZ217" s="192"/>
      <c r="CA217" s="192"/>
      <c r="CB217" s="192"/>
      <c r="CC217" s="192"/>
      <c r="CD217" s="192"/>
      <c r="CE217" s="192"/>
      <c r="CF217" s="192"/>
      <c r="CG217" s="192"/>
      <c r="CH217" s="192"/>
      <c r="CI217" s="192"/>
      <c r="CJ217" s="192"/>
      <c r="CK217" s="192"/>
      <c r="CL217" s="192"/>
      <c r="CM217" s="192"/>
      <c r="CN217" s="192"/>
      <c r="CO217" s="192"/>
      <c r="CP217" s="192"/>
      <c r="CQ217" s="192"/>
      <c r="CR217" s="192"/>
      <c r="CS217" s="192"/>
      <c r="CT217" s="192"/>
      <c r="CU217" s="192"/>
      <c r="CV217" s="192"/>
      <c r="CW217" s="192"/>
      <c r="CX217" s="192"/>
      <c r="CY217" s="192"/>
      <c r="CZ217" s="192"/>
      <c r="DA217" s="192"/>
      <c r="DB217" s="192"/>
      <c r="DC217" s="192"/>
      <c r="DD217" s="192"/>
      <c r="DE217" s="192"/>
      <c r="DF217" s="192"/>
      <c r="DG217" s="192"/>
      <c r="DH217" s="192"/>
      <c r="DI217" s="192"/>
      <c r="DJ217" s="192"/>
      <c r="DK217" s="192"/>
      <c r="DL217" s="192"/>
    </row>
    <row r="218" spans="3:116" hidden="1" outlineLevel="2">
      <c r="C218" s="179">
        <v>194</v>
      </c>
      <c r="D218" s="195">
        <f t="shared" ref="D218:D281" ca="1" si="19">_xlfn.NORM.S.INV(RAND())</f>
        <v>-0.13047349502194439</v>
      </c>
      <c r="E218" s="195">
        <f t="shared" ca="1" si="15"/>
        <v>239.17675924314577</v>
      </c>
      <c r="F218" s="195">
        <f t="shared" ca="1" si="16"/>
        <v>243.82939802801289</v>
      </c>
      <c r="G218" s="195">
        <f t="shared" ca="1" si="17"/>
        <v>0</v>
      </c>
      <c r="H218" s="195">
        <f t="shared" ca="1" si="18"/>
        <v>0</v>
      </c>
      <c r="I218" s="192"/>
      <c r="O218" s="192"/>
      <c r="P218" s="192"/>
      <c r="V218" s="192"/>
      <c r="W218" s="192"/>
      <c r="X218" s="192"/>
      <c r="Y218" s="192"/>
      <c r="Z218" s="192"/>
      <c r="AA218" s="192"/>
      <c r="AB218" s="192"/>
      <c r="AC218" s="192"/>
      <c r="AD218" s="192"/>
      <c r="AE218" s="192"/>
      <c r="AF218" s="192"/>
      <c r="AG218" s="192"/>
      <c r="AH218" s="192"/>
      <c r="AI218" s="192"/>
      <c r="AJ218" s="192"/>
      <c r="AK218" s="192"/>
      <c r="AL218" s="192"/>
      <c r="AM218" s="192"/>
      <c r="AN218" s="192"/>
      <c r="AO218" s="192"/>
      <c r="AP218" s="192"/>
      <c r="AQ218" s="192"/>
      <c r="AR218" s="192"/>
      <c r="AS218" s="192"/>
      <c r="AT218" s="192"/>
      <c r="AU218" s="192"/>
      <c r="AV218" s="192"/>
      <c r="AW218" s="192"/>
      <c r="AX218" s="192"/>
      <c r="AY218" s="192"/>
      <c r="AZ218" s="192"/>
      <c r="BA218" s="192"/>
      <c r="BB218" s="192"/>
      <c r="BC218" s="192"/>
      <c r="BD218" s="192"/>
      <c r="BE218" s="192"/>
      <c r="BF218" s="192"/>
      <c r="BG218" s="192"/>
      <c r="BH218" s="192"/>
      <c r="BI218" s="192"/>
      <c r="BJ218" s="192"/>
      <c r="BK218" s="192"/>
      <c r="BL218" s="192"/>
      <c r="BM218" s="192"/>
      <c r="BN218" s="192"/>
      <c r="BO218" s="192"/>
      <c r="BP218" s="192"/>
      <c r="BQ218" s="192"/>
      <c r="BR218" s="192"/>
      <c r="BS218" s="192"/>
      <c r="BT218" s="192"/>
      <c r="BU218" s="192"/>
      <c r="BV218" s="192"/>
      <c r="BW218" s="192"/>
      <c r="BX218" s="192"/>
      <c r="BY218" s="192"/>
      <c r="BZ218" s="192"/>
      <c r="CA218" s="192"/>
      <c r="CB218" s="192"/>
      <c r="CC218" s="192"/>
      <c r="CD218" s="192"/>
      <c r="CE218" s="192"/>
      <c r="CF218" s="192"/>
      <c r="CG218" s="192"/>
      <c r="CH218" s="192"/>
      <c r="CI218" s="192"/>
      <c r="CJ218" s="192"/>
      <c r="CK218" s="192"/>
      <c r="CL218" s="192"/>
      <c r="CM218" s="192"/>
      <c r="CN218" s="192"/>
      <c r="CO218" s="192"/>
      <c r="CP218" s="192"/>
      <c r="CQ218" s="192"/>
      <c r="CR218" s="192"/>
      <c r="CS218" s="192"/>
      <c r="CT218" s="192"/>
      <c r="CU218" s="192"/>
      <c r="CV218" s="192"/>
      <c r="CW218" s="192"/>
      <c r="CX218" s="192"/>
      <c r="CY218" s="192"/>
      <c r="CZ218" s="192"/>
      <c r="DA218" s="192"/>
      <c r="DB218" s="192"/>
      <c r="DC218" s="192"/>
      <c r="DD218" s="192"/>
      <c r="DE218" s="192"/>
      <c r="DF218" s="192"/>
      <c r="DG218" s="192"/>
      <c r="DH218" s="192"/>
      <c r="DI218" s="192"/>
      <c r="DJ218" s="192"/>
      <c r="DK218" s="192"/>
      <c r="DL218" s="192"/>
    </row>
    <row r="219" spans="3:116" hidden="1" outlineLevel="2">
      <c r="C219" s="179">
        <v>195</v>
      </c>
      <c r="D219" s="195">
        <f t="shared" ca="1" si="19"/>
        <v>1.4929044584571187</v>
      </c>
      <c r="E219" s="195">
        <f t="shared" ca="1" si="15"/>
        <v>341.68336066041331</v>
      </c>
      <c r="F219" s="195">
        <f t="shared" ca="1" si="16"/>
        <v>315.90523059757612</v>
      </c>
      <c r="G219" s="195">
        <f t="shared" ca="1" si="17"/>
        <v>91.683360660413314</v>
      </c>
      <c r="H219" s="195">
        <f t="shared" ca="1" si="18"/>
        <v>65.905230597576121</v>
      </c>
      <c r="I219" s="192"/>
      <c r="O219" s="192"/>
      <c r="P219" s="192"/>
      <c r="V219" s="192"/>
      <c r="W219" s="192"/>
      <c r="X219" s="192"/>
      <c r="Y219" s="192"/>
      <c r="Z219" s="192"/>
      <c r="AA219" s="192"/>
      <c r="AB219" s="192"/>
      <c r="AC219" s="192"/>
      <c r="AD219" s="192"/>
      <c r="AE219" s="192"/>
      <c r="AF219" s="192"/>
      <c r="AG219" s="192"/>
      <c r="AH219" s="192"/>
      <c r="AI219" s="192"/>
      <c r="AJ219" s="192"/>
      <c r="AK219" s="192"/>
      <c r="AL219" s="192"/>
      <c r="AM219" s="192"/>
      <c r="AN219" s="192"/>
      <c r="AO219" s="192"/>
      <c r="AP219" s="192"/>
      <c r="AQ219" s="192"/>
      <c r="AR219" s="192"/>
      <c r="AS219" s="192"/>
      <c r="AT219" s="192"/>
      <c r="AU219" s="192"/>
      <c r="AV219" s="192"/>
      <c r="AW219" s="192"/>
      <c r="AX219" s="192"/>
      <c r="AY219" s="192"/>
      <c r="AZ219" s="192"/>
      <c r="BA219" s="192"/>
      <c r="BB219" s="192"/>
      <c r="BC219" s="192"/>
      <c r="BD219" s="192"/>
      <c r="BE219" s="192"/>
      <c r="BF219" s="192"/>
      <c r="BG219" s="192"/>
      <c r="BH219" s="192"/>
      <c r="BI219" s="192"/>
      <c r="BJ219" s="192"/>
      <c r="BK219" s="192"/>
      <c r="BL219" s="192"/>
      <c r="BM219" s="192"/>
      <c r="BN219" s="192"/>
      <c r="BO219" s="192"/>
      <c r="BP219" s="192"/>
      <c r="BQ219" s="192"/>
      <c r="BR219" s="192"/>
      <c r="BS219" s="192"/>
      <c r="BT219" s="192"/>
      <c r="BU219" s="192"/>
      <c r="BV219" s="192"/>
      <c r="BW219" s="192"/>
      <c r="BX219" s="192"/>
      <c r="BY219" s="192"/>
      <c r="BZ219" s="192"/>
      <c r="CA219" s="192"/>
      <c r="CB219" s="192"/>
      <c r="CC219" s="192"/>
      <c r="CD219" s="192"/>
      <c r="CE219" s="192"/>
      <c r="CF219" s="192"/>
      <c r="CG219" s="192"/>
      <c r="CH219" s="192"/>
      <c r="CI219" s="192"/>
      <c r="CJ219" s="192"/>
      <c r="CK219" s="192"/>
      <c r="CL219" s="192"/>
      <c r="CM219" s="192"/>
      <c r="CN219" s="192"/>
      <c r="CO219" s="192"/>
      <c r="CP219" s="192"/>
      <c r="CQ219" s="192"/>
      <c r="CR219" s="192"/>
      <c r="CS219" s="192"/>
      <c r="CT219" s="192"/>
      <c r="CU219" s="192"/>
      <c r="CV219" s="192"/>
      <c r="CW219" s="192"/>
      <c r="CX219" s="192"/>
      <c r="CY219" s="192"/>
      <c r="CZ219" s="192"/>
      <c r="DA219" s="192"/>
      <c r="DB219" s="192"/>
      <c r="DC219" s="192"/>
      <c r="DD219" s="192"/>
      <c r="DE219" s="192"/>
      <c r="DF219" s="192"/>
      <c r="DG219" s="192"/>
      <c r="DH219" s="192"/>
      <c r="DI219" s="192"/>
      <c r="DJ219" s="192"/>
      <c r="DK219" s="192"/>
      <c r="DL219" s="192"/>
    </row>
    <row r="220" spans="3:116" hidden="1" outlineLevel="2">
      <c r="C220" s="179">
        <v>196</v>
      </c>
      <c r="D220" s="195">
        <f t="shared" ca="1" si="19"/>
        <v>0.76819648453984168</v>
      </c>
      <c r="E220" s="195">
        <f t="shared" ca="1" si="15"/>
        <v>291.3877197228577</v>
      </c>
      <c r="F220" s="195">
        <f t="shared" ca="1" si="16"/>
        <v>281.41526597898792</v>
      </c>
      <c r="G220" s="195">
        <f t="shared" ca="1" si="17"/>
        <v>41.387719722857696</v>
      </c>
      <c r="H220" s="195">
        <f t="shared" ca="1" si="18"/>
        <v>31.415265978987918</v>
      </c>
      <c r="I220" s="192"/>
      <c r="O220" s="192"/>
      <c r="P220" s="192"/>
      <c r="V220" s="192"/>
      <c r="W220" s="192"/>
      <c r="X220" s="192"/>
      <c r="Y220" s="192"/>
      <c r="Z220" s="192"/>
      <c r="AA220" s="192"/>
      <c r="AB220" s="192"/>
      <c r="AC220" s="192"/>
      <c r="AD220" s="192"/>
      <c r="AE220" s="192"/>
      <c r="AF220" s="192"/>
      <c r="AG220" s="192"/>
      <c r="AH220" s="192"/>
      <c r="AI220" s="192"/>
      <c r="AJ220" s="192"/>
      <c r="AK220" s="192"/>
      <c r="AL220" s="192"/>
      <c r="AM220" s="192"/>
      <c r="AN220" s="192"/>
      <c r="AO220" s="192"/>
      <c r="AP220" s="192"/>
      <c r="AQ220" s="192"/>
      <c r="AR220" s="192"/>
      <c r="AS220" s="192"/>
      <c r="AT220" s="192"/>
      <c r="AU220" s="192"/>
      <c r="AV220" s="192"/>
      <c r="AW220" s="192"/>
      <c r="AX220" s="192"/>
      <c r="AY220" s="192"/>
      <c r="AZ220" s="192"/>
      <c r="BA220" s="192"/>
      <c r="BB220" s="192"/>
      <c r="BC220" s="192"/>
      <c r="BD220" s="192"/>
      <c r="BE220" s="192"/>
      <c r="BF220" s="192"/>
      <c r="BG220" s="192"/>
      <c r="BH220" s="192"/>
      <c r="BI220" s="192"/>
      <c r="BJ220" s="192"/>
      <c r="BK220" s="192"/>
      <c r="BL220" s="192"/>
      <c r="BM220" s="192"/>
      <c r="BN220" s="192"/>
      <c r="BO220" s="192"/>
      <c r="BP220" s="192"/>
      <c r="BQ220" s="192"/>
      <c r="BR220" s="192"/>
      <c r="BS220" s="192"/>
      <c r="BT220" s="192"/>
      <c r="BU220" s="192"/>
      <c r="BV220" s="192"/>
      <c r="BW220" s="192"/>
      <c r="BX220" s="192"/>
      <c r="BY220" s="192"/>
      <c r="BZ220" s="192"/>
      <c r="CA220" s="192"/>
      <c r="CB220" s="192"/>
      <c r="CC220" s="192"/>
      <c r="CD220" s="192"/>
      <c r="CE220" s="192"/>
      <c r="CF220" s="192"/>
      <c r="CG220" s="192"/>
      <c r="CH220" s="192"/>
      <c r="CI220" s="192"/>
      <c r="CJ220" s="192"/>
      <c r="CK220" s="192"/>
      <c r="CL220" s="192"/>
      <c r="CM220" s="192"/>
      <c r="CN220" s="192"/>
      <c r="CO220" s="192"/>
      <c r="CP220" s="192"/>
      <c r="CQ220" s="192"/>
      <c r="CR220" s="192"/>
      <c r="CS220" s="192"/>
      <c r="CT220" s="192"/>
      <c r="CU220" s="192"/>
      <c r="CV220" s="192"/>
      <c r="CW220" s="192"/>
      <c r="CX220" s="192"/>
      <c r="CY220" s="192"/>
      <c r="CZ220" s="192"/>
      <c r="DA220" s="192"/>
      <c r="DB220" s="192"/>
      <c r="DC220" s="192"/>
      <c r="DD220" s="192"/>
      <c r="DE220" s="192"/>
      <c r="DF220" s="192"/>
      <c r="DG220" s="192"/>
      <c r="DH220" s="192"/>
      <c r="DI220" s="192"/>
      <c r="DJ220" s="192"/>
      <c r="DK220" s="192"/>
      <c r="DL220" s="192"/>
    </row>
    <row r="221" spans="3:116" hidden="1" outlineLevel="2">
      <c r="C221" s="179">
        <v>197</v>
      </c>
      <c r="D221" s="195">
        <f t="shared" ca="1" si="19"/>
        <v>-1.5904441544026473</v>
      </c>
      <c r="E221" s="195">
        <f t="shared" ca="1" si="15"/>
        <v>173.54282484283081</v>
      </c>
      <c r="F221" s="195">
        <f t="shared" ca="1" si="16"/>
        <v>193.16858036486133</v>
      </c>
      <c r="G221" s="195">
        <f t="shared" ca="1" si="17"/>
        <v>0</v>
      </c>
      <c r="H221" s="195">
        <f t="shared" ca="1" si="18"/>
        <v>0</v>
      </c>
      <c r="I221" s="192"/>
      <c r="O221" s="192"/>
      <c r="P221" s="192"/>
      <c r="V221" s="192"/>
      <c r="W221" s="192"/>
      <c r="X221" s="192"/>
      <c r="Y221" s="192"/>
      <c r="Z221" s="192"/>
      <c r="AA221" s="192"/>
      <c r="AB221" s="192"/>
      <c r="AC221" s="192"/>
      <c r="AD221" s="192"/>
      <c r="AE221" s="192"/>
      <c r="AF221" s="192"/>
      <c r="AG221" s="192"/>
      <c r="AH221" s="192"/>
      <c r="AI221" s="192"/>
      <c r="AJ221" s="192"/>
      <c r="AK221" s="192"/>
      <c r="AL221" s="192"/>
      <c r="AM221" s="192"/>
      <c r="AN221" s="192"/>
      <c r="AO221" s="192"/>
      <c r="AP221" s="192"/>
      <c r="AQ221" s="192"/>
      <c r="AR221" s="192"/>
      <c r="AS221" s="192"/>
      <c r="AT221" s="192"/>
      <c r="AU221" s="192"/>
      <c r="AV221" s="192"/>
      <c r="AW221" s="192"/>
      <c r="AX221" s="192"/>
      <c r="AY221" s="192"/>
      <c r="AZ221" s="192"/>
      <c r="BA221" s="192"/>
      <c r="BB221" s="192"/>
      <c r="BC221" s="192"/>
      <c r="BD221" s="192"/>
      <c r="BE221" s="192"/>
      <c r="BF221" s="192"/>
      <c r="BG221" s="192"/>
      <c r="BH221" s="192"/>
      <c r="BI221" s="192"/>
      <c r="BJ221" s="192"/>
      <c r="BK221" s="192"/>
      <c r="BL221" s="192"/>
      <c r="BM221" s="192"/>
      <c r="BN221" s="192"/>
      <c r="BO221" s="192"/>
      <c r="BP221" s="192"/>
      <c r="BQ221" s="192"/>
      <c r="BR221" s="192"/>
      <c r="BS221" s="192"/>
      <c r="BT221" s="192"/>
      <c r="BU221" s="192"/>
      <c r="BV221" s="192"/>
      <c r="BW221" s="192"/>
      <c r="BX221" s="192"/>
      <c r="BY221" s="192"/>
      <c r="BZ221" s="192"/>
      <c r="CA221" s="192"/>
      <c r="CB221" s="192"/>
      <c r="CC221" s="192"/>
      <c r="CD221" s="192"/>
      <c r="CE221" s="192"/>
      <c r="CF221" s="192"/>
      <c r="CG221" s="192"/>
      <c r="CH221" s="192"/>
      <c r="CI221" s="192"/>
      <c r="CJ221" s="192"/>
      <c r="CK221" s="192"/>
      <c r="CL221" s="192"/>
      <c r="CM221" s="192"/>
      <c r="CN221" s="192"/>
      <c r="CO221" s="192"/>
      <c r="CP221" s="192"/>
      <c r="CQ221" s="192"/>
      <c r="CR221" s="192"/>
      <c r="CS221" s="192"/>
      <c r="CT221" s="192"/>
      <c r="CU221" s="192"/>
      <c r="CV221" s="192"/>
      <c r="CW221" s="192"/>
      <c r="CX221" s="192"/>
      <c r="CY221" s="192"/>
      <c r="CZ221" s="192"/>
      <c r="DA221" s="192"/>
      <c r="DB221" s="192"/>
      <c r="DC221" s="192"/>
      <c r="DD221" s="192"/>
      <c r="DE221" s="192"/>
      <c r="DF221" s="192"/>
      <c r="DG221" s="192"/>
      <c r="DH221" s="192"/>
      <c r="DI221" s="192"/>
      <c r="DJ221" s="192"/>
      <c r="DK221" s="192"/>
      <c r="DL221" s="192"/>
    </row>
    <row r="222" spans="3:116" hidden="1" outlineLevel="2">
      <c r="C222" s="179">
        <v>198</v>
      </c>
      <c r="D222" s="195">
        <f t="shared" ca="1" si="19"/>
        <v>0.98054567738577347</v>
      </c>
      <c r="E222" s="195">
        <f t="shared" ca="1" si="15"/>
        <v>305.30497641840049</v>
      </c>
      <c r="F222" s="195">
        <f t="shared" ca="1" si="16"/>
        <v>291.11166883784466</v>
      </c>
      <c r="G222" s="195">
        <f t="shared" ca="1" si="17"/>
        <v>55.304976418400486</v>
      </c>
      <c r="H222" s="195">
        <f t="shared" ca="1" si="18"/>
        <v>41.111668837844661</v>
      </c>
      <c r="I222" s="192"/>
      <c r="O222" s="192"/>
      <c r="P222" s="192"/>
      <c r="V222" s="192"/>
      <c r="W222" s="192"/>
      <c r="X222" s="192"/>
      <c r="Y222" s="192"/>
      <c r="Z222" s="192"/>
      <c r="AA222" s="192"/>
      <c r="AB222" s="192"/>
      <c r="AC222" s="192"/>
      <c r="AD222" s="192"/>
      <c r="AE222" s="192"/>
      <c r="AF222" s="192"/>
      <c r="AG222" s="192"/>
      <c r="AH222" s="192"/>
      <c r="AI222" s="192"/>
      <c r="AJ222" s="192"/>
      <c r="AK222" s="192"/>
      <c r="AL222" s="192"/>
      <c r="AM222" s="192"/>
      <c r="AN222" s="192"/>
      <c r="AO222" s="192"/>
      <c r="AP222" s="192"/>
      <c r="AQ222" s="192"/>
      <c r="AR222" s="192"/>
      <c r="AS222" s="192"/>
      <c r="AT222" s="192"/>
      <c r="AU222" s="192"/>
      <c r="AV222" s="192"/>
      <c r="AW222" s="192"/>
      <c r="AX222" s="192"/>
      <c r="AY222" s="192"/>
      <c r="AZ222" s="192"/>
      <c r="BA222" s="192"/>
      <c r="BB222" s="192"/>
      <c r="BC222" s="192"/>
      <c r="BD222" s="192"/>
      <c r="BE222" s="192"/>
      <c r="BF222" s="192"/>
      <c r="BG222" s="192"/>
      <c r="BH222" s="192"/>
      <c r="BI222" s="192"/>
      <c r="BJ222" s="192"/>
      <c r="BK222" s="192"/>
      <c r="BL222" s="192"/>
      <c r="BM222" s="192"/>
      <c r="BN222" s="192"/>
      <c r="BO222" s="192"/>
      <c r="BP222" s="192"/>
      <c r="BQ222" s="192"/>
      <c r="BR222" s="192"/>
      <c r="BS222" s="192"/>
      <c r="BT222" s="192"/>
      <c r="BU222" s="192"/>
      <c r="BV222" s="192"/>
      <c r="BW222" s="192"/>
      <c r="BX222" s="192"/>
      <c r="BY222" s="192"/>
      <c r="BZ222" s="192"/>
      <c r="CA222" s="192"/>
      <c r="CB222" s="192"/>
      <c r="CC222" s="192"/>
      <c r="CD222" s="192"/>
      <c r="CE222" s="192"/>
      <c r="CF222" s="192"/>
      <c r="CG222" s="192"/>
      <c r="CH222" s="192"/>
      <c r="CI222" s="192"/>
      <c r="CJ222" s="192"/>
      <c r="CK222" s="192"/>
      <c r="CL222" s="192"/>
      <c r="CM222" s="192"/>
      <c r="CN222" s="192"/>
      <c r="CO222" s="192"/>
      <c r="CP222" s="192"/>
      <c r="CQ222" s="192"/>
      <c r="CR222" s="192"/>
      <c r="CS222" s="192"/>
      <c r="CT222" s="192"/>
      <c r="CU222" s="192"/>
      <c r="CV222" s="192"/>
      <c r="CW222" s="192"/>
      <c r="CX222" s="192"/>
      <c r="CY222" s="192"/>
      <c r="CZ222" s="192"/>
      <c r="DA222" s="192"/>
      <c r="DB222" s="192"/>
      <c r="DC222" s="192"/>
      <c r="DD222" s="192"/>
      <c r="DE222" s="192"/>
      <c r="DF222" s="192"/>
      <c r="DG222" s="192"/>
      <c r="DH222" s="192"/>
      <c r="DI222" s="192"/>
      <c r="DJ222" s="192"/>
      <c r="DK222" s="192"/>
      <c r="DL222" s="192"/>
    </row>
    <row r="223" spans="3:116" hidden="1" outlineLevel="2">
      <c r="C223" s="179">
        <v>199</v>
      </c>
      <c r="D223" s="195">
        <f t="shared" ca="1" si="19"/>
        <v>-0.97279827579243872</v>
      </c>
      <c r="E223" s="195">
        <f t="shared" ca="1" si="15"/>
        <v>198.76652358798063</v>
      </c>
      <c r="F223" s="195">
        <f t="shared" ca="1" si="16"/>
        <v>213.17103009021997</v>
      </c>
      <c r="G223" s="195">
        <f t="shared" ca="1" si="17"/>
        <v>0</v>
      </c>
      <c r="H223" s="195">
        <f t="shared" ca="1" si="18"/>
        <v>0</v>
      </c>
      <c r="I223" s="192"/>
      <c r="O223" s="192"/>
      <c r="P223" s="192"/>
      <c r="V223" s="192"/>
      <c r="W223" s="192"/>
      <c r="X223" s="192"/>
      <c r="Y223" s="192"/>
      <c r="Z223" s="192"/>
      <c r="AA223" s="192"/>
      <c r="AB223" s="192"/>
      <c r="AC223" s="192"/>
      <c r="AD223" s="192"/>
      <c r="AE223" s="192"/>
      <c r="AF223" s="192"/>
      <c r="AG223" s="192"/>
      <c r="AH223" s="192"/>
      <c r="AI223" s="192"/>
      <c r="AJ223" s="192"/>
      <c r="AK223" s="192"/>
      <c r="AL223" s="192"/>
      <c r="AM223" s="192"/>
      <c r="AN223" s="192"/>
      <c r="AO223" s="192"/>
      <c r="AP223" s="192"/>
      <c r="AQ223" s="192"/>
      <c r="AR223" s="192"/>
      <c r="AS223" s="192"/>
      <c r="AT223" s="192"/>
      <c r="AU223" s="192"/>
      <c r="AV223" s="192"/>
      <c r="AW223" s="192"/>
      <c r="AX223" s="192"/>
      <c r="AY223" s="192"/>
      <c r="AZ223" s="192"/>
      <c r="BA223" s="192"/>
      <c r="BB223" s="192"/>
      <c r="BC223" s="192"/>
      <c r="BD223" s="192"/>
      <c r="BE223" s="192"/>
      <c r="BF223" s="192"/>
      <c r="BG223" s="192"/>
      <c r="BH223" s="192"/>
      <c r="BI223" s="192"/>
      <c r="BJ223" s="192"/>
      <c r="BK223" s="192"/>
      <c r="BL223" s="192"/>
      <c r="BM223" s="192"/>
      <c r="BN223" s="192"/>
      <c r="BO223" s="192"/>
      <c r="BP223" s="192"/>
      <c r="BQ223" s="192"/>
      <c r="BR223" s="192"/>
      <c r="BS223" s="192"/>
      <c r="BT223" s="192"/>
      <c r="BU223" s="192"/>
      <c r="BV223" s="192"/>
      <c r="BW223" s="192"/>
      <c r="BX223" s="192"/>
      <c r="BY223" s="192"/>
      <c r="BZ223" s="192"/>
      <c r="CA223" s="192"/>
      <c r="CB223" s="192"/>
      <c r="CC223" s="192"/>
      <c r="CD223" s="192"/>
      <c r="CE223" s="192"/>
      <c r="CF223" s="192"/>
      <c r="CG223" s="192"/>
      <c r="CH223" s="192"/>
      <c r="CI223" s="192"/>
      <c r="CJ223" s="192"/>
      <c r="CK223" s="192"/>
      <c r="CL223" s="192"/>
      <c r="CM223" s="192"/>
      <c r="CN223" s="192"/>
      <c r="CO223" s="192"/>
      <c r="CP223" s="192"/>
      <c r="CQ223" s="192"/>
      <c r="CR223" s="192"/>
      <c r="CS223" s="192"/>
      <c r="CT223" s="192"/>
      <c r="CU223" s="192"/>
      <c r="CV223" s="192"/>
      <c r="CW223" s="192"/>
      <c r="CX223" s="192"/>
      <c r="CY223" s="192"/>
      <c r="CZ223" s="192"/>
      <c r="DA223" s="192"/>
      <c r="DB223" s="192"/>
      <c r="DC223" s="192"/>
      <c r="DD223" s="192"/>
      <c r="DE223" s="192"/>
      <c r="DF223" s="192"/>
      <c r="DG223" s="192"/>
      <c r="DH223" s="192"/>
      <c r="DI223" s="192"/>
      <c r="DJ223" s="192"/>
      <c r="DK223" s="192"/>
      <c r="DL223" s="192"/>
    </row>
    <row r="224" spans="3:116" hidden="1" outlineLevel="2">
      <c r="C224" s="179">
        <v>200</v>
      </c>
      <c r="D224" s="195">
        <f t="shared" ca="1" si="19"/>
        <v>0.81413432015445086</v>
      </c>
      <c r="E224" s="195">
        <f t="shared" ca="1" si="15"/>
        <v>294.34366514220392</v>
      </c>
      <c r="F224" s="195">
        <f t="shared" ca="1" si="16"/>
        <v>283.48515052690823</v>
      </c>
      <c r="G224" s="195">
        <f t="shared" ca="1" si="17"/>
        <v>44.343665142203918</v>
      </c>
      <c r="H224" s="195">
        <f t="shared" ca="1" si="18"/>
        <v>33.485150526908228</v>
      </c>
      <c r="I224" s="192"/>
      <c r="O224" s="192"/>
      <c r="P224" s="192"/>
      <c r="V224" s="192"/>
      <c r="W224" s="192"/>
      <c r="X224" s="192"/>
      <c r="Y224" s="192"/>
      <c r="Z224" s="192"/>
      <c r="AA224" s="192"/>
      <c r="AB224" s="192"/>
      <c r="AC224" s="192"/>
      <c r="AD224" s="192"/>
      <c r="AE224" s="192"/>
      <c r="AF224" s="192"/>
      <c r="AG224" s="192"/>
      <c r="AH224" s="192"/>
      <c r="AI224" s="192"/>
      <c r="AJ224" s="192"/>
      <c r="AK224" s="192"/>
      <c r="AL224" s="192"/>
      <c r="AM224" s="192"/>
      <c r="AN224" s="192"/>
      <c r="AO224" s="192"/>
      <c r="AP224" s="192"/>
      <c r="AQ224" s="192"/>
      <c r="AR224" s="192"/>
      <c r="AS224" s="192"/>
      <c r="AT224" s="192"/>
      <c r="AU224" s="192"/>
      <c r="AV224" s="192"/>
      <c r="AW224" s="192"/>
      <c r="AX224" s="192"/>
      <c r="AY224" s="192"/>
      <c r="AZ224" s="192"/>
      <c r="BA224" s="192"/>
      <c r="BB224" s="192"/>
      <c r="BC224" s="192"/>
      <c r="BD224" s="192"/>
      <c r="BE224" s="192"/>
      <c r="BF224" s="192"/>
      <c r="BG224" s="192"/>
      <c r="BH224" s="192"/>
      <c r="BI224" s="192"/>
      <c r="BJ224" s="192"/>
      <c r="BK224" s="192"/>
      <c r="BL224" s="192"/>
      <c r="BM224" s="192"/>
      <c r="BN224" s="192"/>
      <c r="BO224" s="192"/>
      <c r="BP224" s="192"/>
      <c r="BQ224" s="192"/>
      <c r="BR224" s="192"/>
      <c r="BS224" s="192"/>
      <c r="BT224" s="192"/>
      <c r="BU224" s="192"/>
      <c r="BV224" s="192"/>
      <c r="BW224" s="192"/>
      <c r="BX224" s="192"/>
      <c r="BY224" s="192"/>
      <c r="BZ224" s="192"/>
      <c r="CA224" s="192"/>
      <c r="CB224" s="192"/>
      <c r="CC224" s="192"/>
      <c r="CD224" s="192"/>
      <c r="CE224" s="192"/>
      <c r="CF224" s="192"/>
      <c r="CG224" s="192"/>
      <c r="CH224" s="192"/>
      <c r="CI224" s="192"/>
      <c r="CJ224" s="192"/>
      <c r="CK224" s="192"/>
      <c r="CL224" s="192"/>
      <c r="CM224" s="192"/>
      <c r="CN224" s="192"/>
      <c r="CO224" s="192"/>
      <c r="CP224" s="192"/>
      <c r="CQ224" s="192"/>
      <c r="CR224" s="192"/>
      <c r="CS224" s="192"/>
      <c r="CT224" s="192"/>
      <c r="CU224" s="192"/>
      <c r="CV224" s="192"/>
      <c r="CW224" s="192"/>
      <c r="CX224" s="192"/>
      <c r="CY224" s="192"/>
      <c r="CZ224" s="192"/>
      <c r="DA224" s="192"/>
      <c r="DB224" s="192"/>
      <c r="DC224" s="192"/>
      <c r="DD224" s="192"/>
      <c r="DE224" s="192"/>
      <c r="DF224" s="192"/>
      <c r="DG224" s="192"/>
      <c r="DH224" s="192"/>
      <c r="DI224" s="192"/>
      <c r="DJ224" s="192"/>
      <c r="DK224" s="192"/>
      <c r="DL224" s="192"/>
    </row>
    <row r="225" spans="3:116" hidden="1" outlineLevel="2">
      <c r="C225" s="179">
        <v>201</v>
      </c>
      <c r="D225" s="195">
        <f t="shared" ca="1" si="19"/>
        <v>-0.16448326478142181</v>
      </c>
      <c r="E225" s="195">
        <f t="shared" ca="1" si="15"/>
        <v>237.3961766653909</v>
      </c>
      <c r="F225" s="195">
        <f t="shared" ca="1" si="16"/>
        <v>242.51008516332288</v>
      </c>
      <c r="G225" s="195">
        <f t="shared" ca="1" si="17"/>
        <v>0</v>
      </c>
      <c r="H225" s="195">
        <f t="shared" ca="1" si="18"/>
        <v>0</v>
      </c>
      <c r="I225" s="192"/>
      <c r="O225" s="192"/>
      <c r="P225" s="192"/>
      <c r="V225" s="192"/>
      <c r="W225" s="192"/>
      <c r="X225" s="192"/>
      <c r="Y225" s="192"/>
      <c r="Z225" s="192"/>
      <c r="AA225" s="192"/>
      <c r="AB225" s="192"/>
      <c r="AC225" s="192"/>
      <c r="AD225" s="192"/>
      <c r="AE225" s="192"/>
      <c r="AF225" s="192"/>
      <c r="AG225" s="192"/>
      <c r="AH225" s="192"/>
      <c r="AI225" s="192"/>
      <c r="AJ225" s="192"/>
      <c r="AK225" s="192"/>
      <c r="AL225" s="192"/>
      <c r="AM225" s="192"/>
      <c r="AN225" s="192"/>
      <c r="AO225" s="192"/>
      <c r="AP225" s="192"/>
      <c r="AQ225" s="192"/>
      <c r="AR225" s="192"/>
      <c r="AS225" s="192"/>
      <c r="AT225" s="192"/>
      <c r="AU225" s="192"/>
      <c r="AV225" s="192"/>
      <c r="AW225" s="192"/>
      <c r="AX225" s="192"/>
      <c r="AY225" s="192"/>
      <c r="AZ225" s="192"/>
      <c r="BA225" s="192"/>
      <c r="BB225" s="192"/>
      <c r="BC225" s="192"/>
      <c r="BD225" s="192"/>
      <c r="BE225" s="192"/>
      <c r="BF225" s="192"/>
      <c r="BG225" s="192"/>
      <c r="BH225" s="192"/>
      <c r="BI225" s="192"/>
      <c r="BJ225" s="192"/>
      <c r="BK225" s="192"/>
      <c r="BL225" s="192"/>
      <c r="BM225" s="192"/>
      <c r="BN225" s="192"/>
      <c r="BO225" s="192"/>
      <c r="BP225" s="192"/>
      <c r="BQ225" s="192"/>
      <c r="BR225" s="192"/>
      <c r="BS225" s="192"/>
      <c r="BT225" s="192"/>
      <c r="BU225" s="192"/>
      <c r="BV225" s="192"/>
      <c r="BW225" s="192"/>
      <c r="BX225" s="192"/>
      <c r="BY225" s="192"/>
      <c r="BZ225" s="192"/>
      <c r="CA225" s="192"/>
      <c r="CB225" s="192"/>
      <c r="CC225" s="192"/>
      <c r="CD225" s="192"/>
      <c r="CE225" s="192"/>
      <c r="CF225" s="192"/>
      <c r="CG225" s="192"/>
      <c r="CH225" s="192"/>
      <c r="CI225" s="192"/>
      <c r="CJ225" s="192"/>
      <c r="CK225" s="192"/>
      <c r="CL225" s="192"/>
      <c r="CM225" s="192"/>
      <c r="CN225" s="192"/>
      <c r="CO225" s="192"/>
      <c r="CP225" s="192"/>
      <c r="CQ225" s="192"/>
      <c r="CR225" s="192"/>
      <c r="CS225" s="192"/>
      <c r="CT225" s="192"/>
      <c r="CU225" s="192"/>
      <c r="CV225" s="192"/>
      <c r="CW225" s="192"/>
      <c r="CX225" s="192"/>
      <c r="CY225" s="192"/>
      <c r="CZ225" s="192"/>
      <c r="DA225" s="192"/>
      <c r="DB225" s="192"/>
      <c r="DC225" s="192"/>
      <c r="DD225" s="192"/>
      <c r="DE225" s="192"/>
      <c r="DF225" s="192"/>
      <c r="DG225" s="192"/>
      <c r="DH225" s="192"/>
      <c r="DI225" s="192"/>
      <c r="DJ225" s="192"/>
      <c r="DK225" s="192"/>
      <c r="DL225" s="192"/>
    </row>
    <row r="226" spans="3:116" hidden="1" outlineLevel="2">
      <c r="C226" s="179">
        <v>202</v>
      </c>
      <c r="D226" s="195">
        <f t="shared" ca="1" si="19"/>
        <v>-0.64568770320728475</v>
      </c>
      <c r="E226" s="195">
        <f t="shared" ca="1" si="15"/>
        <v>213.57802282297828</v>
      </c>
      <c r="F226" s="195">
        <f t="shared" ca="1" si="16"/>
        <v>224.59032009222577</v>
      </c>
      <c r="G226" s="195">
        <f t="shared" ca="1" si="17"/>
        <v>0</v>
      </c>
      <c r="H226" s="195">
        <f t="shared" ca="1" si="18"/>
        <v>0</v>
      </c>
      <c r="I226" s="192"/>
      <c r="O226" s="192"/>
      <c r="P226" s="192"/>
      <c r="V226" s="192"/>
      <c r="W226" s="192"/>
      <c r="X226" s="192"/>
      <c r="Y226" s="192"/>
      <c r="Z226" s="192"/>
      <c r="AA226" s="192"/>
      <c r="AB226" s="192"/>
      <c r="AC226" s="192"/>
      <c r="AD226" s="192"/>
      <c r="AE226" s="192"/>
      <c r="AF226" s="192"/>
      <c r="AG226" s="192"/>
      <c r="AH226" s="192"/>
      <c r="AI226" s="192"/>
      <c r="AJ226" s="192"/>
      <c r="AK226" s="192"/>
      <c r="AL226" s="192"/>
      <c r="AM226" s="192"/>
      <c r="AN226" s="192"/>
      <c r="AO226" s="192"/>
      <c r="AP226" s="192"/>
      <c r="AQ226" s="192"/>
      <c r="AR226" s="192"/>
      <c r="AS226" s="192"/>
      <c r="AT226" s="192"/>
      <c r="AU226" s="192"/>
      <c r="AV226" s="192"/>
      <c r="AW226" s="192"/>
      <c r="AX226" s="192"/>
      <c r="AY226" s="192"/>
      <c r="AZ226" s="192"/>
      <c r="BA226" s="192"/>
      <c r="BB226" s="192"/>
      <c r="BC226" s="192"/>
      <c r="BD226" s="192"/>
      <c r="BE226" s="192"/>
      <c r="BF226" s="192"/>
      <c r="BG226" s="192"/>
      <c r="BH226" s="192"/>
      <c r="BI226" s="192"/>
      <c r="BJ226" s="192"/>
      <c r="BK226" s="192"/>
      <c r="BL226" s="192"/>
      <c r="BM226" s="192"/>
      <c r="BN226" s="192"/>
      <c r="BO226" s="192"/>
      <c r="BP226" s="192"/>
      <c r="BQ226" s="192"/>
      <c r="BR226" s="192"/>
      <c r="BS226" s="192"/>
      <c r="BT226" s="192"/>
      <c r="BU226" s="192"/>
      <c r="BV226" s="192"/>
      <c r="BW226" s="192"/>
      <c r="BX226" s="192"/>
      <c r="BY226" s="192"/>
      <c r="BZ226" s="192"/>
      <c r="CA226" s="192"/>
      <c r="CB226" s="192"/>
      <c r="CC226" s="192"/>
      <c r="CD226" s="192"/>
      <c r="CE226" s="192"/>
      <c r="CF226" s="192"/>
      <c r="CG226" s="192"/>
      <c r="CH226" s="192"/>
      <c r="CI226" s="192"/>
      <c r="CJ226" s="192"/>
      <c r="CK226" s="192"/>
      <c r="CL226" s="192"/>
      <c r="CM226" s="192"/>
      <c r="CN226" s="192"/>
      <c r="CO226" s="192"/>
      <c r="CP226" s="192"/>
      <c r="CQ226" s="192"/>
      <c r="CR226" s="192"/>
      <c r="CS226" s="192"/>
      <c r="CT226" s="192"/>
      <c r="CU226" s="192"/>
      <c r="CV226" s="192"/>
      <c r="CW226" s="192"/>
      <c r="CX226" s="192"/>
      <c r="CY226" s="192"/>
      <c r="CZ226" s="192"/>
      <c r="DA226" s="192"/>
      <c r="DB226" s="192"/>
      <c r="DC226" s="192"/>
      <c r="DD226" s="192"/>
      <c r="DE226" s="192"/>
      <c r="DF226" s="192"/>
      <c r="DG226" s="192"/>
      <c r="DH226" s="192"/>
      <c r="DI226" s="192"/>
      <c r="DJ226" s="192"/>
      <c r="DK226" s="192"/>
      <c r="DL226" s="192"/>
    </row>
    <row r="227" spans="3:116" hidden="1" outlineLevel="2">
      <c r="C227" s="179">
        <v>203</v>
      </c>
      <c r="D227" s="195">
        <f t="shared" ca="1" si="19"/>
        <v>-0.34303795270211374</v>
      </c>
      <c r="E227" s="195">
        <f t="shared" ca="1" si="15"/>
        <v>228.2631455926566</v>
      </c>
      <c r="F227" s="195">
        <f t="shared" ca="1" si="16"/>
        <v>235.69978781532674</v>
      </c>
      <c r="G227" s="195">
        <f t="shared" ca="1" si="17"/>
        <v>0</v>
      </c>
      <c r="H227" s="195">
        <f t="shared" ca="1" si="18"/>
        <v>0</v>
      </c>
      <c r="I227" s="192"/>
      <c r="O227" s="192"/>
      <c r="P227" s="192"/>
      <c r="V227" s="192"/>
      <c r="W227" s="192"/>
      <c r="X227" s="192"/>
      <c r="Y227" s="192"/>
      <c r="Z227" s="192"/>
      <c r="AA227" s="192"/>
      <c r="AB227" s="192"/>
      <c r="AC227" s="192"/>
      <c r="AD227" s="192"/>
      <c r="AE227" s="192"/>
      <c r="AF227" s="192"/>
      <c r="AG227" s="192"/>
      <c r="AH227" s="192"/>
      <c r="AI227" s="192"/>
      <c r="AJ227" s="192"/>
      <c r="AK227" s="192"/>
      <c r="AL227" s="192"/>
      <c r="AM227" s="192"/>
      <c r="AN227" s="192"/>
      <c r="AO227" s="192"/>
      <c r="AP227" s="192"/>
      <c r="AQ227" s="192"/>
      <c r="AR227" s="192"/>
      <c r="AS227" s="192"/>
      <c r="AT227" s="192"/>
      <c r="AU227" s="192"/>
      <c r="AV227" s="192"/>
      <c r="AW227" s="192"/>
      <c r="AX227" s="192"/>
      <c r="AY227" s="192"/>
      <c r="AZ227" s="192"/>
      <c r="BA227" s="192"/>
      <c r="BB227" s="192"/>
      <c r="BC227" s="192"/>
      <c r="BD227" s="192"/>
      <c r="BE227" s="192"/>
      <c r="BF227" s="192"/>
      <c r="BG227" s="192"/>
      <c r="BH227" s="192"/>
      <c r="BI227" s="192"/>
      <c r="BJ227" s="192"/>
      <c r="BK227" s="192"/>
      <c r="BL227" s="192"/>
      <c r="BM227" s="192"/>
      <c r="BN227" s="192"/>
      <c r="BO227" s="192"/>
      <c r="BP227" s="192"/>
      <c r="BQ227" s="192"/>
      <c r="BR227" s="192"/>
      <c r="BS227" s="192"/>
      <c r="BT227" s="192"/>
      <c r="BU227" s="192"/>
      <c r="BV227" s="192"/>
      <c r="BW227" s="192"/>
      <c r="BX227" s="192"/>
      <c r="BY227" s="192"/>
      <c r="BZ227" s="192"/>
      <c r="CA227" s="192"/>
      <c r="CB227" s="192"/>
      <c r="CC227" s="192"/>
      <c r="CD227" s="192"/>
      <c r="CE227" s="192"/>
      <c r="CF227" s="192"/>
      <c r="CG227" s="192"/>
      <c r="CH227" s="192"/>
      <c r="CI227" s="192"/>
      <c r="CJ227" s="192"/>
      <c r="CK227" s="192"/>
      <c r="CL227" s="192"/>
      <c r="CM227" s="192"/>
      <c r="CN227" s="192"/>
      <c r="CO227" s="192"/>
      <c r="CP227" s="192"/>
      <c r="CQ227" s="192"/>
      <c r="CR227" s="192"/>
      <c r="CS227" s="192"/>
      <c r="CT227" s="192"/>
      <c r="CU227" s="192"/>
      <c r="CV227" s="192"/>
      <c r="CW227" s="192"/>
      <c r="CX227" s="192"/>
      <c r="CY227" s="192"/>
      <c r="CZ227" s="192"/>
      <c r="DA227" s="192"/>
      <c r="DB227" s="192"/>
      <c r="DC227" s="192"/>
      <c r="DD227" s="192"/>
      <c r="DE227" s="192"/>
      <c r="DF227" s="192"/>
      <c r="DG227" s="192"/>
      <c r="DH227" s="192"/>
      <c r="DI227" s="192"/>
      <c r="DJ227" s="192"/>
      <c r="DK227" s="192"/>
      <c r="DL227" s="192"/>
    </row>
    <row r="228" spans="3:116" hidden="1" outlineLevel="2" collapsed="1">
      <c r="C228" s="179">
        <v>204</v>
      </c>
      <c r="D228" s="195">
        <f t="shared" ca="1" si="19"/>
        <v>-0.16880495498556022</v>
      </c>
      <c r="E228" s="195">
        <f t="shared" ca="1" si="15"/>
        <v>237.17086574256288</v>
      </c>
      <c r="F228" s="195">
        <f t="shared" ca="1" si="16"/>
        <v>242.34294940567162</v>
      </c>
      <c r="G228" s="195">
        <f t="shared" ca="1" si="17"/>
        <v>0</v>
      </c>
      <c r="H228" s="195">
        <f t="shared" ca="1" si="18"/>
        <v>0</v>
      </c>
      <c r="I228" s="192"/>
      <c r="O228" s="192"/>
      <c r="P228" s="192"/>
      <c r="V228" s="192"/>
      <c r="W228" s="192"/>
      <c r="X228" s="192"/>
      <c r="Y228" s="192"/>
      <c r="Z228" s="192"/>
      <c r="AA228" s="192"/>
      <c r="AB228" s="192"/>
      <c r="AC228" s="192"/>
      <c r="AD228" s="192"/>
      <c r="AE228" s="192"/>
      <c r="AF228" s="192"/>
      <c r="AG228" s="192"/>
      <c r="AH228" s="192"/>
      <c r="AI228" s="192"/>
      <c r="AJ228" s="192"/>
      <c r="AK228" s="192"/>
      <c r="AL228" s="192"/>
      <c r="AM228" s="192"/>
      <c r="AN228" s="192"/>
      <c r="AO228" s="192"/>
      <c r="AP228" s="192"/>
      <c r="AQ228" s="192"/>
      <c r="AR228" s="192"/>
      <c r="AS228" s="192"/>
      <c r="AT228" s="192"/>
      <c r="AU228" s="192"/>
      <c r="AV228" s="192"/>
      <c r="AW228" s="192"/>
      <c r="AX228" s="192"/>
      <c r="AY228" s="192"/>
      <c r="AZ228" s="192"/>
      <c r="BA228" s="192"/>
      <c r="BB228" s="192"/>
      <c r="BC228" s="192"/>
      <c r="BD228" s="192"/>
      <c r="BE228" s="192"/>
      <c r="BF228" s="192"/>
      <c r="BG228" s="192"/>
      <c r="BH228" s="192"/>
      <c r="BI228" s="192"/>
      <c r="BJ228" s="192"/>
      <c r="BK228" s="192"/>
      <c r="BL228" s="192"/>
      <c r="BM228" s="192"/>
      <c r="BN228" s="192"/>
      <c r="BO228" s="192"/>
      <c r="BP228" s="192"/>
      <c r="BQ228" s="192"/>
      <c r="BR228" s="192"/>
      <c r="BS228" s="192"/>
      <c r="BT228" s="192"/>
      <c r="BU228" s="192"/>
      <c r="BV228" s="192"/>
      <c r="BW228" s="192"/>
      <c r="BX228" s="192"/>
      <c r="BY228" s="192"/>
      <c r="BZ228" s="192"/>
      <c r="CA228" s="192"/>
      <c r="CB228" s="192"/>
      <c r="CC228" s="192"/>
      <c r="CD228" s="192"/>
      <c r="CE228" s="192"/>
      <c r="CF228" s="192"/>
      <c r="CG228" s="192"/>
      <c r="CH228" s="192"/>
      <c r="CI228" s="192"/>
      <c r="CJ228" s="192"/>
      <c r="CK228" s="192"/>
      <c r="CL228" s="192"/>
      <c r="CM228" s="192"/>
      <c r="CN228" s="192"/>
      <c r="CO228" s="192"/>
      <c r="CP228" s="192"/>
      <c r="CQ228" s="192"/>
      <c r="CR228" s="192"/>
      <c r="CS228" s="192"/>
      <c r="CT228" s="192"/>
      <c r="CU228" s="192"/>
      <c r="CV228" s="192"/>
      <c r="CW228" s="192"/>
      <c r="CX228" s="192"/>
      <c r="CY228" s="192"/>
      <c r="CZ228" s="192"/>
      <c r="DA228" s="192"/>
      <c r="DB228" s="192"/>
      <c r="DC228" s="192"/>
      <c r="DD228" s="192"/>
      <c r="DE228" s="192"/>
      <c r="DF228" s="192"/>
      <c r="DG228" s="192"/>
      <c r="DH228" s="192"/>
      <c r="DI228" s="192"/>
      <c r="DJ228" s="192"/>
      <c r="DK228" s="192"/>
      <c r="DL228" s="192"/>
    </row>
    <row r="229" spans="3:116" hidden="1" outlineLevel="2">
      <c r="C229" s="179">
        <v>205</v>
      </c>
      <c r="D229" s="195">
        <f t="shared" ca="1" si="19"/>
        <v>-0.7642551910084423</v>
      </c>
      <c r="E229" s="195">
        <f t="shared" ca="1" si="15"/>
        <v>208.08592079233608</v>
      </c>
      <c r="F229" s="195">
        <f t="shared" ca="1" si="16"/>
        <v>220.38216757328775</v>
      </c>
      <c r="G229" s="195">
        <f t="shared" ca="1" si="17"/>
        <v>0</v>
      </c>
      <c r="H229" s="195">
        <f t="shared" ca="1" si="18"/>
        <v>0</v>
      </c>
      <c r="I229" s="192"/>
      <c r="O229" s="192"/>
      <c r="P229" s="192"/>
      <c r="V229" s="192"/>
      <c r="W229" s="192"/>
      <c r="X229" s="192"/>
      <c r="Y229" s="192"/>
      <c r="Z229" s="192"/>
      <c r="AA229" s="192"/>
      <c r="AB229" s="192"/>
      <c r="AC229" s="192"/>
      <c r="AD229" s="192"/>
      <c r="AE229" s="192"/>
      <c r="AF229" s="192"/>
      <c r="AG229" s="192"/>
      <c r="AH229" s="192"/>
      <c r="AI229" s="192"/>
      <c r="AJ229" s="192"/>
      <c r="AK229" s="192"/>
      <c r="AL229" s="192"/>
      <c r="AM229" s="192"/>
      <c r="AN229" s="192"/>
      <c r="AO229" s="192"/>
      <c r="AP229" s="192"/>
      <c r="AQ229" s="192"/>
      <c r="AR229" s="192"/>
      <c r="AS229" s="192"/>
      <c r="AT229" s="192"/>
      <c r="AU229" s="192"/>
      <c r="AV229" s="192"/>
      <c r="AW229" s="192"/>
      <c r="AX229" s="192"/>
      <c r="AY229" s="192"/>
      <c r="AZ229" s="192"/>
      <c r="BA229" s="192"/>
      <c r="BB229" s="192"/>
      <c r="BC229" s="192"/>
      <c r="BD229" s="192"/>
      <c r="BE229" s="192"/>
      <c r="BF229" s="192"/>
      <c r="BG229" s="192"/>
      <c r="BH229" s="192"/>
      <c r="BI229" s="192"/>
      <c r="BJ229" s="192"/>
      <c r="BK229" s="192"/>
      <c r="BL229" s="192"/>
      <c r="BM229" s="192"/>
      <c r="BN229" s="192"/>
      <c r="BO229" s="192"/>
      <c r="BP229" s="192"/>
      <c r="BQ229" s="192"/>
      <c r="BR229" s="192"/>
      <c r="BS229" s="192"/>
      <c r="BT229" s="192"/>
      <c r="BU229" s="192"/>
      <c r="BV229" s="192"/>
      <c r="BW229" s="192"/>
      <c r="BX229" s="192"/>
      <c r="BY229" s="192"/>
      <c r="BZ229" s="192"/>
      <c r="CA229" s="192"/>
      <c r="CB229" s="192"/>
      <c r="CC229" s="192"/>
      <c r="CD229" s="192"/>
      <c r="CE229" s="192"/>
      <c r="CF229" s="192"/>
      <c r="CG229" s="192"/>
      <c r="CH229" s="192"/>
      <c r="CI229" s="192"/>
      <c r="CJ229" s="192"/>
      <c r="CK229" s="192"/>
      <c r="CL229" s="192"/>
      <c r="CM229" s="192"/>
      <c r="CN229" s="192"/>
      <c r="CO229" s="192"/>
      <c r="CP229" s="192"/>
      <c r="CQ229" s="192"/>
      <c r="CR229" s="192"/>
      <c r="CS229" s="192"/>
      <c r="CT229" s="192"/>
      <c r="CU229" s="192"/>
      <c r="CV229" s="192"/>
      <c r="CW229" s="192"/>
      <c r="CX229" s="192"/>
      <c r="CY229" s="192"/>
      <c r="CZ229" s="192"/>
      <c r="DA229" s="192"/>
      <c r="DB229" s="192"/>
      <c r="DC229" s="192"/>
      <c r="DD229" s="192"/>
      <c r="DE229" s="192"/>
      <c r="DF229" s="192"/>
      <c r="DG229" s="192"/>
      <c r="DH229" s="192"/>
      <c r="DI229" s="192"/>
      <c r="DJ229" s="192"/>
      <c r="DK229" s="192"/>
      <c r="DL229" s="192"/>
    </row>
    <row r="230" spans="3:116" hidden="1" outlineLevel="2">
      <c r="C230" s="179">
        <v>206</v>
      </c>
      <c r="D230" s="195">
        <f t="shared" ca="1" si="19"/>
        <v>-0.21194874461222263</v>
      </c>
      <c r="E230" s="195">
        <f t="shared" ca="1" si="15"/>
        <v>234.9332582642177</v>
      </c>
      <c r="F230" s="195">
        <f t="shared" ca="1" si="16"/>
        <v>240.68072126273341</v>
      </c>
      <c r="G230" s="195">
        <f t="shared" ca="1" si="17"/>
        <v>0</v>
      </c>
      <c r="H230" s="195">
        <f t="shared" ca="1" si="18"/>
        <v>0</v>
      </c>
      <c r="I230" s="192"/>
      <c r="O230" s="192"/>
      <c r="P230" s="192"/>
      <c r="V230" s="192"/>
      <c r="W230" s="192"/>
      <c r="X230" s="192"/>
      <c r="Y230" s="192"/>
      <c r="Z230" s="192"/>
      <c r="AA230" s="192"/>
      <c r="AB230" s="192"/>
      <c r="AC230" s="192"/>
      <c r="AD230" s="192"/>
      <c r="AE230" s="192"/>
      <c r="AF230" s="192"/>
      <c r="AG230" s="192"/>
      <c r="AH230" s="192"/>
      <c r="AI230" s="192"/>
      <c r="AJ230" s="192"/>
      <c r="AK230" s="192"/>
      <c r="AL230" s="192"/>
      <c r="AM230" s="192"/>
      <c r="AN230" s="192"/>
      <c r="AO230" s="192"/>
      <c r="AP230" s="192"/>
      <c r="AQ230" s="192"/>
      <c r="AR230" s="192"/>
      <c r="AS230" s="192"/>
      <c r="AT230" s="192"/>
      <c r="AU230" s="192"/>
      <c r="AV230" s="192"/>
      <c r="AW230" s="192"/>
      <c r="AX230" s="192"/>
      <c r="AY230" s="192"/>
      <c r="AZ230" s="192"/>
      <c r="BA230" s="192"/>
      <c r="BB230" s="192"/>
      <c r="BC230" s="192"/>
      <c r="BD230" s="192"/>
      <c r="BE230" s="192"/>
      <c r="BF230" s="192"/>
      <c r="BG230" s="192"/>
      <c r="BH230" s="192"/>
      <c r="BI230" s="192"/>
      <c r="BJ230" s="192"/>
      <c r="BK230" s="192"/>
      <c r="BL230" s="192"/>
      <c r="BM230" s="192"/>
      <c r="BN230" s="192"/>
      <c r="BO230" s="192"/>
      <c r="BP230" s="192"/>
      <c r="BQ230" s="192"/>
      <c r="BR230" s="192"/>
      <c r="BS230" s="192"/>
      <c r="BT230" s="192"/>
      <c r="BU230" s="192"/>
      <c r="BV230" s="192"/>
      <c r="BW230" s="192"/>
      <c r="BX230" s="192"/>
      <c r="BY230" s="192"/>
      <c r="BZ230" s="192"/>
      <c r="CA230" s="192"/>
      <c r="CB230" s="192"/>
      <c r="CC230" s="192"/>
      <c r="CD230" s="192"/>
      <c r="CE230" s="192"/>
      <c r="CF230" s="192"/>
      <c r="CG230" s="192"/>
      <c r="CH230" s="192"/>
      <c r="CI230" s="192"/>
      <c r="CJ230" s="192"/>
      <c r="CK230" s="192"/>
      <c r="CL230" s="192"/>
      <c r="CM230" s="192"/>
      <c r="CN230" s="192"/>
      <c r="CO230" s="192"/>
      <c r="CP230" s="192"/>
      <c r="CQ230" s="192"/>
      <c r="CR230" s="192"/>
      <c r="CS230" s="192"/>
      <c r="CT230" s="192"/>
      <c r="CU230" s="192"/>
      <c r="CV230" s="192"/>
      <c r="CW230" s="192"/>
      <c r="CX230" s="192"/>
      <c r="CY230" s="192"/>
      <c r="CZ230" s="192"/>
      <c r="DA230" s="192"/>
      <c r="DB230" s="192"/>
      <c r="DC230" s="192"/>
      <c r="DD230" s="192"/>
      <c r="DE230" s="192"/>
      <c r="DF230" s="192"/>
      <c r="DG230" s="192"/>
      <c r="DH230" s="192"/>
      <c r="DI230" s="192"/>
      <c r="DJ230" s="192"/>
      <c r="DK230" s="192"/>
      <c r="DL230" s="192"/>
    </row>
    <row r="231" spans="3:116" hidden="1" outlineLevel="2">
      <c r="C231" s="179">
        <v>207</v>
      </c>
      <c r="D231" s="195">
        <f t="shared" ca="1" si="19"/>
        <v>-3.6155362351493629E-2</v>
      </c>
      <c r="E231" s="195">
        <f t="shared" ca="1" si="15"/>
        <v>244.18497454511859</v>
      </c>
      <c r="F231" s="195">
        <f t="shared" ca="1" si="16"/>
        <v>247.52587721705004</v>
      </c>
      <c r="G231" s="195">
        <f t="shared" ca="1" si="17"/>
        <v>0</v>
      </c>
      <c r="H231" s="195">
        <f t="shared" ca="1" si="18"/>
        <v>0</v>
      </c>
      <c r="I231" s="192"/>
      <c r="O231" s="192"/>
      <c r="P231" s="192"/>
      <c r="V231" s="192"/>
      <c r="W231" s="192"/>
      <c r="X231" s="192"/>
      <c r="Y231" s="192"/>
      <c r="Z231" s="192"/>
      <c r="AA231" s="192"/>
      <c r="AB231" s="192"/>
      <c r="AC231" s="192"/>
      <c r="AD231" s="192"/>
      <c r="AE231" s="192"/>
      <c r="AF231" s="192"/>
      <c r="AG231" s="192"/>
      <c r="AH231" s="192"/>
      <c r="AI231" s="192"/>
      <c r="AJ231" s="192"/>
      <c r="AK231" s="192"/>
      <c r="AL231" s="192"/>
      <c r="AM231" s="192"/>
      <c r="AN231" s="192"/>
      <c r="AO231" s="192"/>
      <c r="AP231" s="192"/>
      <c r="AQ231" s="192"/>
      <c r="AR231" s="192"/>
      <c r="AS231" s="192"/>
      <c r="AT231" s="192"/>
      <c r="AU231" s="192"/>
      <c r="AV231" s="192"/>
      <c r="AW231" s="192"/>
      <c r="AX231" s="192"/>
      <c r="AY231" s="192"/>
      <c r="AZ231" s="192"/>
      <c r="BA231" s="192"/>
      <c r="BB231" s="192"/>
      <c r="BC231" s="192"/>
      <c r="BD231" s="192"/>
      <c r="BE231" s="192"/>
      <c r="BF231" s="192"/>
      <c r="BG231" s="192"/>
      <c r="BH231" s="192"/>
      <c r="BI231" s="192"/>
      <c r="BJ231" s="192"/>
      <c r="BK231" s="192"/>
      <c r="BL231" s="192"/>
      <c r="BM231" s="192"/>
      <c r="BN231" s="192"/>
      <c r="BO231" s="192"/>
      <c r="BP231" s="192"/>
      <c r="BQ231" s="192"/>
      <c r="BR231" s="192"/>
      <c r="BS231" s="192"/>
      <c r="BT231" s="192"/>
      <c r="BU231" s="192"/>
      <c r="BV231" s="192"/>
      <c r="BW231" s="192"/>
      <c r="BX231" s="192"/>
      <c r="BY231" s="192"/>
      <c r="BZ231" s="192"/>
      <c r="CA231" s="192"/>
      <c r="CB231" s="192"/>
      <c r="CC231" s="192"/>
      <c r="CD231" s="192"/>
      <c r="CE231" s="192"/>
      <c r="CF231" s="192"/>
      <c r="CG231" s="192"/>
      <c r="CH231" s="192"/>
      <c r="CI231" s="192"/>
      <c r="CJ231" s="192"/>
      <c r="CK231" s="192"/>
      <c r="CL231" s="192"/>
      <c r="CM231" s="192"/>
      <c r="CN231" s="192"/>
      <c r="CO231" s="192"/>
      <c r="CP231" s="192"/>
      <c r="CQ231" s="192"/>
      <c r="CR231" s="192"/>
      <c r="CS231" s="192"/>
      <c r="CT231" s="192"/>
      <c r="CU231" s="192"/>
      <c r="CV231" s="192"/>
      <c r="CW231" s="192"/>
      <c r="CX231" s="192"/>
      <c r="CY231" s="192"/>
      <c r="CZ231" s="192"/>
      <c r="DA231" s="192"/>
      <c r="DB231" s="192"/>
      <c r="DC231" s="192"/>
      <c r="DD231" s="192"/>
      <c r="DE231" s="192"/>
      <c r="DF231" s="192"/>
      <c r="DG231" s="192"/>
      <c r="DH231" s="192"/>
      <c r="DI231" s="192"/>
      <c r="DJ231" s="192"/>
      <c r="DK231" s="192"/>
      <c r="DL231" s="192"/>
    </row>
    <row r="232" spans="3:116" hidden="1" outlineLevel="2">
      <c r="C232" s="179">
        <v>208</v>
      </c>
      <c r="D232" s="195">
        <f t="shared" ca="1" si="19"/>
        <v>9.600463885921022E-2</v>
      </c>
      <c r="E232" s="195">
        <f t="shared" ca="1" si="15"/>
        <v>251.37947654724135</v>
      </c>
      <c r="F232" s="195">
        <f t="shared" ca="1" si="16"/>
        <v>252.79990572375581</v>
      </c>
      <c r="G232" s="195">
        <f t="shared" ca="1" si="17"/>
        <v>1.379476547241353</v>
      </c>
      <c r="H232" s="195">
        <f t="shared" ca="1" si="18"/>
        <v>2.7999057237558134</v>
      </c>
      <c r="I232" s="192"/>
      <c r="O232" s="192"/>
      <c r="P232" s="192"/>
      <c r="V232" s="192"/>
      <c r="W232" s="192"/>
      <c r="X232" s="192"/>
      <c r="Y232" s="192"/>
      <c r="Z232" s="192"/>
      <c r="AA232" s="192"/>
      <c r="AB232" s="192"/>
      <c r="AC232" s="192"/>
      <c r="AD232" s="192"/>
      <c r="AE232" s="192"/>
      <c r="AF232" s="192"/>
      <c r="AG232" s="192"/>
      <c r="AH232" s="192"/>
      <c r="AI232" s="192"/>
      <c r="AJ232" s="192"/>
      <c r="AK232" s="192"/>
      <c r="AL232" s="192"/>
      <c r="AM232" s="192"/>
      <c r="AN232" s="192"/>
      <c r="AO232" s="192"/>
      <c r="AP232" s="192"/>
      <c r="AQ232" s="192"/>
      <c r="AR232" s="192"/>
      <c r="AS232" s="192"/>
      <c r="AT232" s="192"/>
      <c r="AU232" s="192"/>
      <c r="AV232" s="192"/>
      <c r="AW232" s="192"/>
      <c r="AX232" s="192"/>
      <c r="AY232" s="192"/>
      <c r="AZ232" s="192"/>
      <c r="BA232" s="192"/>
      <c r="BB232" s="192"/>
      <c r="BC232" s="192"/>
      <c r="BD232" s="192"/>
      <c r="BE232" s="192"/>
      <c r="BF232" s="192"/>
      <c r="BG232" s="192"/>
      <c r="BH232" s="192"/>
      <c r="BI232" s="192"/>
      <c r="BJ232" s="192"/>
      <c r="BK232" s="192"/>
      <c r="BL232" s="192"/>
      <c r="BM232" s="192"/>
      <c r="BN232" s="192"/>
      <c r="BO232" s="192"/>
      <c r="BP232" s="192"/>
      <c r="BQ232" s="192"/>
      <c r="BR232" s="192"/>
      <c r="BS232" s="192"/>
      <c r="BT232" s="192"/>
      <c r="BU232" s="192"/>
      <c r="BV232" s="192"/>
      <c r="BW232" s="192"/>
      <c r="BX232" s="192"/>
      <c r="BY232" s="192"/>
      <c r="BZ232" s="192"/>
      <c r="CA232" s="192"/>
      <c r="CB232" s="192"/>
      <c r="CC232" s="192"/>
      <c r="CD232" s="192"/>
      <c r="CE232" s="192"/>
      <c r="CF232" s="192"/>
      <c r="CG232" s="192"/>
      <c r="CH232" s="192"/>
      <c r="CI232" s="192"/>
      <c r="CJ232" s="192"/>
      <c r="CK232" s="192"/>
      <c r="CL232" s="192"/>
      <c r="CM232" s="192"/>
      <c r="CN232" s="192"/>
      <c r="CO232" s="192"/>
      <c r="CP232" s="192"/>
      <c r="CQ232" s="192"/>
      <c r="CR232" s="192"/>
      <c r="CS232" s="192"/>
      <c r="CT232" s="192"/>
      <c r="CU232" s="192"/>
      <c r="CV232" s="192"/>
      <c r="CW232" s="192"/>
      <c r="CX232" s="192"/>
      <c r="CY232" s="192"/>
      <c r="CZ232" s="192"/>
      <c r="DA232" s="192"/>
      <c r="DB232" s="192"/>
      <c r="DC232" s="192"/>
      <c r="DD232" s="192"/>
      <c r="DE232" s="192"/>
      <c r="DF232" s="192"/>
      <c r="DG232" s="192"/>
      <c r="DH232" s="192"/>
      <c r="DI232" s="192"/>
      <c r="DJ232" s="192"/>
      <c r="DK232" s="192"/>
      <c r="DL232" s="192"/>
    </row>
    <row r="233" spans="3:116" hidden="1" outlineLevel="2">
      <c r="C233" s="179">
        <v>209</v>
      </c>
      <c r="D233" s="195">
        <f t="shared" ca="1" si="19"/>
        <v>-8.4329504027057106E-2</v>
      </c>
      <c r="E233" s="195">
        <f t="shared" ca="1" si="15"/>
        <v>241.61400105431386</v>
      </c>
      <c r="F233" s="195">
        <f t="shared" ca="1" si="16"/>
        <v>245.63090650790161</v>
      </c>
      <c r="G233" s="195">
        <f t="shared" ca="1" si="17"/>
        <v>0</v>
      </c>
      <c r="H233" s="195">
        <f t="shared" ca="1" si="18"/>
        <v>0</v>
      </c>
      <c r="I233"/>
      <c r="O233"/>
      <c r="P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c r="CY233"/>
      <c r="CZ233"/>
      <c r="DA233"/>
      <c r="DB233"/>
      <c r="DC233"/>
      <c r="DD233"/>
      <c r="DE233"/>
      <c r="DF233"/>
      <c r="DG233"/>
      <c r="DH233"/>
      <c r="DI233"/>
      <c r="DJ233"/>
      <c r="DK233"/>
      <c r="DL233"/>
    </row>
    <row r="234" spans="3:116" hidden="1" outlineLevel="2">
      <c r="C234" s="179">
        <v>210</v>
      </c>
      <c r="D234" s="195">
        <f t="shared" ca="1" si="19"/>
        <v>-0.39041421797183035</v>
      </c>
      <c r="E234" s="195">
        <f t="shared" ca="1" si="15"/>
        <v>225.89940781425065</v>
      </c>
      <c r="F234" s="195">
        <f t="shared" ca="1" si="16"/>
        <v>233.92512632638042</v>
      </c>
      <c r="G234" s="195">
        <f t="shared" ca="1" si="17"/>
        <v>0</v>
      </c>
      <c r="H234" s="195">
        <f t="shared" ca="1" si="18"/>
        <v>0</v>
      </c>
      <c r="I234"/>
      <c r="O234"/>
      <c r="P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c r="CT234"/>
      <c r="CU234"/>
      <c r="CV234"/>
      <c r="CW234"/>
      <c r="CX234"/>
      <c r="CY234"/>
      <c r="CZ234"/>
      <c r="DA234"/>
      <c r="DB234"/>
      <c r="DC234"/>
      <c r="DD234"/>
      <c r="DE234"/>
      <c r="DF234"/>
      <c r="DG234"/>
      <c r="DH234"/>
      <c r="DI234"/>
      <c r="DJ234"/>
      <c r="DK234"/>
      <c r="DL234"/>
    </row>
    <row r="235" spans="3:116" hidden="1" outlineLevel="2">
      <c r="C235" s="179">
        <v>211</v>
      </c>
      <c r="D235" s="195">
        <f t="shared" ca="1" si="19"/>
        <v>1.7244178841445226</v>
      </c>
      <c r="E235" s="195">
        <f t="shared" ca="1" si="15"/>
        <v>359.51345159234802</v>
      </c>
      <c r="F235" s="195">
        <f t="shared" ca="1" si="16"/>
        <v>327.79061318492376</v>
      </c>
      <c r="G235" s="195">
        <f t="shared" ca="1" si="17"/>
        <v>109.51345159234802</v>
      </c>
      <c r="H235" s="195">
        <f t="shared" ca="1" si="18"/>
        <v>77.790613184923757</v>
      </c>
      <c r="I235"/>
      <c r="O235"/>
      <c r="P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c r="CY235"/>
      <c r="CZ235"/>
      <c r="DA235"/>
      <c r="DB235"/>
      <c r="DC235"/>
      <c r="DD235"/>
      <c r="DE235"/>
      <c r="DF235"/>
      <c r="DG235"/>
      <c r="DH235"/>
      <c r="DI235"/>
      <c r="DJ235"/>
      <c r="DK235"/>
      <c r="DL235"/>
    </row>
    <row r="236" spans="3:116" hidden="1" outlineLevel="2">
      <c r="C236" s="179">
        <v>212</v>
      </c>
      <c r="D236" s="195">
        <f t="shared" ca="1" si="19"/>
        <v>-0.87973799594588131</v>
      </c>
      <c r="E236" s="195">
        <f t="shared" ca="1" si="15"/>
        <v>202.87249760849201</v>
      </c>
      <c r="F236" s="195">
        <f t="shared" ca="1" si="16"/>
        <v>216.35930573297304</v>
      </c>
      <c r="G236" s="195">
        <f t="shared" ca="1" si="17"/>
        <v>0</v>
      </c>
      <c r="H236" s="195">
        <f t="shared" ca="1" si="18"/>
        <v>0</v>
      </c>
      <c r="I236"/>
      <c r="O236"/>
      <c r="P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c r="CY236"/>
      <c r="CZ236"/>
      <c r="DA236"/>
      <c r="DB236"/>
      <c r="DC236"/>
      <c r="DD236"/>
      <c r="DE236"/>
      <c r="DF236"/>
      <c r="DG236"/>
      <c r="DH236"/>
      <c r="DI236"/>
      <c r="DJ236"/>
      <c r="DK236"/>
      <c r="DL236"/>
    </row>
    <row r="237" spans="3:116" hidden="1" outlineLevel="2">
      <c r="C237" s="179">
        <v>213</v>
      </c>
      <c r="D237" s="195">
        <f t="shared" ca="1" si="19"/>
        <v>-0.7117011115361892</v>
      </c>
      <c r="E237" s="195">
        <f t="shared" ca="1" si="15"/>
        <v>210.50260554001656</v>
      </c>
      <c r="F237" s="195">
        <f t="shared" ca="1" si="16"/>
        <v>222.23757938502939</v>
      </c>
      <c r="G237" s="195">
        <f t="shared" ca="1" si="17"/>
        <v>0</v>
      </c>
      <c r="H237" s="195">
        <f t="shared" ca="1" si="18"/>
        <v>0</v>
      </c>
      <c r="I237"/>
      <c r="O237"/>
      <c r="P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c r="CY237"/>
      <c r="CZ237"/>
      <c r="DA237"/>
      <c r="DB237"/>
      <c r="DC237"/>
      <c r="DD237"/>
      <c r="DE237"/>
      <c r="DF237"/>
      <c r="DG237"/>
      <c r="DH237"/>
      <c r="DI237"/>
      <c r="DJ237"/>
      <c r="DK237"/>
      <c r="DL237"/>
    </row>
    <row r="238" spans="3:116" hidden="1" outlineLevel="2">
      <c r="C238" s="179">
        <v>214</v>
      </c>
      <c r="D238" s="195">
        <f t="shared" ca="1" si="19"/>
        <v>-1.0791419560983384</v>
      </c>
      <c r="E238" s="195">
        <f t="shared" ca="1" si="15"/>
        <v>194.1761064818335</v>
      </c>
      <c r="F238" s="195">
        <f t="shared" ca="1" si="16"/>
        <v>209.58514087602128</v>
      </c>
      <c r="G238" s="195">
        <f t="shared" ca="1" si="17"/>
        <v>0</v>
      </c>
      <c r="H238" s="195">
        <f t="shared" ca="1" si="18"/>
        <v>0</v>
      </c>
      <c r="I238"/>
      <c r="O238"/>
      <c r="P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c r="CY238"/>
      <c r="CZ238"/>
      <c r="DA238"/>
      <c r="DB238"/>
      <c r="DC238"/>
      <c r="DD238"/>
      <c r="DE238"/>
      <c r="DF238"/>
      <c r="DG238"/>
      <c r="DH238"/>
      <c r="DI238"/>
      <c r="DJ238"/>
      <c r="DK238"/>
      <c r="DL238"/>
    </row>
    <row r="239" spans="3:116" hidden="1" outlineLevel="2">
      <c r="C239" s="179">
        <v>215</v>
      </c>
      <c r="D239" s="195">
        <f t="shared" ca="1" si="19"/>
        <v>-1.3299960747104829</v>
      </c>
      <c r="E239" s="195">
        <f t="shared" ca="1" si="15"/>
        <v>183.76337548754762</v>
      </c>
      <c r="F239" s="195">
        <f t="shared" ca="1" si="16"/>
        <v>201.36353767019406</v>
      </c>
      <c r="G239" s="195">
        <f t="shared" ca="1" si="17"/>
        <v>0</v>
      </c>
      <c r="H239" s="195">
        <f t="shared" ca="1" si="18"/>
        <v>0</v>
      </c>
      <c r="I239"/>
      <c r="O239"/>
      <c r="P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c r="CY239"/>
      <c r="CZ239"/>
      <c r="DA239"/>
      <c r="DB239"/>
      <c r="DC239"/>
      <c r="DD239"/>
      <c r="DE239"/>
      <c r="DF239"/>
      <c r="DG239"/>
      <c r="DH239"/>
      <c r="DI239"/>
      <c r="DJ239"/>
      <c r="DK239"/>
      <c r="DL239"/>
    </row>
    <row r="240" spans="3:116" hidden="1" outlineLevel="2">
      <c r="C240" s="179">
        <v>216</v>
      </c>
      <c r="D240" s="195">
        <f t="shared" ca="1" si="19"/>
        <v>1.080785644193468</v>
      </c>
      <c r="E240" s="195">
        <f t="shared" ca="1" si="15"/>
        <v>312.10369646359294</v>
      </c>
      <c r="F240" s="195">
        <f t="shared" ca="1" si="16"/>
        <v>295.80426522402178</v>
      </c>
      <c r="G240" s="195">
        <f t="shared" ca="1" si="17"/>
        <v>62.103696463592939</v>
      </c>
      <c r="H240" s="195">
        <f t="shared" ca="1" si="18"/>
        <v>45.804265224021776</v>
      </c>
      <c r="I240"/>
      <c r="O240"/>
      <c r="P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c r="CY240"/>
      <c r="CZ240"/>
      <c r="DA240"/>
      <c r="DB240"/>
      <c r="DC240"/>
      <c r="DD240"/>
      <c r="DE240"/>
      <c r="DF240"/>
      <c r="DG240"/>
      <c r="DH240"/>
      <c r="DI240"/>
      <c r="DJ240"/>
      <c r="DK240"/>
      <c r="DL240"/>
    </row>
    <row r="241" spans="3:116" hidden="1" outlineLevel="2">
      <c r="C241" s="179">
        <v>217</v>
      </c>
      <c r="D241" s="195">
        <f t="shared" ca="1" si="19"/>
        <v>0.80017046791231949</v>
      </c>
      <c r="E241" s="195">
        <f t="shared" ca="1" si="15"/>
        <v>293.44197991879196</v>
      </c>
      <c r="F241" s="195">
        <f t="shared" ca="1" si="16"/>
        <v>282.85435651001325</v>
      </c>
      <c r="G241" s="195">
        <f t="shared" ca="1" si="17"/>
        <v>43.441979918791958</v>
      </c>
      <c r="H241" s="195">
        <f t="shared" ca="1" si="18"/>
        <v>32.854356510013247</v>
      </c>
      <c r="I241"/>
      <c r="O241"/>
      <c r="P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c r="CY241"/>
      <c r="CZ241"/>
      <c r="DA241"/>
      <c r="DB241"/>
      <c r="DC241"/>
      <c r="DD241"/>
      <c r="DE241"/>
      <c r="DF241"/>
      <c r="DG241"/>
      <c r="DH241"/>
      <c r="DI241"/>
      <c r="DJ241"/>
      <c r="DK241"/>
      <c r="DL241"/>
    </row>
    <row r="242" spans="3:116" hidden="1" outlineLevel="2">
      <c r="C242" s="179">
        <v>218</v>
      </c>
      <c r="D242" s="195">
        <f t="shared" ca="1" si="19"/>
        <v>0.54502914022690807</v>
      </c>
      <c r="E242" s="195">
        <f t="shared" ca="1" si="15"/>
        <v>277.4446305614224</v>
      </c>
      <c r="F242" s="195">
        <f t="shared" ca="1" si="16"/>
        <v>271.57274975589763</v>
      </c>
      <c r="G242" s="195">
        <f t="shared" ca="1" si="17"/>
        <v>27.4446305614224</v>
      </c>
      <c r="H242" s="195">
        <f t="shared" ca="1" si="18"/>
        <v>21.572749755897632</v>
      </c>
      <c r="I242"/>
      <c r="O242"/>
      <c r="P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c r="CY242"/>
      <c r="CZ242"/>
      <c r="DA242"/>
      <c r="DB242"/>
      <c r="DC242"/>
      <c r="DD242"/>
      <c r="DE242"/>
      <c r="DF242"/>
      <c r="DG242"/>
      <c r="DH242"/>
      <c r="DI242"/>
      <c r="DJ242"/>
      <c r="DK242"/>
      <c r="DL242"/>
    </row>
    <row r="243" spans="3:116" hidden="1" outlineLevel="2">
      <c r="C243" s="179">
        <v>219</v>
      </c>
      <c r="D243" s="195">
        <f t="shared" ca="1" si="19"/>
        <v>-1.5529994661209214</v>
      </c>
      <c r="E243" s="195">
        <f t="shared" ca="1" si="15"/>
        <v>174.97648325113732</v>
      </c>
      <c r="F243" s="195">
        <f t="shared" ca="1" si="16"/>
        <v>194.325918092781</v>
      </c>
      <c r="G243" s="195">
        <f t="shared" ca="1" si="17"/>
        <v>0</v>
      </c>
      <c r="H243" s="195">
        <f t="shared" ca="1" si="18"/>
        <v>0</v>
      </c>
      <c r="I243"/>
      <c r="O243"/>
      <c r="P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c r="CY243"/>
      <c r="CZ243"/>
      <c r="DA243"/>
      <c r="DB243"/>
      <c r="DC243"/>
      <c r="DD243"/>
      <c r="DE243"/>
      <c r="DF243"/>
      <c r="DG243"/>
      <c r="DH243"/>
      <c r="DI243"/>
      <c r="DJ243"/>
      <c r="DK243"/>
      <c r="DL243"/>
    </row>
    <row r="244" spans="3:116" hidden="1" outlineLevel="2">
      <c r="C244" s="179">
        <v>220</v>
      </c>
      <c r="D244" s="195">
        <f t="shared" ca="1" si="19"/>
        <v>1.756863770126879</v>
      </c>
      <c r="E244" s="195">
        <f t="shared" ca="1" si="15"/>
        <v>362.08553344486597</v>
      </c>
      <c r="F244" s="195">
        <f t="shared" ca="1" si="16"/>
        <v>329.49165985610483</v>
      </c>
      <c r="G244" s="195">
        <f t="shared" ca="1" si="17"/>
        <v>112.08553344486597</v>
      </c>
      <c r="H244" s="195">
        <f t="shared" ca="1" si="18"/>
        <v>79.491659856104832</v>
      </c>
      <c r="I244"/>
      <c r="O244"/>
      <c r="P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c r="CY244"/>
      <c r="CZ244"/>
      <c r="DA244"/>
      <c r="DB244"/>
      <c r="DC244"/>
      <c r="DD244"/>
      <c r="DE244"/>
      <c r="DF244"/>
      <c r="DG244"/>
      <c r="DH244"/>
      <c r="DI244"/>
      <c r="DJ244"/>
      <c r="DK244"/>
      <c r="DL244"/>
    </row>
    <row r="245" spans="3:116" hidden="1" outlineLevel="2">
      <c r="C245" s="179">
        <v>221</v>
      </c>
      <c r="D245" s="195">
        <f t="shared" ca="1" si="19"/>
        <v>-1.1901083540147527E-2</v>
      </c>
      <c r="E245" s="195">
        <f t="shared" ca="1" si="15"/>
        <v>245.48972084158049</v>
      </c>
      <c r="F245" s="195">
        <f t="shared" ca="1" si="16"/>
        <v>248.48546580383967</v>
      </c>
      <c r="G245" s="195">
        <f t="shared" ca="1" si="17"/>
        <v>0</v>
      </c>
      <c r="H245" s="195">
        <f t="shared" ca="1" si="18"/>
        <v>0</v>
      </c>
      <c r="I245"/>
      <c r="O245"/>
      <c r="P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c r="CY245"/>
      <c r="CZ245"/>
      <c r="DA245"/>
      <c r="DB245"/>
      <c r="DC245"/>
      <c r="DD245"/>
      <c r="DE245"/>
      <c r="DF245"/>
      <c r="DG245"/>
      <c r="DH245"/>
      <c r="DI245"/>
      <c r="DJ245"/>
      <c r="DK245"/>
      <c r="DL245"/>
    </row>
    <row r="246" spans="3:116" hidden="1" outlineLevel="2">
      <c r="C246" s="179">
        <v>222</v>
      </c>
      <c r="D246" s="195">
        <f t="shared" ca="1" si="19"/>
        <v>0.5549986818970204</v>
      </c>
      <c r="E246" s="195">
        <f t="shared" ca="1" si="15"/>
        <v>278.05302932971534</v>
      </c>
      <c r="F246" s="195">
        <f t="shared" ca="1" si="16"/>
        <v>272.00500713948566</v>
      </c>
      <c r="G246" s="195">
        <f t="shared" ca="1" si="17"/>
        <v>28.053029329715343</v>
      </c>
      <c r="H246" s="195">
        <f t="shared" ca="1" si="18"/>
        <v>22.005007139485656</v>
      </c>
      <c r="I246"/>
      <c r="O246"/>
      <c r="P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c r="CY246"/>
      <c r="CZ246"/>
      <c r="DA246"/>
      <c r="DB246"/>
      <c r="DC246"/>
      <c r="DD246"/>
      <c r="DE246"/>
      <c r="DF246"/>
      <c r="DG246"/>
      <c r="DH246"/>
      <c r="DI246"/>
      <c r="DJ246"/>
      <c r="DK246"/>
      <c r="DL246"/>
    </row>
    <row r="247" spans="3:116" hidden="1" outlineLevel="2">
      <c r="C247" s="179">
        <v>223</v>
      </c>
      <c r="D247" s="195">
        <f t="shared" ca="1" si="19"/>
        <v>-3.2644959474832952E-2</v>
      </c>
      <c r="E247" s="195">
        <f t="shared" ca="1" si="15"/>
        <v>244.37338476737796</v>
      </c>
      <c r="F247" s="195">
        <f t="shared" ca="1" si="16"/>
        <v>247.66453198775733</v>
      </c>
      <c r="G247" s="195">
        <f t="shared" ca="1" si="17"/>
        <v>0</v>
      </c>
      <c r="H247" s="195">
        <f t="shared" ca="1" si="18"/>
        <v>0</v>
      </c>
      <c r="I247"/>
      <c r="O247"/>
      <c r="P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c r="CY247"/>
      <c r="CZ247"/>
      <c r="DA247"/>
      <c r="DB247"/>
      <c r="DC247"/>
      <c r="DD247"/>
      <c r="DE247"/>
      <c r="DF247"/>
      <c r="DG247"/>
      <c r="DH247"/>
      <c r="DI247"/>
      <c r="DJ247"/>
      <c r="DK247"/>
      <c r="DL247"/>
    </row>
    <row r="248" spans="3:116" hidden="1" outlineLevel="2">
      <c r="C248" s="179">
        <v>224</v>
      </c>
      <c r="D248" s="195">
        <f t="shared" ca="1" si="19"/>
        <v>0.58588283446154232</v>
      </c>
      <c r="E248" s="195">
        <f t="shared" ca="1" si="15"/>
        <v>279.94623904874754</v>
      </c>
      <c r="F248" s="195">
        <f t="shared" ca="1" si="16"/>
        <v>273.34844790174196</v>
      </c>
      <c r="G248" s="195">
        <f t="shared" ca="1" si="17"/>
        <v>29.946239048747543</v>
      </c>
      <c r="H248" s="195">
        <f t="shared" ca="1" si="18"/>
        <v>23.348447901741963</v>
      </c>
      <c r="I248"/>
      <c r="O248"/>
      <c r="P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c r="CT248"/>
      <c r="CU248"/>
      <c r="CV248"/>
      <c r="CW248"/>
      <c r="CX248"/>
      <c r="CY248"/>
      <c r="CZ248"/>
      <c r="DA248"/>
      <c r="DB248"/>
      <c r="DC248"/>
      <c r="DD248"/>
      <c r="DE248"/>
      <c r="DF248"/>
      <c r="DG248"/>
      <c r="DH248"/>
      <c r="DI248"/>
      <c r="DJ248"/>
      <c r="DK248"/>
      <c r="DL248"/>
    </row>
    <row r="249" spans="3:116" hidden="1" outlineLevel="2">
      <c r="C249" s="179">
        <v>225</v>
      </c>
      <c r="D249" s="195">
        <f t="shared" ca="1" si="19"/>
        <v>-0.77892291409893955</v>
      </c>
      <c r="E249" s="195">
        <f t="shared" ca="1" si="15"/>
        <v>207.41639571394518</v>
      </c>
      <c r="F249" s="195">
        <f t="shared" ca="1" si="16"/>
        <v>219.86709694492467</v>
      </c>
      <c r="G249" s="195">
        <f t="shared" ca="1" si="17"/>
        <v>0</v>
      </c>
      <c r="H249" s="195">
        <f t="shared" ca="1" si="18"/>
        <v>0</v>
      </c>
      <c r="I249"/>
      <c r="O249"/>
      <c r="P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c r="CY249"/>
      <c r="CZ249"/>
      <c r="DA249"/>
      <c r="DB249"/>
      <c r="DC249"/>
      <c r="DD249"/>
      <c r="DE249"/>
      <c r="DF249"/>
      <c r="DG249"/>
      <c r="DH249"/>
      <c r="DI249"/>
      <c r="DJ249"/>
      <c r="DK249"/>
      <c r="DL249"/>
    </row>
    <row r="250" spans="3:116" hidden="1" outlineLevel="2">
      <c r="C250" s="179">
        <v>226</v>
      </c>
      <c r="D250" s="195">
        <f t="shared" ca="1" si="19"/>
        <v>1.0920781403716393</v>
      </c>
      <c r="E250" s="195">
        <f t="shared" ca="1" si="15"/>
        <v>312.87903044227755</v>
      </c>
      <c r="F250" s="195">
        <f t="shared" ca="1" si="16"/>
        <v>296.33762623243842</v>
      </c>
      <c r="G250" s="195">
        <f t="shared" ca="1" si="17"/>
        <v>62.879030442277553</v>
      </c>
      <c r="H250" s="195">
        <f t="shared" ca="1" si="18"/>
        <v>46.337626232438424</v>
      </c>
      <c r="I250"/>
      <c r="O250"/>
      <c r="P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c r="CT250"/>
      <c r="CU250"/>
      <c r="CV250"/>
      <c r="CW250"/>
      <c r="CX250"/>
      <c r="CY250"/>
      <c r="CZ250"/>
      <c r="DA250"/>
      <c r="DB250"/>
      <c r="DC250"/>
      <c r="DD250"/>
      <c r="DE250"/>
      <c r="DF250"/>
      <c r="DG250"/>
      <c r="DH250"/>
      <c r="DI250"/>
      <c r="DJ250"/>
      <c r="DK250"/>
      <c r="DL250"/>
    </row>
    <row r="251" spans="3:116" hidden="1" outlineLevel="2">
      <c r="C251" s="179">
        <v>227</v>
      </c>
      <c r="D251" s="195">
        <f t="shared" ca="1" si="19"/>
        <v>-1.0668744799719749</v>
      </c>
      <c r="E251" s="195">
        <f t="shared" ca="1" si="15"/>
        <v>194.70018637708981</v>
      </c>
      <c r="F251" s="195">
        <f t="shared" ca="1" si="16"/>
        <v>209.99570062988707</v>
      </c>
      <c r="G251" s="195">
        <f t="shared" ca="1" si="17"/>
        <v>0</v>
      </c>
      <c r="H251" s="195">
        <f t="shared" ca="1" si="18"/>
        <v>0</v>
      </c>
      <c r="I251"/>
      <c r="O251"/>
      <c r="P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c r="CT251"/>
      <c r="CU251"/>
      <c r="CV251"/>
      <c r="CW251"/>
      <c r="CX251"/>
      <c r="CY251"/>
      <c r="CZ251"/>
      <c r="DA251"/>
      <c r="DB251"/>
      <c r="DC251"/>
      <c r="DD251"/>
      <c r="DE251"/>
      <c r="DF251"/>
      <c r="DG251"/>
      <c r="DH251"/>
      <c r="DI251"/>
      <c r="DJ251"/>
      <c r="DK251"/>
      <c r="DL251"/>
    </row>
    <row r="252" spans="3:116" hidden="1" outlineLevel="2">
      <c r="C252" s="179">
        <v>228</v>
      </c>
      <c r="D252" s="195">
        <f t="shared" ca="1" si="19"/>
        <v>-0.23265575650337267</v>
      </c>
      <c r="E252" s="195">
        <f t="shared" ca="1" si="15"/>
        <v>233.86682070306009</v>
      </c>
      <c r="F252" s="195">
        <f t="shared" ca="1" si="16"/>
        <v>239.8869831004852</v>
      </c>
      <c r="G252" s="195">
        <f t="shared" ca="1" si="17"/>
        <v>0</v>
      </c>
      <c r="H252" s="195">
        <f t="shared" ca="1" si="18"/>
        <v>0</v>
      </c>
      <c r="I252"/>
      <c r="O252"/>
      <c r="P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c r="CT252"/>
      <c r="CU252"/>
      <c r="CV252"/>
      <c r="CW252"/>
      <c r="CX252"/>
      <c r="CY252"/>
      <c r="CZ252"/>
      <c r="DA252"/>
      <c r="DB252"/>
      <c r="DC252"/>
      <c r="DD252"/>
      <c r="DE252"/>
      <c r="DF252"/>
      <c r="DG252"/>
      <c r="DH252"/>
      <c r="DI252"/>
      <c r="DJ252"/>
      <c r="DK252"/>
      <c r="DL252"/>
    </row>
    <row r="253" spans="3:116" hidden="1" outlineLevel="2">
      <c r="C253" s="179">
        <v>229</v>
      </c>
      <c r="D253" s="195">
        <f t="shared" ca="1" si="19"/>
        <v>0.78662148962089429</v>
      </c>
      <c r="E253" s="195">
        <f t="shared" ca="1" si="15"/>
        <v>292.56972467358401</v>
      </c>
      <c r="F253" s="195">
        <f t="shared" ca="1" si="16"/>
        <v>282.24364544120516</v>
      </c>
      <c r="G253" s="195">
        <f t="shared" ca="1" si="17"/>
        <v>42.569724673584005</v>
      </c>
      <c r="H253" s="195">
        <f t="shared" ca="1" si="18"/>
        <v>32.24364544120516</v>
      </c>
      <c r="I253"/>
      <c r="O253"/>
      <c r="P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c r="CT253"/>
      <c r="CU253"/>
      <c r="CV253"/>
      <c r="CW253"/>
      <c r="CX253"/>
      <c r="CY253"/>
      <c r="CZ253"/>
      <c r="DA253"/>
      <c r="DB253"/>
      <c r="DC253"/>
      <c r="DD253"/>
      <c r="DE253"/>
      <c r="DF253"/>
      <c r="DG253"/>
      <c r="DH253"/>
      <c r="DI253"/>
      <c r="DJ253"/>
      <c r="DK253"/>
      <c r="DL253"/>
    </row>
    <row r="254" spans="3:116" hidden="1" outlineLevel="2">
      <c r="C254" s="179">
        <v>230</v>
      </c>
      <c r="D254" s="195">
        <f t="shared" ca="1" si="19"/>
        <v>-7.2244621034998319E-2</v>
      </c>
      <c r="E254" s="195">
        <f t="shared" ca="1" si="15"/>
        <v>242.25639630438383</v>
      </c>
      <c r="F254" s="195">
        <f t="shared" ca="1" si="16"/>
        <v>246.10490809691731</v>
      </c>
      <c r="G254" s="195">
        <f t="shared" ca="1" si="17"/>
        <v>0</v>
      </c>
      <c r="H254" s="195">
        <f t="shared" ca="1" si="18"/>
        <v>0</v>
      </c>
      <c r="I254"/>
      <c r="O254"/>
      <c r="P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c r="CJ254"/>
      <c r="CK254"/>
      <c r="CL254"/>
      <c r="CM254"/>
      <c r="CN254"/>
      <c r="CO254"/>
      <c r="CP254"/>
      <c r="CQ254"/>
      <c r="CR254"/>
      <c r="CS254"/>
      <c r="CT254"/>
      <c r="CU254"/>
      <c r="CV254"/>
      <c r="CW254"/>
      <c r="CX254"/>
      <c r="CY254"/>
      <c r="CZ254"/>
      <c r="DA254"/>
      <c r="DB254"/>
      <c r="DC254"/>
      <c r="DD254"/>
      <c r="DE254"/>
      <c r="DF254"/>
      <c r="DG254"/>
      <c r="DH254"/>
      <c r="DI254"/>
      <c r="DJ254"/>
      <c r="DK254"/>
      <c r="DL254"/>
    </row>
    <row r="255" spans="3:116" hidden="1" outlineLevel="2">
      <c r="C255" s="179">
        <v>231</v>
      </c>
      <c r="D255" s="195">
        <f t="shared" ca="1" si="19"/>
        <v>-0.81163104933409325</v>
      </c>
      <c r="E255" s="195">
        <f t="shared" ca="1" si="15"/>
        <v>205.93114303392812</v>
      </c>
      <c r="F255" s="195">
        <f t="shared" ca="1" si="16"/>
        <v>218.72285170153989</v>
      </c>
      <c r="G255" s="195">
        <f t="shared" ca="1" si="17"/>
        <v>0</v>
      </c>
      <c r="H255" s="195">
        <f t="shared" ca="1" si="18"/>
        <v>0</v>
      </c>
      <c r="I255"/>
      <c r="O255"/>
      <c r="P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c r="CJ255"/>
      <c r="CK255"/>
      <c r="CL255"/>
      <c r="CM255"/>
      <c r="CN255"/>
      <c r="CO255"/>
      <c r="CP255"/>
      <c r="CQ255"/>
      <c r="CR255"/>
      <c r="CS255"/>
      <c r="CT255"/>
      <c r="CU255"/>
      <c r="CV255"/>
      <c r="CW255"/>
      <c r="CX255"/>
      <c r="CY255"/>
      <c r="CZ255"/>
      <c r="DA255"/>
      <c r="DB255"/>
      <c r="DC255"/>
      <c r="DD255"/>
      <c r="DE255"/>
      <c r="DF255"/>
      <c r="DG255"/>
      <c r="DH255"/>
      <c r="DI255"/>
      <c r="DJ255"/>
      <c r="DK255"/>
      <c r="DL255"/>
    </row>
    <row r="256" spans="3:116" hidden="1" outlineLevel="2">
      <c r="C256" s="179">
        <v>232</v>
      </c>
      <c r="D256" s="195">
        <f t="shared" ca="1" si="19"/>
        <v>0.68197958028055117</v>
      </c>
      <c r="E256" s="195">
        <f t="shared" ca="1" si="15"/>
        <v>285.91985493044604</v>
      </c>
      <c r="F256" s="195">
        <f t="shared" ca="1" si="16"/>
        <v>277.57118523001884</v>
      </c>
      <c r="G256" s="195">
        <f t="shared" ca="1" si="17"/>
        <v>35.919854930446036</v>
      </c>
      <c r="H256" s="195">
        <f t="shared" ca="1" si="18"/>
        <v>27.571185230018841</v>
      </c>
      <c r="I256"/>
      <c r="O256"/>
      <c r="P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c r="CU256"/>
      <c r="CV256"/>
      <c r="CW256"/>
      <c r="CX256"/>
      <c r="CY256"/>
      <c r="CZ256"/>
      <c r="DA256"/>
      <c r="DB256"/>
      <c r="DC256"/>
      <c r="DD256"/>
      <c r="DE256"/>
      <c r="DF256"/>
      <c r="DG256"/>
      <c r="DH256"/>
      <c r="DI256"/>
      <c r="DJ256"/>
      <c r="DK256"/>
      <c r="DL256"/>
    </row>
    <row r="257" spans="3:116" hidden="1" outlineLevel="2">
      <c r="C257" s="179">
        <v>233</v>
      </c>
      <c r="D257" s="195">
        <f t="shared" ca="1" si="19"/>
        <v>1.1431535634118866</v>
      </c>
      <c r="E257" s="195">
        <f t="shared" ca="1" si="15"/>
        <v>316.40995646884107</v>
      </c>
      <c r="F257" s="195">
        <f t="shared" ca="1" si="16"/>
        <v>298.76202977982291</v>
      </c>
      <c r="G257" s="195">
        <f t="shared" ca="1" si="17"/>
        <v>66.409956468841074</v>
      </c>
      <c r="H257" s="195">
        <f t="shared" ca="1" si="18"/>
        <v>48.76202977982291</v>
      </c>
      <c r="I257"/>
      <c r="O257"/>
      <c r="P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c r="CT257"/>
      <c r="CU257"/>
      <c r="CV257"/>
      <c r="CW257"/>
      <c r="CX257"/>
      <c r="CY257"/>
      <c r="CZ257"/>
      <c r="DA257"/>
      <c r="DB257"/>
      <c r="DC257"/>
      <c r="DD257"/>
      <c r="DE257"/>
      <c r="DF257"/>
      <c r="DG257"/>
      <c r="DH257"/>
      <c r="DI257"/>
      <c r="DJ257"/>
      <c r="DK257"/>
      <c r="DL257"/>
    </row>
    <row r="258" spans="3:116" hidden="1" outlineLevel="2">
      <c r="C258" s="179">
        <v>234</v>
      </c>
      <c r="D258" s="195">
        <f t="shared" ca="1" si="19"/>
        <v>0.71988766037684437</v>
      </c>
      <c r="E258" s="195">
        <f t="shared" ca="1" si="15"/>
        <v>288.31122642358457</v>
      </c>
      <c r="F258" s="195">
        <f t="shared" ca="1" si="16"/>
        <v>279.25485006404909</v>
      </c>
      <c r="G258" s="195">
        <f t="shared" ca="1" si="17"/>
        <v>38.311226423584571</v>
      </c>
      <c r="H258" s="195">
        <f t="shared" ca="1" si="18"/>
        <v>29.254850064049094</v>
      </c>
      <c r="I258"/>
      <c r="O258"/>
      <c r="P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c r="CT258"/>
      <c r="CU258"/>
      <c r="CV258"/>
      <c r="CW258"/>
      <c r="CX258"/>
      <c r="CY258"/>
      <c r="CZ258"/>
      <c r="DA258"/>
      <c r="DB258"/>
      <c r="DC258"/>
      <c r="DD258"/>
      <c r="DE258"/>
      <c r="DF258"/>
      <c r="DG258"/>
      <c r="DH258"/>
      <c r="DI258"/>
      <c r="DJ258"/>
      <c r="DK258"/>
      <c r="DL258"/>
    </row>
    <row r="259" spans="3:116" hidden="1" outlineLevel="2">
      <c r="C259" s="179">
        <v>235</v>
      </c>
      <c r="D259" s="195">
        <f t="shared" ca="1" si="19"/>
        <v>0.84378128557037391</v>
      </c>
      <c r="E259" s="195">
        <f t="shared" ca="1" si="15"/>
        <v>296.26724957104443</v>
      </c>
      <c r="F259" s="195">
        <f t="shared" ca="1" si="16"/>
        <v>284.82907110256036</v>
      </c>
      <c r="G259" s="195">
        <f t="shared" ca="1" si="17"/>
        <v>46.267249571044431</v>
      </c>
      <c r="H259" s="195">
        <f t="shared" ca="1" si="18"/>
        <v>34.829071102560363</v>
      </c>
      <c r="I259"/>
      <c r="O259"/>
      <c r="P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c r="CC259"/>
      <c r="CD259"/>
      <c r="CE259"/>
      <c r="CF259"/>
      <c r="CG259"/>
      <c r="CH259"/>
      <c r="CI259"/>
      <c r="CJ259"/>
      <c r="CK259"/>
      <c r="CL259"/>
      <c r="CM259"/>
      <c r="CN259"/>
      <c r="CO259"/>
      <c r="CP259"/>
      <c r="CQ259"/>
      <c r="CR259"/>
      <c r="CS259"/>
      <c r="CT259"/>
      <c r="CU259"/>
      <c r="CV259"/>
      <c r="CW259"/>
      <c r="CX259"/>
      <c r="CY259"/>
      <c r="CZ259"/>
      <c r="DA259"/>
      <c r="DB259"/>
      <c r="DC259"/>
      <c r="DD259"/>
      <c r="DE259"/>
      <c r="DF259"/>
      <c r="DG259"/>
      <c r="DH259"/>
      <c r="DI259"/>
      <c r="DJ259"/>
      <c r="DK259"/>
      <c r="DL259"/>
    </row>
    <row r="260" spans="3:116" hidden="1" outlineLevel="2">
      <c r="C260" s="179">
        <v>236</v>
      </c>
      <c r="D260" s="195">
        <f t="shared" ca="1" si="19"/>
        <v>-1.4640490378104478</v>
      </c>
      <c r="E260" s="195">
        <f t="shared" ca="1" si="15"/>
        <v>178.42982525475909</v>
      </c>
      <c r="F260" s="195">
        <f t="shared" ca="1" si="16"/>
        <v>197.10306837333459</v>
      </c>
      <c r="G260" s="195">
        <f t="shared" ca="1" si="17"/>
        <v>0</v>
      </c>
      <c r="H260" s="195">
        <f t="shared" ca="1" si="18"/>
        <v>0</v>
      </c>
      <c r="I260"/>
      <c r="O260"/>
      <c r="P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c r="CC260"/>
      <c r="CD260"/>
      <c r="CE260"/>
      <c r="CF260"/>
      <c r="CG260"/>
      <c r="CH260"/>
      <c r="CI260"/>
      <c r="CJ260"/>
      <c r="CK260"/>
      <c r="CL260"/>
      <c r="CM260"/>
      <c r="CN260"/>
      <c r="CO260"/>
      <c r="CP260"/>
      <c r="CQ260"/>
      <c r="CR260"/>
      <c r="CS260"/>
      <c r="CT260"/>
      <c r="CU260"/>
      <c r="CV260"/>
      <c r="CW260"/>
      <c r="CX260"/>
      <c r="CY260"/>
      <c r="CZ260"/>
      <c r="DA260"/>
      <c r="DB260"/>
      <c r="DC260"/>
      <c r="DD260"/>
      <c r="DE260"/>
      <c r="DF260"/>
      <c r="DG260"/>
      <c r="DH260"/>
      <c r="DI260"/>
      <c r="DJ260"/>
      <c r="DK260"/>
      <c r="DL260"/>
    </row>
    <row r="261" spans="3:116" hidden="1" outlineLevel="2">
      <c r="C261" s="179">
        <v>237</v>
      </c>
      <c r="D261" s="195">
        <f t="shared" ca="1" si="19"/>
        <v>-0.75336708968986799</v>
      </c>
      <c r="E261" s="195">
        <f t="shared" ca="1" si="15"/>
        <v>208.58431788573316</v>
      </c>
      <c r="F261" s="195">
        <f t="shared" ca="1" si="16"/>
        <v>220.7652934363293</v>
      </c>
      <c r="G261" s="195">
        <f t="shared" ca="1" si="17"/>
        <v>0</v>
      </c>
      <c r="H261" s="195">
        <f t="shared" ca="1" si="18"/>
        <v>0</v>
      </c>
      <c r="I261"/>
      <c r="O261"/>
      <c r="P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c r="CC261"/>
      <c r="CD261"/>
      <c r="CE261"/>
      <c r="CF261"/>
      <c r="CG261"/>
      <c r="CH261"/>
      <c r="CI261"/>
      <c r="CJ261"/>
      <c r="CK261"/>
      <c r="CL261"/>
      <c r="CM261"/>
      <c r="CN261"/>
      <c r="CO261"/>
      <c r="CP261"/>
      <c r="CQ261"/>
      <c r="CR261"/>
      <c r="CS261"/>
      <c r="CT261"/>
      <c r="CU261"/>
      <c r="CV261"/>
      <c r="CW261"/>
      <c r="CX261"/>
      <c r="CY261"/>
      <c r="CZ261"/>
      <c r="DA261"/>
      <c r="DB261"/>
      <c r="DC261"/>
      <c r="DD261"/>
      <c r="DE261"/>
      <c r="DF261"/>
      <c r="DG261"/>
      <c r="DH261"/>
      <c r="DI261"/>
      <c r="DJ261"/>
      <c r="DK261"/>
      <c r="DL261"/>
    </row>
    <row r="262" spans="3:116" hidden="1" outlineLevel="2">
      <c r="C262" s="179">
        <v>238</v>
      </c>
      <c r="D262" s="195">
        <f t="shared" ca="1" si="19"/>
        <v>0.65479924201552853</v>
      </c>
      <c r="E262" s="195">
        <f t="shared" ca="1" si="15"/>
        <v>284.21744519380212</v>
      </c>
      <c r="F262" s="195">
        <f t="shared" ca="1" si="16"/>
        <v>276.37023872730231</v>
      </c>
      <c r="G262" s="195">
        <f t="shared" ca="1" si="17"/>
        <v>34.217445193802121</v>
      </c>
      <c r="H262" s="195">
        <f t="shared" ca="1" si="18"/>
        <v>26.370238727302308</v>
      </c>
      <c r="I262"/>
      <c r="O262"/>
      <c r="P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c r="CC262"/>
      <c r="CD262"/>
      <c r="CE262"/>
      <c r="CF262"/>
      <c r="CG262"/>
      <c r="CH262"/>
      <c r="CI262"/>
      <c r="CJ262"/>
      <c r="CK262"/>
      <c r="CL262"/>
      <c r="CM262"/>
      <c r="CN262"/>
      <c r="CO262"/>
      <c r="CP262"/>
      <c r="CQ262"/>
      <c r="CR262"/>
      <c r="CS262"/>
      <c r="CT262"/>
      <c r="CU262"/>
      <c r="CV262"/>
      <c r="CW262"/>
      <c r="CX262"/>
      <c r="CY262"/>
      <c r="CZ262"/>
      <c r="DA262"/>
      <c r="DB262"/>
      <c r="DC262"/>
      <c r="DD262"/>
      <c r="DE262"/>
      <c r="DF262"/>
      <c r="DG262"/>
      <c r="DH262"/>
      <c r="DI262"/>
      <c r="DJ262"/>
      <c r="DK262"/>
      <c r="DL262"/>
    </row>
    <row r="263" spans="3:116" hidden="1" outlineLevel="2">
      <c r="C263" s="179">
        <v>239</v>
      </c>
      <c r="D263" s="195">
        <f t="shared" ca="1" si="19"/>
        <v>-1.4105634087094743</v>
      </c>
      <c r="E263" s="195">
        <f t="shared" ca="1" si="15"/>
        <v>180.53903592997762</v>
      </c>
      <c r="F263" s="195">
        <f t="shared" ca="1" si="16"/>
        <v>198.79203178739675</v>
      </c>
      <c r="G263" s="195">
        <f t="shared" ca="1" si="17"/>
        <v>0</v>
      </c>
      <c r="H263" s="195">
        <f t="shared" ca="1" si="18"/>
        <v>0</v>
      </c>
      <c r="I263"/>
      <c r="O263"/>
      <c r="P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c r="CC263"/>
      <c r="CD263"/>
      <c r="CE263"/>
      <c r="CF263"/>
      <c r="CG263"/>
      <c r="CH263"/>
      <c r="CI263"/>
      <c r="CJ263"/>
      <c r="CK263"/>
      <c r="CL263"/>
      <c r="CM263"/>
      <c r="CN263"/>
      <c r="CO263"/>
      <c r="CP263"/>
      <c r="CQ263"/>
      <c r="CR263"/>
      <c r="CS263"/>
      <c r="CT263"/>
      <c r="CU263"/>
      <c r="CV263"/>
      <c r="CW263"/>
      <c r="CX263"/>
      <c r="CY263"/>
      <c r="CZ263"/>
      <c r="DA263"/>
      <c r="DB263"/>
      <c r="DC263"/>
      <c r="DD263"/>
      <c r="DE263"/>
      <c r="DF263"/>
      <c r="DG263"/>
      <c r="DH263"/>
      <c r="DI263"/>
      <c r="DJ263"/>
      <c r="DK263"/>
      <c r="DL263"/>
    </row>
    <row r="264" spans="3:116" hidden="1" outlineLevel="2">
      <c r="C264" s="179">
        <v>240</v>
      </c>
      <c r="D264" s="195">
        <f t="shared" ca="1" si="19"/>
        <v>-0.40969481083699599</v>
      </c>
      <c r="E264" s="195">
        <f t="shared" ca="1" si="15"/>
        <v>224.94446584621008</v>
      </c>
      <c r="F264" s="195">
        <f t="shared" ca="1" si="16"/>
        <v>233.20672823954303</v>
      </c>
      <c r="G264" s="195">
        <f t="shared" ca="1" si="17"/>
        <v>0</v>
      </c>
      <c r="H264" s="195">
        <f t="shared" ca="1" si="18"/>
        <v>0</v>
      </c>
      <c r="I264"/>
      <c r="O264"/>
      <c r="P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c r="CC264"/>
      <c r="CD264"/>
      <c r="CE264"/>
      <c r="CF264"/>
      <c r="CG264"/>
      <c r="CH264"/>
      <c r="CI264"/>
      <c r="CJ264"/>
      <c r="CK264"/>
      <c r="CL264"/>
      <c r="CM264"/>
      <c r="CN264"/>
      <c r="CO264"/>
      <c r="CP264"/>
      <c r="CQ264"/>
      <c r="CR264"/>
      <c r="CS264"/>
      <c r="CT264"/>
      <c r="CU264"/>
      <c r="CV264"/>
      <c r="CW264"/>
      <c r="CX264"/>
      <c r="CY264"/>
      <c r="CZ264"/>
      <c r="DA264"/>
      <c r="DB264"/>
      <c r="DC264"/>
      <c r="DD264"/>
      <c r="DE264"/>
      <c r="DF264"/>
      <c r="DG264"/>
      <c r="DH264"/>
      <c r="DI264"/>
      <c r="DJ264"/>
      <c r="DK264"/>
      <c r="DL264"/>
    </row>
    <row r="265" spans="3:116" hidden="1" outlineLevel="2">
      <c r="C265" s="179">
        <v>241</v>
      </c>
      <c r="D265" s="195">
        <f t="shared" ca="1" si="19"/>
        <v>-0.49610815068780334</v>
      </c>
      <c r="E265" s="195">
        <f t="shared" ca="1" si="15"/>
        <v>220.71387662468146</v>
      </c>
      <c r="F265" s="195">
        <f t="shared" ca="1" si="16"/>
        <v>230.01395921125282</v>
      </c>
      <c r="G265" s="195">
        <f t="shared" ca="1" si="17"/>
        <v>0</v>
      </c>
      <c r="H265" s="195">
        <f t="shared" ca="1" si="18"/>
        <v>0</v>
      </c>
      <c r="I265"/>
      <c r="O265"/>
      <c r="P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c r="CA265"/>
      <c r="CB265"/>
      <c r="CC265"/>
      <c r="CD265"/>
      <c r="CE265"/>
      <c r="CF265"/>
      <c r="CG265"/>
      <c r="CH265"/>
      <c r="CI265"/>
      <c r="CJ265"/>
      <c r="CK265"/>
      <c r="CL265"/>
      <c r="CM265"/>
      <c r="CN265"/>
      <c r="CO265"/>
      <c r="CP265"/>
      <c r="CQ265"/>
      <c r="CR265"/>
      <c r="CS265"/>
      <c r="CT265"/>
      <c r="CU265"/>
      <c r="CV265"/>
      <c r="CW265"/>
      <c r="CX265"/>
      <c r="CY265"/>
      <c r="CZ265"/>
      <c r="DA265"/>
      <c r="DB265"/>
      <c r="DC265"/>
      <c r="DD265"/>
      <c r="DE265"/>
      <c r="DF265"/>
      <c r="DG265"/>
      <c r="DH265"/>
      <c r="DI265"/>
      <c r="DJ265"/>
      <c r="DK265"/>
      <c r="DL265"/>
    </row>
    <row r="266" spans="3:116" hidden="1" outlineLevel="2">
      <c r="C266" s="179">
        <v>242</v>
      </c>
      <c r="D266" s="195">
        <f t="shared" ca="1" si="19"/>
        <v>-0.64014112181109861</v>
      </c>
      <c r="E266" s="195">
        <f t="shared" ca="1" si="15"/>
        <v>213.83846281842455</v>
      </c>
      <c r="F266" s="195">
        <f t="shared" ca="1" si="16"/>
        <v>224.78913283433954</v>
      </c>
      <c r="G266" s="195">
        <f t="shared" ca="1" si="17"/>
        <v>0</v>
      </c>
      <c r="H266" s="195">
        <f t="shared" ca="1" si="18"/>
        <v>0</v>
      </c>
      <c r="I266"/>
      <c r="O266"/>
      <c r="P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c r="CC266"/>
      <c r="CD266"/>
      <c r="CE266"/>
      <c r="CF266"/>
      <c r="CG266"/>
      <c r="CH266"/>
      <c r="CI266"/>
      <c r="CJ266"/>
      <c r="CK266"/>
      <c r="CL266"/>
      <c r="CM266"/>
      <c r="CN266"/>
      <c r="CO266"/>
      <c r="CP266"/>
      <c r="CQ266"/>
      <c r="CR266"/>
      <c r="CS266"/>
      <c r="CT266"/>
      <c r="CU266"/>
      <c r="CV266"/>
      <c r="CW266"/>
      <c r="CX266"/>
      <c r="CY266"/>
      <c r="CZ266"/>
      <c r="DA266"/>
      <c r="DB266"/>
      <c r="DC266"/>
      <c r="DD266"/>
      <c r="DE266"/>
      <c r="DF266"/>
      <c r="DG266"/>
      <c r="DH266"/>
      <c r="DI266"/>
      <c r="DJ266"/>
      <c r="DK266"/>
      <c r="DL266"/>
    </row>
    <row r="267" spans="3:116" hidden="1" outlineLevel="2">
      <c r="C267" s="179">
        <v>243</v>
      </c>
      <c r="D267" s="195">
        <f t="shared" ca="1" si="19"/>
        <v>-1.0111952518168374</v>
      </c>
      <c r="E267" s="195">
        <f t="shared" ca="1" si="15"/>
        <v>197.09669967403218</v>
      </c>
      <c r="F267" s="195">
        <f t="shared" ca="1" si="16"/>
        <v>211.86926861528471</v>
      </c>
      <c r="G267" s="195">
        <f t="shared" ca="1" si="17"/>
        <v>0</v>
      </c>
      <c r="H267" s="195">
        <f t="shared" ca="1" si="18"/>
        <v>0</v>
      </c>
      <c r="I267"/>
      <c r="O267"/>
      <c r="P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c r="CC267"/>
      <c r="CD267"/>
      <c r="CE267"/>
      <c r="CF267"/>
      <c r="CG267"/>
      <c r="CH267"/>
      <c r="CI267"/>
      <c r="CJ267"/>
      <c r="CK267"/>
      <c r="CL267"/>
      <c r="CM267"/>
      <c r="CN267"/>
      <c r="CO267"/>
      <c r="CP267"/>
      <c r="CQ267"/>
      <c r="CR267"/>
      <c r="CS267"/>
      <c r="CT267"/>
      <c r="CU267"/>
      <c r="CV267"/>
      <c r="CW267"/>
      <c r="CX267"/>
      <c r="CY267"/>
      <c r="CZ267"/>
      <c r="DA267"/>
      <c r="DB267"/>
      <c r="DC267"/>
      <c r="DD267"/>
      <c r="DE267"/>
      <c r="DF267"/>
      <c r="DG267"/>
      <c r="DH267"/>
      <c r="DI267"/>
      <c r="DJ267"/>
      <c r="DK267"/>
      <c r="DL267"/>
    </row>
    <row r="268" spans="3:116" hidden="1" outlineLevel="2">
      <c r="C268" s="179">
        <v>244</v>
      </c>
      <c r="D268" s="195">
        <f t="shared" ca="1" si="19"/>
        <v>0.76002323352251666</v>
      </c>
      <c r="E268" s="195">
        <f t="shared" ca="1" si="15"/>
        <v>290.86491770155612</v>
      </c>
      <c r="F268" s="195">
        <f t="shared" ca="1" si="16"/>
        <v>281.04857938783636</v>
      </c>
      <c r="G268" s="195">
        <f t="shared" ca="1" si="17"/>
        <v>40.864917701556124</v>
      </c>
      <c r="H268" s="195">
        <f t="shared" ca="1" si="18"/>
        <v>31.048579387836355</v>
      </c>
      <c r="I268"/>
      <c r="O268"/>
      <c r="P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c r="CA268"/>
      <c r="CB268"/>
      <c r="CC268"/>
      <c r="CD268"/>
      <c r="CE268"/>
      <c r="CF268"/>
      <c r="CG268"/>
      <c r="CH268"/>
      <c r="CI268"/>
      <c r="CJ268"/>
      <c r="CK268"/>
      <c r="CL268"/>
      <c r="CM268"/>
      <c r="CN268"/>
      <c r="CO268"/>
      <c r="CP268"/>
      <c r="CQ268"/>
      <c r="CR268"/>
      <c r="CS268"/>
      <c r="CT268"/>
      <c r="CU268"/>
      <c r="CV268"/>
      <c r="CW268"/>
      <c r="CX268"/>
      <c r="CY268"/>
      <c r="CZ268"/>
      <c r="DA268"/>
      <c r="DB268"/>
      <c r="DC268"/>
      <c r="DD268"/>
      <c r="DE268"/>
      <c r="DF268"/>
      <c r="DG268"/>
      <c r="DH268"/>
      <c r="DI268"/>
      <c r="DJ268"/>
      <c r="DK268"/>
      <c r="DL268"/>
    </row>
    <row r="269" spans="3:116" hidden="1" outlineLevel="2">
      <c r="C269" s="179">
        <v>245</v>
      </c>
      <c r="D269" s="195">
        <f t="shared" ca="1" si="19"/>
        <v>-2.2701907703282127</v>
      </c>
      <c r="E269" s="195">
        <f t="shared" ca="1" si="15"/>
        <v>149.4666666008213</v>
      </c>
      <c r="F269" s="195">
        <f t="shared" ca="1" si="16"/>
        <v>173.31746718515379</v>
      </c>
      <c r="G269" s="195">
        <f t="shared" ca="1" si="17"/>
        <v>0</v>
      </c>
      <c r="H269" s="195">
        <f t="shared" ca="1" si="18"/>
        <v>0</v>
      </c>
      <c r="I269"/>
      <c r="O269"/>
      <c r="P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c r="CB269"/>
      <c r="CC269"/>
      <c r="CD269"/>
      <c r="CE269"/>
      <c r="CF269"/>
      <c r="CG269"/>
      <c r="CH269"/>
      <c r="CI269"/>
      <c r="CJ269"/>
      <c r="CK269"/>
      <c r="CL269"/>
      <c r="CM269"/>
      <c r="CN269"/>
      <c r="CO269"/>
      <c r="CP269"/>
      <c r="CQ269"/>
      <c r="CR269"/>
      <c r="CS269"/>
      <c r="CT269"/>
      <c r="CU269"/>
      <c r="CV269"/>
      <c r="CW269"/>
      <c r="CX269"/>
      <c r="CY269"/>
      <c r="CZ269"/>
      <c r="DA269"/>
      <c r="DB269"/>
      <c r="DC269"/>
      <c r="DD269"/>
      <c r="DE269"/>
      <c r="DF269"/>
      <c r="DG269"/>
      <c r="DH269"/>
      <c r="DI269"/>
      <c r="DJ269"/>
      <c r="DK269"/>
      <c r="DL269"/>
    </row>
    <row r="270" spans="3:116" hidden="1" outlineLevel="2">
      <c r="C270" s="179">
        <v>246</v>
      </c>
      <c r="D270" s="195">
        <f t="shared" ca="1" si="19"/>
        <v>0.19058161330550102</v>
      </c>
      <c r="E270" s="195">
        <f t="shared" ca="1" si="15"/>
        <v>256.65780542357453</v>
      </c>
      <c r="F270" s="195">
        <f t="shared" ca="1" si="16"/>
        <v>256.6429759309168</v>
      </c>
      <c r="G270" s="195">
        <f t="shared" ca="1" si="17"/>
        <v>6.6578054235745299</v>
      </c>
      <c r="H270" s="195">
        <f t="shared" ca="1" si="18"/>
        <v>6.6429759309168048</v>
      </c>
      <c r="I270"/>
      <c r="O270"/>
      <c r="P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c r="CC270"/>
      <c r="CD270"/>
      <c r="CE270"/>
      <c r="CF270"/>
      <c r="CG270"/>
      <c r="CH270"/>
      <c r="CI270"/>
      <c r="CJ270"/>
      <c r="CK270"/>
      <c r="CL270"/>
      <c r="CM270"/>
      <c r="CN270"/>
      <c r="CO270"/>
      <c r="CP270"/>
      <c r="CQ270"/>
      <c r="CR270"/>
      <c r="CS270"/>
      <c r="CT270"/>
      <c r="CU270"/>
      <c r="CV270"/>
      <c r="CW270"/>
      <c r="CX270"/>
      <c r="CY270"/>
      <c r="CZ270"/>
      <c r="DA270"/>
      <c r="DB270"/>
      <c r="DC270"/>
      <c r="DD270"/>
      <c r="DE270"/>
      <c r="DF270"/>
      <c r="DG270"/>
      <c r="DH270"/>
      <c r="DI270"/>
      <c r="DJ270"/>
      <c r="DK270"/>
      <c r="DL270"/>
    </row>
    <row r="271" spans="3:116" hidden="1" outlineLevel="2">
      <c r="C271" s="179">
        <v>247</v>
      </c>
      <c r="D271" s="195">
        <f t="shared" ca="1" si="19"/>
        <v>-0.56897974662420003</v>
      </c>
      <c r="E271" s="195">
        <f t="shared" ca="1" si="15"/>
        <v>217.20815945410985</v>
      </c>
      <c r="F271" s="195">
        <f t="shared" ca="1" si="16"/>
        <v>227.355523176052</v>
      </c>
      <c r="G271" s="195">
        <f t="shared" ca="1" si="17"/>
        <v>0</v>
      </c>
      <c r="H271" s="195">
        <f t="shared" ca="1" si="18"/>
        <v>0</v>
      </c>
      <c r="I271"/>
      <c r="O271"/>
      <c r="P271"/>
      <c r="V271"/>
      <c r="W271"/>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c r="CB271"/>
      <c r="CC271"/>
      <c r="CD271"/>
      <c r="CE271"/>
      <c r="CF271"/>
      <c r="CG271"/>
      <c r="CH271"/>
      <c r="CI271"/>
      <c r="CJ271"/>
      <c r="CK271"/>
      <c r="CL271"/>
      <c r="CM271"/>
      <c r="CN271"/>
      <c r="CO271"/>
      <c r="CP271"/>
      <c r="CQ271"/>
      <c r="CR271"/>
      <c r="CS271"/>
      <c r="CT271"/>
      <c r="CU271"/>
      <c r="CV271"/>
      <c r="CW271"/>
      <c r="CX271"/>
      <c r="CY271"/>
      <c r="CZ271"/>
      <c r="DA271"/>
      <c r="DB271"/>
      <c r="DC271"/>
      <c r="DD271"/>
      <c r="DE271"/>
      <c r="DF271"/>
      <c r="DG271"/>
      <c r="DH271"/>
      <c r="DI271"/>
      <c r="DJ271"/>
      <c r="DK271"/>
      <c r="DL271"/>
    </row>
    <row r="272" spans="3:116" hidden="1" outlineLevel="2">
      <c r="C272" s="179">
        <v>248</v>
      </c>
      <c r="D272" s="195">
        <f t="shared" ca="1" si="19"/>
        <v>-0.33901195331205974</v>
      </c>
      <c r="E272" s="195">
        <f t="shared" ca="1" si="15"/>
        <v>228.46515084818384</v>
      </c>
      <c r="F272" s="195">
        <f t="shared" ca="1" si="16"/>
        <v>235.85121644969456</v>
      </c>
      <c r="G272" s="195">
        <f t="shared" ca="1" si="17"/>
        <v>0</v>
      </c>
      <c r="H272" s="195">
        <f t="shared" ca="1" si="18"/>
        <v>0</v>
      </c>
      <c r="I272"/>
      <c r="O272"/>
      <c r="P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c r="CC272"/>
      <c r="CD272"/>
      <c r="CE272"/>
      <c r="CF272"/>
      <c r="CG272"/>
      <c r="CH272"/>
      <c r="CI272"/>
      <c r="CJ272"/>
      <c r="CK272"/>
      <c r="CL272"/>
      <c r="CM272"/>
      <c r="CN272"/>
      <c r="CO272"/>
      <c r="CP272"/>
      <c r="CQ272"/>
      <c r="CR272"/>
      <c r="CS272"/>
      <c r="CT272"/>
      <c r="CU272"/>
      <c r="CV272"/>
      <c r="CW272"/>
      <c r="CX272"/>
      <c r="CY272"/>
      <c r="CZ272"/>
      <c r="DA272"/>
      <c r="DB272"/>
      <c r="DC272"/>
      <c r="DD272"/>
      <c r="DE272"/>
      <c r="DF272"/>
      <c r="DG272"/>
      <c r="DH272"/>
      <c r="DI272"/>
      <c r="DJ272"/>
      <c r="DK272"/>
      <c r="DL272"/>
    </row>
    <row r="273" spans="3:116" hidden="1" outlineLevel="2">
      <c r="C273" s="179">
        <v>249</v>
      </c>
      <c r="D273" s="195">
        <f t="shared" ca="1" si="19"/>
        <v>1.1109377074561195</v>
      </c>
      <c r="E273" s="195">
        <f t="shared" ca="1" si="15"/>
        <v>314.17821053821973</v>
      </c>
      <c r="F273" s="195">
        <f t="shared" ca="1" si="16"/>
        <v>297.23053611970943</v>
      </c>
      <c r="G273" s="195">
        <f t="shared" ca="1" si="17"/>
        <v>64.17821053821973</v>
      </c>
      <c r="H273" s="195">
        <f t="shared" ca="1" si="18"/>
        <v>47.230536119709427</v>
      </c>
      <c r="I273"/>
      <c r="O273"/>
      <c r="P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c r="BM273"/>
      <c r="BN273"/>
      <c r="BO273"/>
      <c r="BP273"/>
      <c r="BQ273"/>
      <c r="BR273"/>
      <c r="BS273"/>
      <c r="BT273"/>
      <c r="BU273"/>
      <c r="BV273"/>
      <c r="BW273"/>
      <c r="BX273"/>
      <c r="BY273"/>
      <c r="BZ273"/>
      <c r="CA273"/>
      <c r="CB273"/>
      <c r="CC273"/>
      <c r="CD273"/>
      <c r="CE273"/>
      <c r="CF273"/>
      <c r="CG273"/>
      <c r="CH273"/>
      <c r="CI273"/>
      <c r="CJ273"/>
      <c r="CK273"/>
      <c r="CL273"/>
      <c r="CM273"/>
      <c r="CN273"/>
      <c r="CO273"/>
      <c r="CP273"/>
      <c r="CQ273"/>
      <c r="CR273"/>
      <c r="CS273"/>
      <c r="CT273"/>
      <c r="CU273"/>
      <c r="CV273"/>
      <c r="CW273"/>
      <c r="CX273"/>
      <c r="CY273"/>
      <c r="CZ273"/>
      <c r="DA273"/>
      <c r="DB273"/>
      <c r="DC273"/>
      <c r="DD273"/>
      <c r="DE273"/>
      <c r="DF273"/>
      <c r="DG273"/>
      <c r="DH273"/>
      <c r="DI273"/>
      <c r="DJ273"/>
      <c r="DK273"/>
      <c r="DL273"/>
    </row>
    <row r="274" spans="3:116" hidden="1" outlineLevel="2">
      <c r="C274" s="179">
        <v>250</v>
      </c>
      <c r="D274" s="195">
        <f t="shared" ca="1" si="19"/>
        <v>-0.62154332385114264</v>
      </c>
      <c r="E274" s="195">
        <f t="shared" ca="1" si="15"/>
        <v>214.71404322243617</v>
      </c>
      <c r="F274" s="195">
        <f t="shared" ca="1" si="16"/>
        <v>225.45704119478933</v>
      </c>
      <c r="G274" s="195">
        <f t="shared" ca="1" si="17"/>
        <v>0</v>
      </c>
      <c r="H274" s="195">
        <f t="shared" ca="1" si="18"/>
        <v>0</v>
      </c>
      <c r="I274"/>
      <c r="O274"/>
      <c r="P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c r="BR274"/>
      <c r="BS274"/>
      <c r="BT274"/>
      <c r="BU274"/>
      <c r="BV274"/>
      <c r="BW274"/>
      <c r="BX274"/>
      <c r="BY274"/>
      <c r="BZ274"/>
      <c r="CA274"/>
      <c r="CB274"/>
      <c r="CC274"/>
      <c r="CD274"/>
      <c r="CE274"/>
      <c r="CF274"/>
      <c r="CG274"/>
      <c r="CH274"/>
      <c r="CI274"/>
      <c r="CJ274"/>
      <c r="CK274"/>
      <c r="CL274"/>
      <c r="CM274"/>
      <c r="CN274"/>
      <c r="CO274"/>
      <c r="CP274"/>
      <c r="CQ274"/>
      <c r="CR274"/>
      <c r="CS274"/>
      <c r="CT274"/>
      <c r="CU274"/>
      <c r="CV274"/>
      <c r="CW274"/>
      <c r="CX274"/>
      <c r="CY274"/>
      <c r="CZ274"/>
      <c r="DA274"/>
      <c r="DB274"/>
      <c r="DC274"/>
      <c r="DD274"/>
      <c r="DE274"/>
      <c r="DF274"/>
      <c r="DG274"/>
      <c r="DH274"/>
      <c r="DI274"/>
      <c r="DJ274"/>
      <c r="DK274"/>
      <c r="DL274"/>
    </row>
    <row r="275" spans="3:116" hidden="1" outlineLevel="2">
      <c r="C275" s="179">
        <v>251</v>
      </c>
      <c r="D275" s="195">
        <f t="shared" ca="1" si="19"/>
        <v>-0.326842316549393</v>
      </c>
      <c r="E275" s="195">
        <f t="shared" ca="1" si="15"/>
        <v>229.07685214201521</v>
      </c>
      <c r="F275" s="195">
        <f t="shared" ca="1" si="16"/>
        <v>236.30954088269678</v>
      </c>
      <c r="G275" s="195">
        <f t="shared" ca="1" si="17"/>
        <v>0</v>
      </c>
      <c r="H275" s="195">
        <f t="shared" ca="1" si="18"/>
        <v>0</v>
      </c>
      <c r="I275"/>
      <c r="O275"/>
      <c r="P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c r="BR275"/>
      <c r="BS275"/>
      <c r="BT275"/>
      <c r="BU275"/>
      <c r="BV275"/>
      <c r="BW275"/>
      <c r="BX275"/>
      <c r="BY275"/>
      <c r="BZ275"/>
      <c r="CA275"/>
      <c r="CB275"/>
      <c r="CC275"/>
      <c r="CD275"/>
      <c r="CE275"/>
      <c r="CF275"/>
      <c r="CG275"/>
      <c r="CH275"/>
      <c r="CI275"/>
      <c r="CJ275"/>
      <c r="CK275"/>
      <c r="CL275"/>
      <c r="CM275"/>
      <c r="CN275"/>
      <c r="CO275"/>
      <c r="CP275"/>
      <c r="CQ275"/>
      <c r="CR275"/>
      <c r="CS275"/>
      <c r="CT275"/>
      <c r="CU275"/>
      <c r="CV275"/>
      <c r="CW275"/>
      <c r="CX275"/>
      <c r="CY275"/>
      <c r="CZ275"/>
      <c r="DA275"/>
      <c r="DB275"/>
      <c r="DC275"/>
      <c r="DD275"/>
      <c r="DE275"/>
      <c r="DF275"/>
      <c r="DG275"/>
      <c r="DH275"/>
      <c r="DI275"/>
      <c r="DJ275"/>
      <c r="DK275"/>
      <c r="DL275"/>
    </row>
    <row r="276" spans="3:116" hidden="1" outlineLevel="2">
      <c r="C276" s="179">
        <v>252</v>
      </c>
      <c r="D276" s="195">
        <f t="shared" ca="1" si="19"/>
        <v>-1.2923454922067097</v>
      </c>
      <c r="E276" s="195">
        <f t="shared" ca="1" si="15"/>
        <v>185.28984909723911</v>
      </c>
      <c r="F276" s="195">
        <f t="shared" ca="1" si="16"/>
        <v>202.57662781622824</v>
      </c>
      <c r="G276" s="195">
        <f t="shared" ca="1" si="17"/>
        <v>0</v>
      </c>
      <c r="H276" s="195">
        <f t="shared" ca="1" si="18"/>
        <v>0</v>
      </c>
      <c r="I276"/>
      <c r="O276"/>
      <c r="P276"/>
      <c r="V276"/>
      <c r="W276"/>
      <c r="X276"/>
      <c r="Y276"/>
      <c r="Z276"/>
      <c r="AA276"/>
      <c r="AB276"/>
      <c r="AC276"/>
      <c r="AD276"/>
      <c r="AE276"/>
      <c r="AF276"/>
      <c r="AG276"/>
      <c r="AH276"/>
      <c r="AI276"/>
      <c r="AJ276"/>
      <c r="AK276"/>
      <c r="AL276"/>
      <c r="AM276"/>
      <c r="AN276"/>
      <c r="AO276"/>
      <c r="AP276"/>
      <c r="AQ276"/>
      <c r="AR276"/>
      <c r="AS276"/>
      <c r="AT276"/>
      <c r="AU276"/>
      <c r="AV276"/>
      <c r="AW276"/>
      <c r="AX276"/>
      <c r="AY276"/>
      <c r="AZ276"/>
      <c r="BA276"/>
      <c r="BB276"/>
      <c r="BC276"/>
      <c r="BD276"/>
      <c r="BE276"/>
      <c r="BF276"/>
      <c r="BG276"/>
      <c r="BH276"/>
      <c r="BI276"/>
      <c r="BJ276"/>
      <c r="BK276"/>
      <c r="BL276"/>
      <c r="BM276"/>
      <c r="BN276"/>
      <c r="BO276"/>
      <c r="BP276"/>
      <c r="BQ276"/>
      <c r="BR276"/>
      <c r="BS276"/>
      <c r="BT276"/>
      <c r="BU276"/>
      <c r="BV276"/>
      <c r="BW276"/>
      <c r="BX276"/>
      <c r="BY276"/>
      <c r="BZ276"/>
      <c r="CA276"/>
      <c r="CB276"/>
      <c r="CC276"/>
      <c r="CD276"/>
      <c r="CE276"/>
      <c r="CF276"/>
      <c r="CG276"/>
      <c r="CH276"/>
      <c r="CI276"/>
      <c r="CJ276"/>
      <c r="CK276"/>
      <c r="CL276"/>
      <c r="CM276"/>
      <c r="CN276"/>
      <c r="CO276"/>
      <c r="CP276"/>
      <c r="CQ276"/>
      <c r="CR276"/>
      <c r="CS276"/>
      <c r="CT276"/>
      <c r="CU276"/>
      <c r="CV276"/>
      <c r="CW276"/>
      <c r="CX276"/>
      <c r="CY276"/>
      <c r="CZ276"/>
      <c r="DA276"/>
      <c r="DB276"/>
      <c r="DC276"/>
      <c r="DD276"/>
      <c r="DE276"/>
      <c r="DF276"/>
      <c r="DG276"/>
      <c r="DH276"/>
      <c r="DI276"/>
      <c r="DJ276"/>
      <c r="DK276"/>
      <c r="DL276"/>
    </row>
    <row r="277" spans="3:116" hidden="1" outlineLevel="2">
      <c r="C277" s="179">
        <v>253</v>
      </c>
      <c r="D277" s="195">
        <f t="shared" ca="1" si="19"/>
        <v>0.19189849484704391</v>
      </c>
      <c r="E277" s="195">
        <f t="shared" ca="1" si="15"/>
        <v>256.7320774180248</v>
      </c>
      <c r="F277" s="195">
        <f t="shared" ca="1" si="16"/>
        <v>256.69689685782362</v>
      </c>
      <c r="G277" s="195">
        <f t="shared" ca="1" si="17"/>
        <v>6.7320774180248009</v>
      </c>
      <c r="H277" s="195">
        <f t="shared" ca="1" si="18"/>
        <v>6.6968968578236172</v>
      </c>
      <c r="I277"/>
      <c r="O277"/>
      <c r="P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c r="BM277"/>
      <c r="BN277"/>
      <c r="BO277"/>
      <c r="BP277"/>
      <c r="BQ277"/>
      <c r="BR277"/>
      <c r="BS277"/>
      <c r="BT277"/>
      <c r="BU277"/>
      <c r="BV277"/>
      <c r="BW277"/>
      <c r="BX277"/>
      <c r="BY277"/>
      <c r="BZ277"/>
      <c r="CA277"/>
      <c r="CB277"/>
      <c r="CC277"/>
      <c r="CD277"/>
      <c r="CE277"/>
      <c r="CF277"/>
      <c r="CG277"/>
      <c r="CH277"/>
      <c r="CI277"/>
      <c r="CJ277"/>
      <c r="CK277"/>
      <c r="CL277"/>
      <c r="CM277"/>
      <c r="CN277"/>
      <c r="CO277"/>
      <c r="CP277"/>
      <c r="CQ277"/>
      <c r="CR277"/>
      <c r="CS277"/>
      <c r="CT277"/>
      <c r="CU277"/>
      <c r="CV277"/>
      <c r="CW277"/>
      <c r="CX277"/>
      <c r="CY277"/>
      <c r="CZ277"/>
      <c r="DA277"/>
      <c r="DB277"/>
      <c r="DC277"/>
      <c r="DD277"/>
      <c r="DE277"/>
      <c r="DF277"/>
      <c r="DG277"/>
      <c r="DH277"/>
      <c r="DI277"/>
      <c r="DJ277"/>
      <c r="DK277"/>
      <c r="DL277"/>
    </row>
    <row r="278" spans="3:116" hidden="1" outlineLevel="2">
      <c r="C278" s="179">
        <v>254</v>
      </c>
      <c r="D278" s="195">
        <f t="shared" ca="1" si="19"/>
        <v>-0.1116900081179079</v>
      </c>
      <c r="E278" s="195">
        <f t="shared" ca="1" si="15"/>
        <v>240.16588780562205</v>
      </c>
      <c r="F278" s="195">
        <f t="shared" ca="1" si="16"/>
        <v>244.56112448975341</v>
      </c>
      <c r="G278" s="195">
        <f t="shared" ca="1" si="17"/>
        <v>0</v>
      </c>
      <c r="H278" s="195">
        <f t="shared" ca="1" si="18"/>
        <v>0</v>
      </c>
      <c r="I278"/>
      <c r="O278"/>
      <c r="P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c r="BR278"/>
      <c r="BS278"/>
      <c r="BT278"/>
      <c r="BU278"/>
      <c r="BV278"/>
      <c r="BW278"/>
      <c r="BX278"/>
      <c r="BY278"/>
      <c r="BZ278"/>
      <c r="CA278"/>
      <c r="CB278"/>
      <c r="CC278"/>
      <c r="CD278"/>
      <c r="CE278"/>
      <c r="CF278"/>
      <c r="CG278"/>
      <c r="CH278"/>
      <c r="CI278"/>
      <c r="CJ278"/>
      <c r="CK278"/>
      <c r="CL278"/>
      <c r="CM278"/>
      <c r="CN278"/>
      <c r="CO278"/>
      <c r="CP278"/>
      <c r="CQ278"/>
      <c r="CR278"/>
      <c r="CS278"/>
      <c r="CT278"/>
      <c r="CU278"/>
      <c r="CV278"/>
      <c r="CW278"/>
      <c r="CX278"/>
      <c r="CY278"/>
      <c r="CZ278"/>
      <c r="DA278"/>
      <c r="DB278"/>
      <c r="DC278"/>
      <c r="DD278"/>
      <c r="DE278"/>
      <c r="DF278"/>
      <c r="DG278"/>
      <c r="DH278"/>
      <c r="DI278"/>
      <c r="DJ278"/>
      <c r="DK278"/>
      <c r="DL278"/>
    </row>
    <row r="279" spans="3:116" hidden="1" outlineLevel="2">
      <c r="C279" s="179">
        <v>255</v>
      </c>
      <c r="D279" s="195">
        <f t="shared" ca="1" si="19"/>
        <v>1.7475321773194088</v>
      </c>
      <c r="E279" s="195">
        <f t="shared" ca="1" si="15"/>
        <v>361.34391097152229</v>
      </c>
      <c r="F279" s="195">
        <f t="shared" ca="1" si="16"/>
        <v>329.00152834118649</v>
      </c>
      <c r="G279" s="195">
        <f t="shared" ca="1" si="17"/>
        <v>111.34391097152229</v>
      </c>
      <c r="H279" s="195">
        <f t="shared" ca="1" si="18"/>
        <v>79.001528341186486</v>
      </c>
      <c r="I279"/>
      <c r="O279"/>
      <c r="P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c r="BR279"/>
      <c r="BS279"/>
      <c r="BT279"/>
      <c r="BU279"/>
      <c r="BV279"/>
      <c r="BW279"/>
      <c r="BX279"/>
      <c r="BY279"/>
      <c r="BZ279"/>
      <c r="CA279"/>
      <c r="CB279"/>
      <c r="CC279"/>
      <c r="CD279"/>
      <c r="CE279"/>
      <c r="CF279"/>
      <c r="CG279"/>
      <c r="CH279"/>
      <c r="CI279"/>
      <c r="CJ279"/>
      <c r="CK279"/>
      <c r="CL279"/>
      <c r="CM279"/>
      <c r="CN279"/>
      <c r="CO279"/>
      <c r="CP279"/>
      <c r="CQ279"/>
      <c r="CR279"/>
      <c r="CS279"/>
      <c r="CT279"/>
      <c r="CU279"/>
      <c r="CV279"/>
      <c r="CW279"/>
      <c r="CX279"/>
      <c r="CY279"/>
      <c r="CZ279"/>
      <c r="DA279"/>
      <c r="DB279"/>
      <c r="DC279"/>
      <c r="DD279"/>
      <c r="DE279"/>
      <c r="DF279"/>
      <c r="DG279"/>
      <c r="DH279"/>
      <c r="DI279"/>
      <c r="DJ279"/>
      <c r="DK279"/>
      <c r="DL279"/>
    </row>
    <row r="280" spans="3:116" hidden="1" outlineLevel="2">
      <c r="C280" s="179">
        <v>256</v>
      </c>
      <c r="D280" s="195">
        <f t="shared" ca="1" si="19"/>
        <v>-1.8992594906415137</v>
      </c>
      <c r="E280" s="195">
        <f t="shared" ca="1" si="15"/>
        <v>162.15826839138029</v>
      </c>
      <c r="F280" s="195">
        <f t="shared" ca="1" si="16"/>
        <v>183.88282491183423</v>
      </c>
      <c r="G280" s="195">
        <f t="shared" ca="1" si="17"/>
        <v>0</v>
      </c>
      <c r="H280" s="195">
        <f t="shared" ca="1" si="18"/>
        <v>0</v>
      </c>
      <c r="I280"/>
      <c r="O280"/>
      <c r="P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c r="CC280"/>
      <c r="CD280"/>
      <c r="CE280"/>
      <c r="CF280"/>
      <c r="CG280"/>
      <c r="CH280"/>
      <c r="CI280"/>
      <c r="CJ280"/>
      <c r="CK280"/>
      <c r="CL280"/>
      <c r="CM280"/>
      <c r="CN280"/>
      <c r="CO280"/>
      <c r="CP280"/>
      <c r="CQ280"/>
      <c r="CR280"/>
      <c r="CS280"/>
      <c r="CT280"/>
      <c r="CU280"/>
      <c r="CV280"/>
      <c r="CW280"/>
      <c r="CX280"/>
      <c r="CY280"/>
      <c r="CZ280"/>
      <c r="DA280"/>
      <c r="DB280"/>
      <c r="DC280"/>
      <c r="DD280"/>
      <c r="DE280"/>
      <c r="DF280"/>
      <c r="DG280"/>
      <c r="DH280"/>
      <c r="DI280"/>
      <c r="DJ280"/>
      <c r="DK280"/>
      <c r="DL280"/>
    </row>
    <row r="281" spans="3:116" hidden="1" outlineLevel="2">
      <c r="C281" s="179">
        <v>257</v>
      </c>
      <c r="D281" s="195">
        <f t="shared" ca="1" si="19"/>
        <v>-1.7518968413730318</v>
      </c>
      <c r="E281" s="195">
        <f t="shared" ref="E281:E344" ca="1" si="20">$H$9 * EXP(($H$17 - $H$18 - ($H$11^2)/2)*$H$14 + $H$11*SQRT($H$14)*D281)</f>
        <v>167.49453262269452</v>
      </c>
      <c r="F281" s="195">
        <f t="shared" ref="F281:F344" ca="1" si="21">$H$9 * EXP(($H$17 - $H$18 - ($H$12^2)/2)*$H$14 + $H$12*SQRT($H$14)*D281)</f>
        <v>188.25682723678034</v>
      </c>
      <c r="G281" s="195">
        <f t="shared" ref="G281:G344" ca="1" si="22">MAX(E281-$H$16, 0)</f>
        <v>0</v>
      </c>
      <c r="H281" s="195">
        <f t="shared" ref="H281:H344" ca="1" si="23">MAX(F281-$H$16, 0)</f>
        <v>0</v>
      </c>
      <c r="I281"/>
      <c r="O281"/>
      <c r="P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c r="BR281"/>
      <c r="BS281"/>
      <c r="BT281"/>
      <c r="BU281"/>
      <c r="BV281"/>
      <c r="BW281"/>
      <c r="BX281"/>
      <c r="BY281"/>
      <c r="BZ281"/>
      <c r="CA281"/>
      <c r="CB281"/>
      <c r="CC281"/>
      <c r="CD281"/>
      <c r="CE281"/>
      <c r="CF281"/>
      <c r="CG281"/>
      <c r="CH281"/>
      <c r="CI281"/>
      <c r="CJ281"/>
      <c r="CK281"/>
      <c r="CL281"/>
      <c r="CM281"/>
      <c r="CN281"/>
      <c r="CO281"/>
      <c r="CP281"/>
      <c r="CQ281"/>
      <c r="CR281"/>
      <c r="CS281"/>
      <c r="CT281"/>
      <c r="CU281"/>
      <c r="CV281"/>
      <c r="CW281"/>
      <c r="CX281"/>
      <c r="CY281"/>
      <c r="CZ281"/>
      <c r="DA281"/>
      <c r="DB281"/>
      <c r="DC281"/>
      <c r="DD281"/>
      <c r="DE281"/>
      <c r="DF281"/>
      <c r="DG281"/>
      <c r="DH281"/>
      <c r="DI281"/>
      <c r="DJ281"/>
      <c r="DK281"/>
      <c r="DL281"/>
    </row>
    <row r="282" spans="3:116" hidden="1" outlineLevel="2">
      <c r="C282" s="179">
        <v>258</v>
      </c>
      <c r="D282" s="195">
        <f t="shared" ref="D282:D345" ca="1" si="24">_xlfn.NORM.S.INV(RAND())</f>
        <v>-1.5820864214421708</v>
      </c>
      <c r="E282" s="195">
        <f t="shared" ca="1" si="20"/>
        <v>173.86179866019467</v>
      </c>
      <c r="F282" s="195">
        <f t="shared" ca="1" si="21"/>
        <v>193.42630157888931</v>
      </c>
      <c r="G282" s="195">
        <f t="shared" ca="1" si="22"/>
        <v>0</v>
      </c>
      <c r="H282" s="195">
        <f t="shared" ca="1" si="23"/>
        <v>0</v>
      </c>
      <c r="I282"/>
      <c r="O282"/>
      <c r="P282"/>
      <c r="V282"/>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c r="BR282"/>
      <c r="BS282"/>
      <c r="BT282"/>
      <c r="BU282"/>
      <c r="BV282"/>
      <c r="BW282"/>
      <c r="BX282"/>
      <c r="BY282"/>
      <c r="BZ282"/>
      <c r="CA282"/>
      <c r="CB282"/>
      <c r="CC282"/>
      <c r="CD282"/>
      <c r="CE282"/>
      <c r="CF282"/>
      <c r="CG282"/>
      <c r="CH282"/>
      <c r="CI282"/>
      <c r="CJ282"/>
      <c r="CK282"/>
      <c r="CL282"/>
      <c r="CM282"/>
      <c r="CN282"/>
      <c r="CO282"/>
      <c r="CP282"/>
      <c r="CQ282"/>
      <c r="CR282"/>
      <c r="CS282"/>
      <c r="CT282"/>
      <c r="CU282"/>
      <c r="CV282"/>
      <c r="CW282"/>
      <c r="CX282"/>
      <c r="CY282"/>
      <c r="CZ282"/>
      <c r="DA282"/>
      <c r="DB282"/>
      <c r="DC282"/>
      <c r="DD282"/>
      <c r="DE282"/>
      <c r="DF282"/>
      <c r="DG282"/>
      <c r="DH282"/>
      <c r="DI282"/>
      <c r="DJ282"/>
      <c r="DK282"/>
      <c r="DL282"/>
    </row>
    <row r="283" spans="3:116" hidden="1" outlineLevel="2">
      <c r="C283" s="179">
        <v>259</v>
      </c>
      <c r="D283" s="195">
        <f t="shared" ca="1" si="24"/>
        <v>-0.36328904902041226</v>
      </c>
      <c r="E283" s="195">
        <f t="shared" ca="1" si="20"/>
        <v>227.24974869372059</v>
      </c>
      <c r="F283" s="195">
        <f t="shared" ca="1" si="21"/>
        <v>234.93956300365292</v>
      </c>
      <c r="G283" s="195">
        <f t="shared" ca="1" si="22"/>
        <v>0</v>
      </c>
      <c r="H283" s="195">
        <f t="shared" ca="1" si="23"/>
        <v>0</v>
      </c>
      <c r="I283"/>
      <c r="O283"/>
      <c r="P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c r="BM283"/>
      <c r="BN283"/>
      <c r="BO283"/>
      <c r="BP283"/>
      <c r="BQ283"/>
      <c r="BR283"/>
      <c r="BS283"/>
      <c r="BT283"/>
      <c r="BU283"/>
      <c r="BV283"/>
      <c r="BW283"/>
      <c r="BX283"/>
      <c r="BY283"/>
      <c r="BZ283"/>
      <c r="CA283"/>
      <c r="CB283"/>
      <c r="CC283"/>
      <c r="CD283"/>
      <c r="CE283"/>
      <c r="CF283"/>
      <c r="CG283"/>
      <c r="CH283"/>
      <c r="CI283"/>
      <c r="CJ283"/>
      <c r="CK283"/>
      <c r="CL283"/>
      <c r="CM283"/>
      <c r="CN283"/>
      <c r="CO283"/>
      <c r="CP283"/>
      <c r="CQ283"/>
      <c r="CR283"/>
      <c r="CS283"/>
      <c r="CT283"/>
      <c r="CU283"/>
      <c r="CV283"/>
      <c r="CW283"/>
      <c r="CX283"/>
      <c r="CY283"/>
      <c r="CZ283"/>
      <c r="DA283"/>
      <c r="DB283"/>
      <c r="DC283"/>
      <c r="DD283"/>
      <c r="DE283"/>
      <c r="DF283"/>
      <c r="DG283"/>
      <c r="DH283"/>
      <c r="DI283"/>
      <c r="DJ283"/>
      <c r="DK283"/>
      <c r="DL283"/>
    </row>
    <row r="284" spans="3:116" hidden="1" outlineLevel="2">
      <c r="C284" s="179">
        <v>260</v>
      </c>
      <c r="D284" s="195">
        <f t="shared" ca="1" si="24"/>
        <v>0.66156512792104205</v>
      </c>
      <c r="E284" s="195">
        <f t="shared" ca="1" si="20"/>
        <v>284.64026888654212</v>
      </c>
      <c r="F284" s="195">
        <f t="shared" ca="1" si="21"/>
        <v>276.66869862031155</v>
      </c>
      <c r="G284" s="195">
        <f t="shared" ca="1" si="22"/>
        <v>34.640268886542117</v>
      </c>
      <c r="H284" s="195">
        <f t="shared" ca="1" si="23"/>
        <v>26.668698620311545</v>
      </c>
      <c r="I284"/>
      <c r="O284"/>
      <c r="P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c r="BR284"/>
      <c r="BS284"/>
      <c r="BT284"/>
      <c r="BU284"/>
      <c r="BV284"/>
      <c r="BW284"/>
      <c r="BX284"/>
      <c r="BY284"/>
      <c r="BZ284"/>
      <c r="CA284"/>
      <c r="CB284"/>
      <c r="CC284"/>
      <c r="CD284"/>
      <c r="CE284"/>
      <c r="CF284"/>
      <c r="CG284"/>
      <c r="CH284"/>
      <c r="CI284"/>
      <c r="CJ284"/>
      <c r="CK284"/>
      <c r="CL284"/>
      <c r="CM284"/>
      <c r="CN284"/>
      <c r="CO284"/>
      <c r="CP284"/>
      <c r="CQ284"/>
      <c r="CR284"/>
      <c r="CS284"/>
      <c r="CT284"/>
      <c r="CU284"/>
      <c r="CV284"/>
      <c r="CW284"/>
      <c r="CX284"/>
      <c r="CY284"/>
      <c r="CZ284"/>
      <c r="DA284"/>
      <c r="DB284"/>
      <c r="DC284"/>
      <c r="DD284"/>
      <c r="DE284"/>
      <c r="DF284"/>
      <c r="DG284"/>
      <c r="DH284"/>
      <c r="DI284"/>
      <c r="DJ284"/>
      <c r="DK284"/>
      <c r="DL284"/>
    </row>
    <row r="285" spans="3:116" hidden="1" outlineLevel="2">
      <c r="C285" s="179">
        <v>261</v>
      </c>
      <c r="D285" s="195">
        <f t="shared" ca="1" si="24"/>
        <v>5.7497068196211481E-3</v>
      </c>
      <c r="E285" s="195">
        <f t="shared" ca="1" si="20"/>
        <v>246.44361665028867</v>
      </c>
      <c r="F285" s="195">
        <f t="shared" ca="1" si="21"/>
        <v>249.1861339428643</v>
      </c>
      <c r="G285" s="195">
        <f t="shared" ca="1" si="22"/>
        <v>0</v>
      </c>
      <c r="H285" s="195">
        <f t="shared" ca="1" si="23"/>
        <v>0</v>
      </c>
      <c r="I285"/>
      <c r="O285"/>
      <c r="P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c r="BR285"/>
      <c r="BS285"/>
      <c r="BT285"/>
      <c r="BU285"/>
      <c r="BV285"/>
      <c r="BW285"/>
      <c r="BX285"/>
      <c r="BY285"/>
      <c r="BZ285"/>
      <c r="CA285"/>
      <c r="CB285"/>
      <c r="CC285"/>
      <c r="CD285"/>
      <c r="CE285"/>
      <c r="CF285"/>
      <c r="CG285"/>
      <c r="CH285"/>
      <c r="CI285"/>
      <c r="CJ285"/>
      <c r="CK285"/>
      <c r="CL285"/>
      <c r="CM285"/>
      <c r="CN285"/>
      <c r="CO285"/>
      <c r="CP285"/>
      <c r="CQ285"/>
      <c r="CR285"/>
      <c r="CS285"/>
      <c r="CT285"/>
      <c r="CU285"/>
      <c r="CV285"/>
      <c r="CW285"/>
      <c r="CX285"/>
      <c r="CY285"/>
      <c r="CZ285"/>
      <c r="DA285"/>
      <c r="DB285"/>
      <c r="DC285"/>
      <c r="DD285"/>
      <c r="DE285"/>
      <c r="DF285"/>
      <c r="DG285"/>
      <c r="DH285"/>
      <c r="DI285"/>
      <c r="DJ285"/>
      <c r="DK285"/>
      <c r="DL285"/>
    </row>
    <row r="286" spans="3:116" hidden="1" outlineLevel="2">
      <c r="C286" s="179">
        <v>262</v>
      </c>
      <c r="D286" s="195">
        <f t="shared" ca="1" si="24"/>
        <v>-0.89357350958734405</v>
      </c>
      <c r="E286" s="195">
        <f t="shared" ca="1" si="20"/>
        <v>202.25672609008956</v>
      </c>
      <c r="F286" s="195">
        <f t="shared" ca="1" si="21"/>
        <v>215.88229591688929</v>
      </c>
      <c r="G286" s="195">
        <f t="shared" ca="1" si="22"/>
        <v>0</v>
      </c>
      <c r="H286" s="195">
        <f t="shared" ca="1" si="23"/>
        <v>0</v>
      </c>
      <c r="I286"/>
      <c r="O286"/>
      <c r="P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c r="BR286"/>
      <c r="BS286"/>
      <c r="BT286"/>
      <c r="BU286"/>
      <c r="BV286"/>
      <c r="BW286"/>
      <c r="BX286"/>
      <c r="BY286"/>
      <c r="BZ286"/>
      <c r="CA286"/>
      <c r="CB286"/>
      <c r="CC286"/>
      <c r="CD286"/>
      <c r="CE286"/>
      <c r="CF286"/>
      <c r="CG286"/>
      <c r="CH286"/>
      <c r="CI286"/>
      <c r="CJ286"/>
      <c r="CK286"/>
      <c r="CL286"/>
      <c r="CM286"/>
      <c r="CN286"/>
      <c r="CO286"/>
      <c r="CP286"/>
      <c r="CQ286"/>
      <c r="CR286"/>
      <c r="CS286"/>
      <c r="CT286"/>
      <c r="CU286"/>
      <c r="CV286"/>
      <c r="CW286"/>
      <c r="CX286"/>
      <c r="CY286"/>
      <c r="CZ286"/>
      <c r="DA286"/>
      <c r="DB286"/>
      <c r="DC286"/>
      <c r="DD286"/>
      <c r="DE286"/>
      <c r="DF286"/>
      <c r="DG286"/>
      <c r="DH286"/>
      <c r="DI286"/>
      <c r="DJ286"/>
      <c r="DK286"/>
      <c r="DL286"/>
    </row>
    <row r="287" spans="3:116" hidden="1" outlineLevel="2">
      <c r="C287" s="179">
        <v>263</v>
      </c>
      <c r="D287" s="195">
        <f t="shared" ca="1" si="24"/>
        <v>-0.15801996099930882</v>
      </c>
      <c r="E287" s="195">
        <f t="shared" ca="1" si="20"/>
        <v>237.73353990827377</v>
      </c>
      <c r="F287" s="195">
        <f t="shared" ca="1" si="21"/>
        <v>242.76026017263581</v>
      </c>
      <c r="G287" s="195">
        <f t="shared" ca="1" si="22"/>
        <v>0</v>
      </c>
      <c r="H287" s="195">
        <f t="shared" ca="1" si="23"/>
        <v>0</v>
      </c>
      <c r="I287"/>
      <c r="O287"/>
      <c r="P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c r="BR287"/>
      <c r="BS287"/>
      <c r="BT287"/>
      <c r="BU287"/>
      <c r="BV287"/>
      <c r="BW287"/>
      <c r="BX287"/>
      <c r="BY287"/>
      <c r="BZ287"/>
      <c r="CA287"/>
      <c r="CB287"/>
      <c r="CC287"/>
      <c r="CD287"/>
      <c r="CE287"/>
      <c r="CF287"/>
      <c r="CG287"/>
      <c r="CH287"/>
      <c r="CI287"/>
      <c r="CJ287"/>
      <c r="CK287"/>
      <c r="CL287"/>
      <c r="CM287"/>
      <c r="CN287"/>
      <c r="CO287"/>
      <c r="CP287"/>
      <c r="CQ287"/>
      <c r="CR287"/>
      <c r="CS287"/>
      <c r="CT287"/>
      <c r="CU287"/>
      <c r="CV287"/>
      <c r="CW287"/>
      <c r="CX287"/>
      <c r="CY287"/>
      <c r="CZ287"/>
      <c r="DA287"/>
      <c r="DB287"/>
      <c r="DC287"/>
      <c r="DD287"/>
      <c r="DE287"/>
      <c r="DF287"/>
      <c r="DG287"/>
      <c r="DH287"/>
      <c r="DI287"/>
      <c r="DJ287"/>
      <c r="DK287"/>
      <c r="DL287"/>
    </row>
    <row r="288" spans="3:116" hidden="1" outlineLevel="2">
      <c r="C288" s="179">
        <v>264</v>
      </c>
      <c r="D288" s="195">
        <f t="shared" ca="1" si="24"/>
        <v>-6.1656131145728342E-3</v>
      </c>
      <c r="E288" s="195">
        <f t="shared" ca="1" si="20"/>
        <v>245.79927532415704</v>
      </c>
      <c r="F288" s="195">
        <f t="shared" ca="1" si="21"/>
        <v>248.71292545616836</v>
      </c>
      <c r="G288" s="195">
        <f t="shared" ca="1" si="22"/>
        <v>0</v>
      </c>
      <c r="H288" s="195">
        <f t="shared" ca="1" si="23"/>
        <v>0</v>
      </c>
      <c r="I288"/>
      <c r="O288"/>
      <c r="P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c r="BR288"/>
      <c r="BS288"/>
      <c r="BT288"/>
      <c r="BU288"/>
      <c r="BV288"/>
      <c r="BW288"/>
      <c r="BX288"/>
      <c r="BY288"/>
      <c r="BZ288"/>
      <c r="CA288"/>
      <c r="CB288"/>
      <c r="CC288"/>
      <c r="CD288"/>
      <c r="CE288"/>
      <c r="CF288"/>
      <c r="CG288"/>
      <c r="CH288"/>
      <c r="CI288"/>
      <c r="CJ288"/>
      <c r="CK288"/>
      <c r="CL288"/>
      <c r="CM288"/>
      <c r="CN288"/>
      <c r="CO288"/>
      <c r="CP288"/>
      <c r="CQ288"/>
      <c r="CR288"/>
      <c r="CS288"/>
      <c r="CT288"/>
      <c r="CU288"/>
      <c r="CV288"/>
      <c r="CW288"/>
      <c r="CX288"/>
      <c r="CY288"/>
      <c r="CZ288"/>
      <c r="DA288"/>
      <c r="DB288"/>
      <c r="DC288"/>
      <c r="DD288"/>
      <c r="DE288"/>
      <c r="DF288"/>
      <c r="DG288"/>
      <c r="DH288"/>
      <c r="DI288"/>
      <c r="DJ288"/>
      <c r="DK288"/>
      <c r="DL288"/>
    </row>
    <row r="289" spans="3:116" hidden="1" outlineLevel="2">
      <c r="C289" s="179">
        <v>265</v>
      </c>
      <c r="D289" s="195">
        <f t="shared" ca="1" si="24"/>
        <v>1.8546404548728308</v>
      </c>
      <c r="E289" s="195">
        <f t="shared" ca="1" si="20"/>
        <v>369.94839975264119</v>
      </c>
      <c r="F289" s="195">
        <f t="shared" ca="1" si="21"/>
        <v>334.67138664067613</v>
      </c>
      <c r="G289" s="195">
        <f t="shared" ca="1" si="22"/>
        <v>119.94839975264119</v>
      </c>
      <c r="H289" s="195">
        <f t="shared" ca="1" si="23"/>
        <v>84.671386640676133</v>
      </c>
      <c r="I289"/>
      <c r="O289"/>
      <c r="P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c r="BR289"/>
      <c r="BS289"/>
      <c r="BT289"/>
      <c r="BU289"/>
      <c r="BV289"/>
      <c r="BW289"/>
      <c r="BX289"/>
      <c r="BY289"/>
      <c r="BZ289"/>
      <c r="CA289"/>
      <c r="CB289"/>
      <c r="CC289"/>
      <c r="CD289"/>
      <c r="CE289"/>
      <c r="CF289"/>
      <c r="CG289"/>
      <c r="CH289"/>
      <c r="CI289"/>
      <c r="CJ289"/>
      <c r="CK289"/>
      <c r="CL289"/>
      <c r="CM289"/>
      <c r="CN289"/>
      <c r="CO289"/>
      <c r="CP289"/>
      <c r="CQ289"/>
      <c r="CR289"/>
      <c r="CS289"/>
      <c r="CT289"/>
      <c r="CU289"/>
      <c r="CV289"/>
      <c r="CW289"/>
      <c r="CX289"/>
      <c r="CY289"/>
      <c r="CZ289"/>
      <c r="DA289"/>
      <c r="DB289"/>
      <c r="DC289"/>
      <c r="DD289"/>
      <c r="DE289"/>
      <c r="DF289"/>
      <c r="DG289"/>
      <c r="DH289"/>
      <c r="DI289"/>
      <c r="DJ289"/>
      <c r="DK289"/>
      <c r="DL289"/>
    </row>
    <row r="290" spans="3:116" hidden="1" outlineLevel="2">
      <c r="C290" s="179">
        <v>266</v>
      </c>
      <c r="D290" s="195">
        <f t="shared" ca="1" si="24"/>
        <v>1.2696315179521183</v>
      </c>
      <c r="E290" s="195">
        <f t="shared" ca="1" si="20"/>
        <v>325.32604481909362</v>
      </c>
      <c r="F290" s="195">
        <f t="shared" ca="1" si="21"/>
        <v>304.85129032670307</v>
      </c>
      <c r="G290" s="195">
        <f t="shared" ca="1" si="22"/>
        <v>75.326044819093624</v>
      </c>
      <c r="H290" s="195">
        <f t="shared" ca="1" si="23"/>
        <v>54.851290326703065</v>
      </c>
      <c r="I290"/>
      <c r="O290"/>
      <c r="P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c r="BR290"/>
      <c r="BS290"/>
      <c r="BT290"/>
      <c r="BU290"/>
      <c r="BV290"/>
      <c r="BW290"/>
      <c r="BX290"/>
      <c r="BY290"/>
      <c r="BZ290"/>
      <c r="CA290"/>
      <c r="CB290"/>
      <c r="CC290"/>
      <c r="CD290"/>
      <c r="CE290"/>
      <c r="CF290"/>
      <c r="CG290"/>
      <c r="CH290"/>
      <c r="CI290"/>
      <c r="CJ290"/>
      <c r="CK290"/>
      <c r="CL290"/>
      <c r="CM290"/>
      <c r="CN290"/>
      <c r="CO290"/>
      <c r="CP290"/>
      <c r="CQ290"/>
      <c r="CR290"/>
      <c r="CS290"/>
      <c r="CT290"/>
      <c r="CU290"/>
      <c r="CV290"/>
      <c r="CW290"/>
      <c r="CX290"/>
      <c r="CY290"/>
      <c r="CZ290"/>
      <c r="DA290"/>
      <c r="DB290"/>
      <c r="DC290"/>
      <c r="DD290"/>
      <c r="DE290"/>
      <c r="DF290"/>
      <c r="DG290"/>
      <c r="DH290"/>
      <c r="DI290"/>
      <c r="DJ290"/>
      <c r="DK290"/>
      <c r="DL290"/>
    </row>
    <row r="291" spans="3:116" hidden="1" outlineLevel="2">
      <c r="C291" s="179">
        <v>267</v>
      </c>
      <c r="D291" s="195">
        <f t="shared" ca="1" si="24"/>
        <v>-0.24923339870438435</v>
      </c>
      <c r="E291" s="195">
        <f t="shared" ca="1" si="20"/>
        <v>233.0165411173364</v>
      </c>
      <c r="F291" s="195">
        <f t="shared" ca="1" si="21"/>
        <v>239.25341844244687</v>
      </c>
      <c r="G291" s="195">
        <f t="shared" ca="1" si="22"/>
        <v>0</v>
      </c>
      <c r="H291" s="195">
        <f t="shared" ca="1" si="23"/>
        <v>0</v>
      </c>
      <c r="I291"/>
      <c r="O291"/>
      <c r="P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c r="BR291"/>
      <c r="BS291"/>
      <c r="BT291"/>
      <c r="BU291"/>
      <c r="BV291"/>
      <c r="BW291"/>
      <c r="BX291"/>
      <c r="BY291"/>
      <c r="BZ291"/>
      <c r="CA291"/>
      <c r="CB291"/>
      <c r="CC291"/>
      <c r="CD291"/>
      <c r="CE291"/>
      <c r="CF291"/>
      <c r="CG291"/>
      <c r="CH291"/>
      <c r="CI291"/>
      <c r="CJ291"/>
      <c r="CK291"/>
      <c r="CL291"/>
      <c r="CM291"/>
      <c r="CN291"/>
      <c r="CO291"/>
      <c r="CP291"/>
      <c r="CQ291"/>
      <c r="CR291"/>
      <c r="CS291"/>
      <c r="CT291"/>
      <c r="CU291"/>
      <c r="CV291"/>
      <c r="CW291"/>
      <c r="CX291"/>
      <c r="CY291"/>
      <c r="CZ291"/>
      <c r="DA291"/>
      <c r="DB291"/>
      <c r="DC291"/>
      <c r="DD291"/>
      <c r="DE291"/>
      <c r="DF291"/>
      <c r="DG291"/>
      <c r="DH291"/>
      <c r="DI291"/>
      <c r="DJ291"/>
      <c r="DK291"/>
      <c r="DL291"/>
    </row>
    <row r="292" spans="3:116" hidden="1" outlineLevel="2">
      <c r="C292" s="179">
        <v>268</v>
      </c>
      <c r="D292" s="195">
        <f t="shared" ca="1" si="24"/>
        <v>0.4910838925897118</v>
      </c>
      <c r="E292" s="195">
        <f t="shared" ca="1" si="20"/>
        <v>274.17559712167213</v>
      </c>
      <c r="F292" s="195">
        <f t="shared" ca="1" si="21"/>
        <v>269.24568942392222</v>
      </c>
      <c r="G292" s="195">
        <f t="shared" ca="1" si="22"/>
        <v>24.175597121672126</v>
      </c>
      <c r="H292" s="195">
        <f t="shared" ca="1" si="23"/>
        <v>19.245689423922215</v>
      </c>
      <c r="I292"/>
      <c r="O292"/>
      <c r="P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c r="BR292"/>
      <c r="BS292"/>
      <c r="BT292"/>
      <c r="BU292"/>
      <c r="BV292"/>
      <c r="BW292"/>
      <c r="BX292"/>
      <c r="BY292"/>
      <c r="BZ292"/>
      <c r="CA292"/>
      <c r="CB292"/>
      <c r="CC292"/>
      <c r="CD292"/>
      <c r="CE292"/>
      <c r="CF292"/>
      <c r="CG292"/>
      <c r="CH292"/>
      <c r="CI292"/>
      <c r="CJ292"/>
      <c r="CK292"/>
      <c r="CL292"/>
      <c r="CM292"/>
      <c r="CN292"/>
      <c r="CO292"/>
      <c r="CP292"/>
      <c r="CQ292"/>
      <c r="CR292"/>
      <c r="CS292"/>
      <c r="CT292"/>
      <c r="CU292"/>
      <c r="CV292"/>
      <c r="CW292"/>
      <c r="CX292"/>
      <c r="CY292"/>
      <c r="CZ292"/>
      <c r="DA292"/>
      <c r="DB292"/>
      <c r="DC292"/>
      <c r="DD292"/>
      <c r="DE292"/>
      <c r="DF292"/>
      <c r="DG292"/>
      <c r="DH292"/>
      <c r="DI292"/>
      <c r="DJ292"/>
      <c r="DK292"/>
      <c r="DL292"/>
    </row>
    <row r="293" spans="3:116" hidden="1" outlineLevel="2">
      <c r="C293" s="179">
        <v>269</v>
      </c>
      <c r="D293" s="195">
        <f t="shared" ca="1" si="24"/>
        <v>-1.8220044630206553</v>
      </c>
      <c r="E293" s="195">
        <f t="shared" ca="1" si="20"/>
        <v>164.93425918020242</v>
      </c>
      <c r="F293" s="195">
        <f t="shared" ca="1" si="21"/>
        <v>186.16307506551362</v>
      </c>
      <c r="G293" s="195">
        <f t="shared" ca="1" si="22"/>
        <v>0</v>
      </c>
      <c r="H293" s="195">
        <f t="shared" ca="1" si="23"/>
        <v>0</v>
      </c>
      <c r="I293"/>
      <c r="O293"/>
      <c r="P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c r="BR293"/>
      <c r="BS293"/>
      <c r="BT293"/>
      <c r="BU293"/>
      <c r="BV293"/>
      <c r="BW293"/>
      <c r="BX293"/>
      <c r="BY293"/>
      <c r="BZ293"/>
      <c r="CA293"/>
      <c r="CB293"/>
      <c r="CC293"/>
      <c r="CD293"/>
      <c r="CE293"/>
      <c r="CF293"/>
      <c r="CG293"/>
      <c r="CH293"/>
      <c r="CI293"/>
      <c r="CJ293"/>
      <c r="CK293"/>
      <c r="CL293"/>
      <c r="CM293"/>
      <c r="CN293"/>
      <c r="CO293"/>
      <c r="CP293"/>
      <c r="CQ293"/>
      <c r="CR293"/>
      <c r="CS293"/>
      <c r="CT293"/>
      <c r="CU293"/>
      <c r="CV293"/>
      <c r="CW293"/>
      <c r="CX293"/>
      <c r="CY293"/>
      <c r="CZ293"/>
      <c r="DA293"/>
      <c r="DB293"/>
      <c r="DC293"/>
      <c r="DD293"/>
      <c r="DE293"/>
      <c r="DF293"/>
      <c r="DG293"/>
      <c r="DH293"/>
      <c r="DI293"/>
      <c r="DJ293"/>
      <c r="DK293"/>
      <c r="DL293"/>
    </row>
    <row r="294" spans="3:116" hidden="1" outlineLevel="2">
      <c r="C294" s="179">
        <v>270</v>
      </c>
      <c r="D294" s="195">
        <f t="shared" ca="1" si="24"/>
        <v>0.71486463084952723</v>
      </c>
      <c r="E294" s="195">
        <f t="shared" ca="1" si="20"/>
        <v>287.99321060468651</v>
      </c>
      <c r="F294" s="195">
        <f t="shared" ca="1" si="21"/>
        <v>279.03116957568261</v>
      </c>
      <c r="G294" s="195">
        <f t="shared" ca="1" si="22"/>
        <v>37.99321060468651</v>
      </c>
      <c r="H294" s="195">
        <f t="shared" ca="1" si="23"/>
        <v>29.031169575682611</v>
      </c>
      <c r="I294"/>
      <c r="O294"/>
      <c r="P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c r="BR294"/>
      <c r="BS294"/>
      <c r="BT294"/>
      <c r="BU294"/>
      <c r="BV294"/>
      <c r="BW294"/>
      <c r="BX294"/>
      <c r="BY294"/>
      <c r="BZ294"/>
      <c r="CA294"/>
      <c r="CB294"/>
      <c r="CC294"/>
      <c r="CD294"/>
      <c r="CE294"/>
      <c r="CF294"/>
      <c r="CG294"/>
      <c r="CH294"/>
      <c r="CI294"/>
      <c r="CJ294"/>
      <c r="CK294"/>
      <c r="CL294"/>
      <c r="CM294"/>
      <c r="CN294"/>
      <c r="CO294"/>
      <c r="CP294"/>
      <c r="CQ294"/>
      <c r="CR294"/>
      <c r="CS294"/>
      <c r="CT294"/>
      <c r="CU294"/>
      <c r="CV294"/>
      <c r="CW294"/>
      <c r="CX294"/>
      <c r="CY294"/>
      <c r="CZ294"/>
      <c r="DA294"/>
      <c r="DB294"/>
      <c r="DC294"/>
      <c r="DD294"/>
      <c r="DE294"/>
      <c r="DF294"/>
      <c r="DG294"/>
      <c r="DH294"/>
      <c r="DI294"/>
      <c r="DJ294"/>
      <c r="DK294"/>
      <c r="DL294"/>
    </row>
    <row r="295" spans="3:116" hidden="1" outlineLevel="2">
      <c r="C295" s="179">
        <v>271</v>
      </c>
      <c r="D295" s="195">
        <f t="shared" ca="1" si="24"/>
        <v>-0.66191865102058034</v>
      </c>
      <c r="E295" s="195">
        <f t="shared" ca="1" si="20"/>
        <v>212.81771868723567</v>
      </c>
      <c r="F295" s="195">
        <f t="shared" ca="1" si="21"/>
        <v>224.0095444166875</v>
      </c>
      <c r="G295" s="195">
        <f t="shared" ca="1" si="22"/>
        <v>0</v>
      </c>
      <c r="H295" s="195">
        <f t="shared" ca="1" si="23"/>
        <v>0</v>
      </c>
      <c r="I295"/>
      <c r="O295"/>
      <c r="P295"/>
      <c r="V295"/>
      <c r="W295"/>
      <c r="X295"/>
      <c r="Y295"/>
      <c r="Z295"/>
      <c r="AA295"/>
      <c r="AB295"/>
      <c r="AC295"/>
      <c r="AD295"/>
      <c r="AE295"/>
      <c r="AF295"/>
      <c r="AG295"/>
      <c r="AH295"/>
      <c r="AI295"/>
      <c r="AJ295"/>
      <c r="AK295"/>
      <c r="AL295"/>
      <c r="AM295"/>
      <c r="AN295"/>
      <c r="AO295"/>
      <c r="AP295"/>
      <c r="AQ295"/>
      <c r="AR295"/>
      <c r="AS295"/>
      <c r="AT295"/>
      <c r="AU295"/>
      <c r="AV295"/>
      <c r="AW295"/>
      <c r="AX295"/>
      <c r="AY295"/>
      <c r="AZ295"/>
      <c r="BA295"/>
      <c r="BB295"/>
      <c r="BC295"/>
      <c r="BD295"/>
      <c r="BE295"/>
      <c r="BF295"/>
      <c r="BG295"/>
      <c r="BH295"/>
      <c r="BI295"/>
      <c r="BJ295"/>
      <c r="BK295"/>
      <c r="BL295"/>
      <c r="BM295"/>
      <c r="BN295"/>
      <c r="BO295"/>
      <c r="BP295"/>
      <c r="BQ295"/>
      <c r="BR295"/>
      <c r="BS295"/>
      <c r="BT295"/>
      <c r="BU295"/>
      <c r="BV295"/>
      <c r="BW295"/>
      <c r="BX295"/>
      <c r="BY295"/>
      <c r="BZ295"/>
      <c r="CA295"/>
      <c r="CB295"/>
      <c r="CC295"/>
      <c r="CD295"/>
      <c r="CE295"/>
      <c r="CF295"/>
      <c r="CG295"/>
      <c r="CH295"/>
      <c r="CI295"/>
      <c r="CJ295"/>
      <c r="CK295"/>
      <c r="CL295"/>
      <c r="CM295"/>
      <c r="CN295"/>
      <c r="CO295"/>
      <c r="CP295"/>
      <c r="CQ295"/>
      <c r="CR295"/>
      <c r="CS295"/>
      <c r="CT295"/>
      <c r="CU295"/>
      <c r="CV295"/>
      <c r="CW295"/>
      <c r="CX295"/>
      <c r="CY295"/>
      <c r="CZ295"/>
      <c r="DA295"/>
      <c r="DB295"/>
      <c r="DC295"/>
      <c r="DD295"/>
      <c r="DE295"/>
      <c r="DF295"/>
      <c r="DG295"/>
      <c r="DH295"/>
      <c r="DI295"/>
      <c r="DJ295"/>
      <c r="DK295"/>
      <c r="DL295"/>
    </row>
    <row r="296" spans="3:116" hidden="1" outlineLevel="2">
      <c r="C296" s="179">
        <v>272</v>
      </c>
      <c r="D296" s="195">
        <f t="shared" ca="1" si="24"/>
        <v>1.1418255566056212</v>
      </c>
      <c r="E296" s="195">
        <f t="shared" ca="1" si="20"/>
        <v>316.31764659613498</v>
      </c>
      <c r="F296" s="195">
        <f t="shared" ca="1" si="21"/>
        <v>298.69874265918725</v>
      </c>
      <c r="G296" s="195">
        <f t="shared" ca="1" si="22"/>
        <v>66.317646596134978</v>
      </c>
      <c r="H296" s="195">
        <f t="shared" ca="1" si="23"/>
        <v>48.698742659187246</v>
      </c>
      <c r="I296"/>
      <c r="O296"/>
      <c r="P296"/>
      <c r="V296"/>
      <c r="W296"/>
      <c r="X296"/>
      <c r="Y296"/>
      <c r="Z296"/>
      <c r="AA296"/>
      <c r="AB296"/>
      <c r="AC296"/>
      <c r="AD296"/>
      <c r="AE296"/>
      <c r="AF296"/>
      <c r="AG296"/>
      <c r="AH296"/>
      <c r="AI296"/>
      <c r="AJ296"/>
      <c r="AK296"/>
      <c r="AL296"/>
      <c r="AM296"/>
      <c r="AN296"/>
      <c r="AO296"/>
      <c r="AP296"/>
      <c r="AQ296"/>
      <c r="AR296"/>
      <c r="AS296"/>
      <c r="AT296"/>
      <c r="AU296"/>
      <c r="AV296"/>
      <c r="AW296"/>
      <c r="AX296"/>
      <c r="AY296"/>
      <c r="AZ296"/>
      <c r="BA296"/>
      <c r="BB296"/>
      <c r="BC296"/>
      <c r="BD296"/>
      <c r="BE296"/>
      <c r="BF296"/>
      <c r="BG296"/>
      <c r="BH296"/>
      <c r="BI296"/>
      <c r="BJ296"/>
      <c r="BK296"/>
      <c r="BL296"/>
      <c r="BM296"/>
      <c r="BN296"/>
      <c r="BO296"/>
      <c r="BP296"/>
      <c r="BQ296"/>
      <c r="BR296"/>
      <c r="BS296"/>
      <c r="BT296"/>
      <c r="BU296"/>
      <c r="BV296"/>
      <c r="BW296"/>
      <c r="BX296"/>
      <c r="BY296"/>
      <c r="BZ296"/>
      <c r="CA296"/>
      <c r="CB296"/>
      <c r="CC296"/>
      <c r="CD296"/>
      <c r="CE296"/>
      <c r="CF296"/>
      <c r="CG296"/>
      <c r="CH296"/>
      <c r="CI296"/>
      <c r="CJ296"/>
      <c r="CK296"/>
      <c r="CL296"/>
      <c r="CM296"/>
      <c r="CN296"/>
      <c r="CO296"/>
      <c r="CP296"/>
      <c r="CQ296"/>
      <c r="CR296"/>
      <c r="CS296"/>
      <c r="CT296"/>
      <c r="CU296"/>
      <c r="CV296"/>
      <c r="CW296"/>
      <c r="CX296"/>
      <c r="CY296"/>
      <c r="CZ296"/>
      <c r="DA296"/>
      <c r="DB296"/>
      <c r="DC296"/>
      <c r="DD296"/>
      <c r="DE296"/>
      <c r="DF296"/>
      <c r="DG296"/>
      <c r="DH296"/>
      <c r="DI296"/>
      <c r="DJ296"/>
      <c r="DK296"/>
      <c r="DL296"/>
    </row>
    <row r="297" spans="3:116" hidden="1" outlineLevel="2">
      <c r="C297" s="179">
        <v>273</v>
      </c>
      <c r="D297" s="195">
        <f t="shared" ca="1" si="24"/>
        <v>1.2332577833610925</v>
      </c>
      <c r="E297" s="195">
        <f t="shared" ca="1" si="20"/>
        <v>322.73643974950704</v>
      </c>
      <c r="F297" s="195">
        <f t="shared" ca="1" si="21"/>
        <v>303.08747888012465</v>
      </c>
      <c r="G297" s="195">
        <f t="shared" ca="1" si="22"/>
        <v>72.736439749507042</v>
      </c>
      <c r="H297" s="195">
        <f t="shared" ca="1" si="23"/>
        <v>53.08747888012465</v>
      </c>
      <c r="I297"/>
      <c r="O297"/>
      <c r="P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c r="BR297"/>
      <c r="BS297"/>
      <c r="BT297"/>
      <c r="BU297"/>
      <c r="BV297"/>
      <c r="BW297"/>
      <c r="BX297"/>
      <c r="BY297"/>
      <c r="BZ297"/>
      <c r="CA297"/>
      <c r="CB297"/>
      <c r="CC297"/>
      <c r="CD297"/>
      <c r="CE297"/>
      <c r="CF297"/>
      <c r="CG297"/>
      <c r="CH297"/>
      <c r="CI297"/>
      <c r="CJ297"/>
      <c r="CK297"/>
      <c r="CL297"/>
      <c r="CM297"/>
      <c r="CN297"/>
      <c r="CO297"/>
      <c r="CP297"/>
      <c r="CQ297"/>
      <c r="CR297"/>
      <c r="CS297"/>
      <c r="CT297"/>
      <c r="CU297"/>
      <c r="CV297"/>
      <c r="CW297"/>
      <c r="CX297"/>
      <c r="CY297"/>
      <c r="CZ297"/>
      <c r="DA297"/>
      <c r="DB297"/>
      <c r="DC297"/>
      <c r="DD297"/>
      <c r="DE297"/>
      <c r="DF297"/>
      <c r="DG297"/>
      <c r="DH297"/>
      <c r="DI297"/>
      <c r="DJ297"/>
      <c r="DK297"/>
      <c r="DL297"/>
    </row>
    <row r="298" spans="3:116" hidden="1" outlineLevel="2">
      <c r="C298" s="179">
        <v>274</v>
      </c>
      <c r="D298" s="195">
        <f t="shared" ca="1" si="24"/>
        <v>1.1010764313450538</v>
      </c>
      <c r="E298" s="195">
        <f t="shared" ca="1" si="20"/>
        <v>313.49822473349292</v>
      </c>
      <c r="F298" s="195">
        <f t="shared" ca="1" si="21"/>
        <v>296.76331698366096</v>
      </c>
      <c r="G298" s="195">
        <f t="shared" ca="1" si="22"/>
        <v>63.498224733492918</v>
      </c>
      <c r="H298" s="195">
        <f t="shared" ca="1" si="23"/>
        <v>46.763316983660957</v>
      </c>
      <c r="I298"/>
      <c r="O298"/>
      <c r="P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c r="BR298"/>
      <c r="BS298"/>
      <c r="BT298"/>
      <c r="BU298"/>
      <c r="BV298"/>
      <c r="BW298"/>
      <c r="BX298"/>
      <c r="BY298"/>
      <c r="BZ298"/>
      <c r="CA298"/>
      <c r="CB298"/>
      <c r="CC298"/>
      <c r="CD298"/>
      <c r="CE298"/>
      <c r="CF298"/>
      <c r="CG298"/>
      <c r="CH298"/>
      <c r="CI298"/>
      <c r="CJ298"/>
      <c r="CK298"/>
      <c r="CL298"/>
      <c r="CM298"/>
      <c r="CN298"/>
      <c r="CO298"/>
      <c r="CP298"/>
      <c r="CQ298"/>
      <c r="CR298"/>
      <c r="CS298"/>
      <c r="CT298"/>
      <c r="CU298"/>
      <c r="CV298"/>
      <c r="CW298"/>
      <c r="CX298"/>
      <c r="CY298"/>
      <c r="CZ298"/>
      <c r="DA298"/>
      <c r="DB298"/>
      <c r="DC298"/>
      <c r="DD298"/>
      <c r="DE298"/>
      <c r="DF298"/>
      <c r="DG298"/>
      <c r="DH298"/>
      <c r="DI298"/>
      <c r="DJ298"/>
      <c r="DK298"/>
      <c r="DL298"/>
    </row>
    <row r="299" spans="3:116" hidden="1" outlineLevel="2">
      <c r="C299" s="179">
        <v>275</v>
      </c>
      <c r="D299" s="195">
        <f t="shared" ca="1" si="24"/>
        <v>-1.9570128757167815</v>
      </c>
      <c r="E299" s="195">
        <f t="shared" ca="1" si="20"/>
        <v>160.11358968990976</v>
      </c>
      <c r="F299" s="195">
        <f t="shared" ca="1" si="21"/>
        <v>182.19644604124309</v>
      </c>
      <c r="G299" s="195">
        <f t="shared" ca="1" si="22"/>
        <v>0</v>
      </c>
      <c r="H299" s="195">
        <f t="shared" ca="1" si="23"/>
        <v>0</v>
      </c>
      <c r="I299"/>
      <c r="O299"/>
      <c r="P299"/>
      <c r="V299"/>
      <c r="W299"/>
      <c r="X299"/>
      <c r="Y299"/>
      <c r="Z299"/>
      <c r="AA299"/>
      <c r="AB299"/>
      <c r="AC299"/>
      <c r="AD299"/>
      <c r="AE299"/>
      <c r="AF299"/>
      <c r="AG299"/>
      <c r="AH299"/>
      <c r="AI299"/>
      <c r="AJ299"/>
      <c r="AK299"/>
      <c r="AL299"/>
      <c r="AM299"/>
      <c r="AN299"/>
      <c r="AO299"/>
      <c r="AP299"/>
      <c r="AQ299"/>
      <c r="AR299"/>
      <c r="AS299"/>
      <c r="AT299"/>
      <c r="AU299"/>
      <c r="AV299"/>
      <c r="AW299"/>
      <c r="AX299"/>
      <c r="AY299"/>
      <c r="AZ299"/>
      <c r="BA299"/>
      <c r="BB299"/>
      <c r="BC299"/>
      <c r="BD299"/>
      <c r="BE299"/>
      <c r="BF299"/>
      <c r="BG299"/>
      <c r="BH299"/>
      <c r="BI299"/>
      <c r="BJ299"/>
      <c r="BK299"/>
      <c r="BL299"/>
      <c r="BM299"/>
      <c r="BN299"/>
      <c r="BO299"/>
      <c r="BP299"/>
      <c r="BQ299"/>
      <c r="BR299"/>
      <c r="BS299"/>
      <c r="BT299"/>
      <c r="BU299"/>
      <c r="BV299"/>
      <c r="BW299"/>
      <c r="BX299"/>
      <c r="BY299"/>
      <c r="BZ299"/>
      <c r="CA299"/>
      <c r="CB299"/>
      <c r="CC299"/>
      <c r="CD299"/>
      <c r="CE299"/>
      <c r="CF299"/>
      <c r="CG299"/>
      <c r="CH299"/>
      <c r="CI299"/>
      <c r="CJ299"/>
      <c r="CK299"/>
      <c r="CL299"/>
      <c r="CM299"/>
      <c r="CN299"/>
      <c r="CO299"/>
      <c r="CP299"/>
      <c r="CQ299"/>
      <c r="CR299"/>
      <c r="CS299"/>
      <c r="CT299"/>
      <c r="CU299"/>
      <c r="CV299"/>
      <c r="CW299"/>
      <c r="CX299"/>
      <c r="CY299"/>
      <c r="CZ299"/>
      <c r="DA299"/>
      <c r="DB299"/>
      <c r="DC299"/>
      <c r="DD299"/>
      <c r="DE299"/>
      <c r="DF299"/>
      <c r="DG299"/>
      <c r="DH299"/>
      <c r="DI299"/>
      <c r="DJ299"/>
      <c r="DK299"/>
      <c r="DL299"/>
    </row>
    <row r="300" spans="3:116" hidden="1" outlineLevel="2">
      <c r="C300" s="179">
        <v>276</v>
      </c>
      <c r="D300" s="195">
        <f t="shared" ca="1" si="24"/>
        <v>-2.6413930749957841</v>
      </c>
      <c r="E300" s="195">
        <f t="shared" ca="1" si="20"/>
        <v>137.76019167495548</v>
      </c>
      <c r="F300" s="195">
        <f t="shared" ca="1" si="21"/>
        <v>163.35210051179718</v>
      </c>
      <c r="G300" s="195">
        <f t="shared" ca="1" si="22"/>
        <v>0</v>
      </c>
      <c r="H300" s="195">
        <f t="shared" ca="1" si="23"/>
        <v>0</v>
      </c>
      <c r="I300"/>
      <c r="O300"/>
      <c r="P300"/>
      <c r="V300"/>
      <c r="W300"/>
      <c r="X300"/>
      <c r="Y300"/>
      <c r="Z300"/>
      <c r="AA300"/>
      <c r="AB300"/>
      <c r="AC300"/>
      <c r="AD300"/>
      <c r="AE300"/>
      <c r="AF300"/>
      <c r="AG300"/>
      <c r="AH300"/>
      <c r="AI300"/>
      <c r="AJ300"/>
      <c r="AK300"/>
      <c r="AL300"/>
      <c r="AM300"/>
      <c r="AN300"/>
      <c r="AO300"/>
      <c r="AP300"/>
      <c r="AQ300"/>
      <c r="AR300"/>
      <c r="AS300"/>
      <c r="AT300"/>
      <c r="AU300"/>
      <c r="AV300"/>
      <c r="AW300"/>
      <c r="AX300"/>
      <c r="AY300"/>
      <c r="AZ300"/>
      <c r="BA300"/>
      <c r="BB300"/>
      <c r="BC300"/>
      <c r="BD300"/>
      <c r="BE300"/>
      <c r="BF300"/>
      <c r="BG300"/>
      <c r="BH300"/>
      <c r="BI300"/>
      <c r="BJ300"/>
      <c r="BK300"/>
      <c r="BL300"/>
      <c r="BM300"/>
      <c r="BN300"/>
      <c r="BO300"/>
      <c r="BP300"/>
      <c r="BQ300"/>
      <c r="BR300"/>
      <c r="BS300"/>
      <c r="BT300"/>
      <c r="BU300"/>
      <c r="BV300"/>
      <c r="BW300"/>
      <c r="BX300"/>
      <c r="BY300"/>
      <c r="BZ300"/>
      <c r="CA300"/>
      <c r="CB300"/>
      <c r="CC300"/>
      <c r="CD300"/>
      <c r="CE300"/>
      <c r="CF300"/>
      <c r="CG300"/>
      <c r="CH300"/>
      <c r="CI300"/>
      <c r="CJ300"/>
      <c r="CK300"/>
      <c r="CL300"/>
      <c r="CM300"/>
      <c r="CN300"/>
      <c r="CO300"/>
      <c r="CP300"/>
      <c r="CQ300"/>
      <c r="CR300"/>
      <c r="CS300"/>
      <c r="CT300"/>
      <c r="CU300"/>
      <c r="CV300"/>
      <c r="CW300"/>
      <c r="CX300"/>
      <c r="CY300"/>
      <c r="CZ300"/>
      <c r="DA300"/>
      <c r="DB300"/>
      <c r="DC300"/>
      <c r="DD300"/>
      <c r="DE300"/>
      <c r="DF300"/>
      <c r="DG300"/>
      <c r="DH300"/>
      <c r="DI300"/>
      <c r="DJ300"/>
      <c r="DK300"/>
      <c r="DL300"/>
    </row>
    <row r="301" spans="3:116" hidden="1" outlineLevel="2">
      <c r="C301" s="179">
        <v>277</v>
      </c>
      <c r="D301" s="195">
        <f t="shared" ca="1" si="24"/>
        <v>0.69199962752969468</v>
      </c>
      <c r="E301" s="195">
        <f t="shared" ca="1" si="20"/>
        <v>286.5500185162731</v>
      </c>
      <c r="F301" s="195">
        <f t="shared" ca="1" si="21"/>
        <v>278.01523018183161</v>
      </c>
      <c r="G301" s="195">
        <f t="shared" ca="1" si="22"/>
        <v>36.550018516273099</v>
      </c>
      <c r="H301" s="195">
        <f t="shared" ca="1" si="23"/>
        <v>28.015230181831612</v>
      </c>
      <c r="I301"/>
      <c r="O301"/>
      <c r="P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c r="CA301"/>
      <c r="CB301"/>
      <c r="CC301"/>
      <c r="CD301"/>
      <c r="CE301"/>
      <c r="CF301"/>
      <c r="CG301"/>
      <c r="CH301"/>
      <c r="CI301"/>
      <c r="CJ301"/>
      <c r="CK301"/>
      <c r="CL301"/>
      <c r="CM301"/>
      <c r="CN301"/>
      <c r="CO301"/>
      <c r="CP301"/>
      <c r="CQ301"/>
      <c r="CR301"/>
      <c r="CS301"/>
      <c r="CT301"/>
      <c r="CU301"/>
      <c r="CV301"/>
      <c r="CW301"/>
      <c r="CX301"/>
      <c r="CY301"/>
      <c r="CZ301"/>
      <c r="DA301"/>
      <c r="DB301"/>
      <c r="DC301"/>
      <c r="DD301"/>
      <c r="DE301"/>
      <c r="DF301"/>
      <c r="DG301"/>
      <c r="DH301"/>
      <c r="DI301"/>
      <c r="DJ301"/>
      <c r="DK301"/>
      <c r="DL301"/>
    </row>
    <row r="302" spans="3:116" hidden="1" outlineLevel="2">
      <c r="C302" s="179">
        <v>278</v>
      </c>
      <c r="D302" s="195">
        <f t="shared" ca="1" si="24"/>
        <v>0.39099775052351371</v>
      </c>
      <c r="E302" s="195">
        <f t="shared" ca="1" si="20"/>
        <v>268.21214974627719</v>
      </c>
      <c r="F302" s="195">
        <f t="shared" ca="1" si="21"/>
        <v>264.98091683180098</v>
      </c>
      <c r="G302" s="195">
        <f t="shared" ca="1" si="22"/>
        <v>18.212149746277191</v>
      </c>
      <c r="H302" s="195">
        <f t="shared" ca="1" si="23"/>
        <v>14.980916831800982</v>
      </c>
      <c r="I302"/>
      <c r="O302"/>
      <c r="P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c r="CA302"/>
      <c r="CB302"/>
      <c r="CC302"/>
      <c r="CD302"/>
      <c r="CE302"/>
      <c r="CF302"/>
      <c r="CG302"/>
      <c r="CH302"/>
      <c r="CI302"/>
      <c r="CJ302"/>
      <c r="CK302"/>
      <c r="CL302"/>
      <c r="CM302"/>
      <c r="CN302"/>
      <c r="CO302"/>
      <c r="CP302"/>
      <c r="CQ302"/>
      <c r="CR302"/>
      <c r="CS302"/>
      <c r="CT302"/>
      <c r="CU302"/>
      <c r="CV302"/>
      <c r="CW302"/>
      <c r="CX302"/>
      <c r="CY302"/>
      <c r="CZ302"/>
      <c r="DA302"/>
      <c r="DB302"/>
      <c r="DC302"/>
      <c r="DD302"/>
      <c r="DE302"/>
      <c r="DF302"/>
      <c r="DG302"/>
      <c r="DH302"/>
      <c r="DI302"/>
      <c r="DJ302"/>
      <c r="DK302"/>
      <c r="DL302"/>
    </row>
    <row r="303" spans="3:116" hidden="1" outlineLevel="2">
      <c r="C303" s="179">
        <v>279</v>
      </c>
      <c r="D303" s="195">
        <f t="shared" ca="1" si="24"/>
        <v>0.91521846042968369</v>
      </c>
      <c r="E303" s="195">
        <f t="shared" ca="1" si="20"/>
        <v>300.95410716443718</v>
      </c>
      <c r="F303" s="195">
        <f t="shared" ca="1" si="21"/>
        <v>288.09360531769335</v>
      </c>
      <c r="G303" s="195">
        <f t="shared" ca="1" si="22"/>
        <v>50.954107164437175</v>
      </c>
      <c r="H303" s="195">
        <f t="shared" ca="1" si="23"/>
        <v>38.093605317693346</v>
      </c>
      <c r="I303"/>
      <c r="O303"/>
      <c r="P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c r="BR303"/>
      <c r="BS303"/>
      <c r="BT303"/>
      <c r="BU303"/>
      <c r="BV303"/>
      <c r="BW303"/>
      <c r="BX303"/>
      <c r="BY303"/>
      <c r="BZ303"/>
      <c r="CA303"/>
      <c r="CB303"/>
      <c r="CC303"/>
      <c r="CD303"/>
      <c r="CE303"/>
      <c r="CF303"/>
      <c r="CG303"/>
      <c r="CH303"/>
      <c r="CI303"/>
      <c r="CJ303"/>
      <c r="CK303"/>
      <c r="CL303"/>
      <c r="CM303"/>
      <c r="CN303"/>
      <c r="CO303"/>
      <c r="CP303"/>
      <c r="CQ303"/>
      <c r="CR303"/>
      <c r="CS303"/>
      <c r="CT303"/>
      <c r="CU303"/>
      <c r="CV303"/>
      <c r="CW303"/>
      <c r="CX303"/>
      <c r="CY303"/>
      <c r="CZ303"/>
      <c r="DA303"/>
      <c r="DB303"/>
      <c r="DC303"/>
      <c r="DD303"/>
      <c r="DE303"/>
      <c r="DF303"/>
      <c r="DG303"/>
      <c r="DH303"/>
      <c r="DI303"/>
      <c r="DJ303"/>
      <c r="DK303"/>
      <c r="DL303"/>
    </row>
    <row r="304" spans="3:116" hidden="1" outlineLevel="2">
      <c r="C304" s="179">
        <v>280</v>
      </c>
      <c r="D304" s="195">
        <f t="shared" ca="1" si="24"/>
        <v>-1.4531356760161729</v>
      </c>
      <c r="E304" s="195">
        <f t="shared" ca="1" si="20"/>
        <v>178.85818421878187</v>
      </c>
      <c r="F304" s="195">
        <f t="shared" ca="1" si="21"/>
        <v>197.44652008079024</v>
      </c>
      <c r="G304" s="195">
        <f t="shared" ca="1" si="22"/>
        <v>0</v>
      </c>
      <c r="H304" s="195">
        <f t="shared" ca="1" si="23"/>
        <v>0</v>
      </c>
      <c r="I304"/>
      <c r="O304"/>
      <c r="P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c r="CA304"/>
      <c r="CB304"/>
      <c r="CC304"/>
      <c r="CD304"/>
      <c r="CE304"/>
      <c r="CF304"/>
      <c r="CG304"/>
      <c r="CH304"/>
      <c r="CI304"/>
      <c r="CJ304"/>
      <c r="CK304"/>
      <c r="CL304"/>
      <c r="CM304"/>
      <c r="CN304"/>
      <c r="CO304"/>
      <c r="CP304"/>
      <c r="CQ304"/>
      <c r="CR304"/>
      <c r="CS304"/>
      <c r="CT304"/>
      <c r="CU304"/>
      <c r="CV304"/>
      <c r="CW304"/>
      <c r="CX304"/>
      <c r="CY304"/>
      <c r="CZ304"/>
      <c r="DA304"/>
      <c r="DB304"/>
      <c r="DC304"/>
      <c r="DD304"/>
      <c r="DE304"/>
      <c r="DF304"/>
      <c r="DG304"/>
      <c r="DH304"/>
      <c r="DI304"/>
      <c r="DJ304"/>
      <c r="DK304"/>
      <c r="DL304"/>
    </row>
    <row r="305" spans="3:116" hidden="1" outlineLevel="2">
      <c r="C305" s="179">
        <v>281</v>
      </c>
      <c r="D305" s="195">
        <f t="shared" ca="1" si="24"/>
        <v>-1.1821582326195663</v>
      </c>
      <c r="E305" s="195">
        <f t="shared" ca="1" si="20"/>
        <v>189.83043389705335</v>
      </c>
      <c r="F305" s="195">
        <f t="shared" ca="1" si="21"/>
        <v>206.16898028012014</v>
      </c>
      <c r="G305" s="195">
        <f t="shared" ca="1" si="22"/>
        <v>0</v>
      </c>
      <c r="H305" s="195">
        <f t="shared" ca="1" si="23"/>
        <v>0</v>
      </c>
      <c r="I305"/>
      <c r="O305"/>
      <c r="P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c r="CA305"/>
      <c r="CB305"/>
      <c r="CC305"/>
      <c r="CD305"/>
      <c r="CE305"/>
      <c r="CF305"/>
      <c r="CG305"/>
      <c r="CH305"/>
      <c r="CI305"/>
      <c r="CJ305"/>
      <c r="CK305"/>
      <c r="CL305"/>
      <c r="CM305"/>
      <c r="CN305"/>
      <c r="CO305"/>
      <c r="CP305"/>
      <c r="CQ305"/>
      <c r="CR305"/>
      <c r="CS305"/>
      <c r="CT305"/>
      <c r="CU305"/>
      <c r="CV305"/>
      <c r="CW305"/>
      <c r="CX305"/>
      <c r="CY305"/>
      <c r="CZ305"/>
      <c r="DA305"/>
      <c r="DB305"/>
      <c r="DC305"/>
      <c r="DD305"/>
      <c r="DE305"/>
      <c r="DF305"/>
      <c r="DG305"/>
      <c r="DH305"/>
      <c r="DI305"/>
      <c r="DJ305"/>
      <c r="DK305"/>
      <c r="DL305"/>
    </row>
    <row r="306" spans="3:116" hidden="1" outlineLevel="2">
      <c r="C306" s="179">
        <v>282</v>
      </c>
      <c r="D306" s="195">
        <f t="shared" ca="1" si="24"/>
        <v>-0.70997898252260272</v>
      </c>
      <c r="E306" s="195">
        <f t="shared" ca="1" si="20"/>
        <v>210.58227032615693</v>
      </c>
      <c r="F306" s="195">
        <f t="shared" ca="1" si="21"/>
        <v>222.29864243276702</v>
      </c>
      <c r="G306" s="195">
        <f t="shared" ca="1" si="22"/>
        <v>0</v>
      </c>
      <c r="H306" s="195">
        <f t="shared" ca="1" si="23"/>
        <v>0</v>
      </c>
      <c r="I306"/>
      <c r="O306"/>
      <c r="P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c r="CA306"/>
      <c r="CB306"/>
      <c r="CC306"/>
      <c r="CD306"/>
      <c r="CE306"/>
      <c r="CF306"/>
      <c r="CG306"/>
      <c r="CH306"/>
      <c r="CI306"/>
      <c r="CJ306"/>
      <c r="CK306"/>
      <c r="CL306"/>
      <c r="CM306"/>
      <c r="CN306"/>
      <c r="CO306"/>
      <c r="CP306"/>
      <c r="CQ306"/>
      <c r="CR306"/>
      <c r="CS306"/>
      <c r="CT306"/>
      <c r="CU306"/>
      <c r="CV306"/>
      <c r="CW306"/>
      <c r="CX306"/>
      <c r="CY306"/>
      <c r="CZ306"/>
      <c r="DA306"/>
      <c r="DB306"/>
      <c r="DC306"/>
      <c r="DD306"/>
      <c r="DE306"/>
      <c r="DF306"/>
      <c r="DG306"/>
      <c r="DH306"/>
      <c r="DI306"/>
      <c r="DJ306"/>
      <c r="DK306"/>
      <c r="DL306"/>
    </row>
    <row r="307" spans="3:116" hidden="1" outlineLevel="2">
      <c r="C307" s="179">
        <v>283</v>
      </c>
      <c r="D307" s="195">
        <f t="shared" ca="1" si="24"/>
        <v>0.19066206804316491</v>
      </c>
      <c r="E307" s="195">
        <f t="shared" ca="1" si="20"/>
        <v>256.66234244684603</v>
      </c>
      <c r="F307" s="195">
        <f t="shared" ca="1" si="21"/>
        <v>256.64626989932896</v>
      </c>
      <c r="G307" s="195">
        <f t="shared" ca="1" si="22"/>
        <v>6.6623424468460257</v>
      </c>
      <c r="H307" s="195">
        <f t="shared" ca="1" si="23"/>
        <v>6.6462698993289564</v>
      </c>
      <c r="I307"/>
      <c r="O307"/>
      <c r="P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c r="CA307"/>
      <c r="CB307"/>
      <c r="CC307"/>
      <c r="CD307"/>
      <c r="CE307"/>
      <c r="CF307"/>
      <c r="CG307"/>
      <c r="CH307"/>
      <c r="CI307"/>
      <c r="CJ307"/>
      <c r="CK307"/>
      <c r="CL307"/>
      <c r="CM307"/>
      <c r="CN307"/>
      <c r="CO307"/>
      <c r="CP307"/>
      <c r="CQ307"/>
      <c r="CR307"/>
      <c r="CS307"/>
      <c r="CT307"/>
      <c r="CU307"/>
      <c r="CV307"/>
      <c r="CW307"/>
      <c r="CX307"/>
      <c r="CY307"/>
      <c r="CZ307"/>
      <c r="DA307"/>
      <c r="DB307"/>
      <c r="DC307"/>
      <c r="DD307"/>
      <c r="DE307"/>
      <c r="DF307"/>
      <c r="DG307"/>
      <c r="DH307"/>
      <c r="DI307"/>
      <c r="DJ307"/>
      <c r="DK307"/>
      <c r="DL307"/>
    </row>
    <row r="308" spans="3:116" hidden="1" outlineLevel="2">
      <c r="C308" s="179">
        <v>284</v>
      </c>
      <c r="D308" s="195">
        <f t="shared" ca="1" si="24"/>
        <v>-0.57732316418813501</v>
      </c>
      <c r="E308" s="195">
        <f t="shared" ca="1" si="20"/>
        <v>216.8103426038461</v>
      </c>
      <c r="F308" s="195">
        <f t="shared" ca="1" si="21"/>
        <v>227.05311318601278</v>
      </c>
      <c r="G308" s="195">
        <f t="shared" ca="1" si="22"/>
        <v>0</v>
      </c>
      <c r="H308" s="195">
        <f t="shared" ca="1" si="23"/>
        <v>0</v>
      </c>
      <c r="I308"/>
      <c r="O308"/>
      <c r="P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c r="CA308"/>
      <c r="CB308"/>
      <c r="CC308"/>
      <c r="CD308"/>
      <c r="CE308"/>
      <c r="CF308"/>
      <c r="CG308"/>
      <c r="CH308"/>
      <c r="CI308"/>
      <c r="CJ308"/>
      <c r="CK308"/>
      <c r="CL308"/>
      <c r="CM308"/>
      <c r="CN308"/>
      <c r="CO308"/>
      <c r="CP308"/>
      <c r="CQ308"/>
      <c r="CR308"/>
      <c r="CS308"/>
      <c r="CT308"/>
      <c r="CU308"/>
      <c r="CV308"/>
      <c r="CW308"/>
      <c r="CX308"/>
      <c r="CY308"/>
      <c r="CZ308"/>
      <c r="DA308"/>
      <c r="DB308"/>
      <c r="DC308"/>
      <c r="DD308"/>
      <c r="DE308"/>
      <c r="DF308"/>
      <c r="DG308"/>
      <c r="DH308"/>
      <c r="DI308"/>
      <c r="DJ308"/>
      <c r="DK308"/>
      <c r="DL308"/>
    </row>
    <row r="309" spans="3:116" hidden="1" outlineLevel="2">
      <c r="C309" s="179">
        <v>285</v>
      </c>
      <c r="D309" s="195">
        <f t="shared" ca="1" si="24"/>
        <v>-0.66778285872191956</v>
      </c>
      <c r="E309" s="195">
        <f t="shared" ca="1" si="20"/>
        <v>212.54368847882787</v>
      </c>
      <c r="F309" s="195">
        <f t="shared" ca="1" si="21"/>
        <v>223.80008090596368</v>
      </c>
      <c r="G309" s="195">
        <f t="shared" ca="1" si="22"/>
        <v>0</v>
      </c>
      <c r="H309" s="195">
        <f t="shared" ca="1" si="23"/>
        <v>0</v>
      </c>
      <c r="I309"/>
      <c r="O309"/>
      <c r="P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c r="BR309"/>
      <c r="BS309"/>
      <c r="BT309"/>
      <c r="BU309"/>
      <c r="BV309"/>
      <c r="BW309"/>
      <c r="BX309"/>
      <c r="BY309"/>
      <c r="BZ309"/>
      <c r="CA309"/>
      <c r="CB309"/>
      <c r="CC309"/>
      <c r="CD309"/>
      <c r="CE309"/>
      <c r="CF309"/>
      <c r="CG309"/>
      <c r="CH309"/>
      <c r="CI309"/>
      <c r="CJ309"/>
      <c r="CK309"/>
      <c r="CL309"/>
      <c r="CM309"/>
      <c r="CN309"/>
      <c r="CO309"/>
      <c r="CP309"/>
      <c r="CQ309"/>
      <c r="CR309"/>
      <c r="CS309"/>
      <c r="CT309"/>
      <c r="CU309"/>
      <c r="CV309"/>
      <c r="CW309"/>
      <c r="CX309"/>
      <c r="CY309"/>
      <c r="CZ309"/>
      <c r="DA309"/>
      <c r="DB309"/>
      <c r="DC309"/>
      <c r="DD309"/>
      <c r="DE309"/>
      <c r="DF309"/>
      <c r="DG309"/>
      <c r="DH309"/>
      <c r="DI309"/>
      <c r="DJ309"/>
      <c r="DK309"/>
      <c r="DL309"/>
    </row>
    <row r="310" spans="3:116" hidden="1" outlineLevel="2">
      <c r="C310" s="179">
        <v>286</v>
      </c>
      <c r="D310" s="195">
        <f t="shared" ca="1" si="24"/>
        <v>1.6089625108664702</v>
      </c>
      <c r="E310" s="195">
        <f t="shared" ca="1" si="20"/>
        <v>350.50824758207108</v>
      </c>
      <c r="F310" s="195">
        <f t="shared" ca="1" si="21"/>
        <v>321.80852303909444</v>
      </c>
      <c r="G310" s="195">
        <f t="shared" ca="1" si="22"/>
        <v>100.50824758207108</v>
      </c>
      <c r="H310" s="195">
        <f t="shared" ca="1" si="23"/>
        <v>71.808523039094439</v>
      </c>
      <c r="I310"/>
      <c r="O310"/>
      <c r="P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c r="BR310"/>
      <c r="BS310"/>
      <c r="BT310"/>
      <c r="BU310"/>
      <c r="BV310"/>
      <c r="BW310"/>
      <c r="BX310"/>
      <c r="BY310"/>
      <c r="BZ310"/>
      <c r="CA310"/>
      <c r="CB310"/>
      <c r="CC310"/>
      <c r="CD310"/>
      <c r="CE310"/>
      <c r="CF310"/>
      <c r="CG310"/>
      <c r="CH310"/>
      <c r="CI310"/>
      <c r="CJ310"/>
      <c r="CK310"/>
      <c r="CL310"/>
      <c r="CM310"/>
      <c r="CN310"/>
      <c r="CO310"/>
      <c r="CP310"/>
      <c r="CQ310"/>
      <c r="CR310"/>
      <c r="CS310"/>
      <c r="CT310"/>
      <c r="CU310"/>
      <c r="CV310"/>
      <c r="CW310"/>
      <c r="CX310"/>
      <c r="CY310"/>
      <c r="CZ310"/>
      <c r="DA310"/>
      <c r="DB310"/>
      <c r="DC310"/>
      <c r="DD310"/>
      <c r="DE310"/>
      <c r="DF310"/>
      <c r="DG310"/>
      <c r="DH310"/>
      <c r="DI310"/>
      <c r="DJ310"/>
      <c r="DK310"/>
      <c r="DL310"/>
    </row>
    <row r="311" spans="3:116" hidden="1" outlineLevel="2">
      <c r="C311" s="179">
        <v>287</v>
      </c>
      <c r="D311" s="195">
        <f t="shared" ca="1" si="24"/>
        <v>-0.172593534547758</v>
      </c>
      <c r="E311" s="195">
        <f t="shared" ca="1" si="20"/>
        <v>236.97352440082526</v>
      </c>
      <c r="F311" s="195">
        <f t="shared" ca="1" si="21"/>
        <v>242.19652576353954</v>
      </c>
      <c r="G311" s="195">
        <f t="shared" ca="1" si="22"/>
        <v>0</v>
      </c>
      <c r="H311" s="195">
        <f t="shared" ca="1" si="23"/>
        <v>0</v>
      </c>
      <c r="I311"/>
      <c r="O311"/>
      <c r="P311"/>
      <c r="V311"/>
      <c r="W311"/>
      <c r="X311"/>
      <c r="Y311"/>
      <c r="Z311"/>
      <c r="AA311"/>
      <c r="AB311"/>
      <c r="AC311"/>
      <c r="AD311"/>
      <c r="AE311"/>
      <c r="AF311"/>
      <c r="AG311"/>
      <c r="AH311"/>
      <c r="AI311"/>
      <c r="AJ311"/>
      <c r="AK311"/>
      <c r="AL311"/>
      <c r="AM311"/>
      <c r="AN311"/>
      <c r="AO311"/>
      <c r="AP311"/>
      <c r="AQ311"/>
      <c r="AR311"/>
      <c r="AS311"/>
      <c r="AT311"/>
      <c r="AU311"/>
      <c r="AV311"/>
      <c r="AW311"/>
      <c r="AX311"/>
      <c r="AY311"/>
      <c r="AZ311"/>
      <c r="BA311"/>
      <c r="BB311"/>
      <c r="BC311"/>
      <c r="BD311"/>
      <c r="BE311"/>
      <c r="BF311"/>
      <c r="BG311"/>
      <c r="BH311"/>
      <c r="BI311"/>
      <c r="BJ311"/>
      <c r="BK311"/>
      <c r="BL311"/>
      <c r="BM311"/>
      <c r="BN311"/>
      <c r="BO311"/>
      <c r="BP311"/>
      <c r="BQ311"/>
      <c r="BR311"/>
      <c r="BS311"/>
      <c r="BT311"/>
      <c r="BU311"/>
      <c r="BV311"/>
      <c r="BW311"/>
      <c r="BX311"/>
      <c r="BY311"/>
      <c r="BZ311"/>
      <c r="CA311"/>
      <c r="CB311"/>
      <c r="CC311"/>
      <c r="CD311"/>
      <c r="CE311"/>
      <c r="CF311"/>
      <c r="CG311"/>
      <c r="CH311"/>
      <c r="CI311"/>
      <c r="CJ311"/>
      <c r="CK311"/>
      <c r="CL311"/>
      <c r="CM311"/>
      <c r="CN311"/>
      <c r="CO311"/>
      <c r="CP311"/>
      <c r="CQ311"/>
      <c r="CR311"/>
      <c r="CS311"/>
      <c r="CT311"/>
      <c r="CU311"/>
      <c r="CV311"/>
      <c r="CW311"/>
      <c r="CX311"/>
      <c r="CY311"/>
      <c r="CZ311"/>
      <c r="DA311"/>
      <c r="DB311"/>
      <c r="DC311"/>
      <c r="DD311"/>
      <c r="DE311"/>
      <c r="DF311"/>
      <c r="DG311"/>
      <c r="DH311"/>
      <c r="DI311"/>
      <c r="DJ311"/>
      <c r="DK311"/>
      <c r="DL311"/>
    </row>
    <row r="312" spans="3:116" hidden="1" outlineLevel="2">
      <c r="C312" s="179">
        <v>288</v>
      </c>
      <c r="D312" s="195">
        <f t="shared" ca="1" si="24"/>
        <v>-0.50315738607320926</v>
      </c>
      <c r="E312" s="195">
        <f t="shared" ca="1" si="20"/>
        <v>220.3722934740901</v>
      </c>
      <c r="F312" s="195">
        <f t="shared" ca="1" si="21"/>
        <v>229.75544306440503</v>
      </c>
      <c r="G312" s="195">
        <f t="shared" ca="1" si="22"/>
        <v>0</v>
      </c>
      <c r="H312" s="195">
        <f t="shared" ca="1" si="23"/>
        <v>0</v>
      </c>
      <c r="I312"/>
      <c r="O312"/>
      <c r="P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c r="BR312"/>
      <c r="BS312"/>
      <c r="BT312"/>
      <c r="BU312"/>
      <c r="BV312"/>
      <c r="BW312"/>
      <c r="BX312"/>
      <c r="BY312"/>
      <c r="BZ312"/>
      <c r="CA312"/>
      <c r="CB312"/>
      <c r="CC312"/>
      <c r="CD312"/>
      <c r="CE312"/>
      <c r="CF312"/>
      <c r="CG312"/>
      <c r="CH312"/>
      <c r="CI312"/>
      <c r="CJ312"/>
      <c r="CK312"/>
      <c r="CL312"/>
      <c r="CM312"/>
      <c r="CN312"/>
      <c r="CO312"/>
      <c r="CP312"/>
      <c r="CQ312"/>
      <c r="CR312"/>
      <c r="CS312"/>
      <c r="CT312"/>
      <c r="CU312"/>
      <c r="CV312"/>
      <c r="CW312"/>
      <c r="CX312"/>
      <c r="CY312"/>
      <c r="CZ312"/>
      <c r="DA312"/>
      <c r="DB312"/>
      <c r="DC312"/>
      <c r="DD312"/>
      <c r="DE312"/>
      <c r="DF312"/>
      <c r="DG312"/>
      <c r="DH312"/>
      <c r="DI312"/>
      <c r="DJ312"/>
      <c r="DK312"/>
      <c r="DL312"/>
    </row>
    <row r="313" spans="3:116" hidden="1" outlineLevel="2">
      <c r="C313" s="179">
        <v>289</v>
      </c>
      <c r="D313" s="195">
        <f t="shared" ca="1" si="24"/>
        <v>-1.490177865552293</v>
      </c>
      <c r="E313" s="195">
        <f t="shared" ca="1" si="20"/>
        <v>177.40840981695291</v>
      </c>
      <c r="F313" s="195">
        <f t="shared" ca="1" si="21"/>
        <v>196.28319999749496</v>
      </c>
      <c r="G313" s="195">
        <f t="shared" ca="1" si="22"/>
        <v>0</v>
      </c>
      <c r="H313" s="195">
        <f t="shared" ca="1" si="23"/>
        <v>0</v>
      </c>
      <c r="I313"/>
      <c r="O313"/>
      <c r="P313"/>
      <c r="V313"/>
      <c r="W313"/>
      <c r="X313"/>
      <c r="Y313"/>
      <c r="Z313"/>
      <c r="AA313"/>
      <c r="AB313"/>
      <c r="AC313"/>
      <c r="AD313"/>
      <c r="AE313"/>
      <c r="AF313"/>
      <c r="AG313"/>
      <c r="AH313"/>
      <c r="AI313"/>
      <c r="AJ313"/>
      <c r="AK313"/>
      <c r="AL313"/>
      <c r="AM313"/>
      <c r="AN313"/>
      <c r="AO313"/>
      <c r="AP313"/>
      <c r="AQ313"/>
      <c r="AR313"/>
      <c r="AS313"/>
      <c r="AT313"/>
      <c r="AU313"/>
      <c r="AV313"/>
      <c r="AW313"/>
      <c r="AX313"/>
      <c r="AY313"/>
      <c r="AZ313"/>
      <c r="BA313"/>
      <c r="BB313"/>
      <c r="BC313"/>
      <c r="BD313"/>
      <c r="BE313"/>
      <c r="BF313"/>
      <c r="BG313"/>
      <c r="BH313"/>
      <c r="BI313"/>
      <c r="BJ313"/>
      <c r="BK313"/>
      <c r="BL313"/>
      <c r="BM313"/>
      <c r="BN313"/>
      <c r="BO313"/>
      <c r="BP313"/>
      <c r="BQ313"/>
      <c r="BR313"/>
      <c r="BS313"/>
      <c r="BT313"/>
      <c r="BU313"/>
      <c r="BV313"/>
      <c r="BW313"/>
      <c r="BX313"/>
      <c r="BY313"/>
      <c r="BZ313"/>
      <c r="CA313"/>
      <c r="CB313"/>
      <c r="CC313"/>
      <c r="CD313"/>
      <c r="CE313"/>
      <c r="CF313"/>
      <c r="CG313"/>
      <c r="CH313"/>
      <c r="CI313"/>
      <c r="CJ313"/>
      <c r="CK313"/>
      <c r="CL313"/>
      <c r="CM313"/>
      <c r="CN313"/>
      <c r="CO313"/>
      <c r="CP313"/>
      <c r="CQ313"/>
      <c r="CR313"/>
      <c r="CS313"/>
      <c r="CT313"/>
      <c r="CU313"/>
      <c r="CV313"/>
      <c r="CW313"/>
      <c r="CX313"/>
      <c r="CY313"/>
      <c r="CZ313"/>
      <c r="DA313"/>
      <c r="DB313"/>
      <c r="DC313"/>
      <c r="DD313"/>
      <c r="DE313"/>
      <c r="DF313"/>
      <c r="DG313"/>
      <c r="DH313"/>
      <c r="DI313"/>
      <c r="DJ313"/>
      <c r="DK313"/>
      <c r="DL313"/>
    </row>
    <row r="314" spans="3:116" hidden="1" outlineLevel="2">
      <c r="C314" s="179">
        <v>290</v>
      </c>
      <c r="D314" s="195">
        <f t="shared" ca="1" si="24"/>
        <v>1.2080034517161145</v>
      </c>
      <c r="E314" s="195">
        <f t="shared" ca="1" si="20"/>
        <v>320.95060771804509</v>
      </c>
      <c r="F314" s="195">
        <f t="shared" ca="1" si="21"/>
        <v>301.86886822409889</v>
      </c>
      <c r="G314" s="195">
        <f t="shared" ca="1" si="22"/>
        <v>70.950607718045092</v>
      </c>
      <c r="H314" s="195">
        <f t="shared" ca="1" si="23"/>
        <v>51.86886822409889</v>
      </c>
      <c r="I314"/>
      <c r="O314"/>
      <c r="P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c r="BR314"/>
      <c r="BS314"/>
      <c r="BT314"/>
      <c r="BU314"/>
      <c r="BV314"/>
      <c r="BW314"/>
      <c r="BX314"/>
      <c r="BY314"/>
      <c r="BZ314"/>
      <c r="CA314"/>
      <c r="CB314"/>
      <c r="CC314"/>
      <c r="CD314"/>
      <c r="CE314"/>
      <c r="CF314"/>
      <c r="CG314"/>
      <c r="CH314"/>
      <c r="CI314"/>
      <c r="CJ314"/>
      <c r="CK314"/>
      <c r="CL314"/>
      <c r="CM314"/>
      <c r="CN314"/>
      <c r="CO314"/>
      <c r="CP314"/>
      <c r="CQ314"/>
      <c r="CR314"/>
      <c r="CS314"/>
      <c r="CT314"/>
      <c r="CU314"/>
      <c r="CV314"/>
      <c r="CW314"/>
      <c r="CX314"/>
      <c r="CY314"/>
      <c r="CZ314"/>
      <c r="DA314"/>
      <c r="DB314"/>
      <c r="DC314"/>
      <c r="DD314"/>
      <c r="DE314"/>
      <c r="DF314"/>
      <c r="DG314"/>
      <c r="DH314"/>
      <c r="DI314"/>
      <c r="DJ314"/>
      <c r="DK314"/>
      <c r="DL314"/>
    </row>
    <row r="315" spans="3:116" hidden="1" outlineLevel="2">
      <c r="C315" s="179">
        <v>291</v>
      </c>
      <c r="D315" s="195">
        <f t="shared" ca="1" si="24"/>
        <v>-1.6329723998431858</v>
      </c>
      <c r="E315" s="195">
        <f t="shared" ca="1" si="20"/>
        <v>171.92877208447439</v>
      </c>
      <c r="F315" s="195">
        <f t="shared" ca="1" si="21"/>
        <v>191.86247803301023</v>
      </c>
      <c r="G315" s="195">
        <f t="shared" ca="1" si="22"/>
        <v>0</v>
      </c>
      <c r="H315" s="195">
        <f t="shared" ca="1" si="23"/>
        <v>0</v>
      </c>
      <c r="I315"/>
      <c r="O315"/>
      <c r="P315"/>
      <c r="V315"/>
      <c r="W315"/>
      <c r="X315"/>
      <c r="Y315"/>
      <c r="Z315"/>
      <c r="AA315"/>
      <c r="AB315"/>
      <c r="AC315"/>
      <c r="AD315"/>
      <c r="AE315"/>
      <c r="AF315"/>
      <c r="AG315"/>
      <c r="AH315"/>
      <c r="AI315"/>
      <c r="AJ315"/>
      <c r="AK315"/>
      <c r="AL315"/>
      <c r="AM315"/>
      <c r="AN315"/>
      <c r="AO315"/>
      <c r="AP315"/>
      <c r="AQ315"/>
      <c r="AR315"/>
      <c r="AS315"/>
      <c r="AT315"/>
      <c r="AU315"/>
      <c r="AV315"/>
      <c r="AW315"/>
      <c r="AX315"/>
      <c r="AY315"/>
      <c r="AZ315"/>
      <c r="BA315"/>
      <c r="BB315"/>
      <c r="BC315"/>
      <c r="BD315"/>
      <c r="BE315"/>
      <c r="BF315"/>
      <c r="BG315"/>
      <c r="BH315"/>
      <c r="BI315"/>
      <c r="BJ315"/>
      <c r="BK315"/>
      <c r="BL315"/>
      <c r="BM315"/>
      <c r="BN315"/>
      <c r="BO315"/>
      <c r="BP315"/>
      <c r="BQ315"/>
      <c r="BR315"/>
      <c r="BS315"/>
      <c r="BT315"/>
      <c r="BU315"/>
      <c r="BV315"/>
      <c r="BW315"/>
      <c r="BX315"/>
      <c r="BY315"/>
      <c r="BZ315"/>
      <c r="CA315"/>
      <c r="CB315"/>
      <c r="CC315"/>
      <c r="CD315"/>
      <c r="CE315"/>
      <c r="CF315"/>
      <c r="CG315"/>
      <c r="CH315"/>
      <c r="CI315"/>
      <c r="CJ315"/>
      <c r="CK315"/>
      <c r="CL315"/>
      <c r="CM315"/>
      <c r="CN315"/>
      <c r="CO315"/>
      <c r="CP315"/>
      <c r="CQ315"/>
      <c r="CR315"/>
      <c r="CS315"/>
      <c r="CT315"/>
      <c r="CU315"/>
      <c r="CV315"/>
      <c r="CW315"/>
      <c r="CX315"/>
      <c r="CY315"/>
      <c r="CZ315"/>
      <c r="DA315"/>
      <c r="DB315"/>
      <c r="DC315"/>
      <c r="DD315"/>
      <c r="DE315"/>
      <c r="DF315"/>
      <c r="DG315"/>
      <c r="DH315"/>
      <c r="DI315"/>
      <c r="DJ315"/>
      <c r="DK315"/>
      <c r="DL315"/>
    </row>
    <row r="316" spans="3:116" hidden="1" outlineLevel="2">
      <c r="C316" s="179">
        <v>292</v>
      </c>
      <c r="D316" s="195">
        <f t="shared" ca="1" si="24"/>
        <v>-1.1488650116746273</v>
      </c>
      <c r="E316" s="195">
        <f t="shared" ca="1" si="20"/>
        <v>191.2241429844272</v>
      </c>
      <c r="F316" s="195">
        <f t="shared" ca="1" si="21"/>
        <v>207.26689496259931</v>
      </c>
      <c r="G316" s="195">
        <f t="shared" ca="1" si="22"/>
        <v>0</v>
      </c>
      <c r="H316" s="195">
        <f t="shared" ca="1" si="23"/>
        <v>0</v>
      </c>
      <c r="I316"/>
      <c r="O316"/>
      <c r="P316"/>
      <c r="V316"/>
      <c r="W316"/>
      <c r="X316"/>
      <c r="Y316"/>
      <c r="Z316"/>
      <c r="AA316"/>
      <c r="AB316"/>
      <c r="AC316"/>
      <c r="AD316"/>
      <c r="AE316"/>
      <c r="AF316"/>
      <c r="AG316"/>
      <c r="AH316"/>
      <c r="AI316"/>
      <c r="AJ316"/>
      <c r="AK316"/>
      <c r="AL316"/>
      <c r="AM316"/>
      <c r="AN316"/>
      <c r="AO316"/>
      <c r="AP316"/>
      <c r="AQ316"/>
      <c r="AR316"/>
      <c r="AS316"/>
      <c r="AT316"/>
      <c r="AU316"/>
      <c r="AV316"/>
      <c r="AW316"/>
      <c r="AX316"/>
      <c r="AY316"/>
      <c r="AZ316"/>
      <c r="BA316"/>
      <c r="BB316"/>
      <c r="BC316"/>
      <c r="BD316"/>
      <c r="BE316"/>
      <c r="BF316"/>
      <c r="BG316"/>
      <c r="BH316"/>
      <c r="BI316"/>
      <c r="BJ316"/>
      <c r="BK316"/>
      <c r="BL316"/>
      <c r="BM316"/>
      <c r="BN316"/>
      <c r="BO316"/>
      <c r="BP316"/>
      <c r="BQ316"/>
      <c r="BR316"/>
      <c r="BS316"/>
      <c r="BT316"/>
      <c r="BU316"/>
      <c r="BV316"/>
      <c r="BW316"/>
      <c r="BX316"/>
      <c r="BY316"/>
      <c r="BZ316"/>
      <c r="CA316"/>
      <c r="CB316"/>
      <c r="CC316"/>
      <c r="CD316"/>
      <c r="CE316"/>
      <c r="CF316"/>
      <c r="CG316"/>
      <c r="CH316"/>
      <c r="CI316"/>
      <c r="CJ316"/>
      <c r="CK316"/>
      <c r="CL316"/>
      <c r="CM316"/>
      <c r="CN316"/>
      <c r="CO316"/>
      <c r="CP316"/>
      <c r="CQ316"/>
      <c r="CR316"/>
      <c r="CS316"/>
      <c r="CT316"/>
      <c r="CU316"/>
      <c r="CV316"/>
      <c r="CW316"/>
      <c r="CX316"/>
      <c r="CY316"/>
      <c r="CZ316"/>
      <c r="DA316"/>
      <c r="DB316"/>
      <c r="DC316"/>
      <c r="DD316"/>
      <c r="DE316"/>
      <c r="DF316"/>
      <c r="DG316"/>
      <c r="DH316"/>
      <c r="DI316"/>
      <c r="DJ316"/>
      <c r="DK316"/>
      <c r="DL316"/>
    </row>
    <row r="317" spans="3:116" hidden="1" outlineLevel="2">
      <c r="C317" s="179">
        <v>293</v>
      </c>
      <c r="D317" s="195">
        <f t="shared" ca="1" si="24"/>
        <v>-1.0531580909259654E-2</v>
      </c>
      <c r="E317" s="195">
        <f t="shared" ca="1" si="20"/>
        <v>245.56360011118426</v>
      </c>
      <c r="F317" s="195">
        <f t="shared" ca="1" si="21"/>
        <v>248.53975919163352</v>
      </c>
      <c r="G317" s="195">
        <f t="shared" ca="1" si="22"/>
        <v>0</v>
      </c>
      <c r="H317" s="195">
        <f t="shared" ca="1" si="23"/>
        <v>0</v>
      </c>
      <c r="I317"/>
      <c r="O317"/>
      <c r="P317"/>
      <c r="V317"/>
      <c r="W317"/>
      <c r="X317"/>
      <c r="Y317"/>
      <c r="Z317"/>
      <c r="AA317"/>
      <c r="AB317"/>
      <c r="AC317"/>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c r="BX317"/>
      <c r="BY317"/>
      <c r="BZ317"/>
      <c r="CA317"/>
      <c r="CB317"/>
      <c r="CC317"/>
      <c r="CD317"/>
      <c r="CE317"/>
      <c r="CF317"/>
      <c r="CG317"/>
      <c r="CH317"/>
      <c r="CI317"/>
      <c r="CJ317"/>
      <c r="CK317"/>
      <c r="CL317"/>
      <c r="CM317"/>
      <c r="CN317"/>
      <c r="CO317"/>
      <c r="CP317"/>
      <c r="CQ317"/>
      <c r="CR317"/>
      <c r="CS317"/>
      <c r="CT317"/>
      <c r="CU317"/>
      <c r="CV317"/>
      <c r="CW317"/>
      <c r="CX317"/>
      <c r="CY317"/>
      <c r="CZ317"/>
      <c r="DA317"/>
      <c r="DB317"/>
      <c r="DC317"/>
      <c r="DD317"/>
      <c r="DE317"/>
      <c r="DF317"/>
      <c r="DG317"/>
      <c r="DH317"/>
      <c r="DI317"/>
      <c r="DJ317"/>
      <c r="DK317"/>
      <c r="DL317"/>
    </row>
    <row r="318" spans="3:116" hidden="1" outlineLevel="2">
      <c r="C318" s="179">
        <v>294</v>
      </c>
      <c r="D318" s="195">
        <f t="shared" ca="1" si="24"/>
        <v>1.4346504696418483</v>
      </c>
      <c r="E318" s="195">
        <f t="shared" ca="1" si="20"/>
        <v>337.33791628234934</v>
      </c>
      <c r="F318" s="195">
        <f t="shared" ca="1" si="21"/>
        <v>312.98308594352648</v>
      </c>
      <c r="G318" s="195">
        <f t="shared" ca="1" si="22"/>
        <v>87.33791628234934</v>
      </c>
      <c r="H318" s="195">
        <f t="shared" ca="1" si="23"/>
        <v>62.983085943526476</v>
      </c>
      <c r="I318"/>
      <c r="O318"/>
      <c r="P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c r="BR318"/>
      <c r="BS318"/>
      <c r="BT318"/>
      <c r="BU318"/>
      <c r="BV318"/>
      <c r="BW318"/>
      <c r="BX318"/>
      <c r="BY318"/>
      <c r="BZ318"/>
      <c r="CA318"/>
      <c r="CB318"/>
      <c r="CC318"/>
      <c r="CD318"/>
      <c r="CE318"/>
      <c r="CF318"/>
      <c r="CG318"/>
      <c r="CH318"/>
      <c r="CI318"/>
      <c r="CJ318"/>
      <c r="CK318"/>
      <c r="CL318"/>
      <c r="CM318"/>
      <c r="CN318"/>
      <c r="CO318"/>
      <c r="CP318"/>
      <c r="CQ318"/>
      <c r="CR318"/>
      <c r="CS318"/>
      <c r="CT318"/>
      <c r="CU318"/>
      <c r="CV318"/>
      <c r="CW318"/>
      <c r="CX318"/>
      <c r="CY318"/>
      <c r="CZ318"/>
      <c r="DA318"/>
      <c r="DB318"/>
      <c r="DC318"/>
      <c r="DD318"/>
      <c r="DE318"/>
      <c r="DF318"/>
      <c r="DG318"/>
      <c r="DH318"/>
      <c r="DI318"/>
      <c r="DJ318"/>
      <c r="DK318"/>
      <c r="DL318"/>
    </row>
    <row r="319" spans="3:116" hidden="1" outlineLevel="2">
      <c r="C319" s="179">
        <v>295</v>
      </c>
      <c r="D319" s="195">
        <f t="shared" ca="1" si="24"/>
        <v>0.63731872424274716</v>
      </c>
      <c r="E319" s="195">
        <f t="shared" ca="1" si="20"/>
        <v>283.12793235504131</v>
      </c>
      <c r="F319" s="195">
        <f t="shared" ca="1" si="21"/>
        <v>275.60061968941102</v>
      </c>
      <c r="G319" s="195">
        <f t="shared" ca="1" si="22"/>
        <v>33.12793235504131</v>
      </c>
      <c r="H319" s="195">
        <f t="shared" ca="1" si="23"/>
        <v>25.600619689411019</v>
      </c>
      <c r="I319"/>
      <c r="O319"/>
      <c r="P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c r="BR319"/>
      <c r="BS319"/>
      <c r="BT319"/>
      <c r="BU319"/>
      <c r="BV319"/>
      <c r="BW319"/>
      <c r="BX319"/>
      <c r="BY319"/>
      <c r="BZ319"/>
      <c r="CA319"/>
      <c r="CB319"/>
      <c r="CC319"/>
      <c r="CD319"/>
      <c r="CE319"/>
      <c r="CF319"/>
      <c r="CG319"/>
      <c r="CH319"/>
      <c r="CI319"/>
      <c r="CJ319"/>
      <c r="CK319"/>
      <c r="CL319"/>
      <c r="CM319"/>
      <c r="CN319"/>
      <c r="CO319"/>
      <c r="CP319"/>
      <c r="CQ319"/>
      <c r="CR319"/>
      <c r="CS319"/>
      <c r="CT319"/>
      <c r="CU319"/>
      <c r="CV319"/>
      <c r="CW319"/>
      <c r="CX319"/>
      <c r="CY319"/>
      <c r="CZ319"/>
      <c r="DA319"/>
      <c r="DB319"/>
      <c r="DC319"/>
      <c r="DD319"/>
      <c r="DE319"/>
      <c r="DF319"/>
      <c r="DG319"/>
      <c r="DH319"/>
      <c r="DI319"/>
      <c r="DJ319"/>
      <c r="DK319"/>
      <c r="DL319"/>
    </row>
    <row r="320" spans="3:116" hidden="1" outlineLevel="2">
      <c r="C320" s="179">
        <v>296</v>
      </c>
      <c r="D320" s="195">
        <f t="shared" ca="1" si="24"/>
        <v>0.44092904762170426</v>
      </c>
      <c r="E320" s="195">
        <f t="shared" ca="1" si="20"/>
        <v>271.17082157678425</v>
      </c>
      <c r="F320" s="195">
        <f t="shared" ca="1" si="21"/>
        <v>267.10002878102199</v>
      </c>
      <c r="G320" s="195">
        <f t="shared" ca="1" si="22"/>
        <v>21.170821576784249</v>
      </c>
      <c r="H320" s="195">
        <f t="shared" ca="1" si="23"/>
        <v>17.10002878102199</v>
      </c>
      <c r="I320"/>
      <c r="O320"/>
      <c r="P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c r="BR320"/>
      <c r="BS320"/>
      <c r="BT320"/>
      <c r="BU320"/>
      <c r="BV320"/>
      <c r="BW320"/>
      <c r="BX320"/>
      <c r="BY320"/>
      <c r="BZ320"/>
      <c r="CA320"/>
      <c r="CB320"/>
      <c r="CC320"/>
      <c r="CD320"/>
      <c r="CE320"/>
      <c r="CF320"/>
      <c r="CG320"/>
      <c r="CH320"/>
      <c r="CI320"/>
      <c r="CJ320"/>
      <c r="CK320"/>
      <c r="CL320"/>
      <c r="CM320"/>
      <c r="CN320"/>
      <c r="CO320"/>
      <c r="CP320"/>
      <c r="CQ320"/>
      <c r="CR320"/>
      <c r="CS320"/>
      <c r="CT320"/>
      <c r="CU320"/>
      <c r="CV320"/>
      <c r="CW320"/>
      <c r="CX320"/>
      <c r="CY320"/>
      <c r="CZ320"/>
      <c r="DA320"/>
      <c r="DB320"/>
      <c r="DC320"/>
      <c r="DD320"/>
      <c r="DE320"/>
      <c r="DF320"/>
      <c r="DG320"/>
      <c r="DH320"/>
      <c r="DI320"/>
      <c r="DJ320"/>
      <c r="DK320"/>
      <c r="DL320"/>
    </row>
    <row r="321" spans="3:116" hidden="1" outlineLevel="2">
      <c r="C321" s="179">
        <v>297</v>
      </c>
      <c r="D321" s="195">
        <f t="shared" ca="1" si="24"/>
        <v>-0.99648773565394577</v>
      </c>
      <c r="E321" s="195">
        <f t="shared" ca="1" si="20"/>
        <v>197.7346423407607</v>
      </c>
      <c r="F321" s="195">
        <f t="shared" ca="1" si="21"/>
        <v>212.36695128879043</v>
      </c>
      <c r="G321" s="195">
        <f t="shared" ca="1" si="22"/>
        <v>0</v>
      </c>
      <c r="H321" s="195">
        <f t="shared" ca="1" si="23"/>
        <v>0</v>
      </c>
      <c r="I321"/>
      <c r="O321"/>
      <c r="P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c r="BR321"/>
      <c r="BS321"/>
      <c r="BT321"/>
      <c r="BU321"/>
      <c r="BV321"/>
      <c r="BW321"/>
      <c r="BX321"/>
      <c r="BY321"/>
      <c r="BZ321"/>
      <c r="CA321"/>
      <c r="CB321"/>
      <c r="CC321"/>
      <c r="CD321"/>
      <c r="CE321"/>
      <c r="CF321"/>
      <c r="CG321"/>
      <c r="CH321"/>
      <c r="CI321"/>
      <c r="CJ321"/>
      <c r="CK321"/>
      <c r="CL321"/>
      <c r="CM321"/>
      <c r="CN321"/>
      <c r="CO321"/>
      <c r="CP321"/>
      <c r="CQ321"/>
      <c r="CR321"/>
      <c r="CS321"/>
      <c r="CT321"/>
      <c r="CU321"/>
      <c r="CV321"/>
      <c r="CW321"/>
      <c r="CX321"/>
      <c r="CY321"/>
      <c r="CZ321"/>
      <c r="DA321"/>
      <c r="DB321"/>
      <c r="DC321"/>
      <c r="DD321"/>
      <c r="DE321"/>
      <c r="DF321"/>
      <c r="DG321"/>
      <c r="DH321"/>
      <c r="DI321"/>
      <c r="DJ321"/>
      <c r="DK321"/>
      <c r="DL321"/>
    </row>
    <row r="322" spans="3:116" hidden="1" outlineLevel="2">
      <c r="C322" s="179">
        <v>298</v>
      </c>
      <c r="D322" s="195">
        <f t="shared" ca="1" si="24"/>
        <v>1.7131843954950945</v>
      </c>
      <c r="E322" s="195">
        <f t="shared" ca="1" si="20"/>
        <v>358.62720410409412</v>
      </c>
      <c r="F322" s="195">
        <f t="shared" ca="1" si="21"/>
        <v>327.20372181923591</v>
      </c>
      <c r="G322" s="195">
        <f t="shared" ca="1" si="22"/>
        <v>108.62720410409412</v>
      </c>
      <c r="H322" s="195">
        <f t="shared" ca="1" si="23"/>
        <v>77.203721819235909</v>
      </c>
      <c r="I322"/>
      <c r="O322"/>
      <c r="P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c r="BR322"/>
      <c r="BS322"/>
      <c r="BT322"/>
      <c r="BU322"/>
      <c r="BV322"/>
      <c r="BW322"/>
      <c r="BX322"/>
      <c r="BY322"/>
      <c r="BZ322"/>
      <c r="CA322"/>
      <c r="CB322"/>
      <c r="CC322"/>
      <c r="CD322"/>
      <c r="CE322"/>
      <c r="CF322"/>
      <c r="CG322"/>
      <c r="CH322"/>
      <c r="CI322"/>
      <c r="CJ322"/>
      <c r="CK322"/>
      <c r="CL322"/>
      <c r="CM322"/>
      <c r="CN322"/>
      <c r="CO322"/>
      <c r="CP322"/>
      <c r="CQ322"/>
      <c r="CR322"/>
      <c r="CS322"/>
      <c r="CT322"/>
      <c r="CU322"/>
      <c r="CV322"/>
      <c r="CW322"/>
      <c r="CX322"/>
      <c r="CY322"/>
      <c r="CZ322"/>
      <c r="DA322"/>
      <c r="DB322"/>
      <c r="DC322"/>
      <c r="DD322"/>
      <c r="DE322"/>
      <c r="DF322"/>
      <c r="DG322"/>
      <c r="DH322"/>
      <c r="DI322"/>
      <c r="DJ322"/>
      <c r="DK322"/>
      <c r="DL322"/>
    </row>
    <row r="323" spans="3:116" hidden="1" outlineLevel="2">
      <c r="C323" s="179">
        <v>299</v>
      </c>
      <c r="D323" s="195">
        <f t="shared" ca="1" si="24"/>
        <v>1.3504646277345409</v>
      </c>
      <c r="E323" s="195">
        <f t="shared" ca="1" si="20"/>
        <v>331.15554738321691</v>
      </c>
      <c r="F323" s="195">
        <f t="shared" ca="1" si="21"/>
        <v>308.80783531194265</v>
      </c>
      <c r="G323" s="195">
        <f t="shared" ca="1" si="22"/>
        <v>81.155547383216913</v>
      </c>
      <c r="H323" s="195">
        <f t="shared" ca="1" si="23"/>
        <v>58.807835311942654</v>
      </c>
      <c r="I323"/>
      <c r="O323"/>
      <c r="P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c r="BR323"/>
      <c r="BS323"/>
      <c r="BT323"/>
      <c r="BU323"/>
      <c r="BV323"/>
      <c r="BW323"/>
      <c r="BX323"/>
      <c r="BY323"/>
      <c r="BZ323"/>
      <c r="CA323"/>
      <c r="CB323"/>
      <c r="CC323"/>
      <c r="CD323"/>
      <c r="CE323"/>
      <c r="CF323"/>
      <c r="CG323"/>
      <c r="CH323"/>
      <c r="CI323"/>
      <c r="CJ323"/>
      <c r="CK323"/>
      <c r="CL323"/>
      <c r="CM323"/>
      <c r="CN323"/>
      <c r="CO323"/>
      <c r="CP323"/>
      <c r="CQ323"/>
      <c r="CR323"/>
      <c r="CS323"/>
      <c r="CT323"/>
      <c r="CU323"/>
      <c r="CV323"/>
      <c r="CW323"/>
      <c r="CX323"/>
      <c r="CY323"/>
      <c r="CZ323"/>
      <c r="DA323"/>
      <c r="DB323"/>
      <c r="DC323"/>
      <c r="DD323"/>
      <c r="DE323"/>
      <c r="DF323"/>
      <c r="DG323"/>
      <c r="DH323"/>
      <c r="DI323"/>
      <c r="DJ323"/>
      <c r="DK323"/>
      <c r="DL323"/>
    </row>
    <row r="324" spans="3:116" hidden="1" outlineLevel="2">
      <c r="C324" s="179">
        <v>300</v>
      </c>
      <c r="D324" s="195">
        <f t="shared" ca="1" si="24"/>
        <v>-0.32386964623926812</v>
      </c>
      <c r="E324" s="195">
        <f t="shared" ca="1" si="20"/>
        <v>229.22652079731398</v>
      </c>
      <c r="F324" s="195">
        <f t="shared" ca="1" si="21"/>
        <v>236.42163081831566</v>
      </c>
      <c r="G324" s="195">
        <f t="shared" ca="1" si="22"/>
        <v>0</v>
      </c>
      <c r="H324" s="195">
        <f t="shared" ca="1" si="23"/>
        <v>0</v>
      </c>
      <c r="I324"/>
      <c r="O324"/>
      <c r="P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c r="BR324"/>
      <c r="BS324"/>
      <c r="BT324"/>
      <c r="BU324"/>
      <c r="BV324"/>
      <c r="BW324"/>
      <c r="BX324"/>
      <c r="BY324"/>
      <c r="BZ324"/>
      <c r="CA324"/>
      <c r="CB324"/>
      <c r="CC324"/>
      <c r="CD324"/>
      <c r="CE324"/>
      <c r="CF324"/>
      <c r="CG324"/>
      <c r="CH324"/>
      <c r="CI324"/>
      <c r="CJ324"/>
      <c r="CK324"/>
      <c r="CL324"/>
      <c r="CM324"/>
      <c r="CN324"/>
      <c r="CO324"/>
      <c r="CP324"/>
      <c r="CQ324"/>
      <c r="CR324"/>
      <c r="CS324"/>
      <c r="CT324"/>
      <c r="CU324"/>
      <c r="CV324"/>
      <c r="CW324"/>
      <c r="CX324"/>
      <c r="CY324"/>
      <c r="CZ324"/>
      <c r="DA324"/>
      <c r="DB324"/>
      <c r="DC324"/>
      <c r="DD324"/>
      <c r="DE324"/>
      <c r="DF324"/>
      <c r="DG324"/>
      <c r="DH324"/>
      <c r="DI324"/>
      <c r="DJ324"/>
      <c r="DK324"/>
      <c r="DL324"/>
    </row>
    <row r="325" spans="3:116" hidden="1" outlineLevel="2">
      <c r="C325" s="179">
        <v>301</v>
      </c>
      <c r="D325" s="195">
        <f t="shared" ca="1" si="24"/>
        <v>0.21850699104098231</v>
      </c>
      <c r="E325" s="195">
        <f t="shared" ca="1" si="20"/>
        <v>258.23740722700887</v>
      </c>
      <c r="F325" s="195">
        <f t="shared" ca="1" si="21"/>
        <v>257.78883655954093</v>
      </c>
      <c r="G325" s="195">
        <f t="shared" ca="1" si="22"/>
        <v>8.2374072270088732</v>
      </c>
      <c r="H325" s="195">
        <f t="shared" ca="1" si="23"/>
        <v>7.7888365595409255</v>
      </c>
      <c r="I325"/>
      <c r="O325"/>
      <c r="P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c r="BR325"/>
      <c r="BS325"/>
      <c r="BT325"/>
      <c r="BU325"/>
      <c r="BV325"/>
      <c r="BW325"/>
      <c r="BX325"/>
      <c r="BY325"/>
      <c r="BZ325"/>
      <c r="CA325"/>
      <c r="CB325"/>
      <c r="CC325"/>
      <c r="CD325"/>
      <c r="CE325"/>
      <c r="CF325"/>
      <c r="CG325"/>
      <c r="CH325"/>
      <c r="CI325"/>
      <c r="CJ325"/>
      <c r="CK325"/>
      <c r="CL325"/>
      <c r="CM325"/>
      <c r="CN325"/>
      <c r="CO325"/>
      <c r="CP325"/>
      <c r="CQ325"/>
      <c r="CR325"/>
      <c r="CS325"/>
      <c r="CT325"/>
      <c r="CU325"/>
      <c r="CV325"/>
      <c r="CW325"/>
      <c r="CX325"/>
      <c r="CY325"/>
      <c r="CZ325"/>
      <c r="DA325"/>
      <c r="DB325"/>
      <c r="DC325"/>
      <c r="DD325"/>
      <c r="DE325"/>
      <c r="DF325"/>
      <c r="DG325"/>
      <c r="DH325"/>
      <c r="DI325"/>
      <c r="DJ325"/>
      <c r="DK325"/>
      <c r="DL325"/>
    </row>
    <row r="326" spans="3:116" hidden="1" outlineLevel="2">
      <c r="C326" s="179">
        <v>302</v>
      </c>
      <c r="D326" s="195">
        <f t="shared" ca="1" si="24"/>
        <v>1.1890206261913496</v>
      </c>
      <c r="E326" s="195">
        <f t="shared" ca="1" si="20"/>
        <v>319.61476674850388</v>
      </c>
      <c r="F326" s="195">
        <f t="shared" ca="1" si="21"/>
        <v>300.95610653654421</v>
      </c>
      <c r="G326" s="195">
        <f t="shared" ca="1" si="22"/>
        <v>69.614766748503882</v>
      </c>
      <c r="H326" s="195">
        <f t="shared" ca="1" si="23"/>
        <v>50.956106536544212</v>
      </c>
      <c r="I326"/>
      <c r="O326"/>
      <c r="P326"/>
      <c r="V326"/>
      <c r="W326"/>
      <c r="X326"/>
      <c r="Y326"/>
      <c r="Z326"/>
      <c r="AA326"/>
      <c r="AB326"/>
      <c r="AC326"/>
      <c r="AD326"/>
      <c r="AE326"/>
      <c r="AF326"/>
      <c r="AG326"/>
      <c r="AH326"/>
      <c r="AI326"/>
      <c r="AJ326"/>
      <c r="AK326"/>
      <c r="AL326"/>
      <c r="AM326"/>
      <c r="AN326"/>
      <c r="AO326"/>
      <c r="AP326"/>
      <c r="AQ326"/>
      <c r="AR326"/>
      <c r="AS326"/>
      <c r="AT326"/>
      <c r="AU326"/>
      <c r="AV326"/>
      <c r="AW326"/>
      <c r="AX326"/>
      <c r="AY326"/>
      <c r="AZ326"/>
      <c r="BA326"/>
      <c r="BB326"/>
      <c r="BC326"/>
      <c r="BD326"/>
      <c r="BE326"/>
      <c r="BF326"/>
      <c r="BG326"/>
      <c r="BH326"/>
      <c r="BI326"/>
      <c r="BJ326"/>
      <c r="BK326"/>
      <c r="BL326"/>
      <c r="BM326"/>
      <c r="BN326"/>
      <c r="BO326"/>
      <c r="BP326"/>
      <c r="BQ326"/>
      <c r="BR326"/>
      <c r="BS326"/>
      <c r="BT326"/>
      <c r="BU326"/>
      <c r="BV326"/>
      <c r="BW326"/>
      <c r="BX326"/>
      <c r="BY326"/>
      <c r="BZ326"/>
      <c r="CA326"/>
      <c r="CB326"/>
      <c r="CC326"/>
      <c r="CD326"/>
      <c r="CE326"/>
      <c r="CF326"/>
      <c r="CG326"/>
      <c r="CH326"/>
      <c r="CI326"/>
      <c r="CJ326"/>
      <c r="CK326"/>
      <c r="CL326"/>
      <c r="CM326"/>
      <c r="CN326"/>
      <c r="CO326"/>
      <c r="CP326"/>
      <c r="CQ326"/>
      <c r="CR326"/>
      <c r="CS326"/>
      <c r="CT326"/>
      <c r="CU326"/>
      <c r="CV326"/>
      <c r="CW326"/>
      <c r="CX326"/>
      <c r="CY326"/>
      <c r="CZ326"/>
      <c r="DA326"/>
      <c r="DB326"/>
      <c r="DC326"/>
      <c r="DD326"/>
      <c r="DE326"/>
      <c r="DF326"/>
      <c r="DG326"/>
      <c r="DH326"/>
      <c r="DI326"/>
      <c r="DJ326"/>
      <c r="DK326"/>
      <c r="DL326"/>
    </row>
    <row r="327" spans="3:116" hidden="1" outlineLevel="2">
      <c r="C327" s="179">
        <v>303</v>
      </c>
      <c r="D327" s="195">
        <f t="shared" ca="1" si="24"/>
        <v>-1.3763354319026666</v>
      </c>
      <c r="E327" s="195">
        <f t="shared" ca="1" si="20"/>
        <v>181.90188411287951</v>
      </c>
      <c r="F327" s="195">
        <f t="shared" ca="1" si="21"/>
        <v>199.88046570973685</v>
      </c>
      <c r="G327" s="195">
        <f t="shared" ca="1" si="22"/>
        <v>0</v>
      </c>
      <c r="H327" s="195">
        <f t="shared" ca="1" si="23"/>
        <v>0</v>
      </c>
      <c r="I327"/>
      <c r="O327"/>
      <c r="P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c r="BR327"/>
      <c r="BS327"/>
      <c r="BT327"/>
      <c r="BU327"/>
      <c r="BV327"/>
      <c r="BW327"/>
      <c r="BX327"/>
      <c r="BY327"/>
      <c r="BZ327"/>
      <c r="CA327"/>
      <c r="CB327"/>
      <c r="CC327"/>
      <c r="CD327"/>
      <c r="CE327"/>
      <c r="CF327"/>
      <c r="CG327"/>
      <c r="CH327"/>
      <c r="CI327"/>
      <c r="CJ327"/>
      <c r="CK327"/>
      <c r="CL327"/>
      <c r="CM327"/>
      <c r="CN327"/>
      <c r="CO327"/>
      <c r="CP327"/>
      <c r="CQ327"/>
      <c r="CR327"/>
      <c r="CS327"/>
      <c r="CT327"/>
      <c r="CU327"/>
      <c r="CV327"/>
      <c r="CW327"/>
      <c r="CX327"/>
      <c r="CY327"/>
      <c r="CZ327"/>
      <c r="DA327"/>
      <c r="DB327"/>
      <c r="DC327"/>
      <c r="DD327"/>
      <c r="DE327"/>
      <c r="DF327"/>
      <c r="DG327"/>
      <c r="DH327"/>
      <c r="DI327"/>
      <c r="DJ327"/>
      <c r="DK327"/>
      <c r="DL327"/>
    </row>
    <row r="328" spans="3:116" hidden="1" outlineLevel="2">
      <c r="C328" s="179">
        <v>304</v>
      </c>
      <c r="D328" s="195">
        <f t="shared" ca="1" si="24"/>
        <v>0.80529418568901912</v>
      </c>
      <c r="E328" s="195">
        <f t="shared" ca="1" si="20"/>
        <v>293.77251152338886</v>
      </c>
      <c r="F328" s="195">
        <f t="shared" ca="1" si="21"/>
        <v>283.08564882993932</v>
      </c>
      <c r="G328" s="195">
        <f t="shared" ca="1" si="22"/>
        <v>43.772511523388857</v>
      </c>
      <c r="H328" s="195">
        <f t="shared" ca="1" si="23"/>
        <v>33.085648829939316</v>
      </c>
      <c r="I328"/>
      <c r="O328"/>
      <c r="P328"/>
      <c r="V328"/>
      <c r="W328"/>
      <c r="X328"/>
      <c r="Y328"/>
      <c r="Z328"/>
      <c r="AA328"/>
      <c r="AB328"/>
      <c r="AC328"/>
      <c r="AD328"/>
      <c r="AE328"/>
      <c r="AF328"/>
      <c r="AG328"/>
      <c r="AH328"/>
      <c r="AI328"/>
      <c r="AJ328"/>
      <c r="AK328"/>
      <c r="AL328"/>
      <c r="AM328"/>
      <c r="AN328"/>
      <c r="AO328"/>
      <c r="AP328"/>
      <c r="AQ328"/>
      <c r="AR328"/>
      <c r="AS328"/>
      <c r="AT328"/>
      <c r="AU328"/>
      <c r="AV328"/>
      <c r="AW328"/>
      <c r="AX328"/>
      <c r="AY328"/>
      <c r="AZ328"/>
      <c r="BA328"/>
      <c r="BB328"/>
      <c r="BC328"/>
      <c r="BD328"/>
      <c r="BE328"/>
      <c r="BF328"/>
      <c r="BG328"/>
      <c r="BH328"/>
      <c r="BI328"/>
      <c r="BJ328"/>
      <c r="BK328"/>
      <c r="BL328"/>
      <c r="BM328"/>
      <c r="BN328"/>
      <c r="BO328"/>
      <c r="BP328"/>
      <c r="BQ328"/>
      <c r="BR328"/>
      <c r="BS328"/>
      <c r="BT328"/>
      <c r="BU328"/>
      <c r="BV328"/>
      <c r="BW328"/>
      <c r="BX328"/>
      <c r="BY328"/>
      <c r="BZ328"/>
      <c r="CA328"/>
      <c r="CB328"/>
      <c r="CC328"/>
      <c r="CD328"/>
      <c r="CE328"/>
      <c r="CF328"/>
      <c r="CG328"/>
      <c r="CH328"/>
      <c r="CI328"/>
      <c r="CJ328"/>
      <c r="CK328"/>
      <c r="CL328"/>
      <c r="CM328"/>
      <c r="CN328"/>
      <c r="CO328"/>
      <c r="CP328"/>
      <c r="CQ328"/>
      <c r="CR328"/>
      <c r="CS328"/>
      <c r="CT328"/>
      <c r="CU328"/>
      <c r="CV328"/>
      <c r="CW328"/>
      <c r="CX328"/>
      <c r="CY328"/>
      <c r="CZ328"/>
      <c r="DA328"/>
      <c r="DB328"/>
      <c r="DC328"/>
      <c r="DD328"/>
      <c r="DE328"/>
      <c r="DF328"/>
      <c r="DG328"/>
      <c r="DH328"/>
      <c r="DI328"/>
      <c r="DJ328"/>
      <c r="DK328"/>
      <c r="DL328"/>
    </row>
    <row r="329" spans="3:116" hidden="1" outlineLevel="2">
      <c r="C329" s="179">
        <v>305</v>
      </c>
      <c r="D329" s="195">
        <f t="shared" ca="1" si="24"/>
        <v>0.77796635920037016</v>
      </c>
      <c r="E329" s="195">
        <f t="shared" ca="1" si="20"/>
        <v>292.0138828882159</v>
      </c>
      <c r="F329" s="195">
        <f t="shared" ca="1" si="21"/>
        <v>281.85421164407035</v>
      </c>
      <c r="G329" s="195">
        <f t="shared" ca="1" si="22"/>
        <v>42.013882888215903</v>
      </c>
      <c r="H329" s="195">
        <f t="shared" ca="1" si="23"/>
        <v>31.854211644070347</v>
      </c>
      <c r="I329"/>
      <c r="O329"/>
      <c r="P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c r="BR329"/>
      <c r="BS329"/>
      <c r="BT329"/>
      <c r="BU329"/>
      <c r="BV329"/>
      <c r="BW329"/>
      <c r="BX329"/>
      <c r="BY329"/>
      <c r="BZ329"/>
      <c r="CA329"/>
      <c r="CB329"/>
      <c r="CC329"/>
      <c r="CD329"/>
      <c r="CE329"/>
      <c r="CF329"/>
      <c r="CG329"/>
      <c r="CH329"/>
      <c r="CI329"/>
      <c r="CJ329"/>
      <c r="CK329"/>
      <c r="CL329"/>
      <c r="CM329"/>
      <c r="CN329"/>
      <c r="CO329"/>
      <c r="CP329"/>
      <c r="CQ329"/>
      <c r="CR329"/>
      <c r="CS329"/>
      <c r="CT329"/>
      <c r="CU329"/>
      <c r="CV329"/>
      <c r="CW329"/>
      <c r="CX329"/>
      <c r="CY329"/>
      <c r="CZ329"/>
      <c r="DA329"/>
      <c r="DB329"/>
      <c r="DC329"/>
      <c r="DD329"/>
      <c r="DE329"/>
      <c r="DF329"/>
      <c r="DG329"/>
      <c r="DH329"/>
      <c r="DI329"/>
      <c r="DJ329"/>
      <c r="DK329"/>
      <c r="DL329"/>
    </row>
    <row r="330" spans="3:116" hidden="1" outlineLevel="2">
      <c r="C330" s="179">
        <v>306</v>
      </c>
      <c r="D330" s="195">
        <f t="shared" ca="1" si="24"/>
        <v>-0.34606081810007966</v>
      </c>
      <c r="E330" s="195">
        <f t="shared" ca="1" si="20"/>
        <v>228.11159017664505</v>
      </c>
      <c r="F330" s="195">
        <f t="shared" ca="1" si="21"/>
        <v>235.58615364964493</v>
      </c>
      <c r="G330" s="195">
        <f t="shared" ca="1" si="22"/>
        <v>0</v>
      </c>
      <c r="H330" s="195">
        <f t="shared" ca="1" si="23"/>
        <v>0</v>
      </c>
      <c r="I330"/>
      <c r="O330"/>
      <c r="P330"/>
      <c r="V330"/>
      <c r="W330"/>
      <c r="X330"/>
      <c r="Y330"/>
      <c r="Z330"/>
      <c r="AA330"/>
      <c r="AB330"/>
      <c r="AC330"/>
      <c r="AD330"/>
      <c r="AE330"/>
      <c r="AF330"/>
      <c r="AG330"/>
      <c r="AH330"/>
      <c r="AI330"/>
      <c r="AJ330"/>
      <c r="AK330"/>
      <c r="AL330"/>
      <c r="AM330"/>
      <c r="AN330"/>
      <c r="AO330"/>
      <c r="AP330"/>
      <c r="AQ330"/>
      <c r="AR330"/>
      <c r="AS330"/>
      <c r="AT330"/>
      <c r="AU330"/>
      <c r="AV330"/>
      <c r="AW330"/>
      <c r="AX330"/>
      <c r="AY330"/>
      <c r="AZ330"/>
      <c r="BA330"/>
      <c r="BB330"/>
      <c r="BC330"/>
      <c r="BD330"/>
      <c r="BE330"/>
      <c r="BF330"/>
      <c r="BG330"/>
      <c r="BH330"/>
      <c r="BI330"/>
      <c r="BJ330"/>
      <c r="BK330"/>
      <c r="BL330"/>
      <c r="BM330"/>
      <c r="BN330"/>
      <c r="BO330"/>
      <c r="BP330"/>
      <c r="BQ330"/>
      <c r="BR330"/>
      <c r="BS330"/>
      <c r="BT330"/>
      <c r="BU330"/>
      <c r="BV330"/>
      <c r="BW330"/>
      <c r="BX330"/>
      <c r="BY330"/>
      <c r="BZ330"/>
      <c r="CA330"/>
      <c r="CB330"/>
      <c r="CC330"/>
      <c r="CD330"/>
      <c r="CE330"/>
      <c r="CF330"/>
      <c r="CG330"/>
      <c r="CH330"/>
      <c r="CI330"/>
      <c r="CJ330"/>
      <c r="CK330"/>
      <c r="CL330"/>
      <c r="CM330"/>
      <c r="CN330"/>
      <c r="CO330"/>
      <c r="CP330"/>
      <c r="CQ330"/>
      <c r="CR330"/>
      <c r="CS330"/>
      <c r="CT330"/>
      <c r="CU330"/>
      <c r="CV330"/>
      <c r="CW330"/>
      <c r="CX330"/>
      <c r="CY330"/>
      <c r="CZ330"/>
      <c r="DA330"/>
      <c r="DB330"/>
      <c r="DC330"/>
      <c r="DD330"/>
      <c r="DE330"/>
      <c r="DF330"/>
      <c r="DG330"/>
      <c r="DH330"/>
      <c r="DI330"/>
      <c r="DJ330"/>
      <c r="DK330"/>
      <c r="DL330"/>
    </row>
    <row r="331" spans="3:116" hidden="1" outlineLevel="2">
      <c r="C331" s="179">
        <v>307</v>
      </c>
      <c r="D331" s="195">
        <f t="shared" ca="1" si="24"/>
        <v>0.9823410012966759</v>
      </c>
      <c r="E331" s="195">
        <f t="shared" ca="1" si="20"/>
        <v>305.42543102844411</v>
      </c>
      <c r="F331" s="195">
        <f t="shared" ca="1" si="21"/>
        <v>291.19505620459762</v>
      </c>
      <c r="G331" s="195">
        <f t="shared" ca="1" si="22"/>
        <v>55.425431028444109</v>
      </c>
      <c r="H331" s="195">
        <f t="shared" ca="1" si="23"/>
        <v>41.19505620459762</v>
      </c>
      <c r="I331"/>
      <c r="O331"/>
      <c r="P331"/>
      <c r="V331"/>
      <c r="W331"/>
      <c r="X331"/>
      <c r="Y331"/>
      <c r="Z331"/>
      <c r="AA331"/>
      <c r="AB331"/>
      <c r="AC331"/>
      <c r="AD331"/>
      <c r="AE331"/>
      <c r="AF331"/>
      <c r="AG331"/>
      <c r="AH331"/>
      <c r="AI331"/>
      <c r="AJ331"/>
      <c r="AK331"/>
      <c r="AL331"/>
      <c r="AM331"/>
      <c r="AN331"/>
      <c r="AO331"/>
      <c r="AP331"/>
      <c r="AQ331"/>
      <c r="AR331"/>
      <c r="AS331"/>
      <c r="AT331"/>
      <c r="AU331"/>
      <c r="AV331"/>
      <c r="AW331"/>
      <c r="AX331"/>
      <c r="AY331"/>
      <c r="AZ331"/>
      <c r="BA331"/>
      <c r="BB331"/>
      <c r="BC331"/>
      <c r="BD331"/>
      <c r="BE331"/>
      <c r="BF331"/>
      <c r="BG331"/>
      <c r="BH331"/>
      <c r="BI331"/>
      <c r="BJ331"/>
      <c r="BK331"/>
      <c r="BL331"/>
      <c r="BM331"/>
      <c r="BN331"/>
      <c r="BO331"/>
      <c r="BP331"/>
      <c r="BQ331"/>
      <c r="BR331"/>
      <c r="BS331"/>
      <c r="BT331"/>
      <c r="BU331"/>
      <c r="BV331"/>
      <c r="BW331"/>
      <c r="BX331"/>
      <c r="BY331"/>
      <c r="BZ331"/>
      <c r="CA331"/>
      <c r="CB331"/>
      <c r="CC331"/>
      <c r="CD331"/>
      <c r="CE331"/>
      <c r="CF331"/>
      <c r="CG331"/>
      <c r="CH331"/>
      <c r="CI331"/>
      <c r="CJ331"/>
      <c r="CK331"/>
      <c r="CL331"/>
      <c r="CM331"/>
      <c r="CN331"/>
      <c r="CO331"/>
      <c r="CP331"/>
      <c r="CQ331"/>
      <c r="CR331"/>
      <c r="CS331"/>
      <c r="CT331"/>
      <c r="CU331"/>
      <c r="CV331"/>
      <c r="CW331"/>
      <c r="CX331"/>
      <c r="CY331"/>
      <c r="CZ331"/>
      <c r="DA331"/>
      <c r="DB331"/>
      <c r="DC331"/>
      <c r="DD331"/>
      <c r="DE331"/>
      <c r="DF331"/>
      <c r="DG331"/>
      <c r="DH331"/>
      <c r="DI331"/>
      <c r="DJ331"/>
      <c r="DK331"/>
      <c r="DL331"/>
    </row>
    <row r="332" spans="3:116" hidden="1" outlineLevel="2">
      <c r="C332" s="179">
        <v>308</v>
      </c>
      <c r="D332" s="195">
        <f t="shared" ca="1" si="24"/>
        <v>-0.55490831962611609</v>
      </c>
      <c r="E332" s="195">
        <f t="shared" ca="1" si="20"/>
        <v>217.88074398760821</v>
      </c>
      <c r="F332" s="195">
        <f t="shared" ca="1" si="21"/>
        <v>227.86645955691179</v>
      </c>
      <c r="G332" s="195">
        <f t="shared" ca="1" si="22"/>
        <v>0</v>
      </c>
      <c r="H332" s="195">
        <f t="shared" ca="1" si="23"/>
        <v>0</v>
      </c>
      <c r="I332"/>
      <c r="O332"/>
      <c r="P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c r="BR332"/>
      <c r="BS332"/>
      <c r="BT332"/>
      <c r="BU332"/>
      <c r="BV332"/>
      <c r="BW332"/>
      <c r="BX332"/>
      <c r="BY332"/>
      <c r="BZ332"/>
      <c r="CA332"/>
      <c r="CB332"/>
      <c r="CC332"/>
      <c r="CD332"/>
      <c r="CE332"/>
      <c r="CF332"/>
      <c r="CG332"/>
      <c r="CH332"/>
      <c r="CI332"/>
      <c r="CJ332"/>
      <c r="CK332"/>
      <c r="CL332"/>
      <c r="CM332"/>
      <c r="CN332"/>
      <c r="CO332"/>
      <c r="CP332"/>
      <c r="CQ332"/>
      <c r="CR332"/>
      <c r="CS332"/>
      <c r="CT332"/>
      <c r="CU332"/>
      <c r="CV332"/>
      <c r="CW332"/>
      <c r="CX332"/>
      <c r="CY332"/>
      <c r="CZ332"/>
      <c r="DA332"/>
      <c r="DB332"/>
      <c r="DC332"/>
      <c r="DD332"/>
      <c r="DE332"/>
      <c r="DF332"/>
      <c r="DG332"/>
      <c r="DH332"/>
      <c r="DI332"/>
      <c r="DJ332"/>
      <c r="DK332"/>
      <c r="DL332"/>
    </row>
    <row r="333" spans="3:116" hidden="1" outlineLevel="2">
      <c r="C333" s="179">
        <v>309</v>
      </c>
      <c r="D333" s="195">
        <f t="shared" ca="1" si="24"/>
        <v>0.5646547513179736</v>
      </c>
      <c r="E333" s="195">
        <f t="shared" ca="1" si="20"/>
        <v>278.64357006166256</v>
      </c>
      <c r="F333" s="195">
        <f t="shared" ca="1" si="21"/>
        <v>272.4243289517263</v>
      </c>
      <c r="G333" s="195">
        <f t="shared" ca="1" si="22"/>
        <v>28.643570061662558</v>
      </c>
      <c r="H333" s="195">
        <f t="shared" ca="1" si="23"/>
        <v>22.424328951726295</v>
      </c>
      <c r="I333"/>
      <c r="O333"/>
      <c r="P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c r="BR333"/>
      <c r="BS333"/>
      <c r="BT333"/>
      <c r="BU333"/>
      <c r="BV333"/>
      <c r="BW333"/>
      <c r="BX333"/>
      <c r="BY333"/>
      <c r="BZ333"/>
      <c r="CA333"/>
      <c r="CB333"/>
      <c r="CC333"/>
      <c r="CD333"/>
      <c r="CE333"/>
      <c r="CF333"/>
      <c r="CG333"/>
      <c r="CH333"/>
      <c r="CI333"/>
      <c r="CJ333"/>
      <c r="CK333"/>
      <c r="CL333"/>
      <c r="CM333"/>
      <c r="CN333"/>
      <c r="CO333"/>
      <c r="CP333"/>
      <c r="CQ333"/>
      <c r="CR333"/>
      <c r="CS333"/>
      <c r="CT333"/>
      <c r="CU333"/>
      <c r="CV333"/>
      <c r="CW333"/>
      <c r="CX333"/>
      <c r="CY333"/>
      <c r="CZ333"/>
      <c r="DA333"/>
      <c r="DB333"/>
      <c r="DC333"/>
      <c r="DD333"/>
      <c r="DE333"/>
      <c r="DF333"/>
      <c r="DG333"/>
      <c r="DH333"/>
      <c r="DI333"/>
      <c r="DJ333"/>
      <c r="DK333"/>
      <c r="DL333"/>
    </row>
    <row r="334" spans="3:116" hidden="1" outlineLevel="2">
      <c r="C334" s="179">
        <v>310</v>
      </c>
      <c r="D334" s="195">
        <f t="shared" ca="1" si="24"/>
        <v>-0.74341396161460971</v>
      </c>
      <c r="E334" s="195">
        <f t="shared" ca="1" si="20"/>
        <v>209.04096137675666</v>
      </c>
      <c r="F334" s="195">
        <f t="shared" ca="1" si="21"/>
        <v>221.1161025444184</v>
      </c>
      <c r="G334" s="195">
        <f t="shared" ca="1" si="22"/>
        <v>0</v>
      </c>
      <c r="H334" s="195">
        <f t="shared" ca="1" si="23"/>
        <v>0</v>
      </c>
      <c r="I334"/>
      <c r="O334"/>
      <c r="P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c r="BR334"/>
      <c r="BS334"/>
      <c r="BT334"/>
      <c r="BU334"/>
      <c r="BV334"/>
      <c r="BW334"/>
      <c r="BX334"/>
      <c r="BY334"/>
      <c r="BZ334"/>
      <c r="CA334"/>
      <c r="CB334"/>
      <c r="CC334"/>
      <c r="CD334"/>
      <c r="CE334"/>
      <c r="CF334"/>
      <c r="CG334"/>
      <c r="CH334"/>
      <c r="CI334"/>
      <c r="CJ334"/>
      <c r="CK334"/>
      <c r="CL334"/>
      <c r="CM334"/>
      <c r="CN334"/>
      <c r="CO334"/>
      <c r="CP334"/>
      <c r="CQ334"/>
      <c r="CR334"/>
      <c r="CS334"/>
      <c r="CT334"/>
      <c r="CU334"/>
      <c r="CV334"/>
      <c r="CW334"/>
      <c r="CX334"/>
      <c r="CY334"/>
      <c r="CZ334"/>
      <c r="DA334"/>
      <c r="DB334"/>
      <c r="DC334"/>
      <c r="DD334"/>
      <c r="DE334"/>
      <c r="DF334"/>
      <c r="DG334"/>
      <c r="DH334"/>
      <c r="DI334"/>
      <c r="DJ334"/>
      <c r="DK334"/>
      <c r="DL334"/>
    </row>
    <row r="335" spans="3:116" hidden="1" outlineLevel="2">
      <c r="C335" s="179">
        <v>311</v>
      </c>
      <c r="D335" s="195">
        <f t="shared" ca="1" si="24"/>
        <v>-0.76637694581213778</v>
      </c>
      <c r="E335" s="195">
        <f t="shared" ca="1" si="20"/>
        <v>207.98893731914711</v>
      </c>
      <c r="F335" s="195">
        <f t="shared" ca="1" si="21"/>
        <v>220.30758561467198</v>
      </c>
      <c r="G335" s="195">
        <f t="shared" ca="1" si="22"/>
        <v>0</v>
      </c>
      <c r="H335" s="195">
        <f t="shared" ca="1" si="23"/>
        <v>0</v>
      </c>
      <c r="I335"/>
      <c r="O335"/>
      <c r="P335"/>
      <c r="V335"/>
      <c r="W335"/>
      <c r="X335"/>
      <c r="Y335"/>
      <c r="Z335"/>
      <c r="AA335"/>
      <c r="AB335"/>
      <c r="AC335"/>
      <c r="AD335"/>
      <c r="AE335"/>
      <c r="AF335"/>
      <c r="AG335"/>
      <c r="AH335"/>
      <c r="AI335"/>
      <c r="AJ335"/>
      <c r="AK335"/>
      <c r="AL335"/>
      <c r="AM335"/>
      <c r="AN335"/>
      <c r="AO335"/>
      <c r="AP335"/>
      <c r="AQ335"/>
      <c r="AR335"/>
      <c r="AS335"/>
      <c r="AT335"/>
      <c r="AU335"/>
      <c r="AV335"/>
      <c r="AW335"/>
      <c r="AX335"/>
      <c r="AY335"/>
      <c r="AZ335"/>
      <c r="BA335"/>
      <c r="BB335"/>
      <c r="BC335"/>
      <c r="BD335"/>
      <c r="BE335"/>
      <c r="BF335"/>
      <c r="BG335"/>
      <c r="BH335"/>
      <c r="BI335"/>
      <c r="BJ335"/>
      <c r="BK335"/>
      <c r="BL335"/>
      <c r="BM335"/>
      <c r="BN335"/>
      <c r="BO335"/>
      <c r="BP335"/>
      <c r="BQ335"/>
      <c r="BR335"/>
      <c r="BS335"/>
      <c r="BT335"/>
      <c r="BU335"/>
      <c r="BV335"/>
      <c r="BW335"/>
      <c r="BX335"/>
      <c r="BY335"/>
      <c r="BZ335"/>
      <c r="CA335"/>
      <c r="CB335"/>
      <c r="CC335"/>
      <c r="CD335"/>
      <c r="CE335"/>
      <c r="CF335"/>
      <c r="CG335"/>
      <c r="CH335"/>
      <c r="CI335"/>
      <c r="CJ335"/>
      <c r="CK335"/>
      <c r="CL335"/>
      <c r="CM335"/>
      <c r="CN335"/>
      <c r="CO335"/>
      <c r="CP335"/>
      <c r="CQ335"/>
      <c r="CR335"/>
      <c r="CS335"/>
      <c r="CT335"/>
      <c r="CU335"/>
      <c r="CV335"/>
      <c r="CW335"/>
      <c r="CX335"/>
      <c r="CY335"/>
      <c r="CZ335"/>
      <c r="DA335"/>
      <c r="DB335"/>
      <c r="DC335"/>
      <c r="DD335"/>
      <c r="DE335"/>
      <c r="DF335"/>
      <c r="DG335"/>
      <c r="DH335"/>
      <c r="DI335"/>
      <c r="DJ335"/>
      <c r="DK335"/>
      <c r="DL335"/>
    </row>
    <row r="336" spans="3:116" hidden="1" outlineLevel="2">
      <c r="C336" s="179">
        <v>312</v>
      </c>
      <c r="D336" s="195">
        <f t="shared" ca="1" si="24"/>
        <v>-0.20930184306866917</v>
      </c>
      <c r="E336" s="195">
        <f t="shared" ca="1" si="20"/>
        <v>235.06992714862869</v>
      </c>
      <c r="F336" s="195">
        <f t="shared" ca="1" si="21"/>
        <v>240.78237103814621</v>
      </c>
      <c r="G336" s="195">
        <f t="shared" ca="1" si="22"/>
        <v>0</v>
      </c>
      <c r="H336" s="195">
        <f t="shared" ca="1" si="23"/>
        <v>0</v>
      </c>
      <c r="I336"/>
      <c r="O336"/>
      <c r="P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c r="BR336"/>
      <c r="BS336"/>
      <c r="BT336"/>
      <c r="BU336"/>
      <c r="BV336"/>
      <c r="BW336"/>
      <c r="BX336"/>
      <c r="BY336"/>
      <c r="BZ336"/>
      <c r="CA336"/>
      <c r="CB336"/>
      <c r="CC336"/>
      <c r="CD336"/>
      <c r="CE336"/>
      <c r="CF336"/>
      <c r="CG336"/>
      <c r="CH336"/>
      <c r="CI336"/>
      <c r="CJ336"/>
      <c r="CK336"/>
      <c r="CL336"/>
      <c r="CM336"/>
      <c r="CN336"/>
      <c r="CO336"/>
      <c r="CP336"/>
      <c r="CQ336"/>
      <c r="CR336"/>
      <c r="CS336"/>
      <c r="CT336"/>
      <c r="CU336"/>
      <c r="CV336"/>
      <c r="CW336"/>
      <c r="CX336"/>
      <c r="CY336"/>
      <c r="CZ336"/>
      <c r="DA336"/>
      <c r="DB336"/>
      <c r="DC336"/>
      <c r="DD336"/>
      <c r="DE336"/>
      <c r="DF336"/>
      <c r="DG336"/>
      <c r="DH336"/>
      <c r="DI336"/>
      <c r="DJ336"/>
      <c r="DK336"/>
      <c r="DL336"/>
    </row>
    <row r="337" spans="3:116" hidden="1" outlineLevel="2">
      <c r="C337" s="179">
        <v>313</v>
      </c>
      <c r="D337" s="195">
        <f t="shared" ca="1" si="24"/>
        <v>-0.97804239555895534</v>
      </c>
      <c r="E337" s="195">
        <f t="shared" ca="1" si="20"/>
        <v>198.53763363177288</v>
      </c>
      <c r="F337" s="195">
        <f t="shared" ca="1" si="21"/>
        <v>212.9927697322689</v>
      </c>
      <c r="G337" s="195">
        <f t="shared" ca="1" si="22"/>
        <v>0</v>
      </c>
      <c r="H337" s="195">
        <f t="shared" ca="1" si="23"/>
        <v>0</v>
      </c>
      <c r="I337"/>
      <c r="O337"/>
      <c r="P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c r="BR337"/>
      <c r="BS337"/>
      <c r="BT337"/>
      <c r="BU337"/>
      <c r="BV337"/>
      <c r="BW337"/>
      <c r="BX337"/>
      <c r="BY337"/>
      <c r="BZ337"/>
      <c r="CA337"/>
      <c r="CB337"/>
      <c r="CC337"/>
      <c r="CD337"/>
      <c r="CE337"/>
      <c r="CF337"/>
      <c r="CG337"/>
      <c r="CH337"/>
      <c r="CI337"/>
      <c r="CJ337"/>
      <c r="CK337"/>
      <c r="CL337"/>
      <c r="CM337"/>
      <c r="CN337"/>
      <c r="CO337"/>
      <c r="CP337"/>
      <c r="CQ337"/>
      <c r="CR337"/>
      <c r="CS337"/>
      <c r="CT337"/>
      <c r="CU337"/>
      <c r="CV337"/>
      <c r="CW337"/>
      <c r="CX337"/>
      <c r="CY337"/>
      <c r="CZ337"/>
      <c r="DA337"/>
      <c r="DB337"/>
      <c r="DC337"/>
      <c r="DD337"/>
      <c r="DE337"/>
      <c r="DF337"/>
      <c r="DG337"/>
      <c r="DH337"/>
      <c r="DI337"/>
      <c r="DJ337"/>
      <c r="DK337"/>
      <c r="DL337"/>
    </row>
    <row r="338" spans="3:116" hidden="1" outlineLevel="2">
      <c r="C338" s="179">
        <v>314</v>
      </c>
      <c r="D338" s="195">
        <f t="shared" ca="1" si="24"/>
        <v>-4.8137547444358907E-2</v>
      </c>
      <c r="E338" s="195">
        <f t="shared" ca="1" si="20"/>
        <v>243.54296057665471</v>
      </c>
      <c r="F338" s="195">
        <f t="shared" ca="1" si="21"/>
        <v>247.05318629538547</v>
      </c>
      <c r="G338" s="195">
        <f t="shared" ca="1" si="22"/>
        <v>0</v>
      </c>
      <c r="H338" s="195">
        <f t="shared" ca="1" si="23"/>
        <v>0</v>
      </c>
      <c r="I338"/>
      <c r="O338"/>
      <c r="P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c r="BR338"/>
      <c r="BS338"/>
      <c r="BT338"/>
      <c r="BU338"/>
      <c r="BV338"/>
      <c r="BW338"/>
      <c r="BX338"/>
      <c r="BY338"/>
      <c r="BZ338"/>
      <c r="CA338"/>
      <c r="CB338"/>
      <c r="CC338"/>
      <c r="CD338"/>
      <c r="CE338"/>
      <c r="CF338"/>
      <c r="CG338"/>
      <c r="CH338"/>
      <c r="CI338"/>
      <c r="CJ338"/>
      <c r="CK338"/>
      <c r="CL338"/>
      <c r="CM338"/>
      <c r="CN338"/>
      <c r="CO338"/>
      <c r="CP338"/>
      <c r="CQ338"/>
      <c r="CR338"/>
      <c r="CS338"/>
      <c r="CT338"/>
      <c r="CU338"/>
      <c r="CV338"/>
      <c r="CW338"/>
      <c r="CX338"/>
      <c r="CY338"/>
      <c r="CZ338"/>
      <c r="DA338"/>
      <c r="DB338"/>
      <c r="DC338"/>
      <c r="DD338"/>
      <c r="DE338"/>
      <c r="DF338"/>
      <c r="DG338"/>
      <c r="DH338"/>
      <c r="DI338"/>
      <c r="DJ338"/>
      <c r="DK338"/>
      <c r="DL338"/>
    </row>
    <row r="339" spans="3:116" hidden="1" outlineLevel="2">
      <c r="C339" s="179">
        <v>315</v>
      </c>
      <c r="D339" s="195">
        <f t="shared" ca="1" si="24"/>
        <v>0.53295779500640383</v>
      </c>
      <c r="E339" s="195">
        <f t="shared" ca="1" si="20"/>
        <v>276.70974915587362</v>
      </c>
      <c r="F339" s="195">
        <f t="shared" ca="1" si="21"/>
        <v>271.05028211028798</v>
      </c>
      <c r="G339" s="195">
        <f t="shared" ca="1" si="22"/>
        <v>26.709749155873624</v>
      </c>
      <c r="H339" s="195">
        <f t="shared" ca="1" si="23"/>
        <v>21.050282110287981</v>
      </c>
      <c r="I339"/>
      <c r="O339"/>
      <c r="P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c r="BR339"/>
      <c r="BS339"/>
      <c r="BT339"/>
      <c r="BU339"/>
      <c r="BV339"/>
      <c r="BW339"/>
      <c r="BX339"/>
      <c r="BY339"/>
      <c r="BZ339"/>
      <c r="CA339"/>
      <c r="CB339"/>
      <c r="CC339"/>
      <c r="CD339"/>
      <c r="CE339"/>
      <c r="CF339"/>
      <c r="CG339"/>
      <c r="CH339"/>
      <c r="CI339"/>
      <c r="CJ339"/>
      <c r="CK339"/>
      <c r="CL339"/>
      <c r="CM339"/>
      <c r="CN339"/>
      <c r="CO339"/>
      <c r="CP339"/>
      <c r="CQ339"/>
      <c r="CR339"/>
      <c r="CS339"/>
      <c r="CT339"/>
      <c r="CU339"/>
      <c r="CV339"/>
      <c r="CW339"/>
      <c r="CX339"/>
      <c r="CY339"/>
      <c r="CZ339"/>
      <c r="DA339"/>
      <c r="DB339"/>
      <c r="DC339"/>
      <c r="DD339"/>
      <c r="DE339"/>
      <c r="DF339"/>
      <c r="DG339"/>
      <c r="DH339"/>
      <c r="DI339"/>
      <c r="DJ339"/>
      <c r="DK339"/>
      <c r="DL339"/>
    </row>
    <row r="340" spans="3:116" hidden="1" outlineLevel="2">
      <c r="C340" s="179">
        <v>316</v>
      </c>
      <c r="D340" s="195">
        <f t="shared" ca="1" si="24"/>
        <v>-0.62951791824024883</v>
      </c>
      <c r="E340" s="195">
        <f t="shared" ca="1" si="20"/>
        <v>214.33816280187378</v>
      </c>
      <c r="F340" s="195">
        <f t="shared" ca="1" si="21"/>
        <v>225.17040447503015</v>
      </c>
      <c r="G340" s="195">
        <f t="shared" ca="1" si="22"/>
        <v>0</v>
      </c>
      <c r="H340" s="195">
        <f t="shared" ca="1" si="23"/>
        <v>0</v>
      </c>
      <c r="I340"/>
      <c r="O340"/>
      <c r="P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c r="BR340"/>
      <c r="BS340"/>
      <c r="BT340"/>
      <c r="BU340"/>
      <c r="BV340"/>
      <c r="BW340"/>
      <c r="BX340"/>
      <c r="BY340"/>
      <c r="BZ340"/>
      <c r="CA340"/>
      <c r="CB340"/>
      <c r="CC340"/>
      <c r="CD340"/>
      <c r="CE340"/>
      <c r="CF340"/>
      <c r="CG340"/>
      <c r="CH340"/>
      <c r="CI340"/>
      <c r="CJ340"/>
      <c r="CK340"/>
      <c r="CL340"/>
      <c r="CM340"/>
      <c r="CN340"/>
      <c r="CO340"/>
      <c r="CP340"/>
      <c r="CQ340"/>
      <c r="CR340"/>
      <c r="CS340"/>
      <c r="CT340"/>
      <c r="CU340"/>
      <c r="CV340"/>
      <c r="CW340"/>
      <c r="CX340"/>
      <c r="CY340"/>
      <c r="CZ340"/>
      <c r="DA340"/>
      <c r="DB340"/>
      <c r="DC340"/>
      <c r="DD340"/>
      <c r="DE340"/>
      <c r="DF340"/>
      <c r="DG340"/>
      <c r="DH340"/>
      <c r="DI340"/>
      <c r="DJ340"/>
      <c r="DK340"/>
      <c r="DL340"/>
    </row>
    <row r="341" spans="3:116" hidden="1" outlineLevel="2">
      <c r="C341" s="179">
        <v>317</v>
      </c>
      <c r="D341" s="195">
        <f t="shared" ca="1" si="24"/>
        <v>-1.5711253324762844</v>
      </c>
      <c r="E341" s="195">
        <f t="shared" ca="1" si="20"/>
        <v>174.28101867156883</v>
      </c>
      <c r="F341" s="195">
        <f t="shared" ca="1" si="21"/>
        <v>193.76482180801159</v>
      </c>
      <c r="G341" s="195">
        <f t="shared" ca="1" si="22"/>
        <v>0</v>
      </c>
      <c r="H341" s="195">
        <f t="shared" ca="1" si="23"/>
        <v>0</v>
      </c>
      <c r="I341"/>
      <c r="O341"/>
      <c r="P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c r="BR341"/>
      <c r="BS341"/>
      <c r="BT341"/>
      <c r="BU341"/>
      <c r="BV341"/>
      <c r="BW341"/>
      <c r="BX341"/>
      <c r="BY341"/>
      <c r="BZ341"/>
      <c r="CA341"/>
      <c r="CB341"/>
      <c r="CC341"/>
      <c r="CD341"/>
      <c r="CE341"/>
      <c r="CF341"/>
      <c r="CG341"/>
      <c r="CH341"/>
      <c r="CI341"/>
      <c r="CJ341"/>
      <c r="CK341"/>
      <c r="CL341"/>
      <c r="CM341"/>
      <c r="CN341"/>
      <c r="CO341"/>
      <c r="CP341"/>
      <c r="CQ341"/>
      <c r="CR341"/>
      <c r="CS341"/>
      <c r="CT341"/>
      <c r="CU341"/>
      <c r="CV341"/>
      <c r="CW341"/>
      <c r="CX341"/>
      <c r="CY341"/>
      <c r="CZ341"/>
      <c r="DA341"/>
      <c r="DB341"/>
      <c r="DC341"/>
      <c r="DD341"/>
      <c r="DE341"/>
      <c r="DF341"/>
      <c r="DG341"/>
      <c r="DH341"/>
      <c r="DI341"/>
      <c r="DJ341"/>
      <c r="DK341"/>
      <c r="DL341"/>
    </row>
    <row r="342" spans="3:116" hidden="1" outlineLevel="2">
      <c r="C342" s="179">
        <v>318</v>
      </c>
      <c r="D342" s="195">
        <f t="shared" ca="1" si="24"/>
        <v>-1.2490433994024466</v>
      </c>
      <c r="E342" s="195">
        <f t="shared" ca="1" si="20"/>
        <v>187.06113714478911</v>
      </c>
      <c r="F342" s="195">
        <f t="shared" ca="1" si="21"/>
        <v>203.98084651225236</v>
      </c>
      <c r="G342" s="195">
        <f t="shared" ca="1" si="22"/>
        <v>0</v>
      </c>
      <c r="H342" s="195">
        <f t="shared" ca="1" si="23"/>
        <v>0</v>
      </c>
      <c r="I342"/>
      <c r="O342"/>
      <c r="P342"/>
      <c r="V342"/>
      <c r="W342"/>
      <c r="X342"/>
      <c r="Y342"/>
      <c r="Z342"/>
      <c r="AA342"/>
      <c r="AB342"/>
      <c r="AC342"/>
      <c r="AD342"/>
      <c r="AE342"/>
      <c r="AF342"/>
      <c r="AG342"/>
      <c r="AH342"/>
      <c r="AI342"/>
      <c r="AJ342"/>
      <c r="AK342"/>
      <c r="AL342"/>
      <c r="AM342"/>
      <c r="AN342"/>
      <c r="AO342"/>
      <c r="AP342"/>
      <c r="AQ342"/>
      <c r="AR342"/>
      <c r="AS342"/>
      <c r="AT342"/>
      <c r="AU342"/>
      <c r="AV342"/>
      <c r="AW342"/>
      <c r="AX342"/>
      <c r="AY342"/>
      <c r="AZ342"/>
      <c r="BA342"/>
      <c r="BB342"/>
      <c r="BC342"/>
      <c r="BD342"/>
      <c r="BE342"/>
      <c r="BF342"/>
      <c r="BG342"/>
      <c r="BH342"/>
      <c r="BI342"/>
      <c r="BJ342"/>
      <c r="BK342"/>
      <c r="BL342"/>
      <c r="BM342"/>
      <c r="BN342"/>
      <c r="BO342"/>
      <c r="BP342"/>
      <c r="BQ342"/>
      <c r="BR342"/>
      <c r="BS342"/>
      <c r="BT342"/>
      <c r="BU342"/>
      <c r="BV342"/>
      <c r="BW342"/>
      <c r="BX342"/>
      <c r="BY342"/>
      <c r="BZ342"/>
      <c r="CA342"/>
      <c r="CB342"/>
      <c r="CC342"/>
      <c r="CD342"/>
      <c r="CE342"/>
      <c r="CF342"/>
      <c r="CG342"/>
      <c r="CH342"/>
      <c r="CI342"/>
      <c r="CJ342"/>
      <c r="CK342"/>
      <c r="CL342"/>
      <c r="CM342"/>
      <c r="CN342"/>
      <c r="CO342"/>
      <c r="CP342"/>
      <c r="CQ342"/>
      <c r="CR342"/>
      <c r="CS342"/>
      <c r="CT342"/>
      <c r="CU342"/>
      <c r="CV342"/>
      <c r="CW342"/>
      <c r="CX342"/>
      <c r="CY342"/>
      <c r="CZ342"/>
      <c r="DA342"/>
      <c r="DB342"/>
      <c r="DC342"/>
      <c r="DD342"/>
      <c r="DE342"/>
      <c r="DF342"/>
      <c r="DG342"/>
      <c r="DH342"/>
      <c r="DI342"/>
      <c r="DJ342"/>
      <c r="DK342"/>
      <c r="DL342"/>
    </row>
    <row r="343" spans="3:116" hidden="1" outlineLevel="2">
      <c r="C343" s="179">
        <v>319</v>
      </c>
      <c r="D343" s="195">
        <f t="shared" ca="1" si="24"/>
        <v>0.46158757518741639</v>
      </c>
      <c r="E343" s="195">
        <f t="shared" ca="1" si="20"/>
        <v>272.40446428021085</v>
      </c>
      <c r="F343" s="195">
        <f t="shared" ca="1" si="21"/>
        <v>267.98173674615248</v>
      </c>
      <c r="G343" s="195">
        <f t="shared" ca="1" si="22"/>
        <v>22.404464280210846</v>
      </c>
      <c r="H343" s="195">
        <f t="shared" ca="1" si="23"/>
        <v>17.981736746152478</v>
      </c>
      <c r="I343"/>
      <c r="O343"/>
      <c r="P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c r="BR343"/>
      <c r="BS343"/>
      <c r="BT343"/>
      <c r="BU343"/>
      <c r="BV343"/>
      <c r="BW343"/>
      <c r="BX343"/>
      <c r="BY343"/>
      <c r="BZ343"/>
      <c r="CA343"/>
      <c r="CB343"/>
      <c r="CC343"/>
      <c r="CD343"/>
      <c r="CE343"/>
      <c r="CF343"/>
      <c r="CG343"/>
      <c r="CH343"/>
      <c r="CI343"/>
      <c r="CJ343"/>
      <c r="CK343"/>
      <c r="CL343"/>
      <c r="CM343"/>
      <c r="CN343"/>
      <c r="CO343"/>
      <c r="CP343"/>
      <c r="CQ343"/>
      <c r="CR343"/>
      <c r="CS343"/>
      <c r="CT343"/>
      <c r="CU343"/>
      <c r="CV343"/>
      <c r="CW343"/>
      <c r="CX343"/>
      <c r="CY343"/>
      <c r="CZ343"/>
      <c r="DA343"/>
      <c r="DB343"/>
      <c r="DC343"/>
      <c r="DD343"/>
      <c r="DE343"/>
      <c r="DF343"/>
      <c r="DG343"/>
      <c r="DH343"/>
      <c r="DI343"/>
      <c r="DJ343"/>
      <c r="DK343"/>
      <c r="DL343"/>
    </row>
    <row r="344" spans="3:116" hidden="1" outlineLevel="2">
      <c r="C344" s="179">
        <v>320</v>
      </c>
      <c r="D344" s="195">
        <f t="shared" ca="1" si="24"/>
        <v>-0.99736149803541418</v>
      </c>
      <c r="E344" s="195">
        <f t="shared" ca="1" si="20"/>
        <v>197.69668502547955</v>
      </c>
      <c r="F344" s="195">
        <f t="shared" ca="1" si="21"/>
        <v>212.3373517022178</v>
      </c>
      <c r="G344" s="195">
        <f t="shared" ca="1" si="22"/>
        <v>0</v>
      </c>
      <c r="H344" s="195">
        <f t="shared" ca="1" si="23"/>
        <v>0</v>
      </c>
      <c r="I344"/>
      <c r="O344"/>
      <c r="P344"/>
      <c r="V344"/>
      <c r="W344"/>
      <c r="X344"/>
      <c r="Y344"/>
      <c r="Z344"/>
      <c r="AA344"/>
      <c r="AB344"/>
      <c r="AC344"/>
      <c r="AD344"/>
      <c r="AE344"/>
      <c r="AF344"/>
      <c r="AG344"/>
      <c r="AH344"/>
      <c r="AI344"/>
      <c r="AJ344"/>
      <c r="AK344"/>
      <c r="AL344"/>
      <c r="AM344"/>
      <c r="AN344"/>
      <c r="AO344"/>
      <c r="AP344"/>
      <c r="AQ344"/>
      <c r="AR344"/>
      <c r="AS344"/>
      <c r="AT344"/>
      <c r="AU344"/>
      <c r="AV344"/>
      <c r="AW344"/>
      <c r="AX344"/>
      <c r="AY344"/>
      <c r="AZ344"/>
      <c r="BA344"/>
      <c r="BB344"/>
      <c r="BC344"/>
      <c r="BD344"/>
      <c r="BE344"/>
      <c r="BF344"/>
      <c r="BG344"/>
      <c r="BH344"/>
      <c r="BI344"/>
      <c r="BJ344"/>
      <c r="BK344"/>
      <c r="BL344"/>
      <c r="BM344"/>
      <c r="BN344"/>
      <c r="BO344"/>
      <c r="BP344"/>
      <c r="BQ344"/>
      <c r="BR344"/>
      <c r="BS344"/>
      <c r="BT344"/>
      <c r="BU344"/>
      <c r="BV344"/>
      <c r="BW344"/>
      <c r="BX344"/>
      <c r="BY344"/>
      <c r="BZ344"/>
      <c r="CA344"/>
      <c r="CB344"/>
      <c r="CC344"/>
      <c r="CD344"/>
      <c r="CE344"/>
      <c r="CF344"/>
      <c r="CG344"/>
      <c r="CH344"/>
      <c r="CI344"/>
      <c r="CJ344"/>
      <c r="CK344"/>
      <c r="CL344"/>
      <c r="CM344"/>
      <c r="CN344"/>
      <c r="CO344"/>
      <c r="CP344"/>
      <c r="CQ344"/>
      <c r="CR344"/>
      <c r="CS344"/>
      <c r="CT344"/>
      <c r="CU344"/>
      <c r="CV344"/>
      <c r="CW344"/>
      <c r="CX344"/>
      <c r="CY344"/>
      <c r="CZ344"/>
      <c r="DA344"/>
      <c r="DB344"/>
      <c r="DC344"/>
      <c r="DD344"/>
      <c r="DE344"/>
      <c r="DF344"/>
      <c r="DG344"/>
      <c r="DH344"/>
      <c r="DI344"/>
      <c r="DJ344"/>
      <c r="DK344"/>
      <c r="DL344"/>
    </row>
    <row r="345" spans="3:116" hidden="1" outlineLevel="2">
      <c r="C345" s="179">
        <v>321</v>
      </c>
      <c r="D345" s="195">
        <f t="shared" ca="1" si="24"/>
        <v>-0.57418426399125377</v>
      </c>
      <c r="E345" s="195">
        <f t="shared" ref="E345:E408" ca="1" si="25">$H$9 * EXP(($H$17 - $H$18 - ($H$11^2)/2)*$H$14 + $H$11*SQRT($H$14)*D345)</f>
        <v>216.95992081647174</v>
      </c>
      <c r="F345" s="195">
        <f t="shared" ref="F345:F408" ca="1" si="26">$H$9 * EXP(($H$17 - $H$18 - ($H$12^2)/2)*$H$14 + $H$12*SQRT($H$14)*D345)</f>
        <v>227.16683645756473</v>
      </c>
      <c r="G345" s="195">
        <f t="shared" ref="G345:G408" ca="1" si="27">MAX(E345-$H$16, 0)</f>
        <v>0</v>
      </c>
      <c r="H345" s="195">
        <f t="shared" ref="H345:H408" ca="1" si="28">MAX(F345-$H$16, 0)</f>
        <v>0</v>
      </c>
      <c r="I345"/>
      <c r="O345"/>
      <c r="P345"/>
      <c r="V345"/>
      <c r="W345"/>
      <c r="X345"/>
      <c r="Y345"/>
      <c r="Z345"/>
      <c r="AA345"/>
      <c r="AB345"/>
      <c r="AC345"/>
      <c r="AD345"/>
      <c r="AE345"/>
      <c r="AF345"/>
      <c r="AG345"/>
      <c r="AH345"/>
      <c r="AI345"/>
      <c r="AJ345"/>
      <c r="AK345"/>
      <c r="AL345"/>
      <c r="AM345"/>
      <c r="AN345"/>
      <c r="AO345"/>
      <c r="AP345"/>
      <c r="AQ345"/>
      <c r="AR345"/>
      <c r="AS345"/>
      <c r="AT345"/>
      <c r="AU345"/>
      <c r="AV345"/>
      <c r="AW345"/>
      <c r="AX345"/>
      <c r="AY345"/>
      <c r="AZ345"/>
      <c r="BA345"/>
      <c r="BB345"/>
      <c r="BC345"/>
      <c r="BD345"/>
      <c r="BE345"/>
      <c r="BF345"/>
      <c r="BG345"/>
      <c r="BH345"/>
      <c r="BI345"/>
      <c r="BJ345"/>
      <c r="BK345"/>
      <c r="BL345"/>
      <c r="BM345"/>
      <c r="BN345"/>
      <c r="BO345"/>
      <c r="BP345"/>
      <c r="BQ345"/>
      <c r="BR345"/>
      <c r="BS345"/>
      <c r="BT345"/>
      <c r="BU345"/>
      <c r="BV345"/>
      <c r="BW345"/>
      <c r="BX345"/>
      <c r="BY345"/>
      <c r="BZ345"/>
      <c r="CA345"/>
      <c r="CB345"/>
      <c r="CC345"/>
      <c r="CD345"/>
      <c r="CE345"/>
      <c r="CF345"/>
      <c r="CG345"/>
      <c r="CH345"/>
      <c r="CI345"/>
      <c r="CJ345"/>
      <c r="CK345"/>
      <c r="CL345"/>
      <c r="CM345"/>
      <c r="CN345"/>
      <c r="CO345"/>
      <c r="CP345"/>
      <c r="CQ345"/>
      <c r="CR345"/>
      <c r="CS345"/>
      <c r="CT345"/>
      <c r="CU345"/>
      <c r="CV345"/>
      <c r="CW345"/>
      <c r="CX345"/>
      <c r="CY345"/>
      <c r="CZ345"/>
      <c r="DA345"/>
      <c r="DB345"/>
      <c r="DC345"/>
      <c r="DD345"/>
      <c r="DE345"/>
      <c r="DF345"/>
      <c r="DG345"/>
      <c r="DH345"/>
      <c r="DI345"/>
      <c r="DJ345"/>
      <c r="DK345"/>
      <c r="DL345"/>
    </row>
    <row r="346" spans="3:116" hidden="1" outlineLevel="2">
      <c r="C346" s="179">
        <v>322</v>
      </c>
      <c r="D346" s="195">
        <f t="shared" ref="D346:D409" ca="1" si="29">_xlfn.NORM.S.INV(RAND())</f>
        <v>-0.91652855307417225</v>
      </c>
      <c r="E346" s="195">
        <f t="shared" ca="1" si="25"/>
        <v>201.2391956229873</v>
      </c>
      <c r="F346" s="195">
        <f t="shared" ca="1" si="26"/>
        <v>215.09318901244376</v>
      </c>
      <c r="G346" s="195">
        <f t="shared" ca="1" si="27"/>
        <v>0</v>
      </c>
      <c r="H346" s="195">
        <f t="shared" ca="1" si="28"/>
        <v>0</v>
      </c>
      <c r="I346"/>
      <c r="O346"/>
      <c r="P346"/>
      <c r="V346"/>
      <c r="W346"/>
      <c r="X346"/>
      <c r="Y346"/>
      <c r="Z346"/>
      <c r="AA346"/>
      <c r="AB346"/>
      <c r="AC346"/>
      <c r="AD346"/>
      <c r="AE346"/>
      <c r="AF346"/>
      <c r="AG346"/>
      <c r="AH346"/>
      <c r="AI346"/>
      <c r="AJ346"/>
      <c r="AK346"/>
      <c r="AL346"/>
      <c r="AM346"/>
      <c r="AN346"/>
      <c r="AO346"/>
      <c r="AP346"/>
      <c r="AQ346"/>
      <c r="AR346"/>
      <c r="AS346"/>
      <c r="AT346"/>
      <c r="AU346"/>
      <c r="AV346"/>
      <c r="AW346"/>
      <c r="AX346"/>
      <c r="AY346"/>
      <c r="AZ346"/>
      <c r="BA346"/>
      <c r="BB346"/>
      <c r="BC346"/>
      <c r="BD346"/>
      <c r="BE346"/>
      <c r="BF346"/>
      <c r="BG346"/>
      <c r="BH346"/>
      <c r="BI346"/>
      <c r="BJ346"/>
      <c r="BK346"/>
      <c r="BL346"/>
      <c r="BM346"/>
      <c r="BN346"/>
      <c r="BO346"/>
      <c r="BP346"/>
      <c r="BQ346"/>
      <c r="BR346"/>
      <c r="BS346"/>
      <c r="BT346"/>
      <c r="BU346"/>
      <c r="BV346"/>
      <c r="BW346"/>
      <c r="BX346"/>
      <c r="BY346"/>
      <c r="BZ346"/>
      <c r="CA346"/>
      <c r="CB346"/>
      <c r="CC346"/>
      <c r="CD346"/>
      <c r="CE346"/>
      <c r="CF346"/>
      <c r="CG346"/>
      <c r="CH346"/>
      <c r="CI346"/>
      <c r="CJ346"/>
      <c r="CK346"/>
      <c r="CL346"/>
      <c r="CM346"/>
      <c r="CN346"/>
      <c r="CO346"/>
      <c r="CP346"/>
      <c r="CQ346"/>
      <c r="CR346"/>
      <c r="CS346"/>
      <c r="CT346"/>
      <c r="CU346"/>
      <c r="CV346"/>
      <c r="CW346"/>
      <c r="CX346"/>
      <c r="CY346"/>
      <c r="CZ346"/>
      <c r="DA346"/>
      <c r="DB346"/>
      <c r="DC346"/>
      <c r="DD346"/>
      <c r="DE346"/>
      <c r="DF346"/>
      <c r="DG346"/>
      <c r="DH346"/>
      <c r="DI346"/>
      <c r="DJ346"/>
      <c r="DK346"/>
      <c r="DL346"/>
    </row>
    <row r="347" spans="3:116" hidden="1" outlineLevel="2">
      <c r="C347" s="179">
        <v>323</v>
      </c>
      <c r="D347" s="195">
        <f t="shared" ca="1" si="29"/>
        <v>0.99692561699161775</v>
      </c>
      <c r="E347" s="195">
        <f t="shared" ca="1" si="25"/>
        <v>306.40572714353954</v>
      </c>
      <c r="F347" s="195">
        <f t="shared" ca="1" si="26"/>
        <v>291.87335328530594</v>
      </c>
      <c r="G347" s="195">
        <f t="shared" ca="1" si="27"/>
        <v>56.405727143539536</v>
      </c>
      <c r="H347" s="195">
        <f t="shared" ca="1" si="28"/>
        <v>41.873353285305939</v>
      </c>
      <c r="I347"/>
      <c r="O347"/>
      <c r="P347"/>
      <c r="V347"/>
      <c r="W347"/>
      <c r="X347"/>
      <c r="Y347"/>
      <c r="Z347"/>
      <c r="AA347"/>
      <c r="AB347"/>
      <c r="AC347"/>
      <c r="AD347"/>
      <c r="AE347"/>
      <c r="AF347"/>
      <c r="AG347"/>
      <c r="AH347"/>
      <c r="AI347"/>
      <c r="AJ347"/>
      <c r="AK347"/>
      <c r="AL347"/>
      <c r="AM347"/>
      <c r="AN347"/>
      <c r="AO347"/>
      <c r="AP347"/>
      <c r="AQ347"/>
      <c r="AR347"/>
      <c r="AS347"/>
      <c r="AT347"/>
      <c r="AU347"/>
      <c r="AV347"/>
      <c r="AW347"/>
      <c r="AX347"/>
      <c r="AY347"/>
      <c r="AZ347"/>
      <c r="BA347"/>
      <c r="BB347"/>
      <c r="BC347"/>
      <c r="BD347"/>
      <c r="BE347"/>
      <c r="BF347"/>
      <c r="BG347"/>
      <c r="BH347"/>
      <c r="BI347"/>
      <c r="BJ347"/>
      <c r="BK347"/>
      <c r="BL347"/>
      <c r="BM347"/>
      <c r="BN347"/>
      <c r="BO347"/>
      <c r="BP347"/>
      <c r="BQ347"/>
      <c r="BR347"/>
      <c r="BS347"/>
      <c r="BT347"/>
      <c r="BU347"/>
      <c r="BV347"/>
      <c r="BW347"/>
      <c r="BX347"/>
      <c r="BY347"/>
      <c r="BZ347"/>
      <c r="CA347"/>
      <c r="CB347"/>
      <c r="CC347"/>
      <c r="CD347"/>
      <c r="CE347"/>
      <c r="CF347"/>
      <c r="CG347"/>
      <c r="CH347"/>
      <c r="CI347"/>
      <c r="CJ347"/>
      <c r="CK347"/>
      <c r="CL347"/>
      <c r="CM347"/>
      <c r="CN347"/>
      <c r="CO347"/>
      <c r="CP347"/>
      <c r="CQ347"/>
      <c r="CR347"/>
      <c r="CS347"/>
      <c r="CT347"/>
      <c r="CU347"/>
      <c r="CV347"/>
      <c r="CW347"/>
      <c r="CX347"/>
      <c r="CY347"/>
      <c r="CZ347"/>
      <c r="DA347"/>
      <c r="DB347"/>
      <c r="DC347"/>
      <c r="DD347"/>
      <c r="DE347"/>
      <c r="DF347"/>
      <c r="DG347"/>
      <c r="DH347"/>
      <c r="DI347"/>
      <c r="DJ347"/>
      <c r="DK347"/>
      <c r="DL347"/>
    </row>
    <row r="348" spans="3:116" hidden="1" outlineLevel="2">
      <c r="C348" s="179">
        <v>324</v>
      </c>
      <c r="D348" s="195">
        <f t="shared" ca="1" si="29"/>
        <v>-0.34134518297257205</v>
      </c>
      <c r="E348" s="195">
        <f t="shared" ca="1" si="25"/>
        <v>228.34805885300949</v>
      </c>
      <c r="F348" s="195">
        <f t="shared" ca="1" si="26"/>
        <v>235.76344557551596</v>
      </c>
      <c r="G348" s="195">
        <f t="shared" ca="1" si="27"/>
        <v>0</v>
      </c>
      <c r="H348" s="195">
        <f t="shared" ca="1" si="28"/>
        <v>0</v>
      </c>
      <c r="I348"/>
      <c r="O348"/>
      <c r="P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c r="BR348"/>
      <c r="BS348"/>
      <c r="BT348"/>
      <c r="BU348"/>
      <c r="BV348"/>
      <c r="BW348"/>
      <c r="BX348"/>
      <c r="BY348"/>
      <c r="BZ348"/>
      <c r="CA348"/>
      <c r="CB348"/>
      <c r="CC348"/>
      <c r="CD348"/>
      <c r="CE348"/>
      <c r="CF348"/>
      <c r="CG348"/>
      <c r="CH348"/>
      <c r="CI348"/>
      <c r="CJ348"/>
      <c r="CK348"/>
      <c r="CL348"/>
      <c r="CM348"/>
      <c r="CN348"/>
      <c r="CO348"/>
      <c r="CP348"/>
      <c r="CQ348"/>
      <c r="CR348"/>
      <c r="CS348"/>
      <c r="CT348"/>
      <c r="CU348"/>
      <c r="CV348"/>
      <c r="CW348"/>
      <c r="CX348"/>
      <c r="CY348"/>
      <c r="CZ348"/>
      <c r="DA348"/>
      <c r="DB348"/>
      <c r="DC348"/>
      <c r="DD348"/>
      <c r="DE348"/>
      <c r="DF348"/>
      <c r="DG348"/>
      <c r="DH348"/>
      <c r="DI348"/>
      <c r="DJ348"/>
      <c r="DK348"/>
      <c r="DL348"/>
    </row>
    <row r="349" spans="3:116" hidden="1" outlineLevel="2">
      <c r="C349" s="179">
        <v>325</v>
      </c>
      <c r="D349" s="195">
        <f t="shared" ca="1" si="29"/>
        <v>2.4055254612725816E-2</v>
      </c>
      <c r="E349" s="195">
        <f t="shared" ca="1" si="25"/>
        <v>247.4368128163913</v>
      </c>
      <c r="F349" s="195">
        <f t="shared" ca="1" si="26"/>
        <v>249.91488049905306</v>
      </c>
      <c r="G349" s="195">
        <f t="shared" ca="1" si="27"/>
        <v>0</v>
      </c>
      <c r="H349" s="195">
        <f t="shared" ca="1" si="28"/>
        <v>0</v>
      </c>
      <c r="I349"/>
      <c r="O349"/>
      <c r="P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c r="BR349"/>
      <c r="BS349"/>
      <c r="BT349"/>
      <c r="BU349"/>
      <c r="BV349"/>
      <c r="BW349"/>
      <c r="BX349"/>
      <c r="BY349"/>
      <c r="BZ349"/>
      <c r="CA349"/>
      <c r="CB349"/>
      <c r="CC349"/>
      <c r="CD349"/>
      <c r="CE349"/>
      <c r="CF349"/>
      <c r="CG349"/>
      <c r="CH349"/>
      <c r="CI349"/>
      <c r="CJ349"/>
      <c r="CK349"/>
      <c r="CL349"/>
      <c r="CM349"/>
      <c r="CN349"/>
      <c r="CO349"/>
      <c r="CP349"/>
      <c r="CQ349"/>
      <c r="CR349"/>
      <c r="CS349"/>
      <c r="CT349"/>
      <c r="CU349"/>
      <c r="CV349"/>
      <c r="CW349"/>
      <c r="CX349"/>
      <c r="CY349"/>
      <c r="CZ349"/>
      <c r="DA349"/>
      <c r="DB349"/>
      <c r="DC349"/>
      <c r="DD349"/>
      <c r="DE349"/>
      <c r="DF349"/>
      <c r="DG349"/>
      <c r="DH349"/>
      <c r="DI349"/>
      <c r="DJ349"/>
      <c r="DK349"/>
      <c r="DL349"/>
    </row>
    <row r="350" spans="3:116" hidden="1" outlineLevel="2">
      <c r="C350" s="179">
        <v>326</v>
      </c>
      <c r="D350" s="195">
        <f t="shared" ca="1" si="29"/>
        <v>-0.27600185277213457</v>
      </c>
      <c r="E350" s="195">
        <f t="shared" ca="1" si="25"/>
        <v>231.650088439445</v>
      </c>
      <c r="F350" s="195">
        <f t="shared" ca="1" si="26"/>
        <v>238.2339116475417</v>
      </c>
      <c r="G350" s="195">
        <f t="shared" ca="1" si="27"/>
        <v>0</v>
      </c>
      <c r="H350" s="195">
        <f t="shared" ca="1" si="28"/>
        <v>0</v>
      </c>
      <c r="I350"/>
      <c r="O350"/>
      <c r="P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c r="BR350"/>
      <c r="BS350"/>
      <c r="BT350"/>
      <c r="BU350"/>
      <c r="BV350"/>
      <c r="BW350"/>
      <c r="BX350"/>
      <c r="BY350"/>
      <c r="BZ350"/>
      <c r="CA350"/>
      <c r="CB350"/>
      <c r="CC350"/>
      <c r="CD350"/>
      <c r="CE350"/>
      <c r="CF350"/>
      <c r="CG350"/>
      <c r="CH350"/>
      <c r="CI350"/>
      <c r="CJ350"/>
      <c r="CK350"/>
      <c r="CL350"/>
      <c r="CM350"/>
      <c r="CN350"/>
      <c r="CO350"/>
      <c r="CP350"/>
      <c r="CQ350"/>
      <c r="CR350"/>
      <c r="CS350"/>
      <c r="CT350"/>
      <c r="CU350"/>
      <c r="CV350"/>
      <c r="CW350"/>
      <c r="CX350"/>
      <c r="CY350"/>
      <c r="CZ350"/>
      <c r="DA350"/>
      <c r="DB350"/>
      <c r="DC350"/>
      <c r="DD350"/>
      <c r="DE350"/>
      <c r="DF350"/>
      <c r="DG350"/>
      <c r="DH350"/>
      <c r="DI350"/>
      <c r="DJ350"/>
      <c r="DK350"/>
      <c r="DL350"/>
    </row>
    <row r="351" spans="3:116" hidden="1" outlineLevel="2">
      <c r="C351" s="179">
        <v>327</v>
      </c>
      <c r="D351" s="195">
        <f t="shared" ca="1" si="29"/>
        <v>-1.2664567248951226E-2</v>
      </c>
      <c r="E351" s="195">
        <f t="shared" ca="1" si="25"/>
        <v>245.44854355456528</v>
      </c>
      <c r="F351" s="195">
        <f t="shared" ca="1" si="26"/>
        <v>248.45520294473451</v>
      </c>
      <c r="G351" s="195">
        <f t="shared" ca="1" si="27"/>
        <v>0</v>
      </c>
      <c r="H351" s="195">
        <f t="shared" ca="1" si="28"/>
        <v>0</v>
      </c>
      <c r="I351"/>
      <c r="O351"/>
      <c r="P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c r="BR351"/>
      <c r="BS351"/>
      <c r="BT351"/>
      <c r="BU351"/>
      <c r="BV351"/>
      <c r="BW351"/>
      <c r="BX351"/>
      <c r="BY351"/>
      <c r="BZ351"/>
      <c r="CA351"/>
      <c r="CB351"/>
      <c r="CC351"/>
      <c r="CD351"/>
      <c r="CE351"/>
      <c r="CF351"/>
      <c r="CG351"/>
      <c r="CH351"/>
      <c r="CI351"/>
      <c r="CJ351"/>
      <c r="CK351"/>
      <c r="CL351"/>
      <c r="CM351"/>
      <c r="CN351"/>
      <c r="CO351"/>
      <c r="CP351"/>
      <c r="CQ351"/>
      <c r="CR351"/>
      <c r="CS351"/>
      <c r="CT351"/>
      <c r="CU351"/>
      <c r="CV351"/>
      <c r="CW351"/>
      <c r="CX351"/>
      <c r="CY351"/>
      <c r="CZ351"/>
      <c r="DA351"/>
      <c r="DB351"/>
      <c r="DC351"/>
      <c r="DD351"/>
      <c r="DE351"/>
      <c r="DF351"/>
      <c r="DG351"/>
      <c r="DH351"/>
      <c r="DI351"/>
      <c r="DJ351"/>
      <c r="DK351"/>
      <c r="DL351"/>
    </row>
    <row r="352" spans="3:116" hidden="1" outlineLevel="2">
      <c r="C352" s="179">
        <v>328</v>
      </c>
      <c r="D352" s="195">
        <f t="shared" ca="1" si="29"/>
        <v>-1.24808661748117</v>
      </c>
      <c r="E352" s="195">
        <f t="shared" ca="1" si="25"/>
        <v>187.10046527045597</v>
      </c>
      <c r="F352" s="195">
        <f t="shared" ca="1" si="26"/>
        <v>204.01198310828028</v>
      </c>
      <c r="G352" s="195">
        <f t="shared" ca="1" si="27"/>
        <v>0</v>
      </c>
      <c r="H352" s="195">
        <f t="shared" ca="1" si="28"/>
        <v>0</v>
      </c>
      <c r="I352"/>
      <c r="O352"/>
      <c r="P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c r="BD352"/>
      <c r="BE352"/>
      <c r="BF352"/>
      <c r="BG352"/>
      <c r="BH352"/>
      <c r="BI352"/>
      <c r="BJ352"/>
      <c r="BK352"/>
      <c r="BL352"/>
      <c r="BM352"/>
      <c r="BN352"/>
      <c r="BO352"/>
      <c r="BP352"/>
      <c r="BQ352"/>
      <c r="BR352"/>
      <c r="BS352"/>
      <c r="BT352"/>
      <c r="BU352"/>
      <c r="BV352"/>
      <c r="BW352"/>
      <c r="BX352"/>
      <c r="BY352"/>
      <c r="BZ352"/>
      <c r="CA352"/>
      <c r="CB352"/>
      <c r="CC352"/>
      <c r="CD352"/>
      <c r="CE352"/>
      <c r="CF352"/>
      <c r="CG352"/>
      <c r="CH352"/>
      <c r="CI352"/>
      <c r="CJ352"/>
      <c r="CK352"/>
      <c r="CL352"/>
      <c r="CM352"/>
      <c r="CN352"/>
      <c r="CO352"/>
      <c r="CP352"/>
      <c r="CQ352"/>
      <c r="CR352"/>
      <c r="CS352"/>
      <c r="CT352"/>
      <c r="CU352"/>
      <c r="CV352"/>
      <c r="CW352"/>
      <c r="CX352"/>
      <c r="CY352"/>
      <c r="CZ352"/>
      <c r="DA352"/>
      <c r="DB352"/>
      <c r="DC352"/>
      <c r="DD352"/>
      <c r="DE352"/>
      <c r="DF352"/>
      <c r="DG352"/>
      <c r="DH352"/>
      <c r="DI352"/>
      <c r="DJ352"/>
      <c r="DK352"/>
      <c r="DL352"/>
    </row>
    <row r="353" spans="3:116" hidden="1" outlineLevel="2">
      <c r="C353" s="179">
        <v>329</v>
      </c>
      <c r="D353" s="195">
        <f t="shared" ca="1" si="29"/>
        <v>-0.60889550914147705</v>
      </c>
      <c r="E353" s="195">
        <f t="shared" ca="1" si="25"/>
        <v>215.31154690830061</v>
      </c>
      <c r="F353" s="195">
        <f t="shared" ca="1" si="26"/>
        <v>225.91239937352847</v>
      </c>
      <c r="G353" s="195">
        <f t="shared" ca="1" si="27"/>
        <v>0</v>
      </c>
      <c r="H353" s="195">
        <f t="shared" ca="1" si="28"/>
        <v>0</v>
      </c>
      <c r="I353"/>
      <c r="O353"/>
      <c r="P353"/>
      <c r="V353"/>
      <c r="W353"/>
      <c r="X353"/>
      <c r="Y353"/>
      <c r="Z353"/>
      <c r="AA353"/>
      <c r="AB353"/>
      <c r="AC353"/>
      <c r="AD353"/>
      <c r="AE353"/>
      <c r="AF353"/>
      <c r="AG353"/>
      <c r="AH353"/>
      <c r="AI353"/>
      <c r="AJ353"/>
      <c r="AK353"/>
      <c r="AL353"/>
      <c r="AM353"/>
      <c r="AN353"/>
      <c r="AO353"/>
      <c r="AP353"/>
      <c r="AQ353"/>
      <c r="AR353"/>
      <c r="AS353"/>
      <c r="AT353"/>
      <c r="AU353"/>
      <c r="AV353"/>
      <c r="AW353"/>
      <c r="AX353"/>
      <c r="AY353"/>
      <c r="AZ353"/>
      <c r="BA353"/>
      <c r="BB353"/>
      <c r="BC353"/>
      <c r="BD353"/>
      <c r="BE353"/>
      <c r="BF353"/>
      <c r="BG353"/>
      <c r="BH353"/>
      <c r="BI353"/>
      <c r="BJ353"/>
      <c r="BK353"/>
      <c r="BL353"/>
      <c r="BM353"/>
      <c r="BN353"/>
      <c r="BO353"/>
      <c r="BP353"/>
      <c r="BQ353"/>
      <c r="BR353"/>
      <c r="BS353"/>
      <c r="BT353"/>
      <c r="BU353"/>
      <c r="BV353"/>
      <c r="BW353"/>
      <c r="BX353"/>
      <c r="BY353"/>
      <c r="BZ353"/>
      <c r="CA353"/>
      <c r="CB353"/>
      <c r="CC353"/>
      <c r="CD353"/>
      <c r="CE353"/>
      <c r="CF353"/>
      <c r="CG353"/>
      <c r="CH353"/>
      <c r="CI353"/>
      <c r="CJ353"/>
      <c r="CK353"/>
      <c r="CL353"/>
      <c r="CM353"/>
      <c r="CN353"/>
      <c r="CO353"/>
      <c r="CP353"/>
      <c r="CQ353"/>
      <c r="CR353"/>
      <c r="CS353"/>
      <c r="CT353"/>
      <c r="CU353"/>
      <c r="CV353"/>
      <c r="CW353"/>
      <c r="CX353"/>
      <c r="CY353"/>
      <c r="CZ353"/>
      <c r="DA353"/>
      <c r="DB353"/>
      <c r="DC353"/>
      <c r="DD353"/>
      <c r="DE353"/>
      <c r="DF353"/>
      <c r="DG353"/>
      <c r="DH353"/>
      <c r="DI353"/>
      <c r="DJ353"/>
      <c r="DK353"/>
      <c r="DL353"/>
    </row>
    <row r="354" spans="3:116" hidden="1" outlineLevel="2">
      <c r="C354" s="179">
        <v>330</v>
      </c>
      <c r="D354" s="195">
        <f t="shared" ca="1" si="29"/>
        <v>-0.74438194891668541</v>
      </c>
      <c r="E354" s="195">
        <f t="shared" ca="1" si="25"/>
        <v>208.99650685518512</v>
      </c>
      <c r="F354" s="195">
        <f t="shared" ca="1" si="26"/>
        <v>221.08196029450153</v>
      </c>
      <c r="G354" s="195">
        <f t="shared" ca="1" si="27"/>
        <v>0</v>
      </c>
      <c r="H354" s="195">
        <f t="shared" ca="1" si="28"/>
        <v>0</v>
      </c>
      <c r="I354"/>
      <c r="O354"/>
      <c r="P354"/>
      <c r="V354"/>
      <c r="W354"/>
      <c r="X354"/>
      <c r="Y354"/>
      <c r="Z354"/>
      <c r="AA354"/>
      <c r="AB354"/>
      <c r="AC354"/>
      <c r="AD354"/>
      <c r="AE354"/>
      <c r="AF354"/>
      <c r="AG354"/>
      <c r="AH354"/>
      <c r="AI354"/>
      <c r="AJ354"/>
      <c r="AK354"/>
      <c r="AL354"/>
      <c r="AM354"/>
      <c r="AN354"/>
      <c r="AO354"/>
      <c r="AP354"/>
      <c r="AQ354"/>
      <c r="AR354"/>
      <c r="AS354"/>
      <c r="AT354"/>
      <c r="AU354"/>
      <c r="AV354"/>
      <c r="AW354"/>
      <c r="AX354"/>
      <c r="AY354"/>
      <c r="AZ354"/>
      <c r="BA354"/>
      <c r="BB354"/>
      <c r="BC354"/>
      <c r="BD354"/>
      <c r="BE354"/>
      <c r="BF354"/>
      <c r="BG354"/>
      <c r="BH354"/>
      <c r="BI354"/>
      <c r="BJ354"/>
      <c r="BK354"/>
      <c r="BL354"/>
      <c r="BM354"/>
      <c r="BN354"/>
      <c r="BO354"/>
      <c r="BP354"/>
      <c r="BQ354"/>
      <c r="BR354"/>
      <c r="BS354"/>
      <c r="BT354"/>
      <c r="BU354"/>
      <c r="BV354"/>
      <c r="BW354"/>
      <c r="BX354"/>
      <c r="BY354"/>
      <c r="BZ354"/>
      <c r="CA354"/>
      <c r="CB354"/>
      <c r="CC354"/>
      <c r="CD354"/>
      <c r="CE354"/>
      <c r="CF354"/>
      <c r="CG354"/>
      <c r="CH354"/>
      <c r="CI354"/>
      <c r="CJ354"/>
      <c r="CK354"/>
      <c r="CL354"/>
      <c r="CM354"/>
      <c r="CN354"/>
      <c r="CO354"/>
      <c r="CP354"/>
      <c r="CQ354"/>
      <c r="CR354"/>
      <c r="CS354"/>
      <c r="CT354"/>
      <c r="CU354"/>
      <c r="CV354"/>
      <c r="CW354"/>
      <c r="CX354"/>
      <c r="CY354"/>
      <c r="CZ354"/>
      <c r="DA354"/>
      <c r="DB354"/>
      <c r="DC354"/>
      <c r="DD354"/>
      <c r="DE354"/>
      <c r="DF354"/>
      <c r="DG354"/>
      <c r="DH354"/>
      <c r="DI354"/>
      <c r="DJ354"/>
      <c r="DK354"/>
      <c r="DL354"/>
    </row>
    <row r="355" spans="3:116" hidden="1" outlineLevel="2">
      <c r="C355" s="179">
        <v>331</v>
      </c>
      <c r="D355" s="195">
        <f t="shared" ca="1" si="29"/>
        <v>0.110762610980771</v>
      </c>
      <c r="E355" s="195">
        <f t="shared" ca="1" si="25"/>
        <v>252.19591203671621</v>
      </c>
      <c r="F355" s="195">
        <f t="shared" ca="1" si="26"/>
        <v>253.39577440750287</v>
      </c>
      <c r="G355" s="195">
        <f t="shared" ca="1" si="27"/>
        <v>2.1959120367162086</v>
      </c>
      <c r="H355" s="195">
        <f t="shared" ca="1" si="28"/>
        <v>3.39577440750287</v>
      </c>
      <c r="I355"/>
      <c r="O355"/>
      <c r="P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c r="CA355"/>
      <c r="CB355"/>
      <c r="CC355"/>
      <c r="CD355"/>
      <c r="CE355"/>
      <c r="CF355"/>
      <c r="CG355"/>
      <c r="CH355"/>
      <c r="CI355"/>
      <c r="CJ355"/>
      <c r="CK355"/>
      <c r="CL355"/>
      <c r="CM355"/>
      <c r="CN355"/>
      <c r="CO355"/>
      <c r="CP355"/>
      <c r="CQ355"/>
      <c r="CR355"/>
      <c r="CS355"/>
      <c r="CT355"/>
      <c r="CU355"/>
      <c r="CV355"/>
      <c r="CW355"/>
      <c r="CX355"/>
      <c r="CY355"/>
      <c r="CZ355"/>
      <c r="DA355"/>
      <c r="DB355"/>
      <c r="DC355"/>
      <c r="DD355"/>
      <c r="DE355"/>
      <c r="DF355"/>
      <c r="DG355"/>
      <c r="DH355"/>
      <c r="DI355"/>
      <c r="DJ355"/>
      <c r="DK355"/>
      <c r="DL355"/>
    </row>
    <row r="356" spans="3:116" hidden="1" outlineLevel="2">
      <c r="C356" s="179">
        <v>332</v>
      </c>
      <c r="D356" s="195">
        <f t="shared" ca="1" si="29"/>
        <v>0.80815202827761035</v>
      </c>
      <c r="E356" s="195">
        <f t="shared" ca="1" si="25"/>
        <v>293.95703298479259</v>
      </c>
      <c r="F356" s="195">
        <f t="shared" ca="1" si="26"/>
        <v>283.21473829370706</v>
      </c>
      <c r="G356" s="195">
        <f t="shared" ca="1" si="27"/>
        <v>43.95703298479259</v>
      </c>
      <c r="H356" s="195">
        <f t="shared" ca="1" si="28"/>
        <v>33.214738293707057</v>
      </c>
      <c r="I356"/>
      <c r="O356"/>
      <c r="P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c r="BR356"/>
      <c r="BS356"/>
      <c r="BT356"/>
      <c r="BU356"/>
      <c r="BV356"/>
      <c r="BW356"/>
      <c r="BX356"/>
      <c r="BY356"/>
      <c r="BZ356"/>
      <c r="CA356"/>
      <c r="CB356"/>
      <c r="CC356"/>
      <c r="CD356"/>
      <c r="CE356"/>
      <c r="CF356"/>
      <c r="CG356"/>
      <c r="CH356"/>
      <c r="CI356"/>
      <c r="CJ356"/>
      <c r="CK356"/>
      <c r="CL356"/>
      <c r="CM356"/>
      <c r="CN356"/>
      <c r="CO356"/>
      <c r="CP356"/>
      <c r="CQ356"/>
      <c r="CR356"/>
      <c r="CS356"/>
      <c r="CT356"/>
      <c r="CU356"/>
      <c r="CV356"/>
      <c r="CW356"/>
      <c r="CX356"/>
      <c r="CY356"/>
      <c r="CZ356"/>
      <c r="DA356"/>
      <c r="DB356"/>
      <c r="DC356"/>
      <c r="DD356"/>
      <c r="DE356"/>
      <c r="DF356"/>
      <c r="DG356"/>
      <c r="DH356"/>
      <c r="DI356"/>
      <c r="DJ356"/>
      <c r="DK356"/>
      <c r="DL356"/>
    </row>
    <row r="357" spans="3:116" hidden="1" outlineLevel="2">
      <c r="C357" s="179">
        <v>333</v>
      </c>
      <c r="D357" s="195">
        <f t="shared" ca="1" si="29"/>
        <v>-0.78396557379862497</v>
      </c>
      <c r="E357" s="195">
        <f t="shared" ca="1" si="25"/>
        <v>207.1867156783986</v>
      </c>
      <c r="F357" s="195">
        <f t="shared" ca="1" si="26"/>
        <v>219.69029751111864</v>
      </c>
      <c r="G357" s="195">
        <f t="shared" ca="1" si="27"/>
        <v>0</v>
      </c>
      <c r="H357" s="195">
        <f t="shared" ca="1" si="28"/>
        <v>0</v>
      </c>
      <c r="I357"/>
      <c r="O357"/>
      <c r="P357"/>
      <c r="V357"/>
      <c r="W357"/>
      <c r="X357"/>
      <c r="Y357"/>
      <c r="Z357"/>
      <c r="AA357"/>
      <c r="AB357"/>
      <c r="AC357"/>
      <c r="AD357"/>
      <c r="AE357"/>
      <c r="AF357"/>
      <c r="AG357"/>
      <c r="AH357"/>
      <c r="AI357"/>
      <c r="AJ357"/>
      <c r="AK357"/>
      <c r="AL357"/>
      <c r="AM357"/>
      <c r="AN357"/>
      <c r="AO357"/>
      <c r="AP357"/>
      <c r="AQ357"/>
      <c r="AR357"/>
      <c r="AS357"/>
      <c r="AT357"/>
      <c r="AU357"/>
      <c r="AV357"/>
      <c r="AW357"/>
      <c r="AX357"/>
      <c r="AY357"/>
      <c r="AZ357"/>
      <c r="BA357"/>
      <c r="BB357"/>
      <c r="BC357"/>
      <c r="BD357"/>
      <c r="BE357"/>
      <c r="BF357"/>
      <c r="BG357"/>
      <c r="BH357"/>
      <c r="BI357"/>
      <c r="BJ357"/>
      <c r="BK357"/>
      <c r="BL357"/>
      <c r="BM357"/>
      <c r="BN357"/>
      <c r="BO357"/>
      <c r="BP357"/>
      <c r="BQ357"/>
      <c r="BR357"/>
      <c r="BS357"/>
      <c r="BT357"/>
      <c r="BU357"/>
      <c r="BV357"/>
      <c r="BW357"/>
      <c r="BX357"/>
      <c r="BY357"/>
      <c r="BZ357"/>
      <c r="CA357"/>
      <c r="CB357"/>
      <c r="CC357"/>
      <c r="CD357"/>
      <c r="CE357"/>
      <c r="CF357"/>
      <c r="CG357"/>
      <c r="CH357"/>
      <c r="CI357"/>
      <c r="CJ357"/>
      <c r="CK357"/>
      <c r="CL357"/>
      <c r="CM357"/>
      <c r="CN357"/>
      <c r="CO357"/>
      <c r="CP357"/>
      <c r="CQ357"/>
      <c r="CR357"/>
      <c r="CS357"/>
      <c r="CT357"/>
      <c r="CU357"/>
      <c r="CV357"/>
      <c r="CW357"/>
      <c r="CX357"/>
      <c r="CY357"/>
      <c r="CZ357"/>
      <c r="DA357"/>
      <c r="DB357"/>
      <c r="DC357"/>
      <c r="DD357"/>
      <c r="DE357"/>
      <c r="DF357"/>
      <c r="DG357"/>
      <c r="DH357"/>
      <c r="DI357"/>
      <c r="DJ357"/>
      <c r="DK357"/>
      <c r="DL357"/>
    </row>
    <row r="358" spans="3:116" hidden="1" outlineLevel="2">
      <c r="C358" s="179">
        <v>334</v>
      </c>
      <c r="D358" s="195">
        <f t="shared" ca="1" si="29"/>
        <v>4.1467844400849788E-2</v>
      </c>
      <c r="E358" s="195">
        <f t="shared" ca="1" si="25"/>
        <v>248.38527447991339</v>
      </c>
      <c r="F358" s="195">
        <f t="shared" ca="1" si="26"/>
        <v>250.61005598741278</v>
      </c>
      <c r="G358" s="195">
        <f t="shared" ca="1" si="27"/>
        <v>0</v>
      </c>
      <c r="H358" s="195">
        <f t="shared" ca="1" si="28"/>
        <v>0.61005598741277822</v>
      </c>
      <c r="I358"/>
      <c r="O358"/>
      <c r="P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c r="CA358"/>
      <c r="CB358"/>
      <c r="CC358"/>
      <c r="CD358"/>
      <c r="CE358"/>
      <c r="CF358"/>
      <c r="CG358"/>
      <c r="CH358"/>
      <c r="CI358"/>
      <c r="CJ358"/>
      <c r="CK358"/>
      <c r="CL358"/>
      <c r="CM358"/>
      <c r="CN358"/>
      <c r="CO358"/>
      <c r="CP358"/>
      <c r="CQ358"/>
      <c r="CR358"/>
      <c r="CS358"/>
      <c r="CT358"/>
      <c r="CU358"/>
      <c r="CV358"/>
      <c r="CW358"/>
      <c r="CX358"/>
      <c r="CY358"/>
      <c r="CZ358"/>
      <c r="DA358"/>
      <c r="DB358"/>
      <c r="DC358"/>
      <c r="DD358"/>
      <c r="DE358"/>
      <c r="DF358"/>
      <c r="DG358"/>
      <c r="DH358"/>
      <c r="DI358"/>
      <c r="DJ358"/>
      <c r="DK358"/>
      <c r="DL358"/>
    </row>
    <row r="359" spans="3:116" hidden="1" outlineLevel="2">
      <c r="C359" s="179">
        <v>335</v>
      </c>
      <c r="D359" s="195">
        <f t="shared" ca="1" si="29"/>
        <v>1.2663102857407831</v>
      </c>
      <c r="E359" s="195">
        <f t="shared" ca="1" si="25"/>
        <v>325.08873227520576</v>
      </c>
      <c r="F359" s="195">
        <f t="shared" ca="1" si="26"/>
        <v>304.68981436833468</v>
      </c>
      <c r="G359" s="195">
        <f t="shared" ca="1" si="27"/>
        <v>75.088732275205757</v>
      </c>
      <c r="H359" s="195">
        <f t="shared" ca="1" si="28"/>
        <v>54.68981436833468</v>
      </c>
      <c r="I359"/>
      <c r="O359"/>
      <c r="P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c r="BR359"/>
      <c r="BS359"/>
      <c r="BT359"/>
      <c r="BU359"/>
      <c r="BV359"/>
      <c r="BW359"/>
      <c r="BX359"/>
      <c r="BY359"/>
      <c r="BZ359"/>
      <c r="CA359"/>
      <c r="CB359"/>
      <c r="CC359"/>
      <c r="CD359"/>
      <c r="CE359"/>
      <c r="CF359"/>
      <c r="CG359"/>
      <c r="CH359"/>
      <c r="CI359"/>
      <c r="CJ359"/>
      <c r="CK359"/>
      <c r="CL359"/>
      <c r="CM359"/>
      <c r="CN359"/>
      <c r="CO359"/>
      <c r="CP359"/>
      <c r="CQ359"/>
      <c r="CR359"/>
      <c r="CS359"/>
      <c r="CT359"/>
      <c r="CU359"/>
      <c r="CV359"/>
      <c r="CW359"/>
      <c r="CX359"/>
      <c r="CY359"/>
      <c r="CZ359"/>
      <c r="DA359"/>
      <c r="DB359"/>
      <c r="DC359"/>
      <c r="DD359"/>
      <c r="DE359"/>
      <c r="DF359"/>
      <c r="DG359"/>
      <c r="DH359"/>
      <c r="DI359"/>
      <c r="DJ359"/>
      <c r="DK359"/>
      <c r="DL359"/>
    </row>
    <row r="360" spans="3:116" hidden="1" outlineLevel="2">
      <c r="C360" s="179">
        <v>336</v>
      </c>
      <c r="D360" s="195">
        <f t="shared" ca="1" si="29"/>
        <v>-0.53864274453497718</v>
      </c>
      <c r="E360" s="195">
        <f t="shared" ca="1" si="25"/>
        <v>218.6607996857947</v>
      </c>
      <c r="F360" s="195">
        <f t="shared" ca="1" si="26"/>
        <v>228.45849681969926</v>
      </c>
      <c r="G360" s="195">
        <f t="shared" ca="1" si="27"/>
        <v>0</v>
      </c>
      <c r="H360" s="195">
        <f t="shared" ca="1" si="28"/>
        <v>0</v>
      </c>
      <c r="I360"/>
      <c r="O360"/>
      <c r="P360"/>
      <c r="V360"/>
      <c r="W360"/>
      <c r="X360"/>
      <c r="Y360"/>
      <c r="Z360"/>
      <c r="AA360"/>
      <c r="AB360"/>
      <c r="AC360"/>
      <c r="AD360"/>
      <c r="AE360"/>
      <c r="AF360"/>
      <c r="AG360"/>
      <c r="AH360"/>
      <c r="AI360"/>
      <c r="AJ360"/>
      <c r="AK360"/>
      <c r="AL360"/>
      <c r="AM360"/>
      <c r="AN360"/>
      <c r="AO360"/>
      <c r="AP360"/>
      <c r="AQ360"/>
      <c r="AR360"/>
      <c r="AS360"/>
      <c r="AT360"/>
      <c r="AU360"/>
      <c r="AV360"/>
      <c r="AW360"/>
      <c r="AX360"/>
      <c r="AY360"/>
      <c r="AZ360"/>
      <c r="BA360"/>
      <c r="BB360"/>
      <c r="BC360"/>
      <c r="BD360"/>
      <c r="BE360"/>
      <c r="BF360"/>
      <c r="BG360"/>
      <c r="BH360"/>
      <c r="BI360"/>
      <c r="BJ360"/>
      <c r="BK360"/>
      <c r="BL360"/>
      <c r="BM360"/>
      <c r="BN360"/>
      <c r="BO360"/>
      <c r="BP360"/>
      <c r="BQ360"/>
      <c r="BR360"/>
      <c r="BS360"/>
      <c r="BT360"/>
      <c r="BU360"/>
      <c r="BV360"/>
      <c r="BW360"/>
      <c r="BX360"/>
      <c r="BY360"/>
      <c r="BZ360"/>
      <c r="CA360"/>
      <c r="CB360"/>
      <c r="CC360"/>
      <c r="CD360"/>
      <c r="CE360"/>
      <c r="CF360"/>
      <c r="CG360"/>
      <c r="CH360"/>
      <c r="CI360"/>
      <c r="CJ360"/>
      <c r="CK360"/>
      <c r="CL360"/>
      <c r="CM360"/>
      <c r="CN360"/>
      <c r="CO360"/>
      <c r="CP360"/>
      <c r="CQ360"/>
      <c r="CR360"/>
      <c r="CS360"/>
      <c r="CT360"/>
      <c r="CU360"/>
      <c r="CV360"/>
      <c r="CW360"/>
      <c r="CX360"/>
      <c r="CY360"/>
      <c r="CZ360"/>
      <c r="DA360"/>
      <c r="DB360"/>
      <c r="DC360"/>
      <c r="DD360"/>
      <c r="DE360"/>
      <c r="DF360"/>
      <c r="DG360"/>
      <c r="DH360"/>
      <c r="DI360"/>
      <c r="DJ360"/>
      <c r="DK360"/>
      <c r="DL360"/>
    </row>
    <row r="361" spans="3:116" hidden="1" outlineLevel="2">
      <c r="C361" s="179">
        <v>337</v>
      </c>
      <c r="D361" s="195">
        <f t="shared" ca="1" si="29"/>
        <v>-0.15660165969366835</v>
      </c>
      <c r="E361" s="195">
        <f t="shared" ca="1" si="25"/>
        <v>237.80763470287428</v>
      </c>
      <c r="F361" s="195">
        <f t="shared" ca="1" si="26"/>
        <v>242.81519286265768</v>
      </c>
      <c r="G361" s="195">
        <f t="shared" ca="1" si="27"/>
        <v>0</v>
      </c>
      <c r="H361" s="195">
        <f t="shared" ca="1" si="28"/>
        <v>0</v>
      </c>
      <c r="I361"/>
      <c r="O361"/>
      <c r="P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c r="BR361"/>
      <c r="BS361"/>
      <c r="BT361"/>
      <c r="BU361"/>
      <c r="BV361"/>
      <c r="BW361"/>
      <c r="BX361"/>
      <c r="BY361"/>
      <c r="BZ361"/>
      <c r="CA361"/>
      <c r="CB361"/>
      <c r="CC361"/>
      <c r="CD361"/>
      <c r="CE361"/>
      <c r="CF361"/>
      <c r="CG361"/>
      <c r="CH361"/>
      <c r="CI361"/>
      <c r="CJ361"/>
      <c r="CK361"/>
      <c r="CL361"/>
      <c r="CM361"/>
      <c r="CN361"/>
      <c r="CO361"/>
      <c r="CP361"/>
      <c r="CQ361"/>
      <c r="CR361"/>
      <c r="CS361"/>
      <c r="CT361"/>
      <c r="CU361"/>
      <c r="CV361"/>
      <c r="CW361"/>
      <c r="CX361"/>
      <c r="CY361"/>
      <c r="CZ361"/>
      <c r="DA361"/>
      <c r="DB361"/>
      <c r="DC361"/>
      <c r="DD361"/>
      <c r="DE361"/>
      <c r="DF361"/>
      <c r="DG361"/>
      <c r="DH361"/>
      <c r="DI361"/>
      <c r="DJ361"/>
      <c r="DK361"/>
      <c r="DL361"/>
    </row>
    <row r="362" spans="3:116" hidden="1" outlineLevel="2">
      <c r="C362" s="179">
        <v>338</v>
      </c>
      <c r="D362" s="195">
        <f t="shared" ca="1" si="29"/>
        <v>-0.602195125610685</v>
      </c>
      <c r="E362" s="195">
        <f t="shared" ca="1" si="25"/>
        <v>215.62875756667228</v>
      </c>
      <c r="F362" s="195">
        <f t="shared" ca="1" si="26"/>
        <v>226.15400525184049</v>
      </c>
      <c r="G362" s="195">
        <f t="shared" ca="1" si="27"/>
        <v>0</v>
      </c>
      <c r="H362" s="195">
        <f t="shared" ca="1" si="28"/>
        <v>0</v>
      </c>
      <c r="I362"/>
      <c r="O362"/>
      <c r="P362"/>
      <c r="V362"/>
      <c r="W362"/>
      <c r="X362"/>
      <c r="Y362"/>
      <c r="Z362"/>
      <c r="AA362"/>
      <c r="AB362"/>
      <c r="AC362"/>
      <c r="AD362"/>
      <c r="AE362"/>
      <c r="AF362"/>
      <c r="AG362"/>
      <c r="AH362"/>
      <c r="AI362"/>
      <c r="AJ362"/>
      <c r="AK362"/>
      <c r="AL362"/>
      <c r="AM362"/>
      <c r="AN362"/>
      <c r="AO362"/>
      <c r="AP362"/>
      <c r="AQ362"/>
      <c r="AR362"/>
      <c r="AS362"/>
      <c r="AT362"/>
      <c r="AU362"/>
      <c r="AV362"/>
      <c r="AW362"/>
      <c r="AX362"/>
      <c r="AY362"/>
      <c r="AZ362"/>
      <c r="BA362"/>
      <c r="BB362"/>
      <c r="BC362"/>
      <c r="BD362"/>
      <c r="BE362"/>
      <c r="BF362"/>
      <c r="BG362"/>
      <c r="BH362"/>
      <c r="BI362"/>
      <c r="BJ362"/>
      <c r="BK362"/>
      <c r="BL362"/>
      <c r="BM362"/>
      <c r="BN362"/>
      <c r="BO362"/>
      <c r="BP362"/>
      <c r="BQ362"/>
      <c r="BR362"/>
      <c r="BS362"/>
      <c r="BT362"/>
      <c r="BU362"/>
      <c r="BV362"/>
      <c r="BW362"/>
      <c r="BX362"/>
      <c r="BY362"/>
      <c r="BZ362"/>
      <c r="CA362"/>
      <c r="CB362"/>
      <c r="CC362"/>
      <c r="CD362"/>
      <c r="CE362"/>
      <c r="CF362"/>
      <c r="CG362"/>
      <c r="CH362"/>
      <c r="CI362"/>
      <c r="CJ362"/>
      <c r="CK362"/>
      <c r="CL362"/>
      <c r="CM362"/>
      <c r="CN362"/>
      <c r="CO362"/>
      <c r="CP362"/>
      <c r="CQ362"/>
      <c r="CR362"/>
      <c r="CS362"/>
      <c r="CT362"/>
      <c r="CU362"/>
      <c r="CV362"/>
      <c r="CW362"/>
      <c r="CX362"/>
      <c r="CY362"/>
      <c r="CZ362"/>
      <c r="DA362"/>
      <c r="DB362"/>
      <c r="DC362"/>
      <c r="DD362"/>
      <c r="DE362"/>
      <c r="DF362"/>
      <c r="DG362"/>
      <c r="DH362"/>
      <c r="DI362"/>
      <c r="DJ362"/>
      <c r="DK362"/>
      <c r="DL362"/>
    </row>
    <row r="363" spans="3:116" hidden="1" outlineLevel="2">
      <c r="C363" s="179">
        <v>339</v>
      </c>
      <c r="D363" s="195">
        <f t="shared" ca="1" si="29"/>
        <v>-1.330214228547655</v>
      </c>
      <c r="E363" s="195">
        <f t="shared" ca="1" si="25"/>
        <v>183.75456758549353</v>
      </c>
      <c r="F363" s="195">
        <f t="shared" ca="1" si="26"/>
        <v>201.35653003041392</v>
      </c>
      <c r="G363" s="195">
        <f t="shared" ca="1" si="27"/>
        <v>0</v>
      </c>
      <c r="H363" s="195">
        <f t="shared" ca="1" si="28"/>
        <v>0</v>
      </c>
      <c r="I363"/>
      <c r="O363"/>
      <c r="P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c r="BR363"/>
      <c r="BS363"/>
      <c r="BT363"/>
      <c r="BU363"/>
      <c r="BV363"/>
      <c r="BW363"/>
      <c r="BX363"/>
      <c r="BY363"/>
      <c r="BZ363"/>
      <c r="CA363"/>
      <c r="CB363"/>
      <c r="CC363"/>
      <c r="CD363"/>
      <c r="CE363"/>
      <c r="CF363"/>
      <c r="CG363"/>
      <c r="CH363"/>
      <c r="CI363"/>
      <c r="CJ363"/>
      <c r="CK363"/>
      <c r="CL363"/>
      <c r="CM363"/>
      <c r="CN363"/>
      <c r="CO363"/>
      <c r="CP363"/>
      <c r="CQ363"/>
      <c r="CR363"/>
      <c r="CS363"/>
      <c r="CT363"/>
      <c r="CU363"/>
      <c r="CV363"/>
      <c r="CW363"/>
      <c r="CX363"/>
      <c r="CY363"/>
      <c r="CZ363"/>
      <c r="DA363"/>
      <c r="DB363"/>
      <c r="DC363"/>
      <c r="DD363"/>
      <c r="DE363"/>
      <c r="DF363"/>
      <c r="DG363"/>
      <c r="DH363"/>
      <c r="DI363"/>
      <c r="DJ363"/>
      <c r="DK363"/>
      <c r="DL363"/>
    </row>
    <row r="364" spans="3:116" hidden="1" outlineLevel="2">
      <c r="C364" s="179">
        <v>340</v>
      </c>
      <c r="D364" s="195">
        <f t="shared" ca="1" si="29"/>
        <v>0.66347122378765333</v>
      </c>
      <c r="E364" s="195">
        <f t="shared" ca="1" si="25"/>
        <v>284.75950095921939</v>
      </c>
      <c r="F364" s="195">
        <f t="shared" ca="1" si="26"/>
        <v>276.7528393811956</v>
      </c>
      <c r="G364" s="195">
        <f t="shared" ca="1" si="27"/>
        <v>34.759500959219395</v>
      </c>
      <c r="H364" s="195">
        <f t="shared" ca="1" si="28"/>
        <v>26.752839381195599</v>
      </c>
      <c r="I364"/>
      <c r="O364"/>
      <c r="P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c r="BR364"/>
      <c r="BS364"/>
      <c r="BT364"/>
      <c r="BU364"/>
      <c r="BV364"/>
      <c r="BW364"/>
      <c r="BX364"/>
      <c r="BY364"/>
      <c r="BZ364"/>
      <c r="CA364"/>
      <c r="CB364"/>
      <c r="CC364"/>
      <c r="CD364"/>
      <c r="CE364"/>
      <c r="CF364"/>
      <c r="CG364"/>
      <c r="CH364"/>
      <c r="CI364"/>
      <c r="CJ364"/>
      <c r="CK364"/>
      <c r="CL364"/>
      <c r="CM364"/>
      <c r="CN364"/>
      <c r="CO364"/>
      <c r="CP364"/>
      <c r="CQ364"/>
      <c r="CR364"/>
      <c r="CS364"/>
      <c r="CT364"/>
      <c r="CU364"/>
      <c r="CV364"/>
      <c r="CW364"/>
      <c r="CX364"/>
      <c r="CY364"/>
      <c r="CZ364"/>
      <c r="DA364"/>
      <c r="DB364"/>
      <c r="DC364"/>
      <c r="DD364"/>
      <c r="DE364"/>
      <c r="DF364"/>
      <c r="DG364"/>
      <c r="DH364"/>
      <c r="DI364"/>
      <c r="DJ364"/>
      <c r="DK364"/>
      <c r="DL364"/>
    </row>
    <row r="365" spans="3:116" hidden="1" outlineLevel="2">
      <c r="C365" s="179">
        <v>341</v>
      </c>
      <c r="D365" s="195">
        <f t="shared" ca="1" si="29"/>
        <v>-0.23650060266361669</v>
      </c>
      <c r="E365" s="195">
        <f t="shared" ca="1" si="25"/>
        <v>233.6693397471544</v>
      </c>
      <c r="F365" s="195">
        <f t="shared" ca="1" si="26"/>
        <v>239.73989142149472</v>
      </c>
      <c r="G365" s="195">
        <f t="shared" ca="1" si="27"/>
        <v>0</v>
      </c>
      <c r="H365" s="195">
        <f t="shared" ca="1" si="28"/>
        <v>0</v>
      </c>
      <c r="I365"/>
      <c r="O365"/>
      <c r="P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c r="BR365"/>
      <c r="BS365"/>
      <c r="BT365"/>
      <c r="BU365"/>
      <c r="BV365"/>
      <c r="BW365"/>
      <c r="BX365"/>
      <c r="BY365"/>
      <c r="BZ365"/>
      <c r="CA365"/>
      <c r="CB365"/>
      <c r="CC365"/>
      <c r="CD365"/>
      <c r="CE365"/>
      <c r="CF365"/>
      <c r="CG365"/>
      <c r="CH365"/>
      <c r="CI365"/>
      <c r="CJ365"/>
      <c r="CK365"/>
      <c r="CL365"/>
      <c r="CM365"/>
      <c r="CN365"/>
      <c r="CO365"/>
      <c r="CP365"/>
      <c r="CQ365"/>
      <c r="CR365"/>
      <c r="CS365"/>
      <c r="CT365"/>
      <c r="CU365"/>
      <c r="CV365"/>
      <c r="CW365"/>
      <c r="CX365"/>
      <c r="CY365"/>
      <c r="CZ365"/>
      <c r="DA365"/>
      <c r="DB365"/>
      <c r="DC365"/>
      <c r="DD365"/>
      <c r="DE365"/>
      <c r="DF365"/>
      <c r="DG365"/>
      <c r="DH365"/>
      <c r="DI365"/>
      <c r="DJ365"/>
      <c r="DK365"/>
      <c r="DL365"/>
    </row>
    <row r="366" spans="3:116" hidden="1" outlineLevel="2">
      <c r="C366" s="179">
        <v>342</v>
      </c>
      <c r="D366" s="195">
        <f t="shared" ca="1" si="29"/>
        <v>-1.7335875703926589</v>
      </c>
      <c r="E366" s="195">
        <f t="shared" ca="1" si="25"/>
        <v>168.16969245493348</v>
      </c>
      <c r="F366" s="195">
        <f t="shared" ca="1" si="26"/>
        <v>188.80749776035051</v>
      </c>
      <c r="G366" s="195">
        <f t="shared" ca="1" si="27"/>
        <v>0</v>
      </c>
      <c r="H366" s="195">
        <f t="shared" ca="1" si="28"/>
        <v>0</v>
      </c>
      <c r="I366"/>
      <c r="O366"/>
      <c r="P366"/>
      <c r="V366"/>
      <c r="W366"/>
      <c r="X366"/>
      <c r="Y366"/>
      <c r="Z366"/>
      <c r="AA366"/>
      <c r="AB366"/>
      <c r="AC366"/>
      <c r="AD366"/>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c r="BR366"/>
      <c r="BS366"/>
      <c r="BT366"/>
      <c r="BU366"/>
      <c r="BV366"/>
      <c r="BW366"/>
      <c r="BX366"/>
      <c r="BY366"/>
      <c r="BZ366"/>
      <c r="CA366"/>
      <c r="CB366"/>
      <c r="CC366"/>
      <c r="CD366"/>
      <c r="CE366"/>
      <c r="CF366"/>
      <c r="CG366"/>
      <c r="CH366"/>
      <c r="CI366"/>
      <c r="CJ366"/>
      <c r="CK366"/>
      <c r="CL366"/>
      <c r="CM366"/>
      <c r="CN366"/>
      <c r="CO366"/>
      <c r="CP366"/>
      <c r="CQ366"/>
      <c r="CR366"/>
      <c r="CS366"/>
      <c r="CT366"/>
      <c r="CU366"/>
      <c r="CV366"/>
      <c r="CW366"/>
      <c r="CX366"/>
      <c r="CY366"/>
      <c r="CZ366"/>
      <c r="DA366"/>
      <c r="DB366"/>
      <c r="DC366"/>
      <c r="DD366"/>
      <c r="DE366"/>
      <c r="DF366"/>
      <c r="DG366"/>
      <c r="DH366"/>
      <c r="DI366"/>
      <c r="DJ366"/>
      <c r="DK366"/>
      <c r="DL366"/>
    </row>
    <row r="367" spans="3:116" hidden="1" outlineLevel="2">
      <c r="C367" s="179">
        <v>343</v>
      </c>
      <c r="D367" s="195">
        <f t="shared" ca="1" si="29"/>
        <v>-1.2197784764581074</v>
      </c>
      <c r="E367" s="195">
        <f t="shared" ca="1" si="25"/>
        <v>188.26780854815428</v>
      </c>
      <c r="F367" s="195">
        <f t="shared" ca="1" si="26"/>
        <v>204.93536989502329</v>
      </c>
      <c r="G367" s="195">
        <f t="shared" ca="1" si="27"/>
        <v>0</v>
      </c>
      <c r="H367" s="195">
        <f t="shared" ca="1" si="28"/>
        <v>0</v>
      </c>
      <c r="I367"/>
      <c r="O367"/>
      <c r="P367"/>
      <c r="V367"/>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c r="BR367"/>
      <c r="BS367"/>
      <c r="BT367"/>
      <c r="BU367"/>
      <c r="BV367"/>
      <c r="BW367"/>
      <c r="BX367"/>
      <c r="BY367"/>
      <c r="BZ367"/>
      <c r="CA367"/>
      <c r="CB367"/>
      <c r="CC367"/>
      <c r="CD367"/>
      <c r="CE367"/>
      <c r="CF367"/>
      <c r="CG367"/>
      <c r="CH367"/>
      <c r="CI367"/>
      <c r="CJ367"/>
      <c r="CK367"/>
      <c r="CL367"/>
      <c r="CM367"/>
      <c r="CN367"/>
      <c r="CO367"/>
      <c r="CP367"/>
      <c r="CQ367"/>
      <c r="CR367"/>
      <c r="CS367"/>
      <c r="CT367"/>
      <c r="CU367"/>
      <c r="CV367"/>
      <c r="CW367"/>
      <c r="CX367"/>
      <c r="CY367"/>
      <c r="CZ367"/>
      <c r="DA367"/>
      <c r="DB367"/>
      <c r="DC367"/>
      <c r="DD367"/>
      <c r="DE367"/>
      <c r="DF367"/>
      <c r="DG367"/>
      <c r="DH367"/>
      <c r="DI367"/>
      <c r="DJ367"/>
      <c r="DK367"/>
      <c r="DL367"/>
    </row>
    <row r="368" spans="3:116" hidden="1" outlineLevel="2">
      <c r="C368" s="179">
        <v>344</v>
      </c>
      <c r="D368" s="195">
        <f t="shared" ca="1" si="29"/>
        <v>2.4736407717679966E-2</v>
      </c>
      <c r="E368" s="195">
        <f t="shared" ca="1" si="25"/>
        <v>247.473846986838</v>
      </c>
      <c r="F368" s="195">
        <f t="shared" ca="1" si="26"/>
        <v>249.94203839311697</v>
      </c>
      <c r="G368" s="195">
        <f t="shared" ca="1" si="27"/>
        <v>0</v>
      </c>
      <c r="H368" s="195">
        <f t="shared" ca="1" si="28"/>
        <v>0</v>
      </c>
      <c r="I368"/>
      <c r="O368"/>
      <c r="P368"/>
      <c r="V368"/>
      <c r="W368"/>
      <c r="X368"/>
      <c r="Y368"/>
      <c r="Z368"/>
      <c r="AA368"/>
      <c r="AB368"/>
      <c r="AC368"/>
      <c r="AD368"/>
      <c r="AE368"/>
      <c r="AF368"/>
      <c r="AG368"/>
      <c r="AH368"/>
      <c r="AI368"/>
      <c r="AJ368"/>
      <c r="AK368"/>
      <c r="AL368"/>
      <c r="AM368"/>
      <c r="AN368"/>
      <c r="AO368"/>
      <c r="AP368"/>
      <c r="AQ368"/>
      <c r="AR368"/>
      <c r="AS368"/>
      <c r="AT368"/>
      <c r="AU368"/>
      <c r="AV368"/>
      <c r="AW368"/>
      <c r="AX368"/>
      <c r="AY368"/>
      <c r="AZ368"/>
      <c r="BA368"/>
      <c r="BB368"/>
      <c r="BC368"/>
      <c r="BD368"/>
      <c r="BE368"/>
      <c r="BF368"/>
      <c r="BG368"/>
      <c r="BH368"/>
      <c r="BI368"/>
      <c r="BJ368"/>
      <c r="BK368"/>
      <c r="BL368"/>
      <c r="BM368"/>
      <c r="BN368"/>
      <c r="BO368"/>
      <c r="BP368"/>
      <c r="BQ368"/>
      <c r="BR368"/>
      <c r="BS368"/>
      <c r="BT368"/>
      <c r="BU368"/>
      <c r="BV368"/>
      <c r="BW368"/>
      <c r="BX368"/>
      <c r="BY368"/>
      <c r="BZ368"/>
      <c r="CA368"/>
      <c r="CB368"/>
      <c r="CC368"/>
      <c r="CD368"/>
      <c r="CE368"/>
      <c r="CF368"/>
      <c r="CG368"/>
      <c r="CH368"/>
      <c r="CI368"/>
      <c r="CJ368"/>
      <c r="CK368"/>
      <c r="CL368"/>
      <c r="CM368"/>
      <c r="CN368"/>
      <c r="CO368"/>
      <c r="CP368"/>
      <c r="CQ368"/>
      <c r="CR368"/>
      <c r="CS368"/>
      <c r="CT368"/>
      <c r="CU368"/>
      <c r="CV368"/>
      <c r="CW368"/>
      <c r="CX368"/>
      <c r="CY368"/>
      <c r="CZ368"/>
      <c r="DA368"/>
      <c r="DB368"/>
      <c r="DC368"/>
      <c r="DD368"/>
      <c r="DE368"/>
      <c r="DF368"/>
      <c r="DG368"/>
      <c r="DH368"/>
      <c r="DI368"/>
      <c r="DJ368"/>
      <c r="DK368"/>
      <c r="DL368"/>
    </row>
    <row r="369" spans="3:116" hidden="1" outlineLevel="2">
      <c r="C369" s="179">
        <v>345</v>
      </c>
      <c r="D369" s="195">
        <f t="shared" ca="1" si="29"/>
        <v>2.4331340481430807E-3</v>
      </c>
      <c r="E369" s="195">
        <f t="shared" ca="1" si="25"/>
        <v>246.26409784594415</v>
      </c>
      <c r="F369" s="195">
        <f t="shared" ca="1" si="26"/>
        <v>249.05432825365384</v>
      </c>
      <c r="G369" s="195">
        <f t="shared" ca="1" si="27"/>
        <v>0</v>
      </c>
      <c r="H369" s="195">
        <f t="shared" ca="1" si="28"/>
        <v>0</v>
      </c>
      <c r="I369"/>
      <c r="O369"/>
      <c r="P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c r="BR369"/>
      <c r="BS369"/>
      <c r="BT369"/>
      <c r="BU369"/>
      <c r="BV369"/>
      <c r="BW369"/>
      <c r="BX369"/>
      <c r="BY369"/>
      <c r="BZ369"/>
      <c r="CA369"/>
      <c r="CB369"/>
      <c r="CC369"/>
      <c r="CD369"/>
      <c r="CE369"/>
      <c r="CF369"/>
      <c r="CG369"/>
      <c r="CH369"/>
      <c r="CI369"/>
      <c r="CJ369"/>
      <c r="CK369"/>
      <c r="CL369"/>
      <c r="CM369"/>
      <c r="CN369"/>
      <c r="CO369"/>
      <c r="CP369"/>
      <c r="CQ369"/>
      <c r="CR369"/>
      <c r="CS369"/>
      <c r="CT369"/>
      <c r="CU369"/>
      <c r="CV369"/>
      <c r="CW369"/>
      <c r="CX369"/>
      <c r="CY369"/>
      <c r="CZ369"/>
      <c r="DA369"/>
      <c r="DB369"/>
      <c r="DC369"/>
      <c r="DD369"/>
      <c r="DE369"/>
      <c r="DF369"/>
      <c r="DG369"/>
      <c r="DH369"/>
      <c r="DI369"/>
      <c r="DJ369"/>
      <c r="DK369"/>
      <c r="DL369"/>
    </row>
    <row r="370" spans="3:116" hidden="1" outlineLevel="2">
      <c r="C370" s="179">
        <v>346</v>
      </c>
      <c r="D370" s="195">
        <f t="shared" ca="1" si="29"/>
        <v>1.6305272515447389</v>
      </c>
      <c r="E370" s="195">
        <f t="shared" ca="1" si="25"/>
        <v>352.17293548832799</v>
      </c>
      <c r="F370" s="195">
        <f t="shared" ca="1" si="26"/>
        <v>322.91750544771816</v>
      </c>
      <c r="G370" s="195">
        <f t="shared" ca="1" si="27"/>
        <v>102.17293548832799</v>
      </c>
      <c r="H370" s="195">
        <f t="shared" ca="1" si="28"/>
        <v>72.917505447718156</v>
      </c>
      <c r="I370"/>
      <c r="O370"/>
      <c r="P370"/>
      <c r="V370"/>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c r="BR370"/>
      <c r="BS370"/>
      <c r="BT370"/>
      <c r="BU370"/>
      <c r="BV370"/>
      <c r="BW370"/>
      <c r="BX370"/>
      <c r="BY370"/>
      <c r="BZ370"/>
      <c r="CA370"/>
      <c r="CB370"/>
      <c r="CC370"/>
      <c r="CD370"/>
      <c r="CE370"/>
      <c r="CF370"/>
      <c r="CG370"/>
      <c r="CH370"/>
      <c r="CI370"/>
      <c r="CJ370"/>
      <c r="CK370"/>
      <c r="CL370"/>
      <c r="CM370"/>
      <c r="CN370"/>
      <c r="CO370"/>
      <c r="CP370"/>
      <c r="CQ370"/>
      <c r="CR370"/>
      <c r="CS370"/>
      <c r="CT370"/>
      <c r="CU370"/>
      <c r="CV370"/>
      <c r="CW370"/>
      <c r="CX370"/>
      <c r="CY370"/>
      <c r="CZ370"/>
      <c r="DA370"/>
      <c r="DB370"/>
      <c r="DC370"/>
      <c r="DD370"/>
      <c r="DE370"/>
      <c r="DF370"/>
      <c r="DG370"/>
      <c r="DH370"/>
      <c r="DI370"/>
      <c r="DJ370"/>
      <c r="DK370"/>
      <c r="DL370"/>
    </row>
    <row r="371" spans="3:116" hidden="1" outlineLevel="2">
      <c r="C371" s="179">
        <v>347</v>
      </c>
      <c r="D371" s="195">
        <f t="shared" ca="1" si="29"/>
        <v>-0.47739144647945364</v>
      </c>
      <c r="E371" s="195">
        <f t="shared" ca="1" si="25"/>
        <v>221.62339897717189</v>
      </c>
      <c r="F371" s="195">
        <f t="shared" ca="1" si="26"/>
        <v>230.70176802069776</v>
      </c>
      <c r="G371" s="195">
        <f t="shared" ca="1" si="27"/>
        <v>0</v>
      </c>
      <c r="H371" s="195">
        <f t="shared" ca="1" si="28"/>
        <v>0</v>
      </c>
      <c r="I371"/>
      <c r="O371"/>
      <c r="P371"/>
      <c r="V371"/>
      <c r="W371"/>
      <c r="X371"/>
      <c r="Y371"/>
      <c r="Z371"/>
      <c r="AA371"/>
      <c r="AB371"/>
      <c r="AC371"/>
      <c r="AD371"/>
      <c r="AE371"/>
      <c r="AF371"/>
      <c r="AG371"/>
      <c r="AH371"/>
      <c r="AI371"/>
      <c r="AJ371"/>
      <c r="AK371"/>
      <c r="AL371"/>
      <c r="AM371"/>
      <c r="AN371"/>
      <c r="AO371"/>
      <c r="AP371"/>
      <c r="AQ371"/>
      <c r="AR371"/>
      <c r="AS371"/>
      <c r="AT371"/>
      <c r="AU371"/>
      <c r="AV371"/>
      <c r="AW371"/>
      <c r="AX371"/>
      <c r="AY371"/>
      <c r="AZ371"/>
      <c r="BA371"/>
      <c r="BB371"/>
      <c r="BC371"/>
      <c r="BD371"/>
      <c r="BE371"/>
      <c r="BF371"/>
      <c r="BG371"/>
      <c r="BH371"/>
      <c r="BI371"/>
      <c r="BJ371"/>
      <c r="BK371"/>
      <c r="BL371"/>
      <c r="BM371"/>
      <c r="BN371"/>
      <c r="BO371"/>
      <c r="BP371"/>
      <c r="BQ371"/>
      <c r="BR371"/>
      <c r="BS371"/>
      <c r="BT371"/>
      <c r="BU371"/>
      <c r="BV371"/>
      <c r="BW371"/>
      <c r="BX371"/>
      <c r="BY371"/>
      <c r="BZ371"/>
      <c r="CA371"/>
      <c r="CB371"/>
      <c r="CC371"/>
      <c r="CD371"/>
      <c r="CE371"/>
      <c r="CF371"/>
      <c r="CG371"/>
      <c r="CH371"/>
      <c r="CI371"/>
      <c r="CJ371"/>
      <c r="CK371"/>
      <c r="CL371"/>
      <c r="CM371"/>
      <c r="CN371"/>
      <c r="CO371"/>
      <c r="CP371"/>
      <c r="CQ371"/>
      <c r="CR371"/>
      <c r="CS371"/>
      <c r="CT371"/>
      <c r="CU371"/>
      <c r="CV371"/>
      <c r="CW371"/>
      <c r="CX371"/>
      <c r="CY371"/>
      <c r="CZ371"/>
      <c r="DA371"/>
      <c r="DB371"/>
      <c r="DC371"/>
      <c r="DD371"/>
      <c r="DE371"/>
      <c r="DF371"/>
      <c r="DG371"/>
      <c r="DH371"/>
      <c r="DI371"/>
      <c r="DJ371"/>
      <c r="DK371"/>
      <c r="DL371"/>
    </row>
    <row r="372" spans="3:116" hidden="1" outlineLevel="2">
      <c r="C372" s="179">
        <v>348</v>
      </c>
      <c r="D372" s="195">
        <f t="shared" ca="1" si="29"/>
        <v>2.4341788319199962</v>
      </c>
      <c r="E372" s="195">
        <f t="shared" ca="1" si="25"/>
        <v>420.18589036383668</v>
      </c>
      <c r="F372" s="195">
        <f t="shared" ca="1" si="26"/>
        <v>367.08794080824231</v>
      </c>
      <c r="G372" s="195">
        <f t="shared" ca="1" si="27"/>
        <v>170.18589036383668</v>
      </c>
      <c r="H372" s="195">
        <f t="shared" ca="1" si="28"/>
        <v>117.08794080824231</v>
      </c>
      <c r="I372"/>
      <c r="O372"/>
      <c r="P372"/>
      <c r="V372"/>
      <c r="W372"/>
      <c r="X372"/>
      <c r="Y372"/>
      <c r="Z372"/>
      <c r="AA372"/>
      <c r="AB372"/>
      <c r="AC372"/>
      <c r="AD372"/>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c r="BR372"/>
      <c r="BS372"/>
      <c r="BT372"/>
      <c r="BU372"/>
      <c r="BV372"/>
      <c r="BW372"/>
      <c r="BX372"/>
      <c r="BY372"/>
      <c r="BZ372"/>
      <c r="CA372"/>
      <c r="CB372"/>
      <c r="CC372"/>
      <c r="CD372"/>
      <c r="CE372"/>
      <c r="CF372"/>
      <c r="CG372"/>
      <c r="CH372"/>
      <c r="CI372"/>
      <c r="CJ372"/>
      <c r="CK372"/>
      <c r="CL372"/>
      <c r="CM372"/>
      <c r="CN372"/>
      <c r="CO372"/>
      <c r="CP372"/>
      <c r="CQ372"/>
      <c r="CR372"/>
      <c r="CS372"/>
      <c r="CT372"/>
      <c r="CU372"/>
      <c r="CV372"/>
      <c r="CW372"/>
      <c r="CX372"/>
      <c r="CY372"/>
      <c r="CZ372"/>
      <c r="DA372"/>
      <c r="DB372"/>
      <c r="DC372"/>
      <c r="DD372"/>
      <c r="DE372"/>
      <c r="DF372"/>
      <c r="DG372"/>
      <c r="DH372"/>
      <c r="DI372"/>
      <c r="DJ372"/>
      <c r="DK372"/>
      <c r="DL372"/>
    </row>
    <row r="373" spans="3:116" hidden="1" outlineLevel="2">
      <c r="C373" s="179">
        <v>349</v>
      </c>
      <c r="D373" s="195">
        <f t="shared" ca="1" si="29"/>
        <v>-0.68771740064255049</v>
      </c>
      <c r="E373" s="195">
        <f t="shared" ca="1" si="25"/>
        <v>211.61479738420655</v>
      </c>
      <c r="F373" s="195">
        <f t="shared" ca="1" si="26"/>
        <v>223.08950288789023</v>
      </c>
      <c r="G373" s="195">
        <f t="shared" ca="1" si="27"/>
        <v>0</v>
      </c>
      <c r="H373" s="195">
        <f t="shared" ca="1" si="28"/>
        <v>0</v>
      </c>
      <c r="I373"/>
      <c r="O373"/>
      <c r="P373"/>
      <c r="V373"/>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c r="BR373"/>
      <c r="BS373"/>
      <c r="BT373"/>
      <c r="BU373"/>
      <c r="BV373"/>
      <c r="BW373"/>
      <c r="BX373"/>
      <c r="BY373"/>
      <c r="BZ373"/>
      <c r="CA373"/>
      <c r="CB373"/>
      <c r="CC373"/>
      <c r="CD373"/>
      <c r="CE373"/>
      <c r="CF373"/>
      <c r="CG373"/>
      <c r="CH373"/>
      <c r="CI373"/>
      <c r="CJ373"/>
      <c r="CK373"/>
      <c r="CL373"/>
      <c r="CM373"/>
      <c r="CN373"/>
      <c r="CO373"/>
      <c r="CP373"/>
      <c r="CQ373"/>
      <c r="CR373"/>
      <c r="CS373"/>
      <c r="CT373"/>
      <c r="CU373"/>
      <c r="CV373"/>
      <c r="CW373"/>
      <c r="CX373"/>
      <c r="CY373"/>
      <c r="CZ373"/>
      <c r="DA373"/>
      <c r="DB373"/>
      <c r="DC373"/>
      <c r="DD373"/>
      <c r="DE373"/>
      <c r="DF373"/>
      <c r="DG373"/>
      <c r="DH373"/>
      <c r="DI373"/>
      <c r="DJ373"/>
      <c r="DK373"/>
      <c r="DL373"/>
    </row>
    <row r="374" spans="3:116" hidden="1" outlineLevel="2">
      <c r="C374" s="179">
        <v>350</v>
      </c>
      <c r="D374" s="195">
        <f t="shared" ca="1" si="29"/>
        <v>-4.9662998927150211E-2</v>
      </c>
      <c r="E374" s="195">
        <f t="shared" ca="1" si="25"/>
        <v>243.46134702628368</v>
      </c>
      <c r="F374" s="195">
        <f t="shared" ca="1" si="26"/>
        <v>246.99307284527399</v>
      </c>
      <c r="G374" s="195">
        <f t="shared" ca="1" si="27"/>
        <v>0</v>
      </c>
      <c r="H374" s="195">
        <f t="shared" ca="1" si="28"/>
        <v>0</v>
      </c>
      <c r="I374"/>
      <c r="O374"/>
      <c r="P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c r="BR374"/>
      <c r="BS374"/>
      <c r="BT374"/>
      <c r="BU374"/>
      <c r="BV374"/>
      <c r="BW374"/>
      <c r="BX374"/>
      <c r="BY374"/>
      <c r="BZ374"/>
      <c r="CA374"/>
      <c r="CB374"/>
      <c r="CC374"/>
      <c r="CD374"/>
      <c r="CE374"/>
      <c r="CF374"/>
      <c r="CG374"/>
      <c r="CH374"/>
      <c r="CI374"/>
      <c r="CJ374"/>
      <c r="CK374"/>
      <c r="CL374"/>
      <c r="CM374"/>
      <c r="CN374"/>
      <c r="CO374"/>
      <c r="CP374"/>
      <c r="CQ374"/>
      <c r="CR374"/>
      <c r="CS374"/>
      <c r="CT374"/>
      <c r="CU374"/>
      <c r="CV374"/>
      <c r="CW374"/>
      <c r="CX374"/>
      <c r="CY374"/>
      <c r="CZ374"/>
      <c r="DA374"/>
      <c r="DB374"/>
      <c r="DC374"/>
      <c r="DD374"/>
      <c r="DE374"/>
      <c r="DF374"/>
      <c r="DG374"/>
      <c r="DH374"/>
      <c r="DI374"/>
      <c r="DJ374"/>
      <c r="DK374"/>
      <c r="DL374"/>
    </row>
    <row r="375" spans="3:116" hidden="1" outlineLevel="2">
      <c r="C375" s="179">
        <v>351</v>
      </c>
      <c r="D375" s="195">
        <f t="shared" ca="1" si="29"/>
        <v>-0.93895563338461441</v>
      </c>
      <c r="E375" s="195">
        <f t="shared" ca="1" si="25"/>
        <v>200.25001224852778</v>
      </c>
      <c r="F375" s="195">
        <f t="shared" ca="1" si="26"/>
        <v>214.3250171942</v>
      </c>
      <c r="G375" s="195">
        <f t="shared" ca="1" si="27"/>
        <v>0</v>
      </c>
      <c r="H375" s="195">
        <f t="shared" ca="1" si="28"/>
        <v>0</v>
      </c>
      <c r="I375"/>
      <c r="O375"/>
      <c r="P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c r="BR375"/>
      <c r="BS375"/>
      <c r="BT375"/>
      <c r="BU375"/>
      <c r="BV375"/>
      <c r="BW375"/>
      <c r="BX375"/>
      <c r="BY375"/>
      <c r="BZ375"/>
      <c r="CA375"/>
      <c r="CB375"/>
      <c r="CC375"/>
      <c r="CD375"/>
      <c r="CE375"/>
      <c r="CF375"/>
      <c r="CG375"/>
      <c r="CH375"/>
      <c r="CI375"/>
      <c r="CJ375"/>
      <c r="CK375"/>
      <c r="CL375"/>
      <c r="CM375"/>
      <c r="CN375"/>
      <c r="CO375"/>
      <c r="CP375"/>
      <c r="CQ375"/>
      <c r="CR375"/>
      <c r="CS375"/>
      <c r="CT375"/>
      <c r="CU375"/>
      <c r="CV375"/>
      <c r="CW375"/>
      <c r="CX375"/>
      <c r="CY375"/>
      <c r="CZ375"/>
      <c r="DA375"/>
      <c r="DB375"/>
      <c r="DC375"/>
      <c r="DD375"/>
      <c r="DE375"/>
      <c r="DF375"/>
      <c r="DG375"/>
      <c r="DH375"/>
      <c r="DI375"/>
      <c r="DJ375"/>
      <c r="DK375"/>
      <c r="DL375"/>
    </row>
    <row r="376" spans="3:116" hidden="1" outlineLevel="2">
      <c r="C376" s="179">
        <v>352</v>
      </c>
      <c r="D376" s="195">
        <f t="shared" ca="1" si="29"/>
        <v>0.1986866607539354</v>
      </c>
      <c r="E376" s="195">
        <f t="shared" ca="1" si="25"/>
        <v>257.11527041194813</v>
      </c>
      <c r="F376" s="195">
        <f t="shared" ca="1" si="26"/>
        <v>256.97502432071519</v>
      </c>
      <c r="G376" s="195">
        <f t="shared" ca="1" si="27"/>
        <v>7.1152704119481314</v>
      </c>
      <c r="H376" s="195">
        <f t="shared" ca="1" si="28"/>
        <v>6.9750243207151925</v>
      </c>
      <c r="I376"/>
      <c r="O376"/>
      <c r="P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c r="BR376"/>
      <c r="BS376"/>
      <c r="BT376"/>
      <c r="BU376"/>
      <c r="BV376"/>
      <c r="BW376"/>
      <c r="BX376"/>
      <c r="BY376"/>
      <c r="BZ376"/>
      <c r="CA376"/>
      <c r="CB376"/>
      <c r="CC376"/>
      <c r="CD376"/>
      <c r="CE376"/>
      <c r="CF376"/>
      <c r="CG376"/>
      <c r="CH376"/>
      <c r="CI376"/>
      <c r="CJ376"/>
      <c r="CK376"/>
      <c r="CL376"/>
      <c r="CM376"/>
      <c r="CN376"/>
      <c r="CO376"/>
      <c r="CP376"/>
      <c r="CQ376"/>
      <c r="CR376"/>
      <c r="CS376"/>
      <c r="CT376"/>
      <c r="CU376"/>
      <c r="CV376"/>
      <c r="CW376"/>
      <c r="CX376"/>
      <c r="CY376"/>
      <c r="CZ376"/>
      <c r="DA376"/>
      <c r="DB376"/>
      <c r="DC376"/>
      <c r="DD376"/>
      <c r="DE376"/>
      <c r="DF376"/>
      <c r="DG376"/>
      <c r="DH376"/>
      <c r="DI376"/>
      <c r="DJ376"/>
      <c r="DK376"/>
      <c r="DL376"/>
    </row>
    <row r="377" spans="3:116" hidden="1" outlineLevel="2">
      <c r="C377" s="179">
        <v>353</v>
      </c>
      <c r="D377" s="195">
        <f t="shared" ca="1" si="29"/>
        <v>-0.58133081397747488</v>
      </c>
      <c r="E377" s="195">
        <f t="shared" ca="1" si="25"/>
        <v>216.61951568663829</v>
      </c>
      <c r="F377" s="195">
        <f t="shared" ca="1" si="26"/>
        <v>226.90799760650384</v>
      </c>
      <c r="G377" s="195">
        <f t="shared" ca="1" si="27"/>
        <v>0</v>
      </c>
      <c r="H377" s="195">
        <f t="shared" ca="1" si="28"/>
        <v>0</v>
      </c>
      <c r="I377"/>
      <c r="O377"/>
      <c r="P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c r="BR377"/>
      <c r="BS377"/>
      <c r="BT377"/>
      <c r="BU377"/>
      <c r="BV377"/>
      <c r="BW377"/>
      <c r="BX377"/>
      <c r="BY377"/>
      <c r="BZ377"/>
      <c r="CA377"/>
      <c r="CB377"/>
      <c r="CC377"/>
      <c r="CD377"/>
      <c r="CE377"/>
      <c r="CF377"/>
      <c r="CG377"/>
      <c r="CH377"/>
      <c r="CI377"/>
      <c r="CJ377"/>
      <c r="CK377"/>
      <c r="CL377"/>
      <c r="CM377"/>
      <c r="CN377"/>
      <c r="CO377"/>
      <c r="CP377"/>
      <c r="CQ377"/>
      <c r="CR377"/>
      <c r="CS377"/>
      <c r="CT377"/>
      <c r="CU377"/>
      <c r="CV377"/>
      <c r="CW377"/>
      <c r="CX377"/>
      <c r="CY377"/>
      <c r="CZ377"/>
      <c r="DA377"/>
      <c r="DB377"/>
      <c r="DC377"/>
      <c r="DD377"/>
      <c r="DE377"/>
      <c r="DF377"/>
      <c r="DG377"/>
      <c r="DH377"/>
      <c r="DI377"/>
      <c r="DJ377"/>
      <c r="DK377"/>
      <c r="DL377"/>
    </row>
    <row r="378" spans="3:116" hidden="1" outlineLevel="2">
      <c r="C378" s="179">
        <v>354</v>
      </c>
      <c r="D378" s="195">
        <f t="shared" ca="1" si="29"/>
        <v>3.3621499231144947</v>
      </c>
      <c r="E378" s="195">
        <f t="shared" ca="1" si="25"/>
        <v>515.21640532819561</v>
      </c>
      <c r="F378" s="195">
        <f t="shared" ca="1" si="26"/>
        <v>425.65892284680797</v>
      </c>
      <c r="G378" s="195">
        <f t="shared" ca="1" si="27"/>
        <v>265.21640532819561</v>
      </c>
      <c r="H378" s="195">
        <f t="shared" ca="1" si="28"/>
        <v>175.65892284680797</v>
      </c>
      <c r="I378"/>
      <c r="O378"/>
      <c r="P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c r="BR378"/>
      <c r="BS378"/>
      <c r="BT378"/>
      <c r="BU378"/>
      <c r="BV378"/>
      <c r="BW378"/>
      <c r="BX378"/>
      <c r="BY378"/>
      <c r="BZ378"/>
      <c r="CA378"/>
      <c r="CB378"/>
      <c r="CC378"/>
      <c r="CD378"/>
      <c r="CE378"/>
      <c r="CF378"/>
      <c r="CG378"/>
      <c r="CH378"/>
      <c r="CI378"/>
      <c r="CJ378"/>
      <c r="CK378"/>
      <c r="CL378"/>
      <c r="CM378"/>
      <c r="CN378"/>
      <c r="CO378"/>
      <c r="CP378"/>
      <c r="CQ378"/>
      <c r="CR378"/>
      <c r="CS378"/>
      <c r="CT378"/>
      <c r="CU378"/>
      <c r="CV378"/>
      <c r="CW378"/>
      <c r="CX378"/>
      <c r="CY378"/>
      <c r="CZ378"/>
      <c r="DA378"/>
      <c r="DB378"/>
      <c r="DC378"/>
      <c r="DD378"/>
      <c r="DE378"/>
      <c r="DF378"/>
      <c r="DG378"/>
      <c r="DH378"/>
      <c r="DI378"/>
      <c r="DJ378"/>
      <c r="DK378"/>
      <c r="DL378"/>
    </row>
    <row r="379" spans="3:116" hidden="1" outlineLevel="2">
      <c r="C379" s="179">
        <v>355</v>
      </c>
      <c r="D379" s="195">
        <f t="shared" ca="1" si="29"/>
        <v>1.2336717881255628</v>
      </c>
      <c r="E379" s="195">
        <f t="shared" ca="1" si="25"/>
        <v>322.76579826989928</v>
      </c>
      <c r="F379" s="195">
        <f t="shared" ca="1" si="26"/>
        <v>303.10749700128088</v>
      </c>
      <c r="G379" s="195">
        <f t="shared" ca="1" si="27"/>
        <v>72.765798269899278</v>
      </c>
      <c r="H379" s="195">
        <f t="shared" ca="1" si="28"/>
        <v>53.107497001280876</v>
      </c>
      <c r="I379"/>
      <c r="O379"/>
      <c r="P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c r="BR379"/>
      <c r="BS379"/>
      <c r="BT379"/>
      <c r="BU379"/>
      <c r="BV379"/>
      <c r="BW379"/>
      <c r="BX379"/>
      <c r="BY379"/>
      <c r="BZ379"/>
      <c r="CA379"/>
      <c r="CB379"/>
      <c r="CC379"/>
      <c r="CD379"/>
      <c r="CE379"/>
      <c r="CF379"/>
      <c r="CG379"/>
      <c r="CH379"/>
      <c r="CI379"/>
      <c r="CJ379"/>
      <c r="CK379"/>
      <c r="CL379"/>
      <c r="CM379"/>
      <c r="CN379"/>
      <c r="CO379"/>
      <c r="CP379"/>
      <c r="CQ379"/>
      <c r="CR379"/>
      <c r="CS379"/>
      <c r="CT379"/>
      <c r="CU379"/>
      <c r="CV379"/>
      <c r="CW379"/>
      <c r="CX379"/>
      <c r="CY379"/>
      <c r="CZ379"/>
      <c r="DA379"/>
      <c r="DB379"/>
      <c r="DC379"/>
      <c r="DD379"/>
      <c r="DE379"/>
      <c r="DF379"/>
      <c r="DG379"/>
      <c r="DH379"/>
      <c r="DI379"/>
      <c r="DJ379"/>
      <c r="DK379"/>
      <c r="DL379"/>
    </row>
    <row r="380" spans="3:116" hidden="1" outlineLevel="2">
      <c r="C380" s="179">
        <v>356</v>
      </c>
      <c r="D380" s="195">
        <f t="shared" ca="1" si="29"/>
        <v>-1.3784073006057596</v>
      </c>
      <c r="E380" s="195">
        <f t="shared" ca="1" si="25"/>
        <v>181.81909720727532</v>
      </c>
      <c r="F380" s="195">
        <f t="shared" ca="1" si="26"/>
        <v>199.81441211603556</v>
      </c>
      <c r="G380" s="195">
        <f t="shared" ca="1" si="27"/>
        <v>0</v>
      </c>
      <c r="H380" s="195">
        <f t="shared" ca="1" si="28"/>
        <v>0</v>
      </c>
      <c r="I380"/>
      <c r="O380"/>
      <c r="P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c r="BR380"/>
      <c r="BS380"/>
      <c r="BT380"/>
      <c r="BU380"/>
      <c r="BV380"/>
      <c r="BW380"/>
      <c r="BX380"/>
      <c r="BY380"/>
      <c r="BZ380"/>
      <c r="CA380"/>
      <c r="CB380"/>
      <c r="CC380"/>
      <c r="CD380"/>
      <c r="CE380"/>
      <c r="CF380"/>
      <c r="CG380"/>
      <c r="CH380"/>
      <c r="CI380"/>
      <c r="CJ380"/>
      <c r="CK380"/>
      <c r="CL380"/>
      <c r="CM380"/>
      <c r="CN380"/>
      <c r="CO380"/>
      <c r="CP380"/>
      <c r="CQ380"/>
      <c r="CR380"/>
      <c r="CS380"/>
      <c r="CT380"/>
      <c r="CU380"/>
      <c r="CV380"/>
      <c r="CW380"/>
      <c r="CX380"/>
      <c r="CY380"/>
      <c r="CZ380"/>
      <c r="DA380"/>
      <c r="DB380"/>
      <c r="DC380"/>
      <c r="DD380"/>
      <c r="DE380"/>
      <c r="DF380"/>
      <c r="DG380"/>
      <c r="DH380"/>
      <c r="DI380"/>
      <c r="DJ380"/>
      <c r="DK380"/>
      <c r="DL380"/>
    </row>
    <row r="381" spans="3:116" hidden="1" outlineLevel="2">
      <c r="C381" s="179">
        <v>357</v>
      </c>
      <c r="D381" s="195">
        <f t="shared" ca="1" si="29"/>
        <v>2.0458270516626835</v>
      </c>
      <c r="E381" s="195">
        <f t="shared" ca="1" si="25"/>
        <v>385.81972650074522</v>
      </c>
      <c r="F381" s="195">
        <f t="shared" ca="1" si="26"/>
        <v>345.03595890236625</v>
      </c>
      <c r="G381" s="195">
        <f t="shared" ca="1" si="27"/>
        <v>135.81972650074522</v>
      </c>
      <c r="H381" s="195">
        <f t="shared" ca="1" si="28"/>
        <v>95.035958902366247</v>
      </c>
      <c r="I381"/>
      <c r="O381"/>
      <c r="P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c r="CA381"/>
      <c r="CB381"/>
      <c r="CC381"/>
      <c r="CD381"/>
      <c r="CE381"/>
      <c r="CF381"/>
      <c r="CG381"/>
      <c r="CH381"/>
      <c r="CI381"/>
      <c r="CJ381"/>
      <c r="CK381"/>
      <c r="CL381"/>
      <c r="CM381"/>
      <c r="CN381"/>
      <c r="CO381"/>
      <c r="CP381"/>
      <c r="CQ381"/>
      <c r="CR381"/>
      <c r="CS381"/>
      <c r="CT381"/>
      <c r="CU381"/>
      <c r="CV381"/>
      <c r="CW381"/>
      <c r="CX381"/>
      <c r="CY381"/>
      <c r="CZ381"/>
      <c r="DA381"/>
      <c r="DB381"/>
      <c r="DC381"/>
      <c r="DD381"/>
      <c r="DE381"/>
      <c r="DF381"/>
      <c r="DG381"/>
      <c r="DH381"/>
      <c r="DI381"/>
      <c r="DJ381"/>
      <c r="DK381"/>
      <c r="DL381"/>
    </row>
    <row r="382" spans="3:116" hidden="1" outlineLevel="2">
      <c r="C382" s="179">
        <v>358</v>
      </c>
      <c r="D382" s="195">
        <f t="shared" ca="1" si="29"/>
        <v>-0.24278114161464098</v>
      </c>
      <c r="E382" s="195">
        <f t="shared" ca="1" si="25"/>
        <v>233.347114103851</v>
      </c>
      <c r="F382" s="195">
        <f t="shared" ca="1" si="26"/>
        <v>239.49981179352821</v>
      </c>
      <c r="G382" s="195">
        <f t="shared" ca="1" si="27"/>
        <v>0</v>
      </c>
      <c r="H382" s="195">
        <f t="shared" ca="1" si="28"/>
        <v>0</v>
      </c>
      <c r="I382"/>
      <c r="O382"/>
      <c r="P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c r="CA382"/>
      <c r="CB382"/>
      <c r="CC382"/>
      <c r="CD382"/>
      <c r="CE382"/>
      <c r="CF382"/>
      <c r="CG382"/>
      <c r="CH382"/>
      <c r="CI382"/>
      <c r="CJ382"/>
      <c r="CK382"/>
      <c r="CL382"/>
      <c r="CM382"/>
      <c r="CN382"/>
      <c r="CO382"/>
      <c r="CP382"/>
      <c r="CQ382"/>
      <c r="CR382"/>
      <c r="CS382"/>
      <c r="CT382"/>
      <c r="CU382"/>
      <c r="CV382"/>
      <c r="CW382"/>
      <c r="CX382"/>
      <c r="CY382"/>
      <c r="CZ382"/>
      <c r="DA382"/>
      <c r="DB382"/>
      <c r="DC382"/>
      <c r="DD382"/>
      <c r="DE382"/>
      <c r="DF382"/>
      <c r="DG382"/>
      <c r="DH382"/>
      <c r="DI382"/>
      <c r="DJ382"/>
      <c r="DK382"/>
      <c r="DL382"/>
    </row>
    <row r="383" spans="3:116" hidden="1" outlineLevel="2">
      <c r="C383" s="179">
        <v>359</v>
      </c>
      <c r="D383" s="195">
        <f t="shared" ca="1" si="29"/>
        <v>-0.11724909926197448</v>
      </c>
      <c r="E383" s="195">
        <f t="shared" ca="1" si="25"/>
        <v>239.87272357220937</v>
      </c>
      <c r="F383" s="195">
        <f t="shared" ca="1" si="26"/>
        <v>244.34433696004231</v>
      </c>
      <c r="G383" s="195">
        <f t="shared" ca="1" si="27"/>
        <v>0</v>
      </c>
      <c r="H383" s="195">
        <f t="shared" ca="1" si="28"/>
        <v>0</v>
      </c>
      <c r="I383"/>
      <c r="O383"/>
      <c r="P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c r="CA383"/>
      <c r="CB383"/>
      <c r="CC383"/>
      <c r="CD383"/>
      <c r="CE383"/>
      <c r="CF383"/>
      <c r="CG383"/>
      <c r="CH383"/>
      <c r="CI383"/>
      <c r="CJ383"/>
      <c r="CK383"/>
      <c r="CL383"/>
      <c r="CM383"/>
      <c r="CN383"/>
      <c r="CO383"/>
      <c r="CP383"/>
      <c r="CQ383"/>
      <c r="CR383"/>
      <c r="CS383"/>
      <c r="CT383"/>
      <c r="CU383"/>
      <c r="CV383"/>
      <c r="CW383"/>
      <c r="CX383"/>
      <c r="CY383"/>
      <c r="CZ383"/>
      <c r="DA383"/>
      <c r="DB383"/>
      <c r="DC383"/>
      <c r="DD383"/>
      <c r="DE383"/>
      <c r="DF383"/>
      <c r="DG383"/>
      <c r="DH383"/>
      <c r="DI383"/>
      <c r="DJ383"/>
      <c r="DK383"/>
      <c r="DL383"/>
    </row>
    <row r="384" spans="3:116" hidden="1" outlineLevel="2">
      <c r="C384" s="179">
        <v>360</v>
      </c>
      <c r="D384" s="195">
        <f t="shared" ca="1" si="29"/>
        <v>-0.92566180090368688</v>
      </c>
      <c r="E384" s="195">
        <f t="shared" ca="1" si="25"/>
        <v>200.83577025533762</v>
      </c>
      <c r="F384" s="195">
        <f t="shared" ca="1" si="26"/>
        <v>214.78002547345548</v>
      </c>
      <c r="G384" s="195">
        <f t="shared" ca="1" si="27"/>
        <v>0</v>
      </c>
      <c r="H384" s="195">
        <f t="shared" ca="1" si="28"/>
        <v>0</v>
      </c>
      <c r="I384"/>
      <c r="O384"/>
      <c r="P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c r="BR384"/>
      <c r="BS384"/>
      <c r="BT384"/>
      <c r="BU384"/>
      <c r="BV384"/>
      <c r="BW384"/>
      <c r="BX384"/>
      <c r="BY384"/>
      <c r="BZ384"/>
      <c r="CA384"/>
      <c r="CB384"/>
      <c r="CC384"/>
      <c r="CD384"/>
      <c r="CE384"/>
      <c r="CF384"/>
      <c r="CG384"/>
      <c r="CH384"/>
      <c r="CI384"/>
      <c r="CJ384"/>
      <c r="CK384"/>
      <c r="CL384"/>
      <c r="CM384"/>
      <c r="CN384"/>
      <c r="CO384"/>
      <c r="CP384"/>
      <c r="CQ384"/>
      <c r="CR384"/>
      <c r="CS384"/>
      <c r="CT384"/>
      <c r="CU384"/>
      <c r="CV384"/>
      <c r="CW384"/>
      <c r="CX384"/>
      <c r="CY384"/>
      <c r="CZ384"/>
      <c r="DA384"/>
      <c r="DB384"/>
      <c r="DC384"/>
      <c r="DD384"/>
      <c r="DE384"/>
      <c r="DF384"/>
      <c r="DG384"/>
      <c r="DH384"/>
      <c r="DI384"/>
      <c r="DJ384"/>
      <c r="DK384"/>
      <c r="DL384"/>
    </row>
    <row r="385" spans="3:116" hidden="1" outlineLevel="2">
      <c r="C385" s="179">
        <v>361</v>
      </c>
      <c r="D385" s="195">
        <f t="shared" ca="1" si="29"/>
        <v>1.5330863528435466</v>
      </c>
      <c r="E385" s="195">
        <f t="shared" ca="1" si="25"/>
        <v>344.7132992163713</v>
      </c>
      <c r="F385" s="195">
        <f t="shared" ca="1" si="26"/>
        <v>317.93672460305362</v>
      </c>
      <c r="G385" s="195">
        <f t="shared" ca="1" si="27"/>
        <v>94.713299216371297</v>
      </c>
      <c r="H385" s="195">
        <f t="shared" ca="1" si="28"/>
        <v>67.936724603053619</v>
      </c>
      <c r="I385"/>
      <c r="O385"/>
      <c r="P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c r="BR385"/>
      <c r="BS385"/>
      <c r="BT385"/>
      <c r="BU385"/>
      <c r="BV385"/>
      <c r="BW385"/>
      <c r="BX385"/>
      <c r="BY385"/>
      <c r="BZ385"/>
      <c r="CA385"/>
      <c r="CB385"/>
      <c r="CC385"/>
      <c r="CD385"/>
      <c r="CE385"/>
      <c r="CF385"/>
      <c r="CG385"/>
      <c r="CH385"/>
      <c r="CI385"/>
      <c r="CJ385"/>
      <c r="CK385"/>
      <c r="CL385"/>
      <c r="CM385"/>
      <c r="CN385"/>
      <c r="CO385"/>
      <c r="CP385"/>
      <c r="CQ385"/>
      <c r="CR385"/>
      <c r="CS385"/>
      <c r="CT385"/>
      <c r="CU385"/>
      <c r="CV385"/>
      <c r="CW385"/>
      <c r="CX385"/>
      <c r="CY385"/>
      <c r="CZ385"/>
      <c r="DA385"/>
      <c r="DB385"/>
      <c r="DC385"/>
      <c r="DD385"/>
      <c r="DE385"/>
      <c r="DF385"/>
      <c r="DG385"/>
      <c r="DH385"/>
      <c r="DI385"/>
      <c r="DJ385"/>
      <c r="DK385"/>
      <c r="DL385"/>
    </row>
    <row r="386" spans="3:116" hidden="1" outlineLevel="2">
      <c r="C386" s="179">
        <v>362</v>
      </c>
      <c r="D386" s="195">
        <f t="shared" ca="1" si="29"/>
        <v>-0.65474296766029905</v>
      </c>
      <c r="E386" s="195">
        <f t="shared" ca="1" si="25"/>
        <v>213.15351391532323</v>
      </c>
      <c r="F386" s="195">
        <f t="shared" ca="1" si="26"/>
        <v>224.2661192308513</v>
      </c>
      <c r="G386" s="195">
        <f t="shared" ca="1" si="27"/>
        <v>0</v>
      </c>
      <c r="H386" s="195">
        <f t="shared" ca="1" si="28"/>
        <v>0</v>
      </c>
      <c r="I386"/>
      <c r="O386"/>
      <c r="P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c r="BR386"/>
      <c r="BS386"/>
      <c r="BT386"/>
      <c r="BU386"/>
      <c r="BV386"/>
      <c r="BW386"/>
      <c r="BX386"/>
      <c r="BY386"/>
      <c r="BZ386"/>
      <c r="CA386"/>
      <c r="CB386"/>
      <c r="CC386"/>
      <c r="CD386"/>
      <c r="CE386"/>
      <c r="CF386"/>
      <c r="CG386"/>
      <c r="CH386"/>
      <c r="CI386"/>
      <c r="CJ386"/>
      <c r="CK386"/>
      <c r="CL386"/>
      <c r="CM386"/>
      <c r="CN386"/>
      <c r="CO386"/>
      <c r="CP386"/>
      <c r="CQ386"/>
      <c r="CR386"/>
      <c r="CS386"/>
      <c r="CT386"/>
      <c r="CU386"/>
      <c r="CV386"/>
      <c r="CW386"/>
      <c r="CX386"/>
      <c r="CY386"/>
      <c r="CZ386"/>
      <c r="DA386"/>
      <c r="DB386"/>
      <c r="DC386"/>
      <c r="DD386"/>
      <c r="DE386"/>
      <c r="DF386"/>
      <c r="DG386"/>
      <c r="DH386"/>
      <c r="DI386"/>
      <c r="DJ386"/>
      <c r="DK386"/>
      <c r="DL386"/>
    </row>
    <row r="387" spans="3:116" hidden="1" outlineLevel="2">
      <c r="C387" s="179">
        <v>363</v>
      </c>
      <c r="D387" s="195">
        <f t="shared" ca="1" si="29"/>
        <v>1.023119529458816</v>
      </c>
      <c r="E387" s="195">
        <f t="shared" ca="1" si="25"/>
        <v>308.1742417348508</v>
      </c>
      <c r="F387" s="195">
        <f t="shared" ca="1" si="26"/>
        <v>293.09554167947579</v>
      </c>
      <c r="G387" s="195">
        <f t="shared" ca="1" si="27"/>
        <v>58.174241734850796</v>
      </c>
      <c r="H387" s="195">
        <f t="shared" ca="1" si="28"/>
        <v>43.095541679475787</v>
      </c>
      <c r="I387"/>
      <c r="O387"/>
      <c r="P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c r="BR387"/>
      <c r="BS387"/>
      <c r="BT387"/>
      <c r="BU387"/>
      <c r="BV387"/>
      <c r="BW387"/>
      <c r="BX387"/>
      <c r="BY387"/>
      <c r="BZ387"/>
      <c r="CA387"/>
      <c r="CB387"/>
      <c r="CC387"/>
      <c r="CD387"/>
      <c r="CE387"/>
      <c r="CF387"/>
      <c r="CG387"/>
      <c r="CH387"/>
      <c r="CI387"/>
      <c r="CJ387"/>
      <c r="CK387"/>
      <c r="CL387"/>
      <c r="CM387"/>
      <c r="CN387"/>
      <c r="CO387"/>
      <c r="CP387"/>
      <c r="CQ387"/>
      <c r="CR387"/>
      <c r="CS387"/>
      <c r="CT387"/>
      <c r="CU387"/>
      <c r="CV387"/>
      <c r="CW387"/>
      <c r="CX387"/>
      <c r="CY387"/>
      <c r="CZ387"/>
      <c r="DA387"/>
      <c r="DB387"/>
      <c r="DC387"/>
      <c r="DD387"/>
      <c r="DE387"/>
      <c r="DF387"/>
      <c r="DG387"/>
      <c r="DH387"/>
      <c r="DI387"/>
      <c r="DJ387"/>
      <c r="DK387"/>
      <c r="DL387"/>
    </row>
    <row r="388" spans="3:116" hidden="1" outlineLevel="2">
      <c r="C388" s="179">
        <v>364</v>
      </c>
      <c r="D388" s="195">
        <f t="shared" ca="1" si="29"/>
        <v>1.3475253816092603</v>
      </c>
      <c r="E388" s="195">
        <f t="shared" ca="1" si="25"/>
        <v>330.94175667208606</v>
      </c>
      <c r="F388" s="195">
        <f t="shared" ca="1" si="26"/>
        <v>308.66307214063863</v>
      </c>
      <c r="G388" s="195">
        <f t="shared" ca="1" si="27"/>
        <v>80.941756672086058</v>
      </c>
      <c r="H388" s="195">
        <f t="shared" ca="1" si="28"/>
        <v>58.663072140638633</v>
      </c>
      <c r="I388"/>
      <c r="O388"/>
      <c r="P388"/>
      <c r="V388"/>
      <c r="W388"/>
      <c r="X388"/>
      <c r="Y388"/>
      <c r="Z388"/>
      <c r="AA388"/>
      <c r="AB388"/>
      <c r="AC388"/>
      <c r="AD388"/>
      <c r="AE388"/>
      <c r="AF388"/>
      <c r="AG388"/>
      <c r="AH388"/>
      <c r="AI388"/>
      <c r="AJ388"/>
      <c r="AK388"/>
      <c r="AL388"/>
      <c r="AM388"/>
      <c r="AN388"/>
      <c r="AO388"/>
      <c r="AP388"/>
      <c r="AQ388"/>
      <c r="AR388"/>
      <c r="AS388"/>
      <c r="AT388"/>
      <c r="AU388"/>
      <c r="AV388"/>
      <c r="AW388"/>
      <c r="AX388"/>
      <c r="AY388"/>
      <c r="AZ388"/>
      <c r="BA388"/>
      <c r="BB388"/>
      <c r="BC388"/>
      <c r="BD388"/>
      <c r="BE388"/>
      <c r="BF388"/>
      <c r="BG388"/>
      <c r="BH388"/>
      <c r="BI388"/>
      <c r="BJ388"/>
      <c r="BK388"/>
      <c r="BL388"/>
      <c r="BM388"/>
      <c r="BN388"/>
      <c r="BO388"/>
      <c r="BP388"/>
      <c r="BQ388"/>
      <c r="BR388"/>
      <c r="BS388"/>
      <c r="BT388"/>
      <c r="BU388"/>
      <c r="BV388"/>
      <c r="BW388"/>
      <c r="BX388"/>
      <c r="BY388"/>
      <c r="BZ388"/>
      <c r="CA388"/>
      <c r="CB388"/>
      <c r="CC388"/>
      <c r="CD388"/>
      <c r="CE388"/>
      <c r="CF388"/>
      <c r="CG388"/>
      <c r="CH388"/>
      <c r="CI388"/>
      <c r="CJ388"/>
      <c r="CK388"/>
      <c r="CL388"/>
      <c r="CM388"/>
      <c r="CN388"/>
      <c r="CO388"/>
      <c r="CP388"/>
      <c r="CQ388"/>
      <c r="CR388"/>
      <c r="CS388"/>
      <c r="CT388"/>
      <c r="CU388"/>
      <c r="CV388"/>
      <c r="CW388"/>
      <c r="CX388"/>
      <c r="CY388"/>
      <c r="CZ388"/>
      <c r="DA388"/>
      <c r="DB388"/>
      <c r="DC388"/>
      <c r="DD388"/>
      <c r="DE388"/>
      <c r="DF388"/>
      <c r="DG388"/>
      <c r="DH388"/>
      <c r="DI388"/>
      <c r="DJ388"/>
      <c r="DK388"/>
      <c r="DL388"/>
    </row>
    <row r="389" spans="3:116" hidden="1" outlineLevel="2">
      <c r="C389" s="179">
        <v>365</v>
      </c>
      <c r="D389" s="195">
        <f t="shared" ca="1" si="29"/>
        <v>0.92017750141458854</v>
      </c>
      <c r="E389" s="195">
        <f t="shared" ca="1" si="25"/>
        <v>301.28219917999934</v>
      </c>
      <c r="F389" s="195">
        <f t="shared" ca="1" si="26"/>
        <v>288.32160736722301</v>
      </c>
      <c r="G389" s="195">
        <f t="shared" ca="1" si="27"/>
        <v>51.282199179999338</v>
      </c>
      <c r="H389" s="195">
        <f t="shared" ca="1" si="28"/>
        <v>38.32160736722301</v>
      </c>
      <c r="I389"/>
      <c r="O389"/>
      <c r="P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c r="BR389"/>
      <c r="BS389"/>
      <c r="BT389"/>
      <c r="BU389"/>
      <c r="BV389"/>
      <c r="BW389"/>
      <c r="BX389"/>
      <c r="BY389"/>
      <c r="BZ389"/>
      <c r="CA389"/>
      <c r="CB389"/>
      <c r="CC389"/>
      <c r="CD389"/>
      <c r="CE389"/>
      <c r="CF389"/>
      <c r="CG389"/>
      <c r="CH389"/>
      <c r="CI389"/>
      <c r="CJ389"/>
      <c r="CK389"/>
      <c r="CL389"/>
      <c r="CM389"/>
      <c r="CN389"/>
      <c r="CO389"/>
      <c r="CP389"/>
      <c r="CQ389"/>
      <c r="CR389"/>
      <c r="CS389"/>
      <c r="CT389"/>
      <c r="CU389"/>
      <c r="CV389"/>
      <c r="CW389"/>
      <c r="CX389"/>
      <c r="CY389"/>
      <c r="CZ389"/>
      <c r="DA389"/>
      <c r="DB389"/>
      <c r="DC389"/>
      <c r="DD389"/>
      <c r="DE389"/>
      <c r="DF389"/>
      <c r="DG389"/>
      <c r="DH389"/>
      <c r="DI389"/>
      <c r="DJ389"/>
      <c r="DK389"/>
      <c r="DL389"/>
    </row>
    <row r="390" spans="3:116" hidden="1" outlineLevel="2">
      <c r="C390" s="179">
        <v>366</v>
      </c>
      <c r="D390" s="195">
        <f t="shared" ca="1" si="29"/>
        <v>0.50594199262694406</v>
      </c>
      <c r="E390" s="195">
        <f t="shared" ca="1" si="25"/>
        <v>275.07212175585062</v>
      </c>
      <c r="F390" s="195">
        <f t="shared" ca="1" si="26"/>
        <v>269.88463295150001</v>
      </c>
      <c r="G390" s="195">
        <f t="shared" ca="1" si="27"/>
        <v>25.072121755850617</v>
      </c>
      <c r="H390" s="195">
        <f t="shared" ca="1" si="28"/>
        <v>19.884632951500009</v>
      </c>
      <c r="I390"/>
      <c r="O390"/>
      <c r="P390"/>
      <c r="V390"/>
      <c r="W390"/>
      <c r="X390"/>
      <c r="Y390"/>
      <c r="Z390"/>
      <c r="AA390"/>
      <c r="AB390"/>
      <c r="AC390"/>
      <c r="AD390"/>
      <c r="AE390"/>
      <c r="AF390"/>
      <c r="AG390"/>
      <c r="AH390"/>
      <c r="AI390"/>
      <c r="AJ390"/>
      <c r="AK390"/>
      <c r="AL390"/>
      <c r="AM390"/>
      <c r="AN390"/>
      <c r="AO390"/>
      <c r="AP390"/>
      <c r="AQ390"/>
      <c r="AR390"/>
      <c r="AS390"/>
      <c r="AT390"/>
      <c r="AU390"/>
      <c r="AV390"/>
      <c r="AW390"/>
      <c r="AX390"/>
      <c r="AY390"/>
      <c r="AZ390"/>
      <c r="BA390"/>
      <c r="BB390"/>
      <c r="BC390"/>
      <c r="BD390"/>
      <c r="BE390"/>
      <c r="BF390"/>
      <c r="BG390"/>
      <c r="BH390"/>
      <c r="BI390"/>
      <c r="BJ390"/>
      <c r="BK390"/>
      <c r="BL390"/>
      <c r="BM390"/>
      <c r="BN390"/>
      <c r="BO390"/>
      <c r="BP390"/>
      <c r="BQ390"/>
      <c r="BR390"/>
      <c r="BS390"/>
      <c r="BT390"/>
      <c r="BU390"/>
      <c r="BV390"/>
      <c r="BW390"/>
      <c r="BX390"/>
      <c r="BY390"/>
      <c r="BZ390"/>
      <c r="CA390"/>
      <c r="CB390"/>
      <c r="CC390"/>
      <c r="CD390"/>
      <c r="CE390"/>
      <c r="CF390"/>
      <c r="CG390"/>
      <c r="CH390"/>
      <c r="CI390"/>
      <c r="CJ390"/>
      <c r="CK390"/>
      <c r="CL390"/>
      <c r="CM390"/>
      <c r="CN390"/>
      <c r="CO390"/>
      <c r="CP390"/>
      <c r="CQ390"/>
      <c r="CR390"/>
      <c r="CS390"/>
      <c r="CT390"/>
      <c r="CU390"/>
      <c r="CV390"/>
      <c r="CW390"/>
      <c r="CX390"/>
      <c r="CY390"/>
      <c r="CZ390"/>
      <c r="DA390"/>
      <c r="DB390"/>
      <c r="DC390"/>
      <c r="DD390"/>
      <c r="DE390"/>
      <c r="DF390"/>
      <c r="DG390"/>
      <c r="DH390"/>
      <c r="DI390"/>
      <c r="DJ390"/>
      <c r="DK390"/>
      <c r="DL390"/>
    </row>
    <row r="391" spans="3:116" hidden="1" outlineLevel="2">
      <c r="C391" s="179">
        <v>367</v>
      </c>
      <c r="D391" s="195">
        <f t="shared" ca="1" si="29"/>
        <v>-0.82581734312913635</v>
      </c>
      <c r="E391" s="195">
        <f t="shared" ca="1" si="25"/>
        <v>205.29026499909824</v>
      </c>
      <c r="F391" s="195">
        <f t="shared" ca="1" si="26"/>
        <v>218.22841874320594</v>
      </c>
      <c r="G391" s="195">
        <f t="shared" ca="1" si="27"/>
        <v>0</v>
      </c>
      <c r="H391" s="195">
        <f t="shared" ca="1" si="28"/>
        <v>0</v>
      </c>
      <c r="I391"/>
      <c r="O391"/>
      <c r="P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c r="BR391"/>
      <c r="BS391"/>
      <c r="BT391"/>
      <c r="BU391"/>
      <c r="BV391"/>
      <c r="BW391"/>
      <c r="BX391"/>
      <c r="BY391"/>
      <c r="BZ391"/>
      <c r="CA391"/>
      <c r="CB391"/>
      <c r="CC391"/>
      <c r="CD391"/>
      <c r="CE391"/>
      <c r="CF391"/>
      <c r="CG391"/>
      <c r="CH391"/>
      <c r="CI391"/>
      <c r="CJ391"/>
      <c r="CK391"/>
      <c r="CL391"/>
      <c r="CM391"/>
      <c r="CN391"/>
      <c r="CO391"/>
      <c r="CP391"/>
      <c r="CQ391"/>
      <c r="CR391"/>
      <c r="CS391"/>
      <c r="CT391"/>
      <c r="CU391"/>
      <c r="CV391"/>
      <c r="CW391"/>
      <c r="CX391"/>
      <c r="CY391"/>
      <c r="CZ391"/>
      <c r="DA391"/>
      <c r="DB391"/>
      <c r="DC391"/>
      <c r="DD391"/>
      <c r="DE391"/>
      <c r="DF391"/>
      <c r="DG391"/>
      <c r="DH391"/>
      <c r="DI391"/>
      <c r="DJ391"/>
      <c r="DK391"/>
      <c r="DL391"/>
    </row>
    <row r="392" spans="3:116" hidden="1" outlineLevel="2">
      <c r="C392" s="179">
        <v>368</v>
      </c>
      <c r="D392" s="195">
        <f t="shared" ca="1" si="29"/>
        <v>-0.3829779909186195</v>
      </c>
      <c r="E392" s="195">
        <f t="shared" ca="1" si="25"/>
        <v>226.26879654214022</v>
      </c>
      <c r="F392" s="195">
        <f t="shared" ca="1" si="26"/>
        <v>234.20279237210539</v>
      </c>
      <c r="G392" s="195">
        <f t="shared" ca="1" si="27"/>
        <v>0</v>
      </c>
      <c r="H392" s="195">
        <f t="shared" ca="1" si="28"/>
        <v>0</v>
      </c>
      <c r="I392"/>
      <c r="O392"/>
      <c r="P392"/>
      <c r="V392"/>
      <c r="W392"/>
      <c r="X392"/>
      <c r="Y392"/>
      <c r="Z392"/>
      <c r="AA392"/>
      <c r="AB392"/>
      <c r="AC392"/>
      <c r="AD392"/>
      <c r="AE392"/>
      <c r="AF392"/>
      <c r="AG392"/>
      <c r="AH392"/>
      <c r="AI392"/>
      <c r="AJ392"/>
      <c r="AK392"/>
      <c r="AL392"/>
      <c r="AM392"/>
      <c r="AN392"/>
      <c r="AO392"/>
      <c r="AP392"/>
      <c r="AQ392"/>
      <c r="AR392"/>
      <c r="AS392"/>
      <c r="AT392"/>
      <c r="AU392"/>
      <c r="AV392"/>
      <c r="AW392"/>
      <c r="AX392"/>
      <c r="AY392"/>
      <c r="AZ392"/>
      <c r="BA392"/>
      <c r="BB392"/>
      <c r="BC392"/>
      <c r="BD392"/>
      <c r="BE392"/>
      <c r="BF392"/>
      <c r="BG392"/>
      <c r="BH392"/>
      <c r="BI392"/>
      <c r="BJ392"/>
      <c r="BK392"/>
      <c r="BL392"/>
      <c r="BM392"/>
      <c r="BN392"/>
      <c r="BO392"/>
      <c r="BP392"/>
      <c r="BQ392"/>
      <c r="BR392"/>
      <c r="BS392"/>
      <c r="BT392"/>
      <c r="BU392"/>
      <c r="BV392"/>
      <c r="BW392"/>
      <c r="BX392"/>
      <c r="BY392"/>
      <c r="BZ392"/>
      <c r="CA392"/>
      <c r="CB392"/>
      <c r="CC392"/>
      <c r="CD392"/>
      <c r="CE392"/>
      <c r="CF392"/>
      <c r="CG392"/>
      <c r="CH392"/>
      <c r="CI392"/>
      <c r="CJ392"/>
      <c r="CK392"/>
      <c r="CL392"/>
      <c r="CM392"/>
      <c r="CN392"/>
      <c r="CO392"/>
      <c r="CP392"/>
      <c r="CQ392"/>
      <c r="CR392"/>
      <c r="CS392"/>
      <c r="CT392"/>
      <c r="CU392"/>
      <c r="CV392"/>
      <c r="CW392"/>
      <c r="CX392"/>
      <c r="CY392"/>
      <c r="CZ392"/>
      <c r="DA392"/>
      <c r="DB392"/>
      <c r="DC392"/>
      <c r="DD392"/>
      <c r="DE392"/>
      <c r="DF392"/>
      <c r="DG392"/>
      <c r="DH392"/>
      <c r="DI392"/>
      <c r="DJ392"/>
      <c r="DK392"/>
      <c r="DL392"/>
    </row>
    <row r="393" spans="3:116" hidden="1" outlineLevel="2">
      <c r="C393" s="179">
        <v>369</v>
      </c>
      <c r="D393" s="195">
        <f t="shared" ca="1" si="29"/>
        <v>-0.2091669337944955</v>
      </c>
      <c r="E393" s="195">
        <f t="shared" ca="1" si="25"/>
        <v>235.07689512042043</v>
      </c>
      <c r="F393" s="195">
        <f t="shared" ca="1" si="26"/>
        <v>240.78755315024503</v>
      </c>
      <c r="G393" s="195">
        <f t="shared" ca="1" si="27"/>
        <v>0</v>
      </c>
      <c r="H393" s="195">
        <f t="shared" ca="1" si="28"/>
        <v>0</v>
      </c>
      <c r="I393"/>
      <c r="O393"/>
      <c r="P393"/>
      <c r="V393"/>
      <c r="W393"/>
      <c r="X393"/>
      <c r="Y393"/>
      <c r="Z393"/>
      <c r="AA393"/>
      <c r="AB393"/>
      <c r="AC393"/>
      <c r="AD393"/>
      <c r="AE393"/>
      <c r="AF393"/>
      <c r="AG393"/>
      <c r="AH393"/>
      <c r="AI393"/>
      <c r="AJ393"/>
      <c r="AK393"/>
      <c r="AL393"/>
      <c r="AM393"/>
      <c r="AN393"/>
      <c r="AO393"/>
      <c r="AP393"/>
      <c r="AQ393"/>
      <c r="AR393"/>
      <c r="AS393"/>
      <c r="AT393"/>
      <c r="AU393"/>
      <c r="AV393"/>
      <c r="AW393"/>
      <c r="AX393"/>
      <c r="AY393"/>
      <c r="AZ393"/>
      <c r="BA393"/>
      <c r="BB393"/>
      <c r="BC393"/>
      <c r="BD393"/>
      <c r="BE393"/>
      <c r="BF393"/>
      <c r="BG393"/>
      <c r="BH393"/>
      <c r="BI393"/>
      <c r="BJ393"/>
      <c r="BK393"/>
      <c r="BL393"/>
      <c r="BM393"/>
      <c r="BN393"/>
      <c r="BO393"/>
      <c r="BP393"/>
      <c r="BQ393"/>
      <c r="BR393"/>
      <c r="BS393"/>
      <c r="BT393"/>
      <c r="BU393"/>
      <c r="BV393"/>
      <c r="BW393"/>
      <c r="BX393"/>
      <c r="BY393"/>
      <c r="BZ393"/>
      <c r="CA393"/>
      <c r="CB393"/>
      <c r="CC393"/>
      <c r="CD393"/>
      <c r="CE393"/>
      <c r="CF393"/>
      <c r="CG393"/>
      <c r="CH393"/>
      <c r="CI393"/>
      <c r="CJ393"/>
      <c r="CK393"/>
      <c r="CL393"/>
      <c r="CM393"/>
      <c r="CN393"/>
      <c r="CO393"/>
      <c r="CP393"/>
      <c r="CQ393"/>
      <c r="CR393"/>
      <c r="CS393"/>
      <c r="CT393"/>
      <c r="CU393"/>
      <c r="CV393"/>
      <c r="CW393"/>
      <c r="CX393"/>
      <c r="CY393"/>
      <c r="CZ393"/>
      <c r="DA393"/>
      <c r="DB393"/>
      <c r="DC393"/>
      <c r="DD393"/>
      <c r="DE393"/>
      <c r="DF393"/>
      <c r="DG393"/>
      <c r="DH393"/>
      <c r="DI393"/>
      <c r="DJ393"/>
      <c r="DK393"/>
      <c r="DL393"/>
    </row>
    <row r="394" spans="3:116" hidden="1" outlineLevel="2">
      <c r="C394" s="179">
        <v>370</v>
      </c>
      <c r="D394" s="195">
        <f t="shared" ca="1" si="29"/>
        <v>0.91094638476726886</v>
      </c>
      <c r="E394" s="195">
        <f t="shared" ca="1" si="25"/>
        <v>300.67175152151515</v>
      </c>
      <c r="F394" s="195">
        <f t="shared" ca="1" si="26"/>
        <v>287.89733247549486</v>
      </c>
      <c r="G394" s="195">
        <f t="shared" ca="1" si="27"/>
        <v>50.671751521515148</v>
      </c>
      <c r="H394" s="195">
        <f t="shared" ca="1" si="28"/>
        <v>37.897332475494864</v>
      </c>
      <c r="I394"/>
      <c r="O394"/>
      <c r="P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c r="CA394"/>
      <c r="CB394"/>
      <c r="CC394"/>
      <c r="CD394"/>
      <c r="CE394"/>
      <c r="CF394"/>
      <c r="CG394"/>
      <c r="CH394"/>
      <c r="CI394"/>
      <c r="CJ394"/>
      <c r="CK394"/>
      <c r="CL394"/>
      <c r="CM394"/>
      <c r="CN394"/>
      <c r="CO394"/>
      <c r="CP394"/>
      <c r="CQ394"/>
      <c r="CR394"/>
      <c r="CS394"/>
      <c r="CT394"/>
      <c r="CU394"/>
      <c r="CV394"/>
      <c r="CW394"/>
      <c r="CX394"/>
      <c r="CY394"/>
      <c r="CZ394"/>
      <c r="DA394"/>
      <c r="DB394"/>
      <c r="DC394"/>
      <c r="DD394"/>
      <c r="DE394"/>
      <c r="DF394"/>
      <c r="DG394"/>
      <c r="DH394"/>
      <c r="DI394"/>
      <c r="DJ394"/>
      <c r="DK394"/>
      <c r="DL394"/>
    </row>
    <row r="395" spans="3:116" hidden="1" outlineLevel="2">
      <c r="C395" s="179">
        <v>371</v>
      </c>
      <c r="D395" s="195">
        <f t="shared" ca="1" si="29"/>
        <v>1.0831553657636692</v>
      </c>
      <c r="E395" s="195">
        <f t="shared" ca="1" si="25"/>
        <v>312.26624024865049</v>
      </c>
      <c r="F395" s="195">
        <f t="shared" ca="1" si="26"/>
        <v>295.91611097323357</v>
      </c>
      <c r="G395" s="195">
        <f t="shared" ca="1" si="27"/>
        <v>62.26624024865049</v>
      </c>
      <c r="H395" s="195">
        <f t="shared" ca="1" si="28"/>
        <v>45.916110973233572</v>
      </c>
      <c r="I395"/>
      <c r="O395"/>
      <c r="P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c r="CA395"/>
      <c r="CB395"/>
      <c r="CC395"/>
      <c r="CD395"/>
      <c r="CE395"/>
      <c r="CF395"/>
      <c r="CG395"/>
      <c r="CH395"/>
      <c r="CI395"/>
      <c r="CJ395"/>
      <c r="CK395"/>
      <c r="CL395"/>
      <c r="CM395"/>
      <c r="CN395"/>
      <c r="CO395"/>
      <c r="CP395"/>
      <c r="CQ395"/>
      <c r="CR395"/>
      <c r="CS395"/>
      <c r="CT395"/>
      <c r="CU395"/>
      <c r="CV395"/>
      <c r="CW395"/>
      <c r="CX395"/>
      <c r="CY395"/>
      <c r="CZ395"/>
      <c r="DA395"/>
      <c r="DB395"/>
      <c r="DC395"/>
      <c r="DD395"/>
      <c r="DE395"/>
      <c r="DF395"/>
      <c r="DG395"/>
      <c r="DH395"/>
      <c r="DI395"/>
      <c r="DJ395"/>
      <c r="DK395"/>
      <c r="DL395"/>
    </row>
    <row r="396" spans="3:116" hidden="1" outlineLevel="2">
      <c r="C396" s="179">
        <v>372</v>
      </c>
      <c r="D396" s="195">
        <f t="shared" ca="1" si="29"/>
        <v>-0.98496477083381384</v>
      </c>
      <c r="E396" s="195">
        <f t="shared" ca="1" si="25"/>
        <v>198.23589645654283</v>
      </c>
      <c r="F396" s="195">
        <f t="shared" ca="1" si="26"/>
        <v>212.75768963463415</v>
      </c>
      <c r="G396" s="195">
        <f t="shared" ca="1" si="27"/>
        <v>0</v>
      </c>
      <c r="H396" s="195">
        <f t="shared" ca="1" si="28"/>
        <v>0</v>
      </c>
      <c r="I396"/>
      <c r="O396"/>
      <c r="P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c r="CA396"/>
      <c r="CB396"/>
      <c r="CC396"/>
      <c r="CD396"/>
      <c r="CE396"/>
      <c r="CF396"/>
      <c r="CG396"/>
      <c r="CH396"/>
      <c r="CI396"/>
      <c r="CJ396"/>
      <c r="CK396"/>
      <c r="CL396"/>
      <c r="CM396"/>
      <c r="CN396"/>
      <c r="CO396"/>
      <c r="CP396"/>
      <c r="CQ396"/>
      <c r="CR396"/>
      <c r="CS396"/>
      <c r="CT396"/>
      <c r="CU396"/>
      <c r="CV396"/>
      <c r="CW396"/>
      <c r="CX396"/>
      <c r="CY396"/>
      <c r="CZ396"/>
      <c r="DA396"/>
      <c r="DB396"/>
      <c r="DC396"/>
      <c r="DD396"/>
      <c r="DE396"/>
      <c r="DF396"/>
      <c r="DG396"/>
      <c r="DH396"/>
      <c r="DI396"/>
      <c r="DJ396"/>
      <c r="DK396"/>
      <c r="DL396"/>
    </row>
    <row r="397" spans="3:116" hidden="1" outlineLevel="2">
      <c r="C397" s="179">
        <v>373</v>
      </c>
      <c r="D397" s="195">
        <f t="shared" ca="1" si="29"/>
        <v>1.2404330503470273</v>
      </c>
      <c r="E397" s="195">
        <f t="shared" ca="1" si="25"/>
        <v>323.24564106819309</v>
      </c>
      <c r="F397" s="195">
        <f t="shared" ca="1" si="26"/>
        <v>303.43460738681017</v>
      </c>
      <c r="G397" s="195">
        <f t="shared" ca="1" si="27"/>
        <v>73.245641068193095</v>
      </c>
      <c r="H397" s="195">
        <f t="shared" ca="1" si="28"/>
        <v>53.434607386810171</v>
      </c>
      <c r="I397"/>
      <c r="O397"/>
      <c r="P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c r="BR397"/>
      <c r="BS397"/>
      <c r="BT397"/>
      <c r="BU397"/>
      <c r="BV397"/>
      <c r="BW397"/>
      <c r="BX397"/>
      <c r="BY397"/>
      <c r="BZ397"/>
      <c r="CA397"/>
      <c r="CB397"/>
      <c r="CC397"/>
      <c r="CD397"/>
      <c r="CE397"/>
      <c r="CF397"/>
      <c r="CG397"/>
      <c r="CH397"/>
      <c r="CI397"/>
      <c r="CJ397"/>
      <c r="CK397"/>
      <c r="CL397"/>
      <c r="CM397"/>
      <c r="CN397"/>
      <c r="CO397"/>
      <c r="CP397"/>
      <c r="CQ397"/>
      <c r="CR397"/>
      <c r="CS397"/>
      <c r="CT397"/>
      <c r="CU397"/>
      <c r="CV397"/>
      <c r="CW397"/>
      <c r="CX397"/>
      <c r="CY397"/>
      <c r="CZ397"/>
      <c r="DA397"/>
      <c r="DB397"/>
      <c r="DC397"/>
      <c r="DD397"/>
      <c r="DE397"/>
      <c r="DF397"/>
      <c r="DG397"/>
      <c r="DH397"/>
      <c r="DI397"/>
      <c r="DJ397"/>
      <c r="DK397"/>
      <c r="DL397"/>
    </row>
    <row r="398" spans="3:116" hidden="1" outlineLevel="2">
      <c r="C398" s="179">
        <v>374</v>
      </c>
      <c r="D398" s="195">
        <f t="shared" ca="1" si="29"/>
        <v>0.19975517961057856</v>
      </c>
      <c r="E398" s="195">
        <f t="shared" ca="1" si="25"/>
        <v>257.17564054193804</v>
      </c>
      <c r="F398" s="195">
        <f t="shared" ca="1" si="26"/>
        <v>257.01883154730632</v>
      </c>
      <c r="G398" s="195">
        <f t="shared" ca="1" si="27"/>
        <v>7.1756405419380371</v>
      </c>
      <c r="H398" s="195">
        <f t="shared" ca="1" si="28"/>
        <v>7.0188315473063199</v>
      </c>
      <c r="I398"/>
      <c r="O398"/>
      <c r="P398"/>
      <c r="V398"/>
      <c r="W398"/>
      <c r="X398"/>
      <c r="Y398"/>
      <c r="Z398"/>
      <c r="AA398"/>
      <c r="AB398"/>
      <c r="AC398"/>
      <c r="AD398"/>
      <c r="AE398"/>
      <c r="AF398"/>
      <c r="AG398"/>
      <c r="AH398"/>
      <c r="AI398"/>
      <c r="AJ398"/>
      <c r="AK398"/>
      <c r="AL398"/>
      <c r="AM398"/>
      <c r="AN398"/>
      <c r="AO398"/>
      <c r="AP398"/>
      <c r="AQ398"/>
      <c r="AR398"/>
      <c r="AS398"/>
      <c r="AT398"/>
      <c r="AU398"/>
      <c r="AV398"/>
      <c r="AW398"/>
      <c r="AX398"/>
      <c r="AY398"/>
      <c r="AZ398"/>
      <c r="BA398"/>
      <c r="BB398"/>
      <c r="BC398"/>
      <c r="BD398"/>
      <c r="BE398"/>
      <c r="BF398"/>
      <c r="BG398"/>
      <c r="BH398"/>
      <c r="BI398"/>
      <c r="BJ398"/>
      <c r="BK398"/>
      <c r="BL398"/>
      <c r="BM398"/>
      <c r="BN398"/>
      <c r="BO398"/>
      <c r="BP398"/>
      <c r="BQ398"/>
      <c r="BR398"/>
      <c r="BS398"/>
      <c r="BT398"/>
      <c r="BU398"/>
      <c r="BV398"/>
      <c r="BW398"/>
      <c r="BX398"/>
      <c r="BY398"/>
      <c r="BZ398"/>
      <c r="CA398"/>
      <c r="CB398"/>
      <c r="CC398"/>
      <c r="CD398"/>
      <c r="CE398"/>
      <c r="CF398"/>
      <c r="CG398"/>
      <c r="CH398"/>
      <c r="CI398"/>
      <c r="CJ398"/>
      <c r="CK398"/>
      <c r="CL398"/>
      <c r="CM398"/>
      <c r="CN398"/>
      <c r="CO398"/>
      <c r="CP398"/>
      <c r="CQ398"/>
      <c r="CR398"/>
      <c r="CS398"/>
      <c r="CT398"/>
      <c r="CU398"/>
      <c r="CV398"/>
      <c r="CW398"/>
      <c r="CX398"/>
      <c r="CY398"/>
      <c r="CZ398"/>
      <c r="DA398"/>
      <c r="DB398"/>
      <c r="DC398"/>
      <c r="DD398"/>
      <c r="DE398"/>
      <c r="DF398"/>
      <c r="DG398"/>
      <c r="DH398"/>
      <c r="DI398"/>
      <c r="DJ398"/>
      <c r="DK398"/>
      <c r="DL398"/>
    </row>
    <row r="399" spans="3:116" hidden="1" outlineLevel="2">
      <c r="C399" s="179">
        <v>375</v>
      </c>
      <c r="D399" s="195">
        <f t="shared" ca="1" si="29"/>
        <v>0.90165976588926844</v>
      </c>
      <c r="E399" s="195">
        <f t="shared" ca="1" si="25"/>
        <v>300.05888157753157</v>
      </c>
      <c r="F399" s="195">
        <f t="shared" ca="1" si="26"/>
        <v>287.4711365993187</v>
      </c>
      <c r="G399" s="195">
        <f t="shared" ca="1" si="27"/>
        <v>50.058881577531565</v>
      </c>
      <c r="H399" s="195">
        <f t="shared" ca="1" si="28"/>
        <v>37.471136599318697</v>
      </c>
      <c r="I399"/>
      <c r="O399"/>
      <c r="P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c r="BR399"/>
      <c r="BS399"/>
      <c r="BT399"/>
      <c r="BU399"/>
      <c r="BV399"/>
      <c r="BW399"/>
      <c r="BX399"/>
      <c r="BY399"/>
      <c r="BZ399"/>
      <c r="CA399"/>
      <c r="CB399"/>
      <c r="CC399"/>
      <c r="CD399"/>
      <c r="CE399"/>
      <c r="CF399"/>
      <c r="CG399"/>
      <c r="CH399"/>
      <c r="CI399"/>
      <c r="CJ399"/>
      <c r="CK399"/>
      <c r="CL399"/>
      <c r="CM399"/>
      <c r="CN399"/>
      <c r="CO399"/>
      <c r="CP399"/>
      <c r="CQ399"/>
      <c r="CR399"/>
      <c r="CS399"/>
      <c r="CT399"/>
      <c r="CU399"/>
      <c r="CV399"/>
      <c r="CW399"/>
      <c r="CX399"/>
      <c r="CY399"/>
      <c r="CZ399"/>
      <c r="DA399"/>
      <c r="DB399"/>
      <c r="DC399"/>
      <c r="DD399"/>
      <c r="DE399"/>
      <c r="DF399"/>
      <c r="DG399"/>
      <c r="DH399"/>
      <c r="DI399"/>
      <c r="DJ399"/>
      <c r="DK399"/>
      <c r="DL399"/>
    </row>
    <row r="400" spans="3:116" hidden="1" outlineLevel="2">
      <c r="C400" s="179">
        <v>376</v>
      </c>
      <c r="D400" s="195">
        <f t="shared" ca="1" si="29"/>
        <v>-1.82516733382872E-2</v>
      </c>
      <c r="E400" s="195">
        <f t="shared" ca="1" si="25"/>
        <v>245.1474219548945</v>
      </c>
      <c r="F400" s="195">
        <f t="shared" ca="1" si="26"/>
        <v>248.23385416971206</v>
      </c>
      <c r="G400" s="195">
        <f t="shared" ca="1" si="27"/>
        <v>0</v>
      </c>
      <c r="H400" s="195">
        <f t="shared" ca="1" si="28"/>
        <v>0</v>
      </c>
      <c r="I400"/>
      <c r="O400"/>
      <c r="P400"/>
      <c r="V400"/>
      <c r="W400"/>
      <c r="X400"/>
      <c r="Y400"/>
      <c r="Z400"/>
      <c r="AA400"/>
      <c r="AB400"/>
      <c r="AC400"/>
      <c r="AD400"/>
      <c r="AE400"/>
      <c r="AF400"/>
      <c r="AG400"/>
      <c r="AH400"/>
      <c r="AI400"/>
      <c r="AJ400"/>
      <c r="AK400"/>
      <c r="AL400"/>
      <c r="AM400"/>
      <c r="AN400"/>
      <c r="AO400"/>
      <c r="AP400"/>
      <c r="AQ400"/>
      <c r="AR400"/>
      <c r="AS400"/>
      <c r="AT400"/>
      <c r="AU400"/>
      <c r="AV400"/>
      <c r="AW400"/>
      <c r="AX400"/>
      <c r="AY400"/>
      <c r="AZ400"/>
      <c r="BA400"/>
      <c r="BB400"/>
      <c r="BC400"/>
      <c r="BD400"/>
      <c r="BE400"/>
      <c r="BF400"/>
      <c r="BG400"/>
      <c r="BH400"/>
      <c r="BI400"/>
      <c r="BJ400"/>
      <c r="BK400"/>
      <c r="BL400"/>
      <c r="BM400"/>
      <c r="BN400"/>
      <c r="BO400"/>
      <c r="BP400"/>
      <c r="BQ400"/>
      <c r="BR400"/>
      <c r="BS400"/>
      <c r="BT400"/>
      <c r="BU400"/>
      <c r="BV400"/>
      <c r="BW400"/>
      <c r="BX400"/>
      <c r="BY400"/>
      <c r="BZ400"/>
      <c r="CA400"/>
      <c r="CB400"/>
      <c r="CC400"/>
      <c r="CD400"/>
      <c r="CE400"/>
      <c r="CF400"/>
      <c r="CG400"/>
      <c r="CH400"/>
      <c r="CI400"/>
      <c r="CJ400"/>
      <c r="CK400"/>
      <c r="CL400"/>
      <c r="CM400"/>
      <c r="CN400"/>
      <c r="CO400"/>
      <c r="CP400"/>
      <c r="CQ400"/>
      <c r="CR400"/>
      <c r="CS400"/>
      <c r="CT400"/>
      <c r="CU400"/>
      <c r="CV400"/>
      <c r="CW400"/>
      <c r="CX400"/>
      <c r="CY400"/>
      <c r="CZ400"/>
      <c r="DA400"/>
      <c r="DB400"/>
      <c r="DC400"/>
      <c r="DD400"/>
      <c r="DE400"/>
      <c r="DF400"/>
      <c r="DG400"/>
      <c r="DH400"/>
      <c r="DI400"/>
      <c r="DJ400"/>
      <c r="DK400"/>
      <c r="DL400"/>
    </row>
    <row r="401" spans="3:116" hidden="1" outlineLevel="2">
      <c r="C401" s="179">
        <v>377</v>
      </c>
      <c r="D401" s="195">
        <f t="shared" ca="1" si="29"/>
        <v>-2.2177885952947398</v>
      </c>
      <c r="E401" s="195">
        <f t="shared" ca="1" si="25"/>
        <v>151.19750799117509</v>
      </c>
      <c r="F401" s="195">
        <f t="shared" ca="1" si="26"/>
        <v>174.77240292083511</v>
      </c>
      <c r="G401" s="195">
        <f t="shared" ca="1" si="27"/>
        <v>0</v>
      </c>
      <c r="H401" s="195">
        <f t="shared" ca="1" si="28"/>
        <v>0</v>
      </c>
      <c r="I401"/>
      <c r="O401"/>
      <c r="P401"/>
      <c r="V401"/>
      <c r="W401"/>
      <c r="X401"/>
      <c r="Y401"/>
      <c r="Z401"/>
      <c r="AA401"/>
      <c r="AB401"/>
      <c r="AC401"/>
      <c r="AD401"/>
      <c r="AE401"/>
      <c r="AF401"/>
      <c r="AG401"/>
      <c r="AH401"/>
      <c r="AI401"/>
      <c r="AJ401"/>
      <c r="AK401"/>
      <c r="AL401"/>
      <c r="AM401"/>
      <c r="AN401"/>
      <c r="AO401"/>
      <c r="AP401"/>
      <c r="AQ401"/>
      <c r="AR401"/>
      <c r="AS401"/>
      <c r="AT401"/>
      <c r="AU401"/>
      <c r="AV401"/>
      <c r="AW401"/>
      <c r="AX401"/>
      <c r="AY401"/>
      <c r="AZ401"/>
      <c r="BA401"/>
      <c r="BB401"/>
      <c r="BC401"/>
      <c r="BD401"/>
      <c r="BE401"/>
      <c r="BF401"/>
      <c r="BG401"/>
      <c r="BH401"/>
      <c r="BI401"/>
      <c r="BJ401"/>
      <c r="BK401"/>
      <c r="BL401"/>
      <c r="BM401"/>
      <c r="BN401"/>
      <c r="BO401"/>
      <c r="BP401"/>
      <c r="BQ401"/>
      <c r="BR401"/>
      <c r="BS401"/>
      <c r="BT401"/>
      <c r="BU401"/>
      <c r="BV401"/>
      <c r="BW401"/>
      <c r="BX401"/>
      <c r="BY401"/>
      <c r="BZ401"/>
      <c r="CA401"/>
      <c r="CB401"/>
      <c r="CC401"/>
      <c r="CD401"/>
      <c r="CE401"/>
      <c r="CF401"/>
      <c r="CG401"/>
      <c r="CH401"/>
      <c r="CI401"/>
      <c r="CJ401"/>
      <c r="CK401"/>
      <c r="CL401"/>
      <c r="CM401"/>
      <c r="CN401"/>
      <c r="CO401"/>
      <c r="CP401"/>
      <c r="CQ401"/>
      <c r="CR401"/>
      <c r="CS401"/>
      <c r="CT401"/>
      <c r="CU401"/>
      <c r="CV401"/>
      <c r="CW401"/>
      <c r="CX401"/>
      <c r="CY401"/>
      <c r="CZ401"/>
      <c r="DA401"/>
      <c r="DB401"/>
      <c r="DC401"/>
      <c r="DD401"/>
      <c r="DE401"/>
      <c r="DF401"/>
      <c r="DG401"/>
      <c r="DH401"/>
      <c r="DI401"/>
      <c r="DJ401"/>
      <c r="DK401"/>
      <c r="DL401"/>
    </row>
    <row r="402" spans="3:116" hidden="1" outlineLevel="2">
      <c r="C402" s="179">
        <v>378</v>
      </c>
      <c r="D402" s="195">
        <f t="shared" ca="1" si="29"/>
        <v>-0.25696845901237242</v>
      </c>
      <c r="E402" s="195">
        <f t="shared" ca="1" si="25"/>
        <v>232.6208625453167</v>
      </c>
      <c r="F402" s="195">
        <f t="shared" ca="1" si="26"/>
        <v>238.95837255135149</v>
      </c>
      <c r="G402" s="195">
        <f t="shared" ca="1" si="27"/>
        <v>0</v>
      </c>
      <c r="H402" s="195">
        <f t="shared" ca="1" si="28"/>
        <v>0</v>
      </c>
      <c r="I402"/>
      <c r="O402"/>
      <c r="P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c r="BR402"/>
      <c r="BS402"/>
      <c r="BT402"/>
      <c r="BU402"/>
      <c r="BV402"/>
      <c r="BW402"/>
      <c r="BX402"/>
      <c r="BY402"/>
      <c r="BZ402"/>
      <c r="CA402"/>
      <c r="CB402"/>
      <c r="CC402"/>
      <c r="CD402"/>
      <c r="CE402"/>
      <c r="CF402"/>
      <c r="CG402"/>
      <c r="CH402"/>
      <c r="CI402"/>
      <c r="CJ402"/>
      <c r="CK402"/>
      <c r="CL402"/>
      <c r="CM402"/>
      <c r="CN402"/>
      <c r="CO402"/>
      <c r="CP402"/>
      <c r="CQ402"/>
      <c r="CR402"/>
      <c r="CS402"/>
      <c r="CT402"/>
      <c r="CU402"/>
      <c r="CV402"/>
      <c r="CW402"/>
      <c r="CX402"/>
      <c r="CY402"/>
      <c r="CZ402"/>
      <c r="DA402"/>
      <c r="DB402"/>
      <c r="DC402"/>
      <c r="DD402"/>
      <c r="DE402"/>
      <c r="DF402"/>
      <c r="DG402"/>
      <c r="DH402"/>
      <c r="DI402"/>
      <c r="DJ402"/>
      <c r="DK402"/>
      <c r="DL402"/>
    </row>
    <row r="403" spans="3:116" hidden="1" outlineLevel="2">
      <c r="C403" s="179">
        <v>379</v>
      </c>
      <c r="D403" s="195">
        <f t="shared" ca="1" si="29"/>
        <v>0.770371308458494</v>
      </c>
      <c r="E403" s="195">
        <f t="shared" ca="1" si="25"/>
        <v>291.5269905582839</v>
      </c>
      <c r="F403" s="195">
        <f t="shared" ca="1" si="26"/>
        <v>281.51291833625584</v>
      </c>
      <c r="G403" s="195">
        <f t="shared" ca="1" si="27"/>
        <v>41.526990558283899</v>
      </c>
      <c r="H403" s="195">
        <f t="shared" ca="1" si="28"/>
        <v>31.512918336255836</v>
      </c>
      <c r="I403"/>
      <c r="O403"/>
      <c r="P403"/>
      <c r="V403"/>
      <c r="W403"/>
      <c r="X403"/>
      <c r="Y403"/>
      <c r="Z403"/>
      <c r="AA403"/>
      <c r="AB403"/>
      <c r="AC403"/>
      <c r="AD403"/>
      <c r="AE403"/>
      <c r="AF403"/>
      <c r="AG403"/>
      <c r="AH403"/>
      <c r="AI403"/>
      <c r="AJ403"/>
      <c r="AK403"/>
      <c r="AL403"/>
      <c r="AM403"/>
      <c r="AN403"/>
      <c r="AO403"/>
      <c r="AP403"/>
      <c r="AQ403"/>
      <c r="AR403"/>
      <c r="AS403"/>
      <c r="AT403"/>
      <c r="AU403"/>
      <c r="AV403"/>
      <c r="AW403"/>
      <c r="AX403"/>
      <c r="AY403"/>
      <c r="AZ403"/>
      <c r="BA403"/>
      <c r="BB403"/>
      <c r="BC403"/>
      <c r="BD403"/>
      <c r="BE403"/>
      <c r="BF403"/>
      <c r="BG403"/>
      <c r="BH403"/>
      <c r="BI403"/>
      <c r="BJ403"/>
      <c r="BK403"/>
      <c r="BL403"/>
      <c r="BM403"/>
      <c r="BN403"/>
      <c r="BO403"/>
      <c r="BP403"/>
      <c r="BQ403"/>
      <c r="BR403"/>
      <c r="BS403"/>
      <c r="BT403"/>
      <c r="BU403"/>
      <c r="BV403"/>
      <c r="BW403"/>
      <c r="BX403"/>
      <c r="BY403"/>
      <c r="BZ403"/>
      <c r="CA403"/>
      <c r="CB403"/>
      <c r="CC403"/>
      <c r="CD403"/>
      <c r="CE403"/>
      <c r="CF403"/>
      <c r="CG403"/>
      <c r="CH403"/>
      <c r="CI403"/>
      <c r="CJ403"/>
      <c r="CK403"/>
      <c r="CL403"/>
      <c r="CM403"/>
      <c r="CN403"/>
      <c r="CO403"/>
      <c r="CP403"/>
      <c r="CQ403"/>
      <c r="CR403"/>
      <c r="CS403"/>
      <c r="CT403"/>
      <c r="CU403"/>
      <c r="CV403"/>
      <c r="CW403"/>
      <c r="CX403"/>
      <c r="CY403"/>
      <c r="CZ403"/>
      <c r="DA403"/>
      <c r="DB403"/>
      <c r="DC403"/>
      <c r="DD403"/>
      <c r="DE403"/>
      <c r="DF403"/>
      <c r="DG403"/>
      <c r="DH403"/>
      <c r="DI403"/>
      <c r="DJ403"/>
      <c r="DK403"/>
      <c r="DL403"/>
    </row>
    <row r="404" spans="3:116" hidden="1" outlineLevel="2">
      <c r="C404" s="179">
        <v>380</v>
      </c>
      <c r="D404" s="195">
        <f t="shared" ca="1" si="29"/>
        <v>0.54032390278368192</v>
      </c>
      <c r="E404" s="195">
        <f t="shared" ca="1" si="25"/>
        <v>277.15795249488286</v>
      </c>
      <c r="F404" s="195">
        <f t="shared" ca="1" si="26"/>
        <v>271.36897968911921</v>
      </c>
      <c r="G404" s="195">
        <f t="shared" ca="1" si="27"/>
        <v>27.157952494882863</v>
      </c>
      <c r="H404" s="195">
        <f t="shared" ca="1" si="28"/>
        <v>21.368979689119215</v>
      </c>
      <c r="I404"/>
      <c r="O404"/>
      <c r="P404"/>
      <c r="V404"/>
      <c r="W404"/>
      <c r="X404"/>
      <c r="Y404"/>
      <c r="Z404"/>
      <c r="AA404"/>
      <c r="AB404"/>
      <c r="AC404"/>
      <c r="AD404"/>
      <c r="AE404"/>
      <c r="AF404"/>
      <c r="AG404"/>
      <c r="AH404"/>
      <c r="AI404"/>
      <c r="AJ404"/>
      <c r="AK404"/>
      <c r="AL404"/>
      <c r="AM404"/>
      <c r="AN404"/>
      <c r="AO404"/>
      <c r="AP404"/>
      <c r="AQ404"/>
      <c r="AR404"/>
      <c r="AS404"/>
      <c r="AT404"/>
      <c r="AU404"/>
      <c r="AV404"/>
      <c r="AW404"/>
      <c r="AX404"/>
      <c r="AY404"/>
      <c r="AZ404"/>
      <c r="BA404"/>
      <c r="BB404"/>
      <c r="BC404"/>
      <c r="BD404"/>
      <c r="BE404"/>
      <c r="BF404"/>
      <c r="BG404"/>
      <c r="BH404"/>
      <c r="BI404"/>
      <c r="BJ404"/>
      <c r="BK404"/>
      <c r="BL404"/>
      <c r="BM404"/>
      <c r="BN404"/>
      <c r="BO404"/>
      <c r="BP404"/>
      <c r="BQ404"/>
      <c r="BR404"/>
      <c r="BS404"/>
      <c r="BT404"/>
      <c r="BU404"/>
      <c r="BV404"/>
      <c r="BW404"/>
      <c r="BX404"/>
      <c r="BY404"/>
      <c r="BZ404"/>
      <c r="CA404"/>
      <c r="CB404"/>
      <c r="CC404"/>
      <c r="CD404"/>
      <c r="CE404"/>
      <c r="CF404"/>
      <c r="CG404"/>
      <c r="CH404"/>
      <c r="CI404"/>
      <c r="CJ404"/>
      <c r="CK404"/>
      <c r="CL404"/>
      <c r="CM404"/>
      <c r="CN404"/>
      <c r="CO404"/>
      <c r="CP404"/>
      <c r="CQ404"/>
      <c r="CR404"/>
      <c r="CS404"/>
      <c r="CT404"/>
      <c r="CU404"/>
      <c r="CV404"/>
      <c r="CW404"/>
      <c r="CX404"/>
      <c r="CY404"/>
      <c r="CZ404"/>
      <c r="DA404"/>
      <c r="DB404"/>
      <c r="DC404"/>
      <c r="DD404"/>
      <c r="DE404"/>
      <c r="DF404"/>
      <c r="DG404"/>
      <c r="DH404"/>
      <c r="DI404"/>
      <c r="DJ404"/>
      <c r="DK404"/>
      <c r="DL404"/>
    </row>
    <row r="405" spans="3:116" hidden="1" outlineLevel="2">
      <c r="C405" s="179">
        <v>381</v>
      </c>
      <c r="D405" s="195">
        <f t="shared" ca="1" si="29"/>
        <v>-0.22606671542829204</v>
      </c>
      <c r="E405" s="195">
        <f t="shared" ca="1" si="25"/>
        <v>234.20563856745733</v>
      </c>
      <c r="F405" s="195">
        <f t="shared" ca="1" si="26"/>
        <v>240.1392688998767</v>
      </c>
      <c r="G405" s="195">
        <f t="shared" ca="1" si="27"/>
        <v>0</v>
      </c>
      <c r="H405" s="195">
        <f t="shared" ca="1" si="28"/>
        <v>0</v>
      </c>
      <c r="I405"/>
      <c r="O405"/>
      <c r="P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c r="BR405"/>
      <c r="BS405"/>
      <c r="BT405"/>
      <c r="BU405"/>
      <c r="BV405"/>
      <c r="BW405"/>
      <c r="BX405"/>
      <c r="BY405"/>
      <c r="BZ405"/>
      <c r="CA405"/>
      <c r="CB405"/>
      <c r="CC405"/>
      <c r="CD405"/>
      <c r="CE405"/>
      <c r="CF405"/>
      <c r="CG405"/>
      <c r="CH405"/>
      <c r="CI405"/>
      <c r="CJ405"/>
      <c r="CK405"/>
      <c r="CL405"/>
      <c r="CM405"/>
      <c r="CN405"/>
      <c r="CO405"/>
      <c r="CP405"/>
      <c r="CQ405"/>
      <c r="CR405"/>
      <c r="CS405"/>
      <c r="CT405"/>
      <c r="CU405"/>
      <c r="CV405"/>
      <c r="CW405"/>
      <c r="CX405"/>
      <c r="CY405"/>
      <c r="CZ405"/>
      <c r="DA405"/>
      <c r="DB405"/>
      <c r="DC405"/>
      <c r="DD405"/>
      <c r="DE405"/>
      <c r="DF405"/>
      <c r="DG405"/>
      <c r="DH405"/>
      <c r="DI405"/>
      <c r="DJ405"/>
      <c r="DK405"/>
      <c r="DL405"/>
    </row>
    <row r="406" spans="3:116" hidden="1" outlineLevel="2">
      <c r="C406" s="179">
        <v>382</v>
      </c>
      <c r="D406" s="195">
        <f t="shared" ca="1" si="29"/>
        <v>3.9007125245992508E-2</v>
      </c>
      <c r="E406" s="195">
        <f t="shared" ca="1" si="25"/>
        <v>248.25101914058811</v>
      </c>
      <c r="F406" s="195">
        <f t="shared" ca="1" si="26"/>
        <v>250.51169770368614</v>
      </c>
      <c r="G406" s="195">
        <f t="shared" ca="1" si="27"/>
        <v>0</v>
      </c>
      <c r="H406" s="195">
        <f t="shared" ca="1" si="28"/>
        <v>0.51169770368613854</v>
      </c>
      <c r="I406"/>
      <c r="O406"/>
      <c r="P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c r="BR406"/>
      <c r="BS406"/>
      <c r="BT406"/>
      <c r="BU406"/>
      <c r="BV406"/>
      <c r="BW406"/>
      <c r="BX406"/>
      <c r="BY406"/>
      <c r="BZ406"/>
      <c r="CA406"/>
      <c r="CB406"/>
      <c r="CC406"/>
      <c r="CD406"/>
      <c r="CE406"/>
      <c r="CF406"/>
      <c r="CG406"/>
      <c r="CH406"/>
      <c r="CI406"/>
      <c r="CJ406"/>
      <c r="CK406"/>
      <c r="CL406"/>
      <c r="CM406"/>
      <c r="CN406"/>
      <c r="CO406"/>
      <c r="CP406"/>
      <c r="CQ406"/>
      <c r="CR406"/>
      <c r="CS406"/>
      <c r="CT406"/>
      <c r="CU406"/>
      <c r="CV406"/>
      <c r="CW406"/>
      <c r="CX406"/>
      <c r="CY406"/>
      <c r="CZ406"/>
      <c r="DA406"/>
      <c r="DB406"/>
      <c r="DC406"/>
      <c r="DD406"/>
      <c r="DE406"/>
      <c r="DF406"/>
      <c r="DG406"/>
      <c r="DH406"/>
      <c r="DI406"/>
      <c r="DJ406"/>
      <c r="DK406"/>
      <c r="DL406"/>
    </row>
    <row r="407" spans="3:116" hidden="1" outlineLevel="2">
      <c r="C407" s="179">
        <v>383</v>
      </c>
      <c r="D407" s="195">
        <f t="shared" ca="1" si="29"/>
        <v>5.4354188648769688E-2</v>
      </c>
      <c r="E407" s="195">
        <f t="shared" ca="1" si="25"/>
        <v>249.08953217961752</v>
      </c>
      <c r="F407" s="195">
        <f t="shared" ca="1" si="26"/>
        <v>251.12577166240342</v>
      </c>
      <c r="G407" s="195">
        <f t="shared" ca="1" si="27"/>
        <v>0</v>
      </c>
      <c r="H407" s="195">
        <f t="shared" ca="1" si="28"/>
        <v>1.1257716624034231</v>
      </c>
      <c r="I407"/>
      <c r="O407"/>
      <c r="P407"/>
      <c r="V407"/>
      <c r="W407"/>
      <c r="X407"/>
      <c r="Y407"/>
      <c r="Z407"/>
      <c r="AA407"/>
      <c r="AB407"/>
      <c r="AC407"/>
      <c r="AD407"/>
      <c r="AE407"/>
      <c r="AF407"/>
      <c r="AG407"/>
      <c r="AH407"/>
      <c r="AI407"/>
      <c r="AJ407"/>
      <c r="AK407"/>
      <c r="AL407"/>
      <c r="AM407"/>
      <c r="AN407"/>
      <c r="AO407"/>
      <c r="AP407"/>
      <c r="AQ407"/>
      <c r="AR407"/>
      <c r="AS407"/>
      <c r="AT407"/>
      <c r="AU407"/>
      <c r="AV407"/>
      <c r="AW407"/>
      <c r="AX407"/>
      <c r="AY407"/>
      <c r="AZ407"/>
      <c r="BA407"/>
      <c r="BB407"/>
      <c r="BC407"/>
      <c r="BD407"/>
      <c r="BE407"/>
      <c r="BF407"/>
      <c r="BG407"/>
      <c r="BH407"/>
      <c r="BI407"/>
      <c r="BJ407"/>
      <c r="BK407"/>
      <c r="BL407"/>
      <c r="BM407"/>
      <c r="BN407"/>
      <c r="BO407"/>
      <c r="BP407"/>
      <c r="BQ407"/>
      <c r="BR407"/>
      <c r="BS407"/>
      <c r="BT407"/>
      <c r="BU407"/>
      <c r="BV407"/>
      <c r="BW407"/>
      <c r="BX407"/>
      <c r="BY407"/>
      <c r="BZ407"/>
      <c r="CA407"/>
      <c r="CB407"/>
      <c r="CC407"/>
      <c r="CD407"/>
      <c r="CE407"/>
      <c r="CF407"/>
      <c r="CG407"/>
      <c r="CH407"/>
      <c r="CI407"/>
      <c r="CJ407"/>
      <c r="CK407"/>
      <c r="CL407"/>
      <c r="CM407"/>
      <c r="CN407"/>
      <c r="CO407"/>
      <c r="CP407"/>
      <c r="CQ407"/>
      <c r="CR407"/>
      <c r="CS407"/>
      <c r="CT407"/>
      <c r="CU407"/>
      <c r="CV407"/>
      <c r="CW407"/>
      <c r="CX407"/>
      <c r="CY407"/>
      <c r="CZ407"/>
      <c r="DA407"/>
      <c r="DB407"/>
      <c r="DC407"/>
      <c r="DD407"/>
      <c r="DE407"/>
      <c r="DF407"/>
      <c r="DG407"/>
      <c r="DH407"/>
      <c r="DI407"/>
      <c r="DJ407"/>
      <c r="DK407"/>
      <c r="DL407"/>
    </row>
    <row r="408" spans="3:116" hidden="1" outlineLevel="2">
      <c r="C408" s="179">
        <v>384</v>
      </c>
      <c r="D408" s="195">
        <f t="shared" ca="1" si="29"/>
        <v>0.16161766383670462</v>
      </c>
      <c r="E408" s="195">
        <f t="shared" ca="1" si="25"/>
        <v>255.02966383384506</v>
      </c>
      <c r="F408" s="195">
        <f t="shared" ca="1" si="26"/>
        <v>255.45988030586562</v>
      </c>
      <c r="G408" s="195">
        <f t="shared" ca="1" si="27"/>
        <v>5.0296638338450634</v>
      </c>
      <c r="H408" s="195">
        <f t="shared" ca="1" si="28"/>
        <v>5.4598803058656245</v>
      </c>
      <c r="I408"/>
      <c r="O408"/>
      <c r="P408"/>
      <c r="V408"/>
      <c r="W408"/>
      <c r="X408"/>
      <c r="Y408"/>
      <c r="Z408"/>
      <c r="AA408"/>
      <c r="AB408"/>
      <c r="AC408"/>
      <c r="AD408"/>
      <c r="AE408"/>
      <c r="AF408"/>
      <c r="AG408"/>
      <c r="AH408"/>
      <c r="AI408"/>
      <c r="AJ408"/>
      <c r="AK408"/>
      <c r="AL408"/>
      <c r="AM408"/>
      <c r="AN408"/>
      <c r="AO408"/>
      <c r="AP408"/>
      <c r="AQ408"/>
      <c r="AR408"/>
      <c r="AS408"/>
      <c r="AT408"/>
      <c r="AU408"/>
      <c r="AV408"/>
      <c r="AW408"/>
      <c r="AX408"/>
      <c r="AY408"/>
      <c r="AZ408"/>
      <c r="BA408"/>
      <c r="BB408"/>
      <c r="BC408"/>
      <c r="BD408"/>
      <c r="BE408"/>
      <c r="BF408"/>
      <c r="BG408"/>
      <c r="BH408"/>
      <c r="BI408"/>
      <c r="BJ408"/>
      <c r="BK408"/>
      <c r="BL408"/>
      <c r="BM408"/>
      <c r="BN408"/>
      <c r="BO408"/>
      <c r="BP408"/>
      <c r="BQ408"/>
      <c r="BR408"/>
      <c r="BS408"/>
      <c r="BT408"/>
      <c r="BU408"/>
      <c r="BV408"/>
      <c r="BW408"/>
      <c r="BX408"/>
      <c r="BY408"/>
      <c r="BZ408"/>
      <c r="CA408"/>
      <c r="CB408"/>
      <c r="CC408"/>
      <c r="CD408"/>
      <c r="CE408"/>
      <c r="CF408"/>
      <c r="CG408"/>
      <c r="CH408"/>
      <c r="CI408"/>
      <c r="CJ408"/>
      <c r="CK408"/>
      <c r="CL408"/>
      <c r="CM408"/>
      <c r="CN408"/>
      <c r="CO408"/>
      <c r="CP408"/>
      <c r="CQ408"/>
      <c r="CR408"/>
      <c r="CS408"/>
      <c r="CT408"/>
      <c r="CU408"/>
      <c r="CV408"/>
      <c r="CW408"/>
      <c r="CX408"/>
      <c r="CY408"/>
      <c r="CZ408"/>
      <c r="DA408"/>
      <c r="DB408"/>
      <c r="DC408"/>
      <c r="DD408"/>
      <c r="DE408"/>
      <c r="DF408"/>
      <c r="DG408"/>
      <c r="DH408"/>
      <c r="DI408"/>
      <c r="DJ408"/>
      <c r="DK408"/>
      <c r="DL408"/>
    </row>
    <row r="409" spans="3:116" hidden="1" outlineLevel="2">
      <c r="C409" s="179">
        <v>385</v>
      </c>
      <c r="D409" s="195">
        <f t="shared" ca="1" si="29"/>
        <v>1.0719703485331664</v>
      </c>
      <c r="E409" s="195">
        <f t="shared" ref="E409:E472" ca="1" si="30">$H$9 * EXP(($H$17 - $H$18 - ($H$11^2)/2)*$H$14 + $H$11*SQRT($H$14)*D409)</f>
        <v>311.49978072432828</v>
      </c>
      <c r="F409" s="195">
        <f t="shared" ref="F409:F472" ca="1" si="31">$H$9 * EXP(($H$17 - $H$18 - ($H$12^2)/2)*$H$14 + $H$12*SQRT($H$14)*D409)</f>
        <v>295.38857327084907</v>
      </c>
      <c r="G409" s="195">
        <f t="shared" ref="G409:G472" ca="1" si="32">MAX(E409-$H$16, 0)</f>
        <v>61.499780724328275</v>
      </c>
      <c r="H409" s="195">
        <f t="shared" ref="H409:H472" ca="1" si="33">MAX(F409-$H$16, 0)</f>
        <v>45.388573270849065</v>
      </c>
      <c r="I409"/>
      <c r="O409"/>
      <c r="P409"/>
      <c r="V409"/>
      <c r="W409"/>
      <c r="X409"/>
      <c r="Y409"/>
      <c r="Z409"/>
      <c r="AA409"/>
      <c r="AB409"/>
      <c r="AC409"/>
      <c r="AD409"/>
      <c r="AE409"/>
      <c r="AF409"/>
      <c r="AG409"/>
      <c r="AH409"/>
      <c r="AI409"/>
      <c r="AJ409"/>
      <c r="AK409"/>
      <c r="AL409"/>
      <c r="AM409"/>
      <c r="AN409"/>
      <c r="AO409"/>
      <c r="AP409"/>
      <c r="AQ409"/>
      <c r="AR409"/>
      <c r="AS409"/>
      <c r="AT409"/>
      <c r="AU409"/>
      <c r="AV409"/>
      <c r="AW409"/>
      <c r="AX409"/>
      <c r="AY409"/>
      <c r="AZ409"/>
      <c r="BA409"/>
      <c r="BB409"/>
      <c r="BC409"/>
      <c r="BD409"/>
      <c r="BE409"/>
      <c r="BF409"/>
      <c r="BG409"/>
      <c r="BH409"/>
      <c r="BI409"/>
      <c r="BJ409"/>
      <c r="BK409"/>
      <c r="BL409"/>
      <c r="BM409"/>
      <c r="BN409"/>
      <c r="BO409"/>
      <c r="BP409"/>
      <c r="BQ409"/>
      <c r="BR409"/>
      <c r="BS409"/>
      <c r="BT409"/>
      <c r="BU409"/>
      <c r="BV409"/>
      <c r="BW409"/>
      <c r="BX409"/>
      <c r="BY409"/>
      <c r="BZ409"/>
      <c r="CA409"/>
      <c r="CB409"/>
      <c r="CC409"/>
      <c r="CD409"/>
      <c r="CE409"/>
      <c r="CF409"/>
      <c r="CG409"/>
      <c r="CH409"/>
      <c r="CI409"/>
      <c r="CJ409"/>
      <c r="CK409"/>
      <c r="CL409"/>
      <c r="CM409"/>
      <c r="CN409"/>
      <c r="CO409"/>
      <c r="CP409"/>
      <c r="CQ409"/>
      <c r="CR409"/>
      <c r="CS409"/>
      <c r="CT409"/>
      <c r="CU409"/>
      <c r="CV409"/>
      <c r="CW409"/>
      <c r="CX409"/>
      <c r="CY409"/>
      <c r="CZ409"/>
      <c r="DA409"/>
      <c r="DB409"/>
      <c r="DC409"/>
      <c r="DD409"/>
      <c r="DE409"/>
      <c r="DF409"/>
      <c r="DG409"/>
      <c r="DH409"/>
      <c r="DI409"/>
      <c r="DJ409"/>
      <c r="DK409"/>
      <c r="DL409"/>
    </row>
    <row r="410" spans="3:116" hidden="1" outlineLevel="2">
      <c r="C410" s="179">
        <v>386</v>
      </c>
      <c r="D410" s="195">
        <f t="shared" ref="D410:D473" ca="1" si="34">_xlfn.NORM.S.INV(RAND())</f>
        <v>0.54802952385276438</v>
      </c>
      <c r="E410" s="195">
        <f t="shared" ca="1" si="30"/>
        <v>277.62759106116636</v>
      </c>
      <c r="F410" s="195">
        <f t="shared" ca="1" si="31"/>
        <v>271.70276747836118</v>
      </c>
      <c r="G410" s="195">
        <f t="shared" ca="1" si="32"/>
        <v>27.627591061166356</v>
      </c>
      <c r="H410" s="195">
        <f t="shared" ca="1" si="33"/>
        <v>21.702767478361181</v>
      </c>
      <c r="I410"/>
      <c r="O410"/>
      <c r="P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c r="BR410"/>
      <c r="BS410"/>
      <c r="BT410"/>
      <c r="BU410"/>
      <c r="BV410"/>
      <c r="BW410"/>
      <c r="BX410"/>
      <c r="BY410"/>
      <c r="BZ410"/>
      <c r="CA410"/>
      <c r="CB410"/>
      <c r="CC410"/>
      <c r="CD410"/>
      <c r="CE410"/>
      <c r="CF410"/>
      <c r="CG410"/>
      <c r="CH410"/>
      <c r="CI410"/>
      <c r="CJ410"/>
      <c r="CK410"/>
      <c r="CL410"/>
      <c r="CM410"/>
      <c r="CN410"/>
      <c r="CO410"/>
      <c r="CP410"/>
      <c r="CQ410"/>
      <c r="CR410"/>
      <c r="CS410"/>
      <c r="CT410"/>
      <c r="CU410"/>
      <c r="CV410"/>
      <c r="CW410"/>
      <c r="CX410"/>
      <c r="CY410"/>
      <c r="CZ410"/>
      <c r="DA410"/>
      <c r="DB410"/>
      <c r="DC410"/>
      <c r="DD410"/>
      <c r="DE410"/>
      <c r="DF410"/>
      <c r="DG410"/>
      <c r="DH410"/>
      <c r="DI410"/>
      <c r="DJ410"/>
      <c r="DK410"/>
      <c r="DL410"/>
    </row>
    <row r="411" spans="3:116" hidden="1" outlineLevel="2">
      <c r="C411" s="179">
        <v>387</v>
      </c>
      <c r="D411" s="195">
        <f t="shared" ca="1" si="34"/>
        <v>1.3083692493740779</v>
      </c>
      <c r="E411" s="195">
        <f t="shared" ca="1" si="30"/>
        <v>328.10680540516967</v>
      </c>
      <c r="F411" s="195">
        <f t="shared" ca="1" si="31"/>
        <v>306.74102339223396</v>
      </c>
      <c r="G411" s="195">
        <f t="shared" ca="1" si="32"/>
        <v>78.106805405169666</v>
      </c>
      <c r="H411" s="195">
        <f t="shared" ca="1" si="33"/>
        <v>56.741023392233956</v>
      </c>
      <c r="I411"/>
      <c r="O411"/>
      <c r="P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c r="CA411"/>
      <c r="CB411"/>
      <c r="CC411"/>
      <c r="CD411"/>
      <c r="CE411"/>
      <c r="CF411"/>
      <c r="CG411"/>
      <c r="CH411"/>
      <c r="CI411"/>
      <c r="CJ411"/>
      <c r="CK411"/>
      <c r="CL411"/>
      <c r="CM411"/>
      <c r="CN411"/>
      <c r="CO411"/>
      <c r="CP411"/>
      <c r="CQ411"/>
      <c r="CR411"/>
      <c r="CS411"/>
      <c r="CT411"/>
      <c r="CU411"/>
      <c r="CV411"/>
      <c r="CW411"/>
      <c r="CX411"/>
      <c r="CY411"/>
      <c r="CZ411"/>
      <c r="DA411"/>
      <c r="DB411"/>
      <c r="DC411"/>
      <c r="DD411"/>
      <c r="DE411"/>
      <c r="DF411"/>
      <c r="DG411"/>
      <c r="DH411"/>
      <c r="DI411"/>
      <c r="DJ411"/>
      <c r="DK411"/>
      <c r="DL411"/>
    </row>
    <row r="412" spans="3:116" hidden="1" outlineLevel="2">
      <c r="C412" s="179">
        <v>388</v>
      </c>
      <c r="D412" s="195">
        <f t="shared" ca="1" si="34"/>
        <v>-2.214507028073565</v>
      </c>
      <c r="E412" s="195">
        <f t="shared" ca="1" si="30"/>
        <v>151.30656248897128</v>
      </c>
      <c r="F412" s="195">
        <f t="shared" ca="1" si="31"/>
        <v>174.86392028038338</v>
      </c>
      <c r="G412" s="195">
        <f t="shared" ca="1" si="32"/>
        <v>0</v>
      </c>
      <c r="H412" s="195">
        <f t="shared" ca="1" si="33"/>
        <v>0</v>
      </c>
      <c r="I412"/>
      <c r="O412"/>
      <c r="P412"/>
      <c r="V412"/>
      <c r="W412"/>
      <c r="X412"/>
      <c r="Y412"/>
      <c r="Z412"/>
      <c r="AA412"/>
      <c r="AB412"/>
      <c r="AC412"/>
      <c r="AD412"/>
      <c r="AE412"/>
      <c r="AF412"/>
      <c r="AG412"/>
      <c r="AH412"/>
      <c r="AI412"/>
      <c r="AJ412"/>
      <c r="AK412"/>
      <c r="AL412"/>
      <c r="AM412"/>
      <c r="AN412"/>
      <c r="AO412"/>
      <c r="AP412"/>
      <c r="AQ412"/>
      <c r="AR412"/>
      <c r="AS412"/>
      <c r="AT412"/>
      <c r="AU412"/>
      <c r="AV412"/>
      <c r="AW412"/>
      <c r="AX412"/>
      <c r="AY412"/>
      <c r="AZ412"/>
      <c r="BA412"/>
      <c r="BB412"/>
      <c r="BC412"/>
      <c r="BD412"/>
      <c r="BE412"/>
      <c r="BF412"/>
      <c r="BG412"/>
      <c r="BH412"/>
      <c r="BI412"/>
      <c r="BJ412"/>
      <c r="BK412"/>
      <c r="BL412"/>
      <c r="BM412"/>
      <c r="BN412"/>
      <c r="BO412"/>
      <c r="BP412"/>
      <c r="BQ412"/>
      <c r="BR412"/>
      <c r="BS412"/>
      <c r="BT412"/>
      <c r="BU412"/>
      <c r="BV412"/>
      <c r="BW412"/>
      <c r="BX412"/>
      <c r="BY412"/>
      <c r="BZ412"/>
      <c r="CA412"/>
      <c r="CB412"/>
      <c r="CC412"/>
      <c r="CD412"/>
      <c r="CE412"/>
      <c r="CF412"/>
      <c r="CG412"/>
      <c r="CH412"/>
      <c r="CI412"/>
      <c r="CJ412"/>
      <c r="CK412"/>
      <c r="CL412"/>
      <c r="CM412"/>
      <c r="CN412"/>
      <c r="CO412"/>
      <c r="CP412"/>
      <c r="CQ412"/>
      <c r="CR412"/>
      <c r="CS412"/>
      <c r="CT412"/>
      <c r="CU412"/>
      <c r="CV412"/>
      <c r="CW412"/>
      <c r="CX412"/>
      <c r="CY412"/>
      <c r="CZ412"/>
      <c r="DA412"/>
      <c r="DB412"/>
      <c r="DC412"/>
      <c r="DD412"/>
      <c r="DE412"/>
      <c r="DF412"/>
      <c r="DG412"/>
      <c r="DH412"/>
      <c r="DI412"/>
      <c r="DJ412"/>
      <c r="DK412"/>
      <c r="DL412"/>
    </row>
    <row r="413" spans="3:116" hidden="1" outlineLevel="2">
      <c r="C413" s="179">
        <v>389</v>
      </c>
      <c r="D413" s="195">
        <f t="shared" ca="1" si="34"/>
        <v>-0.21808418564410231</v>
      </c>
      <c r="E413" s="195">
        <f t="shared" ca="1" si="30"/>
        <v>234.61676923218934</v>
      </c>
      <c r="F413" s="195">
        <f t="shared" ca="1" si="31"/>
        <v>240.44526502084855</v>
      </c>
      <c r="G413" s="195">
        <f t="shared" ca="1" si="32"/>
        <v>0</v>
      </c>
      <c r="H413" s="195">
        <f t="shared" ca="1" si="33"/>
        <v>0</v>
      </c>
      <c r="I413"/>
      <c r="O413"/>
      <c r="P413"/>
      <c r="V413"/>
      <c r="W413"/>
      <c r="X413"/>
      <c r="Y413"/>
      <c r="Z413"/>
      <c r="AA413"/>
      <c r="AB413"/>
      <c r="AC413"/>
      <c r="AD413"/>
      <c r="AE413"/>
      <c r="AF413"/>
      <c r="AG413"/>
      <c r="AH413"/>
      <c r="AI413"/>
      <c r="AJ413"/>
      <c r="AK413"/>
      <c r="AL413"/>
      <c r="AM413"/>
      <c r="AN413"/>
      <c r="AO413"/>
      <c r="AP413"/>
      <c r="AQ413"/>
      <c r="AR413"/>
      <c r="AS413"/>
      <c r="AT413"/>
      <c r="AU413"/>
      <c r="AV413"/>
      <c r="AW413"/>
      <c r="AX413"/>
      <c r="AY413"/>
      <c r="AZ413"/>
      <c r="BA413"/>
      <c r="BB413"/>
      <c r="BC413"/>
      <c r="BD413"/>
      <c r="BE413"/>
      <c r="BF413"/>
      <c r="BG413"/>
      <c r="BH413"/>
      <c r="BI413"/>
      <c r="BJ413"/>
      <c r="BK413"/>
      <c r="BL413"/>
      <c r="BM413"/>
      <c r="BN413"/>
      <c r="BO413"/>
      <c r="BP413"/>
      <c r="BQ413"/>
      <c r="BR413"/>
      <c r="BS413"/>
      <c r="BT413"/>
      <c r="BU413"/>
      <c r="BV413"/>
      <c r="BW413"/>
      <c r="BX413"/>
      <c r="BY413"/>
      <c r="BZ413"/>
      <c r="CA413"/>
      <c r="CB413"/>
      <c r="CC413"/>
      <c r="CD413"/>
      <c r="CE413"/>
      <c r="CF413"/>
      <c r="CG413"/>
      <c r="CH413"/>
      <c r="CI413"/>
      <c r="CJ413"/>
      <c r="CK413"/>
      <c r="CL413"/>
      <c r="CM413"/>
      <c r="CN413"/>
      <c r="CO413"/>
      <c r="CP413"/>
      <c r="CQ413"/>
      <c r="CR413"/>
      <c r="CS413"/>
      <c r="CT413"/>
      <c r="CU413"/>
      <c r="CV413"/>
      <c r="CW413"/>
      <c r="CX413"/>
      <c r="CY413"/>
      <c r="CZ413"/>
      <c r="DA413"/>
      <c r="DB413"/>
      <c r="DC413"/>
      <c r="DD413"/>
      <c r="DE413"/>
      <c r="DF413"/>
      <c r="DG413"/>
      <c r="DH413"/>
      <c r="DI413"/>
      <c r="DJ413"/>
      <c r="DK413"/>
      <c r="DL413"/>
    </row>
    <row r="414" spans="3:116" hidden="1" outlineLevel="2">
      <c r="C414" s="179">
        <v>390</v>
      </c>
      <c r="D414" s="195">
        <f t="shared" ca="1" si="34"/>
        <v>-1.1515761720959981</v>
      </c>
      <c r="E414" s="195">
        <f t="shared" ca="1" si="30"/>
        <v>191.11026765062783</v>
      </c>
      <c r="F414" s="195">
        <f t="shared" ca="1" si="31"/>
        <v>207.17727043472956</v>
      </c>
      <c r="G414" s="195">
        <f t="shared" ca="1" si="32"/>
        <v>0</v>
      </c>
      <c r="H414" s="195">
        <f t="shared" ca="1" si="33"/>
        <v>0</v>
      </c>
      <c r="I414"/>
      <c r="O414"/>
      <c r="P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c r="BR414"/>
      <c r="BS414"/>
      <c r="BT414"/>
      <c r="BU414"/>
      <c r="BV414"/>
      <c r="BW414"/>
      <c r="BX414"/>
      <c r="BY414"/>
      <c r="BZ414"/>
      <c r="CA414"/>
      <c r="CB414"/>
      <c r="CC414"/>
      <c r="CD414"/>
      <c r="CE414"/>
      <c r="CF414"/>
      <c r="CG414"/>
      <c r="CH414"/>
      <c r="CI414"/>
      <c r="CJ414"/>
      <c r="CK414"/>
      <c r="CL414"/>
      <c r="CM414"/>
      <c r="CN414"/>
      <c r="CO414"/>
      <c r="CP414"/>
      <c r="CQ414"/>
      <c r="CR414"/>
      <c r="CS414"/>
      <c r="CT414"/>
      <c r="CU414"/>
      <c r="CV414"/>
      <c r="CW414"/>
      <c r="CX414"/>
      <c r="CY414"/>
      <c r="CZ414"/>
      <c r="DA414"/>
      <c r="DB414"/>
      <c r="DC414"/>
      <c r="DD414"/>
      <c r="DE414"/>
      <c r="DF414"/>
      <c r="DG414"/>
      <c r="DH414"/>
      <c r="DI414"/>
      <c r="DJ414"/>
      <c r="DK414"/>
      <c r="DL414"/>
    </row>
    <row r="415" spans="3:116" hidden="1" outlineLevel="2">
      <c r="C415" s="179">
        <v>391</v>
      </c>
      <c r="D415" s="195">
        <f t="shared" ca="1" si="34"/>
        <v>1.6424331076499052</v>
      </c>
      <c r="E415" s="195">
        <f t="shared" ca="1" si="30"/>
        <v>353.09539186102711</v>
      </c>
      <c r="F415" s="195">
        <f t="shared" ca="1" si="31"/>
        <v>323.53140928966593</v>
      </c>
      <c r="G415" s="195">
        <f t="shared" ca="1" si="32"/>
        <v>103.09539186102711</v>
      </c>
      <c r="H415" s="195">
        <f t="shared" ca="1" si="33"/>
        <v>73.53140928966593</v>
      </c>
      <c r="I415"/>
      <c r="O415"/>
      <c r="P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c r="BR415"/>
      <c r="BS415"/>
      <c r="BT415"/>
      <c r="BU415"/>
      <c r="BV415"/>
      <c r="BW415"/>
      <c r="BX415"/>
      <c r="BY415"/>
      <c r="BZ415"/>
      <c r="CA415"/>
      <c r="CB415"/>
      <c r="CC415"/>
      <c r="CD415"/>
      <c r="CE415"/>
      <c r="CF415"/>
      <c r="CG415"/>
      <c r="CH415"/>
      <c r="CI415"/>
      <c r="CJ415"/>
      <c r="CK415"/>
      <c r="CL415"/>
      <c r="CM415"/>
      <c r="CN415"/>
      <c r="CO415"/>
      <c r="CP415"/>
      <c r="CQ415"/>
      <c r="CR415"/>
      <c r="CS415"/>
      <c r="CT415"/>
      <c r="CU415"/>
      <c r="CV415"/>
      <c r="CW415"/>
      <c r="CX415"/>
      <c r="CY415"/>
      <c r="CZ415"/>
      <c r="DA415"/>
      <c r="DB415"/>
      <c r="DC415"/>
      <c r="DD415"/>
      <c r="DE415"/>
      <c r="DF415"/>
      <c r="DG415"/>
      <c r="DH415"/>
      <c r="DI415"/>
      <c r="DJ415"/>
      <c r="DK415"/>
      <c r="DL415"/>
    </row>
    <row r="416" spans="3:116" hidden="1" outlineLevel="2">
      <c r="C416" s="179">
        <v>392</v>
      </c>
      <c r="D416" s="195">
        <f t="shared" ca="1" si="34"/>
        <v>1.9245438526009153</v>
      </c>
      <c r="E416" s="195">
        <f t="shared" ca="1" si="30"/>
        <v>375.67424904597641</v>
      </c>
      <c r="F416" s="195">
        <f t="shared" ca="1" si="31"/>
        <v>338.4243668781383</v>
      </c>
      <c r="G416" s="195">
        <f t="shared" ca="1" si="32"/>
        <v>125.67424904597641</v>
      </c>
      <c r="H416" s="195">
        <f t="shared" ca="1" si="33"/>
        <v>88.424366878138301</v>
      </c>
      <c r="I416"/>
      <c r="O416"/>
      <c r="P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c r="BR416"/>
      <c r="BS416"/>
      <c r="BT416"/>
      <c r="BU416"/>
      <c r="BV416"/>
      <c r="BW416"/>
      <c r="BX416"/>
      <c r="BY416"/>
      <c r="BZ416"/>
      <c r="CA416"/>
      <c r="CB416"/>
      <c r="CC416"/>
      <c r="CD416"/>
      <c r="CE416"/>
      <c r="CF416"/>
      <c r="CG416"/>
      <c r="CH416"/>
      <c r="CI416"/>
      <c r="CJ416"/>
      <c r="CK416"/>
      <c r="CL416"/>
      <c r="CM416"/>
      <c r="CN416"/>
      <c r="CO416"/>
      <c r="CP416"/>
      <c r="CQ416"/>
      <c r="CR416"/>
      <c r="CS416"/>
      <c r="CT416"/>
      <c r="CU416"/>
      <c r="CV416"/>
      <c r="CW416"/>
      <c r="CX416"/>
      <c r="CY416"/>
      <c r="CZ416"/>
      <c r="DA416"/>
      <c r="DB416"/>
      <c r="DC416"/>
      <c r="DD416"/>
      <c r="DE416"/>
      <c r="DF416"/>
      <c r="DG416"/>
      <c r="DH416"/>
      <c r="DI416"/>
      <c r="DJ416"/>
      <c r="DK416"/>
      <c r="DL416"/>
    </row>
    <row r="417" spans="3:116" hidden="1" outlineLevel="2">
      <c r="C417" s="179">
        <v>393</v>
      </c>
      <c r="D417" s="195">
        <f t="shared" ca="1" si="34"/>
        <v>-0.10796706406447798</v>
      </c>
      <c r="E417" s="195">
        <f t="shared" ca="1" si="30"/>
        <v>240.36242128229841</v>
      </c>
      <c r="F417" s="195">
        <f t="shared" ca="1" si="31"/>
        <v>244.70641543282423</v>
      </c>
      <c r="G417" s="195">
        <f t="shared" ca="1" si="32"/>
        <v>0</v>
      </c>
      <c r="H417" s="195">
        <f t="shared" ca="1" si="33"/>
        <v>0</v>
      </c>
      <c r="I417"/>
      <c r="O417"/>
      <c r="P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c r="BR417"/>
      <c r="BS417"/>
      <c r="BT417"/>
      <c r="BU417"/>
      <c r="BV417"/>
      <c r="BW417"/>
      <c r="BX417"/>
      <c r="BY417"/>
      <c r="BZ417"/>
      <c r="CA417"/>
      <c r="CB417"/>
      <c r="CC417"/>
      <c r="CD417"/>
      <c r="CE417"/>
      <c r="CF417"/>
      <c r="CG417"/>
      <c r="CH417"/>
      <c r="CI417"/>
      <c r="CJ417"/>
      <c r="CK417"/>
      <c r="CL417"/>
      <c r="CM417"/>
      <c r="CN417"/>
      <c r="CO417"/>
      <c r="CP417"/>
      <c r="CQ417"/>
      <c r="CR417"/>
      <c r="CS417"/>
      <c r="CT417"/>
      <c r="CU417"/>
      <c r="CV417"/>
      <c r="CW417"/>
      <c r="CX417"/>
      <c r="CY417"/>
      <c r="CZ417"/>
      <c r="DA417"/>
      <c r="DB417"/>
      <c r="DC417"/>
      <c r="DD417"/>
      <c r="DE417"/>
      <c r="DF417"/>
      <c r="DG417"/>
      <c r="DH417"/>
      <c r="DI417"/>
      <c r="DJ417"/>
      <c r="DK417"/>
      <c r="DL417"/>
    </row>
    <row r="418" spans="3:116" hidden="1" outlineLevel="2">
      <c r="C418" s="179">
        <v>394</v>
      </c>
      <c r="D418" s="195">
        <f t="shared" ca="1" si="34"/>
        <v>-0.32005999834369647</v>
      </c>
      <c r="E418" s="195">
        <f t="shared" ca="1" si="30"/>
        <v>229.41847275381417</v>
      </c>
      <c r="F418" s="195">
        <f t="shared" ca="1" si="31"/>
        <v>236.56535824861416</v>
      </c>
      <c r="G418" s="195">
        <f t="shared" ca="1" si="32"/>
        <v>0</v>
      </c>
      <c r="H418" s="195">
        <f t="shared" ca="1" si="33"/>
        <v>0</v>
      </c>
      <c r="I418"/>
      <c r="O418"/>
      <c r="P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c r="BR418"/>
      <c r="BS418"/>
      <c r="BT418"/>
      <c r="BU418"/>
      <c r="BV418"/>
      <c r="BW418"/>
      <c r="BX418"/>
      <c r="BY418"/>
      <c r="BZ418"/>
      <c r="CA418"/>
      <c r="CB418"/>
      <c r="CC418"/>
      <c r="CD418"/>
      <c r="CE418"/>
      <c r="CF418"/>
      <c r="CG418"/>
      <c r="CH418"/>
      <c r="CI418"/>
      <c r="CJ418"/>
      <c r="CK418"/>
      <c r="CL418"/>
      <c r="CM418"/>
      <c r="CN418"/>
      <c r="CO418"/>
      <c r="CP418"/>
      <c r="CQ418"/>
      <c r="CR418"/>
      <c r="CS418"/>
      <c r="CT418"/>
      <c r="CU418"/>
      <c r="CV418"/>
      <c r="CW418"/>
      <c r="CX418"/>
      <c r="CY418"/>
      <c r="CZ418"/>
      <c r="DA418"/>
      <c r="DB418"/>
      <c r="DC418"/>
      <c r="DD418"/>
      <c r="DE418"/>
      <c r="DF418"/>
      <c r="DG418"/>
      <c r="DH418"/>
      <c r="DI418"/>
      <c r="DJ418"/>
      <c r="DK418"/>
      <c r="DL418"/>
    </row>
    <row r="419" spans="3:116" hidden="1" outlineLevel="2">
      <c r="C419" s="179">
        <v>395</v>
      </c>
      <c r="D419" s="195">
        <f t="shared" ca="1" si="34"/>
        <v>-0.84833390753011806</v>
      </c>
      <c r="E419" s="195">
        <f t="shared" ca="1" si="30"/>
        <v>204.2771524074397</v>
      </c>
      <c r="F419" s="195">
        <f t="shared" ca="1" si="31"/>
        <v>217.44594583910694</v>
      </c>
      <c r="G419" s="195">
        <f t="shared" ca="1" si="32"/>
        <v>0</v>
      </c>
      <c r="H419" s="195">
        <f t="shared" ca="1" si="33"/>
        <v>0</v>
      </c>
      <c r="I419"/>
      <c r="O419"/>
      <c r="P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c r="BR419"/>
      <c r="BS419"/>
      <c r="BT419"/>
      <c r="BU419"/>
      <c r="BV419"/>
      <c r="BW419"/>
      <c r="BX419"/>
      <c r="BY419"/>
      <c r="BZ419"/>
      <c r="CA419"/>
      <c r="CB419"/>
      <c r="CC419"/>
      <c r="CD419"/>
      <c r="CE419"/>
      <c r="CF419"/>
      <c r="CG419"/>
      <c r="CH419"/>
      <c r="CI419"/>
      <c r="CJ419"/>
      <c r="CK419"/>
      <c r="CL419"/>
      <c r="CM419"/>
      <c r="CN419"/>
      <c r="CO419"/>
      <c r="CP419"/>
      <c r="CQ419"/>
      <c r="CR419"/>
      <c r="CS419"/>
      <c r="CT419"/>
      <c r="CU419"/>
      <c r="CV419"/>
      <c r="CW419"/>
      <c r="CX419"/>
      <c r="CY419"/>
      <c r="CZ419"/>
      <c r="DA419"/>
      <c r="DB419"/>
      <c r="DC419"/>
      <c r="DD419"/>
      <c r="DE419"/>
      <c r="DF419"/>
      <c r="DG419"/>
      <c r="DH419"/>
      <c r="DI419"/>
      <c r="DJ419"/>
      <c r="DK419"/>
      <c r="DL419"/>
    </row>
    <row r="420" spans="3:116" hidden="1" outlineLevel="2">
      <c r="C420" s="179">
        <v>396</v>
      </c>
      <c r="D420" s="195">
        <f t="shared" ca="1" si="34"/>
        <v>1.4376826642160979E-2</v>
      </c>
      <c r="E420" s="195">
        <f t="shared" ca="1" si="30"/>
        <v>246.91119688318696</v>
      </c>
      <c r="F420" s="195">
        <f t="shared" ca="1" si="31"/>
        <v>249.52931572539762</v>
      </c>
      <c r="G420" s="195">
        <f t="shared" ca="1" si="32"/>
        <v>0</v>
      </c>
      <c r="H420" s="195">
        <f t="shared" ca="1" si="33"/>
        <v>0</v>
      </c>
      <c r="I420"/>
      <c r="O420"/>
      <c r="P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c r="BR420"/>
      <c r="BS420"/>
      <c r="BT420"/>
      <c r="BU420"/>
      <c r="BV420"/>
      <c r="BW420"/>
      <c r="BX420"/>
      <c r="BY420"/>
      <c r="BZ420"/>
      <c r="CA420"/>
      <c r="CB420"/>
      <c r="CC420"/>
      <c r="CD420"/>
      <c r="CE420"/>
      <c r="CF420"/>
      <c r="CG420"/>
      <c r="CH420"/>
      <c r="CI420"/>
      <c r="CJ420"/>
      <c r="CK420"/>
      <c r="CL420"/>
      <c r="CM420"/>
      <c r="CN420"/>
      <c r="CO420"/>
      <c r="CP420"/>
      <c r="CQ420"/>
      <c r="CR420"/>
      <c r="CS420"/>
      <c r="CT420"/>
      <c r="CU420"/>
      <c r="CV420"/>
      <c r="CW420"/>
      <c r="CX420"/>
      <c r="CY420"/>
      <c r="CZ420"/>
      <c r="DA420"/>
      <c r="DB420"/>
      <c r="DC420"/>
      <c r="DD420"/>
      <c r="DE420"/>
      <c r="DF420"/>
      <c r="DG420"/>
      <c r="DH420"/>
      <c r="DI420"/>
      <c r="DJ420"/>
      <c r="DK420"/>
      <c r="DL420"/>
    </row>
    <row r="421" spans="3:116" hidden="1" outlineLevel="2">
      <c r="C421" s="179">
        <v>397</v>
      </c>
      <c r="D421" s="195">
        <f t="shared" ca="1" si="34"/>
        <v>-1.0539952599499296</v>
      </c>
      <c r="E421" s="195">
        <f t="shared" ca="1" si="30"/>
        <v>195.25192275502269</v>
      </c>
      <c r="F421" s="195">
        <f t="shared" ca="1" si="31"/>
        <v>210.42759926165857</v>
      </c>
      <c r="G421" s="195">
        <f t="shared" ca="1" si="32"/>
        <v>0</v>
      </c>
      <c r="H421" s="195">
        <f t="shared" ca="1" si="33"/>
        <v>0</v>
      </c>
      <c r="I421"/>
      <c r="O421"/>
      <c r="P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c r="BR421"/>
      <c r="BS421"/>
      <c r="BT421"/>
      <c r="BU421"/>
      <c r="BV421"/>
      <c r="BW421"/>
      <c r="BX421"/>
      <c r="BY421"/>
      <c r="BZ421"/>
      <c r="CA421"/>
      <c r="CB421"/>
      <c r="CC421"/>
      <c r="CD421"/>
      <c r="CE421"/>
      <c r="CF421"/>
      <c r="CG421"/>
      <c r="CH421"/>
      <c r="CI421"/>
      <c r="CJ421"/>
      <c r="CK421"/>
      <c r="CL421"/>
      <c r="CM421"/>
      <c r="CN421"/>
      <c r="CO421"/>
      <c r="CP421"/>
      <c r="CQ421"/>
      <c r="CR421"/>
      <c r="CS421"/>
      <c r="CT421"/>
      <c r="CU421"/>
      <c r="CV421"/>
      <c r="CW421"/>
      <c r="CX421"/>
      <c r="CY421"/>
      <c r="CZ421"/>
      <c r="DA421"/>
      <c r="DB421"/>
      <c r="DC421"/>
      <c r="DD421"/>
      <c r="DE421"/>
      <c r="DF421"/>
      <c r="DG421"/>
      <c r="DH421"/>
      <c r="DI421"/>
      <c r="DJ421"/>
      <c r="DK421"/>
      <c r="DL421"/>
    </row>
    <row r="422" spans="3:116" hidden="1" outlineLevel="2">
      <c r="C422" s="179">
        <v>398</v>
      </c>
      <c r="D422" s="195">
        <f t="shared" ca="1" si="34"/>
        <v>-0.22491685786836996</v>
      </c>
      <c r="E422" s="195">
        <f t="shared" ca="1" si="30"/>
        <v>234.26481616390345</v>
      </c>
      <c r="F422" s="195">
        <f t="shared" ca="1" si="31"/>
        <v>240.18332263124967</v>
      </c>
      <c r="G422" s="195">
        <f t="shared" ca="1" si="32"/>
        <v>0</v>
      </c>
      <c r="H422" s="195">
        <f t="shared" ca="1" si="33"/>
        <v>0</v>
      </c>
      <c r="I422"/>
      <c r="O422"/>
      <c r="P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c r="BR422"/>
      <c r="BS422"/>
      <c r="BT422"/>
      <c r="BU422"/>
      <c r="BV422"/>
      <c r="BW422"/>
      <c r="BX422"/>
      <c r="BY422"/>
      <c r="BZ422"/>
      <c r="CA422"/>
      <c r="CB422"/>
      <c r="CC422"/>
      <c r="CD422"/>
      <c r="CE422"/>
      <c r="CF422"/>
      <c r="CG422"/>
      <c r="CH422"/>
      <c r="CI422"/>
      <c r="CJ422"/>
      <c r="CK422"/>
      <c r="CL422"/>
      <c r="CM422"/>
      <c r="CN422"/>
      <c r="CO422"/>
      <c r="CP422"/>
      <c r="CQ422"/>
      <c r="CR422"/>
      <c r="CS422"/>
      <c r="CT422"/>
      <c r="CU422"/>
      <c r="CV422"/>
      <c r="CW422"/>
      <c r="CX422"/>
      <c r="CY422"/>
      <c r="CZ422"/>
      <c r="DA422"/>
      <c r="DB422"/>
      <c r="DC422"/>
      <c r="DD422"/>
      <c r="DE422"/>
      <c r="DF422"/>
      <c r="DG422"/>
      <c r="DH422"/>
      <c r="DI422"/>
      <c r="DJ422"/>
      <c r="DK422"/>
      <c r="DL422"/>
    </row>
    <row r="423" spans="3:116" hidden="1" outlineLevel="2">
      <c r="C423" s="179">
        <v>399</v>
      </c>
      <c r="D423" s="195">
        <f t="shared" ca="1" si="34"/>
        <v>0.77599026407541738</v>
      </c>
      <c r="E423" s="195">
        <f t="shared" ca="1" si="30"/>
        <v>291.88712408293617</v>
      </c>
      <c r="F423" s="195">
        <f t="shared" ca="1" si="31"/>
        <v>281.76537348284972</v>
      </c>
      <c r="G423" s="195">
        <f t="shared" ca="1" si="32"/>
        <v>41.887124082936168</v>
      </c>
      <c r="H423" s="195">
        <f t="shared" ca="1" si="33"/>
        <v>31.765373482849725</v>
      </c>
      <c r="I423"/>
      <c r="O423"/>
      <c r="P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c r="BR423"/>
      <c r="BS423"/>
      <c r="BT423"/>
      <c r="BU423"/>
      <c r="BV423"/>
      <c r="BW423"/>
      <c r="BX423"/>
      <c r="BY423"/>
      <c r="BZ423"/>
      <c r="CA423"/>
      <c r="CB423"/>
      <c r="CC423"/>
      <c r="CD423"/>
      <c r="CE423"/>
      <c r="CF423"/>
      <c r="CG423"/>
      <c r="CH423"/>
      <c r="CI423"/>
      <c r="CJ423"/>
      <c r="CK423"/>
      <c r="CL423"/>
      <c r="CM423"/>
      <c r="CN423"/>
      <c r="CO423"/>
      <c r="CP423"/>
      <c r="CQ423"/>
      <c r="CR423"/>
      <c r="CS423"/>
      <c r="CT423"/>
      <c r="CU423"/>
      <c r="CV423"/>
      <c r="CW423"/>
      <c r="CX423"/>
      <c r="CY423"/>
      <c r="CZ423"/>
      <c r="DA423"/>
      <c r="DB423"/>
      <c r="DC423"/>
      <c r="DD423"/>
      <c r="DE423"/>
      <c r="DF423"/>
      <c r="DG423"/>
      <c r="DH423"/>
      <c r="DI423"/>
      <c r="DJ423"/>
      <c r="DK423"/>
      <c r="DL423"/>
    </row>
    <row r="424" spans="3:116" hidden="1" outlineLevel="2">
      <c r="C424" s="179">
        <v>400</v>
      </c>
      <c r="D424" s="195">
        <f t="shared" ca="1" si="34"/>
        <v>2.2166938474702578</v>
      </c>
      <c r="E424" s="195">
        <f t="shared" ca="1" si="30"/>
        <v>400.57953910771249</v>
      </c>
      <c r="F424" s="195">
        <f t="shared" ca="1" si="31"/>
        <v>354.57028730312271</v>
      </c>
      <c r="G424" s="195">
        <f t="shared" ca="1" si="32"/>
        <v>150.57953910771249</v>
      </c>
      <c r="H424" s="195">
        <f t="shared" ca="1" si="33"/>
        <v>104.57028730312271</v>
      </c>
      <c r="I424"/>
      <c r="O424"/>
      <c r="P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c r="BR424"/>
      <c r="BS424"/>
      <c r="BT424"/>
      <c r="BU424"/>
      <c r="BV424"/>
      <c r="BW424"/>
      <c r="BX424"/>
      <c r="BY424"/>
      <c r="BZ424"/>
      <c r="CA424"/>
      <c r="CB424"/>
      <c r="CC424"/>
      <c r="CD424"/>
      <c r="CE424"/>
      <c r="CF424"/>
      <c r="CG424"/>
      <c r="CH424"/>
      <c r="CI424"/>
      <c r="CJ424"/>
      <c r="CK424"/>
      <c r="CL424"/>
      <c r="CM424"/>
      <c r="CN424"/>
      <c r="CO424"/>
      <c r="CP424"/>
      <c r="CQ424"/>
      <c r="CR424"/>
      <c r="CS424"/>
      <c r="CT424"/>
      <c r="CU424"/>
      <c r="CV424"/>
      <c r="CW424"/>
      <c r="CX424"/>
      <c r="CY424"/>
      <c r="CZ424"/>
      <c r="DA424"/>
      <c r="DB424"/>
      <c r="DC424"/>
      <c r="DD424"/>
      <c r="DE424"/>
      <c r="DF424"/>
      <c r="DG424"/>
      <c r="DH424"/>
      <c r="DI424"/>
      <c r="DJ424"/>
      <c r="DK424"/>
      <c r="DL424"/>
    </row>
    <row r="425" spans="3:116" hidden="1" outlineLevel="2">
      <c r="C425" s="179">
        <v>401</v>
      </c>
      <c r="D425" s="195">
        <f t="shared" ca="1" si="34"/>
        <v>-0.57314160894996324</v>
      </c>
      <c r="E425" s="195">
        <f t="shared" ca="1" si="30"/>
        <v>217.00962935292205</v>
      </c>
      <c r="F425" s="195">
        <f t="shared" ca="1" si="31"/>
        <v>227.20462475577889</v>
      </c>
      <c r="G425" s="195">
        <f t="shared" ca="1" si="32"/>
        <v>0</v>
      </c>
      <c r="H425" s="195">
        <f t="shared" ca="1" si="33"/>
        <v>0</v>
      </c>
      <c r="I425"/>
      <c r="O425"/>
      <c r="P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c r="BR425"/>
      <c r="BS425"/>
      <c r="BT425"/>
      <c r="BU425"/>
      <c r="BV425"/>
      <c r="BW425"/>
      <c r="BX425"/>
      <c r="BY425"/>
      <c r="BZ425"/>
      <c r="CA425"/>
      <c r="CB425"/>
      <c r="CC425"/>
      <c r="CD425"/>
      <c r="CE425"/>
      <c r="CF425"/>
      <c r="CG425"/>
      <c r="CH425"/>
      <c r="CI425"/>
      <c r="CJ425"/>
      <c r="CK425"/>
      <c r="CL425"/>
      <c r="CM425"/>
      <c r="CN425"/>
      <c r="CO425"/>
      <c r="CP425"/>
      <c r="CQ425"/>
      <c r="CR425"/>
      <c r="CS425"/>
      <c r="CT425"/>
      <c r="CU425"/>
      <c r="CV425"/>
      <c r="CW425"/>
      <c r="CX425"/>
      <c r="CY425"/>
      <c r="CZ425"/>
      <c r="DA425"/>
      <c r="DB425"/>
      <c r="DC425"/>
      <c r="DD425"/>
      <c r="DE425"/>
      <c r="DF425"/>
      <c r="DG425"/>
      <c r="DH425"/>
      <c r="DI425"/>
      <c r="DJ425"/>
      <c r="DK425"/>
      <c r="DL425"/>
    </row>
    <row r="426" spans="3:116" hidden="1" outlineLevel="2">
      <c r="C426" s="179">
        <v>402</v>
      </c>
      <c r="D426" s="195">
        <f t="shared" ca="1" si="34"/>
        <v>-0.38923751068643603</v>
      </c>
      <c r="E426" s="195">
        <f t="shared" ca="1" si="30"/>
        <v>225.95781963532417</v>
      </c>
      <c r="F426" s="195">
        <f t="shared" ca="1" si="31"/>
        <v>233.96904221909131</v>
      </c>
      <c r="G426" s="195">
        <f t="shared" ca="1" si="32"/>
        <v>0</v>
      </c>
      <c r="H426" s="195">
        <f t="shared" ca="1" si="33"/>
        <v>0</v>
      </c>
      <c r="I426"/>
      <c r="O426"/>
      <c r="P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c r="BR426"/>
      <c r="BS426"/>
      <c r="BT426"/>
      <c r="BU426"/>
      <c r="BV426"/>
      <c r="BW426"/>
      <c r="BX426"/>
      <c r="BY426"/>
      <c r="BZ426"/>
      <c r="CA426"/>
      <c r="CB426"/>
      <c r="CC426"/>
      <c r="CD426"/>
      <c r="CE426"/>
      <c r="CF426"/>
      <c r="CG426"/>
      <c r="CH426"/>
      <c r="CI426"/>
      <c r="CJ426"/>
      <c r="CK426"/>
      <c r="CL426"/>
      <c r="CM426"/>
      <c r="CN426"/>
      <c r="CO426"/>
      <c r="CP426"/>
      <c r="CQ426"/>
      <c r="CR426"/>
      <c r="CS426"/>
      <c r="CT426"/>
      <c r="CU426"/>
      <c r="CV426"/>
      <c r="CW426"/>
      <c r="CX426"/>
      <c r="CY426"/>
      <c r="CZ426"/>
      <c r="DA426"/>
      <c r="DB426"/>
      <c r="DC426"/>
      <c r="DD426"/>
      <c r="DE426"/>
      <c r="DF426"/>
      <c r="DG426"/>
      <c r="DH426"/>
      <c r="DI426"/>
      <c r="DJ426"/>
      <c r="DK426"/>
      <c r="DL426"/>
    </row>
    <row r="427" spans="3:116" hidden="1" outlineLevel="2">
      <c r="C427" s="179">
        <v>403</v>
      </c>
      <c r="D427" s="195">
        <f t="shared" ca="1" si="34"/>
        <v>-6.6814868327626328E-2</v>
      </c>
      <c r="E427" s="195">
        <f t="shared" ca="1" si="30"/>
        <v>242.54558109948792</v>
      </c>
      <c r="F427" s="195">
        <f t="shared" ca="1" si="31"/>
        <v>246.31817529756836</v>
      </c>
      <c r="G427" s="195">
        <f t="shared" ca="1" si="32"/>
        <v>0</v>
      </c>
      <c r="H427" s="195">
        <f t="shared" ca="1" si="33"/>
        <v>0</v>
      </c>
      <c r="I427"/>
      <c r="O427"/>
      <c r="P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c r="BR427"/>
      <c r="BS427"/>
      <c r="BT427"/>
      <c r="BU427"/>
      <c r="BV427"/>
      <c r="BW427"/>
      <c r="BX427"/>
      <c r="BY427"/>
      <c r="BZ427"/>
      <c r="CA427"/>
      <c r="CB427"/>
      <c r="CC427"/>
      <c r="CD427"/>
      <c r="CE427"/>
      <c r="CF427"/>
      <c r="CG427"/>
      <c r="CH427"/>
      <c r="CI427"/>
      <c r="CJ427"/>
      <c r="CK427"/>
      <c r="CL427"/>
      <c r="CM427"/>
      <c r="CN427"/>
      <c r="CO427"/>
      <c r="CP427"/>
      <c r="CQ427"/>
      <c r="CR427"/>
      <c r="CS427"/>
      <c r="CT427"/>
      <c r="CU427"/>
      <c r="CV427"/>
      <c r="CW427"/>
      <c r="CX427"/>
      <c r="CY427"/>
      <c r="CZ427"/>
      <c r="DA427"/>
      <c r="DB427"/>
      <c r="DC427"/>
      <c r="DD427"/>
      <c r="DE427"/>
      <c r="DF427"/>
      <c r="DG427"/>
      <c r="DH427"/>
      <c r="DI427"/>
      <c r="DJ427"/>
      <c r="DK427"/>
      <c r="DL427"/>
    </row>
    <row r="428" spans="3:116" hidden="1" outlineLevel="2">
      <c r="C428" s="179">
        <v>404</v>
      </c>
      <c r="D428" s="195">
        <f t="shared" ca="1" si="34"/>
        <v>-1.0758929120773766</v>
      </c>
      <c r="E428" s="195">
        <f t="shared" ca="1" si="30"/>
        <v>194.31477167985719</v>
      </c>
      <c r="F428" s="195">
        <f t="shared" ca="1" si="31"/>
        <v>209.69379951898608</v>
      </c>
      <c r="G428" s="195">
        <f t="shared" ca="1" si="32"/>
        <v>0</v>
      </c>
      <c r="H428" s="195">
        <f t="shared" ca="1" si="33"/>
        <v>0</v>
      </c>
      <c r="I428"/>
      <c r="O428"/>
      <c r="P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c r="BR428"/>
      <c r="BS428"/>
      <c r="BT428"/>
      <c r="BU428"/>
      <c r="BV428"/>
      <c r="BW428"/>
      <c r="BX428"/>
      <c r="BY428"/>
      <c r="BZ428"/>
      <c r="CA428"/>
      <c r="CB428"/>
      <c r="CC428"/>
      <c r="CD428"/>
      <c r="CE428"/>
      <c r="CF428"/>
      <c r="CG428"/>
      <c r="CH428"/>
      <c r="CI428"/>
      <c r="CJ428"/>
      <c r="CK428"/>
      <c r="CL428"/>
      <c r="CM428"/>
      <c r="CN428"/>
      <c r="CO428"/>
      <c r="CP428"/>
      <c r="CQ428"/>
      <c r="CR428"/>
      <c r="CS428"/>
      <c r="CT428"/>
      <c r="CU428"/>
      <c r="CV428"/>
      <c r="CW428"/>
      <c r="CX428"/>
      <c r="CY428"/>
      <c r="CZ428"/>
      <c r="DA428"/>
      <c r="DB428"/>
      <c r="DC428"/>
      <c r="DD428"/>
      <c r="DE428"/>
      <c r="DF428"/>
      <c r="DG428"/>
      <c r="DH428"/>
      <c r="DI428"/>
      <c r="DJ428"/>
      <c r="DK428"/>
      <c r="DL428"/>
    </row>
    <row r="429" spans="3:116" hidden="1" outlineLevel="2">
      <c r="C429" s="179">
        <v>405</v>
      </c>
      <c r="D429" s="195">
        <f t="shared" ca="1" si="34"/>
        <v>-2.1196890492726563</v>
      </c>
      <c r="E429" s="195">
        <f t="shared" ca="1" si="30"/>
        <v>154.49179550369476</v>
      </c>
      <c r="F429" s="195">
        <f t="shared" ca="1" si="31"/>
        <v>177.52903107176002</v>
      </c>
      <c r="G429" s="195">
        <f t="shared" ca="1" si="32"/>
        <v>0</v>
      </c>
      <c r="H429" s="195">
        <f t="shared" ca="1" si="33"/>
        <v>0</v>
      </c>
      <c r="I429"/>
      <c r="O429"/>
      <c r="P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c r="BR429"/>
      <c r="BS429"/>
      <c r="BT429"/>
      <c r="BU429"/>
      <c r="BV429"/>
      <c r="BW429"/>
      <c r="BX429"/>
      <c r="BY429"/>
      <c r="BZ429"/>
      <c r="CA429"/>
      <c r="CB429"/>
      <c r="CC429"/>
      <c r="CD429"/>
      <c r="CE429"/>
      <c r="CF429"/>
      <c r="CG429"/>
      <c r="CH429"/>
      <c r="CI429"/>
      <c r="CJ429"/>
      <c r="CK429"/>
      <c r="CL429"/>
      <c r="CM429"/>
      <c r="CN429"/>
      <c r="CO429"/>
      <c r="CP429"/>
      <c r="CQ429"/>
      <c r="CR429"/>
      <c r="CS429"/>
      <c r="CT429"/>
      <c r="CU429"/>
      <c r="CV429"/>
      <c r="CW429"/>
      <c r="CX429"/>
      <c r="CY429"/>
      <c r="CZ429"/>
      <c r="DA429"/>
      <c r="DB429"/>
      <c r="DC429"/>
      <c r="DD429"/>
      <c r="DE429"/>
      <c r="DF429"/>
      <c r="DG429"/>
      <c r="DH429"/>
      <c r="DI429"/>
      <c r="DJ429"/>
      <c r="DK429"/>
      <c r="DL429"/>
    </row>
    <row r="430" spans="3:116" hidden="1" outlineLevel="2">
      <c r="C430" s="179">
        <v>406</v>
      </c>
      <c r="D430" s="195">
        <f t="shared" ca="1" si="34"/>
        <v>0.30182534945600892</v>
      </c>
      <c r="E430" s="195">
        <f t="shared" ca="1" si="30"/>
        <v>263.00832755121263</v>
      </c>
      <c r="F430" s="195">
        <f t="shared" ca="1" si="31"/>
        <v>261.23812786445973</v>
      </c>
      <c r="G430" s="195">
        <f t="shared" ca="1" si="32"/>
        <v>13.008327551212631</v>
      </c>
      <c r="H430" s="195">
        <f t="shared" ca="1" si="33"/>
        <v>11.238127864459727</v>
      </c>
      <c r="I430"/>
      <c r="O430"/>
      <c r="P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c r="BR430"/>
      <c r="BS430"/>
      <c r="BT430"/>
      <c r="BU430"/>
      <c r="BV430"/>
      <c r="BW430"/>
      <c r="BX430"/>
      <c r="BY430"/>
      <c r="BZ430"/>
      <c r="CA430"/>
      <c r="CB430"/>
      <c r="CC430"/>
      <c r="CD430"/>
      <c r="CE430"/>
      <c r="CF430"/>
      <c r="CG430"/>
      <c r="CH430"/>
      <c r="CI430"/>
      <c r="CJ430"/>
      <c r="CK430"/>
      <c r="CL430"/>
      <c r="CM430"/>
      <c r="CN430"/>
      <c r="CO430"/>
      <c r="CP430"/>
      <c r="CQ430"/>
      <c r="CR430"/>
      <c r="CS430"/>
      <c r="CT430"/>
      <c r="CU430"/>
      <c r="CV430"/>
      <c r="CW430"/>
      <c r="CX430"/>
      <c r="CY430"/>
      <c r="CZ430"/>
      <c r="DA430"/>
      <c r="DB430"/>
      <c r="DC430"/>
      <c r="DD430"/>
      <c r="DE430"/>
      <c r="DF430"/>
      <c r="DG430"/>
      <c r="DH430"/>
      <c r="DI430"/>
      <c r="DJ430"/>
      <c r="DK430"/>
      <c r="DL430"/>
    </row>
    <row r="431" spans="3:116" hidden="1" outlineLevel="2">
      <c r="C431" s="179">
        <v>407</v>
      </c>
      <c r="D431" s="195">
        <f t="shared" ca="1" si="34"/>
        <v>0.44033800448399313</v>
      </c>
      <c r="E431" s="195">
        <f t="shared" ca="1" si="30"/>
        <v>271.1356092270841</v>
      </c>
      <c r="F431" s="195">
        <f t="shared" ca="1" si="31"/>
        <v>267.07484573393634</v>
      </c>
      <c r="G431" s="195">
        <f t="shared" ca="1" si="32"/>
        <v>21.135609227084103</v>
      </c>
      <c r="H431" s="195">
        <f t="shared" ca="1" si="33"/>
        <v>17.074845733936343</v>
      </c>
      <c r="I431"/>
      <c r="O431"/>
      <c r="P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c r="BR431"/>
      <c r="BS431"/>
      <c r="BT431"/>
      <c r="BU431"/>
      <c r="BV431"/>
      <c r="BW431"/>
      <c r="BX431"/>
      <c r="BY431"/>
      <c r="BZ431"/>
      <c r="CA431"/>
      <c r="CB431"/>
      <c r="CC431"/>
      <c r="CD431"/>
      <c r="CE431"/>
      <c r="CF431"/>
      <c r="CG431"/>
      <c r="CH431"/>
      <c r="CI431"/>
      <c r="CJ431"/>
      <c r="CK431"/>
      <c r="CL431"/>
      <c r="CM431"/>
      <c r="CN431"/>
      <c r="CO431"/>
      <c r="CP431"/>
      <c r="CQ431"/>
      <c r="CR431"/>
      <c r="CS431"/>
      <c r="CT431"/>
      <c r="CU431"/>
      <c r="CV431"/>
      <c r="CW431"/>
      <c r="CX431"/>
      <c r="CY431"/>
      <c r="CZ431"/>
      <c r="DA431"/>
      <c r="DB431"/>
      <c r="DC431"/>
      <c r="DD431"/>
      <c r="DE431"/>
      <c r="DF431"/>
      <c r="DG431"/>
      <c r="DH431"/>
      <c r="DI431"/>
      <c r="DJ431"/>
      <c r="DK431"/>
      <c r="DL431"/>
    </row>
    <row r="432" spans="3:116" hidden="1" outlineLevel="2">
      <c r="C432" s="179">
        <v>408</v>
      </c>
      <c r="D432" s="195">
        <f t="shared" ca="1" si="34"/>
        <v>-0.94966028149829129</v>
      </c>
      <c r="E432" s="195">
        <f t="shared" ca="1" si="30"/>
        <v>199.77958183639106</v>
      </c>
      <c r="F432" s="195">
        <f t="shared" ca="1" si="31"/>
        <v>213.9593296787618</v>
      </c>
      <c r="G432" s="195">
        <f t="shared" ca="1" si="32"/>
        <v>0</v>
      </c>
      <c r="H432" s="195">
        <f t="shared" ca="1" si="33"/>
        <v>0</v>
      </c>
      <c r="I432"/>
      <c r="O432"/>
      <c r="P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c r="BR432"/>
      <c r="BS432"/>
      <c r="BT432"/>
      <c r="BU432"/>
      <c r="BV432"/>
      <c r="BW432"/>
      <c r="BX432"/>
      <c r="BY432"/>
      <c r="BZ432"/>
      <c r="CA432"/>
      <c r="CB432"/>
      <c r="CC432"/>
      <c r="CD432"/>
      <c r="CE432"/>
      <c r="CF432"/>
      <c r="CG432"/>
      <c r="CH432"/>
      <c r="CI432"/>
      <c r="CJ432"/>
      <c r="CK432"/>
      <c r="CL432"/>
      <c r="CM432"/>
      <c r="CN432"/>
      <c r="CO432"/>
      <c r="CP432"/>
      <c r="CQ432"/>
      <c r="CR432"/>
      <c r="CS432"/>
      <c r="CT432"/>
      <c r="CU432"/>
      <c r="CV432"/>
      <c r="CW432"/>
      <c r="CX432"/>
      <c r="CY432"/>
      <c r="CZ432"/>
      <c r="DA432"/>
      <c r="DB432"/>
      <c r="DC432"/>
      <c r="DD432"/>
      <c r="DE432"/>
      <c r="DF432"/>
      <c r="DG432"/>
      <c r="DH432"/>
      <c r="DI432"/>
      <c r="DJ432"/>
      <c r="DK432"/>
      <c r="DL432"/>
    </row>
    <row r="433" spans="3:116" hidden="1" outlineLevel="2">
      <c r="C433" s="179">
        <v>409</v>
      </c>
      <c r="D433" s="195">
        <f t="shared" ca="1" si="34"/>
        <v>0.39262312507553115</v>
      </c>
      <c r="E433" s="195">
        <f t="shared" ca="1" si="30"/>
        <v>268.30795085200322</v>
      </c>
      <c r="F433" s="195">
        <f t="shared" ca="1" si="31"/>
        <v>265.04963316826604</v>
      </c>
      <c r="G433" s="195">
        <f t="shared" ca="1" si="32"/>
        <v>18.307950852003216</v>
      </c>
      <c r="H433" s="195">
        <f t="shared" ca="1" si="33"/>
        <v>15.049633168266041</v>
      </c>
      <c r="I433"/>
      <c r="O433"/>
      <c r="P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c r="BR433"/>
      <c r="BS433"/>
      <c r="BT433"/>
      <c r="BU433"/>
      <c r="BV433"/>
      <c r="BW433"/>
      <c r="BX433"/>
      <c r="BY433"/>
      <c r="BZ433"/>
      <c r="CA433"/>
      <c r="CB433"/>
      <c r="CC433"/>
      <c r="CD433"/>
      <c r="CE433"/>
      <c r="CF433"/>
      <c r="CG433"/>
      <c r="CH433"/>
      <c r="CI433"/>
      <c r="CJ433"/>
      <c r="CK433"/>
      <c r="CL433"/>
      <c r="CM433"/>
      <c r="CN433"/>
      <c r="CO433"/>
      <c r="CP433"/>
      <c r="CQ433"/>
      <c r="CR433"/>
      <c r="CS433"/>
      <c r="CT433"/>
      <c r="CU433"/>
      <c r="CV433"/>
      <c r="CW433"/>
      <c r="CX433"/>
      <c r="CY433"/>
      <c r="CZ433"/>
      <c r="DA433"/>
      <c r="DB433"/>
      <c r="DC433"/>
      <c r="DD433"/>
      <c r="DE433"/>
      <c r="DF433"/>
      <c r="DG433"/>
      <c r="DH433"/>
      <c r="DI433"/>
      <c r="DJ433"/>
      <c r="DK433"/>
      <c r="DL433"/>
    </row>
    <row r="434" spans="3:116" hidden="1" outlineLevel="2">
      <c r="C434" s="179">
        <v>410</v>
      </c>
      <c r="D434" s="195">
        <f t="shared" ca="1" si="34"/>
        <v>0.32607812145427434</v>
      </c>
      <c r="E434" s="195">
        <f t="shared" ca="1" si="30"/>
        <v>264.41356456921625</v>
      </c>
      <c r="F434" s="195">
        <f t="shared" ca="1" si="31"/>
        <v>262.25081197197272</v>
      </c>
      <c r="G434" s="195">
        <f t="shared" ca="1" si="32"/>
        <v>14.413564569216248</v>
      </c>
      <c r="H434" s="195">
        <f t="shared" ca="1" si="33"/>
        <v>12.250811971972723</v>
      </c>
      <c r="I434"/>
      <c r="O434"/>
      <c r="P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c r="BR434"/>
      <c r="BS434"/>
      <c r="BT434"/>
      <c r="BU434"/>
      <c r="BV434"/>
      <c r="BW434"/>
      <c r="BX434"/>
      <c r="BY434"/>
      <c r="BZ434"/>
      <c r="CA434"/>
      <c r="CB434"/>
      <c r="CC434"/>
      <c r="CD434"/>
      <c r="CE434"/>
      <c r="CF434"/>
      <c r="CG434"/>
      <c r="CH434"/>
      <c r="CI434"/>
      <c r="CJ434"/>
      <c r="CK434"/>
      <c r="CL434"/>
      <c r="CM434"/>
      <c r="CN434"/>
      <c r="CO434"/>
      <c r="CP434"/>
      <c r="CQ434"/>
      <c r="CR434"/>
      <c r="CS434"/>
      <c r="CT434"/>
      <c r="CU434"/>
      <c r="CV434"/>
      <c r="CW434"/>
      <c r="CX434"/>
      <c r="CY434"/>
      <c r="CZ434"/>
      <c r="DA434"/>
      <c r="DB434"/>
      <c r="DC434"/>
      <c r="DD434"/>
      <c r="DE434"/>
      <c r="DF434"/>
      <c r="DG434"/>
      <c r="DH434"/>
      <c r="DI434"/>
      <c r="DJ434"/>
      <c r="DK434"/>
      <c r="DL434"/>
    </row>
    <row r="435" spans="3:116" hidden="1" outlineLevel="2">
      <c r="C435" s="179">
        <v>411</v>
      </c>
      <c r="D435" s="195">
        <f t="shared" ca="1" si="34"/>
        <v>0.77925274087490382</v>
      </c>
      <c r="E435" s="195">
        <f t="shared" ca="1" si="30"/>
        <v>292.09642884162918</v>
      </c>
      <c r="F435" s="195">
        <f t="shared" ca="1" si="31"/>
        <v>281.91205780920745</v>
      </c>
      <c r="G435" s="195">
        <f t="shared" ca="1" si="32"/>
        <v>42.096428841629177</v>
      </c>
      <c r="H435" s="195">
        <f t="shared" ca="1" si="33"/>
        <v>31.912057809207454</v>
      </c>
      <c r="I435"/>
      <c r="O435"/>
      <c r="P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c r="CA435"/>
      <c r="CB435"/>
      <c r="CC435"/>
      <c r="CD435"/>
      <c r="CE435"/>
      <c r="CF435"/>
      <c r="CG435"/>
      <c r="CH435"/>
      <c r="CI435"/>
      <c r="CJ435"/>
      <c r="CK435"/>
      <c r="CL435"/>
      <c r="CM435"/>
      <c r="CN435"/>
      <c r="CO435"/>
      <c r="CP435"/>
      <c r="CQ435"/>
      <c r="CR435"/>
      <c r="CS435"/>
      <c r="CT435"/>
      <c r="CU435"/>
      <c r="CV435"/>
      <c r="CW435"/>
      <c r="CX435"/>
      <c r="CY435"/>
      <c r="CZ435"/>
      <c r="DA435"/>
      <c r="DB435"/>
      <c r="DC435"/>
      <c r="DD435"/>
      <c r="DE435"/>
      <c r="DF435"/>
      <c r="DG435"/>
      <c r="DH435"/>
      <c r="DI435"/>
      <c r="DJ435"/>
      <c r="DK435"/>
      <c r="DL435"/>
    </row>
    <row r="436" spans="3:116" hidden="1" outlineLevel="2">
      <c r="C436" s="179">
        <v>412</v>
      </c>
      <c r="D436" s="195">
        <f t="shared" ca="1" si="34"/>
        <v>1.0623307106781699</v>
      </c>
      <c r="E436" s="195">
        <f t="shared" ca="1" si="30"/>
        <v>310.8407286970658</v>
      </c>
      <c r="F436" s="195">
        <f t="shared" ca="1" si="31"/>
        <v>294.93467747139806</v>
      </c>
      <c r="G436" s="195">
        <f t="shared" ca="1" si="32"/>
        <v>60.840728697065799</v>
      </c>
      <c r="H436" s="195">
        <f t="shared" ca="1" si="33"/>
        <v>44.934677471398061</v>
      </c>
      <c r="I436"/>
      <c r="O436"/>
      <c r="P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c r="CA436"/>
      <c r="CB436"/>
      <c r="CC436"/>
      <c r="CD436"/>
      <c r="CE436"/>
      <c r="CF436"/>
      <c r="CG436"/>
      <c r="CH436"/>
      <c r="CI436"/>
      <c r="CJ436"/>
      <c r="CK436"/>
      <c r="CL436"/>
      <c r="CM436"/>
      <c r="CN436"/>
      <c r="CO436"/>
      <c r="CP436"/>
      <c r="CQ436"/>
      <c r="CR436"/>
      <c r="CS436"/>
      <c r="CT436"/>
      <c r="CU436"/>
      <c r="CV436"/>
      <c r="CW436"/>
      <c r="CX436"/>
      <c r="CY436"/>
      <c r="CZ436"/>
      <c r="DA436"/>
      <c r="DB436"/>
      <c r="DC436"/>
      <c r="DD436"/>
      <c r="DE436"/>
      <c r="DF436"/>
      <c r="DG436"/>
      <c r="DH436"/>
      <c r="DI436"/>
      <c r="DJ436"/>
      <c r="DK436"/>
      <c r="DL436"/>
    </row>
    <row r="437" spans="3:116" hidden="1" outlineLevel="2">
      <c r="C437" s="179">
        <v>413</v>
      </c>
      <c r="D437" s="195">
        <f t="shared" ca="1" si="34"/>
        <v>-1.7833034724108394</v>
      </c>
      <c r="E437" s="195">
        <f t="shared" ca="1" si="30"/>
        <v>166.34271030997786</v>
      </c>
      <c r="F437" s="195">
        <f t="shared" ca="1" si="31"/>
        <v>187.31597759610861</v>
      </c>
      <c r="G437" s="195">
        <f t="shared" ca="1" si="32"/>
        <v>0</v>
      </c>
      <c r="H437" s="195">
        <f t="shared" ca="1" si="33"/>
        <v>0</v>
      </c>
      <c r="I437"/>
      <c r="O437"/>
      <c r="P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c r="CA437"/>
      <c r="CB437"/>
      <c r="CC437"/>
      <c r="CD437"/>
      <c r="CE437"/>
      <c r="CF437"/>
      <c r="CG437"/>
      <c r="CH437"/>
      <c r="CI437"/>
      <c r="CJ437"/>
      <c r="CK437"/>
      <c r="CL437"/>
      <c r="CM437"/>
      <c r="CN437"/>
      <c r="CO437"/>
      <c r="CP437"/>
      <c r="CQ437"/>
      <c r="CR437"/>
      <c r="CS437"/>
      <c r="CT437"/>
      <c r="CU437"/>
      <c r="CV437"/>
      <c r="CW437"/>
      <c r="CX437"/>
      <c r="CY437"/>
      <c r="CZ437"/>
      <c r="DA437"/>
      <c r="DB437"/>
      <c r="DC437"/>
      <c r="DD437"/>
      <c r="DE437"/>
      <c r="DF437"/>
      <c r="DG437"/>
      <c r="DH437"/>
      <c r="DI437"/>
      <c r="DJ437"/>
      <c r="DK437"/>
      <c r="DL437"/>
    </row>
    <row r="438" spans="3:116" hidden="1" outlineLevel="2">
      <c r="C438" s="179">
        <v>414</v>
      </c>
      <c r="D438" s="195">
        <f t="shared" ca="1" si="34"/>
        <v>0.32786075144714588</v>
      </c>
      <c r="E438" s="195">
        <f t="shared" ca="1" si="30"/>
        <v>264.51714818390008</v>
      </c>
      <c r="F438" s="195">
        <f t="shared" ca="1" si="31"/>
        <v>262.32540108482402</v>
      </c>
      <c r="G438" s="195">
        <f t="shared" ca="1" si="32"/>
        <v>14.517148183900076</v>
      </c>
      <c r="H438" s="195">
        <f t="shared" ca="1" si="33"/>
        <v>12.325401084824023</v>
      </c>
      <c r="I438"/>
      <c r="O438"/>
      <c r="P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c r="BR438"/>
      <c r="BS438"/>
      <c r="BT438"/>
      <c r="BU438"/>
      <c r="BV438"/>
      <c r="BW438"/>
      <c r="BX438"/>
      <c r="BY438"/>
      <c r="BZ438"/>
      <c r="CA438"/>
      <c r="CB438"/>
      <c r="CC438"/>
      <c r="CD438"/>
      <c r="CE438"/>
      <c r="CF438"/>
      <c r="CG438"/>
      <c r="CH438"/>
      <c r="CI438"/>
      <c r="CJ438"/>
      <c r="CK438"/>
      <c r="CL438"/>
      <c r="CM438"/>
      <c r="CN438"/>
      <c r="CO438"/>
      <c r="CP438"/>
      <c r="CQ438"/>
      <c r="CR438"/>
      <c r="CS438"/>
      <c r="CT438"/>
      <c r="CU438"/>
      <c r="CV438"/>
      <c r="CW438"/>
      <c r="CX438"/>
      <c r="CY438"/>
      <c r="CZ438"/>
      <c r="DA438"/>
      <c r="DB438"/>
      <c r="DC438"/>
      <c r="DD438"/>
      <c r="DE438"/>
      <c r="DF438"/>
      <c r="DG438"/>
      <c r="DH438"/>
      <c r="DI438"/>
      <c r="DJ438"/>
      <c r="DK438"/>
      <c r="DL438"/>
    </row>
    <row r="439" spans="3:116" hidden="1" outlineLevel="2">
      <c r="C439" s="179">
        <v>415</v>
      </c>
      <c r="D439" s="195">
        <f t="shared" ca="1" si="34"/>
        <v>-0.68089915483688235</v>
      </c>
      <c r="E439" s="195">
        <f t="shared" ca="1" si="30"/>
        <v>211.93204991793689</v>
      </c>
      <c r="F439" s="195">
        <f t="shared" ca="1" si="31"/>
        <v>223.33228888746834</v>
      </c>
      <c r="G439" s="195">
        <f t="shared" ca="1" si="32"/>
        <v>0</v>
      </c>
      <c r="H439" s="195">
        <f t="shared" ca="1" si="33"/>
        <v>0</v>
      </c>
      <c r="I439"/>
      <c r="O439"/>
      <c r="P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c r="BR439"/>
      <c r="BS439"/>
      <c r="BT439"/>
      <c r="BU439"/>
      <c r="BV439"/>
      <c r="BW439"/>
      <c r="BX439"/>
      <c r="BY439"/>
      <c r="BZ439"/>
      <c r="CA439"/>
      <c r="CB439"/>
      <c r="CC439"/>
      <c r="CD439"/>
      <c r="CE439"/>
      <c r="CF439"/>
      <c r="CG439"/>
      <c r="CH439"/>
      <c r="CI439"/>
      <c r="CJ439"/>
      <c r="CK439"/>
      <c r="CL439"/>
      <c r="CM439"/>
      <c r="CN439"/>
      <c r="CO439"/>
      <c r="CP439"/>
      <c r="CQ439"/>
      <c r="CR439"/>
      <c r="CS439"/>
      <c r="CT439"/>
      <c r="CU439"/>
      <c r="CV439"/>
      <c r="CW439"/>
      <c r="CX439"/>
      <c r="CY439"/>
      <c r="CZ439"/>
      <c r="DA439"/>
      <c r="DB439"/>
      <c r="DC439"/>
      <c r="DD439"/>
      <c r="DE439"/>
      <c r="DF439"/>
      <c r="DG439"/>
      <c r="DH439"/>
      <c r="DI439"/>
      <c r="DJ439"/>
      <c r="DK439"/>
      <c r="DL439"/>
    </row>
    <row r="440" spans="3:116" hidden="1" outlineLevel="2">
      <c r="C440" s="179">
        <v>416</v>
      </c>
      <c r="D440" s="195">
        <f t="shared" ca="1" si="34"/>
        <v>0.14308763695850818</v>
      </c>
      <c r="E440" s="195">
        <f t="shared" ca="1" si="30"/>
        <v>253.99346276318386</v>
      </c>
      <c r="F440" s="195">
        <f t="shared" ca="1" si="31"/>
        <v>254.70584331561412</v>
      </c>
      <c r="G440" s="195">
        <f t="shared" ca="1" si="32"/>
        <v>3.9934627631838566</v>
      </c>
      <c r="H440" s="195">
        <f t="shared" ca="1" si="33"/>
        <v>4.7058433156141177</v>
      </c>
      <c r="I440"/>
      <c r="O440"/>
      <c r="P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c r="BR440"/>
      <c r="BS440"/>
      <c r="BT440"/>
      <c r="BU440"/>
      <c r="BV440"/>
      <c r="BW440"/>
      <c r="BX440"/>
      <c r="BY440"/>
      <c r="BZ440"/>
      <c r="CA440"/>
      <c r="CB440"/>
      <c r="CC440"/>
      <c r="CD440"/>
      <c r="CE440"/>
      <c r="CF440"/>
      <c r="CG440"/>
      <c r="CH440"/>
      <c r="CI440"/>
      <c r="CJ440"/>
      <c r="CK440"/>
      <c r="CL440"/>
      <c r="CM440"/>
      <c r="CN440"/>
      <c r="CO440"/>
      <c r="CP440"/>
      <c r="CQ440"/>
      <c r="CR440"/>
      <c r="CS440"/>
      <c r="CT440"/>
      <c r="CU440"/>
      <c r="CV440"/>
      <c r="CW440"/>
      <c r="CX440"/>
      <c r="CY440"/>
      <c r="CZ440"/>
      <c r="DA440"/>
      <c r="DB440"/>
      <c r="DC440"/>
      <c r="DD440"/>
      <c r="DE440"/>
      <c r="DF440"/>
      <c r="DG440"/>
      <c r="DH440"/>
      <c r="DI440"/>
      <c r="DJ440"/>
      <c r="DK440"/>
      <c r="DL440"/>
    </row>
    <row r="441" spans="3:116" hidden="1" outlineLevel="2">
      <c r="C441" s="179">
        <v>417</v>
      </c>
      <c r="D441" s="195">
        <f t="shared" ca="1" si="34"/>
        <v>-0.12316241704702859</v>
      </c>
      <c r="E441" s="195">
        <f t="shared" ca="1" si="30"/>
        <v>239.56127162091258</v>
      </c>
      <c r="F441" s="195">
        <f t="shared" ca="1" si="31"/>
        <v>244.11394659785515</v>
      </c>
      <c r="G441" s="195">
        <f t="shared" ca="1" si="32"/>
        <v>0</v>
      </c>
      <c r="H441" s="195">
        <f t="shared" ca="1" si="33"/>
        <v>0</v>
      </c>
      <c r="I441"/>
      <c r="O441"/>
      <c r="P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c r="BR441"/>
      <c r="BS441"/>
      <c r="BT441"/>
      <c r="BU441"/>
      <c r="BV441"/>
      <c r="BW441"/>
      <c r="BX441"/>
      <c r="BY441"/>
      <c r="BZ441"/>
      <c r="CA441"/>
      <c r="CB441"/>
      <c r="CC441"/>
      <c r="CD441"/>
      <c r="CE441"/>
      <c r="CF441"/>
      <c r="CG441"/>
      <c r="CH441"/>
      <c r="CI441"/>
      <c r="CJ441"/>
      <c r="CK441"/>
      <c r="CL441"/>
      <c r="CM441"/>
      <c r="CN441"/>
      <c r="CO441"/>
      <c r="CP441"/>
      <c r="CQ441"/>
      <c r="CR441"/>
      <c r="CS441"/>
      <c r="CT441"/>
      <c r="CU441"/>
      <c r="CV441"/>
      <c r="CW441"/>
      <c r="CX441"/>
      <c r="CY441"/>
      <c r="CZ441"/>
      <c r="DA441"/>
      <c r="DB441"/>
      <c r="DC441"/>
      <c r="DD441"/>
      <c r="DE441"/>
      <c r="DF441"/>
      <c r="DG441"/>
      <c r="DH441"/>
      <c r="DI441"/>
      <c r="DJ441"/>
      <c r="DK441"/>
      <c r="DL441"/>
    </row>
    <row r="442" spans="3:116" hidden="1" outlineLevel="2">
      <c r="C442" s="179">
        <v>418</v>
      </c>
      <c r="D442" s="195">
        <f t="shared" ca="1" si="34"/>
        <v>0.45940402516178663</v>
      </c>
      <c r="E442" s="195">
        <f t="shared" ca="1" si="30"/>
        <v>272.27380680516939</v>
      </c>
      <c r="F442" s="195">
        <f t="shared" ca="1" si="31"/>
        <v>267.88840522526522</v>
      </c>
      <c r="G442" s="195">
        <f t="shared" ca="1" si="32"/>
        <v>22.273806805169386</v>
      </c>
      <c r="H442" s="195">
        <f t="shared" ca="1" si="33"/>
        <v>17.888405225265217</v>
      </c>
      <c r="I442"/>
      <c r="O442"/>
      <c r="P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c r="BD442"/>
      <c r="BE442"/>
      <c r="BF442"/>
      <c r="BG442"/>
      <c r="BH442"/>
      <c r="BI442"/>
      <c r="BJ442"/>
      <c r="BK442"/>
      <c r="BL442"/>
      <c r="BM442"/>
      <c r="BN442"/>
      <c r="BO442"/>
      <c r="BP442"/>
      <c r="BQ442"/>
      <c r="BR442"/>
      <c r="BS442"/>
      <c r="BT442"/>
      <c r="BU442"/>
      <c r="BV442"/>
      <c r="BW442"/>
      <c r="BX442"/>
      <c r="BY442"/>
      <c r="BZ442"/>
      <c r="CA442"/>
      <c r="CB442"/>
      <c r="CC442"/>
      <c r="CD442"/>
      <c r="CE442"/>
      <c r="CF442"/>
      <c r="CG442"/>
      <c r="CH442"/>
      <c r="CI442"/>
      <c r="CJ442"/>
      <c r="CK442"/>
      <c r="CL442"/>
      <c r="CM442"/>
      <c r="CN442"/>
      <c r="CO442"/>
      <c r="CP442"/>
      <c r="CQ442"/>
      <c r="CR442"/>
      <c r="CS442"/>
      <c r="CT442"/>
      <c r="CU442"/>
      <c r="CV442"/>
      <c r="CW442"/>
      <c r="CX442"/>
      <c r="CY442"/>
      <c r="CZ442"/>
      <c r="DA442"/>
      <c r="DB442"/>
      <c r="DC442"/>
      <c r="DD442"/>
      <c r="DE442"/>
      <c r="DF442"/>
      <c r="DG442"/>
      <c r="DH442"/>
      <c r="DI442"/>
      <c r="DJ442"/>
      <c r="DK442"/>
      <c r="DL442"/>
    </row>
    <row r="443" spans="3:116" hidden="1" outlineLevel="2">
      <c r="C443" s="179">
        <v>419</v>
      </c>
      <c r="D443" s="195">
        <f t="shared" ca="1" si="34"/>
        <v>-0.31202726752684173</v>
      </c>
      <c r="E443" s="195">
        <f t="shared" ca="1" si="30"/>
        <v>229.82373483461382</v>
      </c>
      <c r="F443" s="195">
        <f t="shared" ca="1" si="31"/>
        <v>236.86869727665405</v>
      </c>
      <c r="G443" s="195">
        <f t="shared" ca="1" si="32"/>
        <v>0</v>
      </c>
      <c r="H443" s="195">
        <f t="shared" ca="1" si="33"/>
        <v>0</v>
      </c>
      <c r="I443"/>
      <c r="O443"/>
      <c r="P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c r="CA443"/>
      <c r="CB443"/>
      <c r="CC443"/>
      <c r="CD443"/>
      <c r="CE443"/>
      <c r="CF443"/>
      <c r="CG443"/>
      <c r="CH443"/>
      <c r="CI443"/>
      <c r="CJ443"/>
      <c r="CK443"/>
      <c r="CL443"/>
      <c r="CM443"/>
      <c r="CN443"/>
      <c r="CO443"/>
      <c r="CP443"/>
      <c r="CQ443"/>
      <c r="CR443"/>
      <c r="CS443"/>
      <c r="CT443"/>
      <c r="CU443"/>
      <c r="CV443"/>
      <c r="CW443"/>
      <c r="CX443"/>
      <c r="CY443"/>
      <c r="CZ443"/>
      <c r="DA443"/>
      <c r="DB443"/>
      <c r="DC443"/>
      <c r="DD443"/>
      <c r="DE443"/>
      <c r="DF443"/>
      <c r="DG443"/>
      <c r="DH443"/>
      <c r="DI443"/>
      <c r="DJ443"/>
      <c r="DK443"/>
      <c r="DL443"/>
    </row>
    <row r="444" spans="3:116" hidden="1" outlineLevel="2">
      <c r="C444" s="179">
        <v>420</v>
      </c>
      <c r="D444" s="195">
        <f t="shared" ca="1" si="34"/>
        <v>0.14274336808133042</v>
      </c>
      <c r="E444" s="195">
        <f t="shared" ca="1" si="30"/>
        <v>253.97425110081377</v>
      </c>
      <c r="F444" s="195">
        <f t="shared" ca="1" si="31"/>
        <v>254.69185516231298</v>
      </c>
      <c r="G444" s="195">
        <f t="shared" ca="1" si="32"/>
        <v>3.974251100813774</v>
      </c>
      <c r="H444" s="195">
        <f t="shared" ca="1" si="33"/>
        <v>4.6918551623129758</v>
      </c>
      <c r="I444"/>
      <c r="O444"/>
      <c r="P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c r="CA444"/>
      <c r="CB444"/>
      <c r="CC444"/>
      <c r="CD444"/>
      <c r="CE444"/>
      <c r="CF444"/>
      <c r="CG444"/>
      <c r="CH444"/>
      <c r="CI444"/>
      <c r="CJ444"/>
      <c r="CK444"/>
      <c r="CL444"/>
      <c r="CM444"/>
      <c r="CN444"/>
      <c r="CO444"/>
      <c r="CP444"/>
      <c r="CQ444"/>
      <c r="CR444"/>
      <c r="CS444"/>
      <c r="CT444"/>
      <c r="CU444"/>
      <c r="CV444"/>
      <c r="CW444"/>
      <c r="CX444"/>
      <c r="CY444"/>
      <c r="CZ444"/>
      <c r="DA444"/>
      <c r="DB444"/>
      <c r="DC444"/>
      <c r="DD444"/>
      <c r="DE444"/>
      <c r="DF444"/>
      <c r="DG444"/>
      <c r="DH444"/>
      <c r="DI444"/>
      <c r="DJ444"/>
      <c r="DK444"/>
      <c r="DL444"/>
    </row>
    <row r="445" spans="3:116" hidden="1" outlineLevel="2">
      <c r="C445" s="179">
        <v>421</v>
      </c>
      <c r="D445" s="195">
        <f t="shared" ca="1" si="34"/>
        <v>-0.19289733996444938</v>
      </c>
      <c r="E445" s="195">
        <f t="shared" ca="1" si="30"/>
        <v>235.91872471601053</v>
      </c>
      <c r="F445" s="195">
        <f t="shared" ca="1" si="31"/>
        <v>241.4133164636682</v>
      </c>
      <c r="G445" s="195">
        <f t="shared" ca="1" si="32"/>
        <v>0</v>
      </c>
      <c r="H445" s="195">
        <f t="shared" ca="1" si="33"/>
        <v>0</v>
      </c>
      <c r="I445"/>
      <c r="O445"/>
      <c r="P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c r="CA445"/>
      <c r="CB445"/>
      <c r="CC445"/>
      <c r="CD445"/>
      <c r="CE445"/>
      <c r="CF445"/>
      <c r="CG445"/>
      <c r="CH445"/>
      <c r="CI445"/>
      <c r="CJ445"/>
      <c r="CK445"/>
      <c r="CL445"/>
      <c r="CM445"/>
      <c r="CN445"/>
      <c r="CO445"/>
      <c r="CP445"/>
      <c r="CQ445"/>
      <c r="CR445"/>
      <c r="CS445"/>
      <c r="CT445"/>
      <c r="CU445"/>
      <c r="CV445"/>
      <c r="CW445"/>
      <c r="CX445"/>
      <c r="CY445"/>
      <c r="CZ445"/>
      <c r="DA445"/>
      <c r="DB445"/>
      <c r="DC445"/>
      <c r="DD445"/>
      <c r="DE445"/>
      <c r="DF445"/>
      <c r="DG445"/>
      <c r="DH445"/>
      <c r="DI445"/>
      <c r="DJ445"/>
      <c r="DK445"/>
      <c r="DL445"/>
    </row>
    <row r="446" spans="3:116" hidden="1" outlineLevel="2">
      <c r="C446" s="179">
        <v>422</v>
      </c>
      <c r="D446" s="195">
        <f t="shared" ca="1" si="34"/>
        <v>0.60617545744144985</v>
      </c>
      <c r="E446" s="195">
        <f t="shared" ca="1" si="30"/>
        <v>281.19719617871334</v>
      </c>
      <c r="F446" s="195">
        <f t="shared" ca="1" si="31"/>
        <v>274.23477409085297</v>
      </c>
      <c r="G446" s="195">
        <f t="shared" ca="1" si="32"/>
        <v>31.197196178713341</v>
      </c>
      <c r="H446" s="195">
        <f t="shared" ca="1" si="33"/>
        <v>24.234774090852966</v>
      </c>
      <c r="I446"/>
      <c r="O446"/>
      <c r="P446"/>
      <c r="V446"/>
      <c r="W446"/>
      <c r="X446"/>
      <c r="Y446"/>
      <c r="Z446"/>
      <c r="AA446"/>
      <c r="AB446"/>
      <c r="AC446"/>
      <c r="AD446"/>
      <c r="AE446"/>
      <c r="AF446"/>
      <c r="AG446"/>
      <c r="AH446"/>
      <c r="AI446"/>
      <c r="AJ446"/>
      <c r="AK446"/>
      <c r="AL446"/>
      <c r="AM446"/>
      <c r="AN446"/>
      <c r="AO446"/>
      <c r="AP446"/>
      <c r="AQ446"/>
      <c r="AR446"/>
      <c r="AS446"/>
      <c r="AT446"/>
      <c r="AU446"/>
      <c r="AV446"/>
      <c r="AW446"/>
      <c r="AX446"/>
      <c r="AY446"/>
      <c r="AZ446"/>
      <c r="BA446"/>
      <c r="BB446"/>
      <c r="BC446"/>
      <c r="BD446"/>
      <c r="BE446"/>
      <c r="BF446"/>
      <c r="BG446"/>
      <c r="BH446"/>
      <c r="BI446"/>
      <c r="BJ446"/>
      <c r="BK446"/>
      <c r="BL446"/>
      <c r="BM446"/>
      <c r="BN446"/>
      <c r="BO446"/>
      <c r="BP446"/>
      <c r="BQ446"/>
      <c r="BR446"/>
      <c r="BS446"/>
      <c r="BT446"/>
      <c r="BU446"/>
      <c r="BV446"/>
      <c r="BW446"/>
      <c r="BX446"/>
      <c r="BY446"/>
      <c r="BZ446"/>
      <c r="CA446"/>
      <c r="CB446"/>
      <c r="CC446"/>
      <c r="CD446"/>
      <c r="CE446"/>
      <c r="CF446"/>
      <c r="CG446"/>
      <c r="CH446"/>
      <c r="CI446"/>
      <c r="CJ446"/>
      <c r="CK446"/>
      <c r="CL446"/>
      <c r="CM446"/>
      <c r="CN446"/>
      <c r="CO446"/>
      <c r="CP446"/>
      <c r="CQ446"/>
      <c r="CR446"/>
      <c r="CS446"/>
      <c r="CT446"/>
      <c r="CU446"/>
      <c r="CV446"/>
      <c r="CW446"/>
      <c r="CX446"/>
      <c r="CY446"/>
      <c r="CZ446"/>
      <c r="DA446"/>
      <c r="DB446"/>
      <c r="DC446"/>
      <c r="DD446"/>
      <c r="DE446"/>
      <c r="DF446"/>
      <c r="DG446"/>
      <c r="DH446"/>
      <c r="DI446"/>
      <c r="DJ446"/>
      <c r="DK446"/>
      <c r="DL446"/>
    </row>
    <row r="447" spans="3:116" hidden="1" outlineLevel="2">
      <c r="C447" s="179">
        <v>423</v>
      </c>
      <c r="D447" s="195">
        <f t="shared" ca="1" si="34"/>
        <v>-2.1763721204272137</v>
      </c>
      <c r="E447" s="195">
        <f t="shared" ca="1" si="30"/>
        <v>152.57966168619475</v>
      </c>
      <c r="F447" s="195">
        <f t="shared" ca="1" si="31"/>
        <v>175.93095916648218</v>
      </c>
      <c r="G447" s="195">
        <f t="shared" ca="1" si="32"/>
        <v>0</v>
      </c>
      <c r="H447" s="195">
        <f t="shared" ca="1" si="33"/>
        <v>0</v>
      </c>
      <c r="I447"/>
      <c r="O447"/>
      <c r="P447"/>
      <c r="V447"/>
      <c r="W447"/>
      <c r="X447"/>
      <c r="Y447"/>
      <c r="Z447"/>
      <c r="AA447"/>
      <c r="AB447"/>
      <c r="AC447"/>
      <c r="AD447"/>
      <c r="AE447"/>
      <c r="AF447"/>
      <c r="AG447"/>
      <c r="AH447"/>
      <c r="AI447"/>
      <c r="AJ447"/>
      <c r="AK447"/>
      <c r="AL447"/>
      <c r="AM447"/>
      <c r="AN447"/>
      <c r="AO447"/>
      <c r="AP447"/>
      <c r="AQ447"/>
      <c r="AR447"/>
      <c r="AS447"/>
      <c r="AT447"/>
      <c r="AU447"/>
      <c r="AV447"/>
      <c r="AW447"/>
      <c r="AX447"/>
      <c r="AY447"/>
      <c r="AZ447"/>
      <c r="BA447"/>
      <c r="BB447"/>
      <c r="BC447"/>
      <c r="BD447"/>
      <c r="BE447"/>
      <c r="BF447"/>
      <c r="BG447"/>
      <c r="BH447"/>
      <c r="BI447"/>
      <c r="BJ447"/>
      <c r="BK447"/>
      <c r="BL447"/>
      <c r="BM447"/>
      <c r="BN447"/>
      <c r="BO447"/>
      <c r="BP447"/>
      <c r="BQ447"/>
      <c r="BR447"/>
      <c r="BS447"/>
      <c r="BT447"/>
      <c r="BU447"/>
      <c r="BV447"/>
      <c r="BW447"/>
      <c r="BX447"/>
      <c r="BY447"/>
      <c r="BZ447"/>
      <c r="CA447"/>
      <c r="CB447"/>
      <c r="CC447"/>
      <c r="CD447"/>
      <c r="CE447"/>
      <c r="CF447"/>
      <c r="CG447"/>
      <c r="CH447"/>
      <c r="CI447"/>
      <c r="CJ447"/>
      <c r="CK447"/>
      <c r="CL447"/>
      <c r="CM447"/>
      <c r="CN447"/>
      <c r="CO447"/>
      <c r="CP447"/>
      <c r="CQ447"/>
      <c r="CR447"/>
      <c r="CS447"/>
      <c r="CT447"/>
      <c r="CU447"/>
      <c r="CV447"/>
      <c r="CW447"/>
      <c r="CX447"/>
      <c r="CY447"/>
      <c r="CZ447"/>
      <c r="DA447"/>
      <c r="DB447"/>
      <c r="DC447"/>
      <c r="DD447"/>
      <c r="DE447"/>
      <c r="DF447"/>
      <c r="DG447"/>
      <c r="DH447"/>
      <c r="DI447"/>
      <c r="DJ447"/>
      <c r="DK447"/>
      <c r="DL447"/>
    </row>
    <row r="448" spans="3:116" hidden="1" outlineLevel="2">
      <c r="C448" s="179">
        <v>424</v>
      </c>
      <c r="D448" s="195">
        <f t="shared" ca="1" si="34"/>
        <v>2.1706187332345412</v>
      </c>
      <c r="E448" s="195">
        <f t="shared" ca="1" si="30"/>
        <v>396.54475935725799</v>
      </c>
      <c r="F448" s="195">
        <f t="shared" ca="1" si="31"/>
        <v>351.97366197656902</v>
      </c>
      <c r="G448" s="195">
        <f t="shared" ca="1" si="32"/>
        <v>146.54475935725799</v>
      </c>
      <c r="H448" s="195">
        <f t="shared" ca="1" si="33"/>
        <v>101.97366197656902</v>
      </c>
      <c r="I448"/>
      <c r="O448"/>
      <c r="P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c r="BR448"/>
      <c r="BS448"/>
      <c r="BT448"/>
      <c r="BU448"/>
      <c r="BV448"/>
      <c r="BW448"/>
      <c r="BX448"/>
      <c r="BY448"/>
      <c r="BZ448"/>
      <c r="CA448"/>
      <c r="CB448"/>
      <c r="CC448"/>
      <c r="CD448"/>
      <c r="CE448"/>
      <c r="CF448"/>
      <c r="CG448"/>
      <c r="CH448"/>
      <c r="CI448"/>
      <c r="CJ448"/>
      <c r="CK448"/>
      <c r="CL448"/>
      <c r="CM448"/>
      <c r="CN448"/>
      <c r="CO448"/>
      <c r="CP448"/>
      <c r="CQ448"/>
      <c r="CR448"/>
      <c r="CS448"/>
      <c r="CT448"/>
      <c r="CU448"/>
      <c r="CV448"/>
      <c r="CW448"/>
      <c r="CX448"/>
      <c r="CY448"/>
      <c r="CZ448"/>
      <c r="DA448"/>
      <c r="DB448"/>
      <c r="DC448"/>
      <c r="DD448"/>
      <c r="DE448"/>
      <c r="DF448"/>
      <c r="DG448"/>
      <c r="DH448"/>
      <c r="DI448"/>
      <c r="DJ448"/>
      <c r="DK448"/>
      <c r="DL448"/>
    </row>
    <row r="449" spans="3:116" hidden="1" outlineLevel="2">
      <c r="C449" s="179">
        <v>425</v>
      </c>
      <c r="D449" s="195">
        <f t="shared" ca="1" si="34"/>
        <v>-1.0745406174571832</v>
      </c>
      <c r="E449" s="195">
        <f t="shared" ca="1" si="30"/>
        <v>194.37251512959415</v>
      </c>
      <c r="F449" s="195">
        <f t="shared" ca="1" si="31"/>
        <v>209.73904126864815</v>
      </c>
      <c r="G449" s="195">
        <f t="shared" ca="1" si="32"/>
        <v>0</v>
      </c>
      <c r="H449" s="195">
        <f t="shared" ca="1" si="33"/>
        <v>0</v>
      </c>
      <c r="I449"/>
      <c r="O449"/>
      <c r="P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c r="BR449"/>
      <c r="BS449"/>
      <c r="BT449"/>
      <c r="BU449"/>
      <c r="BV449"/>
      <c r="BW449"/>
      <c r="BX449"/>
      <c r="BY449"/>
      <c r="BZ449"/>
      <c r="CA449"/>
      <c r="CB449"/>
      <c r="CC449"/>
      <c r="CD449"/>
      <c r="CE449"/>
      <c r="CF449"/>
      <c r="CG449"/>
      <c r="CH449"/>
      <c r="CI449"/>
      <c r="CJ449"/>
      <c r="CK449"/>
      <c r="CL449"/>
      <c r="CM449"/>
      <c r="CN449"/>
      <c r="CO449"/>
      <c r="CP449"/>
      <c r="CQ449"/>
      <c r="CR449"/>
      <c r="CS449"/>
      <c r="CT449"/>
      <c r="CU449"/>
      <c r="CV449"/>
      <c r="CW449"/>
      <c r="CX449"/>
      <c r="CY449"/>
      <c r="CZ449"/>
      <c r="DA449"/>
      <c r="DB449"/>
      <c r="DC449"/>
      <c r="DD449"/>
      <c r="DE449"/>
      <c r="DF449"/>
      <c r="DG449"/>
      <c r="DH449"/>
      <c r="DI449"/>
      <c r="DJ449"/>
      <c r="DK449"/>
      <c r="DL449"/>
    </row>
    <row r="450" spans="3:116" hidden="1" outlineLevel="2">
      <c r="C450" s="179">
        <v>426</v>
      </c>
      <c r="D450" s="195">
        <f t="shared" ca="1" si="34"/>
        <v>0.81235157922743262</v>
      </c>
      <c r="E450" s="195">
        <f t="shared" ca="1" si="30"/>
        <v>294.22839443861164</v>
      </c>
      <c r="F450" s="195">
        <f t="shared" ca="1" si="31"/>
        <v>283.40453987513729</v>
      </c>
      <c r="G450" s="195">
        <f t="shared" ca="1" si="32"/>
        <v>44.228394438611645</v>
      </c>
      <c r="H450" s="195">
        <f t="shared" ca="1" si="33"/>
        <v>33.404539875137289</v>
      </c>
      <c r="I450"/>
      <c r="O450"/>
      <c r="P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c r="BR450"/>
      <c r="BS450"/>
      <c r="BT450"/>
      <c r="BU450"/>
      <c r="BV450"/>
      <c r="BW450"/>
      <c r="BX450"/>
      <c r="BY450"/>
      <c r="BZ450"/>
      <c r="CA450"/>
      <c r="CB450"/>
      <c r="CC450"/>
      <c r="CD450"/>
      <c r="CE450"/>
      <c r="CF450"/>
      <c r="CG450"/>
      <c r="CH450"/>
      <c r="CI450"/>
      <c r="CJ450"/>
      <c r="CK450"/>
      <c r="CL450"/>
      <c r="CM450"/>
      <c r="CN450"/>
      <c r="CO450"/>
      <c r="CP450"/>
      <c r="CQ450"/>
      <c r="CR450"/>
      <c r="CS450"/>
      <c r="CT450"/>
      <c r="CU450"/>
      <c r="CV450"/>
      <c r="CW450"/>
      <c r="CX450"/>
      <c r="CY450"/>
      <c r="CZ450"/>
      <c r="DA450"/>
      <c r="DB450"/>
      <c r="DC450"/>
      <c r="DD450"/>
      <c r="DE450"/>
      <c r="DF450"/>
      <c r="DG450"/>
      <c r="DH450"/>
      <c r="DI450"/>
      <c r="DJ450"/>
      <c r="DK450"/>
      <c r="DL450"/>
    </row>
    <row r="451" spans="3:116" hidden="1" outlineLevel="2">
      <c r="C451" s="179">
        <v>427</v>
      </c>
      <c r="D451" s="195">
        <f t="shared" ca="1" si="34"/>
        <v>-1.7295976186550224</v>
      </c>
      <c r="E451" s="195">
        <f t="shared" ca="1" si="30"/>
        <v>168.3171838958028</v>
      </c>
      <c r="F451" s="195">
        <f t="shared" ca="1" si="31"/>
        <v>188.92771333581689</v>
      </c>
      <c r="G451" s="195">
        <f t="shared" ca="1" si="32"/>
        <v>0</v>
      </c>
      <c r="H451" s="195">
        <f t="shared" ca="1" si="33"/>
        <v>0</v>
      </c>
      <c r="I451"/>
      <c r="O451"/>
      <c r="P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c r="BR451"/>
      <c r="BS451"/>
      <c r="BT451"/>
      <c r="BU451"/>
      <c r="BV451"/>
      <c r="BW451"/>
      <c r="BX451"/>
      <c r="BY451"/>
      <c r="BZ451"/>
      <c r="CA451"/>
      <c r="CB451"/>
      <c r="CC451"/>
      <c r="CD451"/>
      <c r="CE451"/>
      <c r="CF451"/>
      <c r="CG451"/>
      <c r="CH451"/>
      <c r="CI451"/>
      <c r="CJ451"/>
      <c r="CK451"/>
      <c r="CL451"/>
      <c r="CM451"/>
      <c r="CN451"/>
      <c r="CO451"/>
      <c r="CP451"/>
      <c r="CQ451"/>
      <c r="CR451"/>
      <c r="CS451"/>
      <c r="CT451"/>
      <c r="CU451"/>
      <c r="CV451"/>
      <c r="CW451"/>
      <c r="CX451"/>
      <c r="CY451"/>
      <c r="CZ451"/>
      <c r="DA451"/>
      <c r="DB451"/>
      <c r="DC451"/>
      <c r="DD451"/>
      <c r="DE451"/>
      <c r="DF451"/>
      <c r="DG451"/>
      <c r="DH451"/>
      <c r="DI451"/>
      <c r="DJ451"/>
      <c r="DK451"/>
      <c r="DL451"/>
    </row>
    <row r="452" spans="3:116" hidden="1" outlineLevel="2">
      <c r="C452" s="179">
        <v>428</v>
      </c>
      <c r="D452" s="195">
        <f t="shared" ca="1" si="34"/>
        <v>0.18383879406624731</v>
      </c>
      <c r="E452" s="195">
        <f t="shared" ca="1" si="30"/>
        <v>256.27784759422542</v>
      </c>
      <c r="F452" s="195">
        <f t="shared" ca="1" si="31"/>
        <v>256.36706241172686</v>
      </c>
      <c r="G452" s="195">
        <f t="shared" ca="1" si="32"/>
        <v>6.2778475942254204</v>
      </c>
      <c r="H452" s="195">
        <f t="shared" ca="1" si="33"/>
        <v>6.367062411726863</v>
      </c>
      <c r="I452"/>
      <c r="O452"/>
      <c r="P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c r="BR452"/>
      <c r="BS452"/>
      <c r="BT452"/>
      <c r="BU452"/>
      <c r="BV452"/>
      <c r="BW452"/>
      <c r="BX452"/>
      <c r="BY452"/>
      <c r="BZ452"/>
      <c r="CA452"/>
      <c r="CB452"/>
      <c r="CC452"/>
      <c r="CD452"/>
      <c r="CE452"/>
      <c r="CF452"/>
      <c r="CG452"/>
      <c r="CH452"/>
      <c r="CI452"/>
      <c r="CJ452"/>
      <c r="CK452"/>
      <c r="CL452"/>
      <c r="CM452"/>
      <c r="CN452"/>
      <c r="CO452"/>
      <c r="CP452"/>
      <c r="CQ452"/>
      <c r="CR452"/>
      <c r="CS452"/>
      <c r="CT452"/>
      <c r="CU452"/>
      <c r="CV452"/>
      <c r="CW452"/>
      <c r="CX452"/>
      <c r="CY452"/>
      <c r="CZ452"/>
      <c r="DA452"/>
      <c r="DB452"/>
      <c r="DC452"/>
      <c r="DD452"/>
      <c r="DE452"/>
      <c r="DF452"/>
      <c r="DG452"/>
      <c r="DH452"/>
      <c r="DI452"/>
      <c r="DJ452"/>
      <c r="DK452"/>
      <c r="DL452"/>
    </row>
    <row r="453" spans="3:116" hidden="1" outlineLevel="2">
      <c r="C453" s="179">
        <v>429</v>
      </c>
      <c r="D453" s="195">
        <f t="shared" ca="1" si="34"/>
        <v>0.86784465266647781</v>
      </c>
      <c r="E453" s="195">
        <f t="shared" ca="1" si="30"/>
        <v>297.83779208021269</v>
      </c>
      <c r="F453" s="195">
        <f t="shared" ca="1" si="31"/>
        <v>285.92456557940494</v>
      </c>
      <c r="G453" s="195">
        <f t="shared" ca="1" si="32"/>
        <v>47.837792080212694</v>
      </c>
      <c r="H453" s="195">
        <f t="shared" ca="1" si="33"/>
        <v>35.924565579404941</v>
      </c>
      <c r="I453"/>
      <c r="O453"/>
      <c r="P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c r="BR453"/>
      <c r="BS453"/>
      <c r="BT453"/>
      <c r="BU453"/>
      <c r="BV453"/>
      <c r="BW453"/>
      <c r="BX453"/>
      <c r="BY453"/>
      <c r="BZ453"/>
      <c r="CA453"/>
      <c r="CB453"/>
      <c r="CC453"/>
      <c r="CD453"/>
      <c r="CE453"/>
      <c r="CF453"/>
      <c r="CG453"/>
      <c r="CH453"/>
      <c r="CI453"/>
      <c r="CJ453"/>
      <c r="CK453"/>
      <c r="CL453"/>
      <c r="CM453"/>
      <c r="CN453"/>
      <c r="CO453"/>
      <c r="CP453"/>
      <c r="CQ453"/>
      <c r="CR453"/>
      <c r="CS453"/>
      <c r="CT453"/>
      <c r="CU453"/>
      <c r="CV453"/>
      <c r="CW453"/>
      <c r="CX453"/>
      <c r="CY453"/>
      <c r="CZ453"/>
      <c r="DA453"/>
      <c r="DB453"/>
      <c r="DC453"/>
      <c r="DD453"/>
      <c r="DE453"/>
      <c r="DF453"/>
      <c r="DG453"/>
      <c r="DH453"/>
      <c r="DI453"/>
      <c r="DJ453"/>
      <c r="DK453"/>
      <c r="DL453"/>
    </row>
    <row r="454" spans="3:116" hidden="1" outlineLevel="2">
      <c r="C454" s="179">
        <v>430</v>
      </c>
      <c r="D454" s="195">
        <f t="shared" ca="1" si="34"/>
        <v>-1.1883063591279741</v>
      </c>
      <c r="E454" s="195">
        <f t="shared" ca="1" si="30"/>
        <v>189.57417650243949</v>
      </c>
      <c r="F454" s="195">
        <f t="shared" ca="1" si="31"/>
        <v>205.96686981754655</v>
      </c>
      <c r="G454" s="195">
        <f t="shared" ca="1" si="32"/>
        <v>0</v>
      </c>
      <c r="H454" s="195">
        <f t="shared" ca="1" si="33"/>
        <v>0</v>
      </c>
      <c r="I454"/>
      <c r="O454"/>
      <c r="P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c r="BR454"/>
      <c r="BS454"/>
      <c r="BT454"/>
      <c r="BU454"/>
      <c r="BV454"/>
      <c r="BW454"/>
      <c r="BX454"/>
      <c r="BY454"/>
      <c r="BZ454"/>
      <c r="CA454"/>
      <c r="CB454"/>
      <c r="CC454"/>
      <c r="CD454"/>
      <c r="CE454"/>
      <c r="CF454"/>
      <c r="CG454"/>
      <c r="CH454"/>
      <c r="CI454"/>
      <c r="CJ454"/>
      <c r="CK454"/>
      <c r="CL454"/>
      <c r="CM454"/>
      <c r="CN454"/>
      <c r="CO454"/>
      <c r="CP454"/>
      <c r="CQ454"/>
      <c r="CR454"/>
      <c r="CS454"/>
      <c r="CT454"/>
      <c r="CU454"/>
      <c r="CV454"/>
      <c r="CW454"/>
      <c r="CX454"/>
      <c r="CY454"/>
      <c r="CZ454"/>
      <c r="DA454"/>
      <c r="DB454"/>
      <c r="DC454"/>
      <c r="DD454"/>
      <c r="DE454"/>
      <c r="DF454"/>
      <c r="DG454"/>
      <c r="DH454"/>
      <c r="DI454"/>
      <c r="DJ454"/>
      <c r="DK454"/>
      <c r="DL454"/>
    </row>
    <row r="455" spans="3:116" hidden="1" outlineLevel="2">
      <c r="C455" s="179">
        <v>431</v>
      </c>
      <c r="D455" s="195">
        <f t="shared" ca="1" si="34"/>
        <v>0.70670537730400451</v>
      </c>
      <c r="E455" s="195">
        <f t="shared" ca="1" si="30"/>
        <v>287.47738306880996</v>
      </c>
      <c r="F455" s="195">
        <f t="shared" ca="1" si="31"/>
        <v>278.66821174375036</v>
      </c>
      <c r="G455" s="195">
        <f t="shared" ca="1" si="32"/>
        <v>37.477383068809957</v>
      </c>
      <c r="H455" s="195">
        <f t="shared" ca="1" si="33"/>
        <v>28.668211743750362</v>
      </c>
      <c r="I455"/>
      <c r="O455"/>
      <c r="P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c r="CA455"/>
      <c r="CB455"/>
      <c r="CC455"/>
      <c r="CD455"/>
      <c r="CE455"/>
      <c r="CF455"/>
      <c r="CG455"/>
      <c r="CH455"/>
      <c r="CI455"/>
      <c r="CJ455"/>
      <c r="CK455"/>
      <c r="CL455"/>
      <c r="CM455"/>
      <c r="CN455"/>
      <c r="CO455"/>
      <c r="CP455"/>
      <c r="CQ455"/>
      <c r="CR455"/>
      <c r="CS455"/>
      <c r="CT455"/>
      <c r="CU455"/>
      <c r="CV455"/>
      <c r="CW455"/>
      <c r="CX455"/>
      <c r="CY455"/>
      <c r="CZ455"/>
      <c r="DA455"/>
      <c r="DB455"/>
      <c r="DC455"/>
      <c r="DD455"/>
      <c r="DE455"/>
      <c r="DF455"/>
      <c r="DG455"/>
      <c r="DH455"/>
      <c r="DI455"/>
      <c r="DJ455"/>
      <c r="DK455"/>
      <c r="DL455"/>
    </row>
    <row r="456" spans="3:116" hidden="1" outlineLevel="2">
      <c r="C456" s="179">
        <v>432</v>
      </c>
      <c r="D456" s="195">
        <f t="shared" ca="1" si="34"/>
        <v>-1.8034513049025831</v>
      </c>
      <c r="E456" s="195">
        <f t="shared" ca="1" si="30"/>
        <v>165.6079727156461</v>
      </c>
      <c r="F456" s="195">
        <f t="shared" ca="1" si="31"/>
        <v>186.71488547031569</v>
      </c>
      <c r="G456" s="195">
        <f t="shared" ca="1" si="32"/>
        <v>0</v>
      </c>
      <c r="H456" s="195">
        <f t="shared" ca="1" si="33"/>
        <v>0</v>
      </c>
      <c r="I456"/>
      <c r="O456"/>
      <c r="P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c r="BR456"/>
      <c r="BS456"/>
      <c r="BT456"/>
      <c r="BU456"/>
      <c r="BV456"/>
      <c r="BW456"/>
      <c r="BX456"/>
      <c r="BY456"/>
      <c r="BZ456"/>
      <c r="CA456"/>
      <c r="CB456"/>
      <c r="CC456"/>
      <c r="CD456"/>
      <c r="CE456"/>
      <c r="CF456"/>
      <c r="CG456"/>
      <c r="CH456"/>
      <c r="CI456"/>
      <c r="CJ456"/>
      <c r="CK456"/>
      <c r="CL456"/>
      <c r="CM456"/>
      <c r="CN456"/>
      <c r="CO456"/>
      <c r="CP456"/>
      <c r="CQ456"/>
      <c r="CR456"/>
      <c r="CS456"/>
      <c r="CT456"/>
      <c r="CU456"/>
      <c r="CV456"/>
      <c r="CW456"/>
      <c r="CX456"/>
      <c r="CY456"/>
      <c r="CZ456"/>
      <c r="DA456"/>
      <c r="DB456"/>
      <c r="DC456"/>
      <c r="DD456"/>
      <c r="DE456"/>
      <c r="DF456"/>
      <c r="DG456"/>
      <c r="DH456"/>
      <c r="DI456"/>
      <c r="DJ456"/>
      <c r="DK456"/>
      <c r="DL456"/>
    </row>
    <row r="457" spans="3:116" hidden="1" outlineLevel="2">
      <c r="C457" s="179">
        <v>433</v>
      </c>
      <c r="D457" s="195">
        <f t="shared" ca="1" si="34"/>
        <v>-0.19699887761961193</v>
      </c>
      <c r="E457" s="195">
        <f t="shared" ca="1" si="30"/>
        <v>235.70621709405887</v>
      </c>
      <c r="F457" s="195">
        <f t="shared" ca="1" si="31"/>
        <v>241.25540942487132</v>
      </c>
      <c r="G457" s="195">
        <f t="shared" ca="1" si="32"/>
        <v>0</v>
      </c>
      <c r="H457" s="195">
        <f t="shared" ca="1" si="33"/>
        <v>0</v>
      </c>
      <c r="I457"/>
      <c r="O457"/>
      <c r="P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c r="CA457"/>
      <c r="CB457"/>
      <c r="CC457"/>
      <c r="CD457"/>
      <c r="CE457"/>
      <c r="CF457"/>
      <c r="CG457"/>
      <c r="CH457"/>
      <c r="CI457"/>
      <c r="CJ457"/>
      <c r="CK457"/>
      <c r="CL457"/>
      <c r="CM457"/>
      <c r="CN457"/>
      <c r="CO457"/>
      <c r="CP457"/>
      <c r="CQ457"/>
      <c r="CR457"/>
      <c r="CS457"/>
      <c r="CT457"/>
      <c r="CU457"/>
      <c r="CV457"/>
      <c r="CW457"/>
      <c r="CX457"/>
      <c r="CY457"/>
      <c r="CZ457"/>
      <c r="DA457"/>
      <c r="DB457"/>
      <c r="DC457"/>
      <c r="DD457"/>
      <c r="DE457"/>
      <c r="DF457"/>
      <c r="DG457"/>
      <c r="DH457"/>
      <c r="DI457"/>
      <c r="DJ457"/>
      <c r="DK457"/>
      <c r="DL457"/>
    </row>
    <row r="458" spans="3:116" hidden="1" outlineLevel="2">
      <c r="C458" s="179">
        <v>434</v>
      </c>
      <c r="D458" s="195">
        <f t="shared" ca="1" si="34"/>
        <v>9.9085781435927542E-2</v>
      </c>
      <c r="E458" s="195">
        <f t="shared" ca="1" si="30"/>
        <v>251.54971187579721</v>
      </c>
      <c r="F458" s="195">
        <f t="shared" ca="1" si="31"/>
        <v>252.92419426149917</v>
      </c>
      <c r="G458" s="195">
        <f t="shared" ca="1" si="32"/>
        <v>1.5497118757972146</v>
      </c>
      <c r="H458" s="195">
        <f t="shared" ca="1" si="33"/>
        <v>2.9241942614991672</v>
      </c>
      <c r="I458"/>
      <c r="O458"/>
      <c r="P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c r="BR458"/>
      <c r="BS458"/>
      <c r="BT458"/>
      <c r="BU458"/>
      <c r="BV458"/>
      <c r="BW458"/>
      <c r="BX458"/>
      <c r="BY458"/>
      <c r="BZ458"/>
      <c r="CA458"/>
      <c r="CB458"/>
      <c r="CC458"/>
      <c r="CD458"/>
      <c r="CE458"/>
      <c r="CF458"/>
      <c r="CG458"/>
      <c r="CH458"/>
      <c r="CI458"/>
      <c r="CJ458"/>
      <c r="CK458"/>
      <c r="CL458"/>
      <c r="CM458"/>
      <c r="CN458"/>
      <c r="CO458"/>
      <c r="CP458"/>
      <c r="CQ458"/>
      <c r="CR458"/>
      <c r="CS458"/>
      <c r="CT458"/>
      <c r="CU458"/>
      <c r="CV458"/>
      <c r="CW458"/>
      <c r="CX458"/>
      <c r="CY458"/>
      <c r="CZ458"/>
      <c r="DA458"/>
      <c r="DB458"/>
      <c r="DC458"/>
      <c r="DD458"/>
      <c r="DE458"/>
      <c r="DF458"/>
      <c r="DG458"/>
      <c r="DH458"/>
      <c r="DI458"/>
      <c r="DJ458"/>
      <c r="DK458"/>
      <c r="DL458"/>
    </row>
    <row r="459" spans="3:116" hidden="1" outlineLevel="2">
      <c r="C459" s="179">
        <v>435</v>
      </c>
      <c r="D459" s="195">
        <f t="shared" ca="1" si="34"/>
        <v>-1.7809506478001389</v>
      </c>
      <c r="E459" s="195">
        <f t="shared" ca="1" si="30"/>
        <v>166.42872381711655</v>
      </c>
      <c r="F459" s="195">
        <f t="shared" ca="1" si="31"/>
        <v>187.38629802674095</v>
      </c>
      <c r="G459" s="195">
        <f t="shared" ca="1" si="32"/>
        <v>0</v>
      </c>
      <c r="H459" s="195">
        <f t="shared" ca="1" si="33"/>
        <v>0</v>
      </c>
      <c r="I459"/>
      <c r="O459"/>
      <c r="P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c r="BR459"/>
      <c r="BS459"/>
      <c r="BT459"/>
      <c r="BU459"/>
      <c r="BV459"/>
      <c r="BW459"/>
      <c r="BX459"/>
      <c r="BY459"/>
      <c r="BZ459"/>
      <c r="CA459"/>
      <c r="CB459"/>
      <c r="CC459"/>
      <c r="CD459"/>
      <c r="CE459"/>
      <c r="CF459"/>
      <c r="CG459"/>
      <c r="CH459"/>
      <c r="CI459"/>
      <c r="CJ459"/>
      <c r="CK459"/>
      <c r="CL459"/>
      <c r="CM459"/>
      <c r="CN459"/>
      <c r="CO459"/>
      <c r="CP459"/>
      <c r="CQ459"/>
      <c r="CR459"/>
      <c r="CS459"/>
      <c r="CT459"/>
      <c r="CU459"/>
      <c r="CV459"/>
      <c r="CW459"/>
      <c r="CX459"/>
      <c r="CY459"/>
      <c r="CZ459"/>
      <c r="DA459"/>
      <c r="DB459"/>
      <c r="DC459"/>
      <c r="DD459"/>
      <c r="DE459"/>
      <c r="DF459"/>
      <c r="DG459"/>
      <c r="DH459"/>
      <c r="DI459"/>
      <c r="DJ459"/>
      <c r="DK459"/>
      <c r="DL459"/>
    </row>
    <row r="460" spans="3:116" hidden="1" outlineLevel="2">
      <c r="C460" s="179">
        <v>436</v>
      </c>
      <c r="D460" s="195">
        <f t="shared" ca="1" si="34"/>
        <v>0.74001936494368814</v>
      </c>
      <c r="E460" s="195">
        <f t="shared" ca="1" si="30"/>
        <v>289.58932403037539</v>
      </c>
      <c r="F460" s="195">
        <f t="shared" ca="1" si="31"/>
        <v>280.15313574907628</v>
      </c>
      <c r="G460" s="195">
        <f t="shared" ca="1" si="32"/>
        <v>39.589324030375394</v>
      </c>
      <c r="H460" s="195">
        <f t="shared" ca="1" si="33"/>
        <v>30.153135749076284</v>
      </c>
      <c r="I460"/>
      <c r="O460"/>
      <c r="P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c r="BR460"/>
      <c r="BS460"/>
      <c r="BT460"/>
      <c r="BU460"/>
      <c r="BV460"/>
      <c r="BW460"/>
      <c r="BX460"/>
      <c r="BY460"/>
      <c r="BZ460"/>
      <c r="CA460"/>
      <c r="CB460"/>
      <c r="CC460"/>
      <c r="CD460"/>
      <c r="CE460"/>
      <c r="CF460"/>
      <c r="CG460"/>
      <c r="CH460"/>
      <c r="CI460"/>
      <c r="CJ460"/>
      <c r="CK460"/>
      <c r="CL460"/>
      <c r="CM460"/>
      <c r="CN460"/>
      <c r="CO460"/>
      <c r="CP460"/>
      <c r="CQ460"/>
      <c r="CR460"/>
      <c r="CS460"/>
      <c r="CT460"/>
      <c r="CU460"/>
      <c r="CV460"/>
      <c r="CW460"/>
      <c r="CX460"/>
      <c r="CY460"/>
      <c r="CZ460"/>
      <c r="DA460"/>
      <c r="DB460"/>
      <c r="DC460"/>
      <c r="DD460"/>
      <c r="DE460"/>
      <c r="DF460"/>
      <c r="DG460"/>
      <c r="DH460"/>
      <c r="DI460"/>
      <c r="DJ460"/>
      <c r="DK460"/>
      <c r="DL460"/>
    </row>
    <row r="461" spans="3:116" hidden="1" outlineLevel="2">
      <c r="C461" s="179">
        <v>437</v>
      </c>
      <c r="D461" s="195">
        <f t="shared" ca="1" si="34"/>
        <v>-0.45171434806939031</v>
      </c>
      <c r="E461" s="195">
        <f t="shared" ca="1" si="30"/>
        <v>222.87725673901843</v>
      </c>
      <c r="F461" s="195">
        <f t="shared" ca="1" si="31"/>
        <v>231.6487076430551</v>
      </c>
      <c r="G461" s="195">
        <f t="shared" ca="1" si="32"/>
        <v>0</v>
      </c>
      <c r="H461" s="195">
        <f t="shared" ca="1" si="33"/>
        <v>0</v>
      </c>
      <c r="I461"/>
      <c r="O461"/>
      <c r="P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c r="BR461"/>
      <c r="BS461"/>
      <c r="BT461"/>
      <c r="BU461"/>
      <c r="BV461"/>
      <c r="BW461"/>
      <c r="BX461"/>
      <c r="BY461"/>
      <c r="BZ461"/>
      <c r="CA461"/>
      <c r="CB461"/>
      <c r="CC461"/>
      <c r="CD461"/>
      <c r="CE461"/>
      <c r="CF461"/>
      <c r="CG461"/>
      <c r="CH461"/>
      <c r="CI461"/>
      <c r="CJ461"/>
      <c r="CK461"/>
      <c r="CL461"/>
      <c r="CM461"/>
      <c r="CN461"/>
      <c r="CO461"/>
      <c r="CP461"/>
      <c r="CQ461"/>
      <c r="CR461"/>
      <c r="CS461"/>
      <c r="CT461"/>
      <c r="CU461"/>
      <c r="CV461"/>
      <c r="CW461"/>
      <c r="CX461"/>
      <c r="CY461"/>
      <c r="CZ461"/>
      <c r="DA461"/>
      <c r="DB461"/>
      <c r="DC461"/>
      <c r="DD461"/>
      <c r="DE461"/>
      <c r="DF461"/>
      <c r="DG461"/>
      <c r="DH461"/>
      <c r="DI461"/>
      <c r="DJ461"/>
      <c r="DK461"/>
      <c r="DL461"/>
    </row>
    <row r="462" spans="3:116" hidden="1" outlineLevel="2">
      <c r="C462" s="179">
        <v>438</v>
      </c>
      <c r="D462" s="195">
        <f t="shared" ca="1" si="34"/>
        <v>0.68978897496806624</v>
      </c>
      <c r="E462" s="195">
        <f t="shared" ca="1" si="30"/>
        <v>286.41087065548425</v>
      </c>
      <c r="F462" s="195">
        <f t="shared" ca="1" si="31"/>
        <v>277.91720263364277</v>
      </c>
      <c r="G462" s="195">
        <f t="shared" ca="1" si="32"/>
        <v>36.410870655484246</v>
      </c>
      <c r="H462" s="195">
        <f t="shared" ca="1" si="33"/>
        <v>27.917202633642773</v>
      </c>
      <c r="I462"/>
      <c r="O462"/>
      <c r="P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c r="BR462"/>
      <c r="BS462"/>
      <c r="BT462"/>
      <c r="BU462"/>
      <c r="BV462"/>
      <c r="BW462"/>
      <c r="BX462"/>
      <c r="BY462"/>
      <c r="BZ462"/>
      <c r="CA462"/>
      <c r="CB462"/>
      <c r="CC462"/>
      <c r="CD462"/>
      <c r="CE462"/>
      <c r="CF462"/>
      <c r="CG462"/>
      <c r="CH462"/>
      <c r="CI462"/>
      <c r="CJ462"/>
      <c r="CK462"/>
      <c r="CL462"/>
      <c r="CM462"/>
      <c r="CN462"/>
      <c r="CO462"/>
      <c r="CP462"/>
      <c r="CQ462"/>
      <c r="CR462"/>
      <c r="CS462"/>
      <c r="CT462"/>
      <c r="CU462"/>
      <c r="CV462"/>
      <c r="CW462"/>
      <c r="CX462"/>
      <c r="CY462"/>
      <c r="CZ462"/>
      <c r="DA462"/>
      <c r="DB462"/>
      <c r="DC462"/>
      <c r="DD462"/>
      <c r="DE462"/>
      <c r="DF462"/>
      <c r="DG462"/>
      <c r="DH462"/>
      <c r="DI462"/>
      <c r="DJ462"/>
      <c r="DK462"/>
      <c r="DL462"/>
    </row>
    <row r="463" spans="3:116" hidden="1" outlineLevel="2">
      <c r="C463" s="179">
        <v>439</v>
      </c>
      <c r="D463" s="195">
        <f t="shared" ca="1" si="34"/>
        <v>-4.9992563179817109E-2</v>
      </c>
      <c r="E463" s="195">
        <f t="shared" ca="1" si="30"/>
        <v>243.44371852206095</v>
      </c>
      <c r="F463" s="195">
        <f t="shared" ca="1" si="31"/>
        <v>246.98008763183191</v>
      </c>
      <c r="G463" s="195">
        <f t="shared" ca="1" si="32"/>
        <v>0</v>
      </c>
      <c r="H463" s="195">
        <f t="shared" ca="1" si="33"/>
        <v>0</v>
      </c>
      <c r="I463"/>
      <c r="O463"/>
      <c r="P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c r="BR463"/>
      <c r="BS463"/>
      <c r="BT463"/>
      <c r="BU463"/>
      <c r="BV463"/>
      <c r="BW463"/>
      <c r="BX463"/>
      <c r="BY463"/>
      <c r="BZ463"/>
      <c r="CA463"/>
      <c r="CB463"/>
      <c r="CC463"/>
      <c r="CD463"/>
      <c r="CE463"/>
      <c r="CF463"/>
      <c r="CG463"/>
      <c r="CH463"/>
      <c r="CI463"/>
      <c r="CJ463"/>
      <c r="CK463"/>
      <c r="CL463"/>
      <c r="CM463"/>
      <c r="CN463"/>
      <c r="CO463"/>
      <c r="CP463"/>
      <c r="CQ463"/>
      <c r="CR463"/>
      <c r="CS463"/>
      <c r="CT463"/>
      <c r="CU463"/>
      <c r="CV463"/>
      <c r="CW463"/>
      <c r="CX463"/>
      <c r="CY463"/>
      <c r="CZ463"/>
      <c r="DA463"/>
      <c r="DB463"/>
      <c r="DC463"/>
      <c r="DD463"/>
      <c r="DE463"/>
      <c r="DF463"/>
      <c r="DG463"/>
      <c r="DH463"/>
      <c r="DI463"/>
      <c r="DJ463"/>
      <c r="DK463"/>
      <c r="DL463"/>
    </row>
    <row r="464" spans="3:116" hidden="1" outlineLevel="2">
      <c r="C464" s="179">
        <v>440</v>
      </c>
      <c r="D464" s="195">
        <f t="shared" ca="1" si="34"/>
        <v>-6.4905655901699565E-3</v>
      </c>
      <c r="E464" s="195">
        <f t="shared" ca="1" si="30"/>
        <v>245.78172658118069</v>
      </c>
      <c r="F464" s="195">
        <f t="shared" ca="1" si="31"/>
        <v>248.70003279447985</v>
      </c>
      <c r="G464" s="195">
        <f t="shared" ca="1" si="32"/>
        <v>0</v>
      </c>
      <c r="H464" s="195">
        <f t="shared" ca="1" si="33"/>
        <v>0</v>
      </c>
      <c r="I464"/>
      <c r="O464"/>
      <c r="P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c r="BR464"/>
      <c r="BS464"/>
      <c r="BT464"/>
      <c r="BU464"/>
      <c r="BV464"/>
      <c r="BW464"/>
      <c r="BX464"/>
      <c r="BY464"/>
      <c r="BZ464"/>
      <c r="CA464"/>
      <c r="CB464"/>
      <c r="CC464"/>
      <c r="CD464"/>
      <c r="CE464"/>
      <c r="CF464"/>
      <c r="CG464"/>
      <c r="CH464"/>
      <c r="CI464"/>
      <c r="CJ464"/>
      <c r="CK464"/>
      <c r="CL464"/>
      <c r="CM464"/>
      <c r="CN464"/>
      <c r="CO464"/>
      <c r="CP464"/>
      <c r="CQ464"/>
      <c r="CR464"/>
      <c r="CS464"/>
      <c r="CT464"/>
      <c r="CU464"/>
      <c r="CV464"/>
      <c r="CW464"/>
      <c r="CX464"/>
      <c r="CY464"/>
      <c r="CZ464"/>
      <c r="DA464"/>
      <c r="DB464"/>
      <c r="DC464"/>
      <c r="DD464"/>
      <c r="DE464"/>
      <c r="DF464"/>
      <c r="DG464"/>
      <c r="DH464"/>
      <c r="DI464"/>
      <c r="DJ464"/>
      <c r="DK464"/>
      <c r="DL464"/>
    </row>
    <row r="465" spans="3:116" hidden="1" outlineLevel="2">
      <c r="C465" s="179">
        <v>441</v>
      </c>
      <c r="D465" s="195">
        <f t="shared" ca="1" si="34"/>
        <v>-0.25149966976006649</v>
      </c>
      <c r="E465" s="195">
        <f t="shared" ca="1" si="30"/>
        <v>232.90054283686396</v>
      </c>
      <c r="F465" s="195">
        <f t="shared" ca="1" si="31"/>
        <v>239.16693616103743</v>
      </c>
      <c r="G465" s="195">
        <f t="shared" ca="1" si="32"/>
        <v>0</v>
      </c>
      <c r="H465" s="195">
        <f t="shared" ca="1" si="33"/>
        <v>0</v>
      </c>
      <c r="I465"/>
      <c r="O465"/>
      <c r="P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c r="BR465"/>
      <c r="BS465"/>
      <c r="BT465"/>
      <c r="BU465"/>
      <c r="BV465"/>
      <c r="BW465"/>
      <c r="BX465"/>
      <c r="BY465"/>
      <c r="BZ465"/>
      <c r="CA465"/>
      <c r="CB465"/>
      <c r="CC465"/>
      <c r="CD465"/>
      <c r="CE465"/>
      <c r="CF465"/>
      <c r="CG465"/>
      <c r="CH465"/>
      <c r="CI465"/>
      <c r="CJ465"/>
      <c r="CK465"/>
      <c r="CL465"/>
      <c r="CM465"/>
      <c r="CN465"/>
      <c r="CO465"/>
      <c r="CP465"/>
      <c r="CQ465"/>
      <c r="CR465"/>
      <c r="CS465"/>
      <c r="CT465"/>
      <c r="CU465"/>
      <c r="CV465"/>
      <c r="CW465"/>
      <c r="CX465"/>
      <c r="CY465"/>
      <c r="CZ465"/>
      <c r="DA465"/>
      <c r="DB465"/>
      <c r="DC465"/>
      <c r="DD465"/>
      <c r="DE465"/>
      <c r="DF465"/>
      <c r="DG465"/>
      <c r="DH465"/>
      <c r="DI465"/>
      <c r="DJ465"/>
      <c r="DK465"/>
      <c r="DL465"/>
    </row>
    <row r="466" spans="3:116" hidden="1" outlineLevel="2">
      <c r="C466" s="179">
        <v>442</v>
      </c>
      <c r="D466" s="195">
        <f t="shared" ca="1" si="34"/>
        <v>-6.5183600665985331E-2</v>
      </c>
      <c r="E466" s="195">
        <f t="shared" ca="1" si="30"/>
        <v>242.63252867840052</v>
      </c>
      <c r="F466" s="195">
        <f t="shared" ca="1" si="31"/>
        <v>246.3822835344333</v>
      </c>
      <c r="G466" s="195">
        <f t="shared" ca="1" si="32"/>
        <v>0</v>
      </c>
      <c r="H466" s="195">
        <f t="shared" ca="1" si="33"/>
        <v>0</v>
      </c>
      <c r="I466"/>
      <c r="O466"/>
      <c r="P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c r="BR466"/>
      <c r="BS466"/>
      <c r="BT466"/>
      <c r="BU466"/>
      <c r="BV466"/>
      <c r="BW466"/>
      <c r="BX466"/>
      <c r="BY466"/>
      <c r="BZ466"/>
      <c r="CA466"/>
      <c r="CB466"/>
      <c r="CC466"/>
      <c r="CD466"/>
      <c r="CE466"/>
      <c r="CF466"/>
      <c r="CG466"/>
      <c r="CH466"/>
      <c r="CI466"/>
      <c r="CJ466"/>
      <c r="CK466"/>
      <c r="CL466"/>
      <c r="CM466"/>
      <c r="CN466"/>
      <c r="CO466"/>
      <c r="CP466"/>
      <c r="CQ466"/>
      <c r="CR466"/>
      <c r="CS466"/>
      <c r="CT466"/>
      <c r="CU466"/>
      <c r="CV466"/>
      <c r="CW466"/>
      <c r="CX466"/>
      <c r="CY466"/>
      <c r="CZ466"/>
      <c r="DA466"/>
      <c r="DB466"/>
      <c r="DC466"/>
      <c r="DD466"/>
      <c r="DE466"/>
      <c r="DF466"/>
      <c r="DG466"/>
      <c r="DH466"/>
      <c r="DI466"/>
      <c r="DJ466"/>
      <c r="DK466"/>
      <c r="DL466"/>
    </row>
    <row r="467" spans="3:116" hidden="1" outlineLevel="2">
      <c r="C467" s="179">
        <v>443</v>
      </c>
      <c r="D467" s="195">
        <f t="shared" ca="1" si="34"/>
        <v>0.44820185663908441</v>
      </c>
      <c r="E467" s="195">
        <f t="shared" ca="1" si="30"/>
        <v>271.60448545125843</v>
      </c>
      <c r="F467" s="195">
        <f t="shared" ca="1" si="31"/>
        <v>267.41010161385032</v>
      </c>
      <c r="G467" s="195">
        <f t="shared" ca="1" si="32"/>
        <v>21.604485451258427</v>
      </c>
      <c r="H467" s="195">
        <f t="shared" ca="1" si="33"/>
        <v>17.410101613850316</v>
      </c>
      <c r="I467"/>
      <c r="O467"/>
      <c r="P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c r="BR467"/>
      <c r="BS467"/>
      <c r="BT467"/>
      <c r="BU467"/>
      <c r="BV467"/>
      <c r="BW467"/>
      <c r="BX467"/>
      <c r="BY467"/>
      <c r="BZ467"/>
      <c r="CA467"/>
      <c r="CB467"/>
      <c r="CC467"/>
      <c r="CD467"/>
      <c r="CE467"/>
      <c r="CF467"/>
      <c r="CG467"/>
      <c r="CH467"/>
      <c r="CI467"/>
      <c r="CJ467"/>
      <c r="CK467"/>
      <c r="CL467"/>
      <c r="CM467"/>
      <c r="CN467"/>
      <c r="CO467"/>
      <c r="CP467"/>
      <c r="CQ467"/>
      <c r="CR467"/>
      <c r="CS467"/>
      <c r="CT467"/>
      <c r="CU467"/>
      <c r="CV467"/>
      <c r="CW467"/>
      <c r="CX467"/>
      <c r="CY467"/>
      <c r="CZ467"/>
      <c r="DA467"/>
      <c r="DB467"/>
      <c r="DC467"/>
      <c r="DD467"/>
      <c r="DE467"/>
      <c r="DF467"/>
      <c r="DG467"/>
      <c r="DH467"/>
      <c r="DI467"/>
      <c r="DJ467"/>
      <c r="DK467"/>
      <c r="DL467"/>
    </row>
    <row r="468" spans="3:116" hidden="1" outlineLevel="2">
      <c r="C468" s="179">
        <v>444</v>
      </c>
      <c r="D468" s="195">
        <f t="shared" ca="1" si="34"/>
        <v>0.25152039183587571</v>
      </c>
      <c r="E468" s="195">
        <f t="shared" ca="1" si="30"/>
        <v>260.11735822335817</v>
      </c>
      <c r="F468" s="195">
        <f t="shared" ca="1" si="31"/>
        <v>259.15007475394805</v>
      </c>
      <c r="G468" s="195">
        <f t="shared" ca="1" si="32"/>
        <v>10.117358223358167</v>
      </c>
      <c r="H468" s="195">
        <f t="shared" ca="1" si="33"/>
        <v>9.1500747539480471</v>
      </c>
      <c r="I468"/>
      <c r="O468"/>
      <c r="P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c r="BR468"/>
      <c r="BS468"/>
      <c r="BT468"/>
      <c r="BU468"/>
      <c r="BV468"/>
      <c r="BW468"/>
      <c r="BX468"/>
      <c r="BY468"/>
      <c r="BZ468"/>
      <c r="CA468"/>
      <c r="CB468"/>
      <c r="CC468"/>
      <c r="CD468"/>
      <c r="CE468"/>
      <c r="CF468"/>
      <c r="CG468"/>
      <c r="CH468"/>
      <c r="CI468"/>
      <c r="CJ468"/>
      <c r="CK468"/>
      <c r="CL468"/>
      <c r="CM468"/>
      <c r="CN468"/>
      <c r="CO468"/>
      <c r="CP468"/>
      <c r="CQ468"/>
      <c r="CR468"/>
      <c r="CS468"/>
      <c r="CT468"/>
      <c r="CU468"/>
      <c r="CV468"/>
      <c r="CW468"/>
      <c r="CX468"/>
      <c r="CY468"/>
      <c r="CZ468"/>
      <c r="DA468"/>
      <c r="DB468"/>
      <c r="DC468"/>
      <c r="DD468"/>
      <c r="DE468"/>
      <c r="DF468"/>
      <c r="DG468"/>
      <c r="DH468"/>
      <c r="DI468"/>
      <c r="DJ468"/>
      <c r="DK468"/>
      <c r="DL468"/>
    </row>
    <row r="469" spans="3:116" hidden="1" outlineLevel="2">
      <c r="C469" s="179">
        <v>445</v>
      </c>
      <c r="D469" s="195">
        <f t="shared" ca="1" si="34"/>
        <v>-0.7801447834070987</v>
      </c>
      <c r="E469" s="195">
        <f t="shared" ca="1" si="30"/>
        <v>207.36071938230006</v>
      </c>
      <c r="F469" s="195">
        <f t="shared" ca="1" si="31"/>
        <v>219.82424423317261</v>
      </c>
      <c r="G469" s="195">
        <f t="shared" ca="1" si="32"/>
        <v>0</v>
      </c>
      <c r="H469" s="195">
        <f t="shared" ca="1" si="33"/>
        <v>0</v>
      </c>
      <c r="I469"/>
      <c r="O469"/>
      <c r="P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c r="BR469"/>
      <c r="BS469"/>
      <c r="BT469"/>
      <c r="BU469"/>
      <c r="BV469"/>
      <c r="BW469"/>
      <c r="BX469"/>
      <c r="BY469"/>
      <c r="BZ469"/>
      <c r="CA469"/>
      <c r="CB469"/>
      <c r="CC469"/>
      <c r="CD469"/>
      <c r="CE469"/>
      <c r="CF469"/>
      <c r="CG469"/>
      <c r="CH469"/>
      <c r="CI469"/>
      <c r="CJ469"/>
      <c r="CK469"/>
      <c r="CL469"/>
      <c r="CM469"/>
      <c r="CN469"/>
      <c r="CO469"/>
      <c r="CP469"/>
      <c r="CQ469"/>
      <c r="CR469"/>
      <c r="CS469"/>
      <c r="CT469"/>
      <c r="CU469"/>
      <c r="CV469"/>
      <c r="CW469"/>
      <c r="CX469"/>
      <c r="CY469"/>
      <c r="CZ469"/>
      <c r="DA469"/>
      <c r="DB469"/>
      <c r="DC469"/>
      <c r="DD469"/>
      <c r="DE469"/>
      <c r="DF469"/>
      <c r="DG469"/>
      <c r="DH469"/>
      <c r="DI469"/>
      <c r="DJ469"/>
      <c r="DK469"/>
      <c r="DL469"/>
    </row>
    <row r="470" spans="3:116" hidden="1" outlineLevel="2">
      <c r="C470" s="179">
        <v>446</v>
      </c>
      <c r="D470" s="195">
        <f t="shared" ca="1" si="34"/>
        <v>-1.1730960971202451</v>
      </c>
      <c r="E470" s="195">
        <f t="shared" ca="1" si="30"/>
        <v>190.20878054702632</v>
      </c>
      <c r="F470" s="195">
        <f t="shared" ca="1" si="31"/>
        <v>206.46724608841947</v>
      </c>
      <c r="G470" s="195">
        <f t="shared" ca="1" si="32"/>
        <v>0</v>
      </c>
      <c r="H470" s="195">
        <f t="shared" ca="1" si="33"/>
        <v>0</v>
      </c>
      <c r="I470"/>
      <c r="O470"/>
      <c r="P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c r="BR470"/>
      <c r="BS470"/>
      <c r="BT470"/>
      <c r="BU470"/>
      <c r="BV470"/>
      <c r="BW470"/>
      <c r="BX470"/>
      <c r="BY470"/>
      <c r="BZ470"/>
      <c r="CA470"/>
      <c r="CB470"/>
      <c r="CC470"/>
      <c r="CD470"/>
      <c r="CE470"/>
      <c r="CF470"/>
      <c r="CG470"/>
      <c r="CH470"/>
      <c r="CI470"/>
      <c r="CJ470"/>
      <c r="CK470"/>
      <c r="CL470"/>
      <c r="CM470"/>
      <c r="CN470"/>
      <c r="CO470"/>
      <c r="CP470"/>
      <c r="CQ470"/>
      <c r="CR470"/>
      <c r="CS470"/>
      <c r="CT470"/>
      <c r="CU470"/>
      <c r="CV470"/>
      <c r="CW470"/>
      <c r="CX470"/>
      <c r="CY470"/>
      <c r="CZ470"/>
      <c r="DA470"/>
      <c r="DB470"/>
      <c r="DC470"/>
      <c r="DD470"/>
      <c r="DE470"/>
      <c r="DF470"/>
      <c r="DG470"/>
      <c r="DH470"/>
      <c r="DI470"/>
      <c r="DJ470"/>
      <c r="DK470"/>
      <c r="DL470"/>
    </row>
    <row r="471" spans="3:116" hidden="1" outlineLevel="2">
      <c r="C471" s="179">
        <v>447</v>
      </c>
      <c r="D471" s="195">
        <f t="shared" ca="1" si="34"/>
        <v>-0.73129150357521711</v>
      </c>
      <c r="E471" s="195">
        <f t="shared" ca="1" si="30"/>
        <v>209.59848291674393</v>
      </c>
      <c r="F471" s="195">
        <f t="shared" ca="1" si="31"/>
        <v>221.54412514272894</v>
      </c>
      <c r="G471" s="195">
        <f t="shared" ca="1" si="32"/>
        <v>0</v>
      </c>
      <c r="H471" s="195">
        <f t="shared" ca="1" si="33"/>
        <v>0</v>
      </c>
      <c r="I471"/>
      <c r="O471"/>
      <c r="P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C471"/>
      <c r="BD471"/>
      <c r="BE471"/>
      <c r="BF471"/>
      <c r="BG471"/>
      <c r="BH471"/>
      <c r="BI471"/>
      <c r="BJ471"/>
      <c r="BK471"/>
      <c r="BL471"/>
      <c r="BM471"/>
      <c r="BN471"/>
      <c r="BO471"/>
      <c r="BP471"/>
      <c r="BQ471"/>
      <c r="BR471"/>
      <c r="BS471"/>
      <c r="BT471"/>
      <c r="BU471"/>
      <c r="BV471"/>
      <c r="BW471"/>
      <c r="BX471"/>
      <c r="BY471"/>
      <c r="BZ471"/>
      <c r="CA471"/>
      <c r="CB471"/>
      <c r="CC471"/>
      <c r="CD471"/>
      <c r="CE471"/>
      <c r="CF471"/>
      <c r="CG471"/>
      <c r="CH471"/>
      <c r="CI471"/>
      <c r="CJ471"/>
      <c r="CK471"/>
      <c r="CL471"/>
      <c r="CM471"/>
      <c r="CN471"/>
      <c r="CO471"/>
      <c r="CP471"/>
      <c r="CQ471"/>
      <c r="CR471"/>
      <c r="CS471"/>
      <c r="CT471"/>
      <c r="CU471"/>
      <c r="CV471"/>
      <c r="CW471"/>
      <c r="CX471"/>
      <c r="CY471"/>
      <c r="CZ471"/>
      <c r="DA471"/>
      <c r="DB471"/>
      <c r="DC471"/>
      <c r="DD471"/>
      <c r="DE471"/>
      <c r="DF471"/>
      <c r="DG471"/>
      <c r="DH471"/>
      <c r="DI471"/>
      <c r="DJ471"/>
      <c r="DK471"/>
      <c r="DL471"/>
    </row>
    <row r="472" spans="3:116" hidden="1" outlineLevel="2">
      <c r="C472" s="179">
        <v>448</v>
      </c>
      <c r="D472" s="195">
        <f t="shared" ca="1" si="34"/>
        <v>1.0654252132681601</v>
      </c>
      <c r="E472" s="195">
        <f t="shared" ca="1" si="30"/>
        <v>311.05214451942794</v>
      </c>
      <c r="F472" s="195">
        <f t="shared" ca="1" si="31"/>
        <v>295.08031038136579</v>
      </c>
      <c r="G472" s="195">
        <f t="shared" ca="1" si="32"/>
        <v>61.052144519427941</v>
      </c>
      <c r="H472" s="195">
        <f t="shared" ca="1" si="33"/>
        <v>45.080310381365791</v>
      </c>
      <c r="I472"/>
      <c r="O472"/>
      <c r="P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c r="BR472"/>
      <c r="BS472"/>
      <c r="BT472"/>
      <c r="BU472"/>
      <c r="BV472"/>
      <c r="BW472"/>
      <c r="BX472"/>
      <c r="BY472"/>
      <c r="BZ472"/>
      <c r="CA472"/>
      <c r="CB472"/>
      <c r="CC472"/>
      <c r="CD472"/>
      <c r="CE472"/>
      <c r="CF472"/>
      <c r="CG472"/>
      <c r="CH472"/>
      <c r="CI472"/>
      <c r="CJ472"/>
      <c r="CK472"/>
      <c r="CL472"/>
      <c r="CM472"/>
      <c r="CN472"/>
      <c r="CO472"/>
      <c r="CP472"/>
      <c r="CQ472"/>
      <c r="CR472"/>
      <c r="CS472"/>
      <c r="CT472"/>
      <c r="CU472"/>
      <c r="CV472"/>
      <c r="CW472"/>
      <c r="CX472"/>
      <c r="CY472"/>
      <c r="CZ472"/>
      <c r="DA472"/>
      <c r="DB472"/>
      <c r="DC472"/>
      <c r="DD472"/>
      <c r="DE472"/>
      <c r="DF472"/>
      <c r="DG472"/>
      <c r="DH472"/>
      <c r="DI472"/>
      <c r="DJ472"/>
      <c r="DK472"/>
      <c r="DL472"/>
    </row>
    <row r="473" spans="3:116" hidden="1" outlineLevel="2">
      <c r="C473" s="179">
        <v>449</v>
      </c>
      <c r="D473" s="195">
        <f t="shared" ca="1" si="34"/>
        <v>0.50303233540347703</v>
      </c>
      <c r="E473" s="195">
        <f t="shared" ref="E473:E536" ca="1" si="35">$H$9 * EXP(($H$17 - $H$18 - ($H$11^2)/2)*$H$14 + $H$11*SQRT($H$14)*D473)</f>
        <v>274.89632507900899</v>
      </c>
      <c r="F473" s="195">
        <f t="shared" ref="F473:F536" ca="1" si="36">$H$9 * EXP(($H$17 - $H$18 - ($H$12^2)/2)*$H$14 + $H$12*SQRT($H$14)*D473)</f>
        <v>269.75938955576459</v>
      </c>
      <c r="G473" s="195">
        <f t="shared" ref="G473:G536" ca="1" si="37">MAX(E473-$H$16, 0)</f>
        <v>24.896325079008989</v>
      </c>
      <c r="H473" s="195">
        <f t="shared" ref="H473:H536" ca="1" si="38">MAX(F473-$H$16, 0)</f>
        <v>19.759389555764585</v>
      </c>
      <c r="I473"/>
      <c r="O473"/>
      <c r="P473"/>
      <c r="V473"/>
      <c r="W473"/>
      <c r="X473"/>
      <c r="Y473"/>
      <c r="Z473"/>
      <c r="AA473"/>
      <c r="AB473"/>
      <c r="AC473"/>
      <c r="AD473"/>
      <c r="AE473"/>
      <c r="AF473"/>
      <c r="AG473"/>
      <c r="AH473"/>
      <c r="AI473"/>
      <c r="AJ473"/>
      <c r="AK473"/>
      <c r="AL473"/>
      <c r="AM473"/>
      <c r="AN473"/>
      <c r="AO473"/>
      <c r="AP473"/>
      <c r="AQ473"/>
      <c r="AR473"/>
      <c r="AS473"/>
      <c r="AT473"/>
      <c r="AU473"/>
      <c r="AV473"/>
      <c r="AW473"/>
      <c r="AX473"/>
      <c r="AY473"/>
      <c r="AZ473"/>
      <c r="BA473"/>
      <c r="BB473"/>
      <c r="BC473"/>
      <c r="BD473"/>
      <c r="BE473"/>
      <c r="BF473"/>
      <c r="BG473"/>
      <c r="BH473"/>
      <c r="BI473"/>
      <c r="BJ473"/>
      <c r="BK473"/>
      <c r="BL473"/>
      <c r="BM473"/>
      <c r="BN473"/>
      <c r="BO473"/>
      <c r="BP473"/>
      <c r="BQ473"/>
      <c r="BR473"/>
      <c r="BS473"/>
      <c r="BT473"/>
      <c r="BU473"/>
      <c r="BV473"/>
      <c r="BW473"/>
      <c r="BX473"/>
      <c r="BY473"/>
      <c r="BZ473"/>
      <c r="CA473"/>
      <c r="CB473"/>
      <c r="CC473"/>
      <c r="CD473"/>
      <c r="CE473"/>
      <c r="CF473"/>
      <c r="CG473"/>
      <c r="CH473"/>
      <c r="CI473"/>
      <c r="CJ473"/>
      <c r="CK473"/>
      <c r="CL473"/>
      <c r="CM473"/>
      <c r="CN473"/>
      <c r="CO473"/>
      <c r="CP473"/>
      <c r="CQ473"/>
      <c r="CR473"/>
      <c r="CS473"/>
      <c r="CT473"/>
      <c r="CU473"/>
      <c r="CV473"/>
      <c r="CW473"/>
      <c r="CX473"/>
      <c r="CY473"/>
      <c r="CZ473"/>
      <c r="DA473"/>
      <c r="DB473"/>
      <c r="DC473"/>
      <c r="DD473"/>
      <c r="DE473"/>
      <c r="DF473"/>
      <c r="DG473"/>
      <c r="DH473"/>
      <c r="DI473"/>
      <c r="DJ473"/>
      <c r="DK473"/>
      <c r="DL473"/>
    </row>
    <row r="474" spans="3:116" hidden="1" outlineLevel="2">
      <c r="C474" s="179">
        <v>450</v>
      </c>
      <c r="D474" s="195">
        <f t="shared" ref="D474:D537" ca="1" si="39">_xlfn.NORM.S.INV(RAND())</f>
        <v>-0.57083196186329821</v>
      </c>
      <c r="E474" s="195">
        <f t="shared" ca="1" si="35"/>
        <v>217.11978224353049</v>
      </c>
      <c r="F474" s="195">
        <f t="shared" ca="1" si="36"/>
        <v>227.28835424472601</v>
      </c>
      <c r="G474" s="195">
        <f t="shared" ca="1" si="37"/>
        <v>0</v>
      </c>
      <c r="H474" s="195">
        <f t="shared" ca="1" si="38"/>
        <v>0</v>
      </c>
      <c r="I474"/>
      <c r="O474"/>
      <c r="P474"/>
      <c r="V474"/>
      <c r="W474"/>
      <c r="X474"/>
      <c r="Y474"/>
      <c r="Z474"/>
      <c r="AA474"/>
      <c r="AB474"/>
      <c r="AC474"/>
      <c r="AD474"/>
      <c r="AE474"/>
      <c r="AF474"/>
      <c r="AG474"/>
      <c r="AH474"/>
      <c r="AI474"/>
      <c r="AJ474"/>
      <c r="AK474"/>
      <c r="AL474"/>
      <c r="AM474"/>
      <c r="AN474"/>
      <c r="AO474"/>
      <c r="AP474"/>
      <c r="AQ474"/>
      <c r="AR474"/>
      <c r="AS474"/>
      <c r="AT474"/>
      <c r="AU474"/>
      <c r="AV474"/>
      <c r="AW474"/>
      <c r="AX474"/>
      <c r="AY474"/>
      <c r="AZ474"/>
      <c r="BA474"/>
      <c r="BB474"/>
      <c r="BC474"/>
      <c r="BD474"/>
      <c r="BE474"/>
      <c r="BF474"/>
      <c r="BG474"/>
      <c r="BH474"/>
      <c r="BI474"/>
      <c r="BJ474"/>
      <c r="BK474"/>
      <c r="BL474"/>
      <c r="BM474"/>
      <c r="BN474"/>
      <c r="BO474"/>
      <c r="BP474"/>
      <c r="BQ474"/>
      <c r="BR474"/>
      <c r="BS474"/>
      <c r="BT474"/>
      <c r="BU474"/>
      <c r="BV474"/>
      <c r="BW474"/>
      <c r="BX474"/>
      <c r="BY474"/>
      <c r="BZ474"/>
      <c r="CA474"/>
      <c r="CB474"/>
      <c r="CC474"/>
      <c r="CD474"/>
      <c r="CE474"/>
      <c r="CF474"/>
      <c r="CG474"/>
      <c r="CH474"/>
      <c r="CI474"/>
      <c r="CJ474"/>
      <c r="CK474"/>
      <c r="CL474"/>
      <c r="CM474"/>
      <c r="CN474"/>
      <c r="CO474"/>
      <c r="CP474"/>
      <c r="CQ474"/>
      <c r="CR474"/>
      <c r="CS474"/>
      <c r="CT474"/>
      <c r="CU474"/>
      <c r="CV474"/>
      <c r="CW474"/>
      <c r="CX474"/>
      <c r="CY474"/>
      <c r="CZ474"/>
      <c r="DA474"/>
      <c r="DB474"/>
      <c r="DC474"/>
      <c r="DD474"/>
      <c r="DE474"/>
      <c r="DF474"/>
      <c r="DG474"/>
      <c r="DH474"/>
      <c r="DI474"/>
      <c r="DJ474"/>
      <c r="DK474"/>
      <c r="DL474"/>
    </row>
    <row r="475" spans="3:116" hidden="1" outlineLevel="2">
      <c r="C475" s="179">
        <v>451</v>
      </c>
      <c r="D475" s="195">
        <f t="shared" ca="1" si="39"/>
        <v>0.40112596635951414</v>
      </c>
      <c r="E475" s="195">
        <f t="shared" ca="1" si="35"/>
        <v>268.80967432864509</v>
      </c>
      <c r="F475" s="195">
        <f t="shared" ca="1" si="36"/>
        <v>265.40940031130174</v>
      </c>
      <c r="G475" s="195">
        <f t="shared" ca="1" si="37"/>
        <v>18.809674328645087</v>
      </c>
      <c r="H475" s="195">
        <f t="shared" ca="1" si="38"/>
        <v>15.409400311301738</v>
      </c>
      <c r="I475"/>
      <c r="O475"/>
      <c r="P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c r="BR475"/>
      <c r="BS475"/>
      <c r="BT475"/>
      <c r="BU475"/>
      <c r="BV475"/>
      <c r="BW475"/>
      <c r="BX475"/>
      <c r="BY475"/>
      <c r="BZ475"/>
      <c r="CA475"/>
      <c r="CB475"/>
      <c r="CC475"/>
      <c r="CD475"/>
      <c r="CE475"/>
      <c r="CF475"/>
      <c r="CG475"/>
      <c r="CH475"/>
      <c r="CI475"/>
      <c r="CJ475"/>
      <c r="CK475"/>
      <c r="CL475"/>
      <c r="CM475"/>
      <c r="CN475"/>
      <c r="CO475"/>
      <c r="CP475"/>
      <c r="CQ475"/>
      <c r="CR475"/>
      <c r="CS475"/>
      <c r="CT475"/>
      <c r="CU475"/>
      <c r="CV475"/>
      <c r="CW475"/>
      <c r="CX475"/>
      <c r="CY475"/>
      <c r="CZ475"/>
      <c r="DA475"/>
      <c r="DB475"/>
      <c r="DC475"/>
      <c r="DD475"/>
      <c r="DE475"/>
      <c r="DF475"/>
      <c r="DG475"/>
      <c r="DH475"/>
      <c r="DI475"/>
      <c r="DJ475"/>
      <c r="DK475"/>
      <c r="DL475"/>
    </row>
    <row r="476" spans="3:116" hidden="1" outlineLevel="2">
      <c r="C476" s="179">
        <v>452</v>
      </c>
      <c r="D476" s="195">
        <f t="shared" ca="1" si="39"/>
        <v>0.23319463755538311</v>
      </c>
      <c r="E476" s="195">
        <f t="shared" ca="1" si="35"/>
        <v>259.07211292655757</v>
      </c>
      <c r="F476" s="195">
        <f t="shared" ca="1" si="36"/>
        <v>258.39356563410075</v>
      </c>
      <c r="G476" s="195">
        <f t="shared" ca="1" si="37"/>
        <v>9.0721129265575655</v>
      </c>
      <c r="H476" s="195">
        <f t="shared" ca="1" si="38"/>
        <v>8.393565634100753</v>
      </c>
      <c r="I476"/>
      <c r="O476"/>
      <c r="P476"/>
      <c r="V476"/>
      <c r="W476"/>
      <c r="X476"/>
      <c r="Y476"/>
      <c r="Z476"/>
      <c r="AA476"/>
      <c r="AB476"/>
      <c r="AC476"/>
      <c r="AD476"/>
      <c r="AE476"/>
      <c r="AF476"/>
      <c r="AG476"/>
      <c r="AH476"/>
      <c r="AI476"/>
      <c r="AJ476"/>
      <c r="AK476"/>
      <c r="AL476"/>
      <c r="AM476"/>
      <c r="AN476"/>
      <c r="AO476"/>
      <c r="AP476"/>
      <c r="AQ476"/>
      <c r="AR476"/>
      <c r="AS476"/>
      <c r="AT476"/>
      <c r="AU476"/>
      <c r="AV476"/>
      <c r="AW476"/>
      <c r="AX476"/>
      <c r="AY476"/>
      <c r="AZ476"/>
      <c r="BA476"/>
      <c r="BB476"/>
      <c r="BC476"/>
      <c r="BD476"/>
      <c r="BE476"/>
      <c r="BF476"/>
      <c r="BG476"/>
      <c r="BH476"/>
      <c r="BI476"/>
      <c r="BJ476"/>
      <c r="BK476"/>
      <c r="BL476"/>
      <c r="BM476"/>
      <c r="BN476"/>
      <c r="BO476"/>
      <c r="BP476"/>
      <c r="BQ476"/>
      <c r="BR476"/>
      <c r="BS476"/>
      <c r="BT476"/>
      <c r="BU476"/>
      <c r="BV476"/>
      <c r="BW476"/>
      <c r="BX476"/>
      <c r="BY476"/>
      <c r="BZ476"/>
      <c r="CA476"/>
      <c r="CB476"/>
      <c r="CC476"/>
      <c r="CD476"/>
      <c r="CE476"/>
      <c r="CF476"/>
      <c r="CG476"/>
      <c r="CH476"/>
      <c r="CI476"/>
      <c r="CJ476"/>
      <c r="CK476"/>
      <c r="CL476"/>
      <c r="CM476"/>
      <c r="CN476"/>
      <c r="CO476"/>
      <c r="CP476"/>
      <c r="CQ476"/>
      <c r="CR476"/>
      <c r="CS476"/>
      <c r="CT476"/>
      <c r="CU476"/>
      <c r="CV476"/>
      <c r="CW476"/>
      <c r="CX476"/>
      <c r="CY476"/>
      <c r="CZ476"/>
      <c r="DA476"/>
      <c r="DB476"/>
      <c r="DC476"/>
      <c r="DD476"/>
      <c r="DE476"/>
      <c r="DF476"/>
      <c r="DG476"/>
      <c r="DH476"/>
      <c r="DI476"/>
      <c r="DJ476"/>
      <c r="DK476"/>
      <c r="DL476"/>
    </row>
    <row r="477" spans="3:116" hidden="1" outlineLevel="2">
      <c r="C477" s="179">
        <v>453</v>
      </c>
      <c r="D477" s="195">
        <f t="shared" ca="1" si="39"/>
        <v>-1.772864286077275</v>
      </c>
      <c r="E477" s="195">
        <f t="shared" ca="1" si="35"/>
        <v>166.72468065533903</v>
      </c>
      <c r="F477" s="195">
        <f t="shared" ca="1" si="36"/>
        <v>187.62818182680638</v>
      </c>
      <c r="G477" s="195">
        <f t="shared" ca="1" si="37"/>
        <v>0</v>
      </c>
      <c r="H477" s="195">
        <f t="shared" ca="1" si="38"/>
        <v>0</v>
      </c>
      <c r="I477"/>
      <c r="O477"/>
      <c r="P477"/>
      <c r="V477"/>
      <c r="W477"/>
      <c r="X477"/>
      <c r="Y477"/>
      <c r="Z477"/>
      <c r="AA477"/>
      <c r="AB477"/>
      <c r="AC477"/>
      <c r="AD477"/>
      <c r="AE477"/>
      <c r="AF477"/>
      <c r="AG477"/>
      <c r="AH477"/>
      <c r="AI477"/>
      <c r="AJ477"/>
      <c r="AK477"/>
      <c r="AL477"/>
      <c r="AM477"/>
      <c r="AN477"/>
      <c r="AO477"/>
      <c r="AP477"/>
      <c r="AQ477"/>
      <c r="AR477"/>
      <c r="AS477"/>
      <c r="AT477"/>
      <c r="AU477"/>
      <c r="AV477"/>
      <c r="AW477"/>
      <c r="AX477"/>
      <c r="AY477"/>
      <c r="AZ477"/>
      <c r="BA477"/>
      <c r="BB477"/>
      <c r="BC477"/>
      <c r="BD477"/>
      <c r="BE477"/>
      <c r="BF477"/>
      <c r="BG477"/>
      <c r="BH477"/>
      <c r="BI477"/>
      <c r="BJ477"/>
      <c r="BK477"/>
      <c r="BL477"/>
      <c r="BM477"/>
      <c r="BN477"/>
      <c r="BO477"/>
      <c r="BP477"/>
      <c r="BQ477"/>
      <c r="BR477"/>
      <c r="BS477"/>
      <c r="BT477"/>
      <c r="BU477"/>
      <c r="BV477"/>
      <c r="BW477"/>
      <c r="BX477"/>
      <c r="BY477"/>
      <c r="BZ477"/>
      <c r="CA477"/>
      <c r="CB477"/>
      <c r="CC477"/>
      <c r="CD477"/>
      <c r="CE477"/>
      <c r="CF477"/>
      <c r="CG477"/>
      <c r="CH477"/>
      <c r="CI477"/>
      <c r="CJ477"/>
      <c r="CK477"/>
      <c r="CL477"/>
      <c r="CM477"/>
      <c r="CN477"/>
      <c r="CO477"/>
      <c r="CP477"/>
      <c r="CQ477"/>
      <c r="CR477"/>
      <c r="CS477"/>
      <c r="CT477"/>
      <c r="CU477"/>
      <c r="CV477"/>
      <c r="CW477"/>
      <c r="CX477"/>
      <c r="CY477"/>
      <c r="CZ477"/>
      <c r="DA477"/>
      <c r="DB477"/>
      <c r="DC477"/>
      <c r="DD477"/>
      <c r="DE477"/>
      <c r="DF477"/>
      <c r="DG477"/>
      <c r="DH477"/>
      <c r="DI477"/>
      <c r="DJ477"/>
      <c r="DK477"/>
      <c r="DL477"/>
    </row>
    <row r="478" spans="3:116" hidden="1" outlineLevel="2">
      <c r="C478" s="179">
        <v>454</v>
      </c>
      <c r="D478" s="195">
        <f t="shared" ca="1" si="39"/>
        <v>0.61050014742007541</v>
      </c>
      <c r="E478" s="195">
        <f t="shared" ca="1" si="35"/>
        <v>281.46451736814464</v>
      </c>
      <c r="F478" s="195">
        <f t="shared" ca="1" si="36"/>
        <v>274.4240358888963</v>
      </c>
      <c r="G478" s="195">
        <f t="shared" ca="1" si="37"/>
        <v>31.464517368144641</v>
      </c>
      <c r="H478" s="195">
        <f t="shared" ca="1" si="38"/>
        <v>24.424035888896299</v>
      </c>
      <c r="I478"/>
      <c r="O478"/>
      <c r="P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c r="BR478"/>
      <c r="BS478"/>
      <c r="BT478"/>
      <c r="BU478"/>
      <c r="BV478"/>
      <c r="BW478"/>
      <c r="BX478"/>
      <c r="BY478"/>
      <c r="BZ478"/>
      <c r="CA478"/>
      <c r="CB478"/>
      <c r="CC478"/>
      <c r="CD478"/>
      <c r="CE478"/>
      <c r="CF478"/>
      <c r="CG478"/>
      <c r="CH478"/>
      <c r="CI478"/>
      <c r="CJ478"/>
      <c r="CK478"/>
      <c r="CL478"/>
      <c r="CM478"/>
      <c r="CN478"/>
      <c r="CO478"/>
      <c r="CP478"/>
      <c r="CQ478"/>
      <c r="CR478"/>
      <c r="CS478"/>
      <c r="CT478"/>
      <c r="CU478"/>
      <c r="CV478"/>
      <c r="CW478"/>
      <c r="CX478"/>
      <c r="CY478"/>
      <c r="CZ478"/>
      <c r="DA478"/>
      <c r="DB478"/>
      <c r="DC478"/>
      <c r="DD478"/>
      <c r="DE478"/>
      <c r="DF478"/>
      <c r="DG478"/>
      <c r="DH478"/>
      <c r="DI478"/>
      <c r="DJ478"/>
      <c r="DK478"/>
      <c r="DL478"/>
    </row>
    <row r="479" spans="3:116" hidden="1" outlineLevel="2">
      <c r="C479" s="179">
        <v>455</v>
      </c>
      <c r="D479" s="195">
        <f t="shared" ca="1" si="39"/>
        <v>-0.19972796092842271</v>
      </c>
      <c r="E479" s="195">
        <f t="shared" ca="1" si="35"/>
        <v>235.56492472728405</v>
      </c>
      <c r="F479" s="195">
        <f t="shared" ca="1" si="36"/>
        <v>241.15039838575296</v>
      </c>
      <c r="G479" s="195">
        <f t="shared" ca="1" si="37"/>
        <v>0</v>
      </c>
      <c r="H479" s="195">
        <f t="shared" ca="1" si="38"/>
        <v>0</v>
      </c>
      <c r="I479"/>
      <c r="O479"/>
      <c r="P479"/>
      <c r="V479"/>
      <c r="W479"/>
      <c r="X479"/>
      <c r="Y479"/>
      <c r="Z479"/>
      <c r="AA479"/>
      <c r="AB479"/>
      <c r="AC479"/>
      <c r="AD479"/>
      <c r="AE479"/>
      <c r="AF479"/>
      <c r="AG479"/>
      <c r="AH479"/>
      <c r="AI479"/>
      <c r="AJ479"/>
      <c r="AK479"/>
      <c r="AL479"/>
      <c r="AM479"/>
      <c r="AN479"/>
      <c r="AO479"/>
      <c r="AP479"/>
      <c r="AQ479"/>
      <c r="AR479"/>
      <c r="AS479"/>
      <c r="AT479"/>
      <c r="AU479"/>
      <c r="AV479"/>
      <c r="AW479"/>
      <c r="AX479"/>
      <c r="AY479"/>
      <c r="AZ479"/>
      <c r="BA479"/>
      <c r="BB479"/>
      <c r="BC479"/>
      <c r="BD479"/>
      <c r="BE479"/>
      <c r="BF479"/>
      <c r="BG479"/>
      <c r="BH479"/>
      <c r="BI479"/>
      <c r="BJ479"/>
      <c r="BK479"/>
      <c r="BL479"/>
      <c r="BM479"/>
      <c r="BN479"/>
      <c r="BO479"/>
      <c r="BP479"/>
      <c r="BQ479"/>
      <c r="BR479"/>
      <c r="BS479"/>
      <c r="BT479"/>
      <c r="BU479"/>
      <c r="BV479"/>
      <c r="BW479"/>
      <c r="BX479"/>
      <c r="BY479"/>
      <c r="BZ479"/>
      <c r="CA479"/>
      <c r="CB479"/>
      <c r="CC479"/>
      <c r="CD479"/>
      <c r="CE479"/>
      <c r="CF479"/>
      <c r="CG479"/>
      <c r="CH479"/>
      <c r="CI479"/>
      <c r="CJ479"/>
      <c r="CK479"/>
      <c r="CL479"/>
      <c r="CM479"/>
      <c r="CN479"/>
      <c r="CO479"/>
      <c r="CP479"/>
      <c r="CQ479"/>
      <c r="CR479"/>
      <c r="CS479"/>
      <c r="CT479"/>
      <c r="CU479"/>
      <c r="CV479"/>
      <c r="CW479"/>
      <c r="CX479"/>
      <c r="CY479"/>
      <c r="CZ479"/>
      <c r="DA479"/>
      <c r="DB479"/>
      <c r="DC479"/>
      <c r="DD479"/>
      <c r="DE479"/>
      <c r="DF479"/>
      <c r="DG479"/>
      <c r="DH479"/>
      <c r="DI479"/>
      <c r="DJ479"/>
      <c r="DK479"/>
      <c r="DL479"/>
    </row>
    <row r="480" spans="3:116" hidden="1" outlineLevel="2">
      <c r="C480" s="179">
        <v>456</v>
      </c>
      <c r="D480" s="195">
        <f t="shared" ca="1" si="39"/>
        <v>1.5073990301263314</v>
      </c>
      <c r="E480" s="195">
        <f t="shared" ca="1" si="35"/>
        <v>342.77324901901983</v>
      </c>
      <c r="F480" s="195">
        <f t="shared" ca="1" si="36"/>
        <v>316.63653812374122</v>
      </c>
      <c r="G480" s="195">
        <f t="shared" ca="1" si="37"/>
        <v>92.773249019019829</v>
      </c>
      <c r="H480" s="195">
        <f t="shared" ca="1" si="38"/>
        <v>66.636538123741218</v>
      </c>
      <c r="I480"/>
      <c r="O480"/>
      <c r="P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c r="BR480"/>
      <c r="BS480"/>
      <c r="BT480"/>
      <c r="BU480"/>
      <c r="BV480"/>
      <c r="BW480"/>
      <c r="BX480"/>
      <c r="BY480"/>
      <c r="BZ480"/>
      <c r="CA480"/>
      <c r="CB480"/>
      <c r="CC480"/>
      <c r="CD480"/>
      <c r="CE480"/>
      <c r="CF480"/>
      <c r="CG480"/>
      <c r="CH480"/>
      <c r="CI480"/>
      <c r="CJ480"/>
      <c r="CK480"/>
      <c r="CL480"/>
      <c r="CM480"/>
      <c r="CN480"/>
      <c r="CO480"/>
      <c r="CP480"/>
      <c r="CQ480"/>
      <c r="CR480"/>
      <c r="CS480"/>
      <c r="CT480"/>
      <c r="CU480"/>
      <c r="CV480"/>
      <c r="CW480"/>
      <c r="CX480"/>
      <c r="CY480"/>
      <c r="CZ480"/>
      <c r="DA480"/>
      <c r="DB480"/>
      <c r="DC480"/>
      <c r="DD480"/>
      <c r="DE480"/>
      <c r="DF480"/>
      <c r="DG480"/>
      <c r="DH480"/>
      <c r="DI480"/>
      <c r="DJ480"/>
      <c r="DK480"/>
      <c r="DL480"/>
    </row>
    <row r="481" spans="3:116" hidden="1" outlineLevel="2">
      <c r="C481" s="179">
        <v>457</v>
      </c>
      <c r="D481" s="195">
        <f t="shared" ca="1" si="39"/>
        <v>-1.0664378308084055</v>
      </c>
      <c r="E481" s="195">
        <f t="shared" ca="1" si="35"/>
        <v>194.71886655041629</v>
      </c>
      <c r="F481" s="195">
        <f t="shared" ca="1" si="36"/>
        <v>210.01032892789951</v>
      </c>
      <c r="G481" s="195">
        <f t="shared" ca="1" si="37"/>
        <v>0</v>
      </c>
      <c r="H481" s="195">
        <f t="shared" ca="1" si="38"/>
        <v>0</v>
      </c>
      <c r="I481"/>
      <c r="O481"/>
      <c r="P481"/>
      <c r="V481"/>
      <c r="W481"/>
      <c r="X481"/>
      <c r="Y481"/>
      <c r="Z481"/>
      <c r="AA481"/>
      <c r="AB481"/>
      <c r="AC481"/>
      <c r="AD481"/>
      <c r="AE481"/>
      <c r="AF481"/>
      <c r="AG481"/>
      <c r="AH481"/>
      <c r="AI481"/>
      <c r="AJ481"/>
      <c r="AK481"/>
      <c r="AL481"/>
      <c r="AM481"/>
      <c r="AN481"/>
      <c r="AO481"/>
      <c r="AP481"/>
      <c r="AQ481"/>
      <c r="AR481"/>
      <c r="AS481"/>
      <c r="AT481"/>
      <c r="AU481"/>
      <c r="AV481"/>
      <c r="AW481"/>
      <c r="AX481"/>
      <c r="AY481"/>
      <c r="AZ481"/>
      <c r="BA481"/>
      <c r="BB481"/>
      <c r="BC481"/>
      <c r="BD481"/>
      <c r="BE481"/>
      <c r="BF481"/>
      <c r="BG481"/>
      <c r="BH481"/>
      <c r="BI481"/>
      <c r="BJ481"/>
      <c r="BK481"/>
      <c r="BL481"/>
      <c r="BM481"/>
      <c r="BN481"/>
      <c r="BO481"/>
      <c r="BP481"/>
      <c r="BQ481"/>
      <c r="BR481"/>
      <c r="BS481"/>
      <c r="BT481"/>
      <c r="BU481"/>
      <c r="BV481"/>
      <c r="BW481"/>
      <c r="BX481"/>
      <c r="BY481"/>
      <c r="BZ481"/>
      <c r="CA481"/>
      <c r="CB481"/>
      <c r="CC481"/>
      <c r="CD481"/>
      <c r="CE481"/>
      <c r="CF481"/>
      <c r="CG481"/>
      <c r="CH481"/>
      <c r="CI481"/>
      <c r="CJ481"/>
      <c r="CK481"/>
      <c r="CL481"/>
      <c r="CM481"/>
      <c r="CN481"/>
      <c r="CO481"/>
      <c r="CP481"/>
      <c r="CQ481"/>
      <c r="CR481"/>
      <c r="CS481"/>
      <c r="CT481"/>
      <c r="CU481"/>
      <c r="CV481"/>
      <c r="CW481"/>
      <c r="CX481"/>
      <c r="CY481"/>
      <c r="CZ481"/>
      <c r="DA481"/>
      <c r="DB481"/>
      <c r="DC481"/>
      <c r="DD481"/>
      <c r="DE481"/>
      <c r="DF481"/>
      <c r="DG481"/>
      <c r="DH481"/>
      <c r="DI481"/>
      <c r="DJ481"/>
      <c r="DK481"/>
      <c r="DL481"/>
    </row>
    <row r="482" spans="3:116" hidden="1" outlineLevel="2">
      <c r="C482" s="179">
        <v>458</v>
      </c>
      <c r="D482" s="195">
        <f t="shared" ca="1" si="39"/>
        <v>0.72585838812104431</v>
      </c>
      <c r="E482" s="195">
        <f t="shared" ca="1" si="35"/>
        <v>288.68969932473561</v>
      </c>
      <c r="F482" s="195">
        <f t="shared" ca="1" si="36"/>
        <v>279.52096575267683</v>
      </c>
      <c r="G482" s="195">
        <f t="shared" ca="1" si="37"/>
        <v>38.689699324735614</v>
      </c>
      <c r="H482" s="195">
        <f t="shared" ca="1" si="38"/>
        <v>29.52096575267683</v>
      </c>
      <c r="I482"/>
      <c r="O482"/>
      <c r="P482"/>
      <c r="V482"/>
      <c r="W482"/>
      <c r="X482"/>
      <c r="Y482"/>
      <c r="Z482"/>
      <c r="AA482"/>
      <c r="AB482"/>
      <c r="AC482"/>
      <c r="AD482"/>
      <c r="AE482"/>
      <c r="AF482"/>
      <c r="AG482"/>
      <c r="AH482"/>
      <c r="AI482"/>
      <c r="AJ482"/>
      <c r="AK482"/>
      <c r="AL482"/>
      <c r="AM482"/>
      <c r="AN482"/>
      <c r="AO482"/>
      <c r="AP482"/>
      <c r="AQ482"/>
      <c r="AR482"/>
      <c r="AS482"/>
      <c r="AT482"/>
      <c r="AU482"/>
      <c r="AV482"/>
      <c r="AW482"/>
      <c r="AX482"/>
      <c r="AY482"/>
      <c r="AZ482"/>
      <c r="BA482"/>
      <c r="BB482"/>
      <c r="BC482"/>
      <c r="BD482"/>
      <c r="BE482"/>
      <c r="BF482"/>
      <c r="BG482"/>
      <c r="BH482"/>
      <c r="BI482"/>
      <c r="BJ482"/>
      <c r="BK482"/>
      <c r="BL482"/>
      <c r="BM482"/>
      <c r="BN482"/>
      <c r="BO482"/>
      <c r="BP482"/>
      <c r="BQ482"/>
      <c r="BR482"/>
      <c r="BS482"/>
      <c r="BT482"/>
      <c r="BU482"/>
      <c r="BV482"/>
      <c r="BW482"/>
      <c r="BX482"/>
      <c r="BY482"/>
      <c r="BZ482"/>
      <c r="CA482"/>
      <c r="CB482"/>
      <c r="CC482"/>
      <c r="CD482"/>
      <c r="CE482"/>
      <c r="CF482"/>
      <c r="CG482"/>
      <c r="CH482"/>
      <c r="CI482"/>
      <c r="CJ482"/>
      <c r="CK482"/>
      <c r="CL482"/>
      <c r="CM482"/>
      <c r="CN482"/>
      <c r="CO482"/>
      <c r="CP482"/>
      <c r="CQ482"/>
      <c r="CR482"/>
      <c r="CS482"/>
      <c r="CT482"/>
      <c r="CU482"/>
      <c r="CV482"/>
      <c r="CW482"/>
      <c r="CX482"/>
      <c r="CY482"/>
      <c r="CZ482"/>
      <c r="DA482"/>
      <c r="DB482"/>
      <c r="DC482"/>
      <c r="DD482"/>
      <c r="DE482"/>
      <c r="DF482"/>
      <c r="DG482"/>
      <c r="DH482"/>
      <c r="DI482"/>
      <c r="DJ482"/>
      <c r="DK482"/>
      <c r="DL482"/>
    </row>
    <row r="483" spans="3:116" hidden="1" outlineLevel="2">
      <c r="C483" s="179">
        <v>459</v>
      </c>
      <c r="D483" s="195">
        <f t="shared" ca="1" si="39"/>
        <v>-0.22806813907484402</v>
      </c>
      <c r="E483" s="195">
        <f t="shared" ca="1" si="35"/>
        <v>234.10267064357257</v>
      </c>
      <c r="F483" s="195">
        <f t="shared" ca="1" si="36"/>
        <v>240.06260895214714</v>
      </c>
      <c r="G483" s="195">
        <f t="shared" ca="1" si="37"/>
        <v>0</v>
      </c>
      <c r="H483" s="195">
        <f t="shared" ca="1" si="38"/>
        <v>0</v>
      </c>
      <c r="I483"/>
      <c r="O483"/>
      <c r="P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c r="BR483"/>
      <c r="BS483"/>
      <c r="BT483"/>
      <c r="BU483"/>
      <c r="BV483"/>
      <c r="BW483"/>
      <c r="BX483"/>
      <c r="BY483"/>
      <c r="BZ483"/>
      <c r="CA483"/>
      <c r="CB483"/>
      <c r="CC483"/>
      <c r="CD483"/>
      <c r="CE483"/>
      <c r="CF483"/>
      <c r="CG483"/>
      <c r="CH483"/>
      <c r="CI483"/>
      <c r="CJ483"/>
      <c r="CK483"/>
      <c r="CL483"/>
      <c r="CM483"/>
      <c r="CN483"/>
      <c r="CO483"/>
      <c r="CP483"/>
      <c r="CQ483"/>
      <c r="CR483"/>
      <c r="CS483"/>
      <c r="CT483"/>
      <c r="CU483"/>
      <c r="CV483"/>
      <c r="CW483"/>
      <c r="CX483"/>
      <c r="CY483"/>
      <c r="CZ483"/>
      <c r="DA483"/>
      <c r="DB483"/>
      <c r="DC483"/>
      <c r="DD483"/>
      <c r="DE483"/>
      <c r="DF483"/>
      <c r="DG483"/>
      <c r="DH483"/>
      <c r="DI483"/>
      <c r="DJ483"/>
      <c r="DK483"/>
      <c r="DL483"/>
    </row>
    <row r="484" spans="3:116" hidden="1" outlineLevel="2">
      <c r="C484" s="179">
        <v>460</v>
      </c>
      <c r="D484" s="195">
        <f t="shared" ca="1" si="39"/>
        <v>-2.2907639052173385</v>
      </c>
      <c r="E484" s="195">
        <f t="shared" ca="1" si="35"/>
        <v>148.7925660168938</v>
      </c>
      <c r="F484" s="195">
        <f t="shared" ca="1" si="36"/>
        <v>172.74957490298908</v>
      </c>
      <c r="G484" s="195">
        <f t="shared" ca="1" si="37"/>
        <v>0</v>
      </c>
      <c r="H484" s="195">
        <f t="shared" ca="1" si="38"/>
        <v>0</v>
      </c>
      <c r="I484"/>
      <c r="O484"/>
      <c r="P484"/>
      <c r="V484"/>
      <c r="W484"/>
      <c r="X484"/>
      <c r="Y484"/>
      <c r="Z484"/>
      <c r="AA484"/>
      <c r="AB484"/>
      <c r="AC484"/>
      <c r="AD484"/>
      <c r="AE484"/>
      <c r="AF484"/>
      <c r="AG484"/>
      <c r="AH484"/>
      <c r="AI484"/>
      <c r="AJ484"/>
      <c r="AK484"/>
      <c r="AL484"/>
      <c r="AM484"/>
      <c r="AN484"/>
      <c r="AO484"/>
      <c r="AP484"/>
      <c r="AQ484"/>
      <c r="AR484"/>
      <c r="AS484"/>
      <c r="AT484"/>
      <c r="AU484"/>
      <c r="AV484"/>
      <c r="AW484"/>
      <c r="AX484"/>
      <c r="AY484"/>
      <c r="AZ484"/>
      <c r="BA484"/>
      <c r="BB484"/>
      <c r="BC484"/>
      <c r="BD484"/>
      <c r="BE484"/>
      <c r="BF484"/>
      <c r="BG484"/>
      <c r="BH484"/>
      <c r="BI484"/>
      <c r="BJ484"/>
      <c r="BK484"/>
      <c r="BL484"/>
      <c r="BM484"/>
      <c r="BN484"/>
      <c r="BO484"/>
      <c r="BP484"/>
      <c r="BQ484"/>
      <c r="BR484"/>
      <c r="BS484"/>
      <c r="BT484"/>
      <c r="BU484"/>
      <c r="BV484"/>
      <c r="BW484"/>
      <c r="BX484"/>
      <c r="BY484"/>
      <c r="BZ484"/>
      <c r="CA484"/>
      <c r="CB484"/>
      <c r="CC484"/>
      <c r="CD484"/>
      <c r="CE484"/>
      <c r="CF484"/>
      <c r="CG484"/>
      <c r="CH484"/>
      <c r="CI484"/>
      <c r="CJ484"/>
      <c r="CK484"/>
      <c r="CL484"/>
      <c r="CM484"/>
      <c r="CN484"/>
      <c r="CO484"/>
      <c r="CP484"/>
      <c r="CQ484"/>
      <c r="CR484"/>
      <c r="CS484"/>
      <c r="CT484"/>
      <c r="CU484"/>
      <c r="CV484"/>
      <c r="CW484"/>
      <c r="CX484"/>
      <c r="CY484"/>
      <c r="CZ484"/>
      <c r="DA484"/>
      <c r="DB484"/>
      <c r="DC484"/>
      <c r="DD484"/>
      <c r="DE484"/>
      <c r="DF484"/>
      <c r="DG484"/>
      <c r="DH484"/>
      <c r="DI484"/>
      <c r="DJ484"/>
      <c r="DK484"/>
      <c r="DL484"/>
    </row>
    <row r="485" spans="3:116" hidden="1" outlineLevel="2">
      <c r="C485" s="179">
        <v>461</v>
      </c>
      <c r="D485" s="195">
        <f t="shared" ca="1" si="39"/>
        <v>-0.56802037113868487</v>
      </c>
      <c r="E485" s="195">
        <f t="shared" ca="1" si="35"/>
        <v>217.25394955437594</v>
      </c>
      <c r="F485" s="195">
        <f t="shared" ca="1" si="36"/>
        <v>227.39032187425573</v>
      </c>
      <c r="G485" s="195">
        <f t="shared" ca="1" si="37"/>
        <v>0</v>
      </c>
      <c r="H485" s="195">
        <f t="shared" ca="1" si="38"/>
        <v>0</v>
      </c>
      <c r="I485"/>
      <c r="O485"/>
      <c r="P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c r="BR485"/>
      <c r="BS485"/>
      <c r="BT485"/>
      <c r="BU485"/>
      <c r="BV485"/>
      <c r="BW485"/>
      <c r="BX485"/>
      <c r="BY485"/>
      <c r="BZ485"/>
      <c r="CA485"/>
      <c r="CB485"/>
      <c r="CC485"/>
      <c r="CD485"/>
      <c r="CE485"/>
      <c r="CF485"/>
      <c r="CG485"/>
      <c r="CH485"/>
      <c r="CI485"/>
      <c r="CJ485"/>
      <c r="CK485"/>
      <c r="CL485"/>
      <c r="CM485"/>
      <c r="CN485"/>
      <c r="CO485"/>
      <c r="CP485"/>
      <c r="CQ485"/>
      <c r="CR485"/>
      <c r="CS485"/>
      <c r="CT485"/>
      <c r="CU485"/>
      <c r="CV485"/>
      <c r="CW485"/>
      <c r="CX485"/>
      <c r="CY485"/>
      <c r="CZ485"/>
      <c r="DA485"/>
      <c r="DB485"/>
      <c r="DC485"/>
      <c r="DD485"/>
      <c r="DE485"/>
      <c r="DF485"/>
      <c r="DG485"/>
      <c r="DH485"/>
      <c r="DI485"/>
      <c r="DJ485"/>
      <c r="DK485"/>
      <c r="DL485"/>
    </row>
    <row r="486" spans="3:116" hidden="1" outlineLevel="2">
      <c r="C486" s="179">
        <v>462</v>
      </c>
      <c r="D486" s="195">
        <f t="shared" ca="1" si="39"/>
        <v>-0.63415947754805002</v>
      </c>
      <c r="E486" s="195">
        <f t="shared" ca="1" si="35"/>
        <v>214.11968715010394</v>
      </c>
      <c r="F486" s="195">
        <f t="shared" ca="1" si="36"/>
        <v>225.00373730114032</v>
      </c>
      <c r="G486" s="195">
        <f t="shared" ca="1" si="37"/>
        <v>0</v>
      </c>
      <c r="H486" s="195">
        <f t="shared" ca="1" si="38"/>
        <v>0</v>
      </c>
      <c r="I486"/>
      <c r="O486"/>
      <c r="P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c r="CA486"/>
      <c r="CB486"/>
      <c r="CC486"/>
      <c r="CD486"/>
      <c r="CE486"/>
      <c r="CF486"/>
      <c r="CG486"/>
      <c r="CH486"/>
      <c r="CI486"/>
      <c r="CJ486"/>
      <c r="CK486"/>
      <c r="CL486"/>
      <c r="CM486"/>
      <c r="CN486"/>
      <c r="CO486"/>
      <c r="CP486"/>
      <c r="CQ486"/>
      <c r="CR486"/>
      <c r="CS486"/>
      <c r="CT486"/>
      <c r="CU486"/>
      <c r="CV486"/>
      <c r="CW486"/>
      <c r="CX486"/>
      <c r="CY486"/>
      <c r="CZ486"/>
      <c r="DA486"/>
      <c r="DB486"/>
      <c r="DC486"/>
      <c r="DD486"/>
      <c r="DE486"/>
      <c r="DF486"/>
      <c r="DG486"/>
      <c r="DH486"/>
      <c r="DI486"/>
      <c r="DJ486"/>
      <c r="DK486"/>
      <c r="DL486"/>
    </row>
    <row r="487" spans="3:116" hidden="1" outlineLevel="2">
      <c r="C487" s="179">
        <v>463</v>
      </c>
      <c r="D487" s="195">
        <f t="shared" ca="1" si="39"/>
        <v>0.90502551453927249</v>
      </c>
      <c r="E487" s="195">
        <f t="shared" ca="1" si="35"/>
        <v>300.28085952286574</v>
      </c>
      <c r="F487" s="195">
        <f t="shared" ca="1" si="36"/>
        <v>287.62552979690582</v>
      </c>
      <c r="G487" s="195">
        <f t="shared" ca="1" si="37"/>
        <v>50.28085952286574</v>
      </c>
      <c r="H487" s="195">
        <f t="shared" ca="1" si="38"/>
        <v>37.625529796905823</v>
      </c>
      <c r="I487"/>
      <c r="O487"/>
      <c r="P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c r="CA487"/>
      <c r="CB487"/>
      <c r="CC487"/>
      <c r="CD487"/>
      <c r="CE487"/>
      <c r="CF487"/>
      <c r="CG487"/>
      <c r="CH487"/>
      <c r="CI487"/>
      <c r="CJ487"/>
      <c r="CK487"/>
      <c r="CL487"/>
      <c r="CM487"/>
      <c r="CN487"/>
      <c r="CO487"/>
      <c r="CP487"/>
      <c r="CQ487"/>
      <c r="CR487"/>
      <c r="CS487"/>
      <c r="CT487"/>
      <c r="CU487"/>
      <c r="CV487"/>
      <c r="CW487"/>
      <c r="CX487"/>
      <c r="CY487"/>
      <c r="CZ487"/>
      <c r="DA487"/>
      <c r="DB487"/>
      <c r="DC487"/>
      <c r="DD487"/>
      <c r="DE487"/>
      <c r="DF487"/>
      <c r="DG487"/>
      <c r="DH487"/>
      <c r="DI487"/>
      <c r="DJ487"/>
      <c r="DK487"/>
      <c r="DL487"/>
    </row>
    <row r="488" spans="3:116" hidden="1" outlineLevel="2">
      <c r="C488" s="179">
        <v>464</v>
      </c>
      <c r="D488" s="195">
        <f t="shared" ca="1" si="39"/>
        <v>-1.4962766052859451</v>
      </c>
      <c r="E488" s="195">
        <f t="shared" ca="1" si="35"/>
        <v>177.17084373805037</v>
      </c>
      <c r="F488" s="195">
        <f t="shared" ca="1" si="36"/>
        <v>196.09232562685071</v>
      </c>
      <c r="G488" s="195">
        <f t="shared" ca="1" si="37"/>
        <v>0</v>
      </c>
      <c r="H488" s="195">
        <f t="shared" ca="1" si="38"/>
        <v>0</v>
      </c>
      <c r="I488"/>
      <c r="O488"/>
      <c r="P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c r="CA488"/>
      <c r="CB488"/>
      <c r="CC488"/>
      <c r="CD488"/>
      <c r="CE488"/>
      <c r="CF488"/>
      <c r="CG488"/>
      <c r="CH488"/>
      <c r="CI488"/>
      <c r="CJ488"/>
      <c r="CK488"/>
      <c r="CL488"/>
      <c r="CM488"/>
      <c r="CN488"/>
      <c r="CO488"/>
      <c r="CP488"/>
      <c r="CQ488"/>
      <c r="CR488"/>
      <c r="CS488"/>
      <c r="CT488"/>
      <c r="CU488"/>
      <c r="CV488"/>
      <c r="CW488"/>
      <c r="CX488"/>
      <c r="CY488"/>
      <c r="CZ488"/>
      <c r="DA488"/>
      <c r="DB488"/>
      <c r="DC488"/>
      <c r="DD488"/>
      <c r="DE488"/>
      <c r="DF488"/>
      <c r="DG488"/>
      <c r="DH488"/>
      <c r="DI488"/>
      <c r="DJ488"/>
      <c r="DK488"/>
      <c r="DL488"/>
    </row>
    <row r="489" spans="3:116" hidden="1" outlineLevel="2">
      <c r="C489" s="179">
        <v>465</v>
      </c>
      <c r="D489" s="195">
        <f t="shared" ca="1" si="39"/>
        <v>0.88934787015305516</v>
      </c>
      <c r="E489" s="195">
        <f t="shared" ca="1" si="35"/>
        <v>299.24828417505199</v>
      </c>
      <c r="F489" s="195">
        <f t="shared" ca="1" si="36"/>
        <v>286.90707259461038</v>
      </c>
      <c r="G489" s="195">
        <f t="shared" ca="1" si="37"/>
        <v>49.248284175051992</v>
      </c>
      <c r="H489" s="195">
        <f t="shared" ca="1" si="38"/>
        <v>36.907072594610383</v>
      </c>
      <c r="I489"/>
      <c r="O489"/>
      <c r="P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c r="CA489"/>
      <c r="CB489"/>
      <c r="CC489"/>
      <c r="CD489"/>
      <c r="CE489"/>
      <c r="CF489"/>
      <c r="CG489"/>
      <c r="CH489"/>
      <c r="CI489"/>
      <c r="CJ489"/>
      <c r="CK489"/>
      <c r="CL489"/>
      <c r="CM489"/>
      <c r="CN489"/>
      <c r="CO489"/>
      <c r="CP489"/>
      <c r="CQ489"/>
      <c r="CR489"/>
      <c r="CS489"/>
      <c r="CT489"/>
      <c r="CU489"/>
      <c r="CV489"/>
      <c r="CW489"/>
      <c r="CX489"/>
      <c r="CY489"/>
      <c r="CZ489"/>
      <c r="DA489"/>
      <c r="DB489"/>
      <c r="DC489"/>
      <c r="DD489"/>
      <c r="DE489"/>
      <c r="DF489"/>
      <c r="DG489"/>
      <c r="DH489"/>
      <c r="DI489"/>
      <c r="DJ489"/>
      <c r="DK489"/>
      <c r="DL489"/>
    </row>
    <row r="490" spans="3:116" hidden="1" outlineLevel="2">
      <c r="C490" s="179">
        <v>466</v>
      </c>
      <c r="D490" s="195">
        <f t="shared" ca="1" si="39"/>
        <v>-0.79844214708116024</v>
      </c>
      <c r="E490" s="195">
        <f t="shared" ca="1" si="35"/>
        <v>206.52875756870029</v>
      </c>
      <c r="F490" s="195">
        <f t="shared" ca="1" si="36"/>
        <v>219.1835275061168</v>
      </c>
      <c r="G490" s="195">
        <f t="shared" ca="1" si="37"/>
        <v>0</v>
      </c>
      <c r="H490" s="195">
        <f t="shared" ca="1" si="38"/>
        <v>0</v>
      </c>
      <c r="I490"/>
      <c r="O490"/>
      <c r="P490"/>
      <c r="V490"/>
      <c r="W490"/>
      <c r="X490"/>
      <c r="Y490"/>
      <c r="Z490"/>
      <c r="AA490"/>
      <c r="AB490"/>
      <c r="AC490"/>
      <c r="AD490"/>
      <c r="AE490"/>
      <c r="AF490"/>
      <c r="AG490"/>
      <c r="AH490"/>
      <c r="AI490"/>
      <c r="AJ490"/>
      <c r="AK490"/>
      <c r="AL490"/>
      <c r="AM490"/>
      <c r="AN490"/>
      <c r="AO490"/>
      <c r="AP490"/>
      <c r="AQ490"/>
      <c r="AR490"/>
      <c r="AS490"/>
      <c r="AT490"/>
      <c r="AU490"/>
      <c r="AV490"/>
      <c r="AW490"/>
      <c r="AX490"/>
      <c r="AY490"/>
      <c r="AZ490"/>
      <c r="BA490"/>
      <c r="BB490"/>
      <c r="BC490"/>
      <c r="BD490"/>
      <c r="BE490"/>
      <c r="BF490"/>
      <c r="BG490"/>
      <c r="BH490"/>
      <c r="BI490"/>
      <c r="BJ490"/>
      <c r="BK490"/>
      <c r="BL490"/>
      <c r="BM490"/>
      <c r="BN490"/>
      <c r="BO490"/>
      <c r="BP490"/>
      <c r="BQ490"/>
      <c r="BR490"/>
      <c r="BS490"/>
      <c r="BT490"/>
      <c r="BU490"/>
      <c r="BV490"/>
      <c r="BW490"/>
      <c r="BX490"/>
      <c r="BY490"/>
      <c r="BZ490"/>
      <c r="CA490"/>
      <c r="CB490"/>
      <c r="CC490"/>
      <c r="CD490"/>
      <c r="CE490"/>
      <c r="CF490"/>
      <c r="CG490"/>
      <c r="CH490"/>
      <c r="CI490"/>
      <c r="CJ490"/>
      <c r="CK490"/>
      <c r="CL490"/>
      <c r="CM490"/>
      <c r="CN490"/>
      <c r="CO490"/>
      <c r="CP490"/>
      <c r="CQ490"/>
      <c r="CR490"/>
      <c r="CS490"/>
      <c r="CT490"/>
      <c r="CU490"/>
      <c r="CV490"/>
      <c r="CW490"/>
      <c r="CX490"/>
      <c r="CY490"/>
      <c r="CZ490"/>
      <c r="DA490"/>
      <c r="DB490"/>
      <c r="DC490"/>
      <c r="DD490"/>
      <c r="DE490"/>
      <c r="DF490"/>
      <c r="DG490"/>
      <c r="DH490"/>
      <c r="DI490"/>
      <c r="DJ490"/>
      <c r="DK490"/>
      <c r="DL490"/>
    </row>
    <row r="491" spans="3:116" hidden="1" outlineLevel="2">
      <c r="C491" s="179">
        <v>467</v>
      </c>
      <c r="D491" s="195">
        <f t="shared" ca="1" si="39"/>
        <v>-1.6536678207569409</v>
      </c>
      <c r="E491" s="195">
        <f t="shared" ca="1" si="35"/>
        <v>171.14876800157631</v>
      </c>
      <c r="F491" s="195">
        <f t="shared" ca="1" si="36"/>
        <v>191.23009058893109</v>
      </c>
      <c r="G491" s="195">
        <f t="shared" ca="1" si="37"/>
        <v>0</v>
      </c>
      <c r="H491" s="195">
        <f t="shared" ca="1" si="38"/>
        <v>0</v>
      </c>
      <c r="I491"/>
      <c r="O491"/>
      <c r="P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c r="BR491"/>
      <c r="BS491"/>
      <c r="BT491"/>
      <c r="BU491"/>
      <c r="BV491"/>
      <c r="BW491"/>
      <c r="BX491"/>
      <c r="BY491"/>
      <c r="BZ491"/>
      <c r="CA491"/>
      <c r="CB491"/>
      <c r="CC491"/>
      <c r="CD491"/>
      <c r="CE491"/>
      <c r="CF491"/>
      <c r="CG491"/>
      <c r="CH491"/>
      <c r="CI491"/>
      <c r="CJ491"/>
      <c r="CK491"/>
      <c r="CL491"/>
      <c r="CM491"/>
      <c r="CN491"/>
      <c r="CO491"/>
      <c r="CP491"/>
      <c r="CQ491"/>
      <c r="CR491"/>
      <c r="CS491"/>
      <c r="CT491"/>
      <c r="CU491"/>
      <c r="CV491"/>
      <c r="CW491"/>
      <c r="CX491"/>
      <c r="CY491"/>
      <c r="CZ491"/>
      <c r="DA491"/>
      <c r="DB491"/>
      <c r="DC491"/>
      <c r="DD491"/>
      <c r="DE491"/>
      <c r="DF491"/>
      <c r="DG491"/>
      <c r="DH491"/>
      <c r="DI491"/>
      <c r="DJ491"/>
      <c r="DK491"/>
      <c r="DL491"/>
    </row>
    <row r="492" spans="3:116" hidden="1" outlineLevel="2">
      <c r="C492" s="179">
        <v>468</v>
      </c>
      <c r="D492" s="195">
        <f t="shared" ca="1" si="39"/>
        <v>-0.20140192795080686</v>
      </c>
      <c r="E492" s="195">
        <f t="shared" ca="1" si="35"/>
        <v>235.47830062871282</v>
      </c>
      <c r="F492" s="195">
        <f t="shared" ca="1" si="36"/>
        <v>241.08600925937515</v>
      </c>
      <c r="G492" s="195">
        <f t="shared" ca="1" si="37"/>
        <v>0</v>
      </c>
      <c r="H492" s="195">
        <f t="shared" ca="1" si="38"/>
        <v>0</v>
      </c>
      <c r="I492"/>
      <c r="O492"/>
      <c r="P492"/>
      <c r="V492"/>
      <c r="W492"/>
      <c r="X492"/>
      <c r="Y492"/>
      <c r="Z492"/>
      <c r="AA492"/>
      <c r="AB492"/>
      <c r="AC492"/>
      <c r="AD492"/>
      <c r="AE492"/>
      <c r="AF492"/>
      <c r="AG492"/>
      <c r="AH492"/>
      <c r="AI492"/>
      <c r="AJ492"/>
      <c r="AK492"/>
      <c r="AL492"/>
      <c r="AM492"/>
      <c r="AN492"/>
      <c r="AO492"/>
      <c r="AP492"/>
      <c r="AQ492"/>
      <c r="AR492"/>
      <c r="AS492"/>
      <c r="AT492"/>
      <c r="AU492"/>
      <c r="AV492"/>
      <c r="AW492"/>
      <c r="AX492"/>
      <c r="AY492"/>
      <c r="AZ492"/>
      <c r="BA492"/>
      <c r="BB492"/>
      <c r="BC492"/>
      <c r="BD492"/>
      <c r="BE492"/>
      <c r="BF492"/>
      <c r="BG492"/>
      <c r="BH492"/>
      <c r="BI492"/>
      <c r="BJ492"/>
      <c r="BK492"/>
      <c r="BL492"/>
      <c r="BM492"/>
      <c r="BN492"/>
      <c r="BO492"/>
      <c r="BP492"/>
      <c r="BQ492"/>
      <c r="BR492"/>
      <c r="BS492"/>
      <c r="BT492"/>
      <c r="BU492"/>
      <c r="BV492"/>
      <c r="BW492"/>
      <c r="BX492"/>
      <c r="BY492"/>
      <c r="BZ492"/>
      <c r="CA492"/>
      <c r="CB492"/>
      <c r="CC492"/>
      <c r="CD492"/>
      <c r="CE492"/>
      <c r="CF492"/>
      <c r="CG492"/>
      <c r="CH492"/>
      <c r="CI492"/>
      <c r="CJ492"/>
      <c r="CK492"/>
      <c r="CL492"/>
      <c r="CM492"/>
      <c r="CN492"/>
      <c r="CO492"/>
      <c r="CP492"/>
      <c r="CQ492"/>
      <c r="CR492"/>
      <c r="CS492"/>
      <c r="CT492"/>
      <c r="CU492"/>
      <c r="CV492"/>
      <c r="CW492"/>
      <c r="CX492"/>
      <c r="CY492"/>
      <c r="CZ492"/>
      <c r="DA492"/>
      <c r="DB492"/>
      <c r="DC492"/>
      <c r="DD492"/>
      <c r="DE492"/>
      <c r="DF492"/>
      <c r="DG492"/>
      <c r="DH492"/>
      <c r="DI492"/>
      <c r="DJ492"/>
      <c r="DK492"/>
      <c r="DL492"/>
    </row>
    <row r="493" spans="3:116" hidden="1" outlineLevel="2">
      <c r="C493" s="179">
        <v>469</v>
      </c>
      <c r="D493" s="195">
        <f t="shared" ca="1" si="39"/>
        <v>-0.56547274504877443</v>
      </c>
      <c r="E493" s="195">
        <f t="shared" ca="1" si="35"/>
        <v>217.37559223765726</v>
      </c>
      <c r="F493" s="195">
        <f t="shared" ca="1" si="36"/>
        <v>227.48275583376358</v>
      </c>
      <c r="G493" s="195">
        <f t="shared" ca="1" si="37"/>
        <v>0</v>
      </c>
      <c r="H493" s="195">
        <f t="shared" ca="1" si="38"/>
        <v>0</v>
      </c>
      <c r="I493"/>
      <c r="O493"/>
      <c r="P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c r="BR493"/>
      <c r="BS493"/>
      <c r="BT493"/>
      <c r="BU493"/>
      <c r="BV493"/>
      <c r="BW493"/>
      <c r="BX493"/>
      <c r="BY493"/>
      <c r="BZ493"/>
      <c r="CA493"/>
      <c r="CB493"/>
      <c r="CC493"/>
      <c r="CD493"/>
      <c r="CE493"/>
      <c r="CF493"/>
      <c r="CG493"/>
      <c r="CH493"/>
      <c r="CI493"/>
      <c r="CJ493"/>
      <c r="CK493"/>
      <c r="CL493"/>
      <c r="CM493"/>
      <c r="CN493"/>
      <c r="CO493"/>
      <c r="CP493"/>
      <c r="CQ493"/>
      <c r="CR493"/>
      <c r="CS493"/>
      <c r="CT493"/>
      <c r="CU493"/>
      <c r="CV493"/>
      <c r="CW493"/>
      <c r="CX493"/>
      <c r="CY493"/>
      <c r="CZ493"/>
      <c r="DA493"/>
      <c r="DB493"/>
      <c r="DC493"/>
      <c r="DD493"/>
      <c r="DE493"/>
      <c r="DF493"/>
      <c r="DG493"/>
      <c r="DH493"/>
      <c r="DI493"/>
      <c r="DJ493"/>
      <c r="DK493"/>
      <c r="DL493"/>
    </row>
    <row r="494" spans="3:116" hidden="1" outlineLevel="2">
      <c r="C494" s="179">
        <v>470</v>
      </c>
      <c r="D494" s="195">
        <f t="shared" ca="1" si="39"/>
        <v>0.416972386976801</v>
      </c>
      <c r="E494" s="195">
        <f t="shared" ca="1" si="35"/>
        <v>269.74722209899562</v>
      </c>
      <c r="F494" s="195">
        <f t="shared" ca="1" si="36"/>
        <v>266.08118819778076</v>
      </c>
      <c r="G494" s="195">
        <f t="shared" ca="1" si="37"/>
        <v>19.747222098995621</v>
      </c>
      <c r="H494" s="195">
        <f t="shared" ca="1" si="38"/>
        <v>16.081188197780762</v>
      </c>
      <c r="I494"/>
      <c r="O494"/>
      <c r="P494"/>
      <c r="V494"/>
      <c r="W494"/>
      <c r="X494"/>
      <c r="Y494"/>
      <c r="Z494"/>
      <c r="AA494"/>
      <c r="AB494"/>
      <c r="AC494"/>
      <c r="AD494"/>
      <c r="AE494"/>
      <c r="AF494"/>
      <c r="AG494"/>
      <c r="AH494"/>
      <c r="AI494"/>
      <c r="AJ494"/>
      <c r="AK494"/>
      <c r="AL494"/>
      <c r="AM494"/>
      <c r="AN494"/>
      <c r="AO494"/>
      <c r="AP494"/>
      <c r="AQ494"/>
      <c r="AR494"/>
      <c r="AS494"/>
      <c r="AT494"/>
      <c r="AU494"/>
      <c r="AV494"/>
      <c r="AW494"/>
      <c r="AX494"/>
      <c r="AY494"/>
      <c r="AZ494"/>
      <c r="BA494"/>
      <c r="BB494"/>
      <c r="BC494"/>
      <c r="BD494"/>
      <c r="BE494"/>
      <c r="BF494"/>
      <c r="BG494"/>
      <c r="BH494"/>
      <c r="BI494"/>
      <c r="BJ494"/>
      <c r="BK494"/>
      <c r="BL494"/>
      <c r="BM494"/>
      <c r="BN494"/>
      <c r="BO494"/>
      <c r="BP494"/>
      <c r="BQ494"/>
      <c r="BR494"/>
      <c r="BS494"/>
      <c r="BT494"/>
      <c r="BU494"/>
      <c r="BV494"/>
      <c r="BW494"/>
      <c r="BX494"/>
      <c r="BY494"/>
      <c r="BZ494"/>
      <c r="CA494"/>
      <c r="CB494"/>
      <c r="CC494"/>
      <c r="CD494"/>
      <c r="CE494"/>
      <c r="CF494"/>
      <c r="CG494"/>
      <c r="CH494"/>
      <c r="CI494"/>
      <c r="CJ494"/>
      <c r="CK494"/>
      <c r="CL494"/>
      <c r="CM494"/>
      <c r="CN494"/>
      <c r="CO494"/>
      <c r="CP494"/>
      <c r="CQ494"/>
      <c r="CR494"/>
      <c r="CS494"/>
      <c r="CT494"/>
      <c r="CU494"/>
      <c r="CV494"/>
      <c r="CW494"/>
      <c r="CX494"/>
      <c r="CY494"/>
      <c r="CZ494"/>
      <c r="DA494"/>
      <c r="DB494"/>
      <c r="DC494"/>
      <c r="DD494"/>
      <c r="DE494"/>
      <c r="DF494"/>
      <c r="DG494"/>
      <c r="DH494"/>
      <c r="DI494"/>
      <c r="DJ494"/>
      <c r="DK494"/>
      <c r="DL494"/>
    </row>
    <row r="495" spans="3:116" hidden="1" outlineLevel="2">
      <c r="C495" s="179">
        <v>471</v>
      </c>
      <c r="D495" s="195">
        <f t="shared" ca="1" si="39"/>
        <v>0.93733376229068643</v>
      </c>
      <c r="E495" s="195">
        <f t="shared" ca="1" si="35"/>
        <v>302.42002550259633</v>
      </c>
      <c r="F495" s="195">
        <f t="shared" ca="1" si="36"/>
        <v>289.1117944288219</v>
      </c>
      <c r="G495" s="195">
        <f t="shared" ca="1" si="37"/>
        <v>52.420025502596332</v>
      </c>
      <c r="H495" s="195">
        <f t="shared" ca="1" si="38"/>
        <v>39.111794428821895</v>
      </c>
      <c r="I495"/>
      <c r="O495"/>
      <c r="P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c r="BR495"/>
      <c r="BS495"/>
      <c r="BT495"/>
      <c r="BU495"/>
      <c r="BV495"/>
      <c r="BW495"/>
      <c r="BX495"/>
      <c r="BY495"/>
      <c r="BZ495"/>
      <c r="CA495"/>
      <c r="CB495"/>
      <c r="CC495"/>
      <c r="CD495"/>
      <c r="CE495"/>
      <c r="CF495"/>
      <c r="CG495"/>
      <c r="CH495"/>
      <c r="CI495"/>
      <c r="CJ495"/>
      <c r="CK495"/>
      <c r="CL495"/>
      <c r="CM495"/>
      <c r="CN495"/>
      <c r="CO495"/>
      <c r="CP495"/>
      <c r="CQ495"/>
      <c r="CR495"/>
      <c r="CS495"/>
      <c r="CT495"/>
      <c r="CU495"/>
      <c r="CV495"/>
      <c r="CW495"/>
      <c r="CX495"/>
      <c r="CY495"/>
      <c r="CZ495"/>
      <c r="DA495"/>
      <c r="DB495"/>
      <c r="DC495"/>
      <c r="DD495"/>
      <c r="DE495"/>
      <c r="DF495"/>
      <c r="DG495"/>
      <c r="DH495"/>
      <c r="DI495"/>
      <c r="DJ495"/>
      <c r="DK495"/>
      <c r="DL495"/>
    </row>
    <row r="496" spans="3:116" hidden="1" outlineLevel="2">
      <c r="C496" s="179">
        <v>472</v>
      </c>
      <c r="D496" s="195">
        <f t="shared" ca="1" si="39"/>
        <v>-0.32965914013558145</v>
      </c>
      <c r="E496" s="195">
        <f t="shared" ca="1" si="35"/>
        <v>228.93512026510371</v>
      </c>
      <c r="F496" s="195">
        <f t="shared" ca="1" si="36"/>
        <v>236.20337646827178</v>
      </c>
      <c r="G496" s="195">
        <f t="shared" ca="1" si="37"/>
        <v>0</v>
      </c>
      <c r="H496" s="195">
        <f t="shared" ca="1" si="38"/>
        <v>0</v>
      </c>
      <c r="I496"/>
      <c r="O496"/>
      <c r="P496"/>
      <c r="V496"/>
      <c r="W496"/>
      <c r="X496"/>
      <c r="Y496"/>
      <c r="Z496"/>
      <c r="AA496"/>
      <c r="AB496"/>
      <c r="AC496"/>
      <c r="AD496"/>
      <c r="AE496"/>
      <c r="AF496"/>
      <c r="AG496"/>
      <c r="AH496"/>
      <c r="AI496"/>
      <c r="AJ496"/>
      <c r="AK496"/>
      <c r="AL496"/>
      <c r="AM496"/>
      <c r="AN496"/>
      <c r="AO496"/>
      <c r="AP496"/>
      <c r="AQ496"/>
      <c r="AR496"/>
      <c r="AS496"/>
      <c r="AT496"/>
      <c r="AU496"/>
      <c r="AV496"/>
      <c r="AW496"/>
      <c r="AX496"/>
      <c r="AY496"/>
      <c r="AZ496"/>
      <c r="BA496"/>
      <c r="BB496"/>
      <c r="BC496"/>
      <c r="BD496"/>
      <c r="BE496"/>
      <c r="BF496"/>
      <c r="BG496"/>
      <c r="BH496"/>
      <c r="BI496"/>
      <c r="BJ496"/>
      <c r="BK496"/>
      <c r="BL496"/>
      <c r="BM496"/>
      <c r="BN496"/>
      <c r="BO496"/>
      <c r="BP496"/>
      <c r="BQ496"/>
      <c r="BR496"/>
      <c r="BS496"/>
      <c r="BT496"/>
      <c r="BU496"/>
      <c r="BV496"/>
      <c r="BW496"/>
      <c r="BX496"/>
      <c r="BY496"/>
      <c r="BZ496"/>
      <c r="CA496"/>
      <c r="CB496"/>
      <c r="CC496"/>
      <c r="CD496"/>
      <c r="CE496"/>
      <c r="CF496"/>
      <c r="CG496"/>
      <c r="CH496"/>
      <c r="CI496"/>
      <c r="CJ496"/>
      <c r="CK496"/>
      <c r="CL496"/>
      <c r="CM496"/>
      <c r="CN496"/>
      <c r="CO496"/>
      <c r="CP496"/>
      <c r="CQ496"/>
      <c r="CR496"/>
      <c r="CS496"/>
      <c r="CT496"/>
      <c r="CU496"/>
      <c r="CV496"/>
      <c r="CW496"/>
      <c r="CX496"/>
      <c r="CY496"/>
      <c r="CZ496"/>
      <c r="DA496"/>
      <c r="DB496"/>
      <c r="DC496"/>
      <c r="DD496"/>
      <c r="DE496"/>
      <c r="DF496"/>
      <c r="DG496"/>
      <c r="DH496"/>
      <c r="DI496"/>
      <c r="DJ496"/>
      <c r="DK496"/>
      <c r="DL496"/>
    </row>
    <row r="497" spans="3:116" hidden="1" outlineLevel="2">
      <c r="C497" s="179">
        <v>473</v>
      </c>
      <c r="D497" s="195">
        <f t="shared" ca="1" si="39"/>
        <v>-0.71032171634275643</v>
      </c>
      <c r="E497" s="195">
        <f t="shared" ca="1" si="35"/>
        <v>210.56641323648705</v>
      </c>
      <c r="F497" s="195">
        <f t="shared" ca="1" si="36"/>
        <v>222.28648848020043</v>
      </c>
      <c r="G497" s="195">
        <f t="shared" ca="1" si="37"/>
        <v>0</v>
      </c>
      <c r="H497" s="195">
        <f t="shared" ca="1" si="38"/>
        <v>0</v>
      </c>
      <c r="I497"/>
      <c r="O497"/>
      <c r="P497"/>
      <c r="V497"/>
      <c r="W497"/>
      <c r="X497"/>
      <c r="Y497"/>
      <c r="Z497"/>
      <c r="AA497"/>
      <c r="AB497"/>
      <c r="AC497"/>
      <c r="AD497"/>
      <c r="AE497"/>
      <c r="AF497"/>
      <c r="AG497"/>
      <c r="AH497"/>
      <c r="AI497"/>
      <c r="AJ497"/>
      <c r="AK497"/>
      <c r="AL497"/>
      <c r="AM497"/>
      <c r="AN497"/>
      <c r="AO497"/>
      <c r="AP497"/>
      <c r="AQ497"/>
      <c r="AR497"/>
      <c r="AS497"/>
      <c r="AT497"/>
      <c r="AU497"/>
      <c r="AV497"/>
      <c r="AW497"/>
      <c r="AX497"/>
      <c r="AY497"/>
      <c r="AZ497"/>
      <c r="BA497"/>
      <c r="BB497"/>
      <c r="BC497"/>
      <c r="BD497"/>
      <c r="BE497"/>
      <c r="BF497"/>
      <c r="BG497"/>
      <c r="BH497"/>
      <c r="BI497"/>
      <c r="BJ497"/>
      <c r="BK497"/>
      <c r="BL497"/>
      <c r="BM497"/>
      <c r="BN497"/>
      <c r="BO497"/>
      <c r="BP497"/>
      <c r="BQ497"/>
      <c r="BR497"/>
      <c r="BS497"/>
      <c r="BT497"/>
      <c r="BU497"/>
      <c r="BV497"/>
      <c r="BW497"/>
      <c r="BX497"/>
      <c r="BY497"/>
      <c r="BZ497"/>
      <c r="CA497"/>
      <c r="CB497"/>
      <c r="CC497"/>
      <c r="CD497"/>
      <c r="CE497"/>
      <c r="CF497"/>
      <c r="CG497"/>
      <c r="CH497"/>
      <c r="CI497"/>
      <c r="CJ497"/>
      <c r="CK497"/>
      <c r="CL497"/>
      <c r="CM497"/>
      <c r="CN497"/>
      <c r="CO497"/>
      <c r="CP497"/>
      <c r="CQ497"/>
      <c r="CR497"/>
      <c r="CS497"/>
      <c r="CT497"/>
      <c r="CU497"/>
      <c r="CV497"/>
      <c r="CW497"/>
      <c r="CX497"/>
      <c r="CY497"/>
      <c r="CZ497"/>
      <c r="DA497"/>
      <c r="DB497"/>
      <c r="DC497"/>
      <c r="DD497"/>
      <c r="DE497"/>
      <c r="DF497"/>
      <c r="DG497"/>
      <c r="DH497"/>
      <c r="DI497"/>
      <c r="DJ497"/>
      <c r="DK497"/>
      <c r="DL497"/>
    </row>
    <row r="498" spans="3:116" hidden="1" outlineLevel="2">
      <c r="C498" s="179">
        <v>474</v>
      </c>
      <c r="D498" s="195">
        <f t="shared" ca="1" si="39"/>
        <v>-1.0383314889701647</v>
      </c>
      <c r="E498" s="195">
        <f t="shared" ca="1" si="35"/>
        <v>195.92505478433353</v>
      </c>
      <c r="F498" s="195">
        <f t="shared" ca="1" si="36"/>
        <v>210.95407381362079</v>
      </c>
      <c r="G498" s="195">
        <f t="shared" ca="1" si="37"/>
        <v>0</v>
      </c>
      <c r="H498" s="195">
        <f t="shared" ca="1" si="38"/>
        <v>0</v>
      </c>
      <c r="I498"/>
      <c r="O498"/>
      <c r="P498"/>
      <c r="V498"/>
      <c r="W498"/>
      <c r="X498"/>
      <c r="Y498"/>
      <c r="Z498"/>
      <c r="AA498"/>
      <c r="AB498"/>
      <c r="AC498"/>
      <c r="AD498"/>
      <c r="AE498"/>
      <c r="AF498"/>
      <c r="AG498"/>
      <c r="AH498"/>
      <c r="AI498"/>
      <c r="AJ498"/>
      <c r="AK498"/>
      <c r="AL498"/>
      <c r="AM498"/>
      <c r="AN498"/>
      <c r="AO498"/>
      <c r="AP498"/>
      <c r="AQ498"/>
      <c r="AR498"/>
      <c r="AS498"/>
      <c r="AT498"/>
      <c r="AU498"/>
      <c r="AV498"/>
      <c r="AW498"/>
      <c r="AX498"/>
      <c r="AY498"/>
      <c r="AZ498"/>
      <c r="BA498"/>
      <c r="BB498"/>
      <c r="BC498"/>
      <c r="BD498"/>
      <c r="BE498"/>
      <c r="BF498"/>
      <c r="BG498"/>
      <c r="BH498"/>
      <c r="BI498"/>
      <c r="BJ498"/>
      <c r="BK498"/>
      <c r="BL498"/>
      <c r="BM498"/>
      <c r="BN498"/>
      <c r="BO498"/>
      <c r="BP498"/>
      <c r="BQ498"/>
      <c r="BR498"/>
      <c r="BS498"/>
      <c r="BT498"/>
      <c r="BU498"/>
      <c r="BV498"/>
      <c r="BW498"/>
      <c r="BX498"/>
      <c r="BY498"/>
      <c r="BZ498"/>
      <c r="CA498"/>
      <c r="CB498"/>
      <c r="CC498"/>
      <c r="CD498"/>
      <c r="CE498"/>
      <c r="CF498"/>
      <c r="CG498"/>
      <c r="CH498"/>
      <c r="CI498"/>
      <c r="CJ498"/>
      <c r="CK498"/>
      <c r="CL498"/>
      <c r="CM498"/>
      <c r="CN498"/>
      <c r="CO498"/>
      <c r="CP498"/>
      <c r="CQ498"/>
      <c r="CR498"/>
      <c r="CS498"/>
      <c r="CT498"/>
      <c r="CU498"/>
      <c r="CV498"/>
      <c r="CW498"/>
      <c r="CX498"/>
      <c r="CY498"/>
      <c r="CZ498"/>
      <c r="DA498"/>
      <c r="DB498"/>
      <c r="DC498"/>
      <c r="DD498"/>
      <c r="DE498"/>
      <c r="DF498"/>
      <c r="DG498"/>
      <c r="DH498"/>
      <c r="DI498"/>
      <c r="DJ498"/>
      <c r="DK498"/>
      <c r="DL498"/>
    </row>
    <row r="499" spans="3:116" hidden="1" outlineLevel="2">
      <c r="C499" s="179">
        <v>475</v>
      </c>
      <c r="D499" s="195">
        <f t="shared" ca="1" si="39"/>
        <v>0.79415495389802049</v>
      </c>
      <c r="E499" s="195">
        <f t="shared" ca="1" si="35"/>
        <v>293.0543930246107</v>
      </c>
      <c r="F499" s="195">
        <f t="shared" ca="1" si="36"/>
        <v>282.58304833130154</v>
      </c>
      <c r="G499" s="195">
        <f t="shared" ca="1" si="37"/>
        <v>43.054393024610704</v>
      </c>
      <c r="H499" s="195">
        <f t="shared" ca="1" si="38"/>
        <v>32.583048331301541</v>
      </c>
      <c r="I499"/>
      <c r="O499"/>
      <c r="P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c r="BR499"/>
      <c r="BS499"/>
      <c r="BT499"/>
      <c r="BU499"/>
      <c r="BV499"/>
      <c r="BW499"/>
      <c r="BX499"/>
      <c r="BY499"/>
      <c r="BZ499"/>
      <c r="CA499"/>
      <c r="CB499"/>
      <c r="CC499"/>
      <c r="CD499"/>
      <c r="CE499"/>
      <c r="CF499"/>
      <c r="CG499"/>
      <c r="CH499"/>
      <c r="CI499"/>
      <c r="CJ499"/>
      <c r="CK499"/>
      <c r="CL499"/>
      <c r="CM499"/>
      <c r="CN499"/>
      <c r="CO499"/>
      <c r="CP499"/>
      <c r="CQ499"/>
      <c r="CR499"/>
      <c r="CS499"/>
      <c r="CT499"/>
      <c r="CU499"/>
      <c r="CV499"/>
      <c r="CW499"/>
      <c r="CX499"/>
      <c r="CY499"/>
      <c r="CZ499"/>
      <c r="DA499"/>
      <c r="DB499"/>
      <c r="DC499"/>
      <c r="DD499"/>
      <c r="DE499"/>
      <c r="DF499"/>
      <c r="DG499"/>
      <c r="DH499"/>
      <c r="DI499"/>
      <c r="DJ499"/>
      <c r="DK499"/>
      <c r="DL499"/>
    </row>
    <row r="500" spans="3:116" hidden="1" outlineLevel="2">
      <c r="C500" s="179">
        <v>476</v>
      </c>
      <c r="D500" s="195">
        <f t="shared" ca="1" si="39"/>
        <v>-0.58915384932898585</v>
      </c>
      <c r="E500" s="195">
        <f t="shared" ca="1" si="35"/>
        <v>216.2475004279687</v>
      </c>
      <c r="F500" s="195">
        <f t="shared" ca="1" si="36"/>
        <v>226.62499543736772</v>
      </c>
      <c r="G500" s="195">
        <f t="shared" ca="1" si="37"/>
        <v>0</v>
      </c>
      <c r="H500" s="195">
        <f t="shared" ca="1" si="38"/>
        <v>0</v>
      </c>
      <c r="I500"/>
      <c r="O500"/>
      <c r="P500"/>
      <c r="V500"/>
      <c r="W500"/>
      <c r="X500"/>
      <c r="Y500"/>
      <c r="Z500"/>
      <c r="AA500"/>
      <c r="AB500"/>
      <c r="AC500"/>
      <c r="AD500"/>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c r="BR500"/>
      <c r="BS500"/>
      <c r="BT500"/>
      <c r="BU500"/>
      <c r="BV500"/>
      <c r="BW500"/>
      <c r="BX500"/>
      <c r="BY500"/>
      <c r="BZ500"/>
      <c r="CA500"/>
      <c r="CB500"/>
      <c r="CC500"/>
      <c r="CD500"/>
      <c r="CE500"/>
      <c r="CF500"/>
      <c r="CG500"/>
      <c r="CH500"/>
      <c r="CI500"/>
      <c r="CJ500"/>
      <c r="CK500"/>
      <c r="CL500"/>
      <c r="CM500"/>
      <c r="CN500"/>
      <c r="CO500"/>
      <c r="CP500"/>
      <c r="CQ500"/>
      <c r="CR500"/>
      <c r="CS500"/>
      <c r="CT500"/>
      <c r="CU500"/>
      <c r="CV500"/>
      <c r="CW500"/>
      <c r="CX500"/>
      <c r="CY500"/>
      <c r="CZ500"/>
      <c r="DA500"/>
      <c r="DB500"/>
      <c r="DC500"/>
      <c r="DD500"/>
      <c r="DE500"/>
      <c r="DF500"/>
      <c r="DG500"/>
      <c r="DH500"/>
      <c r="DI500"/>
      <c r="DJ500"/>
      <c r="DK500"/>
      <c r="DL500"/>
    </row>
    <row r="501" spans="3:116" hidden="1" outlineLevel="2">
      <c r="C501" s="179">
        <v>477</v>
      </c>
      <c r="D501" s="195">
        <f t="shared" ca="1" si="39"/>
        <v>1.5577084738680467</v>
      </c>
      <c r="E501" s="195">
        <f t="shared" ca="1" si="35"/>
        <v>346.58320548094139</v>
      </c>
      <c r="F501" s="195">
        <f t="shared" ca="1" si="36"/>
        <v>319.18800605830722</v>
      </c>
      <c r="G501" s="195">
        <f t="shared" ca="1" si="37"/>
        <v>96.583205480941388</v>
      </c>
      <c r="H501" s="195">
        <f t="shared" ca="1" si="38"/>
        <v>69.188006058307224</v>
      </c>
      <c r="I501"/>
      <c r="O501"/>
      <c r="P501"/>
      <c r="V501"/>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c r="BR501"/>
      <c r="BS501"/>
      <c r="BT501"/>
      <c r="BU501"/>
      <c r="BV501"/>
      <c r="BW501"/>
      <c r="BX501"/>
      <c r="BY501"/>
      <c r="BZ501"/>
      <c r="CA501"/>
      <c r="CB501"/>
      <c r="CC501"/>
      <c r="CD501"/>
      <c r="CE501"/>
      <c r="CF501"/>
      <c r="CG501"/>
      <c r="CH501"/>
      <c r="CI501"/>
      <c r="CJ501"/>
      <c r="CK501"/>
      <c r="CL501"/>
      <c r="CM501"/>
      <c r="CN501"/>
      <c r="CO501"/>
      <c r="CP501"/>
      <c r="CQ501"/>
      <c r="CR501"/>
      <c r="CS501"/>
      <c r="CT501"/>
      <c r="CU501"/>
      <c r="CV501"/>
      <c r="CW501"/>
      <c r="CX501"/>
      <c r="CY501"/>
      <c r="CZ501"/>
      <c r="DA501"/>
      <c r="DB501"/>
      <c r="DC501"/>
      <c r="DD501"/>
      <c r="DE501"/>
      <c r="DF501"/>
      <c r="DG501"/>
      <c r="DH501"/>
      <c r="DI501"/>
      <c r="DJ501"/>
      <c r="DK501"/>
      <c r="DL501"/>
    </row>
    <row r="502" spans="3:116" hidden="1" outlineLevel="2">
      <c r="C502" s="179">
        <v>478</v>
      </c>
      <c r="D502" s="195">
        <f t="shared" ca="1" si="39"/>
        <v>1.0805186578069492</v>
      </c>
      <c r="E502" s="195">
        <f t="shared" ca="1" si="35"/>
        <v>312.08538865511252</v>
      </c>
      <c r="F502" s="195">
        <f t="shared" ca="1" si="36"/>
        <v>295.79166669217341</v>
      </c>
      <c r="G502" s="195">
        <f t="shared" ca="1" si="37"/>
        <v>62.085388655112524</v>
      </c>
      <c r="H502" s="195">
        <f t="shared" ca="1" si="38"/>
        <v>45.791666692173408</v>
      </c>
      <c r="I502"/>
      <c r="O502"/>
      <c r="P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c r="BR502"/>
      <c r="BS502"/>
      <c r="BT502"/>
      <c r="BU502"/>
      <c r="BV502"/>
      <c r="BW502"/>
      <c r="BX502"/>
      <c r="BY502"/>
      <c r="BZ502"/>
      <c r="CA502"/>
      <c r="CB502"/>
      <c r="CC502"/>
      <c r="CD502"/>
      <c r="CE502"/>
      <c r="CF502"/>
      <c r="CG502"/>
      <c r="CH502"/>
      <c r="CI502"/>
      <c r="CJ502"/>
      <c r="CK502"/>
      <c r="CL502"/>
      <c r="CM502"/>
      <c r="CN502"/>
      <c r="CO502"/>
      <c r="CP502"/>
      <c r="CQ502"/>
      <c r="CR502"/>
      <c r="CS502"/>
      <c r="CT502"/>
      <c r="CU502"/>
      <c r="CV502"/>
      <c r="CW502"/>
      <c r="CX502"/>
      <c r="CY502"/>
      <c r="CZ502"/>
      <c r="DA502"/>
      <c r="DB502"/>
      <c r="DC502"/>
      <c r="DD502"/>
      <c r="DE502"/>
      <c r="DF502"/>
      <c r="DG502"/>
      <c r="DH502"/>
      <c r="DI502"/>
      <c r="DJ502"/>
      <c r="DK502"/>
      <c r="DL502"/>
    </row>
    <row r="503" spans="3:116" hidden="1" outlineLevel="2">
      <c r="C503" s="179">
        <v>479</v>
      </c>
      <c r="D503" s="195">
        <f t="shared" ca="1" si="39"/>
        <v>-0.69573940889527286</v>
      </c>
      <c r="E503" s="195">
        <f t="shared" ca="1" si="35"/>
        <v>211.24214189131555</v>
      </c>
      <c r="F503" s="195">
        <f t="shared" ca="1" si="36"/>
        <v>222.80419090163252</v>
      </c>
      <c r="G503" s="195">
        <f t="shared" ca="1" si="37"/>
        <v>0</v>
      </c>
      <c r="H503" s="195">
        <f t="shared" ca="1" si="38"/>
        <v>0</v>
      </c>
      <c r="I503"/>
      <c r="O503"/>
      <c r="P503"/>
      <c r="V503"/>
      <c r="W503"/>
      <c r="X503"/>
      <c r="Y503"/>
      <c r="Z503"/>
      <c r="AA503"/>
      <c r="AB503"/>
      <c r="AC503"/>
      <c r="AD503"/>
      <c r="AE503"/>
      <c r="AF503"/>
      <c r="AG503"/>
      <c r="AH503"/>
      <c r="AI503"/>
      <c r="AJ503"/>
      <c r="AK503"/>
      <c r="AL503"/>
      <c r="AM503"/>
      <c r="AN503"/>
      <c r="AO503"/>
      <c r="AP503"/>
      <c r="AQ503"/>
      <c r="AR503"/>
      <c r="AS503"/>
      <c r="AT503"/>
      <c r="AU503"/>
      <c r="AV503"/>
      <c r="AW503"/>
      <c r="AX503"/>
      <c r="AY503"/>
      <c r="AZ503"/>
      <c r="BA503"/>
      <c r="BB503"/>
      <c r="BC503"/>
      <c r="BD503"/>
      <c r="BE503"/>
      <c r="BF503"/>
      <c r="BG503"/>
      <c r="BH503"/>
      <c r="BI503"/>
      <c r="BJ503"/>
      <c r="BK503"/>
      <c r="BL503"/>
      <c r="BM503"/>
      <c r="BN503"/>
      <c r="BO503"/>
      <c r="BP503"/>
      <c r="BQ503"/>
      <c r="BR503"/>
      <c r="BS503"/>
      <c r="BT503"/>
      <c r="BU503"/>
      <c r="BV503"/>
      <c r="BW503"/>
      <c r="BX503"/>
      <c r="BY503"/>
      <c r="BZ503"/>
      <c r="CA503"/>
      <c r="CB503"/>
      <c r="CC503"/>
      <c r="CD503"/>
      <c r="CE503"/>
      <c r="CF503"/>
      <c r="CG503"/>
      <c r="CH503"/>
      <c r="CI503"/>
      <c r="CJ503"/>
      <c r="CK503"/>
      <c r="CL503"/>
      <c r="CM503"/>
      <c r="CN503"/>
      <c r="CO503"/>
      <c r="CP503"/>
      <c r="CQ503"/>
      <c r="CR503"/>
      <c r="CS503"/>
      <c r="CT503"/>
      <c r="CU503"/>
      <c r="CV503"/>
      <c r="CW503"/>
      <c r="CX503"/>
      <c r="CY503"/>
      <c r="CZ503"/>
      <c r="DA503"/>
      <c r="DB503"/>
      <c r="DC503"/>
      <c r="DD503"/>
      <c r="DE503"/>
      <c r="DF503"/>
      <c r="DG503"/>
      <c r="DH503"/>
      <c r="DI503"/>
      <c r="DJ503"/>
      <c r="DK503"/>
      <c r="DL503"/>
    </row>
    <row r="504" spans="3:116" hidden="1" outlineLevel="2">
      <c r="C504" s="179">
        <v>480</v>
      </c>
      <c r="D504" s="195">
        <f t="shared" ca="1" si="39"/>
        <v>0.52757706869091037</v>
      </c>
      <c r="E504" s="195">
        <f t="shared" ca="1" si="35"/>
        <v>276.38280789028107</v>
      </c>
      <c r="F504" s="195">
        <f t="shared" ca="1" si="36"/>
        <v>270.81771943022221</v>
      </c>
      <c r="G504" s="195">
        <f t="shared" ca="1" si="37"/>
        <v>26.382807890281072</v>
      </c>
      <c r="H504" s="195">
        <f t="shared" ca="1" si="38"/>
        <v>20.817719430222212</v>
      </c>
      <c r="I504"/>
      <c r="O504"/>
      <c r="P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c r="BR504"/>
      <c r="BS504"/>
      <c r="BT504"/>
      <c r="BU504"/>
      <c r="BV504"/>
      <c r="BW504"/>
      <c r="BX504"/>
      <c r="BY504"/>
      <c r="BZ504"/>
      <c r="CA504"/>
      <c r="CB504"/>
      <c r="CC504"/>
      <c r="CD504"/>
      <c r="CE504"/>
      <c r="CF504"/>
      <c r="CG504"/>
      <c r="CH504"/>
      <c r="CI504"/>
      <c r="CJ504"/>
      <c r="CK504"/>
      <c r="CL504"/>
      <c r="CM504"/>
      <c r="CN504"/>
      <c r="CO504"/>
      <c r="CP504"/>
      <c r="CQ504"/>
      <c r="CR504"/>
      <c r="CS504"/>
      <c r="CT504"/>
      <c r="CU504"/>
      <c r="CV504"/>
      <c r="CW504"/>
      <c r="CX504"/>
      <c r="CY504"/>
      <c r="CZ504"/>
      <c r="DA504"/>
      <c r="DB504"/>
      <c r="DC504"/>
      <c r="DD504"/>
      <c r="DE504"/>
      <c r="DF504"/>
      <c r="DG504"/>
      <c r="DH504"/>
      <c r="DI504"/>
      <c r="DJ504"/>
      <c r="DK504"/>
      <c r="DL504"/>
    </row>
    <row r="505" spans="3:116" hidden="1" outlineLevel="2">
      <c r="C505" s="179">
        <v>481</v>
      </c>
      <c r="D505" s="195">
        <f t="shared" ca="1" si="39"/>
        <v>1.4063305430860893</v>
      </c>
      <c r="E505" s="195">
        <f t="shared" ca="1" si="35"/>
        <v>335.24540461673439</v>
      </c>
      <c r="F505" s="195">
        <f t="shared" ca="1" si="36"/>
        <v>311.57227776601013</v>
      </c>
      <c r="G505" s="195">
        <f t="shared" ca="1" si="37"/>
        <v>85.24540461673439</v>
      </c>
      <c r="H505" s="195">
        <f t="shared" ca="1" si="38"/>
        <v>61.572277766010131</v>
      </c>
      <c r="I505"/>
      <c r="O505"/>
      <c r="P505"/>
      <c r="V505"/>
      <c r="W505"/>
      <c r="X505"/>
      <c r="Y505"/>
      <c r="Z505"/>
      <c r="AA505"/>
      <c r="AB505"/>
      <c r="AC505"/>
      <c r="AD505"/>
      <c r="AE505"/>
      <c r="AF505"/>
      <c r="AG505"/>
      <c r="AH505"/>
      <c r="AI505"/>
      <c r="AJ505"/>
      <c r="AK505"/>
      <c r="AL505"/>
      <c r="AM505"/>
      <c r="AN505"/>
      <c r="AO505"/>
      <c r="AP505"/>
      <c r="AQ505"/>
      <c r="AR505"/>
      <c r="AS505"/>
      <c r="AT505"/>
      <c r="AU505"/>
      <c r="AV505"/>
      <c r="AW505"/>
      <c r="AX505"/>
      <c r="AY505"/>
      <c r="AZ505"/>
      <c r="BA505"/>
      <c r="BB505"/>
      <c r="BC505"/>
      <c r="BD505"/>
      <c r="BE505"/>
      <c r="BF505"/>
      <c r="BG505"/>
      <c r="BH505"/>
      <c r="BI505"/>
      <c r="BJ505"/>
      <c r="BK505"/>
      <c r="BL505"/>
      <c r="BM505"/>
      <c r="BN505"/>
      <c r="BO505"/>
      <c r="BP505"/>
      <c r="BQ505"/>
      <c r="BR505"/>
      <c r="BS505"/>
      <c r="BT505"/>
      <c r="BU505"/>
      <c r="BV505"/>
      <c r="BW505"/>
      <c r="BX505"/>
      <c r="BY505"/>
      <c r="BZ505"/>
      <c r="CA505"/>
      <c r="CB505"/>
      <c r="CC505"/>
      <c r="CD505"/>
      <c r="CE505"/>
      <c r="CF505"/>
      <c r="CG505"/>
      <c r="CH505"/>
      <c r="CI505"/>
      <c r="CJ505"/>
      <c r="CK505"/>
      <c r="CL505"/>
      <c r="CM505"/>
      <c r="CN505"/>
      <c r="CO505"/>
      <c r="CP505"/>
      <c r="CQ505"/>
      <c r="CR505"/>
      <c r="CS505"/>
      <c r="CT505"/>
      <c r="CU505"/>
      <c r="CV505"/>
      <c r="CW505"/>
      <c r="CX505"/>
      <c r="CY505"/>
      <c r="CZ505"/>
      <c r="DA505"/>
      <c r="DB505"/>
      <c r="DC505"/>
      <c r="DD505"/>
      <c r="DE505"/>
      <c r="DF505"/>
      <c r="DG505"/>
      <c r="DH505"/>
      <c r="DI505"/>
      <c r="DJ505"/>
      <c r="DK505"/>
      <c r="DL505"/>
    </row>
    <row r="506" spans="3:116" hidden="1" outlineLevel="2">
      <c r="C506" s="179">
        <v>482</v>
      </c>
      <c r="D506" s="195">
        <f t="shared" ca="1" si="39"/>
        <v>-0.85027491101019648</v>
      </c>
      <c r="E506" s="195">
        <f t="shared" ca="1" si="35"/>
        <v>204.19005312546983</v>
      </c>
      <c r="F506" s="195">
        <f t="shared" ca="1" si="36"/>
        <v>217.3786255410796</v>
      </c>
      <c r="G506" s="195">
        <f t="shared" ca="1" si="37"/>
        <v>0</v>
      </c>
      <c r="H506" s="195">
        <f t="shared" ca="1" si="38"/>
        <v>0</v>
      </c>
      <c r="I506"/>
      <c r="O506"/>
      <c r="P506"/>
      <c r="V506"/>
      <c r="W506"/>
      <c r="X506"/>
      <c r="Y506"/>
      <c r="Z506"/>
      <c r="AA506"/>
      <c r="AB506"/>
      <c r="AC506"/>
      <c r="AD506"/>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c r="BR506"/>
      <c r="BS506"/>
      <c r="BT506"/>
      <c r="BU506"/>
      <c r="BV506"/>
      <c r="BW506"/>
      <c r="BX506"/>
      <c r="BY506"/>
      <c r="BZ506"/>
      <c r="CA506"/>
      <c r="CB506"/>
      <c r="CC506"/>
      <c r="CD506"/>
      <c r="CE506"/>
      <c r="CF506"/>
      <c r="CG506"/>
      <c r="CH506"/>
      <c r="CI506"/>
      <c r="CJ506"/>
      <c r="CK506"/>
      <c r="CL506"/>
      <c r="CM506"/>
      <c r="CN506"/>
      <c r="CO506"/>
      <c r="CP506"/>
      <c r="CQ506"/>
      <c r="CR506"/>
      <c r="CS506"/>
      <c r="CT506"/>
      <c r="CU506"/>
      <c r="CV506"/>
      <c r="CW506"/>
      <c r="CX506"/>
      <c r="CY506"/>
      <c r="CZ506"/>
      <c r="DA506"/>
      <c r="DB506"/>
      <c r="DC506"/>
      <c r="DD506"/>
      <c r="DE506"/>
      <c r="DF506"/>
      <c r="DG506"/>
      <c r="DH506"/>
      <c r="DI506"/>
      <c r="DJ506"/>
      <c r="DK506"/>
      <c r="DL506"/>
    </row>
    <row r="507" spans="3:116" hidden="1" outlineLevel="2">
      <c r="C507" s="179">
        <v>483</v>
      </c>
      <c r="D507" s="195">
        <f t="shared" ca="1" si="39"/>
        <v>-0.31126489994517847</v>
      </c>
      <c r="E507" s="195">
        <f t="shared" ca="1" si="35"/>
        <v>229.86223448101617</v>
      </c>
      <c r="F507" s="195">
        <f t="shared" ca="1" si="36"/>
        <v>236.89750667170054</v>
      </c>
      <c r="G507" s="195">
        <f t="shared" ca="1" si="37"/>
        <v>0</v>
      </c>
      <c r="H507" s="195">
        <f t="shared" ca="1" si="38"/>
        <v>0</v>
      </c>
      <c r="I507"/>
      <c r="O507"/>
      <c r="P507"/>
      <c r="V507"/>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c r="BR507"/>
      <c r="BS507"/>
      <c r="BT507"/>
      <c r="BU507"/>
      <c r="BV507"/>
      <c r="BW507"/>
      <c r="BX507"/>
      <c r="BY507"/>
      <c r="BZ507"/>
      <c r="CA507"/>
      <c r="CB507"/>
      <c r="CC507"/>
      <c r="CD507"/>
      <c r="CE507"/>
      <c r="CF507"/>
      <c r="CG507"/>
      <c r="CH507"/>
      <c r="CI507"/>
      <c r="CJ507"/>
      <c r="CK507"/>
      <c r="CL507"/>
      <c r="CM507"/>
      <c r="CN507"/>
      <c r="CO507"/>
      <c r="CP507"/>
      <c r="CQ507"/>
      <c r="CR507"/>
      <c r="CS507"/>
      <c r="CT507"/>
      <c r="CU507"/>
      <c r="CV507"/>
      <c r="CW507"/>
      <c r="CX507"/>
      <c r="CY507"/>
      <c r="CZ507"/>
      <c r="DA507"/>
      <c r="DB507"/>
      <c r="DC507"/>
      <c r="DD507"/>
      <c r="DE507"/>
      <c r="DF507"/>
      <c r="DG507"/>
      <c r="DH507"/>
      <c r="DI507"/>
      <c r="DJ507"/>
      <c r="DK507"/>
      <c r="DL507"/>
    </row>
    <row r="508" spans="3:116" hidden="1" outlineLevel="2">
      <c r="C508" s="179">
        <v>484</v>
      </c>
      <c r="D508" s="195">
        <f t="shared" ca="1" si="39"/>
        <v>0.98150701470137292</v>
      </c>
      <c r="E508" s="195">
        <f t="shared" ca="1" si="35"/>
        <v>305.36947001833192</v>
      </c>
      <c r="F508" s="195">
        <f t="shared" ca="1" si="36"/>
        <v>291.15631707885717</v>
      </c>
      <c r="G508" s="195">
        <f t="shared" ca="1" si="37"/>
        <v>55.369470018331924</v>
      </c>
      <c r="H508" s="195">
        <f t="shared" ca="1" si="38"/>
        <v>41.156317078857171</v>
      </c>
      <c r="O508" s="154"/>
      <c r="P508" s="154"/>
    </row>
    <row r="509" spans="3:116" hidden="1" outlineLevel="2">
      <c r="C509" s="179">
        <v>485</v>
      </c>
      <c r="D509" s="195">
        <f t="shared" ca="1" si="39"/>
        <v>-0.79128326778177538</v>
      </c>
      <c r="E509" s="195">
        <f t="shared" ca="1" si="35"/>
        <v>206.8538660062826</v>
      </c>
      <c r="F509" s="195">
        <f t="shared" ca="1" si="36"/>
        <v>219.43398648396109</v>
      </c>
      <c r="G509" s="195">
        <f t="shared" ca="1" si="37"/>
        <v>0</v>
      </c>
      <c r="H509" s="195">
        <f t="shared" ca="1" si="38"/>
        <v>0</v>
      </c>
      <c r="O509" s="154"/>
      <c r="P509" s="154"/>
    </row>
    <row r="510" spans="3:116" hidden="1" outlineLevel="2">
      <c r="C510" s="179">
        <v>486</v>
      </c>
      <c r="D510" s="195">
        <f t="shared" ca="1" si="39"/>
        <v>1.1740045538492478</v>
      </c>
      <c r="E510" s="195">
        <f t="shared" ca="1" si="35"/>
        <v>318.56201001657433</v>
      </c>
      <c r="F510" s="195">
        <f t="shared" ca="1" si="36"/>
        <v>300.23603593245025</v>
      </c>
      <c r="G510" s="195">
        <f t="shared" ca="1" si="37"/>
        <v>68.562010016574334</v>
      </c>
      <c r="H510" s="195">
        <f t="shared" ca="1" si="38"/>
        <v>50.23603593245025</v>
      </c>
      <c r="O510" s="154"/>
      <c r="P510" s="154"/>
    </row>
    <row r="511" spans="3:116" hidden="1" outlineLevel="2">
      <c r="C511" s="179">
        <v>487</v>
      </c>
      <c r="D511" s="195">
        <f t="shared" ca="1" si="39"/>
        <v>-1.592132118160243</v>
      </c>
      <c r="E511" s="195">
        <f t="shared" ca="1" si="35"/>
        <v>173.47847458113395</v>
      </c>
      <c r="F511" s="195">
        <f t="shared" ca="1" si="36"/>
        <v>193.11657157223516</v>
      </c>
      <c r="G511" s="195">
        <f t="shared" ca="1" si="37"/>
        <v>0</v>
      </c>
      <c r="H511" s="195">
        <f t="shared" ca="1" si="38"/>
        <v>0</v>
      </c>
      <c r="O511" s="154"/>
      <c r="P511" s="154"/>
    </row>
    <row r="512" spans="3:116" hidden="1" outlineLevel="2">
      <c r="C512" s="179">
        <v>488</v>
      </c>
      <c r="D512" s="195">
        <f t="shared" ca="1" si="39"/>
        <v>0.90133885599408359</v>
      </c>
      <c r="E512" s="195">
        <f t="shared" ca="1" si="35"/>
        <v>300.03772549011353</v>
      </c>
      <c r="F512" s="195">
        <f t="shared" ca="1" si="36"/>
        <v>287.4564201894247</v>
      </c>
      <c r="G512" s="195">
        <f t="shared" ca="1" si="37"/>
        <v>50.03772549011353</v>
      </c>
      <c r="H512" s="195">
        <f t="shared" ca="1" si="38"/>
        <v>37.456420189424705</v>
      </c>
      <c r="O512" s="154"/>
      <c r="P512" s="154"/>
    </row>
    <row r="513" spans="3:16" hidden="1" outlineLevel="2">
      <c r="C513" s="179">
        <v>489</v>
      </c>
      <c r="D513" s="195">
        <f t="shared" ca="1" si="39"/>
        <v>-0.11118713027593977</v>
      </c>
      <c r="E513" s="195">
        <f t="shared" ca="1" si="35"/>
        <v>240.19242523696556</v>
      </c>
      <c r="F513" s="195">
        <f t="shared" ca="1" si="36"/>
        <v>244.58074466943546</v>
      </c>
      <c r="G513" s="195">
        <f t="shared" ca="1" si="37"/>
        <v>0</v>
      </c>
      <c r="H513" s="195">
        <f t="shared" ca="1" si="38"/>
        <v>0</v>
      </c>
      <c r="O513" s="154"/>
      <c r="P513" s="154"/>
    </row>
    <row r="514" spans="3:16" hidden="1" outlineLevel="2">
      <c r="C514" s="179">
        <v>490</v>
      </c>
      <c r="D514" s="195">
        <f t="shared" ca="1" si="39"/>
        <v>0.62243640914066822</v>
      </c>
      <c r="E514" s="195">
        <f t="shared" ca="1" si="35"/>
        <v>282.20365049388028</v>
      </c>
      <c r="F514" s="195">
        <f t="shared" ca="1" si="36"/>
        <v>274.94708162565809</v>
      </c>
      <c r="G514" s="195">
        <f t="shared" ca="1" si="37"/>
        <v>32.203650493880275</v>
      </c>
      <c r="H514" s="195">
        <f t="shared" ca="1" si="38"/>
        <v>24.947081625658086</v>
      </c>
      <c r="O514" s="154"/>
      <c r="P514" s="154"/>
    </row>
    <row r="515" spans="3:16" hidden="1" outlineLevel="2">
      <c r="C515" s="179">
        <v>491</v>
      </c>
      <c r="D515" s="195">
        <f t="shared" ca="1" si="39"/>
        <v>2.0753532675498194</v>
      </c>
      <c r="E515" s="195">
        <f t="shared" ca="1" si="35"/>
        <v>388.3308193142999</v>
      </c>
      <c r="F515" s="195">
        <f t="shared" ca="1" si="36"/>
        <v>346.66499611455436</v>
      </c>
      <c r="G515" s="195">
        <f t="shared" ca="1" si="37"/>
        <v>138.3308193142999</v>
      </c>
      <c r="H515" s="195">
        <f t="shared" ca="1" si="38"/>
        <v>96.664996114554356</v>
      </c>
      <c r="O515" s="154"/>
      <c r="P515" s="154"/>
    </row>
    <row r="516" spans="3:16" hidden="1" outlineLevel="2">
      <c r="C516" s="179">
        <v>492</v>
      </c>
      <c r="D516" s="195">
        <f t="shared" ca="1" si="39"/>
        <v>0.12048462244704253</v>
      </c>
      <c r="E516" s="195">
        <f t="shared" ca="1" si="35"/>
        <v>252.73519806203728</v>
      </c>
      <c r="F516" s="195">
        <f t="shared" ca="1" si="36"/>
        <v>253.7890780406006</v>
      </c>
      <c r="G516" s="195">
        <f t="shared" ca="1" si="37"/>
        <v>2.7351980620372842</v>
      </c>
      <c r="H516" s="195">
        <f t="shared" ca="1" si="38"/>
        <v>3.7890780406006002</v>
      </c>
      <c r="O516" s="154"/>
      <c r="P516" s="154"/>
    </row>
    <row r="517" spans="3:16" hidden="1" outlineLevel="2">
      <c r="C517" s="179">
        <v>493</v>
      </c>
      <c r="D517" s="195">
        <f t="shared" ca="1" si="39"/>
        <v>8.6307412709479683E-2</v>
      </c>
      <c r="E517" s="195">
        <f t="shared" ca="1" si="35"/>
        <v>250.84444938430474</v>
      </c>
      <c r="F517" s="195">
        <f t="shared" ca="1" si="36"/>
        <v>252.40913304577637</v>
      </c>
      <c r="G517" s="195">
        <f t="shared" ca="1" si="37"/>
        <v>0.84444938430473826</v>
      </c>
      <c r="H517" s="195">
        <f t="shared" ca="1" si="38"/>
        <v>2.4091330457763718</v>
      </c>
      <c r="O517" s="154"/>
      <c r="P517" s="154"/>
    </row>
    <row r="518" spans="3:16" hidden="1" outlineLevel="2">
      <c r="C518" s="179">
        <v>494</v>
      </c>
      <c r="D518" s="195">
        <f t="shared" ca="1" si="39"/>
        <v>-1.4295554924337819</v>
      </c>
      <c r="E518" s="195">
        <f t="shared" ca="1" si="35"/>
        <v>179.78724168947554</v>
      </c>
      <c r="F518" s="195">
        <f t="shared" ca="1" si="36"/>
        <v>198.19065108471258</v>
      </c>
      <c r="G518" s="195">
        <f t="shared" ca="1" si="37"/>
        <v>0</v>
      </c>
      <c r="H518" s="195">
        <f t="shared" ca="1" si="38"/>
        <v>0</v>
      </c>
      <c r="O518" s="154"/>
      <c r="P518" s="154"/>
    </row>
    <row r="519" spans="3:16" hidden="1" outlineLevel="2">
      <c r="C519" s="179">
        <v>495</v>
      </c>
      <c r="D519" s="195">
        <f t="shared" ca="1" si="39"/>
        <v>-0.99537475638142026</v>
      </c>
      <c r="E519" s="195">
        <f t="shared" ca="1" si="35"/>
        <v>197.78300208661776</v>
      </c>
      <c r="F519" s="195">
        <f t="shared" ca="1" si="36"/>
        <v>212.40466056542201</v>
      </c>
      <c r="G519" s="195">
        <f t="shared" ca="1" si="37"/>
        <v>0</v>
      </c>
      <c r="H519" s="195">
        <f t="shared" ca="1" si="38"/>
        <v>0</v>
      </c>
      <c r="O519" s="154"/>
      <c r="P519" s="154"/>
    </row>
    <row r="520" spans="3:16" hidden="1" outlineLevel="2">
      <c r="C520" s="179">
        <v>496</v>
      </c>
      <c r="D520" s="195">
        <f t="shared" ca="1" si="39"/>
        <v>6.4390117412285827E-2</v>
      </c>
      <c r="E520" s="195">
        <f t="shared" ca="1" si="35"/>
        <v>249.63939331494038</v>
      </c>
      <c r="F520" s="195">
        <f t="shared" ca="1" si="36"/>
        <v>251.52814777665489</v>
      </c>
      <c r="G520" s="195">
        <f t="shared" ca="1" si="37"/>
        <v>0</v>
      </c>
      <c r="H520" s="195">
        <f t="shared" ca="1" si="38"/>
        <v>1.5281477766548903</v>
      </c>
      <c r="O520" s="154"/>
      <c r="P520" s="154"/>
    </row>
    <row r="521" spans="3:16" hidden="1" outlineLevel="2">
      <c r="C521" s="179">
        <v>497</v>
      </c>
      <c r="D521" s="195">
        <f t="shared" ca="1" si="39"/>
        <v>0.48783173991719148</v>
      </c>
      <c r="E521" s="195">
        <f t="shared" ca="1" si="35"/>
        <v>273.9797552103297</v>
      </c>
      <c r="F521" s="195">
        <f t="shared" ca="1" si="36"/>
        <v>269.1060388679345</v>
      </c>
      <c r="G521" s="195">
        <f t="shared" ca="1" si="37"/>
        <v>23.979755210329699</v>
      </c>
      <c r="H521" s="195">
        <f t="shared" ca="1" si="38"/>
        <v>19.106038867934501</v>
      </c>
      <c r="O521" s="154"/>
      <c r="P521" s="154"/>
    </row>
    <row r="522" spans="3:16" hidden="1" outlineLevel="2">
      <c r="C522" s="179">
        <v>498</v>
      </c>
      <c r="D522" s="195">
        <f t="shared" ca="1" si="39"/>
        <v>7.3768395563413641E-3</v>
      </c>
      <c r="E522" s="195">
        <f t="shared" ca="1" si="35"/>
        <v>246.53173761827074</v>
      </c>
      <c r="F522" s="195">
        <f t="shared" ca="1" si="36"/>
        <v>249.2508241972846</v>
      </c>
      <c r="G522" s="195">
        <f t="shared" ca="1" si="37"/>
        <v>0</v>
      </c>
      <c r="H522" s="195">
        <f t="shared" ca="1" si="38"/>
        <v>0</v>
      </c>
      <c r="O522" s="154"/>
      <c r="P522" s="154"/>
    </row>
    <row r="523" spans="3:16" hidden="1" outlineLevel="2">
      <c r="C523" s="179">
        <v>499</v>
      </c>
      <c r="D523" s="195">
        <f t="shared" ca="1" si="39"/>
        <v>0.4503627915968258</v>
      </c>
      <c r="E523" s="195">
        <f t="shared" ca="1" si="35"/>
        <v>271.73347151972922</v>
      </c>
      <c r="F523" s="195">
        <f t="shared" ca="1" si="36"/>
        <v>267.50230141846691</v>
      </c>
      <c r="G523" s="195">
        <f t="shared" ca="1" si="37"/>
        <v>21.733471519729221</v>
      </c>
      <c r="H523" s="195">
        <f t="shared" ca="1" si="38"/>
        <v>17.502301418466914</v>
      </c>
      <c r="O523" s="154"/>
      <c r="P523" s="154"/>
    </row>
    <row r="524" spans="3:16" hidden="1" outlineLevel="2">
      <c r="C524" s="179">
        <v>500</v>
      </c>
      <c r="D524" s="195">
        <f t="shared" ca="1" si="39"/>
        <v>-0.73795103289750341</v>
      </c>
      <c r="E524" s="195">
        <f t="shared" ca="1" si="35"/>
        <v>209.29202203460039</v>
      </c>
      <c r="F524" s="195">
        <f t="shared" ca="1" si="36"/>
        <v>221.30888645996035</v>
      </c>
      <c r="G524" s="195">
        <f t="shared" ca="1" si="37"/>
        <v>0</v>
      </c>
      <c r="H524" s="195">
        <f t="shared" ca="1" si="38"/>
        <v>0</v>
      </c>
      <c r="O524" s="154"/>
      <c r="P524" s="154"/>
    </row>
    <row r="525" spans="3:16" hidden="1" outlineLevel="2">
      <c r="C525" s="179">
        <v>501</v>
      </c>
      <c r="D525" s="195">
        <f t="shared" ca="1" si="39"/>
        <v>0.25692623361806849</v>
      </c>
      <c r="E525" s="195">
        <f t="shared" ca="1" si="35"/>
        <v>260.42649571293731</v>
      </c>
      <c r="F525" s="195">
        <f t="shared" ca="1" si="36"/>
        <v>259.37365713846123</v>
      </c>
      <c r="G525" s="195">
        <f t="shared" ca="1" si="37"/>
        <v>10.42649571293731</v>
      </c>
      <c r="H525" s="195">
        <f t="shared" ca="1" si="38"/>
        <v>9.3736571384612262</v>
      </c>
      <c r="O525" s="154"/>
      <c r="P525" s="154"/>
    </row>
    <row r="526" spans="3:16" hidden="1" outlineLevel="2">
      <c r="C526" s="179">
        <v>502</v>
      </c>
      <c r="D526" s="195">
        <f t="shared" ca="1" si="39"/>
        <v>-0.35000792495138466</v>
      </c>
      <c r="E526" s="195">
        <f t="shared" ca="1" si="35"/>
        <v>227.91384814195033</v>
      </c>
      <c r="F526" s="195">
        <f t="shared" ca="1" si="36"/>
        <v>235.4378582912459</v>
      </c>
      <c r="G526" s="195">
        <f t="shared" ca="1" si="37"/>
        <v>0</v>
      </c>
      <c r="H526" s="195">
        <f t="shared" ca="1" si="38"/>
        <v>0</v>
      </c>
      <c r="O526" s="154"/>
      <c r="P526" s="154"/>
    </row>
    <row r="527" spans="3:16" hidden="1" outlineLevel="2">
      <c r="C527" s="179">
        <v>503</v>
      </c>
      <c r="D527" s="195">
        <f t="shared" ca="1" si="39"/>
        <v>-8.7064581161974353E-2</v>
      </c>
      <c r="E527" s="195">
        <f t="shared" ca="1" si="35"/>
        <v>241.46884931005749</v>
      </c>
      <c r="F527" s="195">
        <f t="shared" ca="1" si="36"/>
        <v>245.52375618476572</v>
      </c>
      <c r="G527" s="195">
        <f t="shared" ca="1" si="37"/>
        <v>0</v>
      </c>
      <c r="H527" s="195">
        <f t="shared" ca="1" si="38"/>
        <v>0</v>
      </c>
      <c r="O527" s="154"/>
      <c r="P527" s="154"/>
    </row>
    <row r="528" spans="3:16" hidden="1" outlineLevel="2">
      <c r="C528" s="179">
        <v>504</v>
      </c>
      <c r="D528" s="195">
        <f t="shared" ca="1" si="39"/>
        <v>-0.85691499939501437</v>
      </c>
      <c r="E528" s="195">
        <f t="shared" ca="1" si="35"/>
        <v>203.89237100772328</v>
      </c>
      <c r="F528" s="195">
        <f t="shared" ca="1" si="36"/>
        <v>217.14848330025038</v>
      </c>
      <c r="G528" s="195">
        <f t="shared" ca="1" si="37"/>
        <v>0</v>
      </c>
      <c r="H528" s="195">
        <f t="shared" ca="1" si="38"/>
        <v>0</v>
      </c>
      <c r="O528" s="154"/>
      <c r="P528" s="154"/>
    </row>
    <row r="529" spans="3:16" hidden="1" outlineLevel="2">
      <c r="C529" s="179">
        <v>505</v>
      </c>
      <c r="D529" s="195">
        <f t="shared" ca="1" si="39"/>
        <v>-0.91758069161772604</v>
      </c>
      <c r="E529" s="195">
        <f t="shared" ca="1" si="35"/>
        <v>201.19268026422966</v>
      </c>
      <c r="F529" s="195">
        <f t="shared" ca="1" si="36"/>
        <v>215.0570897124868</v>
      </c>
      <c r="G529" s="195">
        <f t="shared" ca="1" si="37"/>
        <v>0</v>
      </c>
      <c r="H529" s="195">
        <f t="shared" ca="1" si="38"/>
        <v>0</v>
      </c>
      <c r="O529" s="154"/>
      <c r="P529" s="154"/>
    </row>
    <row r="530" spans="3:16" hidden="1" outlineLevel="2">
      <c r="C530" s="179">
        <v>506</v>
      </c>
      <c r="D530" s="195">
        <f t="shared" ca="1" si="39"/>
        <v>4.3282121412132106E-2</v>
      </c>
      <c r="E530" s="195">
        <f t="shared" ca="1" si="35"/>
        <v>248.48430682762097</v>
      </c>
      <c r="F530" s="195">
        <f t="shared" ca="1" si="36"/>
        <v>250.68259983374327</v>
      </c>
      <c r="G530" s="195">
        <f t="shared" ca="1" si="37"/>
        <v>0</v>
      </c>
      <c r="H530" s="195">
        <f t="shared" ca="1" si="38"/>
        <v>0.68259983374326794</v>
      </c>
      <c r="O530" s="154"/>
      <c r="P530" s="154"/>
    </row>
    <row r="531" spans="3:16" hidden="1" outlineLevel="2">
      <c r="C531" s="179">
        <v>507</v>
      </c>
      <c r="D531" s="195">
        <f t="shared" ca="1" si="39"/>
        <v>-0.90823932259284679</v>
      </c>
      <c r="E531" s="195">
        <f t="shared" ca="1" si="35"/>
        <v>201.60604129648621</v>
      </c>
      <c r="F531" s="195">
        <f t="shared" ca="1" si="36"/>
        <v>215.37780788234386</v>
      </c>
      <c r="G531" s="195">
        <f t="shared" ca="1" si="37"/>
        <v>0</v>
      </c>
      <c r="H531" s="195">
        <f t="shared" ca="1" si="38"/>
        <v>0</v>
      </c>
      <c r="O531" s="154"/>
      <c r="P531" s="154"/>
    </row>
    <row r="532" spans="3:16" hidden="1" outlineLevel="2">
      <c r="C532" s="179">
        <v>508</v>
      </c>
      <c r="D532" s="195">
        <f t="shared" ca="1" si="39"/>
        <v>0.65014365365886673</v>
      </c>
      <c r="E532" s="195">
        <f t="shared" ca="1" si="35"/>
        <v>283.92686616279468</v>
      </c>
      <c r="F532" s="195">
        <f t="shared" ca="1" si="36"/>
        <v>276.16505627294964</v>
      </c>
      <c r="G532" s="195">
        <f t="shared" ca="1" si="37"/>
        <v>33.926866162794681</v>
      </c>
      <c r="H532" s="195">
        <f t="shared" ca="1" si="38"/>
        <v>26.165056272949641</v>
      </c>
      <c r="O532" s="154"/>
      <c r="P532" s="154"/>
    </row>
    <row r="533" spans="3:16" hidden="1" outlineLevel="2">
      <c r="C533" s="179">
        <v>509</v>
      </c>
      <c r="D533" s="195">
        <f t="shared" ca="1" si="39"/>
        <v>0.5568464040952269</v>
      </c>
      <c r="E533" s="195">
        <f t="shared" ca="1" si="35"/>
        <v>278.16593442332095</v>
      </c>
      <c r="F533" s="195">
        <f t="shared" ca="1" si="36"/>
        <v>272.08519584838001</v>
      </c>
      <c r="G533" s="195">
        <f t="shared" ca="1" si="37"/>
        <v>28.165934423320948</v>
      </c>
      <c r="H533" s="195">
        <f t="shared" ca="1" si="38"/>
        <v>22.08519584838001</v>
      </c>
      <c r="O533" s="154"/>
      <c r="P533" s="154"/>
    </row>
    <row r="534" spans="3:16" hidden="1" outlineLevel="2">
      <c r="C534" s="179">
        <v>510</v>
      </c>
      <c r="D534" s="195">
        <f t="shared" ca="1" si="39"/>
        <v>0.10837463190214983</v>
      </c>
      <c r="E534" s="195">
        <f t="shared" ca="1" si="35"/>
        <v>252.06362548319473</v>
      </c>
      <c r="F534" s="195">
        <f t="shared" ca="1" si="36"/>
        <v>253.29926207668623</v>
      </c>
      <c r="G534" s="195">
        <f t="shared" ca="1" si="37"/>
        <v>2.0636254831947269</v>
      </c>
      <c r="H534" s="195">
        <f t="shared" ca="1" si="38"/>
        <v>3.2992620766862331</v>
      </c>
      <c r="O534" s="154"/>
      <c r="P534" s="154"/>
    </row>
    <row r="535" spans="3:16" hidden="1" outlineLevel="2">
      <c r="C535" s="179">
        <v>511</v>
      </c>
      <c r="D535" s="195">
        <f t="shared" ca="1" si="39"/>
        <v>-0.66625790662734852</v>
      </c>
      <c r="E535" s="195">
        <f t="shared" ca="1" si="35"/>
        <v>212.614914427288</v>
      </c>
      <c r="F535" s="195">
        <f t="shared" ca="1" si="36"/>
        <v>223.85453178614262</v>
      </c>
      <c r="G535" s="195">
        <f t="shared" ca="1" si="37"/>
        <v>0</v>
      </c>
      <c r="H535" s="195">
        <f t="shared" ca="1" si="38"/>
        <v>0</v>
      </c>
      <c r="O535" s="154"/>
      <c r="P535" s="154"/>
    </row>
    <row r="536" spans="3:16" hidden="1" outlineLevel="2">
      <c r="C536" s="179">
        <v>512</v>
      </c>
      <c r="D536" s="195">
        <f t="shared" ca="1" si="39"/>
        <v>-0.35929054057263027</v>
      </c>
      <c r="E536" s="195">
        <f t="shared" ca="1" si="35"/>
        <v>227.44948328431605</v>
      </c>
      <c r="F536" s="195">
        <f t="shared" ca="1" si="36"/>
        <v>235.08947221919215</v>
      </c>
      <c r="G536" s="195">
        <f t="shared" ca="1" si="37"/>
        <v>0</v>
      </c>
      <c r="H536" s="195">
        <f t="shared" ca="1" si="38"/>
        <v>0</v>
      </c>
      <c r="O536" s="154"/>
      <c r="P536" s="154"/>
    </row>
    <row r="537" spans="3:16" hidden="1" outlineLevel="2">
      <c r="C537" s="179">
        <v>513</v>
      </c>
      <c r="D537" s="195">
        <f t="shared" ca="1" si="39"/>
        <v>-0.53941896004631085</v>
      </c>
      <c r="E537" s="195">
        <f t="shared" ref="E537:E600" ca="1" si="40">$H$9 * EXP(($H$17 - $H$18 - ($H$11^2)/2)*$H$14 + $H$11*SQRT($H$14)*D537)</f>
        <v>218.62351098219182</v>
      </c>
      <c r="F537" s="195">
        <f t="shared" ref="F537:F600" ca="1" si="41">$H$9 * EXP(($H$17 - $H$18 - ($H$12^2)/2)*$H$14 + $H$12*SQRT($H$14)*D537)</f>
        <v>228.43020907127413</v>
      </c>
      <c r="G537" s="195">
        <f t="shared" ref="G537:G600" ca="1" si="42">MAX(E537-$H$16, 0)</f>
        <v>0</v>
      </c>
      <c r="H537" s="195">
        <f t="shared" ref="H537:H600" ca="1" si="43">MAX(F537-$H$16, 0)</f>
        <v>0</v>
      </c>
      <c r="O537" s="154"/>
      <c r="P537" s="154"/>
    </row>
    <row r="538" spans="3:16" hidden="1" outlineLevel="2">
      <c r="C538" s="179">
        <v>514</v>
      </c>
      <c r="D538" s="195">
        <f t="shared" ref="D538:D601" ca="1" si="44">_xlfn.NORM.S.INV(RAND())</f>
        <v>1.0228440818588338</v>
      </c>
      <c r="E538" s="195">
        <f t="shared" ca="1" si="40"/>
        <v>308.15559154505718</v>
      </c>
      <c r="F538" s="195">
        <f t="shared" ca="1" si="41"/>
        <v>293.08266291204086</v>
      </c>
      <c r="G538" s="195">
        <f t="shared" ca="1" si="42"/>
        <v>58.155591545057177</v>
      </c>
      <c r="H538" s="195">
        <f t="shared" ca="1" si="43"/>
        <v>43.08266291204086</v>
      </c>
      <c r="O538" s="154"/>
      <c r="P538" s="154"/>
    </row>
    <row r="539" spans="3:16" hidden="1" outlineLevel="2">
      <c r="C539" s="179">
        <v>515</v>
      </c>
      <c r="D539" s="195">
        <f t="shared" ca="1" si="44"/>
        <v>-3.452681724447481E-2</v>
      </c>
      <c r="E539" s="195">
        <f t="shared" ca="1" si="40"/>
        <v>244.27236369187375</v>
      </c>
      <c r="F539" s="195">
        <f t="shared" ca="1" si="41"/>
        <v>247.59019224362441</v>
      </c>
      <c r="G539" s="195">
        <f t="shared" ca="1" si="42"/>
        <v>0</v>
      </c>
      <c r="H539" s="195">
        <f t="shared" ca="1" si="43"/>
        <v>0</v>
      </c>
      <c r="O539" s="154"/>
      <c r="P539" s="154"/>
    </row>
    <row r="540" spans="3:16" hidden="1" outlineLevel="2">
      <c r="C540" s="179">
        <v>516</v>
      </c>
      <c r="D540" s="195">
        <f t="shared" ca="1" si="44"/>
        <v>2.0049715775299529E-2</v>
      </c>
      <c r="E540" s="195">
        <f t="shared" ca="1" si="40"/>
        <v>247.21914449111341</v>
      </c>
      <c r="F540" s="195">
        <f t="shared" ca="1" si="41"/>
        <v>249.75523747277396</v>
      </c>
      <c r="G540" s="195">
        <f t="shared" ca="1" si="42"/>
        <v>0</v>
      </c>
      <c r="H540" s="195">
        <f t="shared" ca="1" si="43"/>
        <v>0</v>
      </c>
      <c r="O540" s="154"/>
      <c r="P540" s="154"/>
    </row>
    <row r="541" spans="3:16" hidden="1" outlineLevel="2">
      <c r="C541" s="179">
        <v>517</v>
      </c>
      <c r="D541" s="195">
        <f t="shared" ca="1" si="44"/>
        <v>-1.2495125725715672</v>
      </c>
      <c r="E541" s="195">
        <f t="shared" ca="1" si="40"/>
        <v>187.04185499632604</v>
      </c>
      <c r="F541" s="195">
        <f t="shared" ca="1" si="41"/>
        <v>203.96557992575669</v>
      </c>
      <c r="G541" s="195">
        <f t="shared" ca="1" si="42"/>
        <v>0</v>
      </c>
      <c r="H541" s="195">
        <f t="shared" ca="1" si="43"/>
        <v>0</v>
      </c>
      <c r="O541" s="154"/>
      <c r="P541" s="154"/>
    </row>
    <row r="542" spans="3:16" hidden="1" outlineLevel="2">
      <c r="C542" s="179">
        <v>518</v>
      </c>
      <c r="D542" s="195">
        <f t="shared" ca="1" si="44"/>
        <v>0.22693776255979722</v>
      </c>
      <c r="E542" s="195">
        <f t="shared" ca="1" si="40"/>
        <v>258.71620248537829</v>
      </c>
      <c r="F542" s="195">
        <f t="shared" ca="1" si="41"/>
        <v>258.13578037195083</v>
      </c>
      <c r="G542" s="195">
        <f t="shared" ca="1" si="42"/>
        <v>8.7162024853782896</v>
      </c>
      <c r="H542" s="195">
        <f t="shared" ca="1" si="43"/>
        <v>8.1357803719508297</v>
      </c>
      <c r="O542" s="154"/>
      <c r="P542" s="154"/>
    </row>
    <row r="543" spans="3:16" hidden="1" outlineLevel="2">
      <c r="C543" s="179">
        <v>519</v>
      </c>
      <c r="D543" s="195">
        <f t="shared" ca="1" si="44"/>
        <v>1.5360868390029496</v>
      </c>
      <c r="E543" s="195">
        <f t="shared" ca="1" si="40"/>
        <v>344.94062772282047</v>
      </c>
      <c r="F543" s="195">
        <f t="shared" ca="1" si="41"/>
        <v>318.08894466872209</v>
      </c>
      <c r="G543" s="195">
        <f t="shared" ca="1" si="42"/>
        <v>94.940627722820466</v>
      </c>
      <c r="H543" s="195">
        <f t="shared" ca="1" si="43"/>
        <v>68.088944668722093</v>
      </c>
      <c r="O543" s="154"/>
      <c r="P543" s="154"/>
    </row>
    <row r="544" spans="3:16" hidden="1" outlineLevel="2">
      <c r="C544" s="179">
        <v>520</v>
      </c>
      <c r="D544" s="195">
        <f t="shared" ca="1" si="44"/>
        <v>-1.5378192095390413</v>
      </c>
      <c r="E544" s="195">
        <f t="shared" ca="1" si="40"/>
        <v>175.56106375321005</v>
      </c>
      <c r="F544" s="195">
        <f t="shared" ca="1" si="41"/>
        <v>194.79708137958514</v>
      </c>
      <c r="G544" s="195">
        <f t="shared" ca="1" si="42"/>
        <v>0</v>
      </c>
      <c r="H544" s="195">
        <f t="shared" ca="1" si="43"/>
        <v>0</v>
      </c>
      <c r="O544" s="154"/>
      <c r="P544" s="154"/>
    </row>
    <row r="545" spans="3:16" hidden="1" outlineLevel="2">
      <c r="C545" s="179">
        <v>521</v>
      </c>
      <c r="D545" s="195">
        <f t="shared" ca="1" si="44"/>
        <v>0.61880618195614356</v>
      </c>
      <c r="E545" s="195">
        <f t="shared" ca="1" si="40"/>
        <v>281.97864956463997</v>
      </c>
      <c r="F545" s="195">
        <f t="shared" ca="1" si="41"/>
        <v>274.78790004682298</v>
      </c>
      <c r="G545" s="195">
        <f t="shared" ca="1" si="42"/>
        <v>31.978649564639966</v>
      </c>
      <c r="H545" s="195">
        <f t="shared" ca="1" si="43"/>
        <v>24.787900046822983</v>
      </c>
      <c r="O545" s="154"/>
      <c r="P545" s="154"/>
    </row>
    <row r="546" spans="3:16" hidden="1" outlineLevel="2">
      <c r="C546" s="179">
        <v>522</v>
      </c>
      <c r="D546" s="195">
        <f t="shared" ca="1" si="44"/>
        <v>5.3230182674953433E-3</v>
      </c>
      <c r="E546" s="195">
        <f t="shared" ca="1" si="40"/>
        <v>246.4205136025235</v>
      </c>
      <c r="F546" s="195">
        <f t="shared" ca="1" si="41"/>
        <v>249.16917277626746</v>
      </c>
      <c r="G546" s="195">
        <f t="shared" ca="1" si="42"/>
        <v>0</v>
      </c>
      <c r="H546" s="195">
        <f t="shared" ca="1" si="43"/>
        <v>0</v>
      </c>
      <c r="O546" s="154"/>
      <c r="P546" s="154"/>
    </row>
    <row r="547" spans="3:16" hidden="1" outlineLevel="2">
      <c r="C547" s="179">
        <v>523</v>
      </c>
      <c r="D547" s="195">
        <f t="shared" ca="1" si="44"/>
        <v>-1.1326537510516204</v>
      </c>
      <c r="E547" s="195">
        <f t="shared" ca="1" si="40"/>
        <v>191.90647265911923</v>
      </c>
      <c r="F547" s="195">
        <f t="shared" ca="1" si="41"/>
        <v>207.80361036838553</v>
      </c>
      <c r="G547" s="195">
        <f t="shared" ca="1" si="42"/>
        <v>0</v>
      </c>
      <c r="H547" s="195">
        <f t="shared" ca="1" si="43"/>
        <v>0</v>
      </c>
      <c r="O547" s="154"/>
      <c r="P547" s="154"/>
    </row>
    <row r="548" spans="3:16" hidden="1" outlineLevel="2">
      <c r="C548" s="179">
        <v>524</v>
      </c>
      <c r="D548" s="195">
        <f t="shared" ca="1" si="44"/>
        <v>0.12022484598951942</v>
      </c>
      <c r="E548" s="195">
        <f t="shared" ca="1" si="40"/>
        <v>252.7207731160853</v>
      </c>
      <c r="F548" s="195">
        <f t="shared" ca="1" si="41"/>
        <v>253.77856085939032</v>
      </c>
      <c r="G548" s="195">
        <f t="shared" ca="1" si="42"/>
        <v>2.7207731160852973</v>
      </c>
      <c r="H548" s="195">
        <f t="shared" ca="1" si="43"/>
        <v>3.7785608593903248</v>
      </c>
      <c r="O548" s="154"/>
      <c r="P548" s="154"/>
    </row>
    <row r="549" spans="3:16" hidden="1" outlineLevel="2">
      <c r="C549" s="179">
        <v>525</v>
      </c>
      <c r="D549" s="195">
        <f t="shared" ca="1" si="44"/>
        <v>0.2250588037036485</v>
      </c>
      <c r="E549" s="195">
        <f t="shared" ca="1" si="40"/>
        <v>258.60941697596184</v>
      </c>
      <c r="F549" s="195">
        <f t="shared" ca="1" si="41"/>
        <v>258.05841688661184</v>
      </c>
      <c r="G549" s="195">
        <f t="shared" ca="1" si="42"/>
        <v>8.6094169759618353</v>
      </c>
      <c r="H549" s="195">
        <f t="shared" ca="1" si="43"/>
        <v>8.0584168866118375</v>
      </c>
      <c r="O549" s="154"/>
      <c r="P549" s="154"/>
    </row>
    <row r="550" spans="3:16" hidden="1" outlineLevel="2">
      <c r="C550" s="179">
        <v>526</v>
      </c>
      <c r="D550" s="195">
        <f t="shared" ca="1" si="44"/>
        <v>-0.3798213174479399</v>
      </c>
      <c r="E550" s="195">
        <f t="shared" ca="1" si="40"/>
        <v>226.42578438132728</v>
      </c>
      <c r="F550" s="195">
        <f t="shared" ca="1" si="41"/>
        <v>234.32076105251986</v>
      </c>
      <c r="G550" s="195">
        <f t="shared" ca="1" si="42"/>
        <v>0</v>
      </c>
      <c r="H550" s="195">
        <f t="shared" ca="1" si="43"/>
        <v>0</v>
      </c>
      <c r="O550" s="154"/>
      <c r="P550" s="154"/>
    </row>
    <row r="551" spans="3:16" hidden="1" outlineLevel="2">
      <c r="C551" s="179">
        <v>527</v>
      </c>
      <c r="D551" s="195">
        <f t="shared" ca="1" si="44"/>
        <v>-1.181139360950995</v>
      </c>
      <c r="E551" s="195">
        <f t="shared" ca="1" si="40"/>
        <v>189.87293449177054</v>
      </c>
      <c r="F551" s="195">
        <f t="shared" ca="1" si="41"/>
        <v>206.20249331369888</v>
      </c>
      <c r="G551" s="195">
        <f t="shared" ca="1" si="42"/>
        <v>0</v>
      </c>
      <c r="H551" s="195">
        <f t="shared" ca="1" si="43"/>
        <v>0</v>
      </c>
      <c r="O551" s="154"/>
      <c r="P551" s="154"/>
    </row>
    <row r="552" spans="3:16" hidden="1" outlineLevel="2">
      <c r="C552" s="179">
        <v>528</v>
      </c>
      <c r="D552" s="195">
        <f t="shared" ca="1" si="44"/>
        <v>-1.7757078225950969</v>
      </c>
      <c r="E552" s="195">
        <f t="shared" ca="1" si="40"/>
        <v>166.62054867850506</v>
      </c>
      <c r="F552" s="195">
        <f t="shared" ca="1" si="41"/>
        <v>187.54308879089132</v>
      </c>
      <c r="G552" s="195">
        <f t="shared" ca="1" si="42"/>
        <v>0</v>
      </c>
      <c r="H552" s="195">
        <f t="shared" ca="1" si="43"/>
        <v>0</v>
      </c>
      <c r="O552" s="154"/>
      <c r="P552" s="154"/>
    </row>
    <row r="553" spans="3:16" hidden="1" outlineLevel="2">
      <c r="C553" s="179">
        <v>529</v>
      </c>
      <c r="D553" s="195">
        <f t="shared" ca="1" si="44"/>
        <v>1.035291715053473E-2</v>
      </c>
      <c r="E553" s="195">
        <f t="shared" ca="1" si="40"/>
        <v>246.69299520422712</v>
      </c>
      <c r="F553" s="195">
        <f t="shared" ca="1" si="41"/>
        <v>249.36918818522139</v>
      </c>
      <c r="G553" s="195">
        <f t="shared" ca="1" si="42"/>
        <v>0</v>
      </c>
      <c r="H553" s="195">
        <f t="shared" ca="1" si="43"/>
        <v>0</v>
      </c>
      <c r="O553" s="154"/>
      <c r="P553" s="154"/>
    </row>
    <row r="554" spans="3:16" hidden="1" outlineLevel="2">
      <c r="C554" s="179">
        <v>530</v>
      </c>
      <c r="D554" s="195">
        <f t="shared" ca="1" si="44"/>
        <v>7.4700989953166777E-2</v>
      </c>
      <c r="E554" s="195">
        <f t="shared" ca="1" si="40"/>
        <v>250.20558258783282</v>
      </c>
      <c r="F554" s="195">
        <f t="shared" ca="1" si="41"/>
        <v>251.94221883466551</v>
      </c>
      <c r="G554" s="195">
        <f t="shared" ca="1" si="42"/>
        <v>0.20558258783282213</v>
      </c>
      <c r="H554" s="195">
        <f t="shared" ca="1" si="43"/>
        <v>1.9422188346655105</v>
      </c>
      <c r="O554" s="154"/>
      <c r="P554" s="154"/>
    </row>
    <row r="555" spans="3:16" hidden="1" outlineLevel="2">
      <c r="C555" s="179">
        <v>531</v>
      </c>
      <c r="D555" s="195">
        <f t="shared" ca="1" si="44"/>
        <v>0.27608575783735628</v>
      </c>
      <c r="E555" s="195">
        <f t="shared" ca="1" si="40"/>
        <v>261.5251103736129</v>
      </c>
      <c r="F555" s="195">
        <f t="shared" ca="1" si="41"/>
        <v>260.16763811438261</v>
      </c>
      <c r="G555" s="195">
        <f t="shared" ca="1" si="42"/>
        <v>11.525110373612904</v>
      </c>
      <c r="H555" s="195">
        <f t="shared" ca="1" si="43"/>
        <v>10.167638114382612</v>
      </c>
      <c r="O555" s="154"/>
      <c r="P555" s="154"/>
    </row>
    <row r="556" spans="3:16" hidden="1" outlineLevel="2">
      <c r="C556" s="179">
        <v>532</v>
      </c>
      <c r="D556" s="195">
        <f t="shared" ca="1" si="44"/>
        <v>0.69373639622145533</v>
      </c>
      <c r="E556" s="195">
        <f t="shared" ca="1" si="40"/>
        <v>286.65938553060511</v>
      </c>
      <c r="F556" s="195">
        <f t="shared" ca="1" si="41"/>
        <v>278.09226842527556</v>
      </c>
      <c r="G556" s="195">
        <f t="shared" ca="1" si="42"/>
        <v>36.659385530605107</v>
      </c>
      <c r="H556" s="195">
        <f t="shared" ca="1" si="43"/>
        <v>28.092268425275563</v>
      </c>
      <c r="O556" s="154"/>
      <c r="P556" s="154"/>
    </row>
    <row r="557" spans="3:16" hidden="1" outlineLevel="2">
      <c r="C557" s="179">
        <v>533</v>
      </c>
      <c r="D557" s="195">
        <f t="shared" ca="1" si="44"/>
        <v>0.89289944560514645</v>
      </c>
      <c r="E557" s="195">
        <f t="shared" ca="1" si="40"/>
        <v>299.48188977116865</v>
      </c>
      <c r="F557" s="195">
        <f t="shared" ca="1" si="41"/>
        <v>287.06967275628688</v>
      </c>
      <c r="G557" s="195">
        <f t="shared" ca="1" si="42"/>
        <v>49.481889771168653</v>
      </c>
      <c r="H557" s="195">
        <f t="shared" ca="1" si="43"/>
        <v>37.069672756286877</v>
      </c>
      <c r="O557" s="154"/>
      <c r="P557" s="154"/>
    </row>
    <row r="558" spans="3:16" hidden="1" outlineLevel="2">
      <c r="C558" s="179">
        <v>534</v>
      </c>
      <c r="D558" s="195">
        <f t="shared" ca="1" si="44"/>
        <v>-0.46571820143460979</v>
      </c>
      <c r="E558" s="195">
        <f t="shared" ca="1" si="40"/>
        <v>222.1925471416219</v>
      </c>
      <c r="F558" s="195">
        <f t="shared" ca="1" si="41"/>
        <v>231.13178202333808</v>
      </c>
      <c r="G558" s="195">
        <f t="shared" ca="1" si="42"/>
        <v>0</v>
      </c>
      <c r="H558" s="195">
        <f t="shared" ca="1" si="43"/>
        <v>0</v>
      </c>
      <c r="O558" s="154"/>
      <c r="P558" s="154"/>
    </row>
    <row r="559" spans="3:16" hidden="1" outlineLevel="2">
      <c r="C559" s="179">
        <v>535</v>
      </c>
      <c r="D559" s="195">
        <f t="shared" ca="1" si="44"/>
        <v>-1.0101869585434176</v>
      </c>
      <c r="E559" s="195">
        <f t="shared" ca="1" si="40"/>
        <v>197.14036889034045</v>
      </c>
      <c r="F559" s="195">
        <f t="shared" ca="1" si="41"/>
        <v>211.90335064129061</v>
      </c>
      <c r="G559" s="195">
        <f t="shared" ca="1" si="42"/>
        <v>0</v>
      </c>
      <c r="H559" s="195">
        <f t="shared" ca="1" si="43"/>
        <v>0</v>
      </c>
      <c r="O559" s="154"/>
      <c r="P559" s="154"/>
    </row>
    <row r="560" spans="3:16" hidden="1" outlineLevel="2">
      <c r="C560" s="179">
        <v>536</v>
      </c>
      <c r="D560" s="195">
        <f t="shared" ca="1" si="44"/>
        <v>0.2195927660668523</v>
      </c>
      <c r="E560" s="195">
        <f t="shared" ca="1" si="40"/>
        <v>258.29902015863524</v>
      </c>
      <c r="F560" s="195">
        <f t="shared" ca="1" si="41"/>
        <v>257.83349229073804</v>
      </c>
      <c r="G560" s="195">
        <f t="shared" ca="1" si="42"/>
        <v>8.2990201586352441</v>
      </c>
      <c r="H560" s="195">
        <f t="shared" ca="1" si="43"/>
        <v>7.833492290738036</v>
      </c>
      <c r="O560" s="154"/>
      <c r="P560" s="154"/>
    </row>
    <row r="561" spans="3:16" hidden="1" outlineLevel="2">
      <c r="C561" s="179">
        <v>537</v>
      </c>
      <c r="D561" s="195">
        <f t="shared" ca="1" si="44"/>
        <v>-5.4937742167901579E-2</v>
      </c>
      <c r="E561" s="195">
        <f t="shared" ca="1" si="40"/>
        <v>243.17935243635392</v>
      </c>
      <c r="F561" s="195">
        <f t="shared" ca="1" si="41"/>
        <v>246.78532380526161</v>
      </c>
      <c r="G561" s="195">
        <f t="shared" ca="1" si="42"/>
        <v>0</v>
      </c>
      <c r="H561" s="195">
        <f t="shared" ca="1" si="43"/>
        <v>0</v>
      </c>
      <c r="O561" s="154"/>
      <c r="P561" s="154"/>
    </row>
    <row r="562" spans="3:16" hidden="1" outlineLevel="2">
      <c r="C562" s="179">
        <v>538</v>
      </c>
      <c r="D562" s="195">
        <f t="shared" ca="1" si="44"/>
        <v>0.49679133072002535</v>
      </c>
      <c r="E562" s="195">
        <f t="shared" ca="1" si="40"/>
        <v>274.51963274424867</v>
      </c>
      <c r="F562" s="195">
        <f t="shared" ca="1" si="41"/>
        <v>269.49094751011728</v>
      </c>
      <c r="G562" s="195">
        <f t="shared" ca="1" si="42"/>
        <v>24.519632744248668</v>
      </c>
      <c r="H562" s="195">
        <f t="shared" ca="1" si="43"/>
        <v>19.49094751011728</v>
      </c>
      <c r="O562" s="154"/>
      <c r="P562" s="154"/>
    </row>
    <row r="563" spans="3:16" hidden="1" outlineLevel="2">
      <c r="C563" s="179">
        <v>539</v>
      </c>
      <c r="D563" s="195">
        <f t="shared" ca="1" si="44"/>
        <v>0.92671344058031191</v>
      </c>
      <c r="E563" s="195">
        <f t="shared" ca="1" si="40"/>
        <v>301.71516579880927</v>
      </c>
      <c r="F563" s="195">
        <f t="shared" ca="1" si="41"/>
        <v>288.62238619340252</v>
      </c>
      <c r="G563" s="195">
        <f t="shared" ca="1" si="42"/>
        <v>51.715165798809267</v>
      </c>
      <c r="H563" s="195">
        <f t="shared" ca="1" si="43"/>
        <v>38.622386193402519</v>
      </c>
      <c r="O563" s="154"/>
      <c r="P563" s="154"/>
    </row>
    <row r="564" spans="3:16" hidden="1" outlineLevel="2">
      <c r="C564" s="179">
        <v>540</v>
      </c>
      <c r="D564" s="195">
        <f t="shared" ca="1" si="44"/>
        <v>0.75355483145786262</v>
      </c>
      <c r="E564" s="195">
        <f t="shared" ca="1" si="40"/>
        <v>290.45183135270031</v>
      </c>
      <c r="F564" s="195">
        <f t="shared" ca="1" si="41"/>
        <v>280.75871825408461</v>
      </c>
      <c r="G564" s="195">
        <f t="shared" ca="1" si="42"/>
        <v>40.45183135270031</v>
      </c>
      <c r="H564" s="195">
        <f t="shared" ca="1" si="43"/>
        <v>30.758718254084613</v>
      </c>
      <c r="O564" s="154"/>
      <c r="P564" s="154"/>
    </row>
    <row r="565" spans="3:16" hidden="1" outlineLevel="2">
      <c r="C565" s="179">
        <v>541</v>
      </c>
      <c r="D565" s="195">
        <f t="shared" ca="1" si="44"/>
        <v>-7.5476925039795861E-2</v>
      </c>
      <c r="E565" s="195">
        <f t="shared" ca="1" si="40"/>
        <v>242.08440982144458</v>
      </c>
      <c r="F565" s="195">
        <f t="shared" ca="1" si="41"/>
        <v>245.97803891265971</v>
      </c>
      <c r="G565" s="195">
        <f t="shared" ca="1" si="42"/>
        <v>0</v>
      </c>
      <c r="H565" s="195">
        <f t="shared" ca="1" si="43"/>
        <v>0</v>
      </c>
      <c r="O565" s="154"/>
      <c r="P565" s="154"/>
    </row>
    <row r="566" spans="3:16" hidden="1" outlineLevel="2">
      <c r="C566" s="179">
        <v>542</v>
      </c>
      <c r="D566" s="195">
        <f t="shared" ca="1" si="44"/>
        <v>1.3464893374354634</v>
      </c>
      <c r="E566" s="195">
        <f t="shared" ca="1" si="40"/>
        <v>330.86643126628763</v>
      </c>
      <c r="F566" s="195">
        <f t="shared" ca="1" si="41"/>
        <v>308.61206127473986</v>
      </c>
      <c r="G566" s="195">
        <f t="shared" ca="1" si="42"/>
        <v>80.866431266287634</v>
      </c>
      <c r="H566" s="195">
        <f t="shared" ca="1" si="43"/>
        <v>58.612061274739858</v>
      </c>
      <c r="O566" s="154"/>
      <c r="P566" s="154"/>
    </row>
    <row r="567" spans="3:16" hidden="1" outlineLevel="2">
      <c r="C567" s="179">
        <v>543</v>
      </c>
      <c r="D567" s="195">
        <f t="shared" ca="1" si="44"/>
        <v>-1.0932687617588202</v>
      </c>
      <c r="E567" s="195">
        <f t="shared" ca="1" si="40"/>
        <v>193.57434137287373</v>
      </c>
      <c r="F567" s="195">
        <f t="shared" ca="1" si="41"/>
        <v>209.11334860401757</v>
      </c>
      <c r="G567" s="195">
        <f t="shared" ca="1" si="42"/>
        <v>0</v>
      </c>
      <c r="H567" s="195">
        <f t="shared" ca="1" si="43"/>
        <v>0</v>
      </c>
      <c r="O567" s="154"/>
      <c r="P567" s="154"/>
    </row>
    <row r="568" spans="3:16" hidden="1" outlineLevel="2">
      <c r="C568" s="179">
        <v>544</v>
      </c>
      <c r="D568" s="195">
        <f t="shared" ca="1" si="44"/>
        <v>-0.13948042659277543</v>
      </c>
      <c r="E568" s="195">
        <f t="shared" ca="1" si="40"/>
        <v>238.70390504048865</v>
      </c>
      <c r="F568" s="195">
        <f t="shared" ca="1" si="41"/>
        <v>243.47930247380631</v>
      </c>
      <c r="G568" s="195">
        <f t="shared" ca="1" si="42"/>
        <v>0</v>
      </c>
      <c r="H568" s="195">
        <f t="shared" ca="1" si="43"/>
        <v>0</v>
      </c>
      <c r="O568" s="154"/>
      <c r="P568" s="154"/>
    </row>
    <row r="569" spans="3:16" hidden="1" outlineLevel="2">
      <c r="C569" s="179">
        <v>545</v>
      </c>
      <c r="D569" s="195">
        <f t="shared" ca="1" si="44"/>
        <v>1.4237367941525574</v>
      </c>
      <c r="E569" s="195">
        <f t="shared" ca="1" si="40"/>
        <v>336.52998082458549</v>
      </c>
      <c r="F569" s="195">
        <f t="shared" ca="1" si="41"/>
        <v>312.43864655621087</v>
      </c>
      <c r="G569" s="195">
        <f t="shared" ca="1" si="42"/>
        <v>86.529980824585493</v>
      </c>
      <c r="H569" s="195">
        <f t="shared" ca="1" si="43"/>
        <v>62.43864655621087</v>
      </c>
      <c r="O569" s="154"/>
      <c r="P569" s="154"/>
    </row>
    <row r="570" spans="3:16" hidden="1" outlineLevel="2">
      <c r="C570" s="179">
        <v>546</v>
      </c>
      <c r="D570" s="195">
        <f t="shared" ca="1" si="44"/>
        <v>-1.5978759649441269E-4</v>
      </c>
      <c r="E570" s="195">
        <f t="shared" ca="1" si="40"/>
        <v>246.12383977561902</v>
      </c>
      <c r="F570" s="195">
        <f t="shared" ca="1" si="41"/>
        <v>248.95133013169698</v>
      </c>
      <c r="G570" s="195">
        <f t="shared" ca="1" si="42"/>
        <v>0</v>
      </c>
      <c r="H570" s="195">
        <f t="shared" ca="1" si="43"/>
        <v>0</v>
      </c>
      <c r="O570" s="154"/>
      <c r="P570" s="154"/>
    </row>
    <row r="571" spans="3:16" hidden="1" outlineLevel="2">
      <c r="C571" s="179">
        <v>547</v>
      </c>
      <c r="D571" s="195">
        <f t="shared" ca="1" si="44"/>
        <v>-0.62001077739323573</v>
      </c>
      <c r="E571" s="195">
        <f t="shared" ca="1" si="40"/>
        <v>214.78635487527441</v>
      </c>
      <c r="F571" s="195">
        <f t="shared" ca="1" si="41"/>
        <v>225.51216842586453</v>
      </c>
      <c r="G571" s="195">
        <f t="shared" ca="1" si="42"/>
        <v>0</v>
      </c>
      <c r="H571" s="195">
        <f t="shared" ca="1" si="43"/>
        <v>0</v>
      </c>
      <c r="O571" s="154"/>
      <c r="P571" s="154"/>
    </row>
    <row r="572" spans="3:16" hidden="1" outlineLevel="2">
      <c r="C572" s="179">
        <v>548</v>
      </c>
      <c r="D572" s="195">
        <f t="shared" ca="1" si="44"/>
        <v>0.96750263009819681</v>
      </c>
      <c r="E572" s="195">
        <f t="shared" ca="1" si="40"/>
        <v>304.43129745838013</v>
      </c>
      <c r="F572" s="195">
        <f t="shared" ca="1" si="41"/>
        <v>290.50657521641875</v>
      </c>
      <c r="G572" s="195">
        <f t="shared" ca="1" si="42"/>
        <v>54.431297458380129</v>
      </c>
      <c r="H572" s="195">
        <f t="shared" ca="1" si="43"/>
        <v>40.506575216418753</v>
      </c>
      <c r="O572" s="154"/>
      <c r="P572" s="154"/>
    </row>
    <row r="573" spans="3:16" hidden="1" outlineLevel="2">
      <c r="C573" s="179">
        <v>549</v>
      </c>
      <c r="D573" s="195">
        <f t="shared" ca="1" si="44"/>
        <v>0.32127110607912723</v>
      </c>
      <c r="E573" s="195">
        <f t="shared" ca="1" si="40"/>
        <v>264.13444455069896</v>
      </c>
      <c r="F573" s="195">
        <f t="shared" ca="1" si="41"/>
        <v>262.0497816902772</v>
      </c>
      <c r="G573" s="195">
        <f t="shared" ca="1" si="42"/>
        <v>14.134444550698959</v>
      </c>
      <c r="H573" s="195">
        <f t="shared" ca="1" si="43"/>
        <v>12.0497816902772</v>
      </c>
      <c r="O573" s="154"/>
      <c r="P573" s="154"/>
    </row>
    <row r="574" spans="3:16" hidden="1" outlineLevel="2">
      <c r="C574" s="179">
        <v>550</v>
      </c>
      <c r="D574" s="195">
        <f t="shared" ca="1" si="44"/>
        <v>-0.83060149321795074</v>
      </c>
      <c r="E574" s="195">
        <f t="shared" ca="1" si="40"/>
        <v>205.07458693084149</v>
      </c>
      <c r="F574" s="195">
        <f t="shared" ca="1" si="41"/>
        <v>218.06192956017458</v>
      </c>
      <c r="G574" s="195">
        <f t="shared" ca="1" si="42"/>
        <v>0</v>
      </c>
      <c r="H574" s="195">
        <f t="shared" ca="1" si="43"/>
        <v>0</v>
      </c>
      <c r="O574" s="154"/>
      <c r="P574" s="154"/>
    </row>
    <row r="575" spans="3:16" hidden="1" outlineLevel="2">
      <c r="C575" s="179">
        <v>551</v>
      </c>
      <c r="D575" s="195">
        <f t="shared" ca="1" si="44"/>
        <v>-3.0821964899268517</v>
      </c>
      <c r="E575" s="195">
        <f t="shared" ca="1" si="40"/>
        <v>125.04366622795145</v>
      </c>
      <c r="F575" s="195">
        <f t="shared" ca="1" si="41"/>
        <v>152.25971551997876</v>
      </c>
      <c r="G575" s="195">
        <f t="shared" ca="1" si="42"/>
        <v>0</v>
      </c>
      <c r="H575" s="195">
        <f t="shared" ca="1" si="43"/>
        <v>0</v>
      </c>
      <c r="O575" s="154"/>
      <c r="P575" s="154"/>
    </row>
    <row r="576" spans="3:16" hidden="1" outlineLevel="2">
      <c r="C576" s="179">
        <v>552</v>
      </c>
      <c r="D576" s="195">
        <f t="shared" ca="1" si="44"/>
        <v>0.27280614037792056</v>
      </c>
      <c r="E576" s="195">
        <f t="shared" ca="1" si="40"/>
        <v>261.33672759894449</v>
      </c>
      <c r="F576" s="195">
        <f t="shared" ca="1" si="41"/>
        <v>260.03155679936862</v>
      </c>
      <c r="G576" s="195">
        <f t="shared" ca="1" si="42"/>
        <v>11.336727598944492</v>
      </c>
      <c r="H576" s="195">
        <f t="shared" ca="1" si="43"/>
        <v>10.031556799368616</v>
      </c>
      <c r="O576" s="154"/>
      <c r="P576" s="154"/>
    </row>
    <row r="577" spans="3:16" hidden="1" outlineLevel="2">
      <c r="C577" s="179">
        <v>553</v>
      </c>
      <c r="D577" s="195">
        <f t="shared" ca="1" si="44"/>
        <v>-0.43821761004873683</v>
      </c>
      <c r="E577" s="195">
        <f t="shared" ca="1" si="40"/>
        <v>223.53916795137462</v>
      </c>
      <c r="F577" s="195">
        <f t="shared" ca="1" si="41"/>
        <v>232.14800809720211</v>
      </c>
      <c r="G577" s="195">
        <f t="shared" ca="1" si="42"/>
        <v>0</v>
      </c>
      <c r="H577" s="195">
        <f t="shared" ca="1" si="43"/>
        <v>0</v>
      </c>
      <c r="O577" s="154"/>
      <c r="P577" s="154"/>
    </row>
    <row r="578" spans="3:16" hidden="1" outlineLevel="2">
      <c r="C578" s="179">
        <v>554</v>
      </c>
      <c r="D578" s="195">
        <f t="shared" ca="1" si="44"/>
        <v>-5.6527927697600658E-3</v>
      </c>
      <c r="E578" s="195">
        <f t="shared" ca="1" si="40"/>
        <v>245.82697223802799</v>
      </c>
      <c r="F578" s="195">
        <f t="shared" ca="1" si="41"/>
        <v>248.73327323481092</v>
      </c>
      <c r="G578" s="195">
        <f t="shared" ca="1" si="42"/>
        <v>0</v>
      </c>
      <c r="H578" s="195">
        <f t="shared" ca="1" si="43"/>
        <v>0</v>
      </c>
      <c r="O578" s="154"/>
      <c r="P578" s="154"/>
    </row>
    <row r="579" spans="3:16" hidden="1" outlineLevel="2">
      <c r="C579" s="179">
        <v>555</v>
      </c>
      <c r="D579" s="195">
        <f t="shared" ca="1" si="44"/>
        <v>0.43196493205747122</v>
      </c>
      <c r="E579" s="195">
        <f t="shared" ca="1" si="40"/>
        <v>270.63726084587154</v>
      </c>
      <c r="F579" s="195">
        <f t="shared" ca="1" si="41"/>
        <v>266.71834251746094</v>
      </c>
      <c r="G579" s="195">
        <f t="shared" ca="1" si="42"/>
        <v>20.637260845871538</v>
      </c>
      <c r="H579" s="195">
        <f t="shared" ca="1" si="43"/>
        <v>16.71834251746094</v>
      </c>
      <c r="O579" s="154"/>
      <c r="P579" s="154"/>
    </row>
    <row r="580" spans="3:16" hidden="1" outlineLevel="2">
      <c r="C580" s="179">
        <v>556</v>
      </c>
      <c r="D580" s="195">
        <f t="shared" ca="1" si="44"/>
        <v>-1.4958538630371243</v>
      </c>
      <c r="E580" s="195">
        <f t="shared" ca="1" si="40"/>
        <v>177.1873006802949</v>
      </c>
      <c r="F580" s="195">
        <f t="shared" ca="1" si="41"/>
        <v>196.10555034827027</v>
      </c>
      <c r="G580" s="195">
        <f t="shared" ca="1" si="42"/>
        <v>0</v>
      </c>
      <c r="H580" s="195">
        <f t="shared" ca="1" si="43"/>
        <v>0</v>
      </c>
      <c r="O580" s="154"/>
      <c r="P580" s="154"/>
    </row>
    <row r="581" spans="3:16" hidden="1" outlineLevel="2">
      <c r="C581" s="179">
        <v>557</v>
      </c>
      <c r="D581" s="195">
        <f t="shared" ca="1" si="44"/>
        <v>0.7295218142787715</v>
      </c>
      <c r="E581" s="195">
        <f t="shared" ca="1" si="40"/>
        <v>288.92216272993272</v>
      </c>
      <c r="F581" s="195">
        <f t="shared" ca="1" si="41"/>
        <v>279.68437039041021</v>
      </c>
      <c r="G581" s="195">
        <f t="shared" ca="1" si="42"/>
        <v>38.922162729932722</v>
      </c>
      <c r="H581" s="195">
        <f t="shared" ca="1" si="43"/>
        <v>29.684370390410209</v>
      </c>
      <c r="O581" s="154"/>
      <c r="P581" s="154"/>
    </row>
    <row r="582" spans="3:16" hidden="1" outlineLevel="2">
      <c r="C582" s="179">
        <v>558</v>
      </c>
      <c r="D582" s="195">
        <f t="shared" ca="1" si="44"/>
        <v>-0.90364972143712108</v>
      </c>
      <c r="E582" s="195">
        <f t="shared" ca="1" si="40"/>
        <v>201.80944485578914</v>
      </c>
      <c r="F582" s="195">
        <f t="shared" ca="1" si="41"/>
        <v>215.53555830591091</v>
      </c>
      <c r="G582" s="195">
        <f t="shared" ca="1" si="42"/>
        <v>0</v>
      </c>
      <c r="H582" s="195">
        <f t="shared" ca="1" si="43"/>
        <v>0</v>
      </c>
      <c r="O582" s="154"/>
      <c r="P582" s="154"/>
    </row>
    <row r="583" spans="3:16" hidden="1" outlineLevel="2">
      <c r="C583" s="179">
        <v>559</v>
      </c>
      <c r="D583" s="195">
        <f t="shared" ca="1" si="44"/>
        <v>0.34945105758114353</v>
      </c>
      <c r="E583" s="195">
        <f t="shared" ca="1" si="40"/>
        <v>265.77492676794054</v>
      </c>
      <c r="F583" s="195">
        <f t="shared" ca="1" si="41"/>
        <v>263.23047262133929</v>
      </c>
      <c r="G583" s="195">
        <f t="shared" ca="1" si="42"/>
        <v>15.774926767940542</v>
      </c>
      <c r="H583" s="195">
        <f t="shared" ca="1" si="43"/>
        <v>13.230472621339288</v>
      </c>
      <c r="O583" s="154"/>
      <c r="P583" s="154"/>
    </row>
    <row r="584" spans="3:16" hidden="1" outlineLevel="2">
      <c r="C584" s="179">
        <v>560</v>
      </c>
      <c r="D584" s="195">
        <f t="shared" ca="1" si="44"/>
        <v>4.016221574866137E-2</v>
      </c>
      <c r="E584" s="195">
        <f t="shared" ca="1" si="40"/>
        <v>248.31403113606501</v>
      </c>
      <c r="F584" s="195">
        <f t="shared" ca="1" si="41"/>
        <v>250.55786343022797</v>
      </c>
      <c r="G584" s="195">
        <f t="shared" ca="1" si="42"/>
        <v>0</v>
      </c>
      <c r="H584" s="195">
        <f t="shared" ca="1" si="43"/>
        <v>0.55786343022796814</v>
      </c>
      <c r="O584" s="154"/>
      <c r="P584" s="154"/>
    </row>
    <row r="585" spans="3:16" hidden="1" outlineLevel="2">
      <c r="C585" s="179">
        <v>561</v>
      </c>
      <c r="D585" s="195">
        <f t="shared" ca="1" si="44"/>
        <v>0.7382601818761878</v>
      </c>
      <c r="E585" s="195">
        <f t="shared" ca="1" si="40"/>
        <v>289.47741355950797</v>
      </c>
      <c r="F585" s="195">
        <f t="shared" ca="1" si="41"/>
        <v>280.07452512878007</v>
      </c>
      <c r="G585" s="195">
        <f t="shared" ca="1" si="42"/>
        <v>39.477413559507966</v>
      </c>
      <c r="H585" s="195">
        <f t="shared" ca="1" si="43"/>
        <v>30.074525128780067</v>
      </c>
      <c r="O585" s="154"/>
      <c r="P585" s="154"/>
    </row>
    <row r="586" spans="3:16" hidden="1" outlineLevel="2">
      <c r="C586" s="179">
        <v>562</v>
      </c>
      <c r="D586" s="195">
        <f t="shared" ca="1" si="44"/>
        <v>-1.521082931203775</v>
      </c>
      <c r="E586" s="195">
        <f t="shared" ca="1" si="40"/>
        <v>176.20782934285657</v>
      </c>
      <c r="F586" s="195">
        <f t="shared" ca="1" si="41"/>
        <v>195.31786445594861</v>
      </c>
      <c r="G586" s="195">
        <f t="shared" ca="1" si="42"/>
        <v>0</v>
      </c>
      <c r="H586" s="195">
        <f t="shared" ca="1" si="43"/>
        <v>0</v>
      </c>
      <c r="O586" s="154"/>
      <c r="P586" s="154"/>
    </row>
    <row r="587" spans="3:16" hidden="1" outlineLevel="2">
      <c r="C587" s="179">
        <v>563</v>
      </c>
      <c r="D587" s="195">
        <f t="shared" ca="1" si="44"/>
        <v>0.92450759655660608</v>
      </c>
      <c r="E587" s="195">
        <f t="shared" ca="1" si="40"/>
        <v>301.56897239716625</v>
      </c>
      <c r="F587" s="195">
        <f t="shared" ca="1" si="41"/>
        <v>288.52083990830408</v>
      </c>
      <c r="G587" s="195">
        <f t="shared" ca="1" si="42"/>
        <v>51.568972397166249</v>
      </c>
      <c r="H587" s="195">
        <f t="shared" ca="1" si="43"/>
        <v>38.520839908304083</v>
      </c>
      <c r="O587" s="154"/>
      <c r="P587" s="154"/>
    </row>
    <row r="588" spans="3:16" hidden="1" outlineLevel="2">
      <c r="C588" s="179">
        <v>564</v>
      </c>
      <c r="D588" s="195">
        <f t="shared" ca="1" si="44"/>
        <v>1.1155055421888844</v>
      </c>
      <c r="E588" s="195">
        <f t="shared" ca="1" si="40"/>
        <v>314.49368591347076</v>
      </c>
      <c r="F588" s="195">
        <f t="shared" ca="1" si="41"/>
        <v>297.44720557354111</v>
      </c>
      <c r="G588" s="195">
        <f t="shared" ca="1" si="42"/>
        <v>64.493685913470756</v>
      </c>
      <c r="H588" s="195">
        <f t="shared" ca="1" si="43"/>
        <v>47.447205573541112</v>
      </c>
      <c r="O588" s="154"/>
      <c r="P588" s="154"/>
    </row>
    <row r="589" spans="3:16" hidden="1" outlineLevel="2">
      <c r="C589" s="179">
        <v>565</v>
      </c>
      <c r="D589" s="195">
        <f t="shared" ca="1" si="44"/>
        <v>1.4444635372042105</v>
      </c>
      <c r="E589" s="195">
        <f t="shared" ca="1" si="40"/>
        <v>338.06603012486414</v>
      </c>
      <c r="F589" s="195">
        <f t="shared" ca="1" si="41"/>
        <v>313.47343040379701</v>
      </c>
      <c r="G589" s="195">
        <f t="shared" ca="1" si="42"/>
        <v>88.066030124864142</v>
      </c>
      <c r="H589" s="195">
        <f t="shared" ca="1" si="43"/>
        <v>63.473430403797011</v>
      </c>
      <c r="O589" s="154"/>
      <c r="P589" s="154"/>
    </row>
    <row r="590" spans="3:16" hidden="1" outlineLevel="2">
      <c r="C590" s="179">
        <v>566</v>
      </c>
      <c r="D590" s="195">
        <f t="shared" ca="1" si="44"/>
        <v>1.056344735149195</v>
      </c>
      <c r="E590" s="195">
        <f t="shared" ca="1" si="40"/>
        <v>310.43217573764446</v>
      </c>
      <c r="F590" s="195">
        <f t="shared" ca="1" si="41"/>
        <v>294.6531705549761</v>
      </c>
      <c r="G590" s="195">
        <f t="shared" ca="1" si="42"/>
        <v>60.432175737644457</v>
      </c>
      <c r="H590" s="195">
        <f t="shared" ca="1" si="43"/>
        <v>44.6531705549761</v>
      </c>
      <c r="O590" s="154"/>
      <c r="P590" s="154"/>
    </row>
    <row r="591" spans="3:16" hidden="1" outlineLevel="2">
      <c r="C591" s="179">
        <v>567</v>
      </c>
      <c r="D591" s="195">
        <f t="shared" ca="1" si="44"/>
        <v>-0.47739002725091961</v>
      </c>
      <c r="E591" s="195">
        <f t="shared" ca="1" si="40"/>
        <v>221.62346808529239</v>
      </c>
      <c r="F591" s="195">
        <f t="shared" ca="1" si="41"/>
        <v>230.70182025297294</v>
      </c>
      <c r="G591" s="195">
        <f t="shared" ca="1" si="42"/>
        <v>0</v>
      </c>
      <c r="H591" s="195">
        <f t="shared" ca="1" si="43"/>
        <v>0</v>
      </c>
      <c r="O591" s="154"/>
      <c r="P591" s="154"/>
    </row>
    <row r="592" spans="3:16" hidden="1" outlineLevel="2">
      <c r="C592" s="179">
        <v>568</v>
      </c>
      <c r="D592" s="195">
        <f t="shared" ca="1" si="44"/>
        <v>-0.88550047759690931</v>
      </c>
      <c r="E592" s="195">
        <f t="shared" ca="1" si="40"/>
        <v>202.61580172896996</v>
      </c>
      <c r="F592" s="195">
        <f t="shared" ca="1" si="41"/>
        <v>216.16050354054897</v>
      </c>
      <c r="G592" s="195">
        <f t="shared" ca="1" si="42"/>
        <v>0</v>
      </c>
      <c r="H592" s="195">
        <f t="shared" ca="1" si="43"/>
        <v>0</v>
      </c>
      <c r="O592" s="154"/>
      <c r="P592" s="154"/>
    </row>
    <row r="593" spans="3:16" hidden="1" outlineLevel="2">
      <c r="C593" s="179">
        <v>569</v>
      </c>
      <c r="D593" s="195">
        <f t="shared" ca="1" si="44"/>
        <v>0.96487289294665113</v>
      </c>
      <c r="E593" s="195">
        <f t="shared" ca="1" si="40"/>
        <v>304.25544953305467</v>
      </c>
      <c r="F593" s="195">
        <f t="shared" ca="1" si="41"/>
        <v>290.38472877429859</v>
      </c>
      <c r="G593" s="195">
        <f t="shared" ca="1" si="42"/>
        <v>54.255449533054673</v>
      </c>
      <c r="H593" s="195">
        <f t="shared" ca="1" si="43"/>
        <v>40.384728774298594</v>
      </c>
      <c r="O593" s="154"/>
      <c r="P593" s="154"/>
    </row>
    <row r="594" spans="3:16" hidden="1" outlineLevel="2">
      <c r="C594" s="179">
        <v>570</v>
      </c>
      <c r="D594" s="195">
        <f t="shared" ca="1" si="44"/>
        <v>-0.48356895629695973</v>
      </c>
      <c r="E594" s="195">
        <f t="shared" ca="1" si="40"/>
        <v>221.32279451388635</v>
      </c>
      <c r="F594" s="195">
        <f t="shared" ca="1" si="41"/>
        <v>230.47452736839642</v>
      </c>
      <c r="G594" s="195">
        <f t="shared" ca="1" si="42"/>
        <v>0</v>
      </c>
      <c r="H594" s="195">
        <f t="shared" ca="1" si="43"/>
        <v>0</v>
      </c>
      <c r="O594" s="154"/>
      <c r="P594" s="154"/>
    </row>
    <row r="595" spans="3:16" hidden="1" outlineLevel="2">
      <c r="C595" s="179">
        <v>571</v>
      </c>
      <c r="D595" s="195">
        <f t="shared" ca="1" si="44"/>
        <v>-1.0334746619293864</v>
      </c>
      <c r="E595" s="195">
        <f t="shared" ca="1" si="40"/>
        <v>196.13424213828523</v>
      </c>
      <c r="F595" s="195">
        <f t="shared" ca="1" si="41"/>
        <v>211.11758386235434</v>
      </c>
      <c r="G595" s="195">
        <f t="shared" ca="1" si="42"/>
        <v>0</v>
      </c>
      <c r="H595" s="195">
        <f t="shared" ca="1" si="43"/>
        <v>0</v>
      </c>
      <c r="O595" s="154"/>
      <c r="P595" s="154"/>
    </row>
    <row r="596" spans="3:16" hidden="1" outlineLevel="2">
      <c r="C596" s="179">
        <v>572</v>
      </c>
      <c r="D596" s="195">
        <f t="shared" ca="1" si="44"/>
        <v>-0.67131561451063704</v>
      </c>
      <c r="E596" s="195">
        <f t="shared" ca="1" si="40"/>
        <v>212.37877568117452</v>
      </c>
      <c r="F596" s="195">
        <f t="shared" ca="1" si="41"/>
        <v>223.67398902565645</v>
      </c>
      <c r="G596" s="195">
        <f t="shared" ca="1" si="42"/>
        <v>0</v>
      </c>
      <c r="H596" s="195">
        <f t="shared" ca="1" si="43"/>
        <v>0</v>
      </c>
      <c r="O596" s="154"/>
      <c r="P596" s="154"/>
    </row>
    <row r="597" spans="3:16" hidden="1" outlineLevel="2">
      <c r="C597" s="179">
        <v>573</v>
      </c>
      <c r="D597" s="195">
        <f t="shared" ca="1" si="44"/>
        <v>1.8514790600620923</v>
      </c>
      <c r="E597" s="195">
        <f t="shared" ca="1" si="40"/>
        <v>369.6915198461661</v>
      </c>
      <c r="F597" s="195">
        <f t="shared" ca="1" si="41"/>
        <v>334.50264454148265</v>
      </c>
      <c r="G597" s="195">
        <f t="shared" ca="1" si="42"/>
        <v>119.6915198461661</v>
      </c>
      <c r="H597" s="195">
        <f t="shared" ca="1" si="43"/>
        <v>84.502644541482653</v>
      </c>
      <c r="O597" s="154"/>
      <c r="P597" s="154"/>
    </row>
    <row r="598" spans="3:16" hidden="1" outlineLevel="2">
      <c r="C598" s="179">
        <v>574</v>
      </c>
      <c r="D598" s="195">
        <f t="shared" ca="1" si="44"/>
        <v>-1.1135257030257866</v>
      </c>
      <c r="E598" s="195">
        <f t="shared" ca="1" si="40"/>
        <v>192.71470137493017</v>
      </c>
      <c r="F598" s="195">
        <f t="shared" ca="1" si="41"/>
        <v>208.43868119393434</v>
      </c>
      <c r="G598" s="195">
        <f t="shared" ca="1" si="42"/>
        <v>0</v>
      </c>
      <c r="H598" s="195">
        <f t="shared" ca="1" si="43"/>
        <v>0</v>
      </c>
      <c r="O598" s="154"/>
      <c r="P598" s="154"/>
    </row>
    <row r="599" spans="3:16" hidden="1" outlineLevel="2">
      <c r="C599" s="179">
        <v>575</v>
      </c>
      <c r="D599" s="195">
        <f t="shared" ca="1" si="44"/>
        <v>-1.6657555171935541</v>
      </c>
      <c r="E599" s="195">
        <f t="shared" ca="1" si="40"/>
        <v>170.69482449660762</v>
      </c>
      <c r="F599" s="195">
        <f t="shared" ca="1" si="41"/>
        <v>190.86169302395524</v>
      </c>
      <c r="G599" s="195">
        <f t="shared" ca="1" si="42"/>
        <v>0</v>
      </c>
      <c r="H599" s="195">
        <f t="shared" ca="1" si="43"/>
        <v>0</v>
      </c>
      <c r="O599" s="154"/>
      <c r="P599" s="154"/>
    </row>
    <row r="600" spans="3:16" hidden="1" outlineLevel="2">
      <c r="C600" s="179">
        <v>576</v>
      </c>
      <c r="D600" s="195">
        <f t="shared" ca="1" si="44"/>
        <v>-2.0634560084416309</v>
      </c>
      <c r="E600" s="195">
        <f t="shared" ca="1" si="40"/>
        <v>156.41242562561072</v>
      </c>
      <c r="F600" s="195">
        <f t="shared" ca="1" si="41"/>
        <v>179.12875857694078</v>
      </c>
      <c r="G600" s="195">
        <f t="shared" ca="1" si="42"/>
        <v>0</v>
      </c>
      <c r="H600" s="195">
        <f t="shared" ca="1" si="43"/>
        <v>0</v>
      </c>
      <c r="O600" s="154"/>
      <c r="P600" s="154"/>
    </row>
    <row r="601" spans="3:16" hidden="1" outlineLevel="2">
      <c r="C601" s="179">
        <v>577</v>
      </c>
      <c r="D601" s="195">
        <f t="shared" ca="1" si="44"/>
        <v>-1.8744988372195919</v>
      </c>
      <c r="E601" s="195">
        <f t="shared" ref="E601:E664" ca="1" si="45">$H$9 * EXP(($H$17 - $H$18 - ($H$11^2)/2)*$H$14 + $H$11*SQRT($H$14)*D601)</f>
        <v>163.04286272020948</v>
      </c>
      <c r="F601" s="195">
        <f t="shared" ref="F601:F664" ca="1" si="46">$H$9 * EXP(($H$17 - $H$18 - ($H$12^2)/2)*$H$14 + $H$12*SQRT($H$14)*D601)</f>
        <v>184.61059955672306</v>
      </c>
      <c r="G601" s="195">
        <f t="shared" ref="G601:G664" ca="1" si="47">MAX(E601-$H$16, 0)</f>
        <v>0</v>
      </c>
      <c r="H601" s="195">
        <f t="shared" ref="H601:H664" ca="1" si="48">MAX(F601-$H$16, 0)</f>
        <v>0</v>
      </c>
      <c r="O601" s="154"/>
      <c r="P601" s="154"/>
    </row>
    <row r="602" spans="3:16" hidden="1" outlineLevel="2">
      <c r="C602" s="179">
        <v>578</v>
      </c>
      <c r="D602" s="195">
        <f t="shared" ref="D602:D665" ca="1" si="49">_xlfn.NORM.S.INV(RAND())</f>
        <v>0.93726998416817298</v>
      </c>
      <c r="E602" s="195">
        <f t="shared" ca="1" si="45"/>
        <v>302.41578770410541</v>
      </c>
      <c r="F602" s="195">
        <f t="shared" ca="1" si="46"/>
        <v>289.10885291449614</v>
      </c>
      <c r="G602" s="195">
        <f t="shared" ca="1" si="47"/>
        <v>52.415787704105412</v>
      </c>
      <c r="H602" s="195">
        <f t="shared" ca="1" si="48"/>
        <v>39.10885291449614</v>
      </c>
      <c r="O602" s="154"/>
      <c r="P602" s="154"/>
    </row>
    <row r="603" spans="3:16" hidden="1" outlineLevel="2">
      <c r="C603" s="179">
        <v>579</v>
      </c>
      <c r="D603" s="195">
        <f t="shared" ca="1" si="49"/>
        <v>-1.2193371300917148</v>
      </c>
      <c r="E603" s="195">
        <f t="shared" ca="1" si="45"/>
        <v>188.28606589846703</v>
      </c>
      <c r="F603" s="195">
        <f t="shared" ca="1" si="46"/>
        <v>204.94979926607968</v>
      </c>
      <c r="G603" s="195">
        <f t="shared" ca="1" si="47"/>
        <v>0</v>
      </c>
      <c r="H603" s="195">
        <f t="shared" ca="1" si="48"/>
        <v>0</v>
      </c>
      <c r="O603" s="154"/>
      <c r="P603" s="154"/>
    </row>
    <row r="604" spans="3:16" hidden="1" outlineLevel="2">
      <c r="C604" s="179">
        <v>580</v>
      </c>
      <c r="D604" s="195">
        <f t="shared" ca="1" si="49"/>
        <v>1.3840223203967417</v>
      </c>
      <c r="E604" s="195">
        <f t="shared" ca="1" si="45"/>
        <v>333.60623095133417</v>
      </c>
      <c r="F604" s="195">
        <f t="shared" ca="1" si="46"/>
        <v>310.46543261007253</v>
      </c>
      <c r="G604" s="195">
        <f t="shared" ca="1" si="47"/>
        <v>83.606230951334169</v>
      </c>
      <c r="H604" s="195">
        <f t="shared" ca="1" si="48"/>
        <v>60.465432610072526</v>
      </c>
      <c r="O604" s="154"/>
      <c r="P604" s="154"/>
    </row>
    <row r="605" spans="3:16" hidden="1" outlineLevel="2">
      <c r="C605" s="179">
        <v>581</v>
      </c>
      <c r="D605" s="195">
        <f t="shared" ca="1" si="49"/>
        <v>-0.10994637992231951</v>
      </c>
      <c r="E605" s="195">
        <f t="shared" ca="1" si="45"/>
        <v>240.25791357696232</v>
      </c>
      <c r="F605" s="195">
        <f t="shared" ca="1" si="46"/>
        <v>244.6291602662329</v>
      </c>
      <c r="G605" s="195">
        <f t="shared" ca="1" si="47"/>
        <v>0</v>
      </c>
      <c r="H605" s="195">
        <f t="shared" ca="1" si="48"/>
        <v>0</v>
      </c>
      <c r="O605" s="154"/>
      <c r="P605" s="154"/>
    </row>
    <row r="606" spans="3:16" hidden="1" outlineLevel="2">
      <c r="C606" s="179">
        <v>582</v>
      </c>
      <c r="D606" s="195">
        <f t="shared" ca="1" si="49"/>
        <v>2.1357238587441018E-3</v>
      </c>
      <c r="E606" s="195">
        <f t="shared" ca="1" si="45"/>
        <v>246.24800607564507</v>
      </c>
      <c r="F606" s="195">
        <f t="shared" ca="1" si="46"/>
        <v>249.04251212333452</v>
      </c>
      <c r="G606" s="195">
        <f t="shared" ca="1" si="47"/>
        <v>0</v>
      </c>
      <c r="H606" s="195">
        <f t="shared" ca="1" si="48"/>
        <v>0</v>
      </c>
      <c r="O606" s="154"/>
      <c r="P606" s="154"/>
    </row>
    <row r="607" spans="3:16" hidden="1" outlineLevel="2">
      <c r="C607" s="179">
        <v>583</v>
      </c>
      <c r="D607" s="195">
        <f t="shared" ca="1" si="49"/>
        <v>-0.46300901901491398</v>
      </c>
      <c r="E607" s="195">
        <f t="shared" ca="1" si="45"/>
        <v>222.32484660065501</v>
      </c>
      <c r="F607" s="195">
        <f t="shared" ca="1" si="46"/>
        <v>231.23169626719192</v>
      </c>
      <c r="G607" s="195">
        <f t="shared" ca="1" si="47"/>
        <v>0</v>
      </c>
      <c r="H607" s="195">
        <f t="shared" ca="1" si="48"/>
        <v>0</v>
      </c>
      <c r="O607" s="154"/>
      <c r="P607" s="154"/>
    </row>
    <row r="608" spans="3:16" hidden="1" outlineLevel="2">
      <c r="C608" s="179">
        <v>584</v>
      </c>
      <c r="D608" s="195">
        <f t="shared" ca="1" si="49"/>
        <v>-8.1283179329938837E-2</v>
      </c>
      <c r="E608" s="195">
        <f t="shared" ca="1" si="45"/>
        <v>241.77577355824735</v>
      </c>
      <c r="F608" s="195">
        <f t="shared" ca="1" si="46"/>
        <v>245.75030542056237</v>
      </c>
      <c r="G608" s="195">
        <f t="shared" ca="1" si="47"/>
        <v>0</v>
      </c>
      <c r="H608" s="195">
        <f t="shared" ca="1" si="48"/>
        <v>0</v>
      </c>
      <c r="O608" s="154"/>
      <c r="P608" s="154"/>
    </row>
    <row r="609" spans="3:16" hidden="1" outlineLevel="2">
      <c r="C609" s="179">
        <v>585</v>
      </c>
      <c r="D609" s="195">
        <f t="shared" ca="1" si="49"/>
        <v>-1.794115778466598</v>
      </c>
      <c r="E609" s="195">
        <f t="shared" ca="1" si="45"/>
        <v>165.94801004994002</v>
      </c>
      <c r="F609" s="195">
        <f t="shared" ca="1" si="46"/>
        <v>186.99316215774843</v>
      </c>
      <c r="G609" s="195">
        <f t="shared" ca="1" si="47"/>
        <v>0</v>
      </c>
      <c r="H609" s="195">
        <f t="shared" ca="1" si="48"/>
        <v>0</v>
      </c>
      <c r="O609" s="154"/>
      <c r="P609" s="154"/>
    </row>
    <row r="610" spans="3:16" hidden="1" outlineLevel="2">
      <c r="C610" s="179">
        <v>586</v>
      </c>
      <c r="D610" s="195">
        <f t="shared" ca="1" si="49"/>
        <v>0.40325831875798623</v>
      </c>
      <c r="E610" s="195">
        <f t="shared" ca="1" si="45"/>
        <v>268.93564419899411</v>
      </c>
      <c r="F610" s="195">
        <f t="shared" ca="1" si="46"/>
        <v>265.49969969495902</v>
      </c>
      <c r="G610" s="195">
        <f t="shared" ca="1" si="47"/>
        <v>18.935644198994112</v>
      </c>
      <c r="H610" s="195">
        <f t="shared" ca="1" si="48"/>
        <v>15.49969969495902</v>
      </c>
      <c r="O610" s="154"/>
      <c r="P610" s="154"/>
    </row>
    <row r="611" spans="3:16" hidden="1" outlineLevel="2">
      <c r="C611" s="179">
        <v>587</v>
      </c>
      <c r="D611" s="195">
        <f t="shared" ca="1" si="49"/>
        <v>-1.3314577435328938</v>
      </c>
      <c r="E611" s="195">
        <f t="shared" ca="1" si="45"/>
        <v>183.70436906613125</v>
      </c>
      <c r="F611" s="195">
        <f t="shared" ca="1" si="46"/>
        <v>201.31658991612625</v>
      </c>
      <c r="G611" s="195">
        <f t="shared" ca="1" si="47"/>
        <v>0</v>
      </c>
      <c r="H611" s="195">
        <f t="shared" ca="1" si="48"/>
        <v>0</v>
      </c>
      <c r="O611" s="154"/>
      <c r="P611" s="154"/>
    </row>
    <row r="612" spans="3:16" hidden="1" outlineLevel="2">
      <c r="C612" s="179">
        <v>588</v>
      </c>
      <c r="D612" s="195">
        <f t="shared" ca="1" si="49"/>
        <v>-0.62000862322261729</v>
      </c>
      <c r="E612" s="195">
        <f t="shared" ca="1" si="45"/>
        <v>214.78645653477162</v>
      </c>
      <c r="F612" s="195">
        <f t="shared" ca="1" si="46"/>
        <v>225.51224592302518</v>
      </c>
      <c r="G612" s="195">
        <f t="shared" ca="1" si="47"/>
        <v>0</v>
      </c>
      <c r="H612" s="195">
        <f t="shared" ca="1" si="48"/>
        <v>0</v>
      </c>
      <c r="O612" s="154"/>
      <c r="P612" s="154"/>
    </row>
    <row r="613" spans="3:16" hidden="1" outlineLevel="2">
      <c r="C613" s="179">
        <v>589</v>
      </c>
      <c r="D613" s="195">
        <f t="shared" ca="1" si="49"/>
        <v>0.83735836302965028</v>
      </c>
      <c r="E613" s="195">
        <f t="shared" ca="1" si="45"/>
        <v>295.84944711064037</v>
      </c>
      <c r="F613" s="195">
        <f t="shared" ca="1" si="46"/>
        <v>284.53737531439845</v>
      </c>
      <c r="G613" s="195">
        <f t="shared" ca="1" si="47"/>
        <v>45.849447110640369</v>
      </c>
      <c r="H613" s="195">
        <f t="shared" ca="1" si="48"/>
        <v>34.537375314398446</v>
      </c>
      <c r="O613" s="154"/>
      <c r="P613" s="154"/>
    </row>
    <row r="614" spans="3:16" hidden="1" outlineLevel="2">
      <c r="C614" s="179">
        <v>590</v>
      </c>
      <c r="D614" s="195">
        <f t="shared" ca="1" si="49"/>
        <v>0.89337345781422384</v>
      </c>
      <c r="E614" s="195">
        <f t="shared" ca="1" si="45"/>
        <v>299.51308181103184</v>
      </c>
      <c r="F614" s="195">
        <f t="shared" ca="1" si="46"/>
        <v>287.09138121050302</v>
      </c>
      <c r="G614" s="195">
        <f t="shared" ca="1" si="47"/>
        <v>49.513081811031839</v>
      </c>
      <c r="H614" s="195">
        <f t="shared" ca="1" si="48"/>
        <v>37.091381210503016</v>
      </c>
      <c r="O614" s="154"/>
      <c r="P614" s="154"/>
    </row>
    <row r="615" spans="3:16" hidden="1" outlineLevel="2">
      <c r="C615" s="179">
        <v>591</v>
      </c>
      <c r="D615" s="195">
        <f t="shared" ca="1" si="49"/>
        <v>-0.29467713224176362</v>
      </c>
      <c r="E615" s="195">
        <f t="shared" ca="1" si="45"/>
        <v>230.70151722009049</v>
      </c>
      <c r="F615" s="195">
        <f t="shared" ca="1" si="46"/>
        <v>237.52521633592829</v>
      </c>
      <c r="G615" s="195">
        <f t="shared" ca="1" si="47"/>
        <v>0</v>
      </c>
      <c r="H615" s="195">
        <f t="shared" ca="1" si="48"/>
        <v>0</v>
      </c>
      <c r="O615" s="154"/>
      <c r="P615" s="154"/>
    </row>
    <row r="616" spans="3:16" hidden="1" outlineLevel="2">
      <c r="C616" s="179">
        <v>592</v>
      </c>
      <c r="D616" s="195">
        <f t="shared" ca="1" si="49"/>
        <v>-0.65899300316001286</v>
      </c>
      <c r="E616" s="195">
        <f t="shared" ca="1" si="45"/>
        <v>212.95456417952201</v>
      </c>
      <c r="F616" s="195">
        <f t="shared" ca="1" si="46"/>
        <v>224.11411886051138</v>
      </c>
      <c r="G616" s="195">
        <f t="shared" ca="1" si="47"/>
        <v>0</v>
      </c>
      <c r="H616" s="195">
        <f t="shared" ca="1" si="48"/>
        <v>0</v>
      </c>
      <c r="O616" s="154"/>
      <c r="P616" s="154"/>
    </row>
    <row r="617" spans="3:16" hidden="1" outlineLevel="2">
      <c r="C617" s="179">
        <v>593</v>
      </c>
      <c r="D617" s="195">
        <f t="shared" ca="1" si="49"/>
        <v>-0.23417341041377232</v>
      </c>
      <c r="E617" s="195">
        <f t="shared" ca="1" si="45"/>
        <v>233.78885025687964</v>
      </c>
      <c r="F617" s="195">
        <f t="shared" ca="1" si="46"/>
        <v>239.82891167411594</v>
      </c>
      <c r="G617" s="195">
        <f t="shared" ca="1" si="47"/>
        <v>0</v>
      </c>
      <c r="H617" s="195">
        <f t="shared" ca="1" si="48"/>
        <v>0</v>
      </c>
      <c r="O617" s="154"/>
      <c r="P617" s="154"/>
    </row>
    <row r="618" spans="3:16" hidden="1" outlineLevel="2">
      <c r="C618" s="179">
        <v>594</v>
      </c>
      <c r="D618" s="195">
        <f t="shared" ca="1" si="49"/>
        <v>0.17041281853009277</v>
      </c>
      <c r="E618" s="195">
        <f t="shared" ca="1" si="45"/>
        <v>255.5229681778066</v>
      </c>
      <c r="F618" s="195">
        <f t="shared" ca="1" si="46"/>
        <v>255.81855978674454</v>
      </c>
      <c r="G618" s="195">
        <f t="shared" ca="1" si="47"/>
        <v>5.5229681778066038</v>
      </c>
      <c r="H618" s="195">
        <f t="shared" ca="1" si="48"/>
        <v>5.8185597867445438</v>
      </c>
      <c r="O618" s="154"/>
      <c r="P618" s="154"/>
    </row>
    <row r="619" spans="3:16" hidden="1" outlineLevel="2">
      <c r="C619" s="179">
        <v>595</v>
      </c>
      <c r="D619" s="195">
        <f t="shared" ca="1" si="49"/>
        <v>0.93456548618306245</v>
      </c>
      <c r="E619" s="195">
        <f t="shared" ca="1" si="45"/>
        <v>302.23613938258109</v>
      </c>
      <c r="F619" s="195">
        <f t="shared" ca="1" si="46"/>
        <v>288.98414615126654</v>
      </c>
      <c r="G619" s="195">
        <f t="shared" ca="1" si="47"/>
        <v>52.236139382581086</v>
      </c>
      <c r="H619" s="195">
        <f t="shared" ca="1" si="48"/>
        <v>38.984146151266543</v>
      </c>
      <c r="O619" s="154"/>
      <c r="P619" s="154"/>
    </row>
    <row r="620" spans="3:16" hidden="1" outlineLevel="2">
      <c r="C620" s="179">
        <v>596</v>
      </c>
      <c r="D620" s="195">
        <f t="shared" ca="1" si="49"/>
        <v>-0.49599819229453984</v>
      </c>
      <c r="E620" s="195">
        <f t="shared" ca="1" si="45"/>
        <v>220.71920904456266</v>
      </c>
      <c r="F620" s="195">
        <f t="shared" ca="1" si="46"/>
        <v>230.01799401137475</v>
      </c>
      <c r="G620" s="195">
        <f t="shared" ca="1" si="47"/>
        <v>0</v>
      </c>
      <c r="H620" s="195">
        <f t="shared" ca="1" si="48"/>
        <v>0</v>
      </c>
      <c r="O620" s="154"/>
      <c r="P620" s="154"/>
    </row>
    <row r="621" spans="3:16" hidden="1" outlineLevel="2">
      <c r="C621" s="179">
        <v>597</v>
      </c>
      <c r="D621" s="195">
        <f t="shared" ca="1" si="49"/>
        <v>0.27452378659239329</v>
      </c>
      <c r="E621" s="195">
        <f t="shared" ca="1" si="45"/>
        <v>261.43537307808589</v>
      </c>
      <c r="F621" s="195">
        <f t="shared" ca="1" si="46"/>
        <v>260.10281829161755</v>
      </c>
      <c r="G621" s="195">
        <f t="shared" ca="1" si="47"/>
        <v>11.435373078085888</v>
      </c>
      <c r="H621" s="195">
        <f t="shared" ca="1" si="48"/>
        <v>10.102818291617552</v>
      </c>
      <c r="O621" s="154"/>
      <c r="P621" s="154"/>
    </row>
    <row r="622" spans="3:16" hidden="1" outlineLevel="2">
      <c r="C622" s="179">
        <v>598</v>
      </c>
      <c r="D622" s="195">
        <f t="shared" ca="1" si="49"/>
        <v>0.35090144628944753</v>
      </c>
      <c r="E622" s="195">
        <f t="shared" ca="1" si="45"/>
        <v>265.85963559861295</v>
      </c>
      <c r="F622" s="195">
        <f t="shared" ca="1" si="46"/>
        <v>263.2913851256103</v>
      </c>
      <c r="G622" s="195">
        <f t="shared" ca="1" si="47"/>
        <v>15.859635598612954</v>
      </c>
      <c r="H622" s="195">
        <f t="shared" ca="1" si="48"/>
        <v>13.291385125610304</v>
      </c>
      <c r="O622" s="154"/>
      <c r="P622" s="154"/>
    </row>
    <row r="623" spans="3:16" hidden="1" outlineLevel="2">
      <c r="C623" s="179">
        <v>599</v>
      </c>
      <c r="D623" s="195">
        <f t="shared" ca="1" si="49"/>
        <v>0.94506942345077838</v>
      </c>
      <c r="E623" s="195">
        <f t="shared" ca="1" si="45"/>
        <v>302.93446958811393</v>
      </c>
      <c r="F623" s="195">
        <f t="shared" ca="1" si="46"/>
        <v>289.46879333332316</v>
      </c>
      <c r="G623" s="195">
        <f t="shared" ca="1" si="47"/>
        <v>52.934469588113927</v>
      </c>
      <c r="H623" s="195">
        <f t="shared" ca="1" si="48"/>
        <v>39.468793333323163</v>
      </c>
      <c r="O623" s="154"/>
      <c r="P623" s="154"/>
    </row>
    <row r="624" spans="3:16" hidden="1" outlineLevel="2">
      <c r="C624" s="179">
        <v>600</v>
      </c>
      <c r="D624" s="195">
        <f t="shared" ca="1" si="49"/>
        <v>-8.7730113041781271E-2</v>
      </c>
      <c r="E624" s="195">
        <f t="shared" ca="1" si="45"/>
        <v>241.43354243405892</v>
      </c>
      <c r="F624" s="195">
        <f t="shared" ca="1" si="46"/>
        <v>245.49769015023924</v>
      </c>
      <c r="G624" s="195">
        <f t="shared" ca="1" si="47"/>
        <v>0</v>
      </c>
      <c r="H624" s="195">
        <f t="shared" ca="1" si="48"/>
        <v>0</v>
      </c>
      <c r="O624" s="154"/>
      <c r="P624" s="154"/>
    </row>
    <row r="625" spans="3:16" hidden="1" outlineLevel="2">
      <c r="C625" s="179">
        <v>601</v>
      </c>
      <c r="D625" s="195">
        <f t="shared" ca="1" si="49"/>
        <v>-7.792030165192447E-2</v>
      </c>
      <c r="E625" s="195">
        <f t="shared" ca="1" si="45"/>
        <v>241.95448212661827</v>
      </c>
      <c r="F625" s="195">
        <f t="shared" ca="1" si="46"/>
        <v>245.88217884160713</v>
      </c>
      <c r="G625" s="195">
        <f t="shared" ca="1" si="47"/>
        <v>0</v>
      </c>
      <c r="H625" s="195">
        <f t="shared" ca="1" si="48"/>
        <v>0</v>
      </c>
      <c r="O625" s="154"/>
      <c r="P625" s="154"/>
    </row>
    <row r="626" spans="3:16" hidden="1" outlineLevel="2">
      <c r="C626" s="179">
        <v>602</v>
      </c>
      <c r="D626" s="195">
        <f t="shared" ca="1" si="49"/>
        <v>2.0247793226796635</v>
      </c>
      <c r="E626" s="195">
        <f t="shared" ca="1" si="45"/>
        <v>384.03961614518869</v>
      </c>
      <c r="F626" s="195">
        <f t="shared" ca="1" si="46"/>
        <v>343.87937716729436</v>
      </c>
      <c r="G626" s="195">
        <f t="shared" ca="1" si="47"/>
        <v>134.03961614518869</v>
      </c>
      <c r="H626" s="195">
        <f t="shared" ca="1" si="48"/>
        <v>93.879377167294365</v>
      </c>
      <c r="O626" s="154"/>
      <c r="P626" s="154"/>
    </row>
    <row r="627" spans="3:16" hidden="1" outlineLevel="2">
      <c r="C627" s="179">
        <v>603</v>
      </c>
      <c r="D627" s="195">
        <f t="shared" ca="1" si="49"/>
        <v>0.63387402796538372</v>
      </c>
      <c r="E627" s="195">
        <f t="shared" ca="1" si="45"/>
        <v>282.91372697056187</v>
      </c>
      <c r="F627" s="195">
        <f t="shared" ca="1" si="46"/>
        <v>275.4492121711923</v>
      </c>
      <c r="G627" s="195">
        <f t="shared" ca="1" si="47"/>
        <v>32.913726970561868</v>
      </c>
      <c r="H627" s="195">
        <f t="shared" ca="1" si="48"/>
        <v>25.449212171192301</v>
      </c>
      <c r="O627" s="154"/>
      <c r="P627" s="154"/>
    </row>
    <row r="628" spans="3:16" hidden="1" outlineLevel="2">
      <c r="C628" s="179">
        <v>604</v>
      </c>
      <c r="D628" s="195">
        <f t="shared" ca="1" si="49"/>
        <v>-0.42338020787795855</v>
      </c>
      <c r="E628" s="195">
        <f t="shared" ca="1" si="45"/>
        <v>224.26909702426377</v>
      </c>
      <c r="F628" s="195">
        <f t="shared" ca="1" si="46"/>
        <v>232.69814724566038</v>
      </c>
      <c r="G628" s="195">
        <f t="shared" ca="1" si="47"/>
        <v>0</v>
      </c>
      <c r="H628" s="195">
        <f t="shared" ca="1" si="48"/>
        <v>0</v>
      </c>
      <c r="O628" s="154"/>
      <c r="P628" s="154"/>
    </row>
    <row r="629" spans="3:16" hidden="1" outlineLevel="2">
      <c r="C629" s="179">
        <v>605</v>
      </c>
      <c r="D629" s="195">
        <f t="shared" ca="1" si="49"/>
        <v>-0.64777664736134699</v>
      </c>
      <c r="E629" s="195">
        <f t="shared" ca="1" si="45"/>
        <v>213.48001859788278</v>
      </c>
      <c r="F629" s="195">
        <f t="shared" ca="1" si="46"/>
        <v>224.51548916264289</v>
      </c>
      <c r="G629" s="195">
        <f t="shared" ca="1" si="47"/>
        <v>0</v>
      </c>
      <c r="H629" s="195">
        <f t="shared" ca="1" si="48"/>
        <v>0</v>
      </c>
      <c r="O629" s="154"/>
      <c r="P629" s="154"/>
    </row>
    <row r="630" spans="3:16" hidden="1" outlineLevel="2">
      <c r="C630" s="179">
        <v>606</v>
      </c>
      <c r="D630" s="195">
        <f t="shared" ca="1" si="49"/>
        <v>-3.9126539151582006E-2</v>
      </c>
      <c r="E630" s="195">
        <f t="shared" ca="1" si="45"/>
        <v>244.02561915717479</v>
      </c>
      <c r="F630" s="195">
        <f t="shared" ca="1" si="46"/>
        <v>247.40858159015397</v>
      </c>
      <c r="G630" s="195">
        <f t="shared" ca="1" si="47"/>
        <v>0</v>
      </c>
      <c r="H630" s="195">
        <f t="shared" ca="1" si="48"/>
        <v>0</v>
      </c>
      <c r="O630" s="154"/>
      <c r="P630" s="154"/>
    </row>
    <row r="631" spans="3:16" hidden="1" outlineLevel="2">
      <c r="C631" s="179">
        <v>607</v>
      </c>
      <c r="D631" s="195">
        <f t="shared" ca="1" si="49"/>
        <v>0.1006646602269384</v>
      </c>
      <c r="E631" s="195">
        <f t="shared" ca="1" si="45"/>
        <v>251.63699072582625</v>
      </c>
      <c r="F631" s="195">
        <f t="shared" ca="1" si="46"/>
        <v>252.98790747330548</v>
      </c>
      <c r="G631" s="195">
        <f t="shared" ca="1" si="47"/>
        <v>1.6369907258262515</v>
      </c>
      <c r="H631" s="195">
        <f t="shared" ca="1" si="48"/>
        <v>2.9879074733054836</v>
      </c>
      <c r="O631" s="154"/>
      <c r="P631" s="154"/>
    </row>
    <row r="632" spans="3:16" hidden="1" outlineLevel="2">
      <c r="C632" s="179">
        <v>608</v>
      </c>
      <c r="D632" s="195">
        <f t="shared" ca="1" si="49"/>
        <v>-7.256594884748141E-2</v>
      </c>
      <c r="E632" s="195">
        <f t="shared" ca="1" si="45"/>
        <v>242.23929342203795</v>
      </c>
      <c r="F632" s="195">
        <f t="shared" ca="1" si="46"/>
        <v>246.09229292716424</v>
      </c>
      <c r="G632" s="195">
        <f t="shared" ca="1" si="47"/>
        <v>0</v>
      </c>
      <c r="H632" s="195">
        <f t="shared" ca="1" si="48"/>
        <v>0</v>
      </c>
      <c r="O632" s="154"/>
      <c r="P632" s="154"/>
    </row>
    <row r="633" spans="3:16" hidden="1" outlineLevel="2">
      <c r="C633" s="179">
        <v>609</v>
      </c>
      <c r="D633" s="195">
        <f t="shared" ca="1" si="49"/>
        <v>-0.25451363690268614</v>
      </c>
      <c r="E633" s="195">
        <f t="shared" ca="1" si="45"/>
        <v>232.74636345769272</v>
      </c>
      <c r="F633" s="195">
        <f t="shared" ca="1" si="46"/>
        <v>239.05196977264376</v>
      </c>
      <c r="G633" s="195">
        <f t="shared" ca="1" si="47"/>
        <v>0</v>
      </c>
      <c r="H633" s="195">
        <f t="shared" ca="1" si="48"/>
        <v>0</v>
      </c>
      <c r="O633" s="154"/>
      <c r="P633" s="154"/>
    </row>
    <row r="634" spans="3:16" hidden="1" outlineLevel="2">
      <c r="C634" s="179">
        <v>610</v>
      </c>
      <c r="D634" s="195">
        <f t="shared" ca="1" si="49"/>
        <v>-1.8704381542023496</v>
      </c>
      <c r="E634" s="195">
        <f t="shared" ca="1" si="45"/>
        <v>163.18839378345055</v>
      </c>
      <c r="F634" s="195">
        <f t="shared" ca="1" si="46"/>
        <v>184.73022733385756</v>
      </c>
      <c r="G634" s="195">
        <f t="shared" ca="1" si="47"/>
        <v>0</v>
      </c>
      <c r="H634" s="195">
        <f t="shared" ca="1" si="48"/>
        <v>0</v>
      </c>
      <c r="O634" s="154"/>
      <c r="P634" s="154"/>
    </row>
    <row r="635" spans="3:16" hidden="1" outlineLevel="2">
      <c r="C635" s="179">
        <v>611</v>
      </c>
      <c r="D635" s="195">
        <f t="shared" ca="1" si="49"/>
        <v>0.57873922333862526</v>
      </c>
      <c r="E635" s="195">
        <f t="shared" ca="1" si="45"/>
        <v>279.50719031484044</v>
      </c>
      <c r="F635" s="195">
        <f t="shared" ca="1" si="46"/>
        <v>273.0371167226042</v>
      </c>
      <c r="G635" s="195">
        <f t="shared" ca="1" si="47"/>
        <v>29.507190314840443</v>
      </c>
      <c r="H635" s="195">
        <f t="shared" ca="1" si="48"/>
        <v>23.037116722604196</v>
      </c>
      <c r="O635" s="154"/>
      <c r="P635" s="154"/>
    </row>
    <row r="636" spans="3:16" hidden="1" outlineLevel="2">
      <c r="C636" s="179">
        <v>612</v>
      </c>
      <c r="D636" s="195">
        <f t="shared" ca="1" si="49"/>
        <v>-0.66582245223562819</v>
      </c>
      <c r="E636" s="195">
        <f t="shared" ca="1" si="45"/>
        <v>212.63525757936193</v>
      </c>
      <c r="F636" s="195">
        <f t="shared" ca="1" si="46"/>
        <v>223.87008282075078</v>
      </c>
      <c r="G636" s="195">
        <f t="shared" ca="1" si="47"/>
        <v>0</v>
      </c>
      <c r="H636" s="195">
        <f t="shared" ca="1" si="48"/>
        <v>0</v>
      </c>
      <c r="O636" s="154"/>
      <c r="P636" s="154"/>
    </row>
    <row r="637" spans="3:16" hidden="1" outlineLevel="2">
      <c r="C637" s="179">
        <v>613</v>
      </c>
      <c r="D637" s="195">
        <f t="shared" ca="1" si="49"/>
        <v>0.64467797051656461</v>
      </c>
      <c r="E637" s="195">
        <f t="shared" ca="1" si="45"/>
        <v>283.58610408039266</v>
      </c>
      <c r="F637" s="195">
        <f t="shared" ca="1" si="46"/>
        <v>275.92436547243392</v>
      </c>
      <c r="G637" s="195">
        <f t="shared" ca="1" si="47"/>
        <v>33.586104080392658</v>
      </c>
      <c r="H637" s="195">
        <f t="shared" ca="1" si="48"/>
        <v>25.924365472433919</v>
      </c>
      <c r="O637" s="154"/>
      <c r="P637" s="154"/>
    </row>
    <row r="638" spans="3:16" hidden="1" outlineLevel="2">
      <c r="C638" s="179">
        <v>614</v>
      </c>
      <c r="D638" s="195">
        <f t="shared" ca="1" si="49"/>
        <v>0.25372245043304631</v>
      </c>
      <c r="E638" s="195">
        <f t="shared" ca="1" si="45"/>
        <v>260.24324042811207</v>
      </c>
      <c r="F638" s="195">
        <f t="shared" ca="1" si="46"/>
        <v>259.24112730771651</v>
      </c>
      <c r="G638" s="195">
        <f t="shared" ca="1" si="47"/>
        <v>10.243240428112074</v>
      </c>
      <c r="H638" s="195">
        <f t="shared" ca="1" si="48"/>
        <v>9.2411273077165106</v>
      </c>
      <c r="O638" s="154"/>
      <c r="P638" s="154"/>
    </row>
    <row r="639" spans="3:16" hidden="1" outlineLevel="2">
      <c r="C639" s="179">
        <v>615</v>
      </c>
      <c r="D639" s="195">
        <f t="shared" ca="1" si="49"/>
        <v>-1.9156685885709133</v>
      </c>
      <c r="E639" s="195">
        <f t="shared" ca="1" si="45"/>
        <v>161.57468594513949</v>
      </c>
      <c r="F639" s="195">
        <f t="shared" ca="1" si="46"/>
        <v>183.40210378564888</v>
      </c>
      <c r="G639" s="195">
        <f t="shared" ca="1" si="47"/>
        <v>0</v>
      </c>
      <c r="H639" s="195">
        <f t="shared" ca="1" si="48"/>
        <v>0</v>
      </c>
      <c r="O639" s="154"/>
      <c r="P639" s="154"/>
    </row>
    <row r="640" spans="3:16" hidden="1" outlineLevel="2">
      <c r="C640" s="179">
        <v>616</v>
      </c>
      <c r="D640" s="195">
        <f t="shared" ca="1" si="49"/>
        <v>0.4220202965950936</v>
      </c>
      <c r="E640" s="195">
        <f t="shared" ca="1" si="45"/>
        <v>270.0465660464443</v>
      </c>
      <c r="F640" s="195">
        <f t="shared" ca="1" si="46"/>
        <v>266.29554449935131</v>
      </c>
      <c r="G640" s="195">
        <f t="shared" ca="1" si="47"/>
        <v>20.046566046444298</v>
      </c>
      <c r="H640" s="195">
        <f t="shared" ca="1" si="48"/>
        <v>16.295544499351308</v>
      </c>
      <c r="O640" s="154"/>
      <c r="P640" s="154"/>
    </row>
    <row r="641" spans="3:16" hidden="1" outlineLevel="2">
      <c r="C641" s="179">
        <v>617</v>
      </c>
      <c r="D641" s="195">
        <f t="shared" ca="1" si="49"/>
        <v>1.3464996643135092</v>
      </c>
      <c r="E641" s="195">
        <f t="shared" ca="1" si="45"/>
        <v>330.86718199550256</v>
      </c>
      <c r="F641" s="195">
        <f t="shared" ca="1" si="46"/>
        <v>308.61256968925233</v>
      </c>
      <c r="G641" s="195">
        <f t="shared" ca="1" si="47"/>
        <v>80.867181995502563</v>
      </c>
      <c r="H641" s="195">
        <f t="shared" ca="1" si="48"/>
        <v>58.612569689252325</v>
      </c>
      <c r="O641" s="154"/>
      <c r="P641" s="154"/>
    </row>
    <row r="642" spans="3:16" hidden="1" outlineLevel="2">
      <c r="C642" s="179">
        <v>618</v>
      </c>
      <c r="D642" s="195">
        <f t="shared" ca="1" si="49"/>
        <v>0.58900593166065685</v>
      </c>
      <c r="E642" s="195">
        <f t="shared" ca="1" si="45"/>
        <v>280.13840224797286</v>
      </c>
      <c r="F642" s="195">
        <f t="shared" ca="1" si="46"/>
        <v>273.48466949081768</v>
      </c>
      <c r="G642" s="195">
        <f t="shared" ca="1" si="47"/>
        <v>30.138402247972863</v>
      </c>
      <c r="H642" s="195">
        <f t="shared" ca="1" si="48"/>
        <v>23.48466949081768</v>
      </c>
      <c r="O642" s="154"/>
      <c r="P642" s="154"/>
    </row>
    <row r="643" spans="3:16" hidden="1" outlineLevel="2">
      <c r="C643" s="179">
        <v>619</v>
      </c>
      <c r="D643" s="195">
        <f t="shared" ca="1" si="49"/>
        <v>-0.52342403953567584</v>
      </c>
      <c r="E643" s="195">
        <f t="shared" ca="1" si="45"/>
        <v>219.39317887683225</v>
      </c>
      <c r="F643" s="195">
        <f t="shared" ca="1" si="46"/>
        <v>229.01382274435656</v>
      </c>
      <c r="G643" s="195">
        <f t="shared" ca="1" si="47"/>
        <v>0</v>
      </c>
      <c r="H643" s="195">
        <f t="shared" ca="1" si="48"/>
        <v>0</v>
      </c>
      <c r="O643" s="154"/>
      <c r="P643" s="154"/>
    </row>
    <row r="644" spans="3:16" hidden="1" outlineLevel="2">
      <c r="C644" s="179">
        <v>620</v>
      </c>
      <c r="D644" s="195">
        <f t="shared" ca="1" si="49"/>
        <v>-5.9026526624337675E-2</v>
      </c>
      <c r="E644" s="195">
        <f t="shared" ca="1" si="45"/>
        <v>242.96098548073093</v>
      </c>
      <c r="F644" s="195">
        <f t="shared" ca="1" si="46"/>
        <v>246.62440472132812</v>
      </c>
      <c r="G644" s="195">
        <f t="shared" ca="1" si="47"/>
        <v>0</v>
      </c>
      <c r="H644" s="195">
        <f t="shared" ca="1" si="48"/>
        <v>0</v>
      </c>
      <c r="O644" s="154"/>
      <c r="P644" s="154"/>
    </row>
    <row r="645" spans="3:16" hidden="1" outlineLevel="2">
      <c r="C645" s="179">
        <v>621</v>
      </c>
      <c r="D645" s="195">
        <f t="shared" ca="1" si="49"/>
        <v>0.87631219320323794</v>
      </c>
      <c r="E645" s="195">
        <f t="shared" ca="1" si="45"/>
        <v>298.39242061737338</v>
      </c>
      <c r="F645" s="195">
        <f t="shared" ca="1" si="46"/>
        <v>286.31105512296841</v>
      </c>
      <c r="G645" s="195">
        <f t="shared" ca="1" si="47"/>
        <v>48.392420617373375</v>
      </c>
      <c r="H645" s="195">
        <f t="shared" ca="1" si="48"/>
        <v>36.311055122968412</v>
      </c>
      <c r="O645" s="154"/>
      <c r="P645" s="154"/>
    </row>
    <row r="646" spans="3:16" hidden="1" outlineLevel="2">
      <c r="C646" s="179">
        <v>622</v>
      </c>
      <c r="D646" s="195">
        <f t="shared" ca="1" si="49"/>
        <v>1.0527462960383944</v>
      </c>
      <c r="E646" s="195">
        <f t="shared" ca="1" si="45"/>
        <v>310.18683465164816</v>
      </c>
      <c r="F646" s="195">
        <f t="shared" ca="1" si="46"/>
        <v>294.48407341312634</v>
      </c>
      <c r="G646" s="195">
        <f t="shared" ca="1" si="47"/>
        <v>60.186834651648155</v>
      </c>
      <c r="H646" s="195">
        <f t="shared" ca="1" si="48"/>
        <v>44.484073413126339</v>
      </c>
      <c r="O646" s="154"/>
      <c r="P646" s="154"/>
    </row>
    <row r="647" spans="3:16" hidden="1" outlineLevel="2">
      <c r="C647" s="179">
        <v>623</v>
      </c>
      <c r="D647" s="195">
        <f t="shared" ca="1" si="49"/>
        <v>-9.3467175439318817E-2</v>
      </c>
      <c r="E647" s="195">
        <f t="shared" ca="1" si="45"/>
        <v>241.12940172191108</v>
      </c>
      <c r="F647" s="195">
        <f t="shared" ca="1" si="46"/>
        <v>245.27310869122778</v>
      </c>
      <c r="G647" s="195">
        <f t="shared" ca="1" si="47"/>
        <v>0</v>
      </c>
      <c r="H647" s="195">
        <f t="shared" ca="1" si="48"/>
        <v>0</v>
      </c>
      <c r="O647" s="154"/>
      <c r="P647" s="154"/>
    </row>
    <row r="648" spans="3:16" hidden="1" outlineLevel="2">
      <c r="C648" s="179">
        <v>624</v>
      </c>
      <c r="D648" s="195">
        <f t="shared" ca="1" si="49"/>
        <v>-0.27233953943722022</v>
      </c>
      <c r="E648" s="195">
        <f t="shared" ca="1" si="45"/>
        <v>231.83656479827715</v>
      </c>
      <c r="F648" s="195">
        <f t="shared" ca="1" si="46"/>
        <v>238.37313804625694</v>
      </c>
      <c r="G648" s="195">
        <f t="shared" ca="1" si="47"/>
        <v>0</v>
      </c>
      <c r="H648" s="195">
        <f t="shared" ca="1" si="48"/>
        <v>0</v>
      </c>
      <c r="O648" s="154"/>
      <c r="P648" s="154"/>
    </row>
    <row r="649" spans="3:16" hidden="1" outlineLevel="2">
      <c r="C649" s="179">
        <v>625</v>
      </c>
      <c r="D649" s="195">
        <f t="shared" ca="1" si="49"/>
        <v>-0.87833672148901532</v>
      </c>
      <c r="E649" s="195">
        <f t="shared" ca="1" si="45"/>
        <v>202.93496801150113</v>
      </c>
      <c r="F649" s="195">
        <f t="shared" ca="1" si="46"/>
        <v>216.40767649893672</v>
      </c>
      <c r="G649" s="195">
        <f t="shared" ca="1" si="47"/>
        <v>0</v>
      </c>
      <c r="H649" s="195">
        <f t="shared" ca="1" si="48"/>
        <v>0</v>
      </c>
      <c r="O649" s="154"/>
      <c r="P649" s="154"/>
    </row>
    <row r="650" spans="3:16" hidden="1" outlineLevel="2">
      <c r="C650" s="179">
        <v>626</v>
      </c>
      <c r="D650" s="195">
        <f t="shared" ca="1" si="49"/>
        <v>-0.87522991220805912</v>
      </c>
      <c r="E650" s="195">
        <f t="shared" ca="1" si="45"/>
        <v>203.0735417029787</v>
      </c>
      <c r="F650" s="195">
        <f t="shared" ca="1" si="46"/>
        <v>216.51495940295268</v>
      </c>
      <c r="G650" s="195">
        <f t="shared" ca="1" si="47"/>
        <v>0</v>
      </c>
      <c r="H650" s="195">
        <f t="shared" ca="1" si="48"/>
        <v>0</v>
      </c>
      <c r="O650" s="154"/>
      <c r="P650" s="154"/>
    </row>
    <row r="651" spans="3:16" hidden="1" outlineLevel="2">
      <c r="C651" s="179">
        <v>627</v>
      </c>
      <c r="D651" s="195">
        <f t="shared" ca="1" si="49"/>
        <v>-0.18224362088672785</v>
      </c>
      <c r="E651" s="195">
        <f t="shared" ca="1" si="45"/>
        <v>236.47160756348023</v>
      </c>
      <c r="F651" s="195">
        <f t="shared" ca="1" si="46"/>
        <v>241.82396209606173</v>
      </c>
      <c r="G651" s="195">
        <f t="shared" ca="1" si="47"/>
        <v>0</v>
      </c>
      <c r="H651" s="195">
        <f t="shared" ca="1" si="48"/>
        <v>0</v>
      </c>
      <c r="O651" s="154"/>
      <c r="P651" s="154"/>
    </row>
    <row r="652" spans="3:16" hidden="1" outlineLevel="2">
      <c r="C652" s="179">
        <v>628</v>
      </c>
      <c r="D652" s="195">
        <f t="shared" ca="1" si="49"/>
        <v>0.85626240180822966</v>
      </c>
      <c r="E652" s="195">
        <f t="shared" ca="1" si="45"/>
        <v>297.08081738825274</v>
      </c>
      <c r="F652" s="195">
        <f t="shared" ca="1" si="46"/>
        <v>285.39675399741293</v>
      </c>
      <c r="G652" s="195">
        <f t="shared" ca="1" si="47"/>
        <v>47.08081738825274</v>
      </c>
      <c r="H652" s="195">
        <f t="shared" ca="1" si="48"/>
        <v>35.396753997412929</v>
      </c>
      <c r="O652" s="154"/>
      <c r="P652" s="154"/>
    </row>
    <row r="653" spans="3:16" hidden="1" outlineLevel="2">
      <c r="C653" s="179">
        <v>629</v>
      </c>
      <c r="D653" s="195">
        <f t="shared" ca="1" si="49"/>
        <v>1.3391189343589194</v>
      </c>
      <c r="E653" s="195">
        <f t="shared" ca="1" si="45"/>
        <v>330.33106202485453</v>
      </c>
      <c r="F653" s="195">
        <f t="shared" ca="1" si="46"/>
        <v>308.24941394885707</v>
      </c>
      <c r="G653" s="195">
        <f t="shared" ca="1" si="47"/>
        <v>80.331062024854532</v>
      </c>
      <c r="H653" s="195">
        <f t="shared" ca="1" si="48"/>
        <v>58.249413948857068</v>
      </c>
      <c r="O653" s="154"/>
      <c r="P653" s="154"/>
    </row>
    <row r="654" spans="3:16" hidden="1" outlineLevel="2">
      <c r="C654" s="179">
        <v>630</v>
      </c>
      <c r="D654" s="195">
        <f t="shared" ca="1" si="49"/>
        <v>-0.68053177559963185</v>
      </c>
      <c r="E654" s="195">
        <f t="shared" ca="1" si="45"/>
        <v>211.94915754773746</v>
      </c>
      <c r="F654" s="195">
        <f t="shared" ca="1" si="46"/>
        <v>223.34537812922076</v>
      </c>
      <c r="G654" s="195">
        <f t="shared" ca="1" si="47"/>
        <v>0</v>
      </c>
      <c r="H654" s="195">
        <f t="shared" ca="1" si="48"/>
        <v>0</v>
      </c>
      <c r="O654" s="154"/>
      <c r="P654" s="154"/>
    </row>
    <row r="655" spans="3:16" hidden="1" outlineLevel="2">
      <c r="C655" s="179">
        <v>631</v>
      </c>
      <c r="D655" s="195">
        <f t="shared" ca="1" si="49"/>
        <v>-0.58314476329544751</v>
      </c>
      <c r="E655" s="195">
        <f t="shared" ca="1" si="45"/>
        <v>216.53319850412191</v>
      </c>
      <c r="F655" s="195">
        <f t="shared" ca="1" si="46"/>
        <v>226.84234563776948</v>
      </c>
      <c r="G655" s="195">
        <f t="shared" ca="1" si="47"/>
        <v>0</v>
      </c>
      <c r="H655" s="195">
        <f t="shared" ca="1" si="48"/>
        <v>0</v>
      </c>
      <c r="O655" s="154"/>
      <c r="P655" s="154"/>
    </row>
    <row r="656" spans="3:16" hidden="1" outlineLevel="2">
      <c r="C656" s="179">
        <v>632</v>
      </c>
      <c r="D656" s="195">
        <f t="shared" ca="1" si="49"/>
        <v>-1.0540326988901429</v>
      </c>
      <c r="E656" s="195">
        <f t="shared" ca="1" si="45"/>
        <v>195.2503166344371</v>
      </c>
      <c r="F656" s="195">
        <f t="shared" ca="1" si="46"/>
        <v>210.42634247781919</v>
      </c>
      <c r="G656" s="195">
        <f t="shared" ca="1" si="47"/>
        <v>0</v>
      </c>
      <c r="H656" s="195">
        <f t="shared" ca="1" si="48"/>
        <v>0</v>
      </c>
      <c r="O656" s="154"/>
      <c r="P656" s="154"/>
    </row>
    <row r="657" spans="3:16" hidden="1" outlineLevel="2">
      <c r="C657" s="179">
        <v>633</v>
      </c>
      <c r="D657" s="195">
        <f t="shared" ca="1" si="49"/>
        <v>-0.32755160124805882</v>
      </c>
      <c r="E657" s="195">
        <f t="shared" ca="1" si="45"/>
        <v>229.0411553633582</v>
      </c>
      <c r="F657" s="195">
        <f t="shared" ca="1" si="46"/>
        <v>236.28280386799975</v>
      </c>
      <c r="G657" s="195">
        <f t="shared" ca="1" si="47"/>
        <v>0</v>
      </c>
      <c r="H657" s="195">
        <f t="shared" ca="1" si="48"/>
        <v>0</v>
      </c>
      <c r="O657" s="154"/>
      <c r="P657" s="154"/>
    </row>
    <row r="658" spans="3:16" hidden="1" outlineLevel="2">
      <c r="C658" s="179">
        <v>634</v>
      </c>
      <c r="D658" s="195">
        <f t="shared" ca="1" si="49"/>
        <v>-7.2868387249754599E-2</v>
      </c>
      <c r="E658" s="195">
        <f t="shared" ca="1" si="45"/>
        <v>242.22319704391995</v>
      </c>
      <c r="F658" s="195">
        <f t="shared" ca="1" si="46"/>
        <v>246.0804199369835</v>
      </c>
      <c r="G658" s="195">
        <f t="shared" ca="1" si="47"/>
        <v>0</v>
      </c>
      <c r="H658" s="195">
        <f t="shared" ca="1" si="48"/>
        <v>0</v>
      </c>
      <c r="O658" s="154"/>
      <c r="P658" s="154"/>
    </row>
    <row r="659" spans="3:16" hidden="1" outlineLevel="2">
      <c r="C659" s="179">
        <v>635</v>
      </c>
      <c r="D659" s="195">
        <f t="shared" ca="1" si="49"/>
        <v>0.34192783275251282</v>
      </c>
      <c r="E659" s="195">
        <f t="shared" ca="1" si="45"/>
        <v>265.33597153769091</v>
      </c>
      <c r="F659" s="195">
        <f t="shared" ca="1" si="46"/>
        <v>262.91474305283532</v>
      </c>
      <c r="G659" s="195">
        <f t="shared" ca="1" si="47"/>
        <v>15.335971537690909</v>
      </c>
      <c r="H659" s="195">
        <f t="shared" ca="1" si="48"/>
        <v>12.91474305283532</v>
      </c>
      <c r="O659" s="154"/>
      <c r="P659" s="154"/>
    </row>
    <row r="660" spans="3:16" hidden="1" outlineLevel="2">
      <c r="C660" s="179">
        <v>636</v>
      </c>
      <c r="D660" s="195">
        <f t="shared" ca="1" si="49"/>
        <v>1.0057609495946578</v>
      </c>
      <c r="E660" s="195">
        <f t="shared" ca="1" si="45"/>
        <v>307.00111840753601</v>
      </c>
      <c r="F660" s="195">
        <f t="shared" ca="1" si="46"/>
        <v>292.28503264042251</v>
      </c>
      <c r="G660" s="195">
        <f t="shared" ca="1" si="47"/>
        <v>57.001118407536012</v>
      </c>
      <c r="H660" s="195">
        <f t="shared" ca="1" si="48"/>
        <v>42.285032640422514</v>
      </c>
      <c r="O660" s="154"/>
      <c r="P660" s="154"/>
    </row>
    <row r="661" spans="3:16" hidden="1" outlineLevel="2">
      <c r="C661" s="179">
        <v>637</v>
      </c>
      <c r="D661" s="195">
        <f t="shared" ca="1" si="49"/>
        <v>4.7973316228842433E-2</v>
      </c>
      <c r="E661" s="195">
        <f t="shared" ca="1" si="45"/>
        <v>248.74055887416907</v>
      </c>
      <c r="F661" s="195">
        <f t="shared" ca="1" si="46"/>
        <v>250.87027456991822</v>
      </c>
      <c r="G661" s="195">
        <f t="shared" ca="1" si="47"/>
        <v>0</v>
      </c>
      <c r="H661" s="195">
        <f t="shared" ca="1" si="48"/>
        <v>0.87027456991822305</v>
      </c>
      <c r="O661" s="154"/>
      <c r="P661" s="154"/>
    </row>
    <row r="662" spans="3:16" hidden="1" outlineLevel="2">
      <c r="C662" s="179">
        <v>638</v>
      </c>
      <c r="D662" s="195">
        <f t="shared" ca="1" si="49"/>
        <v>-0.58560918331892631</v>
      </c>
      <c r="E662" s="195">
        <f t="shared" ca="1" si="45"/>
        <v>216.4159836328725</v>
      </c>
      <c r="F662" s="195">
        <f t="shared" ca="1" si="46"/>
        <v>226.75318172288931</v>
      </c>
      <c r="G662" s="195">
        <f t="shared" ca="1" si="47"/>
        <v>0</v>
      </c>
      <c r="H662" s="195">
        <f t="shared" ca="1" si="48"/>
        <v>0</v>
      </c>
      <c r="O662" s="154"/>
      <c r="P662" s="154"/>
    </row>
    <row r="663" spans="3:16" hidden="1" outlineLevel="2">
      <c r="C663" s="179">
        <v>639</v>
      </c>
      <c r="D663" s="195">
        <f t="shared" ca="1" si="49"/>
        <v>0.48860745282854456</v>
      </c>
      <c r="E663" s="195">
        <f t="shared" ca="1" si="45"/>
        <v>274.026455284733</v>
      </c>
      <c r="F663" s="195">
        <f t="shared" ca="1" si="46"/>
        <v>269.1393421451906</v>
      </c>
      <c r="G663" s="195">
        <f t="shared" ca="1" si="47"/>
        <v>24.026455284733004</v>
      </c>
      <c r="H663" s="195">
        <f t="shared" ca="1" si="48"/>
        <v>19.139342145190597</v>
      </c>
      <c r="O663" s="154"/>
      <c r="P663" s="154"/>
    </row>
    <row r="664" spans="3:16" hidden="1" outlineLevel="2">
      <c r="C664" s="179">
        <v>640</v>
      </c>
      <c r="D664" s="195">
        <f t="shared" ca="1" si="49"/>
        <v>0.54710860755208801</v>
      </c>
      <c r="E664" s="195">
        <f t="shared" ca="1" si="45"/>
        <v>277.57142164406065</v>
      </c>
      <c r="F664" s="195">
        <f t="shared" ca="1" si="46"/>
        <v>271.66285414873607</v>
      </c>
      <c r="G664" s="195">
        <f t="shared" ca="1" si="47"/>
        <v>27.571421644060649</v>
      </c>
      <c r="H664" s="195">
        <f t="shared" ca="1" si="48"/>
        <v>21.662854148736074</v>
      </c>
      <c r="O664" s="154"/>
      <c r="P664" s="154"/>
    </row>
    <row r="665" spans="3:16" hidden="1" outlineLevel="2">
      <c r="C665" s="179">
        <v>641</v>
      </c>
      <c r="D665" s="195">
        <f t="shared" ca="1" si="49"/>
        <v>-0.84989183444035254</v>
      </c>
      <c r="E665" s="195">
        <f t="shared" ref="E665:E728" ca="1" si="50">$H$9 * EXP(($H$17 - $H$18 - ($H$11^2)/2)*$H$14 + $H$11*SQRT($H$14)*D665)</f>
        <v>204.20724010334288</v>
      </c>
      <c r="F665" s="195">
        <f t="shared" ref="F665:F728" ca="1" si="51">$H$9 * EXP(($H$17 - $H$18 - ($H$12^2)/2)*$H$14 + $H$12*SQRT($H$14)*D665)</f>
        <v>217.39191022837477</v>
      </c>
      <c r="G665" s="195">
        <f t="shared" ref="G665:G728" ca="1" si="52">MAX(E665-$H$16, 0)</f>
        <v>0</v>
      </c>
      <c r="H665" s="195">
        <f t="shared" ref="H665:H728" ca="1" si="53">MAX(F665-$H$16, 0)</f>
        <v>0</v>
      </c>
      <c r="O665" s="154"/>
      <c r="P665" s="154"/>
    </row>
    <row r="666" spans="3:16" hidden="1" outlineLevel="2">
      <c r="C666" s="179">
        <v>642</v>
      </c>
      <c r="D666" s="195">
        <f t="shared" ref="D666:D729" ca="1" si="54">_xlfn.NORM.S.INV(RAND())</f>
        <v>0.93447674453966123</v>
      </c>
      <c r="E666" s="195">
        <f t="shared" ca="1" si="50"/>
        <v>302.23024646054841</v>
      </c>
      <c r="F666" s="195">
        <f t="shared" ca="1" si="51"/>
        <v>288.98005510822907</v>
      </c>
      <c r="G666" s="195">
        <f t="shared" ca="1" si="52"/>
        <v>52.230246460548415</v>
      </c>
      <c r="H666" s="195">
        <f t="shared" ca="1" si="53"/>
        <v>38.980055108229067</v>
      </c>
      <c r="O666" s="154"/>
      <c r="P666" s="154"/>
    </row>
    <row r="667" spans="3:16" hidden="1" outlineLevel="2">
      <c r="C667" s="179">
        <v>643</v>
      </c>
      <c r="D667" s="195">
        <f t="shared" ca="1" si="54"/>
        <v>-1.8132508712555899</v>
      </c>
      <c r="E667" s="195">
        <f t="shared" ca="1" si="50"/>
        <v>165.25178272789435</v>
      </c>
      <c r="F667" s="195">
        <f t="shared" ca="1" si="51"/>
        <v>186.42322201553063</v>
      </c>
      <c r="G667" s="195">
        <f t="shared" ca="1" si="52"/>
        <v>0</v>
      </c>
      <c r="H667" s="195">
        <f t="shared" ca="1" si="53"/>
        <v>0</v>
      </c>
      <c r="O667" s="154"/>
      <c r="P667" s="154"/>
    </row>
    <row r="668" spans="3:16" hidden="1" outlineLevel="2">
      <c r="C668" s="179">
        <v>644</v>
      </c>
      <c r="D668" s="195">
        <f t="shared" ca="1" si="54"/>
        <v>-0.71073867840289451</v>
      </c>
      <c r="E668" s="195">
        <f t="shared" ca="1" si="50"/>
        <v>210.54712347691296</v>
      </c>
      <c r="F668" s="195">
        <f t="shared" ca="1" si="51"/>
        <v>222.27170315781035</v>
      </c>
      <c r="G668" s="195">
        <f t="shared" ca="1" si="52"/>
        <v>0</v>
      </c>
      <c r="H668" s="195">
        <f t="shared" ca="1" si="53"/>
        <v>0</v>
      </c>
      <c r="O668" s="154"/>
      <c r="P668" s="154"/>
    </row>
    <row r="669" spans="3:16" hidden="1" outlineLevel="2">
      <c r="C669" s="179">
        <v>645</v>
      </c>
      <c r="D669" s="195">
        <f t="shared" ca="1" si="54"/>
        <v>-0.63855233042347481</v>
      </c>
      <c r="E669" s="195">
        <f t="shared" ca="1" si="50"/>
        <v>213.91312309149828</v>
      </c>
      <c r="F669" s="195">
        <f t="shared" ca="1" si="51"/>
        <v>224.84611420146439</v>
      </c>
      <c r="G669" s="195">
        <f t="shared" ca="1" si="52"/>
        <v>0</v>
      </c>
      <c r="H669" s="195">
        <f t="shared" ca="1" si="53"/>
        <v>0</v>
      </c>
      <c r="O669" s="154"/>
      <c r="P669" s="154"/>
    </row>
    <row r="670" spans="3:16" hidden="1" outlineLevel="2">
      <c r="C670" s="179">
        <v>646</v>
      </c>
      <c r="D670" s="195">
        <f t="shared" ca="1" si="54"/>
        <v>0.94455174683162169</v>
      </c>
      <c r="E670" s="195">
        <f t="shared" ca="1" si="50"/>
        <v>302.90001527362972</v>
      </c>
      <c r="F670" s="195">
        <f t="shared" ca="1" si="51"/>
        <v>289.44488892458884</v>
      </c>
      <c r="G670" s="195">
        <f t="shared" ca="1" si="52"/>
        <v>52.90001527362972</v>
      </c>
      <c r="H670" s="195">
        <f t="shared" ca="1" si="53"/>
        <v>39.444888924588838</v>
      </c>
      <c r="O670" s="154"/>
      <c r="P670" s="154"/>
    </row>
    <row r="671" spans="3:16" hidden="1" outlineLevel="2">
      <c r="C671" s="179">
        <v>647</v>
      </c>
      <c r="D671" s="195">
        <f t="shared" ca="1" si="54"/>
        <v>-0.5267933828286826</v>
      </c>
      <c r="E671" s="195">
        <f t="shared" ca="1" si="50"/>
        <v>219.23082274027524</v>
      </c>
      <c r="F671" s="195">
        <f t="shared" ca="1" si="51"/>
        <v>228.89076020174807</v>
      </c>
      <c r="G671" s="195">
        <f t="shared" ca="1" si="52"/>
        <v>0</v>
      </c>
      <c r="H671" s="195">
        <f t="shared" ca="1" si="53"/>
        <v>0</v>
      </c>
      <c r="O671" s="154"/>
      <c r="P671" s="154"/>
    </row>
    <row r="672" spans="3:16" hidden="1" outlineLevel="2">
      <c r="C672" s="179">
        <v>648</v>
      </c>
      <c r="D672" s="195">
        <f t="shared" ca="1" si="54"/>
        <v>2.4990558263359497</v>
      </c>
      <c r="E672" s="195">
        <f t="shared" ca="1" si="50"/>
        <v>426.21831988205605</v>
      </c>
      <c r="F672" s="195">
        <f t="shared" ca="1" si="51"/>
        <v>370.90690702918482</v>
      </c>
      <c r="G672" s="195">
        <f t="shared" ca="1" si="52"/>
        <v>176.21831988205605</v>
      </c>
      <c r="H672" s="195">
        <f t="shared" ca="1" si="53"/>
        <v>120.90690702918482</v>
      </c>
      <c r="O672" s="154"/>
      <c r="P672" s="154"/>
    </row>
    <row r="673" spans="3:16" hidden="1" outlineLevel="2">
      <c r="C673" s="179">
        <v>649</v>
      </c>
      <c r="D673" s="195">
        <f t="shared" ca="1" si="54"/>
        <v>1.0356224695099556</v>
      </c>
      <c r="E673" s="195">
        <f t="shared" ca="1" si="50"/>
        <v>309.02198864138899</v>
      </c>
      <c r="F673" s="195">
        <f t="shared" ca="1" si="51"/>
        <v>293.68072263609753</v>
      </c>
      <c r="G673" s="195">
        <f t="shared" ca="1" si="52"/>
        <v>59.021988641388987</v>
      </c>
      <c r="H673" s="195">
        <f t="shared" ca="1" si="53"/>
        <v>43.680722636097528</v>
      </c>
      <c r="O673" s="154"/>
      <c r="P673" s="154"/>
    </row>
    <row r="674" spans="3:16" hidden="1" outlineLevel="2">
      <c r="C674" s="179">
        <v>650</v>
      </c>
      <c r="D674" s="195">
        <f t="shared" ca="1" si="54"/>
        <v>0.35829026607162379</v>
      </c>
      <c r="E674" s="195">
        <f t="shared" ca="1" si="50"/>
        <v>266.29159320010183</v>
      </c>
      <c r="F674" s="195">
        <f t="shared" ca="1" si="51"/>
        <v>263.6019149671535</v>
      </c>
      <c r="G674" s="195">
        <f t="shared" ca="1" si="52"/>
        <v>16.291593200101829</v>
      </c>
      <c r="H674" s="195">
        <f t="shared" ca="1" si="53"/>
        <v>13.601914967153505</v>
      </c>
      <c r="O674" s="154"/>
      <c r="P674" s="154"/>
    </row>
    <row r="675" spans="3:16" hidden="1" outlineLevel="2">
      <c r="C675" s="179">
        <v>651</v>
      </c>
      <c r="D675" s="195">
        <f t="shared" ca="1" si="54"/>
        <v>3.5553566154605378</v>
      </c>
      <c r="E675" s="195">
        <f t="shared" ca="1" si="50"/>
        <v>537.55848232392782</v>
      </c>
      <c r="F675" s="195">
        <f t="shared" ca="1" si="51"/>
        <v>438.98276874098491</v>
      </c>
      <c r="G675" s="195">
        <f t="shared" ca="1" si="52"/>
        <v>287.55848232392782</v>
      </c>
      <c r="H675" s="195">
        <f t="shared" ca="1" si="53"/>
        <v>188.98276874098491</v>
      </c>
      <c r="O675" s="154"/>
      <c r="P675" s="154"/>
    </row>
    <row r="676" spans="3:16" hidden="1" outlineLevel="2">
      <c r="C676" s="179">
        <v>652</v>
      </c>
      <c r="D676" s="195">
        <f t="shared" ca="1" si="54"/>
        <v>-1.1424703471823077</v>
      </c>
      <c r="E676" s="195">
        <f t="shared" ca="1" si="50"/>
        <v>191.49300328801758</v>
      </c>
      <c r="F676" s="195">
        <f t="shared" ca="1" si="51"/>
        <v>207.47844099203809</v>
      </c>
      <c r="G676" s="195">
        <f t="shared" ca="1" si="52"/>
        <v>0</v>
      </c>
      <c r="H676" s="195">
        <f t="shared" ca="1" si="53"/>
        <v>0</v>
      </c>
      <c r="O676" s="154"/>
      <c r="P676" s="154"/>
    </row>
    <row r="677" spans="3:16" hidden="1" outlineLevel="2">
      <c r="C677" s="179">
        <v>653</v>
      </c>
      <c r="D677" s="195">
        <f t="shared" ca="1" si="54"/>
        <v>1.0805473093950826</v>
      </c>
      <c r="E677" s="195">
        <f t="shared" ca="1" si="50"/>
        <v>312.08735330230274</v>
      </c>
      <c r="F677" s="195">
        <f t="shared" ca="1" si="51"/>
        <v>295.79301867527704</v>
      </c>
      <c r="G677" s="195">
        <f t="shared" ca="1" si="52"/>
        <v>62.087353302302745</v>
      </c>
      <c r="H677" s="195">
        <f t="shared" ca="1" si="53"/>
        <v>45.79301867527704</v>
      </c>
      <c r="O677" s="154"/>
      <c r="P677" s="154"/>
    </row>
    <row r="678" spans="3:16" hidden="1" outlineLevel="2">
      <c r="C678" s="179">
        <v>654</v>
      </c>
      <c r="D678" s="195">
        <f t="shared" ca="1" si="54"/>
        <v>1.0261217559041365</v>
      </c>
      <c r="E678" s="195">
        <f t="shared" ca="1" si="50"/>
        <v>308.3775916975369</v>
      </c>
      <c r="F678" s="195">
        <f t="shared" ca="1" si="51"/>
        <v>293.23594982397771</v>
      </c>
      <c r="G678" s="195">
        <f t="shared" ca="1" si="52"/>
        <v>58.3775916975369</v>
      </c>
      <c r="H678" s="195">
        <f t="shared" ca="1" si="53"/>
        <v>43.235949823977705</v>
      </c>
      <c r="O678" s="154"/>
      <c r="P678" s="154"/>
    </row>
    <row r="679" spans="3:16" hidden="1" outlineLevel="2">
      <c r="C679" s="179">
        <v>655</v>
      </c>
      <c r="D679" s="195">
        <f t="shared" ca="1" si="54"/>
        <v>1.6755464594041889</v>
      </c>
      <c r="E679" s="195">
        <f t="shared" ca="1" si="50"/>
        <v>355.67371341169024</v>
      </c>
      <c r="F679" s="195">
        <f t="shared" ca="1" si="51"/>
        <v>325.24498308793062</v>
      </c>
      <c r="G679" s="195">
        <f t="shared" ca="1" si="52"/>
        <v>105.67371341169024</v>
      </c>
      <c r="H679" s="195">
        <f t="shared" ca="1" si="53"/>
        <v>75.244983087930621</v>
      </c>
      <c r="O679" s="154"/>
      <c r="P679" s="154"/>
    </row>
    <row r="680" spans="3:16" hidden="1" outlineLevel="2">
      <c r="C680" s="179">
        <v>656</v>
      </c>
      <c r="D680" s="195">
        <f t="shared" ca="1" si="54"/>
        <v>0.91927417072178375</v>
      </c>
      <c r="E680" s="195">
        <f t="shared" ca="1" si="50"/>
        <v>301.22240785049024</v>
      </c>
      <c r="F680" s="195">
        <f t="shared" ca="1" si="51"/>
        <v>288.28006145466168</v>
      </c>
      <c r="G680" s="195">
        <f t="shared" ca="1" si="52"/>
        <v>51.222407850490242</v>
      </c>
      <c r="H680" s="195">
        <f t="shared" ca="1" si="53"/>
        <v>38.280061454661677</v>
      </c>
      <c r="O680" s="154"/>
      <c r="P680" s="154"/>
    </row>
    <row r="681" spans="3:16" hidden="1" outlineLevel="2">
      <c r="C681" s="179">
        <v>657</v>
      </c>
      <c r="D681" s="195">
        <f t="shared" ca="1" si="54"/>
        <v>-1.335749743853109</v>
      </c>
      <c r="E681" s="195">
        <f t="shared" ca="1" si="50"/>
        <v>183.53121386477693</v>
      </c>
      <c r="F681" s="195">
        <f t="shared" ca="1" si="51"/>
        <v>201.17879719458847</v>
      </c>
      <c r="G681" s="195">
        <f t="shared" ca="1" si="52"/>
        <v>0</v>
      </c>
      <c r="H681" s="195">
        <f t="shared" ca="1" si="53"/>
        <v>0</v>
      </c>
      <c r="O681" s="154"/>
      <c r="P681" s="154"/>
    </row>
    <row r="682" spans="3:16" hidden="1" outlineLevel="2">
      <c r="C682" s="179">
        <v>658</v>
      </c>
      <c r="D682" s="195">
        <f t="shared" ca="1" si="54"/>
        <v>-0.79113794516329894</v>
      </c>
      <c r="E682" s="195">
        <f t="shared" ca="1" si="50"/>
        <v>206.86047088517608</v>
      </c>
      <c r="F682" s="195">
        <f t="shared" ca="1" si="51"/>
        <v>219.43907367186364</v>
      </c>
      <c r="G682" s="195">
        <f t="shared" ca="1" si="52"/>
        <v>0</v>
      </c>
      <c r="H682" s="195">
        <f t="shared" ca="1" si="53"/>
        <v>0</v>
      </c>
      <c r="O682" s="154"/>
      <c r="P682" s="154"/>
    </row>
    <row r="683" spans="3:16" hidden="1" outlineLevel="2">
      <c r="C683" s="179">
        <v>659</v>
      </c>
      <c r="D683" s="195">
        <f t="shared" ca="1" si="54"/>
        <v>0.76336411395037984</v>
      </c>
      <c r="E683" s="195">
        <f t="shared" ca="1" si="50"/>
        <v>291.07850368506513</v>
      </c>
      <c r="F683" s="195">
        <f t="shared" ca="1" si="51"/>
        <v>281.19840763564042</v>
      </c>
      <c r="G683" s="195">
        <f t="shared" ca="1" si="52"/>
        <v>41.07850368506513</v>
      </c>
      <c r="H683" s="195">
        <f t="shared" ca="1" si="53"/>
        <v>31.198407635640422</v>
      </c>
      <c r="O683" s="154"/>
      <c r="P683" s="154"/>
    </row>
    <row r="684" spans="3:16" hidden="1" outlineLevel="2">
      <c r="C684" s="179">
        <v>660</v>
      </c>
      <c r="D684" s="195">
        <f t="shared" ca="1" si="54"/>
        <v>-1.8653500742016782</v>
      </c>
      <c r="E684" s="195">
        <f t="shared" ca="1" si="50"/>
        <v>163.37092915997115</v>
      </c>
      <c r="F684" s="195">
        <f t="shared" ca="1" si="51"/>
        <v>184.88023166584381</v>
      </c>
      <c r="G684" s="195">
        <f t="shared" ca="1" si="52"/>
        <v>0</v>
      </c>
      <c r="H684" s="195">
        <f t="shared" ca="1" si="53"/>
        <v>0</v>
      </c>
      <c r="O684" s="154"/>
      <c r="P684" s="154"/>
    </row>
    <row r="685" spans="3:16" hidden="1" outlineLevel="2">
      <c r="C685" s="179">
        <v>661</v>
      </c>
      <c r="D685" s="195">
        <f t="shared" ca="1" si="54"/>
        <v>-0.98675015575749503</v>
      </c>
      <c r="E685" s="195">
        <f t="shared" ca="1" si="50"/>
        <v>198.15814830868729</v>
      </c>
      <c r="F685" s="195">
        <f t="shared" ca="1" si="51"/>
        <v>212.69710103425274</v>
      </c>
      <c r="G685" s="195">
        <f t="shared" ca="1" si="52"/>
        <v>0</v>
      </c>
      <c r="H685" s="195">
        <f t="shared" ca="1" si="53"/>
        <v>0</v>
      </c>
      <c r="O685" s="154"/>
      <c r="P685" s="154"/>
    </row>
    <row r="686" spans="3:16" hidden="1" outlineLevel="2">
      <c r="C686" s="179">
        <v>662</v>
      </c>
      <c r="D686" s="195">
        <f t="shared" ca="1" si="54"/>
        <v>0.87519574876372563</v>
      </c>
      <c r="E686" s="195">
        <f t="shared" ca="1" si="50"/>
        <v>298.31923382621369</v>
      </c>
      <c r="F686" s="195">
        <f t="shared" ca="1" si="51"/>
        <v>286.26006662767367</v>
      </c>
      <c r="G686" s="195">
        <f t="shared" ca="1" si="52"/>
        <v>48.31923382621369</v>
      </c>
      <c r="H686" s="195">
        <f t="shared" ca="1" si="53"/>
        <v>36.260066627673666</v>
      </c>
      <c r="O686" s="154"/>
      <c r="P686" s="154"/>
    </row>
    <row r="687" spans="3:16" hidden="1" outlineLevel="2">
      <c r="C687" s="179">
        <v>663</v>
      </c>
      <c r="D687" s="195">
        <f t="shared" ca="1" si="54"/>
        <v>-0.18828319928821213</v>
      </c>
      <c r="E687" s="195">
        <f t="shared" ca="1" si="50"/>
        <v>236.1580201843035</v>
      </c>
      <c r="F687" s="195">
        <f t="shared" ca="1" si="51"/>
        <v>241.59108198836191</v>
      </c>
      <c r="G687" s="195">
        <f t="shared" ca="1" si="52"/>
        <v>0</v>
      </c>
      <c r="H687" s="195">
        <f t="shared" ca="1" si="53"/>
        <v>0</v>
      </c>
      <c r="O687" s="154"/>
      <c r="P687" s="154"/>
    </row>
    <row r="688" spans="3:16" hidden="1" outlineLevel="2">
      <c r="C688" s="179">
        <v>664</v>
      </c>
      <c r="D688" s="195">
        <f t="shared" ca="1" si="54"/>
        <v>-0.68568670299763945</v>
      </c>
      <c r="E688" s="195">
        <f t="shared" ca="1" si="50"/>
        <v>211.70923592246453</v>
      </c>
      <c r="F688" s="195">
        <f t="shared" ca="1" si="51"/>
        <v>223.16178492531733</v>
      </c>
      <c r="G688" s="195">
        <f t="shared" ca="1" si="52"/>
        <v>0</v>
      </c>
      <c r="H688" s="195">
        <f t="shared" ca="1" si="53"/>
        <v>0</v>
      </c>
      <c r="O688" s="154"/>
      <c r="P688" s="154"/>
    </row>
    <row r="689" spans="3:16" hidden="1" outlineLevel="2">
      <c r="C689" s="179">
        <v>665</v>
      </c>
      <c r="D689" s="195">
        <f t="shared" ca="1" si="54"/>
        <v>-0.58367403072957824</v>
      </c>
      <c r="E689" s="195">
        <f t="shared" ca="1" si="50"/>
        <v>216.50801967786569</v>
      </c>
      <c r="F689" s="195">
        <f t="shared" ca="1" si="51"/>
        <v>226.82319352874441</v>
      </c>
      <c r="G689" s="195">
        <f t="shared" ca="1" si="52"/>
        <v>0</v>
      </c>
      <c r="H689" s="195">
        <f t="shared" ca="1" si="53"/>
        <v>0</v>
      </c>
      <c r="O689" s="154"/>
      <c r="P689" s="154"/>
    </row>
    <row r="690" spans="3:16" hidden="1" outlineLevel="2">
      <c r="C690" s="179">
        <v>666</v>
      </c>
      <c r="D690" s="195">
        <f t="shared" ca="1" si="54"/>
        <v>0.88724109412724361</v>
      </c>
      <c r="E690" s="195">
        <f t="shared" ca="1" si="50"/>
        <v>299.10979666925971</v>
      </c>
      <c r="F690" s="195">
        <f t="shared" ca="1" si="51"/>
        <v>286.8106625507013</v>
      </c>
      <c r="G690" s="195">
        <f t="shared" ca="1" si="52"/>
        <v>49.109796669259708</v>
      </c>
      <c r="H690" s="195">
        <f t="shared" ca="1" si="53"/>
        <v>36.810662550701295</v>
      </c>
      <c r="O690" s="154"/>
      <c r="P690" s="154"/>
    </row>
    <row r="691" spans="3:16" hidden="1" outlineLevel="2">
      <c r="C691" s="179">
        <v>667</v>
      </c>
      <c r="D691" s="195">
        <f t="shared" ca="1" si="54"/>
        <v>-0.20804144609822092</v>
      </c>
      <c r="E691" s="195">
        <f t="shared" ca="1" si="50"/>
        <v>235.13503384032572</v>
      </c>
      <c r="F691" s="195">
        <f t="shared" ca="1" si="51"/>
        <v>240.83078953881625</v>
      </c>
      <c r="G691" s="195">
        <f t="shared" ca="1" si="52"/>
        <v>0</v>
      </c>
      <c r="H691" s="195">
        <f t="shared" ca="1" si="53"/>
        <v>0</v>
      </c>
      <c r="O691" s="154"/>
      <c r="P691" s="154"/>
    </row>
    <row r="692" spans="3:16" hidden="1" outlineLevel="2">
      <c r="C692" s="179">
        <v>668</v>
      </c>
      <c r="D692" s="195">
        <f t="shared" ca="1" si="54"/>
        <v>-2.2585439146367716</v>
      </c>
      <c r="E692" s="195">
        <f t="shared" ca="1" si="50"/>
        <v>149.84964114667915</v>
      </c>
      <c r="F692" s="195">
        <f t="shared" ca="1" si="51"/>
        <v>173.63978936124553</v>
      </c>
      <c r="G692" s="195">
        <f t="shared" ca="1" si="52"/>
        <v>0</v>
      </c>
      <c r="H692" s="195">
        <f t="shared" ca="1" si="53"/>
        <v>0</v>
      </c>
      <c r="O692" s="154"/>
      <c r="P692" s="154"/>
    </row>
    <row r="693" spans="3:16" hidden="1" outlineLevel="2">
      <c r="C693" s="179">
        <v>669</v>
      </c>
      <c r="D693" s="195">
        <f t="shared" ca="1" si="54"/>
        <v>1.1211323103186244</v>
      </c>
      <c r="E693" s="195">
        <f t="shared" ca="1" si="50"/>
        <v>314.88273150878086</v>
      </c>
      <c r="F693" s="195">
        <f t="shared" ca="1" si="51"/>
        <v>297.71432131413468</v>
      </c>
      <c r="G693" s="195">
        <f t="shared" ca="1" si="52"/>
        <v>64.882731508780864</v>
      </c>
      <c r="H693" s="195">
        <f t="shared" ca="1" si="53"/>
        <v>47.714321314134679</v>
      </c>
      <c r="O693" s="154"/>
      <c r="P693" s="154"/>
    </row>
    <row r="694" spans="3:16" hidden="1" outlineLevel="2">
      <c r="C694" s="179">
        <v>670</v>
      </c>
      <c r="D694" s="195">
        <f t="shared" ca="1" si="54"/>
        <v>2.0312524058422983</v>
      </c>
      <c r="E694" s="195">
        <f t="shared" ca="1" si="50"/>
        <v>384.5862004465032</v>
      </c>
      <c r="F694" s="195">
        <f t="shared" ca="1" si="51"/>
        <v>344.23466244265416</v>
      </c>
      <c r="G694" s="195">
        <f t="shared" ca="1" si="52"/>
        <v>134.5862004465032</v>
      </c>
      <c r="H694" s="195">
        <f t="shared" ca="1" si="53"/>
        <v>94.234662442654155</v>
      </c>
      <c r="O694" s="154"/>
      <c r="P694" s="154"/>
    </row>
    <row r="695" spans="3:16" hidden="1" outlineLevel="2">
      <c r="C695" s="179">
        <v>671</v>
      </c>
      <c r="D695" s="195">
        <f t="shared" ca="1" si="54"/>
        <v>0.59977110776477816</v>
      </c>
      <c r="E695" s="195">
        <f t="shared" ca="1" si="50"/>
        <v>280.80179171185438</v>
      </c>
      <c r="F695" s="195">
        <f t="shared" ca="1" si="51"/>
        <v>273.95473970383239</v>
      </c>
      <c r="G695" s="195">
        <f t="shared" ca="1" si="52"/>
        <v>30.801791711854378</v>
      </c>
      <c r="H695" s="195">
        <f t="shared" ca="1" si="53"/>
        <v>23.954739703832388</v>
      </c>
      <c r="O695" s="154"/>
      <c r="P695" s="154"/>
    </row>
    <row r="696" spans="3:16" hidden="1" outlineLevel="2">
      <c r="C696" s="179">
        <v>672</v>
      </c>
      <c r="D696" s="195">
        <f t="shared" ca="1" si="54"/>
        <v>-1.8834570510372255</v>
      </c>
      <c r="E696" s="195">
        <f t="shared" ca="1" si="50"/>
        <v>162.72226756664602</v>
      </c>
      <c r="F696" s="195">
        <f t="shared" ca="1" si="51"/>
        <v>184.34696434803698</v>
      </c>
      <c r="G696" s="195">
        <f t="shared" ca="1" si="52"/>
        <v>0</v>
      </c>
      <c r="H696" s="195">
        <f t="shared" ca="1" si="53"/>
        <v>0</v>
      </c>
      <c r="O696" s="154"/>
      <c r="P696" s="154"/>
    </row>
    <row r="697" spans="3:16" hidden="1" outlineLevel="2">
      <c r="C697" s="179">
        <v>673</v>
      </c>
      <c r="D697" s="195">
        <f t="shared" ca="1" si="54"/>
        <v>-0.39986430720482286</v>
      </c>
      <c r="E697" s="195">
        <f t="shared" ca="1" si="50"/>
        <v>225.43085205687379</v>
      </c>
      <c r="F697" s="195">
        <f t="shared" ca="1" si="51"/>
        <v>233.57273833475273</v>
      </c>
      <c r="G697" s="195">
        <f t="shared" ca="1" si="52"/>
        <v>0</v>
      </c>
      <c r="H697" s="195">
        <f t="shared" ca="1" si="53"/>
        <v>0</v>
      </c>
      <c r="O697" s="154"/>
      <c r="P697" s="154"/>
    </row>
    <row r="698" spans="3:16" hidden="1" outlineLevel="2">
      <c r="C698" s="179">
        <v>674</v>
      </c>
      <c r="D698" s="195">
        <f t="shared" ca="1" si="54"/>
        <v>-1.3350469740283664</v>
      </c>
      <c r="E698" s="195">
        <f t="shared" ca="1" si="50"/>
        <v>183.55955502605494</v>
      </c>
      <c r="F698" s="195">
        <f t="shared" ca="1" si="51"/>
        <v>201.20135284190403</v>
      </c>
      <c r="G698" s="195">
        <f t="shared" ca="1" si="52"/>
        <v>0</v>
      </c>
      <c r="H698" s="195">
        <f t="shared" ca="1" si="53"/>
        <v>0</v>
      </c>
      <c r="O698" s="154"/>
      <c r="P698" s="154"/>
    </row>
    <row r="699" spans="3:16" hidden="1" outlineLevel="2">
      <c r="C699" s="179">
        <v>675</v>
      </c>
      <c r="D699" s="195">
        <f t="shared" ca="1" si="54"/>
        <v>-0.55912938700741244</v>
      </c>
      <c r="E699" s="195">
        <f t="shared" ca="1" si="50"/>
        <v>217.67876749377041</v>
      </c>
      <c r="F699" s="195">
        <f t="shared" ca="1" si="51"/>
        <v>227.7130712995957</v>
      </c>
      <c r="G699" s="195">
        <f t="shared" ca="1" si="52"/>
        <v>0</v>
      </c>
      <c r="H699" s="195">
        <f t="shared" ca="1" si="53"/>
        <v>0</v>
      </c>
      <c r="O699" s="154"/>
      <c r="P699" s="154"/>
    </row>
    <row r="700" spans="3:16" hidden="1" outlineLevel="2">
      <c r="C700" s="179">
        <v>676</v>
      </c>
      <c r="D700" s="195">
        <f t="shared" ca="1" si="54"/>
        <v>-0.22835924562334553</v>
      </c>
      <c r="E700" s="195">
        <f t="shared" ca="1" si="50"/>
        <v>234.08769775739262</v>
      </c>
      <c r="F700" s="195">
        <f t="shared" ca="1" si="51"/>
        <v>240.05146082149062</v>
      </c>
      <c r="G700" s="195">
        <f t="shared" ca="1" si="52"/>
        <v>0</v>
      </c>
      <c r="H700" s="195">
        <f t="shared" ca="1" si="53"/>
        <v>0</v>
      </c>
      <c r="O700" s="154"/>
      <c r="P700" s="154"/>
    </row>
    <row r="701" spans="3:16" hidden="1" outlineLevel="2">
      <c r="C701" s="179">
        <v>677</v>
      </c>
      <c r="D701" s="195">
        <f t="shared" ca="1" si="54"/>
        <v>1.957095700533652</v>
      </c>
      <c r="E701" s="195">
        <f t="shared" ca="1" si="50"/>
        <v>378.37075969286673</v>
      </c>
      <c r="F701" s="195">
        <f t="shared" ca="1" si="51"/>
        <v>340.1863470869182</v>
      </c>
      <c r="G701" s="195">
        <f t="shared" ca="1" si="52"/>
        <v>128.37075969286673</v>
      </c>
      <c r="H701" s="195">
        <f t="shared" ca="1" si="53"/>
        <v>90.186347086918204</v>
      </c>
      <c r="O701" s="154"/>
      <c r="P701" s="154"/>
    </row>
    <row r="702" spans="3:16" hidden="1" outlineLevel="2">
      <c r="C702" s="179">
        <v>678</v>
      </c>
      <c r="D702" s="195">
        <f t="shared" ca="1" si="54"/>
        <v>-0.31989487832243668</v>
      </c>
      <c r="E702" s="195">
        <f t="shared" ca="1" si="50"/>
        <v>229.42679608291829</v>
      </c>
      <c r="F702" s="195">
        <f t="shared" ca="1" si="51"/>
        <v>236.57158974348309</v>
      </c>
      <c r="G702" s="195">
        <f t="shared" ca="1" si="52"/>
        <v>0</v>
      </c>
      <c r="H702" s="195">
        <f t="shared" ca="1" si="53"/>
        <v>0</v>
      </c>
      <c r="O702" s="154"/>
      <c r="P702" s="154"/>
    </row>
    <row r="703" spans="3:16" hidden="1" outlineLevel="2">
      <c r="C703" s="179">
        <v>679</v>
      </c>
      <c r="D703" s="195">
        <f t="shared" ca="1" si="54"/>
        <v>-1.0378207477278409</v>
      </c>
      <c r="E703" s="195">
        <f t="shared" ca="1" si="50"/>
        <v>195.94704230912748</v>
      </c>
      <c r="F703" s="195">
        <f t="shared" ca="1" si="51"/>
        <v>210.97126247972403</v>
      </c>
      <c r="G703" s="195">
        <f t="shared" ca="1" si="52"/>
        <v>0</v>
      </c>
      <c r="H703" s="195">
        <f t="shared" ca="1" si="53"/>
        <v>0</v>
      </c>
      <c r="O703" s="154"/>
      <c r="P703" s="154"/>
    </row>
    <row r="704" spans="3:16" hidden="1" outlineLevel="2">
      <c r="C704" s="179">
        <v>680</v>
      </c>
      <c r="D704" s="195">
        <f t="shared" ca="1" si="54"/>
        <v>0.79487443509263422</v>
      </c>
      <c r="E704" s="195">
        <f t="shared" ca="1" si="50"/>
        <v>293.10072310772</v>
      </c>
      <c r="F704" s="195">
        <f t="shared" ca="1" si="51"/>
        <v>282.61548424334308</v>
      </c>
      <c r="G704" s="195">
        <f t="shared" ca="1" si="52"/>
        <v>43.10072310772</v>
      </c>
      <c r="H704" s="195">
        <f t="shared" ca="1" si="53"/>
        <v>32.615484243343076</v>
      </c>
      <c r="O704" s="154"/>
      <c r="P704" s="154"/>
    </row>
    <row r="705" spans="3:16" hidden="1" outlineLevel="2">
      <c r="C705" s="179">
        <v>681</v>
      </c>
      <c r="D705" s="195">
        <f t="shared" ca="1" si="54"/>
        <v>1.4480366738927508</v>
      </c>
      <c r="E705" s="195">
        <f t="shared" ca="1" si="50"/>
        <v>338.33154124847999</v>
      </c>
      <c r="F705" s="195">
        <f t="shared" ca="1" si="51"/>
        <v>313.65216547884006</v>
      </c>
      <c r="G705" s="195">
        <f t="shared" ca="1" si="52"/>
        <v>88.331541248479994</v>
      </c>
      <c r="H705" s="195">
        <f t="shared" ca="1" si="53"/>
        <v>63.652165478840061</v>
      </c>
      <c r="O705" s="154"/>
      <c r="P705" s="154"/>
    </row>
    <row r="706" spans="3:16" hidden="1" outlineLevel="2">
      <c r="C706" s="179">
        <v>682</v>
      </c>
      <c r="D706" s="195">
        <f t="shared" ca="1" si="54"/>
        <v>2.0338041308780137</v>
      </c>
      <c r="E706" s="195">
        <f t="shared" ca="1" si="50"/>
        <v>384.80188070262125</v>
      </c>
      <c r="F706" s="195">
        <f t="shared" ca="1" si="51"/>
        <v>344.37481870537169</v>
      </c>
      <c r="G706" s="195">
        <f t="shared" ca="1" si="52"/>
        <v>134.80188070262125</v>
      </c>
      <c r="H706" s="195">
        <f t="shared" ca="1" si="53"/>
        <v>94.374818705371695</v>
      </c>
      <c r="O706" s="154"/>
      <c r="P706" s="154"/>
    </row>
    <row r="707" spans="3:16" hidden="1" outlineLevel="2">
      <c r="C707" s="179">
        <v>683</v>
      </c>
      <c r="D707" s="195">
        <f t="shared" ca="1" si="54"/>
        <v>0.45710696021111247</v>
      </c>
      <c r="E707" s="195">
        <f t="shared" ca="1" si="50"/>
        <v>272.13642455743695</v>
      </c>
      <c r="F707" s="195">
        <f t="shared" ca="1" si="51"/>
        <v>267.79025681729189</v>
      </c>
      <c r="G707" s="195">
        <f t="shared" ca="1" si="52"/>
        <v>22.136424557436953</v>
      </c>
      <c r="H707" s="195">
        <f t="shared" ca="1" si="53"/>
        <v>17.79025681729189</v>
      </c>
      <c r="O707" s="154"/>
      <c r="P707" s="154"/>
    </row>
    <row r="708" spans="3:16" hidden="1" outlineLevel="2">
      <c r="C708" s="179">
        <v>684</v>
      </c>
      <c r="D708" s="195">
        <f t="shared" ca="1" si="54"/>
        <v>-0.44192333351507374</v>
      </c>
      <c r="E708" s="195">
        <f t="shared" ca="1" si="50"/>
        <v>223.35723518801976</v>
      </c>
      <c r="F708" s="195">
        <f t="shared" ca="1" si="51"/>
        <v>232.01081089873355</v>
      </c>
      <c r="G708" s="195">
        <f t="shared" ca="1" si="52"/>
        <v>0</v>
      </c>
      <c r="H708" s="195">
        <f t="shared" ca="1" si="53"/>
        <v>0</v>
      </c>
      <c r="O708" s="154"/>
      <c r="P708" s="154"/>
    </row>
    <row r="709" spans="3:16" hidden="1" outlineLevel="2">
      <c r="C709" s="179">
        <v>685</v>
      </c>
      <c r="D709" s="195">
        <f t="shared" ca="1" si="54"/>
        <v>1.5173518925142679</v>
      </c>
      <c r="E709" s="195">
        <f t="shared" ca="1" si="50"/>
        <v>343.52364574979123</v>
      </c>
      <c r="F709" s="195">
        <f t="shared" ca="1" si="51"/>
        <v>317.13967886800521</v>
      </c>
      <c r="G709" s="195">
        <f t="shared" ca="1" si="52"/>
        <v>93.523645749791228</v>
      </c>
      <c r="H709" s="195">
        <f t="shared" ca="1" si="53"/>
        <v>67.139678868005205</v>
      </c>
      <c r="O709" s="154"/>
      <c r="P709" s="154"/>
    </row>
    <row r="710" spans="3:16" hidden="1" outlineLevel="2">
      <c r="C710" s="179">
        <v>686</v>
      </c>
      <c r="D710" s="195">
        <f t="shared" ca="1" si="54"/>
        <v>-0.16890641357863881</v>
      </c>
      <c r="E710" s="195">
        <f t="shared" ca="1" si="50"/>
        <v>237.16557877796063</v>
      </c>
      <c r="F710" s="195">
        <f t="shared" ca="1" si="51"/>
        <v>242.3390270104816</v>
      </c>
      <c r="G710" s="195">
        <f t="shared" ca="1" si="52"/>
        <v>0</v>
      </c>
      <c r="H710" s="195">
        <f t="shared" ca="1" si="53"/>
        <v>0</v>
      </c>
      <c r="O710" s="154"/>
      <c r="P710" s="154"/>
    </row>
    <row r="711" spans="3:16" hidden="1" outlineLevel="2">
      <c r="C711" s="179">
        <v>687</v>
      </c>
      <c r="D711" s="195">
        <f t="shared" ca="1" si="54"/>
        <v>0.71041456198532527</v>
      </c>
      <c r="E711" s="195">
        <f t="shared" ca="1" si="50"/>
        <v>287.71176287386925</v>
      </c>
      <c r="F711" s="195">
        <f t="shared" ca="1" si="51"/>
        <v>278.83315327487588</v>
      </c>
      <c r="G711" s="195">
        <f t="shared" ca="1" si="52"/>
        <v>37.711762873869247</v>
      </c>
      <c r="H711" s="195">
        <f t="shared" ca="1" si="53"/>
        <v>28.833153274875883</v>
      </c>
      <c r="O711" s="154"/>
      <c r="P711" s="154"/>
    </row>
    <row r="712" spans="3:16" hidden="1" outlineLevel="2">
      <c r="C712" s="179">
        <v>688</v>
      </c>
      <c r="D712" s="195">
        <f t="shared" ca="1" si="54"/>
        <v>-0.51576690685781001</v>
      </c>
      <c r="E712" s="195">
        <f t="shared" ca="1" si="50"/>
        <v>219.76259490957452</v>
      </c>
      <c r="F712" s="195">
        <f t="shared" ca="1" si="51"/>
        <v>229.29373942753293</v>
      </c>
      <c r="G712" s="195">
        <f t="shared" ca="1" si="52"/>
        <v>0</v>
      </c>
      <c r="H712" s="195">
        <f t="shared" ca="1" si="53"/>
        <v>0</v>
      </c>
      <c r="O712" s="154"/>
      <c r="P712" s="154"/>
    </row>
    <row r="713" spans="3:16" hidden="1" outlineLevel="2">
      <c r="C713" s="179">
        <v>689</v>
      </c>
      <c r="D713" s="195">
        <f t="shared" ca="1" si="54"/>
        <v>2.0957198689971204</v>
      </c>
      <c r="E713" s="195">
        <f t="shared" ca="1" si="50"/>
        <v>390.07243993821237</v>
      </c>
      <c r="F713" s="195">
        <f t="shared" ca="1" si="51"/>
        <v>347.7931540530443</v>
      </c>
      <c r="G713" s="195">
        <f t="shared" ca="1" si="52"/>
        <v>140.07243993821237</v>
      </c>
      <c r="H713" s="195">
        <f t="shared" ca="1" si="53"/>
        <v>97.793154053044304</v>
      </c>
      <c r="O713" s="154"/>
      <c r="P713" s="154"/>
    </row>
    <row r="714" spans="3:16" hidden="1" outlineLevel="2">
      <c r="C714" s="179">
        <v>690</v>
      </c>
      <c r="D714" s="195">
        <f t="shared" ca="1" si="54"/>
        <v>-0.81437130294637183</v>
      </c>
      <c r="E714" s="195">
        <f t="shared" ca="1" si="50"/>
        <v>205.8071940060365</v>
      </c>
      <c r="F714" s="195">
        <f t="shared" ca="1" si="51"/>
        <v>218.62725880210576</v>
      </c>
      <c r="G714" s="195">
        <f t="shared" ca="1" si="52"/>
        <v>0</v>
      </c>
      <c r="H714" s="195">
        <f t="shared" ca="1" si="53"/>
        <v>0</v>
      </c>
      <c r="O714" s="154"/>
      <c r="P714" s="154"/>
    </row>
    <row r="715" spans="3:16" hidden="1" outlineLevel="2">
      <c r="C715" s="179">
        <v>691</v>
      </c>
      <c r="D715" s="195">
        <f t="shared" ca="1" si="54"/>
        <v>-0.76436459780546484</v>
      </c>
      <c r="E715" s="195">
        <f t="shared" ca="1" si="50"/>
        <v>208.08091880198791</v>
      </c>
      <c r="F715" s="195">
        <f t="shared" ca="1" si="51"/>
        <v>220.37832118962217</v>
      </c>
      <c r="G715" s="195">
        <f t="shared" ca="1" si="52"/>
        <v>0</v>
      </c>
      <c r="H715" s="195">
        <f t="shared" ca="1" si="53"/>
        <v>0</v>
      </c>
      <c r="O715" s="154"/>
      <c r="P715" s="154"/>
    </row>
    <row r="716" spans="3:16" hidden="1" outlineLevel="2">
      <c r="C716" s="179">
        <v>692</v>
      </c>
      <c r="D716" s="195">
        <f t="shared" ca="1" si="54"/>
        <v>0.14643698187717666</v>
      </c>
      <c r="E716" s="195">
        <f t="shared" ca="1" si="50"/>
        <v>254.18044626582221</v>
      </c>
      <c r="F716" s="195">
        <f t="shared" ca="1" si="51"/>
        <v>254.84197225144416</v>
      </c>
      <c r="G716" s="195">
        <f t="shared" ca="1" si="52"/>
        <v>4.1804462658222121</v>
      </c>
      <c r="H716" s="195">
        <f t="shared" ca="1" si="53"/>
        <v>4.8419722514441617</v>
      </c>
      <c r="O716" s="154"/>
      <c r="P716" s="154"/>
    </row>
    <row r="717" spans="3:16" hidden="1" outlineLevel="2">
      <c r="C717" s="179">
        <v>693</v>
      </c>
      <c r="D717" s="195">
        <f t="shared" ca="1" si="54"/>
        <v>0.89173592557500547</v>
      </c>
      <c r="E717" s="195">
        <f t="shared" ca="1" si="50"/>
        <v>299.40533892657385</v>
      </c>
      <c r="F717" s="195">
        <f t="shared" ca="1" si="51"/>
        <v>287.01639370156056</v>
      </c>
      <c r="G717" s="195">
        <f t="shared" ca="1" si="52"/>
        <v>49.405338926573847</v>
      </c>
      <c r="H717" s="195">
        <f t="shared" ca="1" si="53"/>
        <v>37.01639370156056</v>
      </c>
      <c r="O717" s="154"/>
      <c r="P717" s="154"/>
    </row>
    <row r="718" spans="3:16" hidden="1" outlineLevel="2">
      <c r="C718" s="179">
        <v>694</v>
      </c>
      <c r="D718" s="195">
        <f t="shared" ca="1" si="54"/>
        <v>-0.19865869004529879</v>
      </c>
      <c r="E718" s="195">
        <f t="shared" ca="1" si="50"/>
        <v>235.62027381300052</v>
      </c>
      <c r="F718" s="195">
        <f t="shared" ca="1" si="51"/>
        <v>241.19153688110006</v>
      </c>
      <c r="G718" s="195">
        <f t="shared" ca="1" si="52"/>
        <v>0</v>
      </c>
      <c r="H718" s="195">
        <f t="shared" ca="1" si="53"/>
        <v>0</v>
      </c>
      <c r="O718" s="154"/>
      <c r="P718" s="154"/>
    </row>
    <row r="719" spans="3:16" hidden="1" outlineLevel="2">
      <c r="C719" s="179">
        <v>695</v>
      </c>
      <c r="D719" s="195">
        <f t="shared" ca="1" si="54"/>
        <v>-0.20956216238604247</v>
      </c>
      <c r="E719" s="195">
        <f t="shared" ca="1" si="50"/>
        <v>235.0564824175992</v>
      </c>
      <c r="F719" s="195">
        <f t="shared" ca="1" si="51"/>
        <v>240.77237201201635</v>
      </c>
      <c r="G719" s="195">
        <f t="shared" ca="1" si="52"/>
        <v>0</v>
      </c>
      <c r="H719" s="195">
        <f t="shared" ca="1" si="53"/>
        <v>0</v>
      </c>
      <c r="O719" s="154"/>
      <c r="P719" s="154"/>
    </row>
    <row r="720" spans="3:16" hidden="1" outlineLevel="2">
      <c r="C720" s="179">
        <v>696</v>
      </c>
      <c r="D720" s="195">
        <f t="shared" ca="1" si="54"/>
        <v>-0.32307851460289838</v>
      </c>
      <c r="E720" s="195">
        <f t="shared" ca="1" si="50"/>
        <v>229.26636933870665</v>
      </c>
      <c r="F720" s="195">
        <f t="shared" ca="1" si="51"/>
        <v>236.45147083102876</v>
      </c>
      <c r="G720" s="195">
        <f t="shared" ca="1" si="52"/>
        <v>0</v>
      </c>
      <c r="H720" s="195">
        <f t="shared" ca="1" si="53"/>
        <v>0</v>
      </c>
      <c r="O720" s="154"/>
      <c r="P720" s="154"/>
    </row>
    <row r="721" spans="3:16" hidden="1" outlineLevel="2">
      <c r="C721" s="179">
        <v>697</v>
      </c>
      <c r="D721" s="195">
        <f t="shared" ca="1" si="54"/>
        <v>-1.5354926990881934</v>
      </c>
      <c r="E721" s="195">
        <f t="shared" ca="1" si="50"/>
        <v>175.65082839129525</v>
      </c>
      <c r="F721" s="195">
        <f t="shared" ca="1" si="51"/>
        <v>194.86939226609812</v>
      </c>
      <c r="G721" s="195">
        <f t="shared" ca="1" si="52"/>
        <v>0</v>
      </c>
      <c r="H721" s="195">
        <f t="shared" ca="1" si="53"/>
        <v>0</v>
      </c>
      <c r="O721" s="154"/>
      <c r="P721" s="154"/>
    </row>
    <row r="722" spans="3:16" hidden="1" outlineLevel="2">
      <c r="C722" s="179">
        <v>698</v>
      </c>
      <c r="D722" s="195">
        <f t="shared" ca="1" si="54"/>
        <v>-0.59980477037234214</v>
      </c>
      <c r="E722" s="195">
        <f t="shared" ca="1" si="50"/>
        <v>215.74203522099128</v>
      </c>
      <c r="F722" s="195">
        <f t="shared" ca="1" si="51"/>
        <v>226.24026042981117</v>
      </c>
      <c r="G722" s="195">
        <f t="shared" ca="1" si="52"/>
        <v>0</v>
      </c>
      <c r="H722" s="195">
        <f t="shared" ca="1" si="53"/>
        <v>0</v>
      </c>
      <c r="O722" s="154"/>
      <c r="P722" s="154"/>
    </row>
    <row r="723" spans="3:16" hidden="1" outlineLevel="2">
      <c r="C723" s="179">
        <v>699</v>
      </c>
      <c r="D723" s="195">
        <f t="shared" ca="1" si="54"/>
        <v>-0.90942835718433535</v>
      </c>
      <c r="E723" s="195">
        <f t="shared" ca="1" si="50"/>
        <v>201.55337868740702</v>
      </c>
      <c r="F723" s="195">
        <f t="shared" ca="1" si="51"/>
        <v>215.33695808648389</v>
      </c>
      <c r="G723" s="195">
        <f t="shared" ca="1" si="52"/>
        <v>0</v>
      </c>
      <c r="H723" s="195">
        <f t="shared" ca="1" si="53"/>
        <v>0</v>
      </c>
      <c r="O723" s="154"/>
      <c r="P723" s="154"/>
    </row>
    <row r="724" spans="3:16" hidden="1" outlineLevel="2">
      <c r="C724" s="179">
        <v>700</v>
      </c>
      <c r="D724" s="195">
        <f t="shared" ca="1" si="54"/>
        <v>0.15562288619760889</v>
      </c>
      <c r="E724" s="195">
        <f t="shared" ca="1" si="50"/>
        <v>254.69397347949123</v>
      </c>
      <c r="F724" s="195">
        <f t="shared" ca="1" si="51"/>
        <v>255.21569261264699</v>
      </c>
      <c r="G724" s="195">
        <f t="shared" ca="1" si="52"/>
        <v>4.693973479491234</v>
      </c>
      <c r="H724" s="195">
        <f t="shared" ca="1" si="53"/>
        <v>5.2156926126469898</v>
      </c>
      <c r="O724" s="154"/>
      <c r="P724" s="154"/>
    </row>
    <row r="725" spans="3:16" hidden="1" outlineLevel="2">
      <c r="C725" s="179">
        <v>701</v>
      </c>
      <c r="D725" s="195">
        <f t="shared" ca="1" si="54"/>
        <v>0.43487376568356834</v>
      </c>
      <c r="E725" s="195">
        <f t="shared" ca="1" si="50"/>
        <v>270.81028483865396</v>
      </c>
      <c r="F725" s="195">
        <f t="shared" ca="1" si="51"/>
        <v>266.84213896199788</v>
      </c>
      <c r="G725" s="195">
        <f t="shared" ca="1" si="52"/>
        <v>20.810284838653956</v>
      </c>
      <c r="H725" s="195">
        <f t="shared" ca="1" si="53"/>
        <v>16.842138961997875</v>
      </c>
      <c r="O725" s="154"/>
      <c r="P725" s="154"/>
    </row>
    <row r="726" spans="3:16" hidden="1" outlineLevel="2">
      <c r="C726" s="179">
        <v>702</v>
      </c>
      <c r="D726" s="195">
        <f t="shared" ca="1" si="54"/>
        <v>0.92053358803760577</v>
      </c>
      <c r="E726" s="195">
        <f t="shared" ca="1" si="50"/>
        <v>301.30577176387789</v>
      </c>
      <c r="F726" s="195">
        <f t="shared" ca="1" si="51"/>
        <v>288.33798611979307</v>
      </c>
      <c r="G726" s="195">
        <f t="shared" ca="1" si="52"/>
        <v>51.305771763877885</v>
      </c>
      <c r="H726" s="195">
        <f t="shared" ca="1" si="53"/>
        <v>38.337986119793072</v>
      </c>
      <c r="O726" s="154"/>
      <c r="P726" s="154"/>
    </row>
    <row r="727" spans="3:16" hidden="1" outlineLevel="2">
      <c r="C727" s="179">
        <v>703</v>
      </c>
      <c r="D727" s="195">
        <f t="shared" ca="1" si="54"/>
        <v>-0.25861290010021054</v>
      </c>
      <c r="E727" s="195">
        <f t="shared" ca="1" si="50"/>
        <v>232.53682959819201</v>
      </c>
      <c r="F727" s="195">
        <f t="shared" ca="1" si="51"/>
        <v>238.895693957476</v>
      </c>
      <c r="G727" s="195">
        <f t="shared" ca="1" si="52"/>
        <v>0</v>
      </c>
      <c r="H727" s="195">
        <f t="shared" ca="1" si="53"/>
        <v>0</v>
      </c>
      <c r="O727" s="154"/>
      <c r="P727" s="154"/>
    </row>
    <row r="728" spans="3:16" hidden="1" outlineLevel="2">
      <c r="C728" s="179">
        <v>704</v>
      </c>
      <c r="D728" s="195">
        <f t="shared" ca="1" si="54"/>
        <v>0.43838098339918841</v>
      </c>
      <c r="E728" s="195">
        <f t="shared" ca="1" si="50"/>
        <v>271.01904916639279</v>
      </c>
      <c r="F728" s="195">
        <f t="shared" ca="1" si="51"/>
        <v>266.99147831860836</v>
      </c>
      <c r="G728" s="195">
        <f t="shared" ca="1" si="52"/>
        <v>21.01904916639279</v>
      </c>
      <c r="H728" s="195">
        <f t="shared" ca="1" si="53"/>
        <v>16.991478318608358</v>
      </c>
      <c r="O728" s="154"/>
      <c r="P728" s="154"/>
    </row>
    <row r="729" spans="3:16" hidden="1" outlineLevel="2">
      <c r="C729" s="179">
        <v>705</v>
      </c>
      <c r="D729" s="195">
        <f t="shared" ca="1" si="54"/>
        <v>0.88288196071642777</v>
      </c>
      <c r="E729" s="195">
        <f t="shared" ref="E729:E792" ca="1" si="55">$H$9 * EXP(($H$17 - $H$18 - ($H$11^2)/2)*$H$14 + $H$11*SQRT($H$14)*D729)</f>
        <v>298.82345542578264</v>
      </c>
      <c r="F729" s="195">
        <f t="shared" ref="F729:F792" ca="1" si="56">$H$9 * EXP(($H$17 - $H$18 - ($H$12^2)/2)*$H$14 + $H$12*SQRT($H$14)*D729)</f>
        <v>286.61128323772817</v>
      </c>
      <c r="G729" s="195">
        <f t="shared" ref="G729:G792" ca="1" si="57">MAX(E729-$H$16, 0)</f>
        <v>48.82345542578264</v>
      </c>
      <c r="H729" s="195">
        <f t="shared" ref="H729:H792" ca="1" si="58">MAX(F729-$H$16, 0)</f>
        <v>36.611283237728173</v>
      </c>
      <c r="O729" s="154"/>
      <c r="P729" s="154"/>
    </row>
    <row r="730" spans="3:16" hidden="1" outlineLevel="2">
      <c r="C730" s="179">
        <v>706</v>
      </c>
      <c r="D730" s="195">
        <f t="shared" ref="D730:D793" ca="1" si="59">_xlfn.NORM.S.INV(RAND())</f>
        <v>-0.44584559623465303</v>
      </c>
      <c r="E730" s="195">
        <f t="shared" ca="1" si="55"/>
        <v>223.16483271334019</v>
      </c>
      <c r="F730" s="195">
        <f t="shared" ca="1" si="56"/>
        <v>231.86568508240308</v>
      </c>
      <c r="G730" s="195">
        <f t="shared" ca="1" si="57"/>
        <v>0</v>
      </c>
      <c r="H730" s="195">
        <f t="shared" ca="1" si="58"/>
        <v>0</v>
      </c>
      <c r="O730" s="154"/>
      <c r="P730" s="154"/>
    </row>
    <row r="731" spans="3:16" hidden="1" outlineLevel="2">
      <c r="C731" s="179">
        <v>707</v>
      </c>
      <c r="D731" s="195">
        <f t="shared" ca="1" si="59"/>
        <v>1.8104693815814976</v>
      </c>
      <c r="E731" s="195">
        <f t="shared" ca="1" si="55"/>
        <v>366.37538797738489</v>
      </c>
      <c r="F731" s="195">
        <f t="shared" ca="1" si="56"/>
        <v>332.32141326067324</v>
      </c>
      <c r="G731" s="195">
        <f t="shared" ca="1" si="57"/>
        <v>116.37538797738489</v>
      </c>
      <c r="H731" s="195">
        <f t="shared" ca="1" si="58"/>
        <v>82.321413260673239</v>
      </c>
      <c r="O731" s="154"/>
      <c r="P731" s="154"/>
    </row>
    <row r="732" spans="3:16" hidden="1" outlineLevel="2">
      <c r="C732" s="179">
        <v>708</v>
      </c>
      <c r="D732" s="195">
        <f t="shared" ca="1" si="59"/>
        <v>0.46371863745278263</v>
      </c>
      <c r="E732" s="195">
        <f t="shared" ca="1" si="55"/>
        <v>272.53204149216117</v>
      </c>
      <c r="F732" s="195">
        <f t="shared" ca="1" si="56"/>
        <v>268.07285613498448</v>
      </c>
      <c r="G732" s="195">
        <f t="shared" ca="1" si="57"/>
        <v>22.53204149216117</v>
      </c>
      <c r="H732" s="195">
        <f t="shared" ca="1" si="58"/>
        <v>18.072856134984477</v>
      </c>
      <c r="O732" s="154"/>
      <c r="P732" s="154"/>
    </row>
    <row r="733" spans="3:16" hidden="1" outlineLevel="2">
      <c r="C733" s="179">
        <v>709</v>
      </c>
      <c r="D733" s="195">
        <f t="shared" ca="1" si="59"/>
        <v>-0.56962918886507674</v>
      </c>
      <c r="E733" s="195">
        <f t="shared" ca="1" si="55"/>
        <v>217.17716765759786</v>
      </c>
      <c r="F733" s="195">
        <f t="shared" ca="1" si="56"/>
        <v>227.33196947373625</v>
      </c>
      <c r="G733" s="195">
        <f t="shared" ca="1" si="57"/>
        <v>0</v>
      </c>
      <c r="H733" s="195">
        <f t="shared" ca="1" si="58"/>
        <v>0</v>
      </c>
      <c r="O733" s="154"/>
      <c r="P733" s="154"/>
    </row>
    <row r="734" spans="3:16" hidden="1" outlineLevel="2">
      <c r="C734" s="179">
        <v>710</v>
      </c>
      <c r="D734" s="195">
        <f t="shared" ca="1" si="59"/>
        <v>1.9263944992566083E-2</v>
      </c>
      <c r="E734" s="195">
        <f t="shared" ca="1" si="55"/>
        <v>247.17646673715876</v>
      </c>
      <c r="F734" s="195">
        <f t="shared" ca="1" si="56"/>
        <v>249.72393209862389</v>
      </c>
      <c r="G734" s="195">
        <f t="shared" ca="1" si="57"/>
        <v>0</v>
      </c>
      <c r="H734" s="195">
        <f t="shared" ca="1" si="58"/>
        <v>0</v>
      </c>
      <c r="O734" s="154"/>
      <c r="P734" s="154"/>
    </row>
    <row r="735" spans="3:16" hidden="1" outlineLevel="2">
      <c r="C735" s="179">
        <v>711</v>
      </c>
      <c r="D735" s="195">
        <f t="shared" ca="1" si="59"/>
        <v>-1.0163446927475939</v>
      </c>
      <c r="E735" s="195">
        <f t="shared" ca="1" si="55"/>
        <v>196.8738280171917</v>
      </c>
      <c r="F735" s="195">
        <f t="shared" ca="1" si="56"/>
        <v>211.69529422777387</v>
      </c>
      <c r="G735" s="195">
        <f t="shared" ca="1" si="57"/>
        <v>0</v>
      </c>
      <c r="H735" s="195">
        <f t="shared" ca="1" si="58"/>
        <v>0</v>
      </c>
      <c r="O735" s="154"/>
      <c r="P735" s="154"/>
    </row>
    <row r="736" spans="3:16" hidden="1" outlineLevel="2">
      <c r="C736" s="179">
        <v>712</v>
      </c>
      <c r="D736" s="195">
        <f t="shared" ca="1" si="59"/>
        <v>1.6266181763832108</v>
      </c>
      <c r="E736" s="195">
        <f t="shared" ca="1" si="55"/>
        <v>351.87058924571164</v>
      </c>
      <c r="F736" s="195">
        <f t="shared" ca="1" si="56"/>
        <v>322.71619521997548</v>
      </c>
      <c r="G736" s="195">
        <f t="shared" ca="1" si="57"/>
        <v>101.87058924571164</v>
      </c>
      <c r="H736" s="195">
        <f t="shared" ca="1" si="58"/>
        <v>72.716195219975475</v>
      </c>
      <c r="O736" s="154"/>
      <c r="P736" s="154"/>
    </row>
    <row r="737" spans="3:16" hidden="1" outlineLevel="2">
      <c r="C737" s="179">
        <v>713</v>
      </c>
      <c r="D737" s="195">
        <f t="shared" ca="1" si="59"/>
        <v>-1.6914048828676669</v>
      </c>
      <c r="E737" s="195">
        <f t="shared" ca="1" si="55"/>
        <v>169.73556771536892</v>
      </c>
      <c r="F737" s="195">
        <f t="shared" ca="1" si="56"/>
        <v>190.082324570574</v>
      </c>
      <c r="G737" s="195">
        <f t="shared" ca="1" si="57"/>
        <v>0</v>
      </c>
      <c r="H737" s="195">
        <f t="shared" ca="1" si="58"/>
        <v>0</v>
      </c>
      <c r="O737" s="154"/>
      <c r="P737" s="154"/>
    </row>
    <row r="738" spans="3:16" hidden="1" outlineLevel="2">
      <c r="C738" s="179">
        <v>714</v>
      </c>
      <c r="D738" s="195">
        <f t="shared" ca="1" si="59"/>
        <v>1.7654034017548073</v>
      </c>
      <c r="E738" s="195">
        <f t="shared" ca="1" si="55"/>
        <v>362.7655490428661</v>
      </c>
      <c r="F738" s="195">
        <f t="shared" ca="1" si="56"/>
        <v>329.94083431707611</v>
      </c>
      <c r="G738" s="195">
        <f t="shared" ca="1" si="57"/>
        <v>112.7655490428661</v>
      </c>
      <c r="H738" s="195">
        <f t="shared" ca="1" si="58"/>
        <v>79.94083431707611</v>
      </c>
      <c r="O738" s="154"/>
      <c r="P738" s="154"/>
    </row>
    <row r="739" spans="3:16" hidden="1" outlineLevel="2">
      <c r="C739" s="179">
        <v>715</v>
      </c>
      <c r="D739" s="195">
        <f t="shared" ca="1" si="59"/>
        <v>-0.73860680491883179</v>
      </c>
      <c r="E739" s="195">
        <f t="shared" ca="1" si="55"/>
        <v>209.26186870054178</v>
      </c>
      <c r="F739" s="195">
        <f t="shared" ca="1" si="56"/>
        <v>221.28573573168808</v>
      </c>
      <c r="G739" s="195">
        <f t="shared" ca="1" si="57"/>
        <v>0</v>
      </c>
      <c r="H739" s="195">
        <f t="shared" ca="1" si="58"/>
        <v>0</v>
      </c>
      <c r="O739" s="154"/>
      <c r="P739" s="154"/>
    </row>
    <row r="740" spans="3:16" hidden="1" outlineLevel="2">
      <c r="C740" s="179">
        <v>716</v>
      </c>
      <c r="D740" s="195">
        <f t="shared" ca="1" si="59"/>
        <v>-0.23097200255341704</v>
      </c>
      <c r="E740" s="195">
        <f t="shared" ca="1" si="55"/>
        <v>233.95335507450923</v>
      </c>
      <c r="F740" s="195">
        <f t="shared" ca="1" si="56"/>
        <v>239.95142662369739</v>
      </c>
      <c r="G740" s="195">
        <f t="shared" ca="1" si="57"/>
        <v>0</v>
      </c>
      <c r="H740" s="195">
        <f t="shared" ca="1" si="58"/>
        <v>0</v>
      </c>
      <c r="O740" s="154"/>
      <c r="P740" s="154"/>
    </row>
    <row r="741" spans="3:16" hidden="1" outlineLevel="2">
      <c r="C741" s="179">
        <v>717</v>
      </c>
      <c r="D741" s="195">
        <f t="shared" ca="1" si="59"/>
        <v>0.34676403520616861</v>
      </c>
      <c r="E741" s="195">
        <f t="shared" ca="1" si="55"/>
        <v>265.61806461715219</v>
      </c>
      <c r="F741" s="195">
        <f t="shared" ca="1" si="56"/>
        <v>263.11766199612947</v>
      </c>
      <c r="G741" s="195">
        <f t="shared" ca="1" si="57"/>
        <v>15.618064617152186</v>
      </c>
      <c r="H741" s="195">
        <f t="shared" ca="1" si="58"/>
        <v>13.11766199612947</v>
      </c>
      <c r="O741" s="154"/>
      <c r="P741" s="154"/>
    </row>
    <row r="742" spans="3:16" hidden="1" outlineLevel="2">
      <c r="C742" s="179">
        <v>718</v>
      </c>
      <c r="D742" s="195">
        <f t="shared" ca="1" si="59"/>
        <v>-0.97084170062651631</v>
      </c>
      <c r="E742" s="195">
        <f t="shared" ca="1" si="55"/>
        <v>198.85198974974523</v>
      </c>
      <c r="F742" s="195">
        <f t="shared" ca="1" si="56"/>
        <v>213.23757703746864</v>
      </c>
      <c r="G742" s="195">
        <f t="shared" ca="1" si="57"/>
        <v>0</v>
      </c>
      <c r="H742" s="195">
        <f t="shared" ca="1" si="58"/>
        <v>0</v>
      </c>
      <c r="O742" s="154"/>
      <c r="P742" s="154"/>
    </row>
    <row r="743" spans="3:16" hidden="1" outlineLevel="2">
      <c r="C743" s="179">
        <v>719</v>
      </c>
      <c r="D743" s="195">
        <f t="shared" ca="1" si="59"/>
        <v>-0.28213596202534419</v>
      </c>
      <c r="E743" s="195">
        <f t="shared" ca="1" si="55"/>
        <v>231.33809000382885</v>
      </c>
      <c r="F743" s="195">
        <f t="shared" ca="1" si="56"/>
        <v>238.00089966670373</v>
      </c>
      <c r="G743" s="195">
        <f t="shared" ca="1" si="57"/>
        <v>0</v>
      </c>
      <c r="H743" s="195">
        <f t="shared" ca="1" si="58"/>
        <v>0</v>
      </c>
      <c r="O743" s="154"/>
      <c r="P743" s="154"/>
    </row>
    <row r="744" spans="3:16" hidden="1" outlineLevel="2">
      <c r="C744" s="179">
        <v>720</v>
      </c>
      <c r="D744" s="195">
        <f t="shared" ca="1" si="59"/>
        <v>-0.3399390682694306</v>
      </c>
      <c r="E744" s="195">
        <f t="shared" ca="1" si="55"/>
        <v>228.41861684792806</v>
      </c>
      <c r="F744" s="195">
        <f t="shared" ca="1" si="56"/>
        <v>235.81633654978793</v>
      </c>
      <c r="G744" s="195">
        <f t="shared" ca="1" si="57"/>
        <v>0</v>
      </c>
      <c r="H744" s="195">
        <f t="shared" ca="1" si="58"/>
        <v>0</v>
      </c>
      <c r="O744" s="154"/>
      <c r="P744" s="154"/>
    </row>
    <row r="745" spans="3:16" hidden="1" outlineLevel="2">
      <c r="C745" s="179">
        <v>721</v>
      </c>
      <c r="D745" s="195">
        <f t="shared" ca="1" si="59"/>
        <v>-0.44173112520696645</v>
      </c>
      <c r="E745" s="195">
        <f t="shared" ca="1" si="55"/>
        <v>223.36666802698113</v>
      </c>
      <c r="F745" s="195">
        <f t="shared" ca="1" si="56"/>
        <v>232.01792504309407</v>
      </c>
      <c r="G745" s="195">
        <f t="shared" ca="1" si="57"/>
        <v>0</v>
      </c>
      <c r="H745" s="195">
        <f t="shared" ca="1" si="58"/>
        <v>0</v>
      </c>
      <c r="O745" s="154"/>
      <c r="P745" s="154"/>
    </row>
    <row r="746" spans="3:16" hidden="1" outlineLevel="2">
      <c r="C746" s="179">
        <v>722</v>
      </c>
      <c r="D746" s="195">
        <f t="shared" ca="1" si="59"/>
        <v>-1.1111086605670526</v>
      </c>
      <c r="E746" s="195">
        <f t="shared" ca="1" si="55"/>
        <v>192.81707203849572</v>
      </c>
      <c r="F746" s="195">
        <f t="shared" ca="1" si="56"/>
        <v>208.51906748014156</v>
      </c>
      <c r="G746" s="195">
        <f t="shared" ca="1" si="57"/>
        <v>0</v>
      </c>
      <c r="H746" s="195">
        <f t="shared" ca="1" si="58"/>
        <v>0</v>
      </c>
      <c r="O746" s="154"/>
      <c r="P746" s="154"/>
    </row>
    <row r="747" spans="3:16" hidden="1" outlineLevel="2">
      <c r="C747" s="179">
        <v>723</v>
      </c>
      <c r="D747" s="195">
        <f t="shared" ca="1" si="59"/>
        <v>1.4413675427969703</v>
      </c>
      <c r="E747" s="195">
        <f t="shared" ca="1" si="55"/>
        <v>337.83614277887011</v>
      </c>
      <c r="F747" s="195">
        <f t="shared" ca="1" si="56"/>
        <v>313.31864525191804</v>
      </c>
      <c r="G747" s="195">
        <f t="shared" ca="1" si="57"/>
        <v>87.836142778870112</v>
      </c>
      <c r="H747" s="195">
        <f t="shared" ca="1" si="58"/>
        <v>63.318645251918042</v>
      </c>
      <c r="O747" s="154"/>
      <c r="P747" s="154"/>
    </row>
    <row r="748" spans="3:16" hidden="1" outlineLevel="2">
      <c r="C748" s="179">
        <v>724</v>
      </c>
      <c r="D748" s="195">
        <f t="shared" ca="1" si="59"/>
        <v>1.6948327348230332</v>
      </c>
      <c r="E748" s="195">
        <f t="shared" ca="1" si="55"/>
        <v>357.18407762955911</v>
      </c>
      <c r="F748" s="195">
        <f t="shared" ca="1" si="56"/>
        <v>326.2472026483257</v>
      </c>
      <c r="G748" s="195">
        <f t="shared" ca="1" si="57"/>
        <v>107.18407762955911</v>
      </c>
      <c r="H748" s="195">
        <f t="shared" ca="1" si="58"/>
        <v>76.247202648325697</v>
      </c>
      <c r="O748" s="154"/>
      <c r="P748" s="154"/>
    </row>
    <row r="749" spans="3:16" hidden="1" outlineLevel="2">
      <c r="C749" s="179">
        <v>725</v>
      </c>
      <c r="D749" s="195">
        <f t="shared" ca="1" si="59"/>
        <v>-2.4455213671092726</v>
      </c>
      <c r="E749" s="195">
        <f t="shared" ca="1" si="55"/>
        <v>143.81827439776248</v>
      </c>
      <c r="F749" s="195">
        <f t="shared" ca="1" si="56"/>
        <v>168.53693531162637</v>
      </c>
      <c r="G749" s="195">
        <f t="shared" ca="1" si="57"/>
        <v>0</v>
      </c>
      <c r="H749" s="195">
        <f t="shared" ca="1" si="58"/>
        <v>0</v>
      </c>
      <c r="O749" s="154"/>
      <c r="P749" s="154"/>
    </row>
    <row r="750" spans="3:16" hidden="1" outlineLevel="2">
      <c r="C750" s="179">
        <v>726</v>
      </c>
      <c r="D750" s="195">
        <f t="shared" ca="1" si="59"/>
        <v>1.9451142014874792</v>
      </c>
      <c r="E750" s="195">
        <f t="shared" ca="1" si="55"/>
        <v>377.37599978492409</v>
      </c>
      <c r="F750" s="195">
        <f t="shared" ca="1" si="56"/>
        <v>339.53674308720406</v>
      </c>
      <c r="G750" s="195">
        <f t="shared" ca="1" si="57"/>
        <v>127.37599978492409</v>
      </c>
      <c r="H750" s="195">
        <f t="shared" ca="1" si="58"/>
        <v>89.536743087204059</v>
      </c>
      <c r="O750" s="154"/>
      <c r="P750" s="154"/>
    </row>
    <row r="751" spans="3:16" hidden="1" outlineLevel="2">
      <c r="C751" s="179">
        <v>727</v>
      </c>
      <c r="D751" s="195">
        <f t="shared" ca="1" si="59"/>
        <v>2.031187892067468</v>
      </c>
      <c r="E751" s="195">
        <f t="shared" ca="1" si="55"/>
        <v>384.580749095557</v>
      </c>
      <c r="F751" s="195">
        <f t="shared" ca="1" si="56"/>
        <v>344.23111969306871</v>
      </c>
      <c r="G751" s="195">
        <f t="shared" ca="1" si="57"/>
        <v>134.580749095557</v>
      </c>
      <c r="H751" s="195">
        <f t="shared" ca="1" si="58"/>
        <v>94.231119693068706</v>
      </c>
      <c r="O751" s="154"/>
      <c r="P751" s="154"/>
    </row>
    <row r="752" spans="3:16" hidden="1" outlineLevel="2">
      <c r="C752" s="179">
        <v>728</v>
      </c>
      <c r="D752" s="195">
        <f t="shared" ca="1" si="59"/>
        <v>0.49932259274295804</v>
      </c>
      <c r="E752" s="195">
        <f t="shared" ca="1" si="55"/>
        <v>274.67235149228082</v>
      </c>
      <c r="F752" s="195">
        <f t="shared" ca="1" si="56"/>
        <v>269.59979153940264</v>
      </c>
      <c r="G752" s="195">
        <f t="shared" ca="1" si="57"/>
        <v>24.672351492280825</v>
      </c>
      <c r="H752" s="195">
        <f t="shared" ca="1" si="58"/>
        <v>19.599791539402645</v>
      </c>
      <c r="O752" s="154"/>
      <c r="P752" s="154"/>
    </row>
    <row r="753" spans="3:16" hidden="1" outlineLevel="2">
      <c r="C753" s="179">
        <v>729</v>
      </c>
      <c r="D753" s="195">
        <f t="shared" ca="1" si="59"/>
        <v>-0.35760534870729255</v>
      </c>
      <c r="E753" s="195">
        <f t="shared" ca="1" si="55"/>
        <v>227.5337150261241</v>
      </c>
      <c r="F753" s="195">
        <f t="shared" ca="1" si="56"/>
        <v>235.15268087438238</v>
      </c>
      <c r="G753" s="195">
        <f t="shared" ca="1" si="57"/>
        <v>0</v>
      </c>
      <c r="H753" s="195">
        <f t="shared" ca="1" si="58"/>
        <v>0</v>
      </c>
      <c r="O753" s="154"/>
      <c r="P753" s="154"/>
    </row>
    <row r="754" spans="3:16" hidden="1" outlineLevel="2">
      <c r="C754" s="179">
        <v>730</v>
      </c>
      <c r="D754" s="195">
        <f t="shared" ca="1" si="59"/>
        <v>0.84661651010750971</v>
      </c>
      <c r="E754" s="195">
        <f t="shared" ca="1" si="55"/>
        <v>296.45186476915711</v>
      </c>
      <c r="F754" s="195">
        <f t="shared" ca="1" si="56"/>
        <v>284.95792739413724</v>
      </c>
      <c r="G754" s="195">
        <f t="shared" ca="1" si="57"/>
        <v>46.451864769157112</v>
      </c>
      <c r="H754" s="195">
        <f t="shared" ca="1" si="58"/>
        <v>34.957927394137243</v>
      </c>
      <c r="O754" s="154"/>
      <c r="P754" s="154"/>
    </row>
    <row r="755" spans="3:16" hidden="1" outlineLevel="2">
      <c r="C755" s="179">
        <v>731</v>
      </c>
      <c r="D755" s="195">
        <f t="shared" ca="1" si="59"/>
        <v>6.6827247309250437E-2</v>
      </c>
      <c r="E755" s="195">
        <f t="shared" ca="1" si="55"/>
        <v>249.77310493377925</v>
      </c>
      <c r="F755" s="195">
        <f t="shared" ca="1" si="56"/>
        <v>251.62595824418233</v>
      </c>
      <c r="G755" s="195">
        <f t="shared" ca="1" si="57"/>
        <v>0</v>
      </c>
      <c r="H755" s="195">
        <f t="shared" ca="1" si="58"/>
        <v>1.6259582441823284</v>
      </c>
      <c r="O755" s="154"/>
      <c r="P755" s="154"/>
    </row>
    <row r="756" spans="3:16" hidden="1" outlineLevel="2">
      <c r="C756" s="179">
        <v>732</v>
      </c>
      <c r="D756" s="195">
        <f t="shared" ca="1" si="59"/>
        <v>1.0158561028276132</v>
      </c>
      <c r="E756" s="195">
        <f t="shared" ca="1" si="55"/>
        <v>307.68282214841463</v>
      </c>
      <c r="F756" s="195">
        <f t="shared" ca="1" si="56"/>
        <v>292.75612372167382</v>
      </c>
      <c r="G756" s="195">
        <f t="shared" ca="1" si="57"/>
        <v>57.68282214841463</v>
      </c>
      <c r="H756" s="195">
        <f t="shared" ca="1" si="58"/>
        <v>42.756123721673816</v>
      </c>
      <c r="O756" s="154"/>
      <c r="P756" s="154"/>
    </row>
    <row r="757" spans="3:16" hidden="1" outlineLevel="2">
      <c r="C757" s="179">
        <v>733</v>
      </c>
      <c r="D757" s="195">
        <f t="shared" ca="1" si="59"/>
        <v>-1.869012841244456</v>
      </c>
      <c r="E757" s="195">
        <f t="shared" ca="1" si="55"/>
        <v>163.23950645420143</v>
      </c>
      <c r="F757" s="195">
        <f t="shared" ca="1" si="56"/>
        <v>184.77223545046073</v>
      </c>
      <c r="G757" s="195">
        <f t="shared" ca="1" si="57"/>
        <v>0</v>
      </c>
      <c r="H757" s="195">
        <f t="shared" ca="1" si="58"/>
        <v>0</v>
      </c>
      <c r="O757" s="154"/>
      <c r="P757" s="154"/>
    </row>
    <row r="758" spans="3:16" hidden="1" outlineLevel="2">
      <c r="C758" s="179">
        <v>734</v>
      </c>
      <c r="D758" s="195">
        <f t="shared" ca="1" si="59"/>
        <v>-2.0450129608223606</v>
      </c>
      <c r="E758" s="195">
        <f t="shared" ca="1" si="55"/>
        <v>157.04753019073146</v>
      </c>
      <c r="F758" s="195">
        <f t="shared" ca="1" si="56"/>
        <v>179.65656258364663</v>
      </c>
      <c r="G758" s="195">
        <f t="shared" ca="1" si="57"/>
        <v>0</v>
      </c>
      <c r="H758" s="195">
        <f t="shared" ca="1" si="58"/>
        <v>0</v>
      </c>
      <c r="O758" s="154"/>
      <c r="P758" s="154"/>
    </row>
    <row r="759" spans="3:16" hidden="1" outlineLevel="2">
      <c r="C759" s="179">
        <v>735</v>
      </c>
      <c r="D759" s="195">
        <f t="shared" ca="1" si="59"/>
        <v>-9.6118007377053657E-2</v>
      </c>
      <c r="E759" s="195">
        <f t="shared" ca="1" si="55"/>
        <v>240.98900176807862</v>
      </c>
      <c r="F759" s="195">
        <f t="shared" ca="1" si="56"/>
        <v>245.16940936292846</v>
      </c>
      <c r="G759" s="195">
        <f t="shared" ca="1" si="57"/>
        <v>0</v>
      </c>
      <c r="H759" s="195">
        <f t="shared" ca="1" si="58"/>
        <v>0</v>
      </c>
      <c r="O759" s="154"/>
      <c r="P759" s="154"/>
    </row>
    <row r="760" spans="3:16" hidden="1" outlineLevel="2">
      <c r="C760" s="179">
        <v>736</v>
      </c>
      <c r="D760" s="195">
        <f t="shared" ca="1" si="59"/>
        <v>0.7476466809195208</v>
      </c>
      <c r="E760" s="195">
        <f t="shared" ca="1" si="55"/>
        <v>290.07503656265675</v>
      </c>
      <c r="F760" s="195">
        <f t="shared" ca="1" si="56"/>
        <v>280.49422427325766</v>
      </c>
      <c r="G760" s="195">
        <f t="shared" ca="1" si="57"/>
        <v>40.075036562656749</v>
      </c>
      <c r="H760" s="195">
        <f t="shared" ca="1" si="58"/>
        <v>30.494224273257657</v>
      </c>
      <c r="O760" s="154"/>
      <c r="P760" s="154"/>
    </row>
    <row r="761" spans="3:16" hidden="1" outlineLevel="2">
      <c r="C761" s="179">
        <v>737</v>
      </c>
      <c r="D761" s="195">
        <f t="shared" ca="1" si="59"/>
        <v>-1.4514338402295142</v>
      </c>
      <c r="E761" s="195">
        <f t="shared" ca="1" si="55"/>
        <v>178.92507538015903</v>
      </c>
      <c r="F761" s="195">
        <f t="shared" ca="1" si="56"/>
        <v>197.50013204608641</v>
      </c>
      <c r="G761" s="195">
        <f t="shared" ca="1" si="57"/>
        <v>0</v>
      </c>
      <c r="H761" s="195">
        <f t="shared" ca="1" si="58"/>
        <v>0</v>
      </c>
      <c r="O761" s="154"/>
      <c r="P761" s="154"/>
    </row>
    <row r="762" spans="3:16" hidden="1" outlineLevel="2">
      <c r="C762" s="179">
        <v>738</v>
      </c>
      <c r="D762" s="195">
        <f t="shared" ca="1" si="59"/>
        <v>1.7559860247138714</v>
      </c>
      <c r="E762" s="195">
        <f t="shared" ca="1" si="55"/>
        <v>362.01571037587297</v>
      </c>
      <c r="F762" s="195">
        <f t="shared" ca="1" si="56"/>
        <v>329.44552616253617</v>
      </c>
      <c r="G762" s="195">
        <f t="shared" ca="1" si="57"/>
        <v>112.01571037587297</v>
      </c>
      <c r="H762" s="195">
        <f t="shared" ca="1" si="58"/>
        <v>79.445526162536169</v>
      </c>
      <c r="O762" s="154"/>
      <c r="P762" s="154"/>
    </row>
    <row r="763" spans="3:16" hidden="1" outlineLevel="2">
      <c r="C763" s="179">
        <v>739</v>
      </c>
      <c r="D763" s="195">
        <f t="shared" ca="1" si="59"/>
        <v>1.4542286005875606</v>
      </c>
      <c r="E763" s="195">
        <f t="shared" ca="1" si="55"/>
        <v>338.79214218478097</v>
      </c>
      <c r="F763" s="195">
        <f t="shared" ca="1" si="56"/>
        <v>313.96213874960176</v>
      </c>
      <c r="G763" s="195">
        <f t="shared" ca="1" si="57"/>
        <v>88.792142184780971</v>
      </c>
      <c r="H763" s="195">
        <f t="shared" ca="1" si="58"/>
        <v>63.962138749601763</v>
      </c>
      <c r="O763" s="154"/>
      <c r="P763" s="154"/>
    </row>
    <row r="764" spans="3:16" hidden="1" outlineLevel="2">
      <c r="C764" s="179">
        <v>740</v>
      </c>
      <c r="D764" s="195">
        <f t="shared" ca="1" si="59"/>
        <v>-0.15348138125077365</v>
      </c>
      <c r="E764" s="195">
        <f t="shared" ca="1" si="55"/>
        <v>237.97072536346451</v>
      </c>
      <c r="F764" s="195">
        <f t="shared" ca="1" si="56"/>
        <v>242.93608914301115</v>
      </c>
      <c r="G764" s="195">
        <f t="shared" ca="1" si="57"/>
        <v>0</v>
      </c>
      <c r="H764" s="195">
        <f t="shared" ca="1" si="58"/>
        <v>0</v>
      </c>
      <c r="O764" s="154"/>
      <c r="P764" s="154"/>
    </row>
    <row r="765" spans="3:16" hidden="1" outlineLevel="2">
      <c r="C765" s="179">
        <v>741</v>
      </c>
      <c r="D765" s="195">
        <f t="shared" ca="1" si="59"/>
        <v>-0.90763535272101614</v>
      </c>
      <c r="E765" s="195">
        <f t="shared" ca="1" si="55"/>
        <v>201.63279652729577</v>
      </c>
      <c r="F765" s="195">
        <f t="shared" ca="1" si="56"/>
        <v>215.39856049533597</v>
      </c>
      <c r="G765" s="195">
        <f t="shared" ca="1" si="57"/>
        <v>0</v>
      </c>
      <c r="H765" s="195">
        <f t="shared" ca="1" si="58"/>
        <v>0</v>
      </c>
      <c r="O765" s="154"/>
      <c r="P765" s="154"/>
    </row>
    <row r="766" spans="3:16" hidden="1" outlineLevel="2">
      <c r="C766" s="179">
        <v>742</v>
      </c>
      <c r="D766" s="195">
        <f t="shared" ca="1" si="59"/>
        <v>-5.0625255531329891E-2</v>
      </c>
      <c r="E766" s="195">
        <f t="shared" ca="1" si="55"/>
        <v>243.40987916987115</v>
      </c>
      <c r="F766" s="195">
        <f t="shared" ca="1" si="56"/>
        <v>246.95516073332666</v>
      </c>
      <c r="G766" s="195">
        <f t="shared" ca="1" si="57"/>
        <v>0</v>
      </c>
      <c r="H766" s="195">
        <f t="shared" ca="1" si="58"/>
        <v>0</v>
      </c>
      <c r="O766" s="154"/>
      <c r="P766" s="154"/>
    </row>
    <row r="767" spans="3:16" hidden="1" outlineLevel="2">
      <c r="C767" s="179">
        <v>743</v>
      </c>
      <c r="D767" s="195">
        <f t="shared" ca="1" si="59"/>
        <v>-0.6275647740063135</v>
      </c>
      <c r="E767" s="195">
        <f t="shared" ca="1" si="55"/>
        <v>214.43016285487988</v>
      </c>
      <c r="F767" s="195">
        <f t="shared" ca="1" si="56"/>
        <v>225.24057406226152</v>
      </c>
      <c r="G767" s="195">
        <f t="shared" ca="1" si="57"/>
        <v>0</v>
      </c>
      <c r="H767" s="195">
        <f t="shared" ca="1" si="58"/>
        <v>0</v>
      </c>
      <c r="O767" s="154"/>
      <c r="P767" s="154"/>
    </row>
    <row r="768" spans="3:16" hidden="1" outlineLevel="2">
      <c r="C768" s="179">
        <v>744</v>
      </c>
      <c r="D768" s="195">
        <f t="shared" ca="1" si="59"/>
        <v>8.4804433501531148E-2</v>
      </c>
      <c r="E768" s="195">
        <f t="shared" ca="1" si="55"/>
        <v>250.76162717127369</v>
      </c>
      <c r="F768" s="195">
        <f t="shared" ca="1" si="56"/>
        <v>252.34862103121455</v>
      </c>
      <c r="G768" s="195">
        <f t="shared" ca="1" si="57"/>
        <v>0.76162717127368751</v>
      </c>
      <c r="H768" s="195">
        <f t="shared" ca="1" si="58"/>
        <v>2.3486210312145488</v>
      </c>
      <c r="O768" s="154"/>
      <c r="P768" s="154"/>
    </row>
    <row r="769" spans="3:16" hidden="1" outlineLevel="2">
      <c r="C769" s="179">
        <v>745</v>
      </c>
      <c r="D769" s="195">
        <f t="shared" ca="1" si="59"/>
        <v>0.43710524048135574</v>
      </c>
      <c r="E769" s="195">
        <f t="shared" ca="1" si="55"/>
        <v>270.94309297380096</v>
      </c>
      <c r="F769" s="195">
        <f t="shared" ca="1" si="56"/>
        <v>266.93714677907184</v>
      </c>
      <c r="G769" s="195">
        <f t="shared" ca="1" si="57"/>
        <v>20.943092973800958</v>
      </c>
      <c r="H769" s="195">
        <f t="shared" ca="1" si="58"/>
        <v>16.937146779071838</v>
      </c>
      <c r="O769" s="154"/>
      <c r="P769" s="154"/>
    </row>
    <row r="770" spans="3:16" hidden="1" outlineLevel="2">
      <c r="C770" s="179">
        <v>746</v>
      </c>
      <c r="D770" s="195">
        <f t="shared" ca="1" si="59"/>
        <v>-0.24042404886826663</v>
      </c>
      <c r="E770" s="195">
        <f t="shared" ca="1" si="55"/>
        <v>233.46799359902613</v>
      </c>
      <c r="F770" s="195">
        <f t="shared" ca="1" si="56"/>
        <v>239.58988572935118</v>
      </c>
      <c r="G770" s="195">
        <f t="shared" ca="1" si="57"/>
        <v>0</v>
      </c>
      <c r="H770" s="195">
        <f t="shared" ca="1" si="58"/>
        <v>0</v>
      </c>
      <c r="O770" s="154"/>
      <c r="P770" s="154"/>
    </row>
    <row r="771" spans="3:16" hidden="1" outlineLevel="2">
      <c r="C771" s="179">
        <v>747</v>
      </c>
      <c r="D771" s="195">
        <f t="shared" ca="1" si="59"/>
        <v>-0.24268346353734266</v>
      </c>
      <c r="E771" s="195">
        <f t="shared" ca="1" si="55"/>
        <v>233.35212211475226</v>
      </c>
      <c r="F771" s="195">
        <f t="shared" ca="1" si="56"/>
        <v>239.50354379064848</v>
      </c>
      <c r="G771" s="195">
        <f t="shared" ca="1" si="57"/>
        <v>0</v>
      </c>
      <c r="H771" s="195">
        <f t="shared" ca="1" si="58"/>
        <v>0</v>
      </c>
      <c r="O771" s="154"/>
      <c r="P771" s="154"/>
    </row>
    <row r="772" spans="3:16" hidden="1" outlineLevel="2">
      <c r="C772" s="179">
        <v>748</v>
      </c>
      <c r="D772" s="195">
        <f t="shared" ca="1" si="59"/>
        <v>0.8994740816798994</v>
      </c>
      <c r="E772" s="195">
        <f t="shared" ca="1" si="55"/>
        <v>299.91481916168846</v>
      </c>
      <c r="F772" s="195">
        <f t="shared" ca="1" si="56"/>
        <v>287.37091955587226</v>
      </c>
      <c r="G772" s="195">
        <f t="shared" ca="1" si="57"/>
        <v>49.914819161688456</v>
      </c>
      <c r="H772" s="195">
        <f t="shared" ca="1" si="58"/>
        <v>37.370919555872263</v>
      </c>
      <c r="O772" s="154"/>
      <c r="P772" s="154"/>
    </row>
    <row r="773" spans="3:16" hidden="1" outlineLevel="2">
      <c r="C773" s="179">
        <v>749</v>
      </c>
      <c r="D773" s="195">
        <f t="shared" ca="1" si="59"/>
        <v>-0.548992967249883</v>
      </c>
      <c r="E773" s="195">
        <f t="shared" ca="1" si="55"/>
        <v>218.16410676120231</v>
      </c>
      <c r="F773" s="195">
        <f t="shared" ca="1" si="56"/>
        <v>228.08158986157289</v>
      </c>
      <c r="G773" s="195">
        <f t="shared" ca="1" si="57"/>
        <v>0</v>
      </c>
      <c r="H773" s="195">
        <f t="shared" ca="1" si="58"/>
        <v>0</v>
      </c>
      <c r="O773" s="154"/>
      <c r="P773" s="154"/>
    </row>
    <row r="774" spans="3:16" hidden="1" outlineLevel="2">
      <c r="C774" s="179">
        <v>750</v>
      </c>
      <c r="D774" s="195">
        <f t="shared" ca="1" si="59"/>
        <v>-0.86350513561702169</v>
      </c>
      <c r="E774" s="195">
        <f t="shared" ca="1" si="55"/>
        <v>203.59735739566329</v>
      </c>
      <c r="F774" s="195">
        <f t="shared" ca="1" si="56"/>
        <v>216.92031329050002</v>
      </c>
      <c r="G774" s="195">
        <f t="shared" ca="1" si="57"/>
        <v>0</v>
      </c>
      <c r="H774" s="195">
        <f t="shared" ca="1" si="58"/>
        <v>0</v>
      </c>
      <c r="O774" s="154"/>
      <c r="P774" s="154"/>
    </row>
    <row r="775" spans="3:16" hidden="1" outlineLevel="2">
      <c r="C775" s="179">
        <v>751</v>
      </c>
      <c r="D775" s="195">
        <f t="shared" ca="1" si="59"/>
        <v>0.33565773703041546</v>
      </c>
      <c r="E775" s="195">
        <f t="shared" ca="1" si="55"/>
        <v>264.97068618767611</v>
      </c>
      <c r="F775" s="195">
        <f t="shared" ca="1" si="56"/>
        <v>262.65189330513851</v>
      </c>
      <c r="G775" s="195">
        <f t="shared" ca="1" si="57"/>
        <v>14.970686187676108</v>
      </c>
      <c r="H775" s="195">
        <f t="shared" ca="1" si="58"/>
        <v>12.651893305138515</v>
      </c>
      <c r="O775" s="154"/>
      <c r="P775" s="154"/>
    </row>
    <row r="776" spans="3:16" hidden="1" outlineLevel="2">
      <c r="C776" s="179">
        <v>752</v>
      </c>
      <c r="D776" s="195">
        <f t="shared" ca="1" si="59"/>
        <v>-1.677071007184858</v>
      </c>
      <c r="E776" s="195">
        <f t="shared" ca="1" si="55"/>
        <v>170.2709717230324</v>
      </c>
      <c r="F776" s="195">
        <f t="shared" ca="1" si="56"/>
        <v>190.51747321939047</v>
      </c>
      <c r="G776" s="195">
        <f t="shared" ca="1" si="57"/>
        <v>0</v>
      </c>
      <c r="H776" s="195">
        <f t="shared" ca="1" si="58"/>
        <v>0</v>
      </c>
      <c r="O776" s="154"/>
      <c r="P776" s="154"/>
    </row>
    <row r="777" spans="3:16" hidden="1" outlineLevel="2">
      <c r="C777" s="179">
        <v>753</v>
      </c>
      <c r="D777" s="195">
        <f t="shared" ca="1" si="59"/>
        <v>-0.77707316397168569</v>
      </c>
      <c r="E777" s="195">
        <f t="shared" ca="1" si="55"/>
        <v>207.50071083611894</v>
      </c>
      <c r="F777" s="195">
        <f t="shared" ca="1" si="56"/>
        <v>219.93198623521795</v>
      </c>
      <c r="G777" s="195">
        <f t="shared" ca="1" si="57"/>
        <v>0</v>
      </c>
      <c r="H777" s="195">
        <f t="shared" ca="1" si="58"/>
        <v>0</v>
      </c>
      <c r="O777" s="154"/>
      <c r="P777" s="154"/>
    </row>
    <row r="778" spans="3:16" hidden="1" outlineLevel="2">
      <c r="C778" s="179">
        <v>754</v>
      </c>
      <c r="D778" s="195">
        <f t="shared" ca="1" si="59"/>
        <v>-0.31974971512848294</v>
      </c>
      <c r="E778" s="195">
        <f t="shared" ca="1" si="55"/>
        <v>229.43411368264918</v>
      </c>
      <c r="F778" s="195">
        <f t="shared" ca="1" si="56"/>
        <v>236.5770682195608</v>
      </c>
      <c r="G778" s="195">
        <f t="shared" ca="1" si="57"/>
        <v>0</v>
      </c>
      <c r="H778" s="195">
        <f t="shared" ca="1" si="58"/>
        <v>0</v>
      </c>
      <c r="O778" s="154"/>
      <c r="P778" s="154"/>
    </row>
    <row r="779" spans="3:16" hidden="1" outlineLevel="2">
      <c r="C779" s="179">
        <v>755</v>
      </c>
      <c r="D779" s="195">
        <f t="shared" ca="1" si="59"/>
        <v>1.105219595765041</v>
      </c>
      <c r="E779" s="195">
        <f t="shared" ca="1" si="55"/>
        <v>313.78373781489097</v>
      </c>
      <c r="F779" s="195">
        <f t="shared" ca="1" si="56"/>
        <v>296.95952717156689</v>
      </c>
      <c r="G779" s="195">
        <f t="shared" ca="1" si="57"/>
        <v>63.783737814890969</v>
      </c>
      <c r="H779" s="195">
        <f t="shared" ca="1" si="58"/>
        <v>46.95952717156689</v>
      </c>
      <c r="O779" s="154"/>
      <c r="P779" s="154"/>
    </row>
    <row r="780" spans="3:16" hidden="1" outlineLevel="2">
      <c r="C780" s="179">
        <v>756</v>
      </c>
      <c r="D780" s="195">
        <f t="shared" ca="1" si="59"/>
        <v>-1.2979361587184677</v>
      </c>
      <c r="E780" s="195">
        <f t="shared" ca="1" si="55"/>
        <v>185.06238671863886</v>
      </c>
      <c r="F780" s="195">
        <f t="shared" ca="1" si="56"/>
        <v>202.39603731217392</v>
      </c>
      <c r="G780" s="195">
        <f t="shared" ca="1" si="57"/>
        <v>0</v>
      </c>
      <c r="H780" s="195">
        <f t="shared" ca="1" si="58"/>
        <v>0</v>
      </c>
      <c r="O780" s="154"/>
      <c r="P780" s="154"/>
    </row>
    <row r="781" spans="3:16" hidden="1" outlineLevel="2">
      <c r="C781" s="179">
        <v>757</v>
      </c>
      <c r="D781" s="195">
        <f t="shared" ca="1" si="59"/>
        <v>-0.4806290059273341</v>
      </c>
      <c r="E781" s="195">
        <f t="shared" ca="1" si="55"/>
        <v>221.46580486977896</v>
      </c>
      <c r="F781" s="195">
        <f t="shared" ca="1" si="56"/>
        <v>230.5826459690731</v>
      </c>
      <c r="G781" s="195">
        <f t="shared" ca="1" si="57"/>
        <v>0</v>
      </c>
      <c r="H781" s="195">
        <f t="shared" ca="1" si="58"/>
        <v>0</v>
      </c>
      <c r="O781" s="154"/>
      <c r="P781" s="154"/>
    </row>
    <row r="782" spans="3:16" hidden="1" outlineLevel="2">
      <c r="C782" s="179">
        <v>758</v>
      </c>
      <c r="D782" s="195">
        <f t="shared" ca="1" si="59"/>
        <v>-0.13777468861323622</v>
      </c>
      <c r="E782" s="195">
        <f t="shared" ca="1" si="55"/>
        <v>238.79338263424603</v>
      </c>
      <c r="F782" s="195">
        <f t="shared" ca="1" si="56"/>
        <v>243.54556516885216</v>
      </c>
      <c r="G782" s="195">
        <f t="shared" ca="1" si="57"/>
        <v>0</v>
      </c>
      <c r="H782" s="195">
        <f t="shared" ca="1" si="58"/>
        <v>0</v>
      </c>
      <c r="O782" s="154"/>
      <c r="P782" s="154"/>
    </row>
    <row r="783" spans="3:16" hidden="1" outlineLevel="2">
      <c r="C783" s="179">
        <v>759</v>
      </c>
      <c r="D783" s="195">
        <f t="shared" ca="1" si="59"/>
        <v>0.30038946095805041</v>
      </c>
      <c r="E783" s="195">
        <f t="shared" ca="1" si="55"/>
        <v>262.9253648699231</v>
      </c>
      <c r="F783" s="195">
        <f t="shared" ca="1" si="56"/>
        <v>261.17829453400566</v>
      </c>
      <c r="G783" s="195">
        <f t="shared" ca="1" si="57"/>
        <v>12.925364869923101</v>
      </c>
      <c r="H783" s="195">
        <f t="shared" ca="1" si="58"/>
        <v>11.178294534005659</v>
      </c>
      <c r="O783" s="154"/>
      <c r="P783" s="154"/>
    </row>
    <row r="784" spans="3:16" hidden="1" outlineLevel="2">
      <c r="C784" s="179">
        <v>760</v>
      </c>
      <c r="D784" s="195">
        <f t="shared" ca="1" si="59"/>
        <v>-2.3284228558417609E-3</v>
      </c>
      <c r="E784" s="195">
        <f t="shared" ca="1" si="55"/>
        <v>246.00659383846047</v>
      </c>
      <c r="F784" s="195">
        <f t="shared" ca="1" si="56"/>
        <v>248.86521856680773</v>
      </c>
      <c r="G784" s="195">
        <f t="shared" ca="1" si="57"/>
        <v>0</v>
      </c>
      <c r="H784" s="195">
        <f t="shared" ca="1" si="58"/>
        <v>0</v>
      </c>
      <c r="O784" s="154"/>
      <c r="P784" s="154"/>
    </row>
    <row r="785" spans="3:16" hidden="1" outlineLevel="2">
      <c r="C785" s="179">
        <v>761</v>
      </c>
      <c r="D785" s="195">
        <f t="shared" ca="1" si="59"/>
        <v>-0.38006582655238852</v>
      </c>
      <c r="E785" s="195">
        <f t="shared" ca="1" si="55"/>
        <v>226.41362055196777</v>
      </c>
      <c r="F785" s="195">
        <f t="shared" ca="1" si="56"/>
        <v>234.31162133082384</v>
      </c>
      <c r="G785" s="195">
        <f t="shared" ca="1" si="57"/>
        <v>0</v>
      </c>
      <c r="H785" s="195">
        <f t="shared" ca="1" si="58"/>
        <v>0</v>
      </c>
      <c r="O785" s="154"/>
      <c r="P785" s="154"/>
    </row>
    <row r="786" spans="3:16" hidden="1" outlineLevel="2">
      <c r="C786" s="179">
        <v>762</v>
      </c>
      <c r="D786" s="195">
        <f t="shared" ca="1" si="59"/>
        <v>1.6197222028752015E-2</v>
      </c>
      <c r="E786" s="195">
        <f t="shared" ca="1" si="55"/>
        <v>247.0099735654349</v>
      </c>
      <c r="F786" s="195">
        <f t="shared" ca="1" si="56"/>
        <v>249.60179035443986</v>
      </c>
      <c r="G786" s="195">
        <f t="shared" ca="1" si="57"/>
        <v>0</v>
      </c>
      <c r="H786" s="195">
        <f t="shared" ca="1" si="58"/>
        <v>0</v>
      </c>
      <c r="O786" s="154"/>
      <c r="P786" s="154"/>
    </row>
    <row r="787" spans="3:16" hidden="1" outlineLevel="2">
      <c r="C787" s="179">
        <v>763</v>
      </c>
      <c r="D787" s="195">
        <f t="shared" ca="1" si="59"/>
        <v>-0.1227436155189448</v>
      </c>
      <c r="E787" s="195">
        <f t="shared" ca="1" si="55"/>
        <v>239.58331640844949</v>
      </c>
      <c r="F787" s="195">
        <f t="shared" ca="1" si="56"/>
        <v>244.13025648646172</v>
      </c>
      <c r="G787" s="195">
        <f t="shared" ca="1" si="57"/>
        <v>0</v>
      </c>
      <c r="H787" s="195">
        <f t="shared" ca="1" si="58"/>
        <v>0</v>
      </c>
      <c r="O787" s="154"/>
      <c r="P787" s="154"/>
    </row>
    <row r="788" spans="3:16" hidden="1" outlineLevel="2">
      <c r="C788" s="179">
        <v>764</v>
      </c>
      <c r="D788" s="195">
        <f t="shared" ca="1" si="59"/>
        <v>-0.46869419256628175</v>
      </c>
      <c r="E788" s="195">
        <f t="shared" ca="1" si="55"/>
        <v>222.04730915818428</v>
      </c>
      <c r="F788" s="195">
        <f t="shared" ca="1" si="56"/>
        <v>231.02207767278168</v>
      </c>
      <c r="G788" s="195">
        <f t="shared" ca="1" si="57"/>
        <v>0</v>
      </c>
      <c r="H788" s="195">
        <f t="shared" ca="1" si="58"/>
        <v>0</v>
      </c>
      <c r="O788" s="154"/>
      <c r="P788" s="154"/>
    </row>
    <row r="789" spans="3:16" hidden="1" outlineLevel="2">
      <c r="C789" s="179">
        <v>765</v>
      </c>
      <c r="D789" s="195">
        <f t="shared" ca="1" si="59"/>
        <v>1.3540871210441854</v>
      </c>
      <c r="E789" s="195">
        <f t="shared" ca="1" si="55"/>
        <v>331.41922516614784</v>
      </c>
      <c r="F789" s="195">
        <f t="shared" ca="1" si="56"/>
        <v>308.98634304440452</v>
      </c>
      <c r="G789" s="195">
        <f t="shared" ca="1" si="57"/>
        <v>81.419225166147839</v>
      </c>
      <c r="H789" s="195">
        <f t="shared" ca="1" si="58"/>
        <v>58.986343044404521</v>
      </c>
      <c r="O789" s="154"/>
      <c r="P789" s="154"/>
    </row>
    <row r="790" spans="3:16" hidden="1" outlineLevel="2">
      <c r="C790" s="179">
        <v>766</v>
      </c>
      <c r="D790" s="195">
        <f t="shared" ca="1" si="59"/>
        <v>1.1774593093601673</v>
      </c>
      <c r="E790" s="195">
        <f t="shared" ca="1" si="55"/>
        <v>318.80391076333632</v>
      </c>
      <c r="F790" s="195">
        <f t="shared" ca="1" si="56"/>
        <v>300.40155020693874</v>
      </c>
      <c r="G790" s="195">
        <f t="shared" ca="1" si="57"/>
        <v>68.803910763336319</v>
      </c>
      <c r="H790" s="195">
        <f t="shared" ca="1" si="58"/>
        <v>50.401550206938737</v>
      </c>
      <c r="O790" s="154"/>
      <c r="P790" s="154"/>
    </row>
    <row r="791" spans="3:16" hidden="1" outlineLevel="2">
      <c r="C791" s="179">
        <v>767</v>
      </c>
      <c r="D791" s="195">
        <f t="shared" ca="1" si="59"/>
        <v>-1.5439077856686096</v>
      </c>
      <c r="E791" s="195">
        <f t="shared" ca="1" si="55"/>
        <v>175.32636296100341</v>
      </c>
      <c r="F791" s="195">
        <f t="shared" ca="1" si="56"/>
        <v>194.60796770786769</v>
      </c>
      <c r="G791" s="195">
        <f t="shared" ca="1" si="57"/>
        <v>0</v>
      </c>
      <c r="H791" s="195">
        <f t="shared" ca="1" si="58"/>
        <v>0</v>
      </c>
      <c r="O791" s="154"/>
      <c r="P791" s="154"/>
    </row>
    <row r="792" spans="3:16" hidden="1" outlineLevel="2">
      <c r="C792" s="179">
        <v>768</v>
      </c>
      <c r="D792" s="195">
        <f t="shared" ca="1" si="59"/>
        <v>-1.3908829458086134</v>
      </c>
      <c r="E792" s="195">
        <f t="shared" ca="1" si="55"/>
        <v>181.32139622736867</v>
      </c>
      <c r="F792" s="195">
        <f t="shared" ca="1" si="56"/>
        <v>199.41713516818453</v>
      </c>
      <c r="G792" s="195">
        <f t="shared" ca="1" si="57"/>
        <v>0</v>
      </c>
      <c r="H792" s="195">
        <f t="shared" ca="1" si="58"/>
        <v>0</v>
      </c>
      <c r="O792" s="154"/>
      <c r="P792" s="154"/>
    </row>
    <row r="793" spans="3:16" hidden="1" outlineLevel="2">
      <c r="C793" s="179">
        <v>769</v>
      </c>
      <c r="D793" s="195">
        <f t="shared" ca="1" si="59"/>
        <v>8.28217832266092E-2</v>
      </c>
      <c r="E793" s="195">
        <f t="shared" ref="E793:E856" ca="1" si="60">$H$9 * EXP(($H$17 - $H$18 - ($H$11^2)/2)*$H$14 + $H$11*SQRT($H$14)*D793)</f>
        <v>250.65241433837946</v>
      </c>
      <c r="F793" s="195">
        <f t="shared" ref="F793:F856" ca="1" si="61">$H$9 * EXP(($H$17 - $H$18 - ($H$12^2)/2)*$H$14 + $H$12*SQRT($H$14)*D793)</f>
        <v>252.26881898839576</v>
      </c>
      <c r="G793" s="195">
        <f t="shared" ref="G793:G856" ca="1" si="62">MAX(E793-$H$16, 0)</f>
        <v>0.65241433837945806</v>
      </c>
      <c r="H793" s="195">
        <f t="shared" ref="H793:H856" ca="1" si="63">MAX(F793-$H$16, 0)</f>
        <v>2.2688189883957648</v>
      </c>
      <c r="O793" s="154"/>
      <c r="P793" s="154"/>
    </row>
    <row r="794" spans="3:16" hidden="1" outlineLevel="2">
      <c r="C794" s="179">
        <v>770</v>
      </c>
      <c r="D794" s="195">
        <f t="shared" ref="D794:D857" ca="1" si="64">_xlfn.NORM.S.INV(RAND())</f>
        <v>-1.8259255227452449</v>
      </c>
      <c r="E794" s="195">
        <f t="shared" ca="1" si="60"/>
        <v>164.79222648201176</v>
      </c>
      <c r="F794" s="195">
        <f t="shared" ca="1" si="61"/>
        <v>186.04666331583508</v>
      </c>
      <c r="G794" s="195">
        <f t="shared" ca="1" si="62"/>
        <v>0</v>
      </c>
      <c r="H794" s="195">
        <f t="shared" ca="1" si="63"/>
        <v>0</v>
      </c>
      <c r="O794" s="154"/>
      <c r="P794" s="154"/>
    </row>
    <row r="795" spans="3:16" hidden="1" outlineLevel="2">
      <c r="C795" s="179">
        <v>771</v>
      </c>
      <c r="D795" s="195">
        <f t="shared" ca="1" si="64"/>
        <v>1.2296504022511681</v>
      </c>
      <c r="E795" s="195">
        <f t="shared" ca="1" si="60"/>
        <v>322.48074076681559</v>
      </c>
      <c r="F795" s="195">
        <f t="shared" ca="1" si="61"/>
        <v>302.91310930782629</v>
      </c>
      <c r="G795" s="195">
        <f t="shared" ca="1" si="62"/>
        <v>72.480740766815586</v>
      </c>
      <c r="H795" s="195">
        <f t="shared" ca="1" si="63"/>
        <v>52.913109307826289</v>
      </c>
      <c r="O795" s="154"/>
      <c r="P795" s="154"/>
    </row>
    <row r="796" spans="3:16" hidden="1" outlineLevel="2">
      <c r="C796" s="179">
        <v>772</v>
      </c>
      <c r="D796" s="195">
        <f t="shared" ca="1" si="64"/>
        <v>-9.8172370253410191E-2</v>
      </c>
      <c r="E796" s="195">
        <f t="shared" ca="1" si="60"/>
        <v>240.88024972147869</v>
      </c>
      <c r="F796" s="195">
        <f t="shared" ca="1" si="61"/>
        <v>245.08907378661181</v>
      </c>
      <c r="G796" s="195">
        <f t="shared" ca="1" si="62"/>
        <v>0</v>
      </c>
      <c r="H796" s="195">
        <f t="shared" ca="1" si="63"/>
        <v>0</v>
      </c>
      <c r="O796" s="154"/>
      <c r="P796" s="154"/>
    </row>
    <row r="797" spans="3:16" hidden="1" outlineLevel="2">
      <c r="C797" s="179">
        <v>773</v>
      </c>
      <c r="D797" s="195">
        <f t="shared" ca="1" si="64"/>
        <v>0.90477366640975765</v>
      </c>
      <c r="E797" s="195">
        <f t="shared" ca="1" si="60"/>
        <v>300.2642439456514</v>
      </c>
      <c r="F797" s="195">
        <f t="shared" ca="1" si="61"/>
        <v>287.61397418162352</v>
      </c>
      <c r="G797" s="195">
        <f t="shared" ca="1" si="62"/>
        <v>50.264243945651401</v>
      </c>
      <c r="H797" s="195">
        <f t="shared" ca="1" si="63"/>
        <v>37.613974181623519</v>
      </c>
      <c r="O797" s="154"/>
      <c r="P797" s="154"/>
    </row>
    <row r="798" spans="3:16" hidden="1" outlineLevel="2">
      <c r="C798" s="179">
        <v>774</v>
      </c>
      <c r="D798" s="195">
        <f t="shared" ca="1" si="64"/>
        <v>-0.63154077398233732</v>
      </c>
      <c r="E798" s="195">
        <f t="shared" ca="1" si="60"/>
        <v>214.24292069872035</v>
      </c>
      <c r="F798" s="195">
        <f t="shared" ca="1" si="61"/>
        <v>225.09775344328671</v>
      </c>
      <c r="G798" s="195">
        <f t="shared" ca="1" si="62"/>
        <v>0</v>
      </c>
      <c r="H798" s="195">
        <f t="shared" ca="1" si="63"/>
        <v>0</v>
      </c>
      <c r="O798" s="154"/>
      <c r="P798" s="154"/>
    </row>
    <row r="799" spans="3:16" hidden="1" outlineLevel="2">
      <c r="C799" s="179">
        <v>775</v>
      </c>
      <c r="D799" s="195">
        <f t="shared" ca="1" si="64"/>
        <v>1.2453280159113589</v>
      </c>
      <c r="E799" s="195">
        <f t="shared" ca="1" si="60"/>
        <v>323.59347900773065</v>
      </c>
      <c r="F799" s="195">
        <f t="shared" ca="1" si="61"/>
        <v>303.67164647466961</v>
      </c>
      <c r="G799" s="195">
        <f t="shared" ca="1" si="62"/>
        <v>73.59347900773065</v>
      </c>
      <c r="H799" s="195">
        <f t="shared" ca="1" si="63"/>
        <v>53.671646474669615</v>
      </c>
      <c r="O799" s="154"/>
      <c r="P799" s="154"/>
    </row>
    <row r="800" spans="3:16" hidden="1" outlineLevel="2">
      <c r="C800" s="179">
        <v>776</v>
      </c>
      <c r="D800" s="195">
        <f t="shared" ca="1" si="64"/>
        <v>-0.20117143902840229</v>
      </c>
      <c r="E800" s="195">
        <f t="shared" ca="1" si="60"/>
        <v>235.49022603038924</v>
      </c>
      <c r="F800" s="195">
        <f t="shared" ca="1" si="61"/>
        <v>241.09487399294542</v>
      </c>
      <c r="G800" s="195">
        <f t="shared" ca="1" si="62"/>
        <v>0</v>
      </c>
      <c r="H800" s="195">
        <f t="shared" ca="1" si="63"/>
        <v>0</v>
      </c>
      <c r="O800" s="154"/>
      <c r="P800" s="154"/>
    </row>
    <row r="801" spans="3:16" hidden="1" outlineLevel="2">
      <c r="C801" s="179">
        <v>777</v>
      </c>
      <c r="D801" s="195">
        <f t="shared" ca="1" si="64"/>
        <v>-1.4380850778317722</v>
      </c>
      <c r="E801" s="195">
        <f t="shared" ca="1" si="60"/>
        <v>179.45062087117435</v>
      </c>
      <c r="F801" s="195">
        <f t="shared" ca="1" si="61"/>
        <v>197.92115572977093</v>
      </c>
      <c r="G801" s="195">
        <f t="shared" ca="1" si="62"/>
        <v>0</v>
      </c>
      <c r="H801" s="195">
        <f t="shared" ca="1" si="63"/>
        <v>0</v>
      </c>
      <c r="O801" s="154"/>
      <c r="P801" s="154"/>
    </row>
    <row r="802" spans="3:16" hidden="1" outlineLevel="2">
      <c r="C802" s="179">
        <v>778</v>
      </c>
      <c r="D802" s="195">
        <f t="shared" ca="1" si="64"/>
        <v>-2.7753383044238493</v>
      </c>
      <c r="E802" s="195">
        <f t="shared" ca="1" si="60"/>
        <v>133.76500463973386</v>
      </c>
      <c r="F802" s="195">
        <f t="shared" ca="1" si="61"/>
        <v>159.89862896797365</v>
      </c>
      <c r="G802" s="195">
        <f t="shared" ca="1" si="62"/>
        <v>0</v>
      </c>
      <c r="H802" s="195">
        <f t="shared" ca="1" si="63"/>
        <v>0</v>
      </c>
      <c r="O802" s="154"/>
      <c r="P802" s="154"/>
    </row>
    <row r="803" spans="3:16" hidden="1" outlineLevel="2">
      <c r="C803" s="179">
        <v>779</v>
      </c>
      <c r="D803" s="195">
        <f t="shared" ca="1" si="64"/>
        <v>-6.6348913176814017E-2</v>
      </c>
      <c r="E803" s="195">
        <f t="shared" ca="1" si="60"/>
        <v>242.57041361889716</v>
      </c>
      <c r="F803" s="195">
        <f t="shared" ca="1" si="61"/>
        <v>246.33648546663346</v>
      </c>
      <c r="G803" s="195">
        <f t="shared" ca="1" si="62"/>
        <v>0</v>
      </c>
      <c r="H803" s="195">
        <f t="shared" ca="1" si="63"/>
        <v>0</v>
      </c>
      <c r="O803" s="154"/>
      <c r="P803" s="154"/>
    </row>
    <row r="804" spans="3:16" hidden="1" outlineLevel="2">
      <c r="C804" s="179">
        <v>780</v>
      </c>
      <c r="D804" s="195">
        <f t="shared" ca="1" si="64"/>
        <v>-0.35403341535638055</v>
      </c>
      <c r="E804" s="195">
        <f t="shared" ca="1" si="60"/>
        <v>227.71235580504177</v>
      </c>
      <c r="F804" s="195">
        <f t="shared" ca="1" si="61"/>
        <v>235.28671415872091</v>
      </c>
      <c r="G804" s="195">
        <f t="shared" ca="1" si="62"/>
        <v>0</v>
      </c>
      <c r="H804" s="195">
        <f t="shared" ca="1" si="63"/>
        <v>0</v>
      </c>
      <c r="O804" s="154"/>
      <c r="P804" s="154"/>
    </row>
    <row r="805" spans="3:16" hidden="1" outlineLevel="2">
      <c r="C805" s="179">
        <v>781</v>
      </c>
      <c r="D805" s="195">
        <f t="shared" ca="1" si="64"/>
        <v>0.66861347423324813</v>
      </c>
      <c r="E805" s="195">
        <f t="shared" ca="1" si="60"/>
        <v>285.08141348797773</v>
      </c>
      <c r="F805" s="195">
        <f t="shared" ca="1" si="61"/>
        <v>276.97996132265615</v>
      </c>
      <c r="G805" s="195">
        <f t="shared" ca="1" si="62"/>
        <v>35.081413487977727</v>
      </c>
      <c r="H805" s="195">
        <f t="shared" ca="1" si="63"/>
        <v>26.979961322656152</v>
      </c>
      <c r="O805" s="154"/>
      <c r="P805" s="154"/>
    </row>
    <row r="806" spans="3:16" hidden="1" outlineLevel="2">
      <c r="C806" s="179">
        <v>782</v>
      </c>
      <c r="D806" s="195">
        <f t="shared" ca="1" si="64"/>
        <v>1.2767727696442051</v>
      </c>
      <c r="E806" s="195">
        <f t="shared" ca="1" si="60"/>
        <v>325.83689670421086</v>
      </c>
      <c r="F806" s="195">
        <f t="shared" ca="1" si="61"/>
        <v>305.19878281293239</v>
      </c>
      <c r="G806" s="195">
        <f t="shared" ca="1" si="62"/>
        <v>75.836896704210858</v>
      </c>
      <c r="H806" s="195">
        <f t="shared" ca="1" si="63"/>
        <v>55.198782812932393</v>
      </c>
      <c r="O806" s="154"/>
      <c r="P806" s="154"/>
    </row>
    <row r="807" spans="3:16" hidden="1" outlineLevel="2">
      <c r="C807" s="179">
        <v>783</v>
      </c>
      <c r="D807" s="195">
        <f t="shared" ca="1" si="64"/>
        <v>-1.5391450263998012</v>
      </c>
      <c r="E807" s="195">
        <f t="shared" ca="1" si="60"/>
        <v>175.50992977805353</v>
      </c>
      <c r="F807" s="195">
        <f t="shared" ca="1" si="61"/>
        <v>194.7558853184388</v>
      </c>
      <c r="G807" s="195">
        <f t="shared" ca="1" si="62"/>
        <v>0</v>
      </c>
      <c r="H807" s="195">
        <f t="shared" ca="1" si="63"/>
        <v>0</v>
      </c>
      <c r="O807" s="154"/>
      <c r="P807" s="154"/>
    </row>
    <row r="808" spans="3:16" hidden="1" outlineLevel="2">
      <c r="C808" s="179">
        <v>784</v>
      </c>
      <c r="D808" s="195">
        <f t="shared" ca="1" si="64"/>
        <v>-1.1163261956618338</v>
      </c>
      <c r="E808" s="195">
        <f t="shared" ca="1" si="60"/>
        <v>192.59615814842616</v>
      </c>
      <c r="F808" s="195">
        <f t="shared" ca="1" si="61"/>
        <v>208.34558082948917</v>
      </c>
      <c r="G808" s="195">
        <f t="shared" ca="1" si="62"/>
        <v>0</v>
      </c>
      <c r="H808" s="195">
        <f t="shared" ca="1" si="63"/>
        <v>0</v>
      </c>
      <c r="O808" s="154"/>
      <c r="P808" s="154"/>
    </row>
    <row r="809" spans="3:16" hidden="1" outlineLevel="2">
      <c r="C809" s="179">
        <v>785</v>
      </c>
      <c r="D809" s="195">
        <f t="shared" ca="1" si="64"/>
        <v>0.32945114089219457</v>
      </c>
      <c r="E809" s="195">
        <f t="shared" ca="1" si="60"/>
        <v>264.60959549121384</v>
      </c>
      <c r="F809" s="195">
        <f t="shared" ca="1" si="61"/>
        <v>262.39196434142247</v>
      </c>
      <c r="G809" s="195">
        <f t="shared" ca="1" si="62"/>
        <v>14.609595491213838</v>
      </c>
      <c r="H809" s="195">
        <f t="shared" ca="1" si="63"/>
        <v>12.391964341422465</v>
      </c>
      <c r="O809" s="154"/>
      <c r="P809" s="154"/>
    </row>
    <row r="810" spans="3:16" hidden="1" outlineLevel="2">
      <c r="C810" s="179">
        <v>786</v>
      </c>
      <c r="D810" s="195">
        <f t="shared" ca="1" si="64"/>
        <v>-0.99742486998468505</v>
      </c>
      <c r="E810" s="195">
        <f t="shared" ca="1" si="60"/>
        <v>197.69393235327038</v>
      </c>
      <c r="F810" s="195">
        <f t="shared" ca="1" si="61"/>
        <v>212.33520507365083</v>
      </c>
      <c r="G810" s="195">
        <f t="shared" ca="1" si="62"/>
        <v>0</v>
      </c>
      <c r="H810" s="195">
        <f t="shared" ca="1" si="63"/>
        <v>0</v>
      </c>
      <c r="O810" s="154"/>
      <c r="P810" s="154"/>
    </row>
    <row r="811" spans="3:16" hidden="1" outlineLevel="2">
      <c r="C811" s="179">
        <v>787</v>
      </c>
      <c r="D811" s="195">
        <f t="shared" ca="1" si="64"/>
        <v>-0.22992369399120149</v>
      </c>
      <c r="E811" s="195">
        <f t="shared" ca="1" si="60"/>
        <v>234.00724771913735</v>
      </c>
      <c r="F811" s="195">
        <f t="shared" ca="1" si="61"/>
        <v>239.99155803397386</v>
      </c>
      <c r="G811" s="195">
        <f t="shared" ca="1" si="62"/>
        <v>0</v>
      </c>
      <c r="H811" s="195">
        <f t="shared" ca="1" si="63"/>
        <v>0</v>
      </c>
      <c r="O811" s="154"/>
      <c r="P811" s="154"/>
    </row>
    <row r="812" spans="3:16" hidden="1" outlineLevel="2">
      <c r="C812" s="179">
        <v>788</v>
      </c>
      <c r="D812" s="195">
        <f t="shared" ca="1" si="64"/>
        <v>-0.47042268552251659</v>
      </c>
      <c r="E812" s="195">
        <f t="shared" ca="1" si="60"/>
        <v>221.96299670370206</v>
      </c>
      <c r="F812" s="195">
        <f t="shared" ca="1" si="61"/>
        <v>230.95838391652251</v>
      </c>
      <c r="G812" s="195">
        <f t="shared" ca="1" si="62"/>
        <v>0</v>
      </c>
      <c r="H812" s="195">
        <f t="shared" ca="1" si="63"/>
        <v>0</v>
      </c>
      <c r="O812" s="154"/>
      <c r="P812" s="154"/>
    </row>
    <row r="813" spans="3:16" hidden="1" outlineLevel="2">
      <c r="C813" s="179">
        <v>789</v>
      </c>
      <c r="D813" s="195">
        <f t="shared" ca="1" si="64"/>
        <v>-0.30419418599971509</v>
      </c>
      <c r="E813" s="195">
        <f t="shared" ca="1" si="60"/>
        <v>230.21961374712339</v>
      </c>
      <c r="F813" s="195">
        <f t="shared" ca="1" si="61"/>
        <v>237.16487154855892</v>
      </c>
      <c r="G813" s="195">
        <f t="shared" ca="1" si="62"/>
        <v>0</v>
      </c>
      <c r="H813" s="195">
        <f t="shared" ca="1" si="63"/>
        <v>0</v>
      </c>
      <c r="O813" s="154"/>
      <c r="P813" s="154"/>
    </row>
    <row r="814" spans="3:16" hidden="1" outlineLevel="2">
      <c r="C814" s="179">
        <v>790</v>
      </c>
      <c r="D814" s="195">
        <f t="shared" ca="1" si="64"/>
        <v>-2.0594622086279228</v>
      </c>
      <c r="E814" s="195">
        <f t="shared" ca="1" si="60"/>
        <v>156.5497378406416</v>
      </c>
      <c r="F814" s="195">
        <f t="shared" ca="1" si="61"/>
        <v>179.24292163730931</v>
      </c>
      <c r="G814" s="195">
        <f t="shared" ca="1" si="62"/>
        <v>0</v>
      </c>
      <c r="H814" s="195">
        <f t="shared" ca="1" si="63"/>
        <v>0</v>
      </c>
      <c r="O814" s="154"/>
      <c r="P814" s="154"/>
    </row>
    <row r="815" spans="3:16" hidden="1" outlineLevel="2">
      <c r="C815" s="179">
        <v>791</v>
      </c>
      <c r="D815" s="195">
        <f t="shared" ca="1" si="64"/>
        <v>1.340053967347663</v>
      </c>
      <c r="E815" s="195">
        <f t="shared" ca="1" si="60"/>
        <v>330.39893267784589</v>
      </c>
      <c r="F815" s="195">
        <f t="shared" ca="1" si="61"/>
        <v>308.29539694032746</v>
      </c>
      <c r="G815" s="195">
        <f t="shared" ca="1" si="62"/>
        <v>80.398932677845892</v>
      </c>
      <c r="H815" s="195">
        <f t="shared" ca="1" si="63"/>
        <v>58.295396940327464</v>
      </c>
      <c r="O815" s="154"/>
      <c r="P815" s="154"/>
    </row>
    <row r="816" spans="3:16" hidden="1" outlineLevel="2">
      <c r="C816" s="179">
        <v>792</v>
      </c>
      <c r="D816" s="195">
        <f t="shared" ca="1" si="64"/>
        <v>-0.30110172782996875</v>
      </c>
      <c r="E816" s="195">
        <f t="shared" ca="1" si="60"/>
        <v>230.37609228343547</v>
      </c>
      <c r="F816" s="195">
        <f t="shared" ca="1" si="61"/>
        <v>237.2819014835982</v>
      </c>
      <c r="G816" s="195">
        <f t="shared" ca="1" si="62"/>
        <v>0</v>
      </c>
      <c r="H816" s="195">
        <f t="shared" ca="1" si="63"/>
        <v>0</v>
      </c>
      <c r="O816" s="154"/>
      <c r="P816" s="154"/>
    </row>
    <row r="817" spans="3:16" hidden="1" outlineLevel="2">
      <c r="C817" s="179">
        <v>793</v>
      </c>
      <c r="D817" s="195">
        <f t="shared" ca="1" si="64"/>
        <v>-0.7449426486106776</v>
      </c>
      <c r="E817" s="195">
        <f t="shared" ca="1" si="60"/>
        <v>208.97076121684816</v>
      </c>
      <c r="F817" s="195">
        <f t="shared" ca="1" si="61"/>
        <v>221.06218605270828</v>
      </c>
      <c r="G817" s="195">
        <f t="shared" ca="1" si="62"/>
        <v>0</v>
      </c>
      <c r="H817" s="195">
        <f t="shared" ca="1" si="63"/>
        <v>0</v>
      </c>
      <c r="O817" s="154"/>
      <c r="P817" s="154"/>
    </row>
    <row r="818" spans="3:16" hidden="1" outlineLevel="2">
      <c r="C818" s="179">
        <v>794</v>
      </c>
      <c r="D818" s="195">
        <f t="shared" ca="1" si="64"/>
        <v>-0.13281195566139295</v>
      </c>
      <c r="E818" s="195">
        <f t="shared" ca="1" si="60"/>
        <v>239.05390262809601</v>
      </c>
      <c r="F818" s="195">
        <f t="shared" ca="1" si="61"/>
        <v>243.73845471646092</v>
      </c>
      <c r="G818" s="195">
        <f t="shared" ca="1" si="62"/>
        <v>0</v>
      </c>
      <c r="H818" s="195">
        <f t="shared" ca="1" si="63"/>
        <v>0</v>
      </c>
      <c r="O818" s="154"/>
      <c r="P818" s="154"/>
    </row>
    <row r="819" spans="3:16" hidden="1" outlineLevel="2">
      <c r="C819" s="179">
        <v>795</v>
      </c>
      <c r="D819" s="195">
        <f t="shared" ca="1" si="64"/>
        <v>-0.190478686642785</v>
      </c>
      <c r="E819" s="195">
        <f t="shared" ca="1" si="60"/>
        <v>236.04412903799158</v>
      </c>
      <c r="F819" s="195">
        <f t="shared" ca="1" si="61"/>
        <v>241.50648178153574</v>
      </c>
      <c r="G819" s="195">
        <f t="shared" ca="1" si="62"/>
        <v>0</v>
      </c>
      <c r="H819" s="195">
        <f t="shared" ca="1" si="63"/>
        <v>0</v>
      </c>
      <c r="O819" s="154"/>
      <c r="P819" s="154"/>
    </row>
    <row r="820" spans="3:16" hidden="1" outlineLevel="2">
      <c r="C820" s="179">
        <v>796</v>
      </c>
      <c r="D820" s="195">
        <f t="shared" ca="1" si="64"/>
        <v>0.7691712880321796</v>
      </c>
      <c r="E820" s="195">
        <f t="shared" ca="1" si="60"/>
        <v>291.45013571803247</v>
      </c>
      <c r="F820" s="195">
        <f t="shared" ca="1" si="61"/>
        <v>281.45903170482421</v>
      </c>
      <c r="G820" s="195">
        <f t="shared" ca="1" si="62"/>
        <v>41.45013571803247</v>
      </c>
      <c r="H820" s="195">
        <f t="shared" ca="1" si="63"/>
        <v>31.459031704824213</v>
      </c>
      <c r="O820" s="154"/>
      <c r="P820" s="154"/>
    </row>
    <row r="821" spans="3:16" hidden="1" outlineLevel="2">
      <c r="C821" s="179">
        <v>797</v>
      </c>
      <c r="D821" s="195">
        <f t="shared" ca="1" si="64"/>
        <v>-1.9719535978606983</v>
      </c>
      <c r="E821" s="195">
        <f t="shared" ca="1" si="60"/>
        <v>159.5888448028833</v>
      </c>
      <c r="F821" s="195">
        <f t="shared" ca="1" si="61"/>
        <v>181.76270584689985</v>
      </c>
      <c r="G821" s="195">
        <f t="shared" ca="1" si="62"/>
        <v>0</v>
      </c>
      <c r="H821" s="195">
        <f t="shared" ca="1" si="63"/>
        <v>0</v>
      </c>
      <c r="O821" s="154"/>
      <c r="P821" s="154"/>
    </row>
    <row r="822" spans="3:16" hidden="1" outlineLevel="2">
      <c r="C822" s="179">
        <v>798</v>
      </c>
      <c r="D822" s="195">
        <f t="shared" ca="1" si="64"/>
        <v>0.33849960024772013</v>
      </c>
      <c r="E822" s="195">
        <f t="shared" ca="1" si="60"/>
        <v>265.1361860604743</v>
      </c>
      <c r="F822" s="195">
        <f t="shared" ca="1" si="61"/>
        <v>262.77099495914575</v>
      </c>
      <c r="G822" s="195">
        <f t="shared" ca="1" si="62"/>
        <v>15.136186060474301</v>
      </c>
      <c r="H822" s="195">
        <f t="shared" ca="1" si="63"/>
        <v>12.770994959145753</v>
      </c>
      <c r="O822" s="154"/>
      <c r="P822" s="154"/>
    </row>
    <row r="823" spans="3:16" hidden="1" outlineLevel="2">
      <c r="C823" s="179">
        <v>799</v>
      </c>
      <c r="D823" s="195">
        <f t="shared" ca="1" si="64"/>
        <v>0.18539280123571469</v>
      </c>
      <c r="E823" s="195">
        <f t="shared" ca="1" si="60"/>
        <v>256.36536598014891</v>
      </c>
      <c r="F823" s="195">
        <f t="shared" ca="1" si="61"/>
        <v>256.43062545995417</v>
      </c>
      <c r="G823" s="195">
        <f t="shared" ca="1" si="62"/>
        <v>6.3653659801489084</v>
      </c>
      <c r="H823" s="195">
        <f t="shared" ca="1" si="63"/>
        <v>6.4306254599541717</v>
      </c>
      <c r="O823" s="154"/>
      <c r="P823" s="154"/>
    </row>
    <row r="824" spans="3:16" hidden="1" outlineLevel="2">
      <c r="C824" s="179">
        <v>800</v>
      </c>
      <c r="D824" s="195">
        <f t="shared" ca="1" si="64"/>
        <v>0.49546250765726724</v>
      </c>
      <c r="E824" s="195">
        <f t="shared" ca="1" si="60"/>
        <v>274.43949479260112</v>
      </c>
      <c r="F824" s="195">
        <f t="shared" ca="1" si="61"/>
        <v>269.43382583366599</v>
      </c>
      <c r="G824" s="195">
        <f t="shared" ca="1" si="62"/>
        <v>24.439494792601124</v>
      </c>
      <c r="H824" s="195">
        <f t="shared" ca="1" si="63"/>
        <v>19.433825833665992</v>
      </c>
      <c r="O824" s="154"/>
      <c r="P824" s="154"/>
    </row>
    <row r="825" spans="3:16" hidden="1" outlineLevel="2">
      <c r="C825" s="179">
        <v>801</v>
      </c>
      <c r="D825" s="195">
        <f t="shared" ca="1" si="64"/>
        <v>-1.3714269167536237</v>
      </c>
      <c r="E825" s="195">
        <f t="shared" ca="1" si="60"/>
        <v>182.09816707865633</v>
      </c>
      <c r="F825" s="195">
        <f t="shared" ca="1" si="61"/>
        <v>200.03704206252618</v>
      </c>
      <c r="G825" s="195">
        <f t="shared" ca="1" si="62"/>
        <v>0</v>
      </c>
      <c r="H825" s="195">
        <f t="shared" ca="1" si="63"/>
        <v>0</v>
      </c>
      <c r="O825" s="154"/>
      <c r="P825" s="154"/>
    </row>
    <row r="826" spans="3:16" hidden="1" outlineLevel="2">
      <c r="C826" s="179">
        <v>802</v>
      </c>
      <c r="D826" s="195">
        <f t="shared" ca="1" si="64"/>
        <v>-2.6470146569515114</v>
      </c>
      <c r="E826" s="195">
        <f t="shared" ca="1" si="60"/>
        <v>137.59014224833234</v>
      </c>
      <c r="F826" s="195">
        <f t="shared" ca="1" si="61"/>
        <v>163.2056724934765</v>
      </c>
      <c r="G826" s="195">
        <f t="shared" ca="1" si="62"/>
        <v>0</v>
      </c>
      <c r="H826" s="195">
        <f t="shared" ca="1" si="63"/>
        <v>0</v>
      </c>
      <c r="O826" s="154"/>
      <c r="P826" s="154"/>
    </row>
    <row r="827" spans="3:16" hidden="1" outlineLevel="2">
      <c r="C827" s="179">
        <v>803</v>
      </c>
      <c r="D827" s="195">
        <f t="shared" ca="1" si="64"/>
        <v>-0.64674010527832215</v>
      </c>
      <c r="E827" s="195">
        <f t="shared" ca="1" si="60"/>
        <v>213.52864304706461</v>
      </c>
      <c r="F827" s="195">
        <f t="shared" ca="1" si="61"/>
        <v>224.55261743931831</v>
      </c>
      <c r="G827" s="195">
        <f t="shared" ca="1" si="62"/>
        <v>0</v>
      </c>
      <c r="H827" s="195">
        <f t="shared" ca="1" si="63"/>
        <v>0</v>
      </c>
      <c r="O827" s="154"/>
      <c r="P827" s="154"/>
    </row>
    <row r="828" spans="3:16" hidden="1" outlineLevel="2">
      <c r="C828" s="179">
        <v>804</v>
      </c>
      <c r="D828" s="195">
        <f t="shared" ca="1" si="64"/>
        <v>-1.3361322074595925</v>
      </c>
      <c r="E828" s="195">
        <f t="shared" ca="1" si="60"/>
        <v>183.51579178752462</v>
      </c>
      <c r="F828" s="195">
        <f t="shared" ca="1" si="61"/>
        <v>201.1665229517339</v>
      </c>
      <c r="G828" s="195">
        <f t="shared" ca="1" si="62"/>
        <v>0</v>
      </c>
      <c r="H828" s="195">
        <f t="shared" ca="1" si="63"/>
        <v>0</v>
      </c>
      <c r="O828" s="154"/>
      <c r="P828" s="154"/>
    </row>
    <row r="829" spans="3:16" hidden="1" outlineLevel="2">
      <c r="C829" s="179">
        <v>805</v>
      </c>
      <c r="D829" s="195">
        <f t="shared" ca="1" si="64"/>
        <v>-0.84563439141916352</v>
      </c>
      <c r="E829" s="195">
        <f t="shared" ca="1" si="60"/>
        <v>204.39835044555144</v>
      </c>
      <c r="F829" s="195">
        <f t="shared" ca="1" si="61"/>
        <v>217.53960847879148</v>
      </c>
      <c r="G829" s="195">
        <f t="shared" ca="1" si="62"/>
        <v>0</v>
      </c>
      <c r="H829" s="195">
        <f t="shared" ca="1" si="63"/>
        <v>0</v>
      </c>
      <c r="O829" s="154"/>
      <c r="P829" s="154"/>
    </row>
    <row r="830" spans="3:16" hidden="1" outlineLevel="2">
      <c r="C830" s="179">
        <v>806</v>
      </c>
      <c r="D830" s="195">
        <f t="shared" ca="1" si="64"/>
        <v>1.1539741965411008</v>
      </c>
      <c r="E830" s="195">
        <f t="shared" ca="1" si="60"/>
        <v>317.16310432493577</v>
      </c>
      <c r="F830" s="195">
        <f t="shared" ca="1" si="61"/>
        <v>299.27819483912367</v>
      </c>
      <c r="G830" s="195">
        <f t="shared" ca="1" si="62"/>
        <v>67.163104324935773</v>
      </c>
      <c r="H830" s="195">
        <f t="shared" ca="1" si="63"/>
        <v>49.278194839123671</v>
      </c>
      <c r="O830" s="154"/>
      <c r="P830" s="154"/>
    </row>
    <row r="831" spans="3:16" hidden="1" outlineLevel="2">
      <c r="C831" s="179">
        <v>807</v>
      </c>
      <c r="D831" s="195">
        <f t="shared" ca="1" si="64"/>
        <v>-1.431058230008935</v>
      </c>
      <c r="E831" s="195">
        <f t="shared" ca="1" si="60"/>
        <v>179.72789023183373</v>
      </c>
      <c r="F831" s="195">
        <f t="shared" ca="1" si="61"/>
        <v>198.14314492850031</v>
      </c>
      <c r="G831" s="195">
        <f t="shared" ca="1" si="62"/>
        <v>0</v>
      </c>
      <c r="H831" s="195">
        <f t="shared" ca="1" si="63"/>
        <v>0</v>
      </c>
      <c r="O831" s="154"/>
      <c r="P831" s="154"/>
    </row>
    <row r="832" spans="3:16" hidden="1" outlineLevel="2">
      <c r="C832" s="179">
        <v>808</v>
      </c>
      <c r="D832" s="195">
        <f t="shared" ca="1" si="64"/>
        <v>2.338868505908093E-2</v>
      </c>
      <c r="E832" s="195">
        <f t="shared" ca="1" si="60"/>
        <v>247.40057691638734</v>
      </c>
      <c r="F832" s="195">
        <f t="shared" ca="1" si="61"/>
        <v>249.88830691482539</v>
      </c>
      <c r="G832" s="195">
        <f t="shared" ca="1" si="62"/>
        <v>0</v>
      </c>
      <c r="H832" s="195">
        <f t="shared" ca="1" si="63"/>
        <v>0</v>
      </c>
      <c r="O832" s="154"/>
      <c r="P832" s="154"/>
    </row>
    <row r="833" spans="3:16" hidden="1" outlineLevel="2">
      <c r="C833" s="179">
        <v>809</v>
      </c>
      <c r="D833" s="195">
        <f t="shared" ca="1" si="64"/>
        <v>-0.15569620035302964</v>
      </c>
      <c r="E833" s="195">
        <f t="shared" ca="1" si="60"/>
        <v>237.85494972157747</v>
      </c>
      <c r="F833" s="195">
        <f t="shared" ca="1" si="61"/>
        <v>242.85026900420624</v>
      </c>
      <c r="G833" s="195">
        <f t="shared" ca="1" si="62"/>
        <v>0</v>
      </c>
      <c r="H833" s="195">
        <f t="shared" ca="1" si="63"/>
        <v>0</v>
      </c>
      <c r="O833" s="154"/>
      <c r="P833" s="154"/>
    </row>
    <row r="834" spans="3:16" hidden="1" outlineLevel="2">
      <c r="C834" s="179">
        <v>810</v>
      </c>
      <c r="D834" s="195">
        <f t="shared" ca="1" si="64"/>
        <v>-1.0334211867314058</v>
      </c>
      <c r="E834" s="195">
        <f t="shared" ca="1" si="60"/>
        <v>196.13654659971112</v>
      </c>
      <c r="F834" s="195">
        <f t="shared" ca="1" si="61"/>
        <v>211.11938486478107</v>
      </c>
      <c r="G834" s="195">
        <f t="shared" ca="1" si="62"/>
        <v>0</v>
      </c>
      <c r="H834" s="195">
        <f t="shared" ca="1" si="63"/>
        <v>0</v>
      </c>
      <c r="O834" s="154"/>
      <c r="P834" s="154"/>
    </row>
    <row r="835" spans="3:16" hidden="1" outlineLevel="2">
      <c r="C835" s="179">
        <v>811</v>
      </c>
      <c r="D835" s="195">
        <f t="shared" ca="1" si="64"/>
        <v>-0.25398556404602063</v>
      </c>
      <c r="E835" s="195">
        <f t="shared" ca="1" si="60"/>
        <v>232.77336962866531</v>
      </c>
      <c r="F835" s="195">
        <f t="shared" ca="1" si="61"/>
        <v>239.07210887467448</v>
      </c>
      <c r="G835" s="195">
        <f t="shared" ca="1" si="62"/>
        <v>0</v>
      </c>
      <c r="H835" s="195">
        <f t="shared" ca="1" si="63"/>
        <v>0</v>
      </c>
      <c r="O835" s="154"/>
      <c r="P835" s="154"/>
    </row>
    <row r="836" spans="3:16" hidden="1" outlineLevel="2">
      <c r="C836" s="179">
        <v>812</v>
      </c>
      <c r="D836" s="195">
        <f t="shared" ca="1" si="64"/>
        <v>1.7074103760040575</v>
      </c>
      <c r="E836" s="195">
        <f t="shared" ca="1" si="60"/>
        <v>358.17252280557938</v>
      </c>
      <c r="F836" s="195">
        <f t="shared" ca="1" si="61"/>
        <v>326.90246830919114</v>
      </c>
      <c r="G836" s="195">
        <f t="shared" ca="1" si="62"/>
        <v>108.17252280557938</v>
      </c>
      <c r="H836" s="195">
        <f t="shared" ca="1" si="63"/>
        <v>76.902468309191136</v>
      </c>
      <c r="O836" s="154"/>
      <c r="P836" s="154"/>
    </row>
    <row r="837" spans="3:16" hidden="1" outlineLevel="2">
      <c r="C837" s="179">
        <v>813</v>
      </c>
      <c r="D837" s="195">
        <f t="shared" ca="1" si="64"/>
        <v>-0.37879695066901292</v>
      </c>
      <c r="E837" s="195">
        <f t="shared" ca="1" si="60"/>
        <v>226.47675164399507</v>
      </c>
      <c r="F837" s="195">
        <f t="shared" ca="1" si="61"/>
        <v>234.3590556384296</v>
      </c>
      <c r="G837" s="195">
        <f t="shared" ca="1" si="62"/>
        <v>0</v>
      </c>
      <c r="H837" s="195">
        <f t="shared" ca="1" si="63"/>
        <v>0</v>
      </c>
      <c r="O837" s="154"/>
      <c r="P837" s="154"/>
    </row>
    <row r="838" spans="3:16" hidden="1" outlineLevel="2">
      <c r="C838" s="179">
        <v>814</v>
      </c>
      <c r="D838" s="195">
        <f t="shared" ca="1" si="64"/>
        <v>0.30959095861082203</v>
      </c>
      <c r="E838" s="195">
        <f t="shared" ca="1" si="60"/>
        <v>263.4574622948349</v>
      </c>
      <c r="F838" s="195">
        <f t="shared" ca="1" si="61"/>
        <v>261.5619576295569</v>
      </c>
      <c r="G838" s="195">
        <f t="shared" ca="1" si="62"/>
        <v>13.457462294834897</v>
      </c>
      <c r="H838" s="195">
        <f t="shared" ca="1" si="63"/>
        <v>11.5619576295569</v>
      </c>
      <c r="O838" s="154"/>
      <c r="P838" s="154"/>
    </row>
    <row r="839" spans="3:16" hidden="1" outlineLevel="2">
      <c r="C839" s="179">
        <v>815</v>
      </c>
      <c r="D839" s="195">
        <f t="shared" ca="1" si="64"/>
        <v>-0.2098585140468221</v>
      </c>
      <c r="E839" s="195">
        <f t="shared" ca="1" si="60"/>
        <v>235.04117765745164</v>
      </c>
      <c r="F839" s="195">
        <f t="shared" ca="1" si="61"/>
        <v>240.76098946669134</v>
      </c>
      <c r="G839" s="195">
        <f t="shared" ca="1" si="62"/>
        <v>0</v>
      </c>
      <c r="H839" s="195">
        <f t="shared" ca="1" si="63"/>
        <v>0</v>
      </c>
      <c r="O839" s="154"/>
      <c r="P839" s="154"/>
    </row>
    <row r="840" spans="3:16" hidden="1" outlineLevel="2">
      <c r="C840" s="179">
        <v>816</v>
      </c>
      <c r="D840" s="195">
        <f t="shared" ca="1" si="64"/>
        <v>1.2506080696940121</v>
      </c>
      <c r="E840" s="195">
        <f t="shared" ca="1" si="60"/>
        <v>323.9691010896201</v>
      </c>
      <c r="F840" s="195">
        <f t="shared" ca="1" si="61"/>
        <v>303.92754108975373</v>
      </c>
      <c r="G840" s="195">
        <f t="shared" ca="1" si="62"/>
        <v>73.969101089620096</v>
      </c>
      <c r="H840" s="195">
        <f t="shared" ca="1" si="63"/>
        <v>53.927541089753731</v>
      </c>
      <c r="O840" s="154"/>
      <c r="P840" s="154"/>
    </row>
    <row r="841" spans="3:16" hidden="1" outlineLevel="2">
      <c r="C841" s="179">
        <v>817</v>
      </c>
      <c r="D841" s="195">
        <f t="shared" ca="1" si="64"/>
        <v>0.46888003781562732</v>
      </c>
      <c r="E841" s="195">
        <f t="shared" ca="1" si="60"/>
        <v>272.8412792126806</v>
      </c>
      <c r="F841" s="195">
        <f t="shared" ca="1" si="61"/>
        <v>268.29367431958792</v>
      </c>
      <c r="G841" s="195">
        <f t="shared" ca="1" si="62"/>
        <v>22.841279212680604</v>
      </c>
      <c r="H841" s="195">
        <f t="shared" ca="1" si="63"/>
        <v>18.293674319587922</v>
      </c>
      <c r="O841" s="154"/>
      <c r="P841" s="154"/>
    </row>
    <row r="842" spans="3:16" hidden="1" outlineLevel="2">
      <c r="C842" s="179">
        <v>818</v>
      </c>
      <c r="D842" s="195">
        <f t="shared" ca="1" si="64"/>
        <v>1.5211778226676242</v>
      </c>
      <c r="E842" s="195">
        <f t="shared" ca="1" si="60"/>
        <v>343.81253893191354</v>
      </c>
      <c r="F842" s="195">
        <f t="shared" ca="1" si="61"/>
        <v>317.33330135647691</v>
      </c>
      <c r="G842" s="195">
        <f t="shared" ca="1" si="62"/>
        <v>93.812538931913537</v>
      </c>
      <c r="H842" s="195">
        <f t="shared" ca="1" si="63"/>
        <v>67.333301356476909</v>
      </c>
      <c r="O842" s="154"/>
      <c r="P842" s="154"/>
    </row>
    <row r="843" spans="3:16" hidden="1" outlineLevel="2">
      <c r="C843" s="179">
        <v>819</v>
      </c>
      <c r="D843" s="195">
        <f t="shared" ca="1" si="64"/>
        <v>0.11691943320423544</v>
      </c>
      <c r="E843" s="195">
        <f t="shared" ca="1" si="60"/>
        <v>252.53730102153122</v>
      </c>
      <c r="F843" s="195">
        <f t="shared" ca="1" si="61"/>
        <v>253.64477759996339</v>
      </c>
      <c r="G843" s="195">
        <f t="shared" ca="1" si="62"/>
        <v>2.5373010215312206</v>
      </c>
      <c r="H843" s="195">
        <f t="shared" ca="1" si="63"/>
        <v>3.6447775999633905</v>
      </c>
      <c r="O843" s="154"/>
      <c r="P843" s="154"/>
    </row>
    <row r="844" spans="3:16" hidden="1" outlineLevel="2">
      <c r="C844" s="179">
        <v>820</v>
      </c>
      <c r="D844" s="195">
        <f t="shared" ca="1" si="64"/>
        <v>-0.63783044247554821</v>
      </c>
      <c r="E844" s="195">
        <f t="shared" ca="1" si="60"/>
        <v>213.94705456585478</v>
      </c>
      <c r="F844" s="195">
        <f t="shared" ca="1" si="61"/>
        <v>224.8720091959178</v>
      </c>
      <c r="G844" s="195">
        <f t="shared" ca="1" si="62"/>
        <v>0</v>
      </c>
      <c r="H844" s="195">
        <f t="shared" ca="1" si="63"/>
        <v>0</v>
      </c>
      <c r="O844" s="154"/>
      <c r="P844" s="154"/>
    </row>
    <row r="845" spans="3:16" hidden="1" outlineLevel="2">
      <c r="C845" s="179">
        <v>821</v>
      </c>
      <c r="D845" s="195">
        <f t="shared" ca="1" si="64"/>
        <v>-4.3854987882243832E-2</v>
      </c>
      <c r="E845" s="195">
        <f t="shared" ca="1" si="60"/>
        <v>243.77222908295309</v>
      </c>
      <c r="F845" s="195">
        <f t="shared" ca="1" si="61"/>
        <v>247.22202727732287</v>
      </c>
      <c r="G845" s="195">
        <f t="shared" ca="1" si="62"/>
        <v>0</v>
      </c>
      <c r="H845" s="195">
        <f t="shared" ca="1" si="63"/>
        <v>0</v>
      </c>
      <c r="O845" s="154"/>
      <c r="P845" s="154"/>
    </row>
    <row r="846" spans="3:16" hidden="1" outlineLevel="2">
      <c r="C846" s="179">
        <v>822</v>
      </c>
      <c r="D846" s="195">
        <f t="shared" ca="1" si="64"/>
        <v>-0.88858512805124179</v>
      </c>
      <c r="E846" s="195">
        <f t="shared" ca="1" si="60"/>
        <v>202.47852618395291</v>
      </c>
      <c r="F846" s="195">
        <f t="shared" ca="1" si="61"/>
        <v>216.05416000674825</v>
      </c>
      <c r="G846" s="195">
        <f t="shared" ca="1" si="62"/>
        <v>0</v>
      </c>
      <c r="H846" s="195">
        <f t="shared" ca="1" si="63"/>
        <v>0</v>
      </c>
      <c r="O846" s="154"/>
      <c r="P846" s="154"/>
    </row>
    <row r="847" spans="3:16" hidden="1" outlineLevel="2">
      <c r="C847" s="179">
        <v>823</v>
      </c>
      <c r="D847" s="195">
        <f t="shared" ca="1" si="64"/>
        <v>0.61399171742134673</v>
      </c>
      <c r="E847" s="195">
        <f t="shared" ca="1" si="60"/>
        <v>281.68052648016163</v>
      </c>
      <c r="F847" s="195">
        <f t="shared" ca="1" si="61"/>
        <v>274.57693307578944</v>
      </c>
      <c r="G847" s="195">
        <f t="shared" ca="1" si="62"/>
        <v>31.680526480161632</v>
      </c>
      <c r="H847" s="195">
        <f t="shared" ca="1" si="63"/>
        <v>24.576933075789441</v>
      </c>
      <c r="O847" s="154"/>
      <c r="P847" s="154"/>
    </row>
    <row r="848" spans="3:16" hidden="1" outlineLevel="2">
      <c r="C848" s="179">
        <v>824</v>
      </c>
      <c r="D848" s="195">
        <f t="shared" ca="1" si="64"/>
        <v>-0.28494383691498681</v>
      </c>
      <c r="E848" s="195">
        <f t="shared" ca="1" si="60"/>
        <v>231.19541364784297</v>
      </c>
      <c r="F848" s="195">
        <f t="shared" ca="1" si="61"/>
        <v>237.89431500148788</v>
      </c>
      <c r="G848" s="195">
        <f t="shared" ca="1" si="62"/>
        <v>0</v>
      </c>
      <c r="H848" s="195">
        <f t="shared" ca="1" si="63"/>
        <v>0</v>
      </c>
      <c r="O848" s="154"/>
      <c r="P848" s="154"/>
    </row>
    <row r="849" spans="3:16" hidden="1" outlineLevel="2">
      <c r="C849" s="179">
        <v>825</v>
      </c>
      <c r="D849" s="195">
        <f t="shared" ca="1" si="64"/>
        <v>1.359370148807918</v>
      </c>
      <c r="E849" s="195">
        <f t="shared" ca="1" si="60"/>
        <v>331.80414805854514</v>
      </c>
      <c r="F849" s="195">
        <f t="shared" ca="1" si="61"/>
        <v>309.24686290487671</v>
      </c>
      <c r="G849" s="195">
        <f t="shared" ca="1" si="62"/>
        <v>81.804148058545138</v>
      </c>
      <c r="H849" s="195">
        <f t="shared" ca="1" si="63"/>
        <v>59.246862904876707</v>
      </c>
      <c r="O849" s="154"/>
      <c r="P849" s="154"/>
    </row>
    <row r="850" spans="3:16" hidden="1" outlineLevel="2">
      <c r="C850" s="179">
        <v>826</v>
      </c>
      <c r="D850" s="195">
        <f t="shared" ca="1" si="64"/>
        <v>1.0612825903075509</v>
      </c>
      <c r="E850" s="195">
        <f t="shared" ca="1" si="60"/>
        <v>310.76915389703294</v>
      </c>
      <c r="F850" s="195">
        <f t="shared" ca="1" si="61"/>
        <v>294.88536732063773</v>
      </c>
      <c r="G850" s="195">
        <f t="shared" ca="1" si="62"/>
        <v>60.769153897032936</v>
      </c>
      <c r="H850" s="195">
        <f t="shared" ca="1" si="63"/>
        <v>44.885367320637727</v>
      </c>
      <c r="O850" s="154"/>
      <c r="P850" s="154"/>
    </row>
    <row r="851" spans="3:16" hidden="1" outlineLevel="2">
      <c r="C851" s="179">
        <v>827</v>
      </c>
      <c r="D851" s="195">
        <f t="shared" ca="1" si="64"/>
        <v>-0.15998787079602433</v>
      </c>
      <c r="E851" s="195">
        <f t="shared" ca="1" si="60"/>
        <v>237.6307707435362</v>
      </c>
      <c r="F851" s="195">
        <f t="shared" ca="1" si="61"/>
        <v>242.68406100084906</v>
      </c>
      <c r="G851" s="195">
        <f t="shared" ca="1" si="62"/>
        <v>0</v>
      </c>
      <c r="H851" s="195">
        <f t="shared" ca="1" si="63"/>
        <v>0</v>
      </c>
      <c r="O851" s="154"/>
      <c r="P851" s="154"/>
    </row>
    <row r="852" spans="3:16" hidden="1" outlineLevel="2">
      <c r="C852" s="179">
        <v>828</v>
      </c>
      <c r="D852" s="195">
        <f t="shared" ca="1" si="64"/>
        <v>0.18112755110895024</v>
      </c>
      <c r="E852" s="195">
        <f t="shared" ca="1" si="60"/>
        <v>256.12522767311611</v>
      </c>
      <c r="F852" s="195">
        <f t="shared" ca="1" si="61"/>
        <v>256.25620304720798</v>
      </c>
      <c r="G852" s="195">
        <f t="shared" ca="1" si="62"/>
        <v>6.1252276731161146</v>
      </c>
      <c r="H852" s="195">
        <f t="shared" ca="1" si="63"/>
        <v>6.2562030472079755</v>
      </c>
      <c r="O852" s="154"/>
      <c r="P852" s="154"/>
    </row>
    <row r="853" spans="3:16" hidden="1" outlineLevel="2">
      <c r="C853" s="179">
        <v>829</v>
      </c>
      <c r="D853" s="195">
        <f t="shared" ca="1" si="64"/>
        <v>0.64408812103263136</v>
      </c>
      <c r="E853" s="195">
        <f t="shared" ca="1" si="60"/>
        <v>283.5493539336934</v>
      </c>
      <c r="F853" s="195">
        <f t="shared" ca="1" si="61"/>
        <v>275.89840297533732</v>
      </c>
      <c r="G853" s="195">
        <f t="shared" ca="1" si="62"/>
        <v>33.549353933693396</v>
      </c>
      <c r="H853" s="195">
        <f t="shared" ca="1" si="63"/>
        <v>25.898402975337319</v>
      </c>
      <c r="O853" s="154"/>
      <c r="P853" s="154"/>
    </row>
    <row r="854" spans="3:16" hidden="1" outlineLevel="2">
      <c r="C854" s="179">
        <v>830</v>
      </c>
      <c r="D854" s="195">
        <f t="shared" ca="1" si="64"/>
        <v>-1.2839977968637368</v>
      </c>
      <c r="E854" s="195">
        <f t="shared" ca="1" si="60"/>
        <v>185.63000469473371</v>
      </c>
      <c r="F854" s="195">
        <f t="shared" ca="1" si="61"/>
        <v>202.84657622377421</v>
      </c>
      <c r="G854" s="195">
        <f t="shared" ca="1" si="62"/>
        <v>0</v>
      </c>
      <c r="H854" s="195">
        <f t="shared" ca="1" si="63"/>
        <v>0</v>
      </c>
      <c r="O854" s="154"/>
      <c r="P854" s="154"/>
    </row>
    <row r="855" spans="3:16" hidden="1" outlineLevel="2">
      <c r="C855" s="179">
        <v>831</v>
      </c>
      <c r="D855" s="195">
        <f t="shared" ca="1" si="64"/>
        <v>-0.54968679008644061</v>
      </c>
      <c r="E855" s="195">
        <f t="shared" ca="1" si="60"/>
        <v>218.1308515387833</v>
      </c>
      <c r="F855" s="195">
        <f t="shared" ca="1" si="61"/>
        <v>228.05634631185907</v>
      </c>
      <c r="G855" s="195">
        <f t="shared" ca="1" si="62"/>
        <v>0</v>
      </c>
      <c r="H855" s="195">
        <f t="shared" ca="1" si="63"/>
        <v>0</v>
      </c>
      <c r="O855" s="154"/>
      <c r="P855" s="154"/>
    </row>
    <row r="856" spans="3:16" hidden="1" outlineLevel="2">
      <c r="C856" s="179">
        <v>832</v>
      </c>
      <c r="D856" s="195">
        <f t="shared" ca="1" si="64"/>
        <v>1.2261623379619124</v>
      </c>
      <c r="E856" s="195">
        <f t="shared" ca="1" si="60"/>
        <v>322.23369186640718</v>
      </c>
      <c r="F856" s="195">
        <f t="shared" ca="1" si="61"/>
        <v>302.74460253432198</v>
      </c>
      <c r="G856" s="195">
        <f t="shared" ca="1" si="62"/>
        <v>72.233691866407185</v>
      </c>
      <c r="H856" s="195">
        <f t="shared" ca="1" si="63"/>
        <v>52.744602534321984</v>
      </c>
      <c r="O856" s="154"/>
      <c r="P856" s="154"/>
    </row>
    <row r="857" spans="3:16" hidden="1" outlineLevel="2">
      <c r="C857" s="179">
        <v>833</v>
      </c>
      <c r="D857" s="195">
        <f t="shared" ca="1" si="64"/>
        <v>-0.35954717955750748</v>
      </c>
      <c r="E857" s="195">
        <f t="shared" ref="E857:E920" ca="1" si="65">$H$9 * EXP(($H$17 - $H$18 - ($H$11^2)/2)*$H$14 + $H$11*SQRT($H$14)*D857)</f>
        <v>227.43665831284426</v>
      </c>
      <c r="F857" s="195">
        <f t="shared" ref="F857:F920" ca="1" si="66">$H$9 * EXP(($H$17 - $H$18 - ($H$12^2)/2)*$H$14 + $H$12*SQRT($H$14)*D857)</f>
        <v>235.07984762212089</v>
      </c>
      <c r="G857" s="195">
        <f t="shared" ref="G857:G920" ca="1" si="67">MAX(E857-$H$16, 0)</f>
        <v>0</v>
      </c>
      <c r="H857" s="195">
        <f t="shared" ref="H857:H920" ca="1" si="68">MAX(F857-$H$16, 0)</f>
        <v>0</v>
      </c>
      <c r="O857" s="154"/>
      <c r="P857" s="154"/>
    </row>
    <row r="858" spans="3:16" hidden="1" outlineLevel="2">
      <c r="C858" s="179">
        <v>834</v>
      </c>
      <c r="D858" s="195">
        <f t="shared" ref="D858:D921" ca="1" si="69">_xlfn.NORM.S.INV(RAND())</f>
        <v>-0.36971345806872952</v>
      </c>
      <c r="E858" s="195">
        <f t="shared" ca="1" si="65"/>
        <v>226.92920208335644</v>
      </c>
      <c r="F858" s="195">
        <f t="shared" ca="1" si="66"/>
        <v>234.69890381373503</v>
      </c>
      <c r="G858" s="195">
        <f t="shared" ca="1" si="67"/>
        <v>0</v>
      </c>
      <c r="H858" s="195">
        <f t="shared" ca="1" si="68"/>
        <v>0</v>
      </c>
      <c r="O858" s="154"/>
      <c r="P858" s="154"/>
    </row>
    <row r="859" spans="3:16" hidden="1" outlineLevel="2">
      <c r="C859" s="179">
        <v>835</v>
      </c>
      <c r="D859" s="195">
        <f t="shared" ca="1" si="69"/>
        <v>2.1538884962284888</v>
      </c>
      <c r="E859" s="195">
        <f t="shared" ca="1" si="65"/>
        <v>395.08977806010751</v>
      </c>
      <c r="F859" s="195">
        <f t="shared" ca="1" si="66"/>
        <v>351.03552020252346</v>
      </c>
      <c r="G859" s="195">
        <f t="shared" ca="1" si="67"/>
        <v>145.08977806010751</v>
      </c>
      <c r="H859" s="195">
        <f t="shared" ca="1" si="68"/>
        <v>101.03552020252346</v>
      </c>
      <c r="O859" s="154"/>
      <c r="P859" s="154"/>
    </row>
    <row r="860" spans="3:16" hidden="1" outlineLevel="2">
      <c r="C860" s="179">
        <v>836</v>
      </c>
      <c r="D860" s="195">
        <f t="shared" ca="1" si="69"/>
        <v>-1.0150718447507145</v>
      </c>
      <c r="E860" s="195">
        <f t="shared" ca="1" si="65"/>
        <v>196.92889437188657</v>
      </c>
      <c r="F860" s="195">
        <f t="shared" ca="1" si="66"/>
        <v>211.73828423108299</v>
      </c>
      <c r="G860" s="195">
        <f t="shared" ca="1" si="67"/>
        <v>0</v>
      </c>
      <c r="H860" s="195">
        <f t="shared" ca="1" si="68"/>
        <v>0</v>
      </c>
      <c r="O860" s="154"/>
      <c r="P860" s="154"/>
    </row>
    <row r="861" spans="3:16" hidden="1" outlineLevel="2">
      <c r="C861" s="179">
        <v>837</v>
      </c>
      <c r="D861" s="195">
        <f t="shared" ca="1" si="69"/>
        <v>-1.9825878051411714</v>
      </c>
      <c r="E861" s="195">
        <f t="shared" ca="1" si="65"/>
        <v>159.21640039757673</v>
      </c>
      <c r="F861" s="195">
        <f t="shared" ca="1" si="66"/>
        <v>181.45461612445428</v>
      </c>
      <c r="G861" s="195">
        <f t="shared" ca="1" si="67"/>
        <v>0</v>
      </c>
      <c r="H861" s="195">
        <f t="shared" ca="1" si="68"/>
        <v>0</v>
      </c>
      <c r="O861" s="154"/>
      <c r="P861" s="154"/>
    </row>
    <row r="862" spans="3:16" hidden="1" outlineLevel="2">
      <c r="C862" s="179">
        <v>838</v>
      </c>
      <c r="D862" s="195">
        <f t="shared" ca="1" si="69"/>
        <v>-4.5261145942101962E-2</v>
      </c>
      <c r="E862" s="195">
        <f t="shared" ca="1" si="65"/>
        <v>243.69692607039366</v>
      </c>
      <c r="F862" s="195">
        <f t="shared" ca="1" si="66"/>
        <v>247.16657642427643</v>
      </c>
      <c r="G862" s="195">
        <f t="shared" ca="1" si="67"/>
        <v>0</v>
      </c>
      <c r="H862" s="195">
        <f t="shared" ca="1" si="68"/>
        <v>0</v>
      </c>
      <c r="O862" s="154"/>
      <c r="P862" s="154"/>
    </row>
    <row r="863" spans="3:16" hidden="1" outlineLevel="2">
      <c r="C863" s="179">
        <v>839</v>
      </c>
      <c r="D863" s="195">
        <f t="shared" ca="1" si="69"/>
        <v>-0.51223774858727411</v>
      </c>
      <c r="E863" s="195">
        <f t="shared" ca="1" si="65"/>
        <v>219.93306742441882</v>
      </c>
      <c r="F863" s="195">
        <f t="shared" ca="1" si="66"/>
        <v>229.42286766676156</v>
      </c>
      <c r="G863" s="195">
        <f t="shared" ca="1" si="67"/>
        <v>0</v>
      </c>
      <c r="H863" s="195">
        <f t="shared" ca="1" si="68"/>
        <v>0</v>
      </c>
      <c r="O863" s="154"/>
      <c r="P863" s="154"/>
    </row>
    <row r="864" spans="3:16" hidden="1" outlineLevel="2">
      <c r="C864" s="179">
        <v>840</v>
      </c>
      <c r="D864" s="195">
        <f t="shared" ca="1" si="69"/>
        <v>1.5546411785699699</v>
      </c>
      <c r="E864" s="195">
        <f t="shared" ca="1" si="65"/>
        <v>346.3497103453667</v>
      </c>
      <c r="F864" s="195">
        <f t="shared" ca="1" si="66"/>
        <v>319.0318598148902</v>
      </c>
      <c r="G864" s="195">
        <f t="shared" ca="1" si="67"/>
        <v>96.349710345366702</v>
      </c>
      <c r="H864" s="195">
        <f t="shared" ca="1" si="68"/>
        <v>69.031859814890197</v>
      </c>
      <c r="O864" s="154"/>
      <c r="P864" s="154"/>
    </row>
    <row r="865" spans="3:16" hidden="1" outlineLevel="2">
      <c r="C865" s="179">
        <v>841</v>
      </c>
      <c r="D865" s="195">
        <f t="shared" ca="1" si="69"/>
        <v>1.7391616837192077</v>
      </c>
      <c r="E865" s="195">
        <f t="shared" ca="1" si="65"/>
        <v>360.67996371957463</v>
      </c>
      <c r="F865" s="195">
        <f t="shared" ca="1" si="66"/>
        <v>328.56249784155688</v>
      </c>
      <c r="G865" s="195">
        <f t="shared" ca="1" si="67"/>
        <v>110.67996371957463</v>
      </c>
      <c r="H865" s="195">
        <f t="shared" ca="1" si="68"/>
        <v>78.562497841556876</v>
      </c>
      <c r="O865" s="154"/>
      <c r="P865" s="154"/>
    </row>
    <row r="866" spans="3:16" hidden="1" outlineLevel="2">
      <c r="C866" s="179">
        <v>842</v>
      </c>
      <c r="D866" s="195">
        <f t="shared" ca="1" si="69"/>
        <v>1.8247170147027278</v>
      </c>
      <c r="E866" s="195">
        <f t="shared" ca="1" si="65"/>
        <v>367.52409698024098</v>
      </c>
      <c r="F866" s="195">
        <f t="shared" ca="1" si="66"/>
        <v>333.07760222011689</v>
      </c>
      <c r="G866" s="195">
        <f t="shared" ca="1" si="67"/>
        <v>117.52409698024098</v>
      </c>
      <c r="H866" s="195">
        <f t="shared" ca="1" si="68"/>
        <v>83.077602220116887</v>
      </c>
      <c r="O866" s="154"/>
      <c r="P866" s="154"/>
    </row>
    <row r="867" spans="3:16" hidden="1" outlineLevel="2">
      <c r="C867" s="179">
        <v>843</v>
      </c>
      <c r="D867" s="195">
        <f t="shared" ca="1" si="69"/>
        <v>0.47815602736084967</v>
      </c>
      <c r="E867" s="195">
        <f t="shared" ca="1" si="65"/>
        <v>273.39791873024154</v>
      </c>
      <c r="F867" s="195">
        <f t="shared" ca="1" si="66"/>
        <v>268.69098266736398</v>
      </c>
      <c r="G867" s="195">
        <f t="shared" ca="1" si="67"/>
        <v>23.397918730241543</v>
      </c>
      <c r="H867" s="195">
        <f t="shared" ca="1" si="68"/>
        <v>18.690982667363983</v>
      </c>
      <c r="O867" s="154"/>
      <c r="P867" s="154"/>
    </row>
    <row r="868" spans="3:16" hidden="1" outlineLevel="2">
      <c r="C868" s="179">
        <v>844</v>
      </c>
      <c r="D868" s="195">
        <f t="shared" ca="1" si="69"/>
        <v>0.58919444713267777</v>
      </c>
      <c r="E868" s="195">
        <f t="shared" ca="1" si="65"/>
        <v>280.15000576677124</v>
      </c>
      <c r="F868" s="195">
        <f t="shared" ca="1" si="66"/>
        <v>273.49289423036697</v>
      </c>
      <c r="G868" s="195">
        <f t="shared" ca="1" si="67"/>
        <v>30.150005766771244</v>
      </c>
      <c r="H868" s="195">
        <f t="shared" ca="1" si="68"/>
        <v>23.492894230366971</v>
      </c>
      <c r="O868" s="154"/>
      <c r="P868" s="154"/>
    </row>
    <row r="869" spans="3:16" hidden="1" outlineLevel="2">
      <c r="C869" s="179">
        <v>845</v>
      </c>
      <c r="D869" s="195">
        <f t="shared" ca="1" si="69"/>
        <v>1.1132328056031797</v>
      </c>
      <c r="E869" s="195">
        <f t="shared" ca="1" si="65"/>
        <v>314.33668084479473</v>
      </c>
      <c r="F869" s="195">
        <f t="shared" ca="1" si="66"/>
        <v>297.3393814575</v>
      </c>
      <c r="G869" s="195">
        <f t="shared" ca="1" si="67"/>
        <v>64.336680844794728</v>
      </c>
      <c r="H869" s="195">
        <f t="shared" ca="1" si="68"/>
        <v>47.339381457499996</v>
      </c>
      <c r="O869" s="154"/>
      <c r="P869" s="154"/>
    </row>
    <row r="870" spans="3:16" hidden="1" outlineLevel="2">
      <c r="C870" s="179">
        <v>846</v>
      </c>
      <c r="D870" s="195">
        <f t="shared" ca="1" si="69"/>
        <v>0.56771918792113607</v>
      </c>
      <c r="E870" s="195">
        <f t="shared" ca="1" si="65"/>
        <v>278.83124528880671</v>
      </c>
      <c r="F870" s="195">
        <f t="shared" ca="1" si="66"/>
        <v>272.55753941165494</v>
      </c>
      <c r="G870" s="195">
        <f t="shared" ca="1" si="67"/>
        <v>28.831245288806713</v>
      </c>
      <c r="H870" s="195">
        <f t="shared" ca="1" si="68"/>
        <v>22.557539411654943</v>
      </c>
      <c r="O870" s="154"/>
      <c r="P870" s="154"/>
    </row>
    <row r="871" spans="3:16" hidden="1" outlineLevel="2">
      <c r="C871" s="179">
        <v>847</v>
      </c>
      <c r="D871" s="195">
        <f t="shared" ca="1" si="69"/>
        <v>-0.82360111243246537</v>
      </c>
      <c r="E871" s="195">
        <f t="shared" ca="1" si="65"/>
        <v>205.39025351725562</v>
      </c>
      <c r="F871" s="195">
        <f t="shared" ca="1" si="66"/>
        <v>218.30558699894826</v>
      </c>
      <c r="G871" s="195">
        <f t="shared" ca="1" si="67"/>
        <v>0</v>
      </c>
      <c r="H871" s="195">
        <f t="shared" ca="1" si="68"/>
        <v>0</v>
      </c>
      <c r="O871" s="154"/>
      <c r="P871" s="154"/>
    </row>
    <row r="872" spans="3:16" hidden="1" outlineLevel="2">
      <c r="C872" s="179">
        <v>848</v>
      </c>
      <c r="D872" s="195">
        <f t="shared" ca="1" si="69"/>
        <v>-0.80496914778237028</v>
      </c>
      <c r="E872" s="195">
        <f t="shared" ca="1" si="65"/>
        <v>206.23279015988598</v>
      </c>
      <c r="F872" s="195">
        <f t="shared" ca="1" si="66"/>
        <v>218.95542443791342</v>
      </c>
      <c r="G872" s="195">
        <f t="shared" ca="1" si="67"/>
        <v>0</v>
      </c>
      <c r="H872" s="195">
        <f t="shared" ca="1" si="68"/>
        <v>0</v>
      </c>
      <c r="O872" s="154"/>
      <c r="P872" s="154"/>
    </row>
    <row r="873" spans="3:16" hidden="1" outlineLevel="2">
      <c r="C873" s="179">
        <v>849</v>
      </c>
      <c r="D873" s="195">
        <f t="shared" ca="1" si="69"/>
        <v>-0.41454747308793571</v>
      </c>
      <c r="E873" s="195">
        <f t="shared" ca="1" si="65"/>
        <v>224.70475651305117</v>
      </c>
      <c r="F873" s="195">
        <f t="shared" ca="1" si="66"/>
        <v>233.0262650251733</v>
      </c>
      <c r="G873" s="195">
        <f t="shared" ca="1" si="67"/>
        <v>0</v>
      </c>
      <c r="H873" s="195">
        <f t="shared" ca="1" si="68"/>
        <v>0</v>
      </c>
      <c r="O873" s="154"/>
      <c r="P873" s="154"/>
    </row>
    <row r="874" spans="3:16" hidden="1" outlineLevel="2">
      <c r="C874" s="179">
        <v>850</v>
      </c>
      <c r="D874" s="195">
        <f t="shared" ca="1" si="69"/>
        <v>1.2997420076194752</v>
      </c>
      <c r="E874" s="195">
        <f t="shared" ca="1" si="65"/>
        <v>327.4854547953571</v>
      </c>
      <c r="F874" s="195">
        <f t="shared" ca="1" si="66"/>
        <v>306.31915144638003</v>
      </c>
      <c r="G874" s="195">
        <f t="shared" ca="1" si="67"/>
        <v>77.4854547953571</v>
      </c>
      <c r="H874" s="195">
        <f t="shared" ca="1" si="68"/>
        <v>56.319151446380033</v>
      </c>
      <c r="O874" s="154"/>
      <c r="P874" s="154"/>
    </row>
    <row r="875" spans="3:16" hidden="1" outlineLevel="2">
      <c r="C875" s="179">
        <v>851</v>
      </c>
      <c r="D875" s="195">
        <f t="shared" ca="1" si="69"/>
        <v>-0.45761586553204586</v>
      </c>
      <c r="E875" s="195">
        <f t="shared" ca="1" si="65"/>
        <v>222.58844889525363</v>
      </c>
      <c r="F875" s="195">
        <f t="shared" ca="1" si="66"/>
        <v>231.43072355278375</v>
      </c>
      <c r="G875" s="195">
        <f t="shared" ca="1" si="67"/>
        <v>0</v>
      </c>
      <c r="H875" s="195">
        <f t="shared" ca="1" si="68"/>
        <v>0</v>
      </c>
      <c r="O875" s="154"/>
      <c r="P875" s="154"/>
    </row>
    <row r="876" spans="3:16" hidden="1" outlineLevel="2">
      <c r="C876" s="179">
        <v>852</v>
      </c>
      <c r="D876" s="195">
        <f t="shared" ca="1" si="69"/>
        <v>-0.88045987577253393</v>
      </c>
      <c r="E876" s="195">
        <f t="shared" ca="1" si="65"/>
        <v>202.84032289345475</v>
      </c>
      <c r="F876" s="195">
        <f t="shared" ca="1" si="66"/>
        <v>216.3343912937959</v>
      </c>
      <c r="G876" s="195">
        <f t="shared" ca="1" si="67"/>
        <v>0</v>
      </c>
      <c r="H876" s="195">
        <f t="shared" ca="1" si="68"/>
        <v>0</v>
      </c>
      <c r="O876" s="154"/>
      <c r="P876" s="154"/>
    </row>
    <row r="877" spans="3:16" hidden="1" outlineLevel="2">
      <c r="C877" s="179">
        <v>853</v>
      </c>
      <c r="D877" s="195">
        <f t="shared" ca="1" si="69"/>
        <v>2.0688939943199003</v>
      </c>
      <c r="E877" s="195">
        <f t="shared" ca="1" si="65"/>
        <v>387.78008968284911</v>
      </c>
      <c r="F877" s="195">
        <f t="shared" ca="1" si="66"/>
        <v>346.30796542493192</v>
      </c>
      <c r="G877" s="195">
        <f t="shared" ca="1" si="67"/>
        <v>137.78008968284911</v>
      </c>
      <c r="H877" s="195">
        <f t="shared" ca="1" si="68"/>
        <v>96.307965424931922</v>
      </c>
      <c r="O877" s="154"/>
      <c r="P877" s="154"/>
    </row>
    <row r="878" spans="3:16" hidden="1" outlineLevel="2">
      <c r="C878" s="179">
        <v>854</v>
      </c>
      <c r="D878" s="195">
        <f t="shared" ca="1" si="69"/>
        <v>-2.0674074070921815</v>
      </c>
      <c r="E878" s="195">
        <f t="shared" ca="1" si="65"/>
        <v>156.27668974749909</v>
      </c>
      <c r="F878" s="195">
        <f t="shared" ca="1" si="66"/>
        <v>179.0158791157512</v>
      </c>
      <c r="G878" s="195">
        <f t="shared" ca="1" si="67"/>
        <v>0</v>
      </c>
      <c r="H878" s="195">
        <f t="shared" ca="1" si="68"/>
        <v>0</v>
      </c>
      <c r="O878" s="154"/>
      <c r="P878" s="154"/>
    </row>
    <row r="879" spans="3:16" hidden="1" outlineLevel="2">
      <c r="C879" s="179">
        <v>855</v>
      </c>
      <c r="D879" s="195">
        <f t="shared" ca="1" si="69"/>
        <v>-0.78862426148000031</v>
      </c>
      <c r="E879" s="195">
        <f t="shared" ca="1" si="65"/>
        <v>206.97475059759125</v>
      </c>
      <c r="F879" s="195">
        <f t="shared" ca="1" si="66"/>
        <v>219.52708676906596</v>
      </c>
      <c r="G879" s="195">
        <f t="shared" ca="1" si="67"/>
        <v>0</v>
      </c>
      <c r="H879" s="195">
        <f t="shared" ca="1" si="68"/>
        <v>0</v>
      </c>
      <c r="O879" s="154"/>
      <c r="P879" s="154"/>
    </row>
    <row r="880" spans="3:16" hidden="1" outlineLevel="2">
      <c r="C880" s="179">
        <v>856</v>
      </c>
      <c r="D880" s="195">
        <f t="shared" ca="1" si="69"/>
        <v>0.90730657486973509</v>
      </c>
      <c r="E880" s="195">
        <f t="shared" ca="1" si="65"/>
        <v>300.43139342735856</v>
      </c>
      <c r="F880" s="195">
        <f t="shared" ca="1" si="66"/>
        <v>287.73021344804334</v>
      </c>
      <c r="G880" s="195">
        <f t="shared" ca="1" si="67"/>
        <v>50.431393427358557</v>
      </c>
      <c r="H880" s="195">
        <f t="shared" ca="1" si="68"/>
        <v>37.730213448043344</v>
      </c>
      <c r="O880" s="154"/>
      <c r="P880" s="154"/>
    </row>
    <row r="881" spans="3:16" hidden="1" outlineLevel="2">
      <c r="C881" s="179">
        <v>857</v>
      </c>
      <c r="D881" s="195">
        <f t="shared" ca="1" si="69"/>
        <v>0.40944822210012344</v>
      </c>
      <c r="E881" s="195">
        <f t="shared" ca="1" si="65"/>
        <v>269.3016505829741</v>
      </c>
      <c r="F881" s="195">
        <f t="shared" ca="1" si="66"/>
        <v>265.76199950792727</v>
      </c>
      <c r="G881" s="195">
        <f t="shared" ca="1" si="67"/>
        <v>19.301650582974105</v>
      </c>
      <c r="H881" s="195">
        <f t="shared" ca="1" si="68"/>
        <v>15.761999507927271</v>
      </c>
      <c r="O881" s="154"/>
      <c r="P881" s="154"/>
    </row>
    <row r="882" spans="3:16" hidden="1" outlineLevel="2">
      <c r="C882" s="179">
        <v>858</v>
      </c>
      <c r="D882" s="195">
        <f t="shared" ca="1" si="69"/>
        <v>-1.3201746359812701</v>
      </c>
      <c r="E882" s="195">
        <f t="shared" ca="1" si="65"/>
        <v>184.16035108557858</v>
      </c>
      <c r="F882" s="195">
        <f t="shared" ca="1" si="66"/>
        <v>201.67927930276562</v>
      </c>
      <c r="G882" s="195">
        <f t="shared" ca="1" si="67"/>
        <v>0</v>
      </c>
      <c r="H882" s="195">
        <f t="shared" ca="1" si="68"/>
        <v>0</v>
      </c>
      <c r="O882" s="154"/>
      <c r="P882" s="154"/>
    </row>
    <row r="883" spans="3:16" hidden="1" outlineLevel="2">
      <c r="C883" s="179">
        <v>859</v>
      </c>
      <c r="D883" s="195">
        <f t="shared" ca="1" si="69"/>
        <v>-4.2009484927473979E-3</v>
      </c>
      <c r="E883" s="195">
        <f t="shared" ca="1" si="65"/>
        <v>245.90540182143235</v>
      </c>
      <c r="F883" s="195">
        <f t="shared" ca="1" si="66"/>
        <v>248.7908888036153</v>
      </c>
      <c r="G883" s="195">
        <f t="shared" ca="1" si="67"/>
        <v>0</v>
      </c>
      <c r="H883" s="195">
        <f t="shared" ca="1" si="68"/>
        <v>0</v>
      </c>
      <c r="O883" s="154"/>
      <c r="P883" s="154"/>
    </row>
    <row r="884" spans="3:16" hidden="1" outlineLevel="2">
      <c r="C884" s="179">
        <v>860</v>
      </c>
      <c r="D884" s="195">
        <f t="shared" ca="1" si="69"/>
        <v>-0.21313478482563664</v>
      </c>
      <c r="E884" s="195">
        <f t="shared" ca="1" si="65"/>
        <v>234.87204459682459</v>
      </c>
      <c r="F884" s="195">
        <f t="shared" ca="1" si="66"/>
        <v>240.63518731851738</v>
      </c>
      <c r="G884" s="195">
        <f t="shared" ca="1" si="67"/>
        <v>0</v>
      </c>
      <c r="H884" s="195">
        <f t="shared" ca="1" si="68"/>
        <v>0</v>
      </c>
      <c r="O884" s="154"/>
      <c r="P884" s="154"/>
    </row>
    <row r="885" spans="3:16" hidden="1" outlineLevel="2">
      <c r="C885" s="179">
        <v>861</v>
      </c>
      <c r="D885" s="195">
        <f t="shared" ca="1" si="69"/>
        <v>-0.16060878582496754</v>
      </c>
      <c r="E885" s="195">
        <f t="shared" ca="1" si="65"/>
        <v>237.59835423077817</v>
      </c>
      <c r="F885" s="195">
        <f t="shared" ca="1" si="66"/>
        <v>242.66002359732866</v>
      </c>
      <c r="G885" s="195">
        <f t="shared" ca="1" si="67"/>
        <v>0</v>
      </c>
      <c r="H885" s="195">
        <f t="shared" ca="1" si="68"/>
        <v>0</v>
      </c>
      <c r="O885" s="154"/>
      <c r="P885" s="154"/>
    </row>
    <row r="886" spans="3:16" hidden="1" outlineLevel="2">
      <c r="C886" s="179">
        <v>862</v>
      </c>
      <c r="D886" s="195">
        <f t="shared" ca="1" si="69"/>
        <v>1.6294094066354289E-2</v>
      </c>
      <c r="E886" s="195">
        <f t="shared" ca="1" si="65"/>
        <v>247.01523105736283</v>
      </c>
      <c r="F886" s="195">
        <f t="shared" ca="1" si="66"/>
        <v>249.60564766960002</v>
      </c>
      <c r="G886" s="195">
        <f t="shared" ca="1" si="67"/>
        <v>0</v>
      </c>
      <c r="H886" s="195">
        <f t="shared" ca="1" si="68"/>
        <v>0</v>
      </c>
      <c r="O886" s="154"/>
      <c r="P886" s="154"/>
    </row>
    <row r="887" spans="3:16" hidden="1" outlineLevel="2">
      <c r="C887" s="179">
        <v>863</v>
      </c>
      <c r="D887" s="195">
        <f t="shared" ca="1" si="69"/>
        <v>-0.75327839983372602</v>
      </c>
      <c r="E887" s="195">
        <f t="shared" ca="1" si="65"/>
        <v>208.5883825146656</v>
      </c>
      <c r="F887" s="195">
        <f t="shared" ca="1" si="66"/>
        <v>220.76841695034574</v>
      </c>
      <c r="G887" s="195">
        <f t="shared" ca="1" si="67"/>
        <v>0</v>
      </c>
      <c r="H887" s="195">
        <f t="shared" ca="1" si="68"/>
        <v>0</v>
      </c>
      <c r="O887" s="154"/>
      <c r="P887" s="154"/>
    </row>
    <row r="888" spans="3:16" hidden="1" outlineLevel="2">
      <c r="C888" s="179">
        <v>864</v>
      </c>
      <c r="D888" s="195">
        <f t="shared" ca="1" si="69"/>
        <v>-0.49521852287704093</v>
      </c>
      <c r="E888" s="195">
        <f t="shared" ca="1" si="65"/>
        <v>220.75702272053351</v>
      </c>
      <c r="F888" s="195">
        <f t="shared" ca="1" si="66"/>
        <v>230.04660513785836</v>
      </c>
      <c r="G888" s="195">
        <f t="shared" ca="1" si="67"/>
        <v>0</v>
      </c>
      <c r="H888" s="195">
        <f t="shared" ca="1" si="68"/>
        <v>0</v>
      </c>
      <c r="O888" s="154"/>
      <c r="P888" s="154"/>
    </row>
    <row r="889" spans="3:16" hidden="1" outlineLevel="2">
      <c r="C889" s="179">
        <v>865</v>
      </c>
      <c r="D889" s="195">
        <f t="shared" ca="1" si="69"/>
        <v>0.58735931093013238</v>
      </c>
      <c r="E889" s="195">
        <f t="shared" ca="1" si="65"/>
        <v>280.03706975298525</v>
      </c>
      <c r="F889" s="195">
        <f t="shared" ca="1" si="66"/>
        <v>273.41283960709097</v>
      </c>
      <c r="G889" s="195">
        <f t="shared" ca="1" si="67"/>
        <v>30.037069752985246</v>
      </c>
      <c r="H889" s="195">
        <f t="shared" ca="1" si="68"/>
        <v>23.412839607090973</v>
      </c>
      <c r="O889" s="154"/>
      <c r="P889" s="154"/>
    </row>
    <row r="890" spans="3:16" hidden="1" outlineLevel="2">
      <c r="C890" s="179">
        <v>866</v>
      </c>
      <c r="D890" s="195">
        <f t="shared" ca="1" si="69"/>
        <v>0.60618320589383468</v>
      </c>
      <c r="E890" s="195">
        <f t="shared" ca="1" si="65"/>
        <v>281.1976749051301</v>
      </c>
      <c r="F890" s="195">
        <f t="shared" ca="1" si="66"/>
        <v>274.23511307032481</v>
      </c>
      <c r="G890" s="195">
        <f t="shared" ca="1" si="67"/>
        <v>31.1976749051301</v>
      </c>
      <c r="H890" s="195">
        <f t="shared" ca="1" si="68"/>
        <v>24.235113070324815</v>
      </c>
      <c r="O890" s="154"/>
      <c r="P890" s="154"/>
    </row>
    <row r="891" spans="3:16" hidden="1" outlineLevel="2">
      <c r="C891" s="179">
        <v>867</v>
      </c>
      <c r="D891" s="195">
        <f t="shared" ca="1" si="69"/>
        <v>1.3145828028658491</v>
      </c>
      <c r="E891" s="195">
        <f t="shared" ca="1" si="65"/>
        <v>328.55504770223166</v>
      </c>
      <c r="F891" s="195">
        <f t="shared" ca="1" si="66"/>
        <v>307.04522590873671</v>
      </c>
      <c r="G891" s="195">
        <f t="shared" ca="1" si="67"/>
        <v>78.555047702231661</v>
      </c>
      <c r="H891" s="195">
        <f t="shared" ca="1" si="68"/>
        <v>57.045225908736711</v>
      </c>
      <c r="O891" s="154"/>
      <c r="P891" s="154"/>
    </row>
    <row r="892" spans="3:16" hidden="1" outlineLevel="2">
      <c r="C892" s="179">
        <v>868</v>
      </c>
      <c r="D892" s="195">
        <f t="shared" ca="1" si="69"/>
        <v>-2.7995501247136318</v>
      </c>
      <c r="E892" s="195">
        <f t="shared" ca="1" si="65"/>
        <v>133.05530208311504</v>
      </c>
      <c r="F892" s="195">
        <f t="shared" ca="1" si="66"/>
        <v>159.28221940409998</v>
      </c>
      <c r="G892" s="195">
        <f t="shared" ca="1" si="67"/>
        <v>0</v>
      </c>
      <c r="H892" s="195">
        <f t="shared" ca="1" si="68"/>
        <v>0</v>
      </c>
      <c r="O892" s="154"/>
      <c r="P892" s="154"/>
    </row>
    <row r="893" spans="3:16" hidden="1" outlineLevel="2">
      <c r="C893" s="179">
        <v>869</v>
      </c>
      <c r="D893" s="195">
        <f t="shared" ca="1" si="69"/>
        <v>-1.3764305699404671</v>
      </c>
      <c r="E893" s="195">
        <f t="shared" ca="1" si="65"/>
        <v>181.89808179941824</v>
      </c>
      <c r="F893" s="195">
        <f t="shared" ca="1" si="66"/>
        <v>199.87743211973415</v>
      </c>
      <c r="G893" s="195">
        <f t="shared" ca="1" si="67"/>
        <v>0</v>
      </c>
      <c r="H893" s="195">
        <f t="shared" ca="1" si="68"/>
        <v>0</v>
      </c>
      <c r="O893" s="154"/>
      <c r="P893" s="154"/>
    </row>
    <row r="894" spans="3:16" hidden="1" outlineLevel="2">
      <c r="C894" s="179">
        <v>870</v>
      </c>
      <c r="D894" s="195">
        <f t="shared" ca="1" si="69"/>
        <v>1.4194453400657332</v>
      </c>
      <c r="E894" s="195">
        <f t="shared" ca="1" si="65"/>
        <v>336.21281632683599</v>
      </c>
      <c r="F894" s="195">
        <f t="shared" ca="1" si="66"/>
        <v>312.22482267705601</v>
      </c>
      <c r="G894" s="195">
        <f t="shared" ca="1" si="67"/>
        <v>86.212816326835991</v>
      </c>
      <c r="H894" s="195">
        <f t="shared" ca="1" si="68"/>
        <v>62.224822677056011</v>
      </c>
      <c r="O894" s="154"/>
      <c r="P894" s="154"/>
    </row>
    <row r="895" spans="3:16" hidden="1" outlineLevel="2">
      <c r="C895" s="179">
        <v>871</v>
      </c>
      <c r="D895" s="195">
        <f t="shared" ca="1" si="69"/>
        <v>-0.33611485329710861</v>
      </c>
      <c r="E895" s="195">
        <f t="shared" ca="1" si="65"/>
        <v>228.61062396737043</v>
      </c>
      <c r="F895" s="195">
        <f t="shared" ca="1" si="66"/>
        <v>235.96024434001225</v>
      </c>
      <c r="G895" s="195">
        <f t="shared" ca="1" si="67"/>
        <v>0</v>
      </c>
      <c r="H895" s="195">
        <f t="shared" ca="1" si="68"/>
        <v>0</v>
      </c>
      <c r="O895" s="154"/>
      <c r="P895" s="154"/>
    </row>
    <row r="896" spans="3:16" hidden="1" outlineLevel="2">
      <c r="C896" s="179">
        <v>872</v>
      </c>
      <c r="D896" s="195">
        <f t="shared" ca="1" si="69"/>
        <v>0.63330316073108539</v>
      </c>
      <c r="E896" s="195">
        <f t="shared" ca="1" si="65"/>
        <v>282.87824375502225</v>
      </c>
      <c r="F896" s="195">
        <f t="shared" ca="1" si="66"/>
        <v>275.42412841830884</v>
      </c>
      <c r="G896" s="195">
        <f t="shared" ca="1" si="67"/>
        <v>32.878243755022254</v>
      </c>
      <c r="H896" s="195">
        <f t="shared" ca="1" si="68"/>
        <v>25.42412841830884</v>
      </c>
      <c r="O896" s="154"/>
      <c r="P896" s="154"/>
    </row>
    <row r="897" spans="3:16" hidden="1" outlineLevel="2">
      <c r="C897" s="179">
        <v>873</v>
      </c>
      <c r="D897" s="195">
        <f t="shared" ca="1" si="69"/>
        <v>-0.12373190710490027</v>
      </c>
      <c r="E897" s="195">
        <f t="shared" ca="1" si="65"/>
        <v>239.53129817638742</v>
      </c>
      <c r="F897" s="195">
        <f t="shared" ca="1" si="66"/>
        <v>244.09177001391967</v>
      </c>
      <c r="G897" s="195">
        <f t="shared" ca="1" si="67"/>
        <v>0</v>
      </c>
      <c r="H897" s="195">
        <f t="shared" ca="1" si="68"/>
        <v>0</v>
      </c>
      <c r="O897" s="154"/>
      <c r="P897" s="154"/>
    </row>
    <row r="898" spans="3:16" hidden="1" outlineLevel="2">
      <c r="C898" s="179">
        <v>874</v>
      </c>
      <c r="D898" s="195">
        <f t="shared" ca="1" si="69"/>
        <v>0.59767694939592309</v>
      </c>
      <c r="E898" s="195">
        <f t="shared" ca="1" si="65"/>
        <v>280.67261906604392</v>
      </c>
      <c r="F898" s="195">
        <f t="shared" ca="1" si="66"/>
        <v>273.86323331094167</v>
      </c>
      <c r="G898" s="195">
        <f t="shared" ca="1" si="67"/>
        <v>30.672619066043922</v>
      </c>
      <c r="H898" s="195">
        <f t="shared" ca="1" si="68"/>
        <v>23.863233310941666</v>
      </c>
      <c r="O898" s="154"/>
      <c r="P898" s="154"/>
    </row>
    <row r="899" spans="3:16" hidden="1" outlineLevel="2">
      <c r="C899" s="179">
        <v>875</v>
      </c>
      <c r="D899" s="195">
        <f t="shared" ca="1" si="69"/>
        <v>1.3979961533831449</v>
      </c>
      <c r="E899" s="195">
        <f t="shared" ca="1" si="65"/>
        <v>334.63206625725542</v>
      </c>
      <c r="F899" s="195">
        <f t="shared" ca="1" si="66"/>
        <v>311.15829756511749</v>
      </c>
      <c r="G899" s="195">
        <f t="shared" ca="1" si="67"/>
        <v>84.632066257255417</v>
      </c>
      <c r="H899" s="195">
        <f t="shared" ca="1" si="68"/>
        <v>61.158297565117493</v>
      </c>
      <c r="O899" s="154"/>
      <c r="P899" s="154"/>
    </row>
    <row r="900" spans="3:16" hidden="1" outlineLevel="2">
      <c r="C900" s="179">
        <v>876</v>
      </c>
      <c r="D900" s="195">
        <f t="shared" ca="1" si="69"/>
        <v>-0.50954542914563583</v>
      </c>
      <c r="E900" s="195">
        <f t="shared" ca="1" si="65"/>
        <v>220.06320617896904</v>
      </c>
      <c r="F900" s="195">
        <f t="shared" ca="1" si="66"/>
        <v>229.5214257381692</v>
      </c>
      <c r="G900" s="195">
        <f t="shared" ca="1" si="67"/>
        <v>0</v>
      </c>
      <c r="H900" s="195">
        <f t="shared" ca="1" si="68"/>
        <v>0</v>
      </c>
      <c r="O900" s="154"/>
      <c r="P900" s="154"/>
    </row>
    <row r="901" spans="3:16" hidden="1" outlineLevel="2">
      <c r="C901" s="179">
        <v>877</v>
      </c>
      <c r="D901" s="195">
        <f t="shared" ca="1" si="69"/>
        <v>-1.2850991446157729</v>
      </c>
      <c r="E901" s="195">
        <f t="shared" ca="1" si="65"/>
        <v>185.58509075321757</v>
      </c>
      <c r="F901" s="195">
        <f t="shared" ca="1" si="66"/>
        <v>202.81094016735929</v>
      </c>
      <c r="G901" s="195">
        <f t="shared" ca="1" si="67"/>
        <v>0</v>
      </c>
      <c r="H901" s="195">
        <f t="shared" ca="1" si="68"/>
        <v>0</v>
      </c>
      <c r="O901" s="154"/>
      <c r="P901" s="154"/>
    </row>
    <row r="902" spans="3:16" hidden="1" outlineLevel="2">
      <c r="C902" s="179">
        <v>878</v>
      </c>
      <c r="D902" s="195">
        <f t="shared" ca="1" si="69"/>
        <v>1.0792709069127169</v>
      </c>
      <c r="E902" s="195">
        <f t="shared" ca="1" si="65"/>
        <v>311.99984203312601</v>
      </c>
      <c r="F902" s="195">
        <f t="shared" ca="1" si="66"/>
        <v>295.73279503794254</v>
      </c>
      <c r="G902" s="195">
        <f t="shared" ca="1" si="67"/>
        <v>61.999842033126015</v>
      </c>
      <c r="H902" s="195">
        <f t="shared" ca="1" si="68"/>
        <v>45.732795037942537</v>
      </c>
      <c r="O902" s="154"/>
      <c r="P902" s="154"/>
    </row>
    <row r="903" spans="3:16" hidden="1" outlineLevel="2">
      <c r="C903" s="179">
        <v>879</v>
      </c>
      <c r="D903" s="195">
        <f t="shared" ca="1" si="69"/>
        <v>-1.2540555516063991</v>
      </c>
      <c r="E903" s="195">
        <f t="shared" ca="1" si="65"/>
        <v>186.85524974042224</v>
      </c>
      <c r="F903" s="195">
        <f t="shared" ca="1" si="66"/>
        <v>203.8178134583396</v>
      </c>
      <c r="G903" s="195">
        <f t="shared" ca="1" si="67"/>
        <v>0</v>
      </c>
      <c r="H903" s="195">
        <f t="shared" ca="1" si="68"/>
        <v>0</v>
      </c>
      <c r="O903" s="154"/>
      <c r="P903" s="154"/>
    </row>
    <row r="904" spans="3:16" hidden="1" outlineLevel="2">
      <c r="C904" s="179">
        <v>880</v>
      </c>
      <c r="D904" s="195">
        <f t="shared" ca="1" si="69"/>
        <v>-1.8581705105404329</v>
      </c>
      <c r="E904" s="195">
        <f t="shared" ca="1" si="65"/>
        <v>163.62884409133781</v>
      </c>
      <c r="F904" s="195">
        <f t="shared" ca="1" si="66"/>
        <v>185.09210333870797</v>
      </c>
      <c r="G904" s="195">
        <f t="shared" ca="1" si="67"/>
        <v>0</v>
      </c>
      <c r="H904" s="195">
        <f t="shared" ca="1" si="68"/>
        <v>0</v>
      </c>
      <c r="O904" s="154"/>
      <c r="P904" s="154"/>
    </row>
    <row r="905" spans="3:16" hidden="1" outlineLevel="2">
      <c r="C905" s="179">
        <v>881</v>
      </c>
      <c r="D905" s="195">
        <f t="shared" ca="1" si="69"/>
        <v>-0.61075118497717329</v>
      </c>
      <c r="E905" s="195">
        <f t="shared" ca="1" si="65"/>
        <v>215.22377774265073</v>
      </c>
      <c r="F905" s="195">
        <f t="shared" ca="1" si="66"/>
        <v>225.84553211203553</v>
      </c>
      <c r="G905" s="195">
        <f t="shared" ca="1" si="67"/>
        <v>0</v>
      </c>
      <c r="H905" s="195">
        <f t="shared" ca="1" si="68"/>
        <v>0</v>
      </c>
      <c r="O905" s="154"/>
      <c r="P905" s="154"/>
    </row>
    <row r="906" spans="3:16" hidden="1" outlineLevel="2">
      <c r="C906" s="179">
        <v>882</v>
      </c>
      <c r="D906" s="195">
        <f t="shared" ca="1" si="69"/>
        <v>1.7419173622907633</v>
      </c>
      <c r="E906" s="195">
        <f t="shared" ca="1" si="65"/>
        <v>360.89840923186813</v>
      </c>
      <c r="F906" s="195">
        <f t="shared" ca="1" si="66"/>
        <v>328.70696783429969</v>
      </c>
      <c r="G906" s="195">
        <f t="shared" ca="1" si="67"/>
        <v>110.89840923186813</v>
      </c>
      <c r="H906" s="195">
        <f t="shared" ca="1" si="68"/>
        <v>78.706967834299689</v>
      </c>
      <c r="O906" s="154"/>
      <c r="P906" s="154"/>
    </row>
    <row r="907" spans="3:16" hidden="1" outlineLevel="2">
      <c r="C907" s="179">
        <v>883</v>
      </c>
      <c r="D907" s="195">
        <f t="shared" ca="1" si="69"/>
        <v>1.3745574936977278</v>
      </c>
      <c r="E907" s="195">
        <f t="shared" ca="1" si="65"/>
        <v>332.91319399514674</v>
      </c>
      <c r="F907" s="195">
        <f t="shared" ca="1" si="66"/>
        <v>309.99701444651487</v>
      </c>
      <c r="G907" s="195">
        <f t="shared" ca="1" si="67"/>
        <v>82.913193995146742</v>
      </c>
      <c r="H907" s="195">
        <f t="shared" ca="1" si="68"/>
        <v>59.997014446514868</v>
      </c>
      <c r="O907" s="154"/>
      <c r="P907" s="154"/>
    </row>
    <row r="908" spans="3:16" hidden="1" outlineLevel="2">
      <c r="C908" s="179">
        <v>884</v>
      </c>
      <c r="D908" s="195">
        <f t="shared" ca="1" si="69"/>
        <v>-0.46756914124941618</v>
      </c>
      <c r="E908" s="195">
        <f t="shared" ca="1" si="65"/>
        <v>222.10220413345303</v>
      </c>
      <c r="F908" s="195">
        <f t="shared" ca="1" si="66"/>
        <v>231.06354446385453</v>
      </c>
      <c r="G908" s="195">
        <f t="shared" ca="1" si="67"/>
        <v>0</v>
      </c>
      <c r="H908" s="195">
        <f t="shared" ca="1" si="68"/>
        <v>0</v>
      </c>
      <c r="O908" s="154"/>
      <c r="P908" s="154"/>
    </row>
    <row r="909" spans="3:16" hidden="1" outlineLevel="2">
      <c r="C909" s="179">
        <v>885</v>
      </c>
      <c r="D909" s="195">
        <f t="shared" ca="1" si="69"/>
        <v>0.18500074480985676</v>
      </c>
      <c r="E909" s="195">
        <f t="shared" ca="1" si="65"/>
        <v>256.34328337570236</v>
      </c>
      <c r="F909" s="195">
        <f t="shared" ca="1" si="66"/>
        <v>256.41458781759701</v>
      </c>
      <c r="G909" s="195">
        <f t="shared" ca="1" si="67"/>
        <v>6.3432833757023559</v>
      </c>
      <c r="H909" s="195">
        <f t="shared" ca="1" si="68"/>
        <v>6.4145878175970097</v>
      </c>
      <c r="O909" s="154"/>
      <c r="P909" s="154"/>
    </row>
    <row r="910" spans="3:16" hidden="1" outlineLevel="2">
      <c r="C910" s="179">
        <v>886</v>
      </c>
      <c r="D910" s="195">
        <f t="shared" ca="1" si="69"/>
        <v>0.92607101904310751</v>
      </c>
      <c r="E910" s="195">
        <f t="shared" ca="1" si="65"/>
        <v>301.67258168129047</v>
      </c>
      <c r="F910" s="195">
        <f t="shared" ca="1" si="66"/>
        <v>288.59280855544228</v>
      </c>
      <c r="G910" s="195">
        <f t="shared" ca="1" si="67"/>
        <v>51.672581681290467</v>
      </c>
      <c r="H910" s="195">
        <f t="shared" ca="1" si="68"/>
        <v>38.592808555442275</v>
      </c>
      <c r="O910" s="154"/>
      <c r="P910" s="154"/>
    </row>
    <row r="911" spans="3:16" hidden="1" outlineLevel="2">
      <c r="C911" s="179">
        <v>887</v>
      </c>
      <c r="D911" s="195">
        <f t="shared" ca="1" si="69"/>
        <v>0.87360904306593679</v>
      </c>
      <c r="E911" s="195">
        <f t="shared" ca="1" si="65"/>
        <v>298.21525066786171</v>
      </c>
      <c r="F911" s="195">
        <f t="shared" ca="1" si="66"/>
        <v>286.18761672224122</v>
      </c>
      <c r="G911" s="195">
        <f t="shared" ca="1" si="67"/>
        <v>48.21525066786171</v>
      </c>
      <c r="H911" s="195">
        <f t="shared" ca="1" si="68"/>
        <v>36.187616722241216</v>
      </c>
      <c r="O911" s="154"/>
      <c r="P911" s="154"/>
    </row>
    <row r="912" spans="3:16" hidden="1" outlineLevel="2">
      <c r="C912" s="179">
        <v>888</v>
      </c>
      <c r="D912" s="195">
        <f t="shared" ca="1" si="69"/>
        <v>-1.9853475567064691</v>
      </c>
      <c r="E912" s="195">
        <f t="shared" ca="1" si="65"/>
        <v>159.11988709092915</v>
      </c>
      <c r="F912" s="195">
        <f t="shared" ca="1" si="66"/>
        <v>181.37474716069519</v>
      </c>
      <c r="G912" s="195">
        <f t="shared" ca="1" si="67"/>
        <v>0</v>
      </c>
      <c r="H912" s="195">
        <f t="shared" ca="1" si="68"/>
        <v>0</v>
      </c>
      <c r="O912" s="154"/>
      <c r="P912" s="154"/>
    </row>
    <row r="913" spans="3:16" hidden="1" outlineLevel="2">
      <c r="C913" s="179">
        <v>889</v>
      </c>
      <c r="D913" s="195">
        <f t="shared" ca="1" si="69"/>
        <v>0.95692303397672307</v>
      </c>
      <c r="E913" s="195">
        <f t="shared" ca="1" si="65"/>
        <v>303.72446775067266</v>
      </c>
      <c r="F913" s="195">
        <f t="shared" ca="1" si="66"/>
        <v>290.01669008664896</v>
      </c>
      <c r="G913" s="195">
        <f t="shared" ca="1" si="67"/>
        <v>53.724467750672659</v>
      </c>
      <c r="H913" s="195">
        <f t="shared" ca="1" si="68"/>
        <v>40.016690086648964</v>
      </c>
      <c r="O913" s="154"/>
      <c r="P913" s="154"/>
    </row>
    <row r="914" spans="3:16" hidden="1" outlineLevel="2">
      <c r="C914" s="179">
        <v>890</v>
      </c>
      <c r="D914" s="195">
        <f t="shared" ca="1" si="69"/>
        <v>-1.4351155321071098</v>
      </c>
      <c r="E914" s="195">
        <f t="shared" ca="1" si="65"/>
        <v>179.56774267098683</v>
      </c>
      <c r="F914" s="195">
        <f t="shared" ca="1" si="66"/>
        <v>198.01493800063469</v>
      </c>
      <c r="G914" s="195">
        <f t="shared" ca="1" si="67"/>
        <v>0</v>
      </c>
      <c r="H914" s="195">
        <f t="shared" ca="1" si="68"/>
        <v>0</v>
      </c>
      <c r="O914" s="154"/>
      <c r="P914" s="154"/>
    </row>
    <row r="915" spans="3:16" hidden="1" outlineLevel="2">
      <c r="C915" s="179">
        <v>891</v>
      </c>
      <c r="D915" s="195">
        <f t="shared" ca="1" si="69"/>
        <v>0.75341980013757692</v>
      </c>
      <c r="E915" s="195">
        <f t="shared" ca="1" si="65"/>
        <v>290.44321421050438</v>
      </c>
      <c r="F915" s="195">
        <f t="shared" ca="1" si="66"/>
        <v>280.75267043592112</v>
      </c>
      <c r="G915" s="195">
        <f t="shared" ca="1" si="67"/>
        <v>40.443214210504379</v>
      </c>
      <c r="H915" s="195">
        <f t="shared" ca="1" si="68"/>
        <v>30.752670435921118</v>
      </c>
      <c r="O915" s="154"/>
      <c r="P915" s="154"/>
    </row>
    <row r="916" spans="3:16" hidden="1" outlineLevel="2">
      <c r="C916" s="179">
        <v>892</v>
      </c>
      <c r="D916" s="195">
        <f t="shared" ca="1" si="69"/>
        <v>8.9170974840583603E-2</v>
      </c>
      <c r="E916" s="195">
        <f t="shared" ca="1" si="65"/>
        <v>251.00232272695487</v>
      </c>
      <c r="F916" s="195">
        <f t="shared" ca="1" si="66"/>
        <v>252.52446416681335</v>
      </c>
      <c r="G916" s="195">
        <f t="shared" ca="1" si="67"/>
        <v>1.0023227269548727</v>
      </c>
      <c r="H916" s="195">
        <f t="shared" ca="1" si="68"/>
        <v>2.5244641668133454</v>
      </c>
      <c r="O916" s="154"/>
      <c r="P916" s="154"/>
    </row>
    <row r="917" spans="3:16" hidden="1" outlineLevel="2">
      <c r="C917" s="179">
        <v>893</v>
      </c>
      <c r="D917" s="195">
        <f t="shared" ca="1" si="69"/>
        <v>-0.69180445787137679</v>
      </c>
      <c r="E917" s="195">
        <f t="shared" ca="1" si="65"/>
        <v>211.42485458277915</v>
      </c>
      <c r="F917" s="195">
        <f t="shared" ca="1" si="66"/>
        <v>222.94409635462142</v>
      </c>
      <c r="G917" s="195">
        <f t="shared" ca="1" si="67"/>
        <v>0</v>
      </c>
      <c r="H917" s="195">
        <f t="shared" ca="1" si="68"/>
        <v>0</v>
      </c>
      <c r="O917" s="154"/>
      <c r="P917" s="154"/>
    </row>
    <row r="918" spans="3:16" hidden="1" outlineLevel="2">
      <c r="C918" s="179">
        <v>894</v>
      </c>
      <c r="D918" s="195">
        <f t="shared" ca="1" si="69"/>
        <v>0.19349410219498295</v>
      </c>
      <c r="E918" s="195">
        <f t="shared" ca="1" si="65"/>
        <v>256.82209832021118</v>
      </c>
      <c r="F918" s="195">
        <f t="shared" ca="1" si="66"/>
        <v>256.76224564898138</v>
      </c>
      <c r="G918" s="195">
        <f t="shared" ca="1" si="67"/>
        <v>6.8220983202111825</v>
      </c>
      <c r="H918" s="195">
        <f t="shared" ca="1" si="68"/>
        <v>6.7622456489813771</v>
      </c>
      <c r="O918" s="154"/>
      <c r="P918" s="154"/>
    </row>
    <row r="919" spans="3:16" hidden="1" outlineLevel="2">
      <c r="C919" s="179">
        <v>895</v>
      </c>
      <c r="D919" s="195">
        <f t="shared" ca="1" si="69"/>
        <v>-1.907053911264426</v>
      </c>
      <c r="E919" s="195">
        <f t="shared" ca="1" si="65"/>
        <v>161.88080085274586</v>
      </c>
      <c r="F919" s="195">
        <f t="shared" ca="1" si="66"/>
        <v>183.65432256499605</v>
      </c>
      <c r="G919" s="195">
        <f t="shared" ca="1" si="67"/>
        <v>0</v>
      </c>
      <c r="H919" s="195">
        <f t="shared" ca="1" si="68"/>
        <v>0</v>
      </c>
      <c r="O919" s="154"/>
      <c r="P919" s="154"/>
    </row>
    <row r="920" spans="3:16" hidden="1" outlineLevel="2">
      <c r="C920" s="179">
        <v>896</v>
      </c>
      <c r="D920" s="195">
        <f t="shared" ca="1" si="69"/>
        <v>0.33833133267001125</v>
      </c>
      <c r="E920" s="195">
        <f t="shared" ca="1" si="65"/>
        <v>265.12638388465075</v>
      </c>
      <c r="F920" s="195">
        <f t="shared" ca="1" si="66"/>
        <v>262.76394141032023</v>
      </c>
      <c r="G920" s="195">
        <f t="shared" ca="1" si="67"/>
        <v>15.12638388465075</v>
      </c>
      <c r="H920" s="195">
        <f t="shared" ca="1" si="68"/>
        <v>12.763941410320228</v>
      </c>
      <c r="O920" s="154"/>
      <c r="P920" s="154"/>
    </row>
    <row r="921" spans="3:16" hidden="1" outlineLevel="2">
      <c r="C921" s="179">
        <v>897</v>
      </c>
      <c r="D921" s="195">
        <f t="shared" ca="1" si="69"/>
        <v>1.191870576995754</v>
      </c>
      <c r="E921" s="195">
        <f t="shared" ref="E921:E984" ca="1" si="70">$H$9 * EXP(($H$17 - $H$18 - ($H$11^2)/2)*$H$14 + $H$11*SQRT($H$14)*D921)</f>
        <v>319.81496544638975</v>
      </c>
      <c r="F921" s="195">
        <f t="shared" ref="F921:F984" ca="1" si="71">$H$9 * EXP(($H$17 - $H$18 - ($H$12^2)/2)*$H$14 + $H$12*SQRT($H$14)*D921)</f>
        <v>301.09296601774656</v>
      </c>
      <c r="G921" s="195">
        <f t="shared" ref="G921:G984" ca="1" si="72">MAX(E921-$H$16, 0)</f>
        <v>69.814965446389749</v>
      </c>
      <c r="H921" s="195">
        <f t="shared" ref="H921:H984" ca="1" si="73">MAX(F921-$H$16, 0)</f>
        <v>51.092966017746562</v>
      </c>
      <c r="O921" s="154"/>
      <c r="P921" s="154"/>
    </row>
    <row r="922" spans="3:16" hidden="1" outlineLevel="2">
      <c r="C922" s="179">
        <v>898</v>
      </c>
      <c r="D922" s="195">
        <f t="shared" ref="D922:D985" ca="1" si="74">_xlfn.NORM.S.INV(RAND())</f>
        <v>-2.1179539016973949</v>
      </c>
      <c r="E922" s="195">
        <f t="shared" ca="1" si="70"/>
        <v>154.55070505226163</v>
      </c>
      <c r="F922" s="195">
        <f t="shared" ca="1" si="71"/>
        <v>177.57817858479137</v>
      </c>
      <c r="G922" s="195">
        <f t="shared" ca="1" si="72"/>
        <v>0</v>
      </c>
      <c r="H922" s="195">
        <f t="shared" ca="1" si="73"/>
        <v>0</v>
      </c>
      <c r="O922" s="154"/>
      <c r="P922" s="154"/>
    </row>
    <row r="923" spans="3:16" hidden="1" outlineLevel="2">
      <c r="C923" s="179">
        <v>899</v>
      </c>
      <c r="D923" s="195">
        <f t="shared" ca="1" si="74"/>
        <v>-1.4336368932210508</v>
      </c>
      <c r="E923" s="195">
        <f t="shared" ca="1" si="70"/>
        <v>179.62609014564339</v>
      </c>
      <c r="F923" s="195">
        <f t="shared" ca="1" si="71"/>
        <v>198.06165198783725</v>
      </c>
      <c r="G923" s="195">
        <f t="shared" ca="1" si="72"/>
        <v>0</v>
      </c>
      <c r="H923" s="195">
        <f t="shared" ca="1" si="73"/>
        <v>0</v>
      </c>
      <c r="O923" s="154"/>
      <c r="P923" s="154"/>
    </row>
    <row r="924" spans="3:16" hidden="1" outlineLevel="2">
      <c r="C924" s="179">
        <v>900</v>
      </c>
      <c r="D924" s="195">
        <f t="shared" ca="1" si="74"/>
        <v>0.85233110116909849</v>
      </c>
      <c r="E924" s="195">
        <f t="shared" ca="1" si="70"/>
        <v>296.82431915121072</v>
      </c>
      <c r="F924" s="195">
        <f t="shared" ca="1" si="71"/>
        <v>285.21782334442918</v>
      </c>
      <c r="G924" s="195">
        <f t="shared" ca="1" si="72"/>
        <v>46.824319151210716</v>
      </c>
      <c r="H924" s="195">
        <f t="shared" ca="1" si="73"/>
        <v>35.217823344429178</v>
      </c>
      <c r="O924" s="154"/>
      <c r="P924" s="154"/>
    </row>
    <row r="925" spans="3:16" hidden="1" outlineLevel="2">
      <c r="C925" s="179">
        <v>901</v>
      </c>
      <c r="D925" s="195">
        <f t="shared" ca="1" si="74"/>
        <v>-0.49901146753517839</v>
      </c>
      <c r="E925" s="195">
        <f t="shared" ca="1" si="70"/>
        <v>220.57312719945975</v>
      </c>
      <c r="F925" s="195">
        <f t="shared" ca="1" si="71"/>
        <v>229.90745085177025</v>
      </c>
      <c r="G925" s="195">
        <f t="shared" ca="1" si="72"/>
        <v>0</v>
      </c>
      <c r="H925" s="195">
        <f t="shared" ca="1" si="73"/>
        <v>0</v>
      </c>
      <c r="O925" s="154"/>
      <c r="P925" s="154"/>
    </row>
    <row r="926" spans="3:16" hidden="1" outlineLevel="2">
      <c r="C926" s="179">
        <v>902</v>
      </c>
      <c r="D926" s="195">
        <f t="shared" ca="1" si="74"/>
        <v>-0.89977361516595644</v>
      </c>
      <c r="E926" s="195">
        <f t="shared" ca="1" si="70"/>
        <v>201.98138733195611</v>
      </c>
      <c r="F926" s="195">
        <f t="shared" ca="1" si="71"/>
        <v>215.66887499542875</v>
      </c>
      <c r="G926" s="195">
        <f t="shared" ca="1" si="72"/>
        <v>0</v>
      </c>
      <c r="H926" s="195">
        <f t="shared" ca="1" si="73"/>
        <v>0</v>
      </c>
      <c r="O926" s="154"/>
      <c r="P926" s="154"/>
    </row>
    <row r="927" spans="3:16" hidden="1" outlineLevel="2">
      <c r="C927" s="179">
        <v>903</v>
      </c>
      <c r="D927" s="195">
        <f t="shared" ca="1" si="74"/>
        <v>0.56387484737439264</v>
      </c>
      <c r="E927" s="195">
        <f t="shared" ca="1" si="70"/>
        <v>278.59582658931754</v>
      </c>
      <c r="F927" s="195">
        <f t="shared" ca="1" si="71"/>
        <v>272.39043707428209</v>
      </c>
      <c r="G927" s="195">
        <f t="shared" ca="1" si="72"/>
        <v>28.595826589317539</v>
      </c>
      <c r="H927" s="195">
        <f t="shared" ca="1" si="73"/>
        <v>22.39043707428209</v>
      </c>
      <c r="O927" s="154"/>
      <c r="P927" s="154"/>
    </row>
    <row r="928" spans="3:16" hidden="1" outlineLevel="2">
      <c r="C928" s="179">
        <v>904</v>
      </c>
      <c r="D928" s="195">
        <f t="shared" ca="1" si="74"/>
        <v>-0.4559769334851953</v>
      </c>
      <c r="E928" s="195">
        <f t="shared" ca="1" si="70"/>
        <v>222.66861722510706</v>
      </c>
      <c r="F928" s="195">
        <f t="shared" ca="1" si="71"/>
        <v>231.49124013233418</v>
      </c>
      <c r="G928" s="195">
        <f t="shared" ca="1" si="72"/>
        <v>0</v>
      </c>
      <c r="H928" s="195">
        <f t="shared" ca="1" si="73"/>
        <v>0</v>
      </c>
      <c r="O928" s="154"/>
      <c r="P928" s="154"/>
    </row>
    <row r="929" spans="3:16" hidden="1" outlineLevel="2">
      <c r="C929" s="179">
        <v>905</v>
      </c>
      <c r="D929" s="195">
        <f t="shared" ca="1" si="74"/>
        <v>-1.0200655944810733</v>
      </c>
      <c r="E929" s="195">
        <f t="shared" ca="1" si="70"/>
        <v>196.7129414665115</v>
      </c>
      <c r="F929" s="195">
        <f t="shared" ca="1" si="71"/>
        <v>211.56967209767819</v>
      </c>
      <c r="G929" s="195">
        <f t="shared" ca="1" si="72"/>
        <v>0</v>
      </c>
      <c r="H929" s="195">
        <f t="shared" ca="1" si="73"/>
        <v>0</v>
      </c>
      <c r="O929" s="154"/>
      <c r="P929" s="154"/>
    </row>
    <row r="930" spans="3:16" hidden="1" outlineLevel="2">
      <c r="C930" s="179">
        <v>906</v>
      </c>
      <c r="D930" s="195">
        <f t="shared" ca="1" si="74"/>
        <v>-0.65590451201123767</v>
      </c>
      <c r="E930" s="195">
        <f t="shared" ca="1" si="70"/>
        <v>213.09912205092456</v>
      </c>
      <c r="F930" s="195">
        <f t="shared" ca="1" si="71"/>
        <v>224.22456695015649</v>
      </c>
      <c r="G930" s="195">
        <f t="shared" ca="1" si="72"/>
        <v>0</v>
      </c>
      <c r="H930" s="195">
        <f t="shared" ca="1" si="73"/>
        <v>0</v>
      </c>
      <c r="O930" s="154"/>
      <c r="P930" s="154"/>
    </row>
    <row r="931" spans="3:16" hidden="1" outlineLevel="2">
      <c r="C931" s="179">
        <v>907</v>
      </c>
      <c r="D931" s="195">
        <f t="shared" ca="1" si="74"/>
        <v>0.68331285147016574</v>
      </c>
      <c r="E931" s="195">
        <f t="shared" ca="1" si="70"/>
        <v>286.00362473284412</v>
      </c>
      <c r="F931" s="195">
        <f t="shared" ca="1" si="71"/>
        <v>277.63022908414285</v>
      </c>
      <c r="G931" s="195">
        <f t="shared" ca="1" si="72"/>
        <v>36.003624732844116</v>
      </c>
      <c r="H931" s="195">
        <f t="shared" ca="1" si="73"/>
        <v>27.630229084142854</v>
      </c>
      <c r="O931" s="154"/>
      <c r="P931" s="154"/>
    </row>
    <row r="932" spans="3:16" hidden="1" outlineLevel="2">
      <c r="C932" s="179">
        <v>908</v>
      </c>
      <c r="D932" s="195">
        <f t="shared" ca="1" si="74"/>
        <v>2.2314591289204921</v>
      </c>
      <c r="E932" s="195">
        <f t="shared" ca="1" si="70"/>
        <v>401.88119507216993</v>
      </c>
      <c r="F932" s="195">
        <f t="shared" ca="1" si="71"/>
        <v>355.40645096589719</v>
      </c>
      <c r="G932" s="195">
        <f t="shared" ca="1" si="72"/>
        <v>151.88119507216993</v>
      </c>
      <c r="H932" s="195">
        <f t="shared" ca="1" si="73"/>
        <v>105.40645096589719</v>
      </c>
      <c r="O932" s="154"/>
      <c r="P932" s="154"/>
    </row>
    <row r="933" spans="3:16" hidden="1" outlineLevel="2">
      <c r="C933" s="179">
        <v>909</v>
      </c>
      <c r="D933" s="195">
        <f t="shared" ca="1" si="74"/>
        <v>-0.92564573200438705</v>
      </c>
      <c r="E933" s="195">
        <f t="shared" ca="1" si="70"/>
        <v>200.83647932520631</v>
      </c>
      <c r="F933" s="195">
        <f t="shared" ca="1" si="71"/>
        <v>214.78057604810729</v>
      </c>
      <c r="G933" s="195">
        <f t="shared" ca="1" si="72"/>
        <v>0</v>
      </c>
      <c r="H933" s="195">
        <f t="shared" ca="1" si="73"/>
        <v>0</v>
      </c>
      <c r="O933" s="154"/>
      <c r="P933" s="154"/>
    </row>
    <row r="934" spans="3:16" hidden="1" outlineLevel="2">
      <c r="C934" s="179">
        <v>910</v>
      </c>
      <c r="D934" s="195">
        <f t="shared" ca="1" si="74"/>
        <v>0.92403640107720908</v>
      </c>
      <c r="E934" s="195">
        <f t="shared" ca="1" si="70"/>
        <v>301.53775286726318</v>
      </c>
      <c r="F934" s="195">
        <f t="shared" ca="1" si="71"/>
        <v>288.4991530012619</v>
      </c>
      <c r="G934" s="195">
        <f t="shared" ca="1" si="72"/>
        <v>51.53775286726318</v>
      </c>
      <c r="H934" s="195">
        <f t="shared" ca="1" si="73"/>
        <v>38.499153001261902</v>
      </c>
      <c r="O934" s="154"/>
      <c r="P934" s="154"/>
    </row>
    <row r="935" spans="3:16" hidden="1" outlineLevel="2">
      <c r="C935" s="179">
        <v>911</v>
      </c>
      <c r="D935" s="195">
        <f t="shared" ca="1" si="74"/>
        <v>1.7641147625302611</v>
      </c>
      <c r="E935" s="195">
        <f t="shared" ca="1" si="70"/>
        <v>362.66285222865196</v>
      </c>
      <c r="F935" s="195">
        <f t="shared" ca="1" si="71"/>
        <v>329.87301421901424</v>
      </c>
      <c r="G935" s="195">
        <f t="shared" ca="1" si="72"/>
        <v>112.66285222865196</v>
      </c>
      <c r="H935" s="195">
        <f t="shared" ca="1" si="73"/>
        <v>79.873014219014237</v>
      </c>
      <c r="O935" s="154"/>
      <c r="P935" s="154"/>
    </row>
    <row r="936" spans="3:16" hidden="1" outlineLevel="2">
      <c r="C936" s="179">
        <v>912</v>
      </c>
      <c r="D936" s="195">
        <f t="shared" ca="1" si="74"/>
        <v>0.45901864404615356</v>
      </c>
      <c r="E936" s="195">
        <f t="shared" ca="1" si="70"/>
        <v>272.25075319339925</v>
      </c>
      <c r="F936" s="195">
        <f t="shared" ca="1" si="71"/>
        <v>267.87193624784737</v>
      </c>
      <c r="G936" s="195">
        <f t="shared" ca="1" si="72"/>
        <v>22.250753193399248</v>
      </c>
      <c r="H936" s="195">
        <f t="shared" ca="1" si="73"/>
        <v>17.871936247847373</v>
      </c>
      <c r="O936" s="154"/>
      <c r="P936" s="154"/>
    </row>
    <row r="937" spans="3:16" hidden="1" outlineLevel="2">
      <c r="C937" s="179">
        <v>913</v>
      </c>
      <c r="D937" s="195">
        <f t="shared" ca="1" si="74"/>
        <v>1.0846236729132011</v>
      </c>
      <c r="E937" s="195">
        <f t="shared" ca="1" si="70"/>
        <v>312.36699674851212</v>
      </c>
      <c r="F937" s="195">
        <f t="shared" ca="1" si="71"/>
        <v>295.98543312363341</v>
      </c>
      <c r="G937" s="195">
        <f t="shared" ca="1" si="72"/>
        <v>62.366996748512122</v>
      </c>
      <c r="H937" s="195">
        <f t="shared" ca="1" si="73"/>
        <v>45.985433123633413</v>
      </c>
      <c r="O937" s="154"/>
      <c r="P937" s="154"/>
    </row>
    <row r="938" spans="3:16" hidden="1" outlineLevel="2">
      <c r="C938" s="179">
        <v>914</v>
      </c>
      <c r="D938" s="195">
        <f t="shared" ca="1" si="74"/>
        <v>-0.21523353177285579</v>
      </c>
      <c r="E938" s="195">
        <f t="shared" ca="1" si="70"/>
        <v>234.76376357490233</v>
      </c>
      <c r="F938" s="195">
        <f t="shared" ca="1" si="71"/>
        <v>240.55463423909725</v>
      </c>
      <c r="G938" s="195">
        <f t="shared" ca="1" si="72"/>
        <v>0</v>
      </c>
      <c r="H938" s="195">
        <f t="shared" ca="1" si="73"/>
        <v>0</v>
      </c>
      <c r="O938" s="154"/>
      <c r="P938" s="154"/>
    </row>
    <row r="939" spans="3:16" hidden="1" outlineLevel="2">
      <c r="C939" s="179">
        <v>915</v>
      </c>
      <c r="D939" s="195">
        <f t="shared" ca="1" si="74"/>
        <v>1.5929096315107596</v>
      </c>
      <c r="E939" s="195">
        <f t="shared" ca="1" si="70"/>
        <v>349.27415829071077</v>
      </c>
      <c r="F939" s="195">
        <f t="shared" ca="1" si="71"/>
        <v>320.98546558426767</v>
      </c>
      <c r="G939" s="195">
        <f t="shared" ca="1" si="72"/>
        <v>99.274158290710773</v>
      </c>
      <c r="H939" s="195">
        <f t="shared" ca="1" si="73"/>
        <v>70.985465584267672</v>
      </c>
      <c r="O939" s="154"/>
      <c r="P939" s="154"/>
    </row>
    <row r="940" spans="3:16" hidden="1" outlineLevel="2">
      <c r="C940" s="179">
        <v>916</v>
      </c>
      <c r="D940" s="195">
        <f t="shared" ca="1" si="74"/>
        <v>0.26466087640719843</v>
      </c>
      <c r="E940" s="195">
        <f t="shared" ca="1" si="70"/>
        <v>260.86944659863252</v>
      </c>
      <c r="F940" s="195">
        <f t="shared" ca="1" si="71"/>
        <v>259.69389282508479</v>
      </c>
      <c r="G940" s="195">
        <f t="shared" ca="1" si="72"/>
        <v>10.869446598632521</v>
      </c>
      <c r="H940" s="195">
        <f t="shared" ca="1" si="73"/>
        <v>9.693892825084788</v>
      </c>
      <c r="O940" s="154"/>
      <c r="P940" s="154"/>
    </row>
    <row r="941" spans="3:16" hidden="1" outlineLevel="2">
      <c r="C941" s="179">
        <v>917</v>
      </c>
      <c r="D941" s="195">
        <f t="shared" ca="1" si="74"/>
        <v>-9.5133416292176656E-2</v>
      </c>
      <c r="E941" s="195">
        <f t="shared" ca="1" si="70"/>
        <v>241.04114058434121</v>
      </c>
      <c r="F941" s="195">
        <f t="shared" ca="1" si="71"/>
        <v>245.2079209951022</v>
      </c>
      <c r="G941" s="195">
        <f t="shared" ca="1" si="72"/>
        <v>0</v>
      </c>
      <c r="H941" s="195">
        <f t="shared" ca="1" si="73"/>
        <v>0</v>
      </c>
      <c r="O941" s="154"/>
      <c r="P941" s="154"/>
    </row>
    <row r="942" spans="3:16" hidden="1" outlineLevel="2">
      <c r="C942" s="179">
        <v>918</v>
      </c>
      <c r="D942" s="195">
        <f t="shared" ca="1" si="74"/>
        <v>-0.24185999856197388</v>
      </c>
      <c r="E942" s="195">
        <f t="shared" ca="1" si="70"/>
        <v>233.39434590778305</v>
      </c>
      <c r="F942" s="195">
        <f t="shared" ca="1" si="71"/>
        <v>239.53500831994438</v>
      </c>
      <c r="G942" s="195">
        <f t="shared" ca="1" si="72"/>
        <v>0</v>
      </c>
      <c r="H942" s="195">
        <f t="shared" ca="1" si="73"/>
        <v>0</v>
      </c>
      <c r="O942" s="154"/>
      <c r="P942" s="154"/>
    </row>
    <row r="943" spans="3:16" hidden="1" outlineLevel="2">
      <c r="C943" s="179">
        <v>919</v>
      </c>
      <c r="D943" s="195">
        <f t="shared" ca="1" si="74"/>
        <v>-0.27186425151873495</v>
      </c>
      <c r="E943" s="195">
        <f t="shared" ca="1" si="70"/>
        <v>231.86077634046376</v>
      </c>
      <c r="F943" s="195">
        <f t="shared" ca="1" si="71"/>
        <v>238.3912125420369</v>
      </c>
      <c r="G943" s="195">
        <f t="shared" ca="1" si="72"/>
        <v>0</v>
      </c>
      <c r="H943" s="195">
        <f t="shared" ca="1" si="73"/>
        <v>0</v>
      </c>
      <c r="O943" s="154"/>
      <c r="P943" s="154"/>
    </row>
    <row r="944" spans="3:16" hidden="1" outlineLevel="2">
      <c r="C944" s="179">
        <v>920</v>
      </c>
      <c r="D944" s="195">
        <f t="shared" ca="1" si="74"/>
        <v>-0.2976157274061173</v>
      </c>
      <c r="E944" s="195">
        <f t="shared" ca="1" si="70"/>
        <v>230.5526116017769</v>
      </c>
      <c r="F944" s="195">
        <f t="shared" ca="1" si="71"/>
        <v>237.4138937393505</v>
      </c>
      <c r="G944" s="195">
        <f t="shared" ca="1" si="72"/>
        <v>0</v>
      </c>
      <c r="H944" s="195">
        <f t="shared" ca="1" si="73"/>
        <v>0</v>
      </c>
      <c r="O944" s="154"/>
      <c r="P944" s="154"/>
    </row>
    <row r="945" spans="3:16" hidden="1" outlineLevel="2">
      <c r="C945" s="179">
        <v>921</v>
      </c>
      <c r="D945" s="195">
        <f t="shared" ca="1" si="74"/>
        <v>-0.51684563907767245</v>
      </c>
      <c r="E945" s="195">
        <f t="shared" ca="1" si="70"/>
        <v>219.71051418379218</v>
      </c>
      <c r="F945" s="195">
        <f t="shared" ca="1" si="71"/>
        <v>229.25428423951544</v>
      </c>
      <c r="G945" s="195">
        <f t="shared" ca="1" si="72"/>
        <v>0</v>
      </c>
      <c r="H945" s="195">
        <f t="shared" ca="1" si="73"/>
        <v>0</v>
      </c>
      <c r="O945" s="154"/>
      <c r="P945" s="154"/>
    </row>
    <row r="946" spans="3:16" hidden="1" outlineLevel="2">
      <c r="C946" s="179">
        <v>922</v>
      </c>
      <c r="D946" s="195">
        <f t="shared" ca="1" si="74"/>
        <v>-0.73272734675188589</v>
      </c>
      <c r="E946" s="195">
        <f t="shared" ca="1" si="70"/>
        <v>209.53236978817125</v>
      </c>
      <c r="F946" s="195">
        <f t="shared" ca="1" si="71"/>
        <v>221.49338482923582</v>
      </c>
      <c r="G946" s="195">
        <f t="shared" ca="1" si="72"/>
        <v>0</v>
      </c>
      <c r="H946" s="195">
        <f t="shared" ca="1" si="73"/>
        <v>0</v>
      </c>
      <c r="O946" s="154"/>
      <c r="P946" s="154"/>
    </row>
    <row r="947" spans="3:16" hidden="1" outlineLevel="2">
      <c r="C947" s="179">
        <v>923</v>
      </c>
      <c r="D947" s="195">
        <f t="shared" ca="1" si="74"/>
        <v>-8.8327389429927752E-2</v>
      </c>
      <c r="E947" s="195">
        <f t="shared" ca="1" si="70"/>
        <v>241.4018609493821</v>
      </c>
      <c r="F947" s="195">
        <f t="shared" ca="1" si="71"/>
        <v>245.47429974726333</v>
      </c>
      <c r="G947" s="195">
        <f t="shared" ca="1" si="72"/>
        <v>0</v>
      </c>
      <c r="H947" s="195">
        <f t="shared" ca="1" si="73"/>
        <v>0</v>
      </c>
      <c r="O947" s="154"/>
      <c r="P947" s="154"/>
    </row>
    <row r="948" spans="3:16" hidden="1" outlineLevel="2">
      <c r="C948" s="179">
        <v>924</v>
      </c>
      <c r="D948" s="195">
        <f t="shared" ca="1" si="74"/>
        <v>1.7343774506863137</v>
      </c>
      <c r="E948" s="195">
        <f t="shared" ca="1" si="70"/>
        <v>360.30102657998555</v>
      </c>
      <c r="F948" s="195">
        <f t="shared" ca="1" si="71"/>
        <v>328.31182906900005</v>
      </c>
      <c r="G948" s="195">
        <f t="shared" ca="1" si="72"/>
        <v>110.30102657998555</v>
      </c>
      <c r="H948" s="195">
        <f t="shared" ca="1" si="73"/>
        <v>78.311829069000055</v>
      </c>
      <c r="O948" s="154"/>
      <c r="P948" s="154"/>
    </row>
    <row r="949" spans="3:16" hidden="1" outlineLevel="2">
      <c r="C949" s="179">
        <v>925</v>
      </c>
      <c r="D949" s="195">
        <f t="shared" ca="1" si="74"/>
        <v>-1.0515822951162099</v>
      </c>
      <c r="E949" s="195">
        <f t="shared" ca="1" si="70"/>
        <v>195.35546617607793</v>
      </c>
      <c r="F949" s="195">
        <f t="shared" ca="1" si="71"/>
        <v>210.508615657814</v>
      </c>
      <c r="G949" s="195">
        <f t="shared" ca="1" si="72"/>
        <v>0</v>
      </c>
      <c r="H949" s="195">
        <f t="shared" ca="1" si="73"/>
        <v>0</v>
      </c>
      <c r="O949" s="154"/>
      <c r="P949" s="154"/>
    </row>
    <row r="950" spans="3:16" hidden="1" outlineLevel="2">
      <c r="C950" s="179">
        <v>926</v>
      </c>
      <c r="D950" s="195">
        <f t="shared" ca="1" si="74"/>
        <v>0.53434623200324327</v>
      </c>
      <c r="E950" s="195">
        <f t="shared" ca="1" si="70"/>
        <v>276.79417549382737</v>
      </c>
      <c r="F950" s="195">
        <f t="shared" ca="1" si="71"/>
        <v>271.11032474986735</v>
      </c>
      <c r="G950" s="195">
        <f t="shared" ca="1" si="72"/>
        <v>26.794175493827368</v>
      </c>
      <c r="H950" s="195">
        <f t="shared" ca="1" si="73"/>
        <v>21.110324749867345</v>
      </c>
      <c r="O950" s="154"/>
      <c r="P950" s="154"/>
    </row>
    <row r="951" spans="3:16" hidden="1" outlineLevel="2">
      <c r="C951" s="179">
        <v>927</v>
      </c>
      <c r="D951" s="195">
        <f t="shared" ca="1" si="74"/>
        <v>0.89332795672802201</v>
      </c>
      <c r="E951" s="195">
        <f t="shared" ca="1" si="70"/>
        <v>299.51008750311945</v>
      </c>
      <c r="F951" s="195">
        <f t="shared" ca="1" si="71"/>
        <v>287.08929731479469</v>
      </c>
      <c r="G951" s="195">
        <f t="shared" ca="1" si="72"/>
        <v>49.510087503119451</v>
      </c>
      <c r="H951" s="195">
        <f t="shared" ca="1" si="73"/>
        <v>37.089297314794692</v>
      </c>
      <c r="O951" s="154"/>
      <c r="P951" s="154"/>
    </row>
    <row r="952" spans="3:16" hidden="1" outlineLevel="2">
      <c r="C952" s="179">
        <v>928</v>
      </c>
      <c r="D952" s="195">
        <f t="shared" ca="1" si="74"/>
        <v>0.4520195036069638</v>
      </c>
      <c r="E952" s="195">
        <f t="shared" ca="1" si="70"/>
        <v>271.83240203515186</v>
      </c>
      <c r="F952" s="195">
        <f t="shared" ca="1" si="71"/>
        <v>267.57300925874722</v>
      </c>
      <c r="G952" s="195">
        <f t="shared" ca="1" si="72"/>
        <v>21.832402035151858</v>
      </c>
      <c r="H952" s="195">
        <f t="shared" ca="1" si="73"/>
        <v>17.57300925874722</v>
      </c>
      <c r="O952" s="154"/>
      <c r="P952" s="154"/>
    </row>
    <row r="953" spans="3:16" hidden="1" outlineLevel="2">
      <c r="C953" s="179">
        <v>929</v>
      </c>
      <c r="D953" s="195">
        <f t="shared" ca="1" si="74"/>
        <v>0.90189885231614664</v>
      </c>
      <c r="E953" s="195">
        <f t="shared" ca="1" si="70"/>
        <v>300.07464439634396</v>
      </c>
      <c r="F953" s="195">
        <f t="shared" ca="1" si="71"/>
        <v>287.48210120675583</v>
      </c>
      <c r="G953" s="195">
        <f t="shared" ca="1" si="72"/>
        <v>50.074644396343956</v>
      </c>
      <c r="H953" s="195">
        <f t="shared" ca="1" si="73"/>
        <v>37.482101206755829</v>
      </c>
      <c r="O953" s="154"/>
      <c r="P953" s="154"/>
    </row>
    <row r="954" spans="3:16" hidden="1" outlineLevel="2">
      <c r="C954" s="179">
        <v>930</v>
      </c>
      <c r="D954" s="195">
        <f t="shared" ca="1" si="74"/>
        <v>0.65448222458805683</v>
      </c>
      <c r="E954" s="195">
        <f t="shared" ca="1" si="70"/>
        <v>284.19764908589377</v>
      </c>
      <c r="F954" s="195">
        <f t="shared" ca="1" si="71"/>
        <v>276.35626220676966</v>
      </c>
      <c r="G954" s="195">
        <f t="shared" ca="1" si="72"/>
        <v>34.197649085893772</v>
      </c>
      <c r="H954" s="195">
        <f t="shared" ca="1" si="73"/>
        <v>26.356262206769657</v>
      </c>
      <c r="O954" s="154"/>
      <c r="P954" s="154"/>
    </row>
    <row r="955" spans="3:16" hidden="1" outlineLevel="2">
      <c r="C955" s="179">
        <v>931</v>
      </c>
      <c r="D955" s="195">
        <f t="shared" ca="1" si="74"/>
        <v>-1.0444440962283168</v>
      </c>
      <c r="E955" s="195">
        <f t="shared" ca="1" si="70"/>
        <v>195.66209705884611</v>
      </c>
      <c r="F955" s="195">
        <f t="shared" ca="1" si="71"/>
        <v>210.74846661424453</v>
      </c>
      <c r="G955" s="195">
        <f t="shared" ca="1" si="72"/>
        <v>0</v>
      </c>
      <c r="H955" s="195">
        <f t="shared" ca="1" si="73"/>
        <v>0</v>
      </c>
      <c r="O955" s="154"/>
      <c r="P955" s="154"/>
    </row>
    <row r="956" spans="3:16" hidden="1" outlineLevel="2">
      <c r="C956" s="179">
        <v>932</v>
      </c>
      <c r="D956" s="195">
        <f t="shared" ca="1" si="74"/>
        <v>0.83440390138143139</v>
      </c>
      <c r="E956" s="195">
        <f t="shared" ca="1" si="70"/>
        <v>295.65746125403376</v>
      </c>
      <c r="F956" s="195">
        <f t="shared" ca="1" si="71"/>
        <v>284.40329933626441</v>
      </c>
      <c r="G956" s="195">
        <f t="shared" ca="1" si="72"/>
        <v>45.657461254033763</v>
      </c>
      <c r="H956" s="195">
        <f t="shared" ca="1" si="73"/>
        <v>34.403299336264411</v>
      </c>
      <c r="O956" s="154"/>
      <c r="P956" s="154"/>
    </row>
    <row r="957" spans="3:16" hidden="1" outlineLevel="2">
      <c r="C957" s="179">
        <v>933</v>
      </c>
      <c r="D957" s="195">
        <f t="shared" ca="1" si="74"/>
        <v>-4.7651142153151686E-2</v>
      </c>
      <c r="E957" s="195">
        <f t="shared" ca="1" si="70"/>
        <v>243.56898961645359</v>
      </c>
      <c r="F957" s="195">
        <f t="shared" ca="1" si="71"/>
        <v>247.07235713956294</v>
      </c>
      <c r="G957" s="195">
        <f t="shared" ca="1" si="72"/>
        <v>0</v>
      </c>
      <c r="H957" s="195">
        <f t="shared" ca="1" si="73"/>
        <v>0</v>
      </c>
      <c r="O957" s="154"/>
      <c r="P957" s="154"/>
    </row>
    <row r="958" spans="3:16" hidden="1" outlineLevel="2">
      <c r="C958" s="179">
        <v>934</v>
      </c>
      <c r="D958" s="195">
        <f t="shared" ca="1" si="74"/>
        <v>0.98103830740569731</v>
      </c>
      <c r="E958" s="195">
        <f t="shared" ca="1" si="70"/>
        <v>305.3380239730426</v>
      </c>
      <c r="F958" s="195">
        <f t="shared" ca="1" si="71"/>
        <v>291.13454763511777</v>
      </c>
      <c r="G958" s="195">
        <f t="shared" ca="1" si="72"/>
        <v>55.338023973042596</v>
      </c>
      <c r="H958" s="195">
        <f t="shared" ca="1" si="73"/>
        <v>41.134547635117769</v>
      </c>
      <c r="O958" s="154"/>
      <c r="P958" s="154"/>
    </row>
    <row r="959" spans="3:16" hidden="1" outlineLevel="2">
      <c r="C959" s="179">
        <v>935</v>
      </c>
      <c r="D959" s="195">
        <f t="shared" ca="1" si="74"/>
        <v>-1.237113569116354</v>
      </c>
      <c r="E959" s="195">
        <f t="shared" ca="1" si="70"/>
        <v>187.55209951695241</v>
      </c>
      <c r="F959" s="195">
        <f t="shared" ca="1" si="71"/>
        <v>204.3694195110628</v>
      </c>
      <c r="G959" s="195">
        <f t="shared" ca="1" si="72"/>
        <v>0</v>
      </c>
      <c r="H959" s="195">
        <f t="shared" ca="1" si="73"/>
        <v>0</v>
      </c>
      <c r="O959" s="154"/>
      <c r="P959" s="154"/>
    </row>
    <row r="960" spans="3:16" hidden="1" outlineLevel="2">
      <c r="C960" s="179">
        <v>936</v>
      </c>
      <c r="D960" s="195">
        <f t="shared" ca="1" si="74"/>
        <v>-0.28244896545662185</v>
      </c>
      <c r="E960" s="195">
        <f t="shared" ca="1" si="70"/>
        <v>231.32218102223621</v>
      </c>
      <c r="F960" s="195">
        <f t="shared" ca="1" si="71"/>
        <v>237.98901594447469</v>
      </c>
      <c r="G960" s="195">
        <f t="shared" ca="1" si="72"/>
        <v>0</v>
      </c>
      <c r="H960" s="195">
        <f t="shared" ca="1" si="73"/>
        <v>0</v>
      </c>
      <c r="O960" s="154"/>
      <c r="P960" s="154"/>
    </row>
    <row r="961" spans="3:16" hidden="1" outlineLevel="2">
      <c r="C961" s="179">
        <v>937</v>
      </c>
      <c r="D961" s="195">
        <f t="shared" ca="1" si="74"/>
        <v>-1.6857966970370331</v>
      </c>
      <c r="E961" s="195">
        <f t="shared" ca="1" si="70"/>
        <v>169.94484588080888</v>
      </c>
      <c r="F961" s="195">
        <f t="shared" ca="1" si="71"/>
        <v>190.25245972325968</v>
      </c>
      <c r="G961" s="195">
        <f t="shared" ca="1" si="72"/>
        <v>0</v>
      </c>
      <c r="H961" s="195">
        <f t="shared" ca="1" si="73"/>
        <v>0</v>
      </c>
      <c r="O961" s="154"/>
      <c r="P961" s="154"/>
    </row>
    <row r="962" spans="3:16" hidden="1" outlineLevel="2">
      <c r="C962" s="179">
        <v>938</v>
      </c>
      <c r="D962" s="195">
        <f t="shared" ca="1" si="74"/>
        <v>-0.39973653064330911</v>
      </c>
      <c r="E962" s="195">
        <f t="shared" ca="1" si="70"/>
        <v>225.43718100760191</v>
      </c>
      <c r="F962" s="195">
        <f t="shared" ca="1" si="71"/>
        <v>233.57749950173425</v>
      </c>
      <c r="G962" s="195">
        <f t="shared" ca="1" si="72"/>
        <v>0</v>
      </c>
      <c r="H962" s="195">
        <f t="shared" ca="1" si="73"/>
        <v>0</v>
      </c>
      <c r="O962" s="154"/>
      <c r="P962" s="154"/>
    </row>
    <row r="963" spans="3:16" hidden="1" outlineLevel="2">
      <c r="C963" s="179">
        <v>939</v>
      </c>
      <c r="D963" s="195">
        <f t="shared" ca="1" si="74"/>
        <v>1.0894783738061613</v>
      </c>
      <c r="E963" s="195">
        <f t="shared" ca="1" si="70"/>
        <v>312.7003620006609</v>
      </c>
      <c r="F963" s="195">
        <f t="shared" ca="1" si="71"/>
        <v>296.21475032614694</v>
      </c>
      <c r="G963" s="195">
        <f t="shared" ca="1" si="72"/>
        <v>62.700362000660903</v>
      </c>
      <c r="H963" s="195">
        <f t="shared" ca="1" si="73"/>
        <v>46.214750326146941</v>
      </c>
      <c r="O963" s="154"/>
      <c r="P963" s="154"/>
    </row>
    <row r="964" spans="3:16" hidden="1" outlineLevel="2">
      <c r="C964" s="179">
        <v>940</v>
      </c>
      <c r="D964" s="195">
        <f t="shared" ca="1" si="74"/>
        <v>-0.53245378595916937</v>
      </c>
      <c r="E964" s="195">
        <f t="shared" ca="1" si="70"/>
        <v>218.9583393643118</v>
      </c>
      <c r="F964" s="195">
        <f t="shared" ca="1" si="71"/>
        <v>228.68416739571691</v>
      </c>
      <c r="G964" s="195">
        <f t="shared" ca="1" si="72"/>
        <v>0</v>
      </c>
      <c r="H964" s="195">
        <f t="shared" ca="1" si="73"/>
        <v>0</v>
      </c>
      <c r="O964" s="154"/>
      <c r="P964" s="154"/>
    </row>
    <row r="965" spans="3:16" hidden="1" outlineLevel="2">
      <c r="C965" s="179">
        <v>941</v>
      </c>
      <c r="D965" s="195">
        <f t="shared" ca="1" si="74"/>
        <v>0.83859073636058334</v>
      </c>
      <c r="E965" s="195">
        <f t="shared" ca="1" si="70"/>
        <v>295.92956563114353</v>
      </c>
      <c r="F965" s="195">
        <f t="shared" ca="1" si="71"/>
        <v>284.59332014218461</v>
      </c>
      <c r="G965" s="195">
        <f t="shared" ca="1" si="72"/>
        <v>45.929565631143532</v>
      </c>
      <c r="H965" s="195">
        <f t="shared" ca="1" si="73"/>
        <v>34.593320142184609</v>
      </c>
      <c r="O965" s="154"/>
      <c r="P965" s="154"/>
    </row>
    <row r="966" spans="3:16" hidden="1" outlineLevel="2">
      <c r="C966" s="179">
        <v>942</v>
      </c>
      <c r="D966" s="195">
        <f t="shared" ca="1" si="74"/>
        <v>0.71578650213970962</v>
      </c>
      <c r="E966" s="195">
        <f t="shared" ca="1" si="70"/>
        <v>288.05154941816659</v>
      </c>
      <c r="F966" s="195">
        <f t="shared" ca="1" si="71"/>
        <v>279.07220799095325</v>
      </c>
      <c r="G966" s="195">
        <f t="shared" ca="1" si="72"/>
        <v>38.051549418166587</v>
      </c>
      <c r="H966" s="195">
        <f t="shared" ca="1" si="73"/>
        <v>29.072207990953245</v>
      </c>
      <c r="O966" s="154"/>
      <c r="P966" s="154"/>
    </row>
    <row r="967" spans="3:16" hidden="1" outlineLevel="2">
      <c r="C967" s="179">
        <v>943</v>
      </c>
      <c r="D967" s="195">
        <f t="shared" ca="1" si="74"/>
        <v>0.69253923159933872</v>
      </c>
      <c r="E967" s="195">
        <f t="shared" ca="1" si="70"/>
        <v>286.58399375141522</v>
      </c>
      <c r="F967" s="195">
        <f t="shared" ca="1" si="71"/>
        <v>278.03916323658945</v>
      </c>
      <c r="G967" s="195">
        <f t="shared" ca="1" si="72"/>
        <v>36.583993751415221</v>
      </c>
      <c r="H967" s="195">
        <f t="shared" ca="1" si="73"/>
        <v>28.039163236589445</v>
      </c>
      <c r="O967" s="154"/>
      <c r="P967" s="154"/>
    </row>
    <row r="968" spans="3:16" hidden="1" outlineLevel="2">
      <c r="C968" s="179">
        <v>944</v>
      </c>
      <c r="D968" s="195">
        <f t="shared" ca="1" si="74"/>
        <v>0.37410559146734046</v>
      </c>
      <c r="E968" s="195">
        <f t="shared" ca="1" si="70"/>
        <v>267.21853279690924</v>
      </c>
      <c r="F968" s="195">
        <f t="shared" ca="1" si="71"/>
        <v>264.26781694298569</v>
      </c>
      <c r="G968" s="195">
        <f t="shared" ca="1" si="72"/>
        <v>17.218532796909244</v>
      </c>
      <c r="H968" s="195">
        <f t="shared" ca="1" si="73"/>
        <v>14.267816942985689</v>
      </c>
      <c r="O968" s="154"/>
      <c r="P968" s="154"/>
    </row>
    <row r="969" spans="3:16" hidden="1" outlineLevel="2">
      <c r="C969" s="179">
        <v>945</v>
      </c>
      <c r="D969" s="195">
        <f t="shared" ca="1" si="74"/>
        <v>0.19465763815253403</v>
      </c>
      <c r="E969" s="195">
        <f t="shared" ca="1" si="70"/>
        <v>256.88776253904803</v>
      </c>
      <c r="F969" s="195">
        <f t="shared" ca="1" si="71"/>
        <v>256.80990925747619</v>
      </c>
      <c r="G969" s="195">
        <f t="shared" ca="1" si="72"/>
        <v>6.8877625390480262</v>
      </c>
      <c r="H969" s="195">
        <f t="shared" ca="1" si="73"/>
        <v>6.8099092574761926</v>
      </c>
      <c r="O969" s="154"/>
      <c r="P969" s="154"/>
    </row>
    <row r="970" spans="3:16" hidden="1" outlineLevel="2">
      <c r="C970" s="179">
        <v>946</v>
      </c>
      <c r="D970" s="195">
        <f t="shared" ca="1" si="74"/>
        <v>0.66292730042549941</v>
      </c>
      <c r="E970" s="195">
        <f t="shared" ca="1" si="70"/>
        <v>284.72547181292123</v>
      </c>
      <c r="F970" s="195">
        <f t="shared" ca="1" si="71"/>
        <v>276.72882637164787</v>
      </c>
      <c r="G970" s="195">
        <f t="shared" ca="1" si="72"/>
        <v>34.725471812921228</v>
      </c>
      <c r="H970" s="195">
        <f t="shared" ca="1" si="73"/>
        <v>26.72882637164787</v>
      </c>
      <c r="O970" s="154"/>
      <c r="P970" s="154"/>
    </row>
    <row r="971" spans="3:16" hidden="1" outlineLevel="2">
      <c r="C971" s="179">
        <v>947</v>
      </c>
      <c r="D971" s="195">
        <f t="shared" ca="1" si="74"/>
        <v>1.4124852078936507</v>
      </c>
      <c r="E971" s="195">
        <f t="shared" ca="1" si="70"/>
        <v>335.69905573313741</v>
      </c>
      <c r="F971" s="195">
        <f t="shared" ca="1" si="71"/>
        <v>311.87834164158141</v>
      </c>
      <c r="G971" s="195">
        <f t="shared" ca="1" si="72"/>
        <v>85.699055733137413</v>
      </c>
      <c r="H971" s="195">
        <f t="shared" ca="1" si="73"/>
        <v>61.878341641581414</v>
      </c>
      <c r="O971" s="154"/>
      <c r="P971" s="154"/>
    </row>
    <row r="972" spans="3:16" hidden="1" outlineLevel="2">
      <c r="C972" s="179">
        <v>948</v>
      </c>
      <c r="D972" s="195">
        <f t="shared" ca="1" si="74"/>
        <v>0.35153251111343725</v>
      </c>
      <c r="E972" s="195">
        <f t="shared" ca="1" si="70"/>
        <v>265.89650088021921</v>
      </c>
      <c r="F972" s="195">
        <f t="shared" ca="1" si="71"/>
        <v>263.31789258596757</v>
      </c>
      <c r="G972" s="195">
        <f t="shared" ca="1" si="72"/>
        <v>15.896500880219207</v>
      </c>
      <c r="H972" s="195">
        <f t="shared" ca="1" si="73"/>
        <v>13.31789258596757</v>
      </c>
      <c r="O972" s="154"/>
      <c r="P972" s="154"/>
    </row>
    <row r="973" spans="3:16" hidden="1" outlineLevel="2">
      <c r="C973" s="179">
        <v>949</v>
      </c>
      <c r="D973" s="195">
        <f t="shared" ca="1" si="74"/>
        <v>-1.9213581996164486</v>
      </c>
      <c r="E973" s="195">
        <f t="shared" ca="1" si="70"/>
        <v>161.37282814289779</v>
      </c>
      <c r="F973" s="195">
        <f t="shared" ca="1" si="71"/>
        <v>183.23571446446169</v>
      </c>
      <c r="G973" s="195">
        <f t="shared" ca="1" si="72"/>
        <v>0</v>
      </c>
      <c r="H973" s="195">
        <f t="shared" ca="1" si="73"/>
        <v>0</v>
      </c>
      <c r="O973" s="154"/>
      <c r="P973" s="154"/>
    </row>
    <row r="974" spans="3:16" hidden="1" outlineLevel="2">
      <c r="C974" s="179">
        <v>950</v>
      </c>
      <c r="D974" s="195">
        <f t="shared" ca="1" si="74"/>
        <v>0.26352977894028801</v>
      </c>
      <c r="E974" s="195">
        <f t="shared" ca="1" si="70"/>
        <v>260.80462341580272</v>
      </c>
      <c r="F974" s="195">
        <f t="shared" ca="1" si="71"/>
        <v>259.64703757911496</v>
      </c>
      <c r="G974" s="195">
        <f t="shared" ca="1" si="72"/>
        <v>10.804623415802723</v>
      </c>
      <c r="H974" s="195">
        <f t="shared" ca="1" si="73"/>
        <v>9.647037579114965</v>
      </c>
      <c r="O974" s="154"/>
      <c r="P974" s="154"/>
    </row>
    <row r="975" spans="3:16" hidden="1" outlineLevel="2">
      <c r="C975" s="179">
        <v>951</v>
      </c>
      <c r="D975" s="195">
        <f t="shared" ca="1" si="74"/>
        <v>0.22596676068016433</v>
      </c>
      <c r="E975" s="195">
        <f t="shared" ca="1" si="70"/>
        <v>258.66101273357822</v>
      </c>
      <c r="F975" s="195">
        <f t="shared" ca="1" si="71"/>
        <v>258.09579784131887</v>
      </c>
      <c r="G975" s="195">
        <f t="shared" ca="1" si="72"/>
        <v>8.6610127335782181</v>
      </c>
      <c r="H975" s="195">
        <f t="shared" ca="1" si="73"/>
        <v>8.0957978413188698</v>
      </c>
      <c r="O975" s="154"/>
      <c r="P975" s="154"/>
    </row>
    <row r="976" spans="3:16" hidden="1" outlineLevel="2">
      <c r="C976" s="179">
        <v>952</v>
      </c>
      <c r="D976" s="195">
        <f t="shared" ca="1" si="74"/>
        <v>-0.40158292114666738</v>
      </c>
      <c r="E976" s="195">
        <f t="shared" ca="1" si="70"/>
        <v>225.34574398370907</v>
      </c>
      <c r="F976" s="195">
        <f t="shared" ca="1" si="71"/>
        <v>233.50870935418595</v>
      </c>
      <c r="G976" s="195">
        <f t="shared" ca="1" si="72"/>
        <v>0</v>
      </c>
      <c r="H976" s="195">
        <f t="shared" ca="1" si="73"/>
        <v>0</v>
      </c>
      <c r="O976" s="154"/>
      <c r="P976" s="154"/>
    </row>
    <row r="977" spans="3:16" hidden="1" outlineLevel="2">
      <c r="C977" s="179">
        <v>953</v>
      </c>
      <c r="D977" s="195">
        <f t="shared" ca="1" si="74"/>
        <v>-0.88666452181157673</v>
      </c>
      <c r="E977" s="195">
        <f t="shared" ca="1" si="70"/>
        <v>202.56398758568756</v>
      </c>
      <c r="F977" s="195">
        <f t="shared" ca="1" si="71"/>
        <v>216.120366889325</v>
      </c>
      <c r="G977" s="195">
        <f t="shared" ca="1" si="72"/>
        <v>0</v>
      </c>
      <c r="H977" s="195">
        <f t="shared" ca="1" si="73"/>
        <v>0</v>
      </c>
      <c r="O977" s="154"/>
      <c r="P977" s="154"/>
    </row>
    <row r="978" spans="3:16" hidden="1" outlineLevel="2">
      <c r="C978" s="179">
        <v>954</v>
      </c>
      <c r="D978" s="195">
        <f t="shared" ca="1" si="74"/>
        <v>0.44604494995880223</v>
      </c>
      <c r="E978" s="195">
        <f t="shared" ca="1" si="70"/>
        <v>271.47580088625966</v>
      </c>
      <c r="F978" s="195">
        <f t="shared" ca="1" si="71"/>
        <v>267.31810537187931</v>
      </c>
      <c r="G978" s="195">
        <f t="shared" ca="1" si="72"/>
        <v>21.475800886259663</v>
      </c>
      <c r="H978" s="195">
        <f t="shared" ca="1" si="73"/>
        <v>17.318105371879312</v>
      </c>
      <c r="O978" s="154"/>
      <c r="P978" s="154"/>
    </row>
    <row r="979" spans="3:16" hidden="1" outlineLevel="2">
      <c r="C979" s="179">
        <v>955</v>
      </c>
      <c r="D979" s="195">
        <f t="shared" ca="1" si="74"/>
        <v>0.12284081097344164</v>
      </c>
      <c r="E979" s="195">
        <f t="shared" ca="1" si="70"/>
        <v>252.86607082023318</v>
      </c>
      <c r="F979" s="195">
        <f t="shared" ca="1" si="71"/>
        <v>253.88448943118368</v>
      </c>
      <c r="G979" s="195">
        <f t="shared" ca="1" si="72"/>
        <v>2.8660708202331762</v>
      </c>
      <c r="H979" s="195">
        <f t="shared" ca="1" si="73"/>
        <v>3.8844894311836811</v>
      </c>
      <c r="O979" s="154"/>
      <c r="P979" s="154"/>
    </row>
    <row r="980" spans="3:16" hidden="1" outlineLevel="2">
      <c r="C980" s="179">
        <v>956</v>
      </c>
      <c r="D980" s="195">
        <f t="shared" ca="1" si="74"/>
        <v>8.7332082878050263E-2</v>
      </c>
      <c r="E980" s="195">
        <f t="shared" ca="1" si="70"/>
        <v>250.90092988597925</v>
      </c>
      <c r="F980" s="195">
        <f t="shared" ca="1" si="71"/>
        <v>252.45039599746121</v>
      </c>
      <c r="G980" s="195">
        <f t="shared" ca="1" si="72"/>
        <v>0.90092988597925228</v>
      </c>
      <c r="H980" s="195">
        <f t="shared" ca="1" si="73"/>
        <v>2.4503959974612144</v>
      </c>
      <c r="O980" s="154"/>
      <c r="P980" s="154"/>
    </row>
    <row r="981" spans="3:16" hidden="1" outlineLevel="2">
      <c r="C981" s="179">
        <v>957</v>
      </c>
      <c r="D981" s="195">
        <f t="shared" ca="1" si="74"/>
        <v>0.46161546744911075</v>
      </c>
      <c r="E981" s="195">
        <f t="shared" ca="1" si="70"/>
        <v>272.40613367998901</v>
      </c>
      <c r="F981" s="195">
        <f t="shared" ca="1" si="71"/>
        <v>267.9829291559405</v>
      </c>
      <c r="G981" s="195">
        <f t="shared" ca="1" si="72"/>
        <v>22.406133679989011</v>
      </c>
      <c r="H981" s="195">
        <f t="shared" ca="1" si="73"/>
        <v>17.982929155940496</v>
      </c>
      <c r="O981" s="154"/>
      <c r="P981" s="154"/>
    </row>
    <row r="982" spans="3:16" hidden="1" outlineLevel="2">
      <c r="C982" s="179">
        <v>958</v>
      </c>
      <c r="D982" s="195">
        <f t="shared" ca="1" si="74"/>
        <v>1.150181782345943</v>
      </c>
      <c r="E982" s="195">
        <f t="shared" ca="1" si="70"/>
        <v>316.89893732368546</v>
      </c>
      <c r="F982" s="195">
        <f t="shared" ca="1" si="71"/>
        <v>299.09718794752393</v>
      </c>
      <c r="G982" s="195">
        <f t="shared" ca="1" si="72"/>
        <v>66.898937323685459</v>
      </c>
      <c r="H982" s="195">
        <f t="shared" ca="1" si="73"/>
        <v>49.097187947523935</v>
      </c>
      <c r="O982" s="154"/>
      <c r="P982" s="154"/>
    </row>
    <row r="983" spans="3:16" hidden="1" outlineLevel="2">
      <c r="C983" s="179">
        <v>959</v>
      </c>
      <c r="D983" s="195">
        <f t="shared" ca="1" si="74"/>
        <v>-1.4469133812161057</v>
      </c>
      <c r="E983" s="195">
        <f t="shared" ca="1" si="70"/>
        <v>179.1028748679125</v>
      </c>
      <c r="F983" s="195">
        <f t="shared" ca="1" si="71"/>
        <v>197.6426081944735</v>
      </c>
      <c r="G983" s="195">
        <f t="shared" ca="1" si="72"/>
        <v>0</v>
      </c>
      <c r="H983" s="195">
        <f t="shared" ca="1" si="73"/>
        <v>0</v>
      </c>
      <c r="O983" s="154"/>
      <c r="P983" s="154"/>
    </row>
    <row r="984" spans="3:16" hidden="1" outlineLevel="2">
      <c r="C984" s="179">
        <v>960</v>
      </c>
      <c r="D984" s="195">
        <f t="shared" ca="1" si="74"/>
        <v>1.4941496901416051</v>
      </c>
      <c r="E984" s="195">
        <f t="shared" ca="1" si="70"/>
        <v>341.77685697096206</v>
      </c>
      <c r="F984" s="195">
        <f t="shared" ca="1" si="71"/>
        <v>315.96799100491177</v>
      </c>
      <c r="G984" s="195">
        <f t="shared" ca="1" si="72"/>
        <v>91.776856970962058</v>
      </c>
      <c r="H984" s="195">
        <f t="shared" ca="1" si="73"/>
        <v>65.967991004911767</v>
      </c>
      <c r="O984" s="154"/>
      <c r="P984" s="154"/>
    </row>
    <row r="985" spans="3:16" hidden="1" outlineLevel="2">
      <c r="C985" s="179">
        <v>961</v>
      </c>
      <c r="D985" s="195">
        <f t="shared" ca="1" si="74"/>
        <v>0.42645939451513637</v>
      </c>
      <c r="E985" s="195">
        <f t="shared" ref="E985:E1048" ca="1" si="75">$H$9 * EXP(($H$17 - $H$18 - ($H$11^2)/2)*$H$14 + $H$11*SQRT($H$14)*D985)</f>
        <v>270.31008160521031</v>
      </c>
      <c r="F985" s="195">
        <f t="shared" ref="F985:F1048" ca="1" si="76">$H$9 * EXP(($H$17 - $H$18 - ($H$12^2)/2)*$H$14 + $H$12*SQRT($H$14)*D985)</f>
        <v>266.48419069281778</v>
      </c>
      <c r="G985" s="195">
        <f t="shared" ref="G985:G1048" ca="1" si="77">MAX(E985-$H$16, 0)</f>
        <v>20.310081605210314</v>
      </c>
      <c r="H985" s="195">
        <f t="shared" ref="H985:H1048" ca="1" si="78">MAX(F985-$H$16, 0)</f>
        <v>16.484190692817776</v>
      </c>
      <c r="O985" s="154"/>
      <c r="P985" s="154"/>
    </row>
    <row r="986" spans="3:16" hidden="1" outlineLevel="2">
      <c r="C986" s="179">
        <v>962</v>
      </c>
      <c r="D986" s="195">
        <f t="shared" ref="D986:D1049" ca="1" si="79">_xlfn.NORM.S.INV(RAND())</f>
        <v>2.1787907868101075</v>
      </c>
      <c r="E986" s="195">
        <f t="shared" ca="1" si="75"/>
        <v>397.25740632409207</v>
      </c>
      <c r="F986" s="195">
        <f t="shared" ca="1" si="76"/>
        <v>352.43281783284095</v>
      </c>
      <c r="G986" s="195">
        <f t="shared" ca="1" si="77"/>
        <v>147.25740632409207</v>
      </c>
      <c r="H986" s="195">
        <f t="shared" ca="1" si="78"/>
        <v>102.43281783284095</v>
      </c>
      <c r="O986" s="154"/>
      <c r="P986" s="154"/>
    </row>
    <row r="987" spans="3:16" hidden="1" outlineLevel="2">
      <c r="C987" s="179">
        <v>963</v>
      </c>
      <c r="D987" s="195">
        <f t="shared" ca="1" si="79"/>
        <v>1.8178635935670404</v>
      </c>
      <c r="E987" s="195">
        <f t="shared" ca="1" si="75"/>
        <v>366.97109413301348</v>
      </c>
      <c r="F987" s="195">
        <f t="shared" ca="1" si="76"/>
        <v>332.71364436316122</v>
      </c>
      <c r="G987" s="195">
        <f t="shared" ca="1" si="77"/>
        <v>116.97109413301348</v>
      </c>
      <c r="H987" s="195">
        <f t="shared" ca="1" si="78"/>
        <v>82.713644363161222</v>
      </c>
      <c r="O987" s="154"/>
      <c r="P987" s="154"/>
    </row>
    <row r="988" spans="3:16" hidden="1" outlineLevel="2">
      <c r="C988" s="179">
        <v>964</v>
      </c>
      <c r="D988" s="195">
        <f t="shared" ca="1" si="79"/>
        <v>-0.53515756781015011</v>
      </c>
      <c r="E988" s="195">
        <f t="shared" ca="1" si="75"/>
        <v>218.82830288126624</v>
      </c>
      <c r="F988" s="195">
        <f t="shared" ca="1" si="76"/>
        <v>228.58555086374773</v>
      </c>
      <c r="G988" s="195">
        <f t="shared" ca="1" si="77"/>
        <v>0</v>
      </c>
      <c r="H988" s="195">
        <f t="shared" ca="1" si="78"/>
        <v>0</v>
      </c>
      <c r="O988" s="154"/>
      <c r="P988" s="154"/>
    </row>
    <row r="989" spans="3:16" hidden="1" outlineLevel="2">
      <c r="C989" s="179">
        <v>965</v>
      </c>
      <c r="D989" s="195">
        <f t="shared" ca="1" si="79"/>
        <v>1.2400513901939394</v>
      </c>
      <c r="E989" s="195">
        <f t="shared" ca="1" si="75"/>
        <v>323.21853588436807</v>
      </c>
      <c r="F989" s="195">
        <f t="shared" ca="1" si="76"/>
        <v>303.41613324180315</v>
      </c>
      <c r="G989" s="195">
        <f t="shared" ca="1" si="77"/>
        <v>73.218535884368066</v>
      </c>
      <c r="H989" s="195">
        <f t="shared" ca="1" si="78"/>
        <v>53.416133241803152</v>
      </c>
      <c r="O989" s="154"/>
      <c r="P989" s="154"/>
    </row>
    <row r="990" spans="3:16" hidden="1" outlineLevel="2">
      <c r="C990" s="179">
        <v>966</v>
      </c>
      <c r="D990" s="195">
        <f t="shared" ca="1" si="79"/>
        <v>0.45450491034018359</v>
      </c>
      <c r="E990" s="195">
        <f t="shared" ca="1" si="75"/>
        <v>271.98088558706206</v>
      </c>
      <c r="F990" s="195">
        <f t="shared" ca="1" si="76"/>
        <v>267.67912052832594</v>
      </c>
      <c r="G990" s="195">
        <f t="shared" ca="1" si="77"/>
        <v>21.980885587062062</v>
      </c>
      <c r="H990" s="195">
        <f t="shared" ca="1" si="78"/>
        <v>17.679120528325939</v>
      </c>
      <c r="O990" s="154"/>
      <c r="P990" s="154"/>
    </row>
    <row r="991" spans="3:16" hidden="1" outlineLevel="2">
      <c r="C991" s="179">
        <v>967</v>
      </c>
      <c r="D991" s="195">
        <f t="shared" ca="1" si="79"/>
        <v>-5.6026060536809891E-2</v>
      </c>
      <c r="E991" s="195">
        <f t="shared" ca="1" si="75"/>
        <v>243.12121019060447</v>
      </c>
      <c r="F991" s="195">
        <f t="shared" ca="1" si="76"/>
        <v>246.74248146108067</v>
      </c>
      <c r="G991" s="195">
        <f t="shared" ca="1" si="77"/>
        <v>0</v>
      </c>
      <c r="H991" s="195">
        <f t="shared" ca="1" si="78"/>
        <v>0</v>
      </c>
      <c r="O991" s="154"/>
      <c r="P991" s="154"/>
    </row>
    <row r="992" spans="3:16" hidden="1" outlineLevel="2">
      <c r="C992" s="179">
        <v>968</v>
      </c>
      <c r="D992" s="195">
        <f t="shared" ca="1" si="79"/>
        <v>1.2911559588687576</v>
      </c>
      <c r="E992" s="195">
        <f t="shared" ca="1" si="75"/>
        <v>326.8682392542056</v>
      </c>
      <c r="F992" s="195">
        <f t="shared" ca="1" si="76"/>
        <v>305.89986990550466</v>
      </c>
      <c r="G992" s="195">
        <f t="shared" ca="1" si="77"/>
        <v>76.868239254205605</v>
      </c>
      <c r="H992" s="195">
        <f t="shared" ca="1" si="78"/>
        <v>55.899869905504659</v>
      </c>
      <c r="O992" s="154"/>
      <c r="P992" s="154"/>
    </row>
    <row r="993" spans="3:16" hidden="1" outlineLevel="2">
      <c r="C993" s="179">
        <v>969</v>
      </c>
      <c r="D993" s="195">
        <f t="shared" ca="1" si="79"/>
        <v>0.46665895294823895</v>
      </c>
      <c r="E993" s="195">
        <f t="shared" ca="1" si="75"/>
        <v>272.70816318973056</v>
      </c>
      <c r="F993" s="195">
        <f t="shared" ca="1" si="76"/>
        <v>268.19862822300229</v>
      </c>
      <c r="G993" s="195">
        <f t="shared" ca="1" si="77"/>
        <v>22.708163189730556</v>
      </c>
      <c r="H993" s="195">
        <f t="shared" ca="1" si="78"/>
        <v>18.198628223002288</v>
      </c>
      <c r="O993" s="154"/>
      <c r="P993" s="154"/>
    </row>
    <row r="994" spans="3:16" hidden="1" outlineLevel="2">
      <c r="C994" s="179">
        <v>970</v>
      </c>
      <c r="D994" s="195">
        <f t="shared" ca="1" si="79"/>
        <v>1.0403116297604296</v>
      </c>
      <c r="E994" s="195">
        <f t="shared" ca="1" si="75"/>
        <v>309.34053252366056</v>
      </c>
      <c r="F994" s="195">
        <f t="shared" ca="1" si="76"/>
        <v>293.90049273297728</v>
      </c>
      <c r="G994" s="195">
        <f t="shared" ca="1" si="77"/>
        <v>59.340532523660556</v>
      </c>
      <c r="H994" s="195">
        <f t="shared" ca="1" si="78"/>
        <v>43.900492732977284</v>
      </c>
      <c r="O994" s="154"/>
      <c r="P994" s="154"/>
    </row>
    <row r="995" spans="3:16" hidden="1" outlineLevel="2">
      <c r="C995" s="179">
        <v>971</v>
      </c>
      <c r="D995" s="195">
        <f t="shared" ca="1" si="79"/>
        <v>0.34058457218260446</v>
      </c>
      <c r="E995" s="195">
        <f t="shared" ca="1" si="75"/>
        <v>265.25767304883902</v>
      </c>
      <c r="F995" s="195">
        <f t="shared" ca="1" si="76"/>
        <v>262.85840986695035</v>
      </c>
      <c r="G995" s="195">
        <f t="shared" ca="1" si="77"/>
        <v>15.257673048839024</v>
      </c>
      <c r="H995" s="195">
        <f t="shared" ca="1" si="78"/>
        <v>12.858409866950353</v>
      </c>
      <c r="O995" s="154"/>
      <c r="P995" s="154"/>
    </row>
    <row r="996" spans="3:16" hidden="1" outlineLevel="2">
      <c r="C996" s="179">
        <v>972</v>
      </c>
      <c r="D996" s="195">
        <f t="shared" ca="1" si="79"/>
        <v>-1.2341915673148816</v>
      </c>
      <c r="E996" s="195">
        <f t="shared" ca="1" si="75"/>
        <v>187.67254843308811</v>
      </c>
      <c r="F996" s="195">
        <f t="shared" ca="1" si="76"/>
        <v>204.46470642312102</v>
      </c>
      <c r="G996" s="195">
        <f t="shared" ca="1" si="77"/>
        <v>0</v>
      </c>
      <c r="H996" s="195">
        <f t="shared" ca="1" si="78"/>
        <v>0</v>
      </c>
      <c r="O996" s="154"/>
      <c r="P996" s="154"/>
    </row>
    <row r="997" spans="3:16" hidden="1" outlineLevel="2">
      <c r="C997" s="179">
        <v>973</v>
      </c>
      <c r="D997" s="195">
        <f t="shared" ca="1" si="79"/>
        <v>0.32451466455065636</v>
      </c>
      <c r="E997" s="195">
        <f t="shared" ca="1" si="75"/>
        <v>264.32274987545367</v>
      </c>
      <c r="F997" s="195">
        <f t="shared" ca="1" si="76"/>
        <v>262.18541099514658</v>
      </c>
      <c r="G997" s="195">
        <f t="shared" ca="1" si="77"/>
        <v>14.322749875453667</v>
      </c>
      <c r="H997" s="195">
        <f t="shared" ca="1" si="78"/>
        <v>12.185410995146583</v>
      </c>
      <c r="O997" s="154"/>
      <c r="P997" s="154"/>
    </row>
    <row r="998" spans="3:16" hidden="1" outlineLevel="2">
      <c r="C998" s="179">
        <v>974</v>
      </c>
      <c r="D998" s="195">
        <f t="shared" ca="1" si="79"/>
        <v>0.71385234698372446</v>
      </c>
      <c r="E998" s="195">
        <f t="shared" ca="1" si="75"/>
        <v>287.92916381920367</v>
      </c>
      <c r="F998" s="195">
        <f t="shared" ca="1" si="76"/>
        <v>278.98611326727263</v>
      </c>
      <c r="G998" s="195">
        <f t="shared" ca="1" si="77"/>
        <v>37.929163819203666</v>
      </c>
      <c r="H998" s="195">
        <f t="shared" ca="1" si="78"/>
        <v>28.986113267272628</v>
      </c>
      <c r="O998" s="154"/>
      <c r="P998" s="154"/>
    </row>
    <row r="999" spans="3:16" hidden="1" outlineLevel="2">
      <c r="C999" s="179">
        <v>975</v>
      </c>
      <c r="D999" s="195">
        <f t="shared" ca="1" si="79"/>
        <v>-0.56632987492685949</v>
      </c>
      <c r="E999" s="195">
        <f t="shared" ca="1" si="75"/>
        <v>217.33465885951006</v>
      </c>
      <c r="F999" s="195">
        <f t="shared" ca="1" si="76"/>
        <v>227.45165292109024</v>
      </c>
      <c r="G999" s="195">
        <f t="shared" ca="1" si="77"/>
        <v>0</v>
      </c>
      <c r="H999" s="195">
        <f t="shared" ca="1" si="78"/>
        <v>0</v>
      </c>
      <c r="O999" s="154"/>
      <c r="P999" s="154"/>
    </row>
    <row r="1000" spans="3:16" hidden="1" outlineLevel="2">
      <c r="C1000" s="179">
        <v>976</v>
      </c>
      <c r="D1000" s="195">
        <f t="shared" ca="1" si="79"/>
        <v>-0.87218893580011314</v>
      </c>
      <c r="E1000" s="195">
        <f t="shared" ca="1" si="75"/>
        <v>203.20927067438384</v>
      </c>
      <c r="F1000" s="195">
        <f t="shared" ca="1" si="76"/>
        <v>216.62002050277817</v>
      </c>
      <c r="G1000" s="195">
        <f t="shared" ca="1" si="77"/>
        <v>0</v>
      </c>
      <c r="H1000" s="195">
        <f t="shared" ca="1" si="78"/>
        <v>0</v>
      </c>
      <c r="O1000" s="154"/>
      <c r="P1000" s="154"/>
    </row>
    <row r="1001" spans="3:16" hidden="1" outlineLevel="2">
      <c r="C1001" s="179">
        <v>977</v>
      </c>
      <c r="D1001" s="195">
        <f t="shared" ca="1" si="79"/>
        <v>-0.3904691247184402</v>
      </c>
      <c r="E1001" s="195">
        <f t="shared" ca="1" si="75"/>
        <v>225.89668260877562</v>
      </c>
      <c r="F1001" s="195">
        <f t="shared" ca="1" si="76"/>
        <v>233.92307735298522</v>
      </c>
      <c r="G1001" s="195">
        <f t="shared" ca="1" si="77"/>
        <v>0</v>
      </c>
      <c r="H1001" s="195">
        <f t="shared" ca="1" si="78"/>
        <v>0</v>
      </c>
      <c r="O1001" s="154"/>
      <c r="P1001" s="154"/>
    </row>
    <row r="1002" spans="3:16" hidden="1" outlineLevel="2">
      <c r="C1002" s="179">
        <v>978</v>
      </c>
      <c r="D1002" s="195">
        <f t="shared" ca="1" si="79"/>
        <v>0.12491992648018009</v>
      </c>
      <c r="E1002" s="195">
        <f t="shared" ca="1" si="75"/>
        <v>252.98161004422906</v>
      </c>
      <c r="F1002" s="195">
        <f t="shared" ca="1" si="76"/>
        <v>253.96871082973817</v>
      </c>
      <c r="G1002" s="195">
        <f t="shared" ca="1" si="77"/>
        <v>2.9816100442290576</v>
      </c>
      <c r="H1002" s="195">
        <f t="shared" ca="1" si="78"/>
        <v>3.9687108297381712</v>
      </c>
      <c r="O1002" s="154"/>
      <c r="P1002" s="154"/>
    </row>
    <row r="1003" spans="3:16" hidden="1" outlineLevel="2">
      <c r="C1003" s="179">
        <v>979</v>
      </c>
      <c r="D1003" s="195">
        <f t="shared" ca="1" si="79"/>
        <v>0.85514644467698486</v>
      </c>
      <c r="E1003" s="195">
        <f t="shared" ca="1" si="75"/>
        <v>297.00798409480495</v>
      </c>
      <c r="F1003" s="195">
        <f t="shared" ca="1" si="76"/>
        <v>285.34595051049206</v>
      </c>
      <c r="G1003" s="195">
        <f t="shared" ca="1" si="77"/>
        <v>47.007984094804954</v>
      </c>
      <c r="H1003" s="195">
        <f t="shared" ca="1" si="78"/>
        <v>35.345950510492059</v>
      </c>
      <c r="O1003" s="154"/>
      <c r="P1003" s="154"/>
    </row>
    <row r="1004" spans="3:16" hidden="1" outlineLevel="2">
      <c r="C1004" s="179">
        <v>980</v>
      </c>
      <c r="D1004" s="195">
        <f t="shared" ca="1" si="79"/>
        <v>-0.2713975727972297</v>
      </c>
      <c r="E1004" s="195">
        <f t="shared" ca="1" si="75"/>
        <v>231.88455178356514</v>
      </c>
      <c r="F1004" s="195">
        <f t="shared" ca="1" si="76"/>
        <v>238.40896097627825</v>
      </c>
      <c r="G1004" s="195">
        <f t="shared" ca="1" si="77"/>
        <v>0</v>
      </c>
      <c r="H1004" s="195">
        <f t="shared" ca="1" si="78"/>
        <v>0</v>
      </c>
      <c r="O1004" s="154"/>
      <c r="P1004" s="154"/>
    </row>
    <row r="1005" spans="3:16" hidden="1" outlineLevel="2">
      <c r="C1005" s="179">
        <v>981</v>
      </c>
      <c r="D1005" s="195">
        <f t="shared" ca="1" si="79"/>
        <v>0.83846991328101239</v>
      </c>
      <c r="E1005" s="195">
        <f t="shared" ca="1" si="75"/>
        <v>295.92170977428003</v>
      </c>
      <c r="F1005" s="195">
        <f t="shared" ca="1" si="76"/>
        <v>284.58783477056409</v>
      </c>
      <c r="G1005" s="195">
        <f t="shared" ca="1" si="77"/>
        <v>45.921709774280032</v>
      </c>
      <c r="H1005" s="195">
        <f t="shared" ca="1" si="78"/>
        <v>34.587834770564086</v>
      </c>
      <c r="O1005" s="154"/>
      <c r="P1005" s="154"/>
    </row>
    <row r="1006" spans="3:16" hidden="1" outlineLevel="2">
      <c r="C1006" s="179">
        <v>982</v>
      </c>
      <c r="D1006" s="195">
        <f t="shared" ca="1" si="79"/>
        <v>-1.4506832957613542</v>
      </c>
      <c r="E1006" s="195">
        <f t="shared" ca="1" si="75"/>
        <v>178.95458370226302</v>
      </c>
      <c r="F1006" s="195">
        <f t="shared" ca="1" si="76"/>
        <v>197.52378064720102</v>
      </c>
      <c r="G1006" s="195">
        <f t="shared" ca="1" si="77"/>
        <v>0</v>
      </c>
      <c r="H1006" s="195">
        <f t="shared" ca="1" si="78"/>
        <v>0</v>
      </c>
      <c r="O1006" s="154"/>
      <c r="P1006" s="154"/>
    </row>
    <row r="1007" spans="3:16" hidden="1" outlineLevel="2">
      <c r="C1007" s="179">
        <v>983</v>
      </c>
      <c r="D1007" s="195">
        <f t="shared" ca="1" si="79"/>
        <v>-1.5154289797015228</v>
      </c>
      <c r="E1007" s="195">
        <f t="shared" ca="1" si="75"/>
        <v>176.42686162622644</v>
      </c>
      <c r="F1007" s="195">
        <f t="shared" ca="1" si="76"/>
        <v>195.49411300754457</v>
      </c>
      <c r="G1007" s="195">
        <f t="shared" ca="1" si="77"/>
        <v>0</v>
      </c>
      <c r="H1007" s="195">
        <f t="shared" ca="1" si="78"/>
        <v>0</v>
      </c>
      <c r="O1007" s="154"/>
      <c r="P1007" s="154"/>
    </row>
    <row r="1008" spans="3:16" hidden="1" outlineLevel="2">
      <c r="C1008" s="179">
        <v>984</v>
      </c>
      <c r="D1008" s="195">
        <f t="shared" ca="1" si="79"/>
        <v>0.88656575032622309</v>
      </c>
      <c r="E1008" s="195">
        <f t="shared" ca="1" si="75"/>
        <v>299.06541696503331</v>
      </c>
      <c r="F1008" s="195">
        <f t="shared" ca="1" si="76"/>
        <v>286.77976440237222</v>
      </c>
      <c r="G1008" s="195">
        <f t="shared" ca="1" si="77"/>
        <v>49.065416965033307</v>
      </c>
      <c r="H1008" s="195">
        <f t="shared" ca="1" si="78"/>
        <v>36.779764402372223</v>
      </c>
      <c r="O1008" s="154"/>
      <c r="P1008" s="154"/>
    </row>
    <row r="1009" spans="3:16" hidden="1" outlineLevel="2">
      <c r="C1009" s="179">
        <v>985</v>
      </c>
      <c r="D1009" s="195">
        <f t="shared" ca="1" si="79"/>
        <v>-0.41674349063915339</v>
      </c>
      <c r="E1009" s="195">
        <f t="shared" ca="1" si="75"/>
        <v>224.59636273048227</v>
      </c>
      <c r="F1009" s="195">
        <f t="shared" ca="1" si="76"/>
        <v>232.94464433765796</v>
      </c>
      <c r="G1009" s="195">
        <f t="shared" ca="1" si="77"/>
        <v>0</v>
      </c>
      <c r="H1009" s="195">
        <f t="shared" ca="1" si="78"/>
        <v>0</v>
      </c>
      <c r="O1009" s="154"/>
      <c r="P1009" s="154"/>
    </row>
    <row r="1010" spans="3:16" hidden="1" outlineLevel="2">
      <c r="C1010" s="179">
        <v>986</v>
      </c>
      <c r="D1010" s="195">
        <f t="shared" ca="1" si="79"/>
        <v>-1.448200667806026</v>
      </c>
      <c r="E1010" s="195">
        <f t="shared" ca="1" si="75"/>
        <v>179.05222510054614</v>
      </c>
      <c r="F1010" s="195">
        <f t="shared" ca="1" si="76"/>
        <v>197.60202494040567</v>
      </c>
      <c r="G1010" s="195">
        <f t="shared" ca="1" si="77"/>
        <v>0</v>
      </c>
      <c r="H1010" s="195">
        <f t="shared" ca="1" si="78"/>
        <v>0</v>
      </c>
      <c r="O1010" s="154"/>
      <c r="P1010" s="154"/>
    </row>
    <row r="1011" spans="3:16" hidden="1" outlineLevel="2">
      <c r="C1011" s="179">
        <v>987</v>
      </c>
      <c r="D1011" s="195">
        <f t="shared" ca="1" si="79"/>
        <v>2.2452673008541009</v>
      </c>
      <c r="E1011" s="195">
        <f t="shared" ca="1" si="75"/>
        <v>403.10230258536825</v>
      </c>
      <c r="F1011" s="195">
        <f t="shared" ca="1" si="76"/>
        <v>356.19019734266942</v>
      </c>
      <c r="G1011" s="195">
        <f t="shared" ca="1" si="77"/>
        <v>153.10230258536825</v>
      </c>
      <c r="H1011" s="195">
        <f t="shared" ca="1" si="78"/>
        <v>106.19019734266942</v>
      </c>
      <c r="O1011" s="154"/>
      <c r="P1011" s="154"/>
    </row>
    <row r="1012" spans="3:16" hidden="1" outlineLevel="2">
      <c r="C1012" s="179">
        <v>988</v>
      </c>
      <c r="D1012" s="195">
        <f t="shared" ca="1" si="79"/>
        <v>0.31688488824398964</v>
      </c>
      <c r="E1012" s="195">
        <f t="shared" ca="1" si="75"/>
        <v>263.88001529236323</v>
      </c>
      <c r="F1012" s="195">
        <f t="shared" ca="1" si="76"/>
        <v>261.86648370043355</v>
      </c>
      <c r="G1012" s="195">
        <f t="shared" ca="1" si="77"/>
        <v>13.880015292363225</v>
      </c>
      <c r="H1012" s="195">
        <f t="shared" ca="1" si="78"/>
        <v>11.866483700433548</v>
      </c>
      <c r="O1012" s="154"/>
      <c r="P1012" s="154"/>
    </row>
    <row r="1013" spans="3:16" hidden="1" outlineLevel="2">
      <c r="C1013" s="179">
        <v>989</v>
      </c>
      <c r="D1013" s="195">
        <f t="shared" ca="1" si="79"/>
        <v>0.8151073442567629</v>
      </c>
      <c r="E1013" s="195">
        <f t="shared" ca="1" si="75"/>
        <v>294.40659920725261</v>
      </c>
      <c r="F1013" s="195">
        <f t="shared" ca="1" si="76"/>
        <v>283.52915767828529</v>
      </c>
      <c r="G1013" s="195">
        <f t="shared" ca="1" si="77"/>
        <v>44.406599207252611</v>
      </c>
      <c r="H1013" s="195">
        <f t="shared" ca="1" si="78"/>
        <v>33.529157678285287</v>
      </c>
      <c r="O1013" s="154"/>
      <c r="P1013" s="154"/>
    </row>
    <row r="1014" spans="3:16" hidden="1" outlineLevel="2">
      <c r="C1014" s="179">
        <v>990</v>
      </c>
      <c r="D1014" s="195">
        <f t="shared" ca="1" si="79"/>
        <v>0.51482607573209271</v>
      </c>
      <c r="E1014" s="195">
        <f t="shared" ca="1" si="75"/>
        <v>275.60957933666316</v>
      </c>
      <c r="F1014" s="195">
        <f t="shared" ca="1" si="76"/>
        <v>270.26739969413859</v>
      </c>
      <c r="G1014" s="195">
        <f t="shared" ca="1" si="77"/>
        <v>25.60957933666316</v>
      </c>
      <c r="H1014" s="195">
        <f t="shared" ca="1" si="78"/>
        <v>20.267399694138589</v>
      </c>
      <c r="O1014" s="154"/>
      <c r="P1014" s="154"/>
    </row>
    <row r="1015" spans="3:16" hidden="1" outlineLevel="2">
      <c r="C1015" s="179">
        <v>991</v>
      </c>
      <c r="D1015" s="195">
        <f t="shared" ca="1" si="79"/>
        <v>1.0746704636028852</v>
      </c>
      <c r="E1015" s="195">
        <f t="shared" ca="1" si="75"/>
        <v>311.6846351775531</v>
      </c>
      <c r="F1015" s="195">
        <f t="shared" ca="1" si="76"/>
        <v>295.51583714484457</v>
      </c>
      <c r="G1015" s="195">
        <f t="shared" ca="1" si="77"/>
        <v>61.684635177553105</v>
      </c>
      <c r="H1015" s="195">
        <f t="shared" ca="1" si="78"/>
        <v>45.515837144844568</v>
      </c>
      <c r="O1015" s="154"/>
      <c r="P1015" s="154"/>
    </row>
    <row r="1016" spans="3:16" hidden="1" outlineLevel="2">
      <c r="C1016" s="179">
        <v>992</v>
      </c>
      <c r="D1016" s="195">
        <f t="shared" ca="1" si="79"/>
        <v>-0.82029382104882886</v>
      </c>
      <c r="E1016" s="195">
        <f t="shared" ca="1" si="75"/>
        <v>205.5395574205462</v>
      </c>
      <c r="F1016" s="195">
        <f t="shared" ca="1" si="76"/>
        <v>218.42079629426823</v>
      </c>
      <c r="G1016" s="195">
        <f t="shared" ca="1" si="77"/>
        <v>0</v>
      </c>
      <c r="H1016" s="195">
        <f t="shared" ca="1" si="78"/>
        <v>0</v>
      </c>
      <c r="O1016" s="154"/>
      <c r="P1016" s="154"/>
    </row>
    <row r="1017" spans="3:16" hidden="1" outlineLevel="2">
      <c r="C1017" s="179">
        <v>993</v>
      </c>
      <c r="D1017" s="195">
        <f t="shared" ca="1" si="79"/>
        <v>-0.42372582525086305</v>
      </c>
      <c r="E1017" s="195">
        <f t="shared" ca="1" si="75"/>
        <v>224.25206722305467</v>
      </c>
      <c r="F1017" s="195">
        <f t="shared" ca="1" si="76"/>
        <v>232.68531767405003</v>
      </c>
      <c r="G1017" s="195">
        <f t="shared" ca="1" si="77"/>
        <v>0</v>
      </c>
      <c r="H1017" s="195">
        <f t="shared" ca="1" si="78"/>
        <v>0</v>
      </c>
      <c r="O1017" s="154"/>
      <c r="P1017" s="154"/>
    </row>
    <row r="1018" spans="3:16" hidden="1" outlineLevel="2">
      <c r="C1018" s="179">
        <v>994</v>
      </c>
      <c r="D1018" s="195">
        <f t="shared" ca="1" si="79"/>
        <v>0.72221788733652492</v>
      </c>
      <c r="E1018" s="195">
        <f t="shared" ca="1" si="75"/>
        <v>288.45887593909288</v>
      </c>
      <c r="F1018" s="195">
        <f t="shared" ca="1" si="76"/>
        <v>279.35867826009371</v>
      </c>
      <c r="G1018" s="195">
        <f t="shared" ca="1" si="77"/>
        <v>38.458875939092877</v>
      </c>
      <c r="H1018" s="195">
        <f t="shared" ca="1" si="78"/>
        <v>29.358678260093711</v>
      </c>
      <c r="O1018" s="154"/>
      <c r="P1018" s="154"/>
    </row>
    <row r="1019" spans="3:16" hidden="1" outlineLevel="2">
      <c r="C1019" s="179">
        <v>995</v>
      </c>
      <c r="D1019" s="195">
        <f t="shared" ca="1" si="79"/>
        <v>-0.3146301016681981</v>
      </c>
      <c r="E1019" s="195">
        <f t="shared" ca="1" si="75"/>
        <v>229.69234000849346</v>
      </c>
      <c r="F1019" s="195">
        <f t="shared" ca="1" si="76"/>
        <v>236.77036419669903</v>
      </c>
      <c r="G1019" s="195">
        <f t="shared" ca="1" si="77"/>
        <v>0</v>
      </c>
      <c r="H1019" s="195">
        <f t="shared" ca="1" si="78"/>
        <v>0</v>
      </c>
      <c r="O1019" s="154"/>
      <c r="P1019" s="154"/>
    </row>
    <row r="1020" spans="3:16" hidden="1" outlineLevel="2">
      <c r="C1020" s="179">
        <v>996</v>
      </c>
      <c r="D1020" s="195">
        <f t="shared" ca="1" si="79"/>
        <v>-5.6873260657462524E-2</v>
      </c>
      <c r="E1020" s="195">
        <f t="shared" ca="1" si="75"/>
        <v>243.07595905248027</v>
      </c>
      <c r="F1020" s="195">
        <f t="shared" ca="1" si="76"/>
        <v>246.70913603838633</v>
      </c>
      <c r="G1020" s="195">
        <f t="shared" ca="1" si="77"/>
        <v>0</v>
      </c>
      <c r="H1020" s="195">
        <f t="shared" ca="1" si="78"/>
        <v>0</v>
      </c>
      <c r="O1020" s="154"/>
      <c r="P1020" s="154"/>
    </row>
    <row r="1021" spans="3:16" hidden="1" outlineLevel="2">
      <c r="C1021" s="179">
        <v>997</v>
      </c>
      <c r="D1021" s="195">
        <f t="shared" ca="1" si="79"/>
        <v>-0.32912951539004887</v>
      </c>
      <c r="E1021" s="195">
        <f t="shared" ca="1" si="75"/>
        <v>228.96176227760344</v>
      </c>
      <c r="F1021" s="195">
        <f t="shared" ca="1" si="76"/>
        <v>236.22333407011402</v>
      </c>
      <c r="G1021" s="195">
        <f t="shared" ca="1" si="77"/>
        <v>0</v>
      </c>
      <c r="H1021" s="195">
        <f t="shared" ca="1" si="78"/>
        <v>0</v>
      </c>
      <c r="O1021" s="154"/>
      <c r="P1021" s="154"/>
    </row>
    <row r="1022" spans="3:16" hidden="1" outlineLevel="2">
      <c r="C1022" s="179">
        <v>998</v>
      </c>
      <c r="D1022" s="195">
        <f t="shared" ca="1" si="79"/>
        <v>0.71473928475006976</v>
      </c>
      <c r="E1022" s="195">
        <f t="shared" ca="1" si="75"/>
        <v>287.98527923556924</v>
      </c>
      <c r="F1022" s="195">
        <f t="shared" ca="1" si="76"/>
        <v>279.02559008137416</v>
      </c>
      <c r="G1022" s="195">
        <f t="shared" ca="1" si="77"/>
        <v>37.985279235569237</v>
      </c>
      <c r="H1022" s="195">
        <f t="shared" ca="1" si="78"/>
        <v>29.025590081374162</v>
      </c>
      <c r="O1022" s="154"/>
      <c r="P1022" s="154"/>
    </row>
    <row r="1023" spans="3:16" hidden="1" outlineLevel="2">
      <c r="C1023" s="179">
        <v>999</v>
      </c>
      <c r="D1023" s="195">
        <f t="shared" ca="1" si="79"/>
        <v>-0.70237061011103941</v>
      </c>
      <c r="E1023" s="195">
        <f t="shared" ca="1" si="75"/>
        <v>210.93459064106887</v>
      </c>
      <c r="F1023" s="195">
        <f t="shared" ca="1" si="76"/>
        <v>222.56862007366789</v>
      </c>
      <c r="G1023" s="195">
        <f t="shared" ca="1" si="77"/>
        <v>0</v>
      </c>
      <c r="H1023" s="195">
        <f t="shared" ca="1" si="78"/>
        <v>0</v>
      </c>
      <c r="O1023" s="154"/>
      <c r="P1023" s="154"/>
    </row>
    <row r="1024" spans="3:16" hidden="1" outlineLevel="2">
      <c r="C1024" s="179">
        <v>1000</v>
      </c>
      <c r="D1024" s="195">
        <f t="shared" ca="1" si="79"/>
        <v>0.49219899548243823</v>
      </c>
      <c r="E1024" s="195">
        <f t="shared" ca="1" si="75"/>
        <v>274.24277990812715</v>
      </c>
      <c r="F1024" s="195">
        <f t="shared" ca="1" si="76"/>
        <v>269.29358969462413</v>
      </c>
      <c r="G1024" s="195">
        <f t="shared" ca="1" si="77"/>
        <v>24.242779908127147</v>
      </c>
      <c r="H1024" s="195">
        <f t="shared" ca="1" si="78"/>
        <v>19.293589694624131</v>
      </c>
      <c r="O1024" s="154"/>
      <c r="P1024" s="154"/>
    </row>
    <row r="1025" spans="3:16" hidden="1" outlineLevel="2">
      <c r="C1025" s="179">
        <v>1001</v>
      </c>
      <c r="D1025" s="195">
        <f t="shared" ca="1" si="79"/>
        <v>-0.59423719085402493</v>
      </c>
      <c r="E1025" s="195">
        <f t="shared" ca="1" si="75"/>
        <v>216.00611061022676</v>
      </c>
      <c r="F1025" s="195">
        <f t="shared" ca="1" si="76"/>
        <v>226.44129226562376</v>
      </c>
      <c r="G1025" s="195">
        <f t="shared" ca="1" si="77"/>
        <v>0</v>
      </c>
      <c r="H1025" s="195">
        <f t="shared" ca="1" si="78"/>
        <v>0</v>
      </c>
      <c r="O1025" s="154"/>
      <c r="P1025" s="154"/>
    </row>
    <row r="1026" spans="3:16" hidden="1" outlineLevel="2">
      <c r="C1026" s="179">
        <v>1002</v>
      </c>
      <c r="D1026" s="195">
        <f t="shared" ca="1" si="79"/>
        <v>-0.30209721643064796</v>
      </c>
      <c r="E1026" s="195">
        <f t="shared" ca="1" si="75"/>
        <v>230.32570890647344</v>
      </c>
      <c r="F1026" s="195">
        <f t="shared" ca="1" si="76"/>
        <v>237.24422225017997</v>
      </c>
      <c r="G1026" s="195">
        <f t="shared" ca="1" si="77"/>
        <v>0</v>
      </c>
      <c r="H1026" s="195">
        <f t="shared" ca="1" si="78"/>
        <v>0</v>
      </c>
      <c r="O1026" s="154"/>
      <c r="P1026" s="154"/>
    </row>
    <row r="1027" spans="3:16" hidden="1" outlineLevel="2">
      <c r="C1027" s="179">
        <v>1003</v>
      </c>
      <c r="D1027" s="195">
        <f t="shared" ca="1" si="79"/>
        <v>0.46834012161226563</v>
      </c>
      <c r="E1027" s="195">
        <f t="shared" ca="1" si="75"/>
        <v>272.80891450062319</v>
      </c>
      <c r="F1027" s="195">
        <f t="shared" ca="1" si="76"/>
        <v>268.27056677876971</v>
      </c>
      <c r="G1027" s="195">
        <f t="shared" ca="1" si="77"/>
        <v>22.808914500623189</v>
      </c>
      <c r="H1027" s="195">
        <f t="shared" ca="1" si="78"/>
        <v>18.270566778769705</v>
      </c>
      <c r="O1027" s="154"/>
      <c r="P1027" s="154"/>
    </row>
    <row r="1028" spans="3:16" hidden="1" outlineLevel="2">
      <c r="C1028" s="179">
        <v>1004</v>
      </c>
      <c r="D1028" s="195">
        <f t="shared" ca="1" si="79"/>
        <v>0.27043712882036902</v>
      </c>
      <c r="E1028" s="195">
        <f t="shared" ca="1" si="75"/>
        <v>261.20073487440271</v>
      </c>
      <c r="F1028" s="195">
        <f t="shared" ca="1" si="76"/>
        <v>259.93330357515231</v>
      </c>
      <c r="G1028" s="195">
        <f t="shared" ca="1" si="77"/>
        <v>11.200734874402713</v>
      </c>
      <c r="H1028" s="195">
        <f t="shared" ca="1" si="78"/>
        <v>9.9333035751523084</v>
      </c>
      <c r="O1028" s="154"/>
      <c r="P1028" s="154"/>
    </row>
    <row r="1029" spans="3:16" hidden="1" outlineLevel="2">
      <c r="C1029" s="179">
        <v>1005</v>
      </c>
      <c r="D1029" s="195">
        <f t="shared" ca="1" si="79"/>
        <v>1.0234177693748236</v>
      </c>
      <c r="E1029" s="195">
        <f t="shared" ca="1" si="75"/>
        <v>308.19443643469066</v>
      </c>
      <c r="F1029" s="195">
        <f t="shared" ca="1" si="76"/>
        <v>293.10948675753355</v>
      </c>
      <c r="G1029" s="195">
        <f t="shared" ca="1" si="77"/>
        <v>58.194436434690658</v>
      </c>
      <c r="H1029" s="195">
        <f t="shared" ca="1" si="78"/>
        <v>43.109486757533546</v>
      </c>
      <c r="O1029" s="154"/>
      <c r="P1029" s="154"/>
    </row>
    <row r="1030" spans="3:16" hidden="1" outlineLevel="2">
      <c r="C1030" s="179">
        <v>1006</v>
      </c>
      <c r="D1030" s="195">
        <f t="shared" ca="1" si="79"/>
        <v>2.732085787294722</v>
      </c>
      <c r="E1030" s="195">
        <f t="shared" ca="1" si="75"/>
        <v>448.60916017703528</v>
      </c>
      <c r="F1030" s="195">
        <f t="shared" ca="1" si="76"/>
        <v>384.95475213563719</v>
      </c>
      <c r="G1030" s="195">
        <f t="shared" ca="1" si="77"/>
        <v>198.60916017703528</v>
      </c>
      <c r="H1030" s="195">
        <f t="shared" ca="1" si="78"/>
        <v>134.95475213563719</v>
      </c>
      <c r="O1030" s="154"/>
      <c r="P1030" s="154"/>
    </row>
    <row r="1031" spans="3:16" hidden="1" outlineLevel="2">
      <c r="C1031" s="179">
        <v>1007</v>
      </c>
      <c r="D1031" s="195">
        <f t="shared" ca="1" si="79"/>
        <v>1.3418044702460878</v>
      </c>
      <c r="E1031" s="195">
        <f t="shared" ca="1" si="75"/>
        <v>330.52603282664046</v>
      </c>
      <c r="F1031" s="195">
        <f t="shared" ca="1" si="76"/>
        <v>308.38150150049614</v>
      </c>
      <c r="G1031" s="195">
        <f t="shared" ca="1" si="77"/>
        <v>80.52603282664046</v>
      </c>
      <c r="H1031" s="195">
        <f t="shared" ca="1" si="78"/>
        <v>58.381501500496142</v>
      </c>
      <c r="O1031" s="154"/>
      <c r="P1031" s="154"/>
    </row>
    <row r="1032" spans="3:16" hidden="1" outlineLevel="2">
      <c r="C1032" s="179">
        <v>1008</v>
      </c>
      <c r="D1032" s="195">
        <f t="shared" ca="1" si="79"/>
        <v>-0.6105079590896344</v>
      </c>
      <c r="E1032" s="195">
        <f t="shared" ca="1" si="75"/>
        <v>215.23527972562076</v>
      </c>
      <c r="F1032" s="195">
        <f t="shared" ca="1" si="76"/>
        <v>225.85429536529941</v>
      </c>
      <c r="G1032" s="195">
        <f t="shared" ca="1" si="77"/>
        <v>0</v>
      </c>
      <c r="H1032" s="195">
        <f t="shared" ca="1" si="78"/>
        <v>0</v>
      </c>
      <c r="O1032" s="154"/>
      <c r="P1032" s="154"/>
    </row>
    <row r="1033" spans="3:16" hidden="1" outlineLevel="2">
      <c r="C1033" s="179">
        <v>1009</v>
      </c>
      <c r="D1033" s="195">
        <f t="shared" ca="1" si="79"/>
        <v>0.2241513721991385</v>
      </c>
      <c r="E1033" s="195">
        <f t="shared" ca="1" si="75"/>
        <v>258.55786136193228</v>
      </c>
      <c r="F1033" s="195">
        <f t="shared" ca="1" si="76"/>
        <v>258.02106297512</v>
      </c>
      <c r="G1033" s="195">
        <f t="shared" ca="1" si="77"/>
        <v>8.5578613619322823</v>
      </c>
      <c r="H1033" s="195">
        <f t="shared" ca="1" si="78"/>
        <v>8.0210629751200031</v>
      </c>
      <c r="O1033" s="154"/>
      <c r="P1033" s="154"/>
    </row>
    <row r="1034" spans="3:16" hidden="1" outlineLevel="2">
      <c r="C1034" s="179">
        <v>1010</v>
      </c>
      <c r="D1034" s="195">
        <f t="shared" ca="1" si="79"/>
        <v>-1.1904266706844715</v>
      </c>
      <c r="E1034" s="195">
        <f t="shared" ca="1" si="75"/>
        <v>189.48588096186944</v>
      </c>
      <c r="F1034" s="195">
        <f t="shared" ca="1" si="76"/>
        <v>205.89721370403205</v>
      </c>
      <c r="G1034" s="195">
        <f t="shared" ca="1" si="77"/>
        <v>0</v>
      </c>
      <c r="H1034" s="195">
        <f t="shared" ca="1" si="78"/>
        <v>0</v>
      </c>
      <c r="O1034" s="154"/>
      <c r="P1034" s="154"/>
    </row>
    <row r="1035" spans="3:16" hidden="1" outlineLevel="2">
      <c r="C1035" s="179">
        <v>1011</v>
      </c>
      <c r="D1035" s="195">
        <f t="shared" ca="1" si="79"/>
        <v>-0.20371718151798238</v>
      </c>
      <c r="E1035" s="195">
        <f t="shared" ca="1" si="75"/>
        <v>235.35854386086876</v>
      </c>
      <c r="F1035" s="195">
        <f t="shared" ca="1" si="76"/>
        <v>240.99698138436415</v>
      </c>
      <c r="G1035" s="195">
        <f t="shared" ca="1" si="77"/>
        <v>0</v>
      </c>
      <c r="H1035" s="195">
        <f t="shared" ca="1" si="78"/>
        <v>0</v>
      </c>
      <c r="O1035" s="154"/>
      <c r="P1035" s="154"/>
    </row>
    <row r="1036" spans="3:16" hidden="1" outlineLevel="2">
      <c r="C1036" s="179">
        <v>1012</v>
      </c>
      <c r="D1036" s="195">
        <f t="shared" ca="1" si="79"/>
        <v>0.90725517550232704</v>
      </c>
      <c r="E1036" s="195">
        <f t="shared" ca="1" si="75"/>
        <v>300.42800060046028</v>
      </c>
      <c r="F1036" s="195">
        <f t="shared" ca="1" si="76"/>
        <v>287.72785418101205</v>
      </c>
      <c r="G1036" s="195">
        <f t="shared" ca="1" si="77"/>
        <v>50.42800060046028</v>
      </c>
      <c r="H1036" s="195">
        <f t="shared" ca="1" si="78"/>
        <v>37.727854181012049</v>
      </c>
      <c r="O1036" s="154"/>
      <c r="P1036" s="154"/>
    </row>
    <row r="1037" spans="3:16" hidden="1" outlineLevel="2">
      <c r="C1037" s="179">
        <v>1013</v>
      </c>
      <c r="D1037" s="195">
        <f t="shared" ca="1" si="79"/>
        <v>0.43180440964769734</v>
      </c>
      <c r="E1037" s="195">
        <f t="shared" ca="1" si="75"/>
        <v>270.62771582966371</v>
      </c>
      <c r="F1037" s="195">
        <f t="shared" ca="1" si="76"/>
        <v>266.71151255005327</v>
      </c>
      <c r="G1037" s="195">
        <f t="shared" ca="1" si="77"/>
        <v>20.627715829663714</v>
      </c>
      <c r="H1037" s="195">
        <f t="shared" ca="1" si="78"/>
        <v>16.711512550053271</v>
      </c>
      <c r="O1037" s="154"/>
      <c r="P1037" s="154"/>
    </row>
    <row r="1038" spans="3:16" hidden="1" outlineLevel="2">
      <c r="C1038" s="179">
        <v>1014</v>
      </c>
      <c r="D1038" s="195">
        <f t="shared" ca="1" si="79"/>
        <v>0.20146648435477693</v>
      </c>
      <c r="E1038" s="195">
        <f t="shared" ca="1" si="75"/>
        <v>257.27235689307315</v>
      </c>
      <c r="F1038" s="195">
        <f t="shared" ca="1" si="76"/>
        <v>257.08900732258735</v>
      </c>
      <c r="G1038" s="195">
        <f t="shared" ca="1" si="77"/>
        <v>7.2723568930731517</v>
      </c>
      <c r="H1038" s="195">
        <f t="shared" ca="1" si="78"/>
        <v>7.0890073225873493</v>
      </c>
      <c r="O1038" s="154"/>
      <c r="P1038" s="154"/>
    </row>
    <row r="1039" spans="3:16" hidden="1" outlineLevel="2">
      <c r="C1039" s="179">
        <v>1015</v>
      </c>
      <c r="D1039" s="195">
        <f t="shared" ca="1" si="79"/>
        <v>2.4161274457965419E-2</v>
      </c>
      <c r="E1039" s="195">
        <f t="shared" ca="1" si="75"/>
        <v>247.44257673189929</v>
      </c>
      <c r="F1039" s="195">
        <f t="shared" ca="1" si="76"/>
        <v>249.91910736614096</v>
      </c>
      <c r="G1039" s="195">
        <f t="shared" ca="1" si="77"/>
        <v>0</v>
      </c>
      <c r="H1039" s="195">
        <f t="shared" ca="1" si="78"/>
        <v>0</v>
      </c>
      <c r="O1039" s="154"/>
      <c r="P1039" s="154"/>
    </row>
    <row r="1040" spans="3:16" hidden="1" outlineLevel="2">
      <c r="C1040" s="179">
        <v>1016</v>
      </c>
      <c r="D1040" s="195">
        <f t="shared" ca="1" si="79"/>
        <v>0.18059822594750155</v>
      </c>
      <c r="E1040" s="195">
        <f t="shared" ca="1" si="75"/>
        <v>256.09544177424431</v>
      </c>
      <c r="F1040" s="195">
        <f t="shared" ca="1" si="76"/>
        <v>256.23456519117781</v>
      </c>
      <c r="G1040" s="195">
        <f t="shared" ca="1" si="77"/>
        <v>6.095441774244307</v>
      </c>
      <c r="H1040" s="195">
        <f t="shared" ca="1" si="78"/>
        <v>6.2345651911778077</v>
      </c>
      <c r="O1040" s="154"/>
      <c r="P1040" s="154"/>
    </row>
    <row r="1041" spans="3:16" hidden="1" outlineLevel="2">
      <c r="C1041" s="179">
        <v>1017</v>
      </c>
      <c r="D1041" s="195">
        <f t="shared" ca="1" si="79"/>
        <v>0.86974287852616661</v>
      </c>
      <c r="E1041" s="195">
        <f t="shared" ca="1" si="75"/>
        <v>297.96203719646479</v>
      </c>
      <c r="F1041" s="195">
        <f t="shared" ca="1" si="76"/>
        <v>286.01116216148341</v>
      </c>
      <c r="G1041" s="195">
        <f t="shared" ca="1" si="77"/>
        <v>47.962037196464792</v>
      </c>
      <c r="H1041" s="195">
        <f t="shared" ca="1" si="78"/>
        <v>36.011162161483412</v>
      </c>
      <c r="O1041" s="154"/>
      <c r="P1041" s="154"/>
    </row>
    <row r="1042" spans="3:16" hidden="1" outlineLevel="2">
      <c r="C1042" s="179">
        <v>1018</v>
      </c>
      <c r="D1042" s="195">
        <f t="shared" ca="1" si="79"/>
        <v>0.19626337367112051</v>
      </c>
      <c r="E1042" s="195">
        <f t="shared" ca="1" si="75"/>
        <v>256.97840988892972</v>
      </c>
      <c r="F1042" s="195">
        <f t="shared" ca="1" si="76"/>
        <v>256.8757018582404</v>
      </c>
      <c r="G1042" s="195">
        <f t="shared" ca="1" si="77"/>
        <v>6.9784098889297184</v>
      </c>
      <c r="H1042" s="195">
        <f t="shared" ca="1" si="78"/>
        <v>6.8757018582404044</v>
      </c>
      <c r="O1042" s="154"/>
      <c r="P1042" s="154"/>
    </row>
    <row r="1043" spans="3:16" hidden="1" outlineLevel="2">
      <c r="C1043" s="179">
        <v>1019</v>
      </c>
      <c r="D1043" s="195">
        <f t="shared" ca="1" si="79"/>
        <v>1.5770514900987593</v>
      </c>
      <c r="E1043" s="195">
        <f t="shared" ca="1" si="75"/>
        <v>348.05930613930076</v>
      </c>
      <c r="F1043" s="195">
        <f t="shared" ca="1" si="76"/>
        <v>320.17445958653127</v>
      </c>
      <c r="G1043" s="195">
        <f t="shared" ca="1" si="77"/>
        <v>98.059306139300759</v>
      </c>
      <c r="H1043" s="195">
        <f t="shared" ca="1" si="78"/>
        <v>70.17445958653127</v>
      </c>
      <c r="O1043" s="154"/>
      <c r="P1043" s="154"/>
    </row>
    <row r="1044" spans="3:16" hidden="1" outlineLevel="2">
      <c r="C1044" s="179">
        <v>1020</v>
      </c>
      <c r="D1044" s="195">
        <f t="shared" ca="1" si="79"/>
        <v>-0.2856088868105266</v>
      </c>
      <c r="E1044" s="195">
        <f t="shared" ca="1" si="75"/>
        <v>231.16163340376258</v>
      </c>
      <c r="F1044" s="195">
        <f t="shared" ca="1" si="76"/>
        <v>237.86907723643378</v>
      </c>
      <c r="G1044" s="195">
        <f t="shared" ca="1" si="77"/>
        <v>0</v>
      </c>
      <c r="H1044" s="195">
        <f t="shared" ca="1" si="78"/>
        <v>0</v>
      </c>
      <c r="O1044" s="154"/>
      <c r="P1044" s="154"/>
    </row>
    <row r="1045" spans="3:16" hidden="1" outlineLevel="2">
      <c r="C1045" s="179">
        <v>1021</v>
      </c>
      <c r="D1045" s="195">
        <f t="shared" ca="1" si="79"/>
        <v>-1.4475560180812073</v>
      </c>
      <c r="E1045" s="195">
        <f t="shared" ca="1" si="75"/>
        <v>179.07758779266678</v>
      </c>
      <c r="F1045" s="195">
        <f t="shared" ca="1" si="76"/>
        <v>197.62234725459055</v>
      </c>
      <c r="G1045" s="195">
        <f t="shared" ca="1" si="77"/>
        <v>0</v>
      </c>
      <c r="H1045" s="195">
        <f t="shared" ca="1" si="78"/>
        <v>0</v>
      </c>
      <c r="O1045" s="154"/>
      <c r="P1045" s="154"/>
    </row>
    <row r="1046" spans="3:16" hidden="1" outlineLevel="2">
      <c r="C1046" s="179">
        <v>1022</v>
      </c>
      <c r="D1046" s="195">
        <f t="shared" ca="1" si="79"/>
        <v>-1.1320743953731329</v>
      </c>
      <c r="E1046" s="195">
        <f t="shared" ca="1" si="75"/>
        <v>191.9309026666842</v>
      </c>
      <c r="F1046" s="195">
        <f t="shared" ca="1" si="76"/>
        <v>207.82281712635742</v>
      </c>
      <c r="G1046" s="195">
        <f t="shared" ca="1" si="77"/>
        <v>0</v>
      </c>
      <c r="H1046" s="195">
        <f t="shared" ca="1" si="78"/>
        <v>0</v>
      </c>
      <c r="O1046" s="154"/>
      <c r="P1046" s="154"/>
    </row>
    <row r="1047" spans="3:16" hidden="1" outlineLevel="2">
      <c r="C1047" s="179">
        <v>1023</v>
      </c>
      <c r="D1047" s="195">
        <f t="shared" ca="1" si="79"/>
        <v>0.52800336092512035</v>
      </c>
      <c r="E1047" s="195">
        <f t="shared" ca="1" si="75"/>
        <v>276.40869597096372</v>
      </c>
      <c r="F1047" s="195">
        <f t="shared" ca="1" si="76"/>
        <v>270.83613710935055</v>
      </c>
      <c r="G1047" s="195">
        <f t="shared" ca="1" si="77"/>
        <v>26.40869597096372</v>
      </c>
      <c r="H1047" s="195">
        <f t="shared" ca="1" si="78"/>
        <v>20.836137109350545</v>
      </c>
      <c r="O1047" s="154"/>
      <c r="P1047" s="154"/>
    </row>
    <row r="1048" spans="3:16" hidden="1" outlineLevel="2">
      <c r="C1048" s="179">
        <v>1024</v>
      </c>
      <c r="D1048" s="195">
        <f t="shared" ca="1" si="79"/>
        <v>0.19656477747651033</v>
      </c>
      <c r="E1048" s="195">
        <f t="shared" ca="1" si="75"/>
        <v>256.99542837085465</v>
      </c>
      <c r="F1048" s="195">
        <f t="shared" ca="1" si="76"/>
        <v>256.88805330513651</v>
      </c>
      <c r="G1048" s="195">
        <f t="shared" ca="1" si="77"/>
        <v>6.9954283708546541</v>
      </c>
      <c r="H1048" s="195">
        <f t="shared" ca="1" si="78"/>
        <v>6.8880533051365092</v>
      </c>
      <c r="O1048" s="154"/>
      <c r="P1048" s="154"/>
    </row>
    <row r="1049" spans="3:16" hidden="1" outlineLevel="2">
      <c r="C1049" s="179">
        <v>1025</v>
      </c>
      <c r="D1049" s="195">
        <f t="shared" ca="1" si="79"/>
        <v>-1.1687418786327526</v>
      </c>
      <c r="E1049" s="195">
        <f t="shared" ref="E1049:E1112" ca="1" si="80">$H$9 * EXP(($H$17 - $H$18 - ($H$11^2)/2)*$H$14 + $H$11*SQRT($H$14)*D1049)</f>
        <v>190.39083847960262</v>
      </c>
      <c r="F1049" s="195">
        <f t="shared" ref="F1049:F1112" ca="1" si="81">$H$9 * EXP(($H$17 - $H$18 - ($H$12^2)/2)*$H$14 + $H$12*SQRT($H$14)*D1049)</f>
        <v>206.61071171619699</v>
      </c>
      <c r="G1049" s="195">
        <f t="shared" ref="G1049:G1112" ca="1" si="82">MAX(E1049-$H$16, 0)</f>
        <v>0</v>
      </c>
      <c r="H1049" s="195">
        <f t="shared" ref="H1049:H1112" ca="1" si="83">MAX(F1049-$H$16, 0)</f>
        <v>0</v>
      </c>
      <c r="O1049" s="154"/>
      <c r="P1049" s="154"/>
    </row>
    <row r="1050" spans="3:16" hidden="1" outlineLevel="2">
      <c r="C1050" s="179">
        <v>1026</v>
      </c>
      <c r="D1050" s="195">
        <f t="shared" ref="D1050:D1113" ca="1" si="84">_xlfn.NORM.S.INV(RAND())</f>
        <v>-0.23423776665424079</v>
      </c>
      <c r="E1050" s="195">
        <f t="shared" ca="1" si="80"/>
        <v>233.78554448821092</v>
      </c>
      <c r="F1050" s="195">
        <f t="shared" ca="1" si="81"/>
        <v>239.82644946116937</v>
      </c>
      <c r="G1050" s="195">
        <f t="shared" ca="1" si="82"/>
        <v>0</v>
      </c>
      <c r="H1050" s="195">
        <f t="shared" ca="1" si="83"/>
        <v>0</v>
      </c>
      <c r="O1050" s="154"/>
      <c r="P1050" s="154"/>
    </row>
    <row r="1051" spans="3:16" hidden="1" outlineLevel="2">
      <c r="C1051" s="179">
        <v>1027</v>
      </c>
      <c r="D1051" s="195">
        <f t="shared" ca="1" si="84"/>
        <v>1.1185990651673114</v>
      </c>
      <c r="E1051" s="195">
        <f t="shared" ca="1" si="80"/>
        <v>314.70751852890874</v>
      </c>
      <c r="F1051" s="195">
        <f t="shared" ca="1" si="81"/>
        <v>297.59403261367356</v>
      </c>
      <c r="G1051" s="195">
        <f t="shared" ca="1" si="82"/>
        <v>64.707518528908736</v>
      </c>
      <c r="H1051" s="195">
        <f t="shared" ca="1" si="83"/>
        <v>47.594032613673562</v>
      </c>
      <c r="O1051" s="154"/>
      <c r="P1051" s="154"/>
    </row>
    <row r="1052" spans="3:16" hidden="1" outlineLevel="2">
      <c r="C1052" s="179">
        <v>1028</v>
      </c>
      <c r="D1052" s="195">
        <f t="shared" ca="1" si="84"/>
        <v>0.8277094017788017</v>
      </c>
      <c r="E1052" s="195">
        <f t="shared" ca="1" si="80"/>
        <v>295.22290233049716</v>
      </c>
      <c r="F1052" s="195">
        <f t="shared" ca="1" si="81"/>
        <v>284.09973097610492</v>
      </c>
      <c r="G1052" s="195">
        <f t="shared" ca="1" si="82"/>
        <v>45.222902330497163</v>
      </c>
      <c r="H1052" s="195">
        <f t="shared" ca="1" si="83"/>
        <v>34.099730976104922</v>
      </c>
      <c r="O1052" s="154"/>
      <c r="P1052" s="154"/>
    </row>
    <row r="1053" spans="3:16" hidden="1" outlineLevel="2">
      <c r="C1053" s="179">
        <v>1029</v>
      </c>
      <c r="D1053" s="195">
        <f t="shared" ca="1" si="84"/>
        <v>-1.5363479094086261</v>
      </c>
      <c r="E1053" s="195">
        <f t="shared" ca="1" si="80"/>
        <v>175.61782615251181</v>
      </c>
      <c r="F1053" s="195">
        <f t="shared" ca="1" si="81"/>
        <v>194.84280812848411</v>
      </c>
      <c r="G1053" s="195">
        <f t="shared" ca="1" si="82"/>
        <v>0</v>
      </c>
      <c r="H1053" s="195">
        <f t="shared" ca="1" si="83"/>
        <v>0</v>
      </c>
      <c r="O1053" s="154"/>
      <c r="P1053" s="154"/>
    </row>
    <row r="1054" spans="3:16" hidden="1" outlineLevel="2">
      <c r="C1054" s="179">
        <v>1030</v>
      </c>
      <c r="D1054" s="195">
        <f t="shared" ca="1" si="84"/>
        <v>0.22233984958741093</v>
      </c>
      <c r="E1054" s="195">
        <f t="shared" ca="1" si="80"/>
        <v>258.45497065552672</v>
      </c>
      <c r="F1054" s="195">
        <f t="shared" ca="1" si="81"/>
        <v>257.94650882814301</v>
      </c>
      <c r="G1054" s="195">
        <f t="shared" ca="1" si="82"/>
        <v>8.4549706555267221</v>
      </c>
      <c r="H1054" s="195">
        <f t="shared" ca="1" si="83"/>
        <v>7.9465088281430099</v>
      </c>
      <c r="O1054" s="154"/>
      <c r="P1054" s="154"/>
    </row>
    <row r="1055" spans="3:16" hidden="1" outlineLevel="2">
      <c r="C1055" s="179">
        <v>1031</v>
      </c>
      <c r="D1055" s="195">
        <f t="shared" ca="1" si="84"/>
        <v>1.0392320550627192</v>
      </c>
      <c r="E1055" s="195">
        <f t="shared" ca="1" si="80"/>
        <v>309.26716580616545</v>
      </c>
      <c r="F1055" s="195">
        <f t="shared" ca="1" si="81"/>
        <v>293.84988099487896</v>
      </c>
      <c r="G1055" s="195">
        <f t="shared" ca="1" si="82"/>
        <v>59.267165806165451</v>
      </c>
      <c r="H1055" s="195">
        <f t="shared" ca="1" si="83"/>
        <v>43.849880994878959</v>
      </c>
      <c r="O1055" s="154"/>
      <c r="P1055" s="154"/>
    </row>
    <row r="1056" spans="3:16" hidden="1" outlineLevel="2">
      <c r="C1056" s="179">
        <v>1032</v>
      </c>
      <c r="D1056" s="195">
        <f t="shared" ca="1" si="84"/>
        <v>4.4532118490758769E-2</v>
      </c>
      <c r="E1056" s="195">
        <f t="shared" ca="1" si="80"/>
        <v>248.55256091626205</v>
      </c>
      <c r="F1056" s="195">
        <f t="shared" ca="1" si="81"/>
        <v>250.73259317086473</v>
      </c>
      <c r="G1056" s="195">
        <f t="shared" ca="1" si="82"/>
        <v>0</v>
      </c>
      <c r="H1056" s="195">
        <f t="shared" ca="1" si="83"/>
        <v>0.73259317086473175</v>
      </c>
      <c r="O1056" s="154"/>
      <c r="P1056" s="154"/>
    </row>
    <row r="1057" spans="3:16" hidden="1" outlineLevel="2">
      <c r="C1057" s="179">
        <v>1033</v>
      </c>
      <c r="D1057" s="195">
        <f t="shared" ca="1" si="84"/>
        <v>-0.54109260053420427</v>
      </c>
      <c r="E1057" s="195">
        <f t="shared" ca="1" si="80"/>
        <v>218.54313241526833</v>
      </c>
      <c r="F1057" s="195">
        <f t="shared" ca="1" si="81"/>
        <v>228.36922823539325</v>
      </c>
      <c r="G1057" s="195">
        <f t="shared" ca="1" si="82"/>
        <v>0</v>
      </c>
      <c r="H1057" s="195">
        <f t="shared" ca="1" si="83"/>
        <v>0</v>
      </c>
      <c r="O1057" s="154"/>
      <c r="P1057" s="154"/>
    </row>
    <row r="1058" spans="3:16" hidden="1" outlineLevel="2">
      <c r="C1058" s="179">
        <v>1034</v>
      </c>
      <c r="D1058" s="195">
        <f t="shared" ca="1" si="84"/>
        <v>0.77356977624908763</v>
      </c>
      <c r="E1058" s="195">
        <f t="shared" ca="1" si="80"/>
        <v>291.73193419087096</v>
      </c>
      <c r="F1058" s="195">
        <f t="shared" ca="1" si="81"/>
        <v>281.65659517067934</v>
      </c>
      <c r="G1058" s="195">
        <f t="shared" ca="1" si="82"/>
        <v>41.731934190870959</v>
      </c>
      <c r="H1058" s="195">
        <f t="shared" ca="1" si="83"/>
        <v>31.656595170679338</v>
      </c>
      <c r="O1058" s="154"/>
      <c r="P1058" s="154"/>
    </row>
    <row r="1059" spans="3:16" hidden="1" outlineLevel="2">
      <c r="C1059" s="179">
        <v>1035</v>
      </c>
      <c r="D1059" s="195">
        <f t="shared" ca="1" si="84"/>
        <v>-0.14208608635401535</v>
      </c>
      <c r="E1059" s="195">
        <f t="shared" ca="1" si="80"/>
        <v>238.56728513294735</v>
      </c>
      <c r="F1059" s="195">
        <f t="shared" ca="1" si="81"/>
        <v>243.37811537754871</v>
      </c>
      <c r="G1059" s="195">
        <f t="shared" ca="1" si="82"/>
        <v>0</v>
      </c>
      <c r="H1059" s="195">
        <f t="shared" ca="1" si="83"/>
        <v>0</v>
      </c>
      <c r="O1059" s="154"/>
      <c r="P1059" s="154"/>
    </row>
    <row r="1060" spans="3:16" hidden="1" outlineLevel="2">
      <c r="C1060" s="179">
        <v>1036</v>
      </c>
      <c r="D1060" s="195">
        <f t="shared" ca="1" si="84"/>
        <v>-1.4274154835638084</v>
      </c>
      <c r="E1060" s="195">
        <f t="shared" ca="1" si="80"/>
        <v>179.87179636297842</v>
      </c>
      <c r="F1060" s="195">
        <f t="shared" ca="1" si="81"/>
        <v>198.25832300640144</v>
      </c>
      <c r="G1060" s="195">
        <f t="shared" ca="1" si="82"/>
        <v>0</v>
      </c>
      <c r="H1060" s="195">
        <f t="shared" ca="1" si="83"/>
        <v>0</v>
      </c>
      <c r="O1060" s="154"/>
      <c r="P1060" s="154"/>
    </row>
    <row r="1061" spans="3:16" hidden="1" outlineLevel="2">
      <c r="C1061" s="179">
        <v>1037</v>
      </c>
      <c r="D1061" s="195">
        <f t="shared" ca="1" si="84"/>
        <v>-0.74792427570449072</v>
      </c>
      <c r="E1061" s="195">
        <f t="shared" ca="1" si="80"/>
        <v>208.83390716124833</v>
      </c>
      <c r="F1061" s="195">
        <f t="shared" ca="1" si="81"/>
        <v>220.95706247288723</v>
      </c>
      <c r="G1061" s="195">
        <f t="shared" ca="1" si="82"/>
        <v>0</v>
      </c>
      <c r="H1061" s="195">
        <f t="shared" ca="1" si="83"/>
        <v>0</v>
      </c>
      <c r="O1061" s="154"/>
      <c r="P1061" s="154"/>
    </row>
    <row r="1062" spans="3:16" hidden="1" outlineLevel="2">
      <c r="C1062" s="179">
        <v>1038</v>
      </c>
      <c r="D1062" s="195">
        <f t="shared" ca="1" si="84"/>
        <v>-0.80967295151640217</v>
      </c>
      <c r="E1062" s="195">
        <f t="shared" ca="1" si="80"/>
        <v>206.01975878193463</v>
      </c>
      <c r="F1062" s="195">
        <f t="shared" ca="1" si="81"/>
        <v>218.79118494145536</v>
      </c>
      <c r="G1062" s="195">
        <f t="shared" ca="1" si="82"/>
        <v>0</v>
      </c>
      <c r="H1062" s="195">
        <f t="shared" ca="1" si="83"/>
        <v>0</v>
      </c>
      <c r="O1062" s="154"/>
      <c r="P1062" s="154"/>
    </row>
    <row r="1063" spans="3:16" hidden="1" outlineLevel="2">
      <c r="C1063" s="179">
        <v>1039</v>
      </c>
      <c r="D1063" s="195">
        <f t="shared" ca="1" si="84"/>
        <v>0.19628360019330188</v>
      </c>
      <c r="E1063" s="195">
        <f t="shared" ca="1" si="80"/>
        <v>256.97955192517202</v>
      </c>
      <c r="F1063" s="195">
        <f t="shared" ca="1" si="81"/>
        <v>256.87653071709065</v>
      </c>
      <c r="G1063" s="195">
        <f t="shared" ca="1" si="82"/>
        <v>6.9795519251720179</v>
      </c>
      <c r="H1063" s="195">
        <f t="shared" ca="1" si="83"/>
        <v>6.8765307170906453</v>
      </c>
      <c r="O1063" s="154"/>
      <c r="P1063" s="154"/>
    </row>
    <row r="1064" spans="3:16" hidden="1" outlineLevel="2">
      <c r="C1064" s="179">
        <v>1040</v>
      </c>
      <c r="D1064" s="195">
        <f t="shared" ca="1" si="84"/>
        <v>-0.66616938736601117</v>
      </c>
      <c r="E1064" s="195">
        <f t="shared" ca="1" si="80"/>
        <v>212.6190496299553</v>
      </c>
      <c r="F1064" s="195">
        <f t="shared" ca="1" si="81"/>
        <v>223.857692916285</v>
      </c>
      <c r="G1064" s="195">
        <f t="shared" ca="1" si="82"/>
        <v>0</v>
      </c>
      <c r="H1064" s="195">
        <f t="shared" ca="1" si="83"/>
        <v>0</v>
      </c>
      <c r="O1064" s="154"/>
      <c r="P1064" s="154"/>
    </row>
    <row r="1065" spans="3:16" hidden="1" outlineLevel="2">
      <c r="C1065" s="179">
        <v>1041</v>
      </c>
      <c r="D1065" s="195">
        <f t="shared" ca="1" si="84"/>
        <v>-0.60770981243938049</v>
      </c>
      <c r="E1065" s="195">
        <f t="shared" ca="1" si="80"/>
        <v>215.36764635442395</v>
      </c>
      <c r="F1065" s="195">
        <f t="shared" ca="1" si="81"/>
        <v>225.9551350312052</v>
      </c>
      <c r="G1065" s="195">
        <f t="shared" ca="1" si="82"/>
        <v>0</v>
      </c>
      <c r="H1065" s="195">
        <f t="shared" ca="1" si="83"/>
        <v>0</v>
      </c>
      <c r="O1065" s="154"/>
      <c r="P1065" s="154"/>
    </row>
    <row r="1066" spans="3:16" hidden="1" outlineLevel="2">
      <c r="C1066" s="179">
        <v>1042</v>
      </c>
      <c r="D1066" s="195">
        <f t="shared" ca="1" si="84"/>
        <v>4.6873719796963802E-2</v>
      </c>
      <c r="E1066" s="195">
        <f t="shared" ca="1" si="80"/>
        <v>248.68047076541018</v>
      </c>
      <c r="F1066" s="195">
        <f t="shared" ca="1" si="81"/>
        <v>250.82627179408442</v>
      </c>
      <c r="G1066" s="195">
        <f t="shared" ca="1" si="82"/>
        <v>0</v>
      </c>
      <c r="H1066" s="195">
        <f t="shared" ca="1" si="83"/>
        <v>0.82627179408441975</v>
      </c>
      <c r="O1066" s="154"/>
      <c r="P1066" s="154"/>
    </row>
    <row r="1067" spans="3:16" hidden="1" outlineLevel="2">
      <c r="C1067" s="179">
        <v>1043</v>
      </c>
      <c r="D1067" s="195">
        <f t="shared" ca="1" si="84"/>
        <v>-0.8515114920471013</v>
      </c>
      <c r="E1067" s="195">
        <f t="shared" ca="1" si="80"/>
        <v>204.13458298873786</v>
      </c>
      <c r="F1067" s="195">
        <f t="shared" ca="1" si="81"/>
        <v>217.33574776790272</v>
      </c>
      <c r="G1067" s="195">
        <f t="shared" ca="1" si="82"/>
        <v>0</v>
      </c>
      <c r="H1067" s="195">
        <f t="shared" ca="1" si="83"/>
        <v>0</v>
      </c>
      <c r="O1067" s="154"/>
      <c r="P1067" s="154"/>
    </row>
    <row r="1068" spans="3:16" hidden="1" outlineLevel="2">
      <c r="C1068" s="179">
        <v>1044</v>
      </c>
      <c r="D1068" s="195">
        <f t="shared" ca="1" si="84"/>
        <v>-1.0309805089227977</v>
      </c>
      <c r="E1068" s="195">
        <f t="shared" ca="1" si="80"/>
        <v>196.24175405036891</v>
      </c>
      <c r="F1068" s="195">
        <f t="shared" ca="1" si="81"/>
        <v>211.2016013207118</v>
      </c>
      <c r="G1068" s="195">
        <f t="shared" ca="1" si="82"/>
        <v>0</v>
      </c>
      <c r="H1068" s="195">
        <f t="shared" ca="1" si="83"/>
        <v>0</v>
      </c>
      <c r="O1068" s="154"/>
      <c r="P1068" s="154"/>
    </row>
    <row r="1069" spans="3:16" hidden="1" outlineLevel="2">
      <c r="C1069" s="179">
        <v>1045</v>
      </c>
      <c r="D1069" s="195">
        <f t="shared" ca="1" si="84"/>
        <v>-0.73064290994001746</v>
      </c>
      <c r="E1069" s="195">
        <f t="shared" ca="1" si="80"/>
        <v>209.62835412786757</v>
      </c>
      <c r="F1069" s="195">
        <f t="shared" ca="1" si="81"/>
        <v>221.56704917578912</v>
      </c>
      <c r="G1069" s="195">
        <f t="shared" ca="1" si="82"/>
        <v>0</v>
      </c>
      <c r="H1069" s="195">
        <f t="shared" ca="1" si="83"/>
        <v>0</v>
      </c>
      <c r="O1069" s="154"/>
      <c r="P1069" s="154"/>
    </row>
    <row r="1070" spans="3:16" hidden="1" outlineLevel="2">
      <c r="C1070" s="179">
        <v>1046</v>
      </c>
      <c r="D1070" s="195">
        <f t="shared" ca="1" si="84"/>
        <v>5.6814723035183527E-3</v>
      </c>
      <c r="E1070" s="195">
        <f t="shared" ca="1" si="80"/>
        <v>246.43992194754688</v>
      </c>
      <c r="F1070" s="195">
        <f t="shared" ca="1" si="81"/>
        <v>249.18342149585831</v>
      </c>
      <c r="G1070" s="195">
        <f t="shared" ca="1" si="82"/>
        <v>0</v>
      </c>
      <c r="H1070" s="195">
        <f t="shared" ca="1" si="83"/>
        <v>0</v>
      </c>
      <c r="O1070" s="154"/>
      <c r="P1070" s="154"/>
    </row>
    <row r="1071" spans="3:16" hidden="1" outlineLevel="2">
      <c r="C1071" s="179">
        <v>1047</v>
      </c>
      <c r="D1071" s="195">
        <f t="shared" ca="1" si="84"/>
        <v>-1.0181376349388964</v>
      </c>
      <c r="E1071" s="195">
        <f t="shared" ca="1" si="80"/>
        <v>196.7962873020613</v>
      </c>
      <c r="F1071" s="195">
        <f t="shared" ca="1" si="81"/>
        <v>211.6347530283204</v>
      </c>
      <c r="G1071" s="195">
        <f t="shared" ca="1" si="82"/>
        <v>0</v>
      </c>
      <c r="H1071" s="195">
        <f t="shared" ca="1" si="83"/>
        <v>0</v>
      </c>
      <c r="O1071" s="154"/>
      <c r="P1071" s="154"/>
    </row>
    <row r="1072" spans="3:16" hidden="1" outlineLevel="2">
      <c r="C1072" s="179">
        <v>1048</v>
      </c>
      <c r="D1072" s="195">
        <f t="shared" ca="1" si="84"/>
        <v>1.8992026165344318</v>
      </c>
      <c r="E1072" s="195">
        <f t="shared" ca="1" si="80"/>
        <v>373.58835711397671</v>
      </c>
      <c r="F1072" s="195">
        <f t="shared" ca="1" si="81"/>
        <v>337.05900583239344</v>
      </c>
      <c r="G1072" s="195">
        <f t="shared" ca="1" si="82"/>
        <v>123.58835711397671</v>
      </c>
      <c r="H1072" s="195">
        <f t="shared" ca="1" si="83"/>
        <v>87.059005832393439</v>
      </c>
      <c r="O1072" s="154"/>
      <c r="P1072" s="154"/>
    </row>
    <row r="1073" spans="3:16" hidden="1" outlineLevel="2">
      <c r="C1073" s="179">
        <v>1049</v>
      </c>
      <c r="D1073" s="195">
        <f t="shared" ca="1" si="84"/>
        <v>-0.99459631005505189</v>
      </c>
      <c r="E1073" s="195">
        <f t="shared" ca="1" si="80"/>
        <v>197.81683316548396</v>
      </c>
      <c r="F1073" s="195">
        <f t="shared" ca="1" si="81"/>
        <v>212.43103938267157</v>
      </c>
      <c r="G1073" s="195">
        <f t="shared" ca="1" si="82"/>
        <v>0</v>
      </c>
      <c r="H1073" s="195">
        <f t="shared" ca="1" si="83"/>
        <v>0</v>
      </c>
      <c r="O1073" s="154"/>
      <c r="P1073" s="154"/>
    </row>
    <row r="1074" spans="3:16" hidden="1" outlineLevel="2">
      <c r="C1074" s="179">
        <v>1050</v>
      </c>
      <c r="D1074" s="195">
        <f t="shared" ca="1" si="84"/>
        <v>0.26444442778497607</v>
      </c>
      <c r="E1074" s="195">
        <f t="shared" ca="1" si="80"/>
        <v>260.85704068411076</v>
      </c>
      <c r="F1074" s="195">
        <f t="shared" ca="1" si="81"/>
        <v>259.68492587604226</v>
      </c>
      <c r="G1074" s="195">
        <f t="shared" ca="1" si="82"/>
        <v>10.857040684110757</v>
      </c>
      <c r="H1074" s="195">
        <f t="shared" ca="1" si="83"/>
        <v>9.6849258760422572</v>
      </c>
      <c r="O1074" s="154"/>
      <c r="P1074" s="154"/>
    </row>
    <row r="1075" spans="3:16" hidden="1" outlineLevel="2">
      <c r="C1075" s="179">
        <v>1051</v>
      </c>
      <c r="D1075" s="195">
        <f t="shared" ca="1" si="84"/>
        <v>0.16373652640064867</v>
      </c>
      <c r="E1075" s="195">
        <f t="shared" ca="1" si="80"/>
        <v>255.14841985854395</v>
      </c>
      <c r="F1075" s="195">
        <f t="shared" ca="1" si="81"/>
        <v>255.54624466034224</v>
      </c>
      <c r="G1075" s="195">
        <f t="shared" ca="1" si="82"/>
        <v>5.1484198585439458</v>
      </c>
      <c r="H1075" s="195">
        <f t="shared" ca="1" si="83"/>
        <v>5.5462446603422393</v>
      </c>
      <c r="O1075" s="154"/>
      <c r="P1075" s="154"/>
    </row>
    <row r="1076" spans="3:16" hidden="1" outlineLevel="2">
      <c r="C1076" s="179">
        <v>1052</v>
      </c>
      <c r="D1076" s="195">
        <f t="shared" ca="1" si="84"/>
        <v>5.3566944120235972E-2</v>
      </c>
      <c r="E1076" s="195">
        <f t="shared" ca="1" si="80"/>
        <v>249.04645089575038</v>
      </c>
      <c r="F1076" s="195">
        <f t="shared" ca="1" si="81"/>
        <v>251.09423546670001</v>
      </c>
      <c r="G1076" s="195">
        <f t="shared" ca="1" si="82"/>
        <v>0</v>
      </c>
      <c r="H1076" s="195">
        <f t="shared" ca="1" si="83"/>
        <v>1.0942354667000131</v>
      </c>
      <c r="O1076" s="154"/>
      <c r="P1076" s="154"/>
    </row>
    <row r="1077" spans="3:16" hidden="1" outlineLevel="2">
      <c r="C1077" s="179">
        <v>1053</v>
      </c>
      <c r="D1077" s="195">
        <f t="shared" ca="1" si="84"/>
        <v>-4.887037517207439E-2</v>
      </c>
      <c r="E1077" s="195">
        <f t="shared" ca="1" si="80"/>
        <v>243.5037499683518</v>
      </c>
      <c r="F1077" s="195">
        <f t="shared" ca="1" si="81"/>
        <v>247.02430593525153</v>
      </c>
      <c r="G1077" s="195">
        <f t="shared" ca="1" si="82"/>
        <v>0</v>
      </c>
      <c r="H1077" s="195">
        <f t="shared" ca="1" si="83"/>
        <v>0</v>
      </c>
      <c r="O1077" s="154"/>
      <c r="P1077" s="154"/>
    </row>
    <row r="1078" spans="3:16" hidden="1" outlineLevel="2">
      <c r="C1078" s="179">
        <v>1054</v>
      </c>
      <c r="D1078" s="195">
        <f t="shared" ca="1" si="84"/>
        <v>1.0604898886632681</v>
      </c>
      <c r="E1078" s="195">
        <f t="shared" ca="1" si="80"/>
        <v>310.71503226136349</v>
      </c>
      <c r="F1078" s="195">
        <f t="shared" ca="1" si="81"/>
        <v>294.8480791429397</v>
      </c>
      <c r="G1078" s="195">
        <f t="shared" ca="1" si="82"/>
        <v>60.71503226136349</v>
      </c>
      <c r="H1078" s="195">
        <f t="shared" ca="1" si="83"/>
        <v>44.848079142939696</v>
      </c>
      <c r="O1078" s="154"/>
      <c r="P1078" s="154"/>
    </row>
    <row r="1079" spans="3:16" hidden="1" outlineLevel="2">
      <c r="C1079" s="179">
        <v>1055</v>
      </c>
      <c r="D1079" s="195">
        <f t="shared" ca="1" si="84"/>
        <v>0.83016415092917384</v>
      </c>
      <c r="E1079" s="195">
        <f t="shared" ca="1" si="80"/>
        <v>295.38217283493987</v>
      </c>
      <c r="F1079" s="195">
        <f t="shared" ca="1" si="81"/>
        <v>284.21100623566588</v>
      </c>
      <c r="G1079" s="195">
        <f t="shared" ca="1" si="82"/>
        <v>45.382172834939865</v>
      </c>
      <c r="H1079" s="195">
        <f t="shared" ca="1" si="83"/>
        <v>34.211006235665877</v>
      </c>
      <c r="O1079" s="154"/>
      <c r="P1079" s="154"/>
    </row>
    <row r="1080" spans="3:16" hidden="1" outlineLevel="2">
      <c r="C1080" s="179">
        <v>1056</v>
      </c>
      <c r="D1080" s="195">
        <f t="shared" ca="1" si="84"/>
        <v>-0.92081362782359633</v>
      </c>
      <c r="E1080" s="195">
        <f t="shared" ca="1" si="80"/>
        <v>201.04981845571791</v>
      </c>
      <c r="F1080" s="195">
        <f t="shared" ca="1" si="81"/>
        <v>214.94620426598456</v>
      </c>
      <c r="G1080" s="195">
        <f t="shared" ca="1" si="82"/>
        <v>0</v>
      </c>
      <c r="H1080" s="195">
        <f t="shared" ca="1" si="83"/>
        <v>0</v>
      </c>
      <c r="O1080" s="154"/>
      <c r="P1080" s="154"/>
    </row>
    <row r="1081" spans="3:16" hidden="1" outlineLevel="2">
      <c r="C1081" s="179">
        <v>1057</v>
      </c>
      <c r="D1081" s="195">
        <f t="shared" ca="1" si="84"/>
        <v>0.53048739711796677</v>
      </c>
      <c r="E1081" s="195">
        <f t="shared" ca="1" si="80"/>
        <v>276.55959596079509</v>
      </c>
      <c r="F1081" s="195">
        <f t="shared" ca="1" si="81"/>
        <v>270.94348319680887</v>
      </c>
      <c r="G1081" s="195">
        <f t="shared" ca="1" si="82"/>
        <v>26.559595960795093</v>
      </c>
      <c r="H1081" s="195">
        <f t="shared" ca="1" si="83"/>
        <v>20.94348319680887</v>
      </c>
      <c r="O1081" s="154"/>
      <c r="P1081" s="154"/>
    </row>
    <row r="1082" spans="3:16" hidden="1" outlineLevel="2">
      <c r="C1082" s="179">
        <v>1058</v>
      </c>
      <c r="D1082" s="195">
        <f t="shared" ca="1" si="84"/>
        <v>0.35775675420898573</v>
      </c>
      <c r="E1082" s="195">
        <f t="shared" ca="1" si="80"/>
        <v>266.26038008231461</v>
      </c>
      <c r="F1082" s="195">
        <f t="shared" ca="1" si="81"/>
        <v>263.57948080794654</v>
      </c>
      <c r="G1082" s="195">
        <f t="shared" ca="1" si="82"/>
        <v>16.260380082314612</v>
      </c>
      <c r="H1082" s="195">
        <f t="shared" ca="1" si="83"/>
        <v>13.579480807946538</v>
      </c>
      <c r="O1082" s="154"/>
      <c r="P1082" s="154"/>
    </row>
    <row r="1083" spans="3:16" hidden="1" outlineLevel="2">
      <c r="C1083" s="179">
        <v>1059</v>
      </c>
      <c r="D1083" s="195">
        <f t="shared" ca="1" si="84"/>
        <v>1.1702067713538018</v>
      </c>
      <c r="E1083" s="195">
        <f t="shared" ca="1" si="80"/>
        <v>318.29630242796134</v>
      </c>
      <c r="F1083" s="195">
        <f t="shared" ca="1" si="81"/>
        <v>300.0541927635258</v>
      </c>
      <c r="G1083" s="195">
        <f t="shared" ca="1" si="82"/>
        <v>68.296302427961336</v>
      </c>
      <c r="H1083" s="195">
        <f t="shared" ca="1" si="83"/>
        <v>50.054192763525805</v>
      </c>
      <c r="O1083" s="154"/>
      <c r="P1083" s="154"/>
    </row>
    <row r="1084" spans="3:16" hidden="1" outlineLevel="2">
      <c r="C1084" s="179">
        <v>1060</v>
      </c>
      <c r="D1084" s="195">
        <f t="shared" ca="1" si="84"/>
        <v>0.32010895781614218</v>
      </c>
      <c r="E1084" s="195">
        <f t="shared" ca="1" si="80"/>
        <v>264.06700848893587</v>
      </c>
      <c r="F1084" s="195">
        <f t="shared" ca="1" si="81"/>
        <v>262.00120356843451</v>
      </c>
      <c r="G1084" s="195">
        <f t="shared" ca="1" si="82"/>
        <v>14.067008488935869</v>
      </c>
      <c r="H1084" s="195">
        <f t="shared" ca="1" si="83"/>
        <v>12.001203568434505</v>
      </c>
      <c r="O1084" s="154"/>
      <c r="P1084" s="154"/>
    </row>
    <row r="1085" spans="3:16" hidden="1" outlineLevel="2">
      <c r="C1085" s="179">
        <v>1061</v>
      </c>
      <c r="D1085" s="195">
        <f t="shared" ca="1" si="84"/>
        <v>2.2655370202083427</v>
      </c>
      <c r="E1085" s="195">
        <f t="shared" ca="1" si="80"/>
        <v>404.901552637235</v>
      </c>
      <c r="F1085" s="195">
        <f t="shared" ca="1" si="81"/>
        <v>357.34383038898284</v>
      </c>
      <c r="G1085" s="195">
        <f t="shared" ca="1" si="82"/>
        <v>154.901552637235</v>
      </c>
      <c r="H1085" s="195">
        <f t="shared" ca="1" si="83"/>
        <v>107.34383038898284</v>
      </c>
      <c r="O1085" s="154"/>
      <c r="P1085" s="154"/>
    </row>
    <row r="1086" spans="3:16" hidden="1" outlineLevel="2">
      <c r="C1086" s="179">
        <v>1062</v>
      </c>
      <c r="D1086" s="195">
        <f t="shared" ca="1" si="84"/>
        <v>-1.321502335564541</v>
      </c>
      <c r="E1086" s="195">
        <f t="shared" ca="1" si="80"/>
        <v>184.10663632082486</v>
      </c>
      <c r="F1086" s="195">
        <f t="shared" ca="1" si="81"/>
        <v>201.63656722041623</v>
      </c>
      <c r="G1086" s="195">
        <f t="shared" ca="1" si="82"/>
        <v>0</v>
      </c>
      <c r="H1086" s="195">
        <f t="shared" ca="1" si="83"/>
        <v>0</v>
      </c>
      <c r="O1086" s="154"/>
      <c r="P1086" s="154"/>
    </row>
    <row r="1087" spans="3:16" hidden="1" outlineLevel="2">
      <c r="C1087" s="179">
        <v>1063</v>
      </c>
      <c r="D1087" s="195">
        <f t="shared" ca="1" si="84"/>
        <v>-7.1996920414822904E-2</v>
      </c>
      <c r="E1087" s="195">
        <f t="shared" ca="1" si="80"/>
        <v>242.26958115559711</v>
      </c>
      <c r="F1087" s="195">
        <f t="shared" ca="1" si="81"/>
        <v>246.11463314118805</v>
      </c>
      <c r="G1087" s="195">
        <f t="shared" ca="1" si="82"/>
        <v>0</v>
      </c>
      <c r="H1087" s="195">
        <f t="shared" ca="1" si="83"/>
        <v>0</v>
      </c>
      <c r="O1087" s="154"/>
      <c r="P1087" s="154"/>
    </row>
    <row r="1088" spans="3:16" hidden="1" outlineLevel="2">
      <c r="C1088" s="179">
        <v>1064</v>
      </c>
      <c r="D1088" s="195">
        <f t="shared" ca="1" si="84"/>
        <v>1.1154531781951165</v>
      </c>
      <c r="E1088" s="195">
        <f t="shared" ca="1" si="80"/>
        <v>314.49006762437403</v>
      </c>
      <c r="F1088" s="195">
        <f t="shared" ca="1" si="81"/>
        <v>297.4447208591277</v>
      </c>
      <c r="G1088" s="195">
        <f t="shared" ca="1" si="82"/>
        <v>64.490067624374035</v>
      </c>
      <c r="H1088" s="195">
        <f t="shared" ca="1" si="83"/>
        <v>47.444720859127699</v>
      </c>
      <c r="O1088" s="154"/>
      <c r="P1088" s="154"/>
    </row>
    <row r="1089" spans="3:16" hidden="1" outlineLevel="2">
      <c r="C1089" s="179">
        <v>1065</v>
      </c>
      <c r="D1089" s="195">
        <f t="shared" ca="1" si="84"/>
        <v>-0.34379920981243078</v>
      </c>
      <c r="E1089" s="195">
        <f t="shared" ca="1" si="80"/>
        <v>228.22496946193823</v>
      </c>
      <c r="F1089" s="195">
        <f t="shared" ca="1" si="81"/>
        <v>235.67116582565279</v>
      </c>
      <c r="G1089" s="195">
        <f t="shared" ca="1" si="82"/>
        <v>0</v>
      </c>
      <c r="H1089" s="195">
        <f t="shared" ca="1" si="83"/>
        <v>0</v>
      </c>
      <c r="O1089" s="154"/>
      <c r="P1089" s="154"/>
    </row>
    <row r="1090" spans="3:16" hidden="1" outlineLevel="2">
      <c r="C1090" s="179">
        <v>1066</v>
      </c>
      <c r="D1090" s="195">
        <f t="shared" ca="1" si="84"/>
        <v>0.2745971399539725</v>
      </c>
      <c r="E1090" s="195">
        <f t="shared" ca="1" si="80"/>
        <v>261.43958663571675</v>
      </c>
      <c r="F1090" s="195">
        <f t="shared" ca="1" si="81"/>
        <v>260.10586200152244</v>
      </c>
      <c r="G1090" s="195">
        <f t="shared" ca="1" si="82"/>
        <v>11.439586635716751</v>
      </c>
      <c r="H1090" s="195">
        <f t="shared" ca="1" si="83"/>
        <v>10.105862001522439</v>
      </c>
      <c r="O1090" s="154"/>
      <c r="P1090" s="154"/>
    </row>
    <row r="1091" spans="3:16" hidden="1" outlineLevel="2">
      <c r="C1091" s="179">
        <v>1067</v>
      </c>
      <c r="D1091" s="195">
        <f t="shared" ca="1" si="84"/>
        <v>1.1242790673133247</v>
      </c>
      <c r="E1091" s="195">
        <f t="shared" ca="1" si="80"/>
        <v>315.10051415054755</v>
      </c>
      <c r="F1091" s="195">
        <f t="shared" ca="1" si="81"/>
        <v>297.86380974439999</v>
      </c>
      <c r="G1091" s="195">
        <f t="shared" ca="1" si="82"/>
        <v>65.100514150547554</v>
      </c>
      <c r="H1091" s="195">
        <f t="shared" ca="1" si="83"/>
        <v>47.863809744399987</v>
      </c>
      <c r="O1091" s="154"/>
      <c r="P1091" s="154"/>
    </row>
    <row r="1092" spans="3:16" hidden="1" outlineLevel="2">
      <c r="C1092" s="179">
        <v>1068</v>
      </c>
      <c r="D1092" s="195">
        <f t="shared" ca="1" si="84"/>
        <v>-1.4018316407298985</v>
      </c>
      <c r="E1092" s="195">
        <f t="shared" ca="1" si="80"/>
        <v>180.88573369331195</v>
      </c>
      <c r="F1092" s="195">
        <f t="shared" ca="1" si="81"/>
        <v>199.0691335632782</v>
      </c>
      <c r="G1092" s="195">
        <f t="shared" ca="1" si="82"/>
        <v>0</v>
      </c>
      <c r="H1092" s="195">
        <f t="shared" ca="1" si="83"/>
        <v>0</v>
      </c>
      <c r="O1092" s="154"/>
      <c r="P1092" s="154"/>
    </row>
    <row r="1093" spans="3:16" hidden="1" outlineLevel="2">
      <c r="C1093" s="179">
        <v>1069</v>
      </c>
      <c r="D1093" s="195">
        <f t="shared" ca="1" si="84"/>
        <v>-0.63480631213215477</v>
      </c>
      <c r="E1093" s="195">
        <f t="shared" ca="1" si="80"/>
        <v>214.08925868537543</v>
      </c>
      <c r="F1093" s="195">
        <f t="shared" ca="1" si="81"/>
        <v>224.98052083074032</v>
      </c>
      <c r="G1093" s="195">
        <f t="shared" ca="1" si="82"/>
        <v>0</v>
      </c>
      <c r="H1093" s="195">
        <f t="shared" ca="1" si="83"/>
        <v>0</v>
      </c>
      <c r="O1093" s="154"/>
      <c r="P1093" s="154"/>
    </row>
    <row r="1094" spans="3:16" hidden="1" outlineLevel="2">
      <c r="C1094" s="179">
        <v>1070</v>
      </c>
      <c r="D1094" s="195">
        <f t="shared" ca="1" si="84"/>
        <v>-1.0362747142475612</v>
      </c>
      <c r="E1094" s="195">
        <f t="shared" ca="1" si="80"/>
        <v>196.01361443722709</v>
      </c>
      <c r="F1094" s="195">
        <f t="shared" ca="1" si="81"/>
        <v>211.02330177312803</v>
      </c>
      <c r="G1094" s="195">
        <f t="shared" ca="1" si="82"/>
        <v>0</v>
      </c>
      <c r="H1094" s="195">
        <f t="shared" ca="1" si="83"/>
        <v>0</v>
      </c>
      <c r="O1094" s="154"/>
      <c r="P1094" s="154"/>
    </row>
    <row r="1095" spans="3:16" hidden="1" outlineLevel="2">
      <c r="C1095" s="179">
        <v>1071</v>
      </c>
      <c r="D1095" s="195">
        <f t="shared" ca="1" si="84"/>
        <v>-1.386834414951257</v>
      </c>
      <c r="E1095" s="195">
        <f t="shared" ca="1" si="80"/>
        <v>181.48275803468229</v>
      </c>
      <c r="F1095" s="195">
        <f t="shared" ca="1" si="81"/>
        <v>199.54597074810809</v>
      </c>
      <c r="G1095" s="195">
        <f t="shared" ca="1" si="82"/>
        <v>0</v>
      </c>
      <c r="H1095" s="195">
        <f t="shared" ca="1" si="83"/>
        <v>0</v>
      </c>
      <c r="O1095" s="154"/>
      <c r="P1095" s="154"/>
    </row>
    <row r="1096" spans="3:16" hidden="1" outlineLevel="2">
      <c r="C1096" s="179">
        <v>1072</v>
      </c>
      <c r="D1096" s="195">
        <f t="shared" ca="1" si="84"/>
        <v>0.51350144467102676</v>
      </c>
      <c r="E1096" s="195">
        <f t="shared" ca="1" si="80"/>
        <v>275.5293769829031</v>
      </c>
      <c r="F1096" s="195">
        <f t="shared" ca="1" si="81"/>
        <v>270.21029414008405</v>
      </c>
      <c r="G1096" s="195">
        <f t="shared" ca="1" si="82"/>
        <v>25.529376982903102</v>
      </c>
      <c r="H1096" s="195">
        <f t="shared" ca="1" si="83"/>
        <v>20.210294140084045</v>
      </c>
      <c r="O1096" s="154"/>
      <c r="P1096" s="154"/>
    </row>
    <row r="1097" spans="3:16" hidden="1" outlineLevel="2">
      <c r="C1097" s="179">
        <v>1073</v>
      </c>
      <c r="D1097" s="195">
        <f t="shared" ca="1" si="84"/>
        <v>0.23317620882834242</v>
      </c>
      <c r="E1097" s="195">
        <f t="shared" ca="1" si="80"/>
        <v>259.07106392485247</v>
      </c>
      <c r="F1097" s="195">
        <f t="shared" ca="1" si="81"/>
        <v>258.39280598674316</v>
      </c>
      <c r="G1097" s="195">
        <f t="shared" ca="1" si="82"/>
        <v>9.0710639248524672</v>
      </c>
      <c r="H1097" s="195">
        <f t="shared" ca="1" si="83"/>
        <v>8.3928059867431557</v>
      </c>
      <c r="O1097" s="154"/>
      <c r="P1097" s="154"/>
    </row>
    <row r="1098" spans="3:16" hidden="1" outlineLevel="2">
      <c r="C1098" s="179">
        <v>1074</v>
      </c>
      <c r="D1098" s="195">
        <f t="shared" ca="1" si="84"/>
        <v>-0.34017207486205431</v>
      </c>
      <c r="E1098" s="195">
        <f t="shared" ca="1" si="80"/>
        <v>228.40692320957606</v>
      </c>
      <c r="F1098" s="195">
        <f t="shared" ca="1" si="81"/>
        <v>235.80757119169354</v>
      </c>
      <c r="G1098" s="195">
        <f t="shared" ca="1" si="82"/>
        <v>0</v>
      </c>
      <c r="H1098" s="195">
        <f t="shared" ca="1" si="83"/>
        <v>0</v>
      </c>
      <c r="O1098" s="154"/>
      <c r="P1098" s="154"/>
    </row>
    <row r="1099" spans="3:16" hidden="1" outlineLevel="2">
      <c r="C1099" s="179">
        <v>1075</v>
      </c>
      <c r="D1099" s="195">
        <f t="shared" ca="1" si="84"/>
        <v>2.0197738494337005</v>
      </c>
      <c r="E1099" s="195">
        <f t="shared" ca="1" si="80"/>
        <v>383.6174888377405</v>
      </c>
      <c r="F1099" s="195">
        <f t="shared" ca="1" si="81"/>
        <v>343.60489538155343</v>
      </c>
      <c r="G1099" s="195">
        <f t="shared" ca="1" si="82"/>
        <v>133.6174888377405</v>
      </c>
      <c r="H1099" s="195">
        <f t="shared" ca="1" si="83"/>
        <v>93.604895381553433</v>
      </c>
      <c r="O1099" s="154"/>
      <c r="P1099" s="154"/>
    </row>
    <row r="1100" spans="3:16" hidden="1" outlineLevel="2">
      <c r="C1100" s="179">
        <v>1076</v>
      </c>
      <c r="D1100" s="195">
        <f t="shared" ca="1" si="84"/>
        <v>-1.2334000106364642</v>
      </c>
      <c r="E1100" s="195">
        <f t="shared" ca="1" si="80"/>
        <v>187.70519079712159</v>
      </c>
      <c r="F1100" s="195">
        <f t="shared" ca="1" si="81"/>
        <v>204.49052685063913</v>
      </c>
      <c r="G1100" s="195">
        <f t="shared" ca="1" si="82"/>
        <v>0</v>
      </c>
      <c r="H1100" s="195">
        <f t="shared" ca="1" si="83"/>
        <v>0</v>
      </c>
      <c r="O1100" s="154"/>
      <c r="P1100" s="154"/>
    </row>
    <row r="1101" spans="3:16" hidden="1" outlineLevel="2">
      <c r="C1101" s="179">
        <v>1077</v>
      </c>
      <c r="D1101" s="195">
        <f t="shared" ca="1" si="84"/>
        <v>-0.51756417296785873</v>
      </c>
      <c r="E1101" s="195">
        <f t="shared" ca="1" si="80"/>
        <v>219.67583052662798</v>
      </c>
      <c r="F1101" s="195">
        <f t="shared" ca="1" si="81"/>
        <v>229.22800725868814</v>
      </c>
      <c r="G1101" s="195">
        <f t="shared" ca="1" si="82"/>
        <v>0</v>
      </c>
      <c r="H1101" s="195">
        <f t="shared" ca="1" si="83"/>
        <v>0</v>
      </c>
      <c r="O1101" s="154"/>
      <c r="P1101" s="154"/>
    </row>
    <row r="1102" spans="3:16" hidden="1" outlineLevel="2">
      <c r="C1102" s="179">
        <v>1078</v>
      </c>
      <c r="D1102" s="195">
        <f t="shared" ca="1" si="84"/>
        <v>-1.6100114559796968E-2</v>
      </c>
      <c r="E1102" s="195">
        <f t="shared" ca="1" si="80"/>
        <v>245.26333819094833</v>
      </c>
      <c r="F1102" s="195">
        <f t="shared" ca="1" si="81"/>
        <v>248.31907080788233</v>
      </c>
      <c r="G1102" s="195">
        <f t="shared" ca="1" si="82"/>
        <v>0</v>
      </c>
      <c r="H1102" s="195">
        <f t="shared" ca="1" si="83"/>
        <v>0</v>
      </c>
      <c r="O1102" s="154"/>
      <c r="P1102" s="154"/>
    </row>
    <row r="1103" spans="3:16" hidden="1" outlineLevel="2">
      <c r="C1103" s="179">
        <v>1079</v>
      </c>
      <c r="D1103" s="195">
        <f t="shared" ca="1" si="84"/>
        <v>1.6066185661404369</v>
      </c>
      <c r="E1103" s="195">
        <f t="shared" ca="1" si="80"/>
        <v>350.32778180742446</v>
      </c>
      <c r="F1103" s="195">
        <f t="shared" ca="1" si="81"/>
        <v>321.68821369703795</v>
      </c>
      <c r="G1103" s="195">
        <f t="shared" ca="1" si="82"/>
        <v>100.32778180742446</v>
      </c>
      <c r="H1103" s="195">
        <f t="shared" ca="1" si="83"/>
        <v>71.688213697037952</v>
      </c>
      <c r="O1103" s="154"/>
      <c r="P1103" s="154"/>
    </row>
    <row r="1104" spans="3:16" hidden="1" outlineLevel="2">
      <c r="C1104" s="179">
        <v>1080</v>
      </c>
      <c r="D1104" s="195">
        <f t="shared" ca="1" si="84"/>
        <v>1.379951091189378</v>
      </c>
      <c r="E1104" s="195">
        <f t="shared" ca="1" si="80"/>
        <v>333.30794929270019</v>
      </c>
      <c r="F1104" s="195">
        <f t="shared" ca="1" si="81"/>
        <v>310.26385911783154</v>
      </c>
      <c r="G1104" s="195">
        <f t="shared" ca="1" si="82"/>
        <v>83.307949292700187</v>
      </c>
      <c r="H1104" s="195">
        <f t="shared" ca="1" si="83"/>
        <v>60.263859117831544</v>
      </c>
      <c r="O1104" s="154"/>
      <c r="P1104" s="154"/>
    </row>
    <row r="1105" spans="3:16" hidden="1" outlineLevel="2">
      <c r="C1105" s="179">
        <v>1081</v>
      </c>
      <c r="D1105" s="195">
        <f t="shared" ca="1" si="84"/>
        <v>0.61415791815642851</v>
      </c>
      <c r="E1105" s="195">
        <f t="shared" ca="1" si="80"/>
        <v>281.69081277011975</v>
      </c>
      <c r="F1105" s="195">
        <f t="shared" ca="1" si="81"/>
        <v>274.58421319322423</v>
      </c>
      <c r="G1105" s="195">
        <f t="shared" ca="1" si="82"/>
        <v>31.690812770119749</v>
      </c>
      <c r="H1105" s="195">
        <f t="shared" ca="1" si="83"/>
        <v>24.58421319322423</v>
      </c>
      <c r="O1105" s="154"/>
      <c r="P1105" s="154"/>
    </row>
    <row r="1106" spans="3:16" hidden="1" outlineLevel="2">
      <c r="C1106" s="179">
        <v>1082</v>
      </c>
      <c r="D1106" s="195">
        <f t="shared" ca="1" si="84"/>
        <v>-0.19913785715694812</v>
      </c>
      <c r="E1106" s="195">
        <f t="shared" ca="1" si="80"/>
        <v>235.59546889099099</v>
      </c>
      <c r="F1106" s="195">
        <f t="shared" ca="1" si="81"/>
        <v>241.17310082140824</v>
      </c>
      <c r="G1106" s="195">
        <f t="shared" ca="1" si="82"/>
        <v>0</v>
      </c>
      <c r="H1106" s="195">
        <f t="shared" ca="1" si="83"/>
        <v>0</v>
      </c>
      <c r="O1106" s="154"/>
      <c r="P1106" s="154"/>
    </row>
    <row r="1107" spans="3:16" hidden="1" outlineLevel="2">
      <c r="C1107" s="179">
        <v>1083</v>
      </c>
      <c r="D1107" s="195">
        <f t="shared" ca="1" si="84"/>
        <v>0.46491727611479033</v>
      </c>
      <c r="E1107" s="195">
        <f t="shared" ca="1" si="80"/>
        <v>272.60382490609834</v>
      </c>
      <c r="F1107" s="195">
        <f t="shared" ca="1" si="81"/>
        <v>268.1241208188265</v>
      </c>
      <c r="G1107" s="195">
        <f t="shared" ca="1" si="82"/>
        <v>22.603824906098339</v>
      </c>
      <c r="H1107" s="195">
        <f t="shared" ca="1" si="83"/>
        <v>18.124120818826498</v>
      </c>
      <c r="O1107" s="154"/>
      <c r="P1107" s="154"/>
    </row>
    <row r="1108" spans="3:16" hidden="1" outlineLevel="2">
      <c r="C1108" s="179">
        <v>1084</v>
      </c>
      <c r="D1108" s="195">
        <f t="shared" ca="1" si="84"/>
        <v>0.60704708688404008</v>
      </c>
      <c r="E1108" s="195">
        <f t="shared" ca="1" si="80"/>
        <v>281.25105359725012</v>
      </c>
      <c r="F1108" s="195">
        <f t="shared" ca="1" si="81"/>
        <v>274.27290878327835</v>
      </c>
      <c r="G1108" s="195">
        <f t="shared" ca="1" si="82"/>
        <v>31.25105359725012</v>
      </c>
      <c r="H1108" s="195">
        <f t="shared" ca="1" si="83"/>
        <v>24.272908783278353</v>
      </c>
      <c r="O1108" s="154"/>
      <c r="P1108" s="154"/>
    </row>
    <row r="1109" spans="3:16" hidden="1" outlineLevel="2">
      <c r="C1109" s="179">
        <v>1085</v>
      </c>
      <c r="D1109" s="195">
        <f t="shared" ca="1" si="84"/>
        <v>-0.29527658551840874</v>
      </c>
      <c r="E1109" s="195">
        <f t="shared" ca="1" si="80"/>
        <v>230.67113368809717</v>
      </c>
      <c r="F1109" s="195">
        <f t="shared" ca="1" si="81"/>
        <v>237.50250305184872</v>
      </c>
      <c r="G1109" s="195">
        <f t="shared" ca="1" si="82"/>
        <v>0</v>
      </c>
      <c r="H1109" s="195">
        <f t="shared" ca="1" si="83"/>
        <v>0</v>
      </c>
      <c r="O1109" s="154"/>
      <c r="P1109" s="154"/>
    </row>
    <row r="1110" spans="3:16" hidden="1" outlineLevel="2">
      <c r="C1110" s="179">
        <v>1086</v>
      </c>
      <c r="D1110" s="195">
        <f t="shared" ca="1" si="84"/>
        <v>0.53265413934599359</v>
      </c>
      <c r="E1110" s="195">
        <f t="shared" ca="1" si="80"/>
        <v>276.69128827486333</v>
      </c>
      <c r="F1110" s="195">
        <f t="shared" ca="1" si="81"/>
        <v>271.0371523631141</v>
      </c>
      <c r="G1110" s="195">
        <f t="shared" ca="1" si="82"/>
        <v>26.691288274863325</v>
      </c>
      <c r="H1110" s="195">
        <f t="shared" ca="1" si="83"/>
        <v>21.037152363114103</v>
      </c>
      <c r="O1110" s="154"/>
      <c r="P1110" s="154"/>
    </row>
    <row r="1111" spans="3:16" hidden="1" outlineLevel="2">
      <c r="C1111" s="179">
        <v>1087</v>
      </c>
      <c r="D1111" s="195">
        <f t="shared" ca="1" si="84"/>
        <v>1.2382700741010444</v>
      </c>
      <c r="E1111" s="195">
        <f t="shared" ca="1" si="80"/>
        <v>323.09205836651233</v>
      </c>
      <c r="F1111" s="195">
        <f t="shared" ca="1" si="81"/>
        <v>303.32992404611036</v>
      </c>
      <c r="G1111" s="195">
        <f t="shared" ca="1" si="82"/>
        <v>73.092058366512333</v>
      </c>
      <c r="H1111" s="195">
        <f t="shared" ca="1" si="83"/>
        <v>53.329924046110364</v>
      </c>
      <c r="O1111" s="154"/>
      <c r="P1111" s="154"/>
    </row>
    <row r="1112" spans="3:16" hidden="1" outlineLevel="2">
      <c r="C1112" s="179">
        <v>1088</v>
      </c>
      <c r="D1112" s="195">
        <f t="shared" ca="1" si="84"/>
        <v>-0.7221323341955721</v>
      </c>
      <c r="E1112" s="195">
        <f t="shared" ca="1" si="80"/>
        <v>210.02070637384506</v>
      </c>
      <c r="F1112" s="195">
        <f t="shared" ca="1" si="81"/>
        <v>221.86806865531088</v>
      </c>
      <c r="G1112" s="195">
        <f t="shared" ca="1" si="82"/>
        <v>0</v>
      </c>
      <c r="H1112" s="195">
        <f t="shared" ca="1" si="83"/>
        <v>0</v>
      </c>
      <c r="O1112" s="154"/>
      <c r="P1112" s="154"/>
    </row>
    <row r="1113" spans="3:16" hidden="1" outlineLevel="2">
      <c r="C1113" s="179">
        <v>1089</v>
      </c>
      <c r="D1113" s="195">
        <f t="shared" ca="1" si="84"/>
        <v>-0.84542815216559408</v>
      </c>
      <c r="E1113" s="195">
        <f t="shared" ref="E1113:E1176" ca="1" si="85">$H$9 * EXP(($H$17 - $H$18 - ($H$11^2)/2)*$H$14 + $H$11*SQRT($H$14)*D1113)</f>
        <v>204.40761276218649</v>
      </c>
      <c r="F1113" s="195">
        <f t="shared" ref="F1113:F1176" ca="1" si="86">$H$9 * EXP(($H$17 - $H$18 - ($H$12^2)/2)*$H$14 + $H$12*SQRT($H$14)*D1113)</f>
        <v>217.5467658320467</v>
      </c>
      <c r="G1113" s="195">
        <f t="shared" ref="G1113:G1176" ca="1" si="87">MAX(E1113-$H$16, 0)</f>
        <v>0</v>
      </c>
      <c r="H1113" s="195">
        <f t="shared" ref="H1113:H1176" ca="1" si="88">MAX(F1113-$H$16, 0)</f>
        <v>0</v>
      </c>
      <c r="O1113" s="154"/>
      <c r="P1113" s="154"/>
    </row>
    <row r="1114" spans="3:16" hidden="1" outlineLevel="2">
      <c r="C1114" s="179">
        <v>1090</v>
      </c>
      <c r="D1114" s="195">
        <f t="shared" ref="D1114:D1177" ca="1" si="89">_xlfn.NORM.S.INV(RAND())</f>
        <v>-0.44935723084589241</v>
      </c>
      <c r="E1114" s="195">
        <f t="shared" ca="1" si="85"/>
        <v>222.99271379203222</v>
      </c>
      <c r="F1114" s="195">
        <f t="shared" ca="1" si="86"/>
        <v>231.73582974719022</v>
      </c>
      <c r="G1114" s="195">
        <f t="shared" ca="1" si="87"/>
        <v>0</v>
      </c>
      <c r="H1114" s="195">
        <f t="shared" ca="1" si="88"/>
        <v>0</v>
      </c>
      <c r="O1114" s="154"/>
      <c r="P1114" s="154"/>
    </row>
    <row r="1115" spans="3:16" hidden="1" outlineLevel="2">
      <c r="C1115" s="179">
        <v>1091</v>
      </c>
      <c r="D1115" s="195">
        <f t="shared" ca="1" si="89"/>
        <v>-1.266249804933401</v>
      </c>
      <c r="E1115" s="195">
        <f t="shared" ca="1" si="85"/>
        <v>186.35528437539242</v>
      </c>
      <c r="F1115" s="195">
        <f t="shared" ca="1" si="86"/>
        <v>203.42170817383925</v>
      </c>
      <c r="G1115" s="195">
        <f t="shared" ca="1" si="87"/>
        <v>0</v>
      </c>
      <c r="H1115" s="195">
        <f t="shared" ca="1" si="88"/>
        <v>0</v>
      </c>
      <c r="O1115" s="154"/>
      <c r="P1115" s="154"/>
    </row>
    <row r="1116" spans="3:16" hidden="1" outlineLevel="2">
      <c r="C1116" s="179">
        <v>1092</v>
      </c>
      <c r="D1116" s="195">
        <f t="shared" ca="1" si="89"/>
        <v>1.8642177422093922</v>
      </c>
      <c r="E1116" s="195">
        <f t="shared" ca="1" si="85"/>
        <v>370.72769451596247</v>
      </c>
      <c r="F1116" s="195">
        <f t="shared" ca="1" si="86"/>
        <v>335.18310211062675</v>
      </c>
      <c r="G1116" s="195">
        <f t="shared" ca="1" si="87"/>
        <v>120.72769451596247</v>
      </c>
      <c r="H1116" s="195">
        <f t="shared" ca="1" si="88"/>
        <v>85.183102110626749</v>
      </c>
      <c r="O1116" s="154"/>
      <c r="P1116" s="154"/>
    </row>
    <row r="1117" spans="3:16" hidden="1" outlineLevel="2">
      <c r="C1117" s="179">
        <v>1093</v>
      </c>
      <c r="D1117" s="195">
        <f t="shared" ca="1" si="89"/>
        <v>0.67229460603270341</v>
      </c>
      <c r="E1117" s="195">
        <f t="shared" ca="1" si="85"/>
        <v>285.31208129166316</v>
      </c>
      <c r="F1117" s="195">
        <f t="shared" ca="1" si="86"/>
        <v>277.14266331804589</v>
      </c>
      <c r="G1117" s="195">
        <f t="shared" ca="1" si="87"/>
        <v>35.312081291663162</v>
      </c>
      <c r="H1117" s="195">
        <f t="shared" ca="1" si="88"/>
        <v>27.142663318045891</v>
      </c>
      <c r="O1117" s="154"/>
      <c r="P1117" s="154"/>
    </row>
    <row r="1118" spans="3:16" hidden="1" outlineLevel="2">
      <c r="C1118" s="179">
        <v>1094</v>
      </c>
      <c r="D1118" s="195">
        <f t="shared" ca="1" si="89"/>
        <v>0.55740339083048884</v>
      </c>
      <c r="E1118" s="195">
        <f t="shared" ca="1" si="85"/>
        <v>278.19997809855221</v>
      </c>
      <c r="F1118" s="195">
        <f t="shared" ca="1" si="86"/>
        <v>272.1093729756775</v>
      </c>
      <c r="G1118" s="195">
        <f t="shared" ca="1" si="87"/>
        <v>28.199978098552208</v>
      </c>
      <c r="H1118" s="195">
        <f t="shared" ca="1" si="88"/>
        <v>22.109372975677502</v>
      </c>
      <c r="O1118" s="154"/>
      <c r="P1118" s="154"/>
    </row>
    <row r="1119" spans="3:16" hidden="1" outlineLevel="2">
      <c r="C1119" s="179">
        <v>1095</v>
      </c>
      <c r="D1119" s="195">
        <f t="shared" ca="1" si="89"/>
        <v>-0.17620129847221211</v>
      </c>
      <c r="E1119" s="195">
        <f t="shared" ca="1" si="85"/>
        <v>236.78575410496472</v>
      </c>
      <c r="F1119" s="195">
        <f t="shared" ca="1" si="86"/>
        <v>242.05717264642718</v>
      </c>
      <c r="G1119" s="195">
        <f t="shared" ca="1" si="87"/>
        <v>0</v>
      </c>
      <c r="H1119" s="195">
        <f t="shared" ca="1" si="88"/>
        <v>0</v>
      </c>
      <c r="O1119" s="154"/>
      <c r="P1119" s="154"/>
    </row>
    <row r="1120" spans="3:16" hidden="1" outlineLevel="2">
      <c r="C1120" s="179">
        <v>1096</v>
      </c>
      <c r="D1120" s="195">
        <f t="shared" ca="1" si="89"/>
        <v>1.3736136240082608</v>
      </c>
      <c r="E1120" s="195">
        <f t="shared" ca="1" si="85"/>
        <v>332.84416062367211</v>
      </c>
      <c r="F1120" s="195">
        <f t="shared" ca="1" si="86"/>
        <v>309.95034071836534</v>
      </c>
      <c r="G1120" s="195">
        <f t="shared" ca="1" si="87"/>
        <v>82.84416062367211</v>
      </c>
      <c r="H1120" s="195">
        <f t="shared" ca="1" si="88"/>
        <v>59.950340718365339</v>
      </c>
      <c r="O1120" s="154"/>
      <c r="P1120" s="154"/>
    </row>
    <row r="1121" spans="3:16" hidden="1" outlineLevel="2">
      <c r="C1121" s="179">
        <v>1097</v>
      </c>
      <c r="D1121" s="195">
        <f t="shared" ca="1" si="89"/>
        <v>8.0174608849618911E-2</v>
      </c>
      <c r="E1121" s="195">
        <f t="shared" ca="1" si="85"/>
        <v>250.50667083022057</v>
      </c>
      <c r="F1121" s="195">
        <f t="shared" ca="1" si="86"/>
        <v>252.16230906691013</v>
      </c>
      <c r="G1121" s="195">
        <f t="shared" ca="1" si="87"/>
        <v>0.50667083022057113</v>
      </c>
      <c r="H1121" s="195">
        <f t="shared" ca="1" si="88"/>
        <v>2.1623090669101259</v>
      </c>
      <c r="O1121" s="154"/>
      <c r="P1121" s="154"/>
    </row>
    <row r="1122" spans="3:16" hidden="1" outlineLevel="2">
      <c r="C1122" s="179">
        <v>1098</v>
      </c>
      <c r="D1122" s="195">
        <f t="shared" ca="1" si="89"/>
        <v>-0.77347560913641766</v>
      </c>
      <c r="E1122" s="195">
        <f t="shared" ca="1" si="85"/>
        <v>207.66479237968466</v>
      </c>
      <c r="F1122" s="195">
        <f t="shared" ca="1" si="86"/>
        <v>220.05824341521389</v>
      </c>
      <c r="G1122" s="195">
        <f t="shared" ca="1" si="87"/>
        <v>0</v>
      </c>
      <c r="H1122" s="195">
        <f t="shared" ca="1" si="88"/>
        <v>0</v>
      </c>
      <c r="O1122" s="154"/>
      <c r="P1122" s="154"/>
    </row>
    <row r="1123" spans="3:16" hidden="1" outlineLevel="2">
      <c r="C1123" s="179">
        <v>1099</v>
      </c>
      <c r="D1123" s="195">
        <f t="shared" ca="1" si="89"/>
        <v>-0.60019254941584932</v>
      </c>
      <c r="E1123" s="195">
        <f t="shared" ca="1" si="85"/>
        <v>215.72365453676227</v>
      </c>
      <c r="F1123" s="195">
        <f t="shared" ca="1" si="86"/>
        <v>226.22626531609509</v>
      </c>
      <c r="G1123" s="195">
        <f t="shared" ca="1" si="87"/>
        <v>0</v>
      </c>
      <c r="H1123" s="195">
        <f t="shared" ca="1" si="88"/>
        <v>0</v>
      </c>
      <c r="O1123" s="154"/>
      <c r="P1123" s="154"/>
    </row>
    <row r="1124" spans="3:16" hidden="1" outlineLevel="2">
      <c r="C1124" s="179">
        <v>1100</v>
      </c>
      <c r="D1124" s="195">
        <f t="shared" ca="1" si="89"/>
        <v>0.76714874351636453</v>
      </c>
      <c r="E1124" s="195">
        <f t="shared" ca="1" si="85"/>
        <v>291.32064849223019</v>
      </c>
      <c r="F1124" s="195">
        <f t="shared" ca="1" si="86"/>
        <v>281.36823316701225</v>
      </c>
      <c r="G1124" s="195">
        <f t="shared" ca="1" si="87"/>
        <v>41.320648492230191</v>
      </c>
      <c r="H1124" s="195">
        <f t="shared" ca="1" si="88"/>
        <v>31.368233167012249</v>
      </c>
      <c r="O1124" s="154"/>
      <c r="P1124" s="154"/>
    </row>
    <row r="1125" spans="3:16" hidden="1" outlineLevel="2">
      <c r="C1125" s="179">
        <v>1101</v>
      </c>
      <c r="D1125" s="195">
        <f t="shared" ca="1" si="89"/>
        <v>-0.2023361450085191</v>
      </c>
      <c r="E1125" s="195">
        <f t="shared" ca="1" si="85"/>
        <v>235.42997080810213</v>
      </c>
      <c r="F1125" s="195">
        <f t="shared" ca="1" si="86"/>
        <v>241.05008208378825</v>
      </c>
      <c r="G1125" s="195">
        <f t="shared" ca="1" si="87"/>
        <v>0</v>
      </c>
      <c r="H1125" s="195">
        <f t="shared" ca="1" si="88"/>
        <v>0</v>
      </c>
      <c r="O1125" s="154"/>
      <c r="P1125" s="154"/>
    </row>
    <row r="1126" spans="3:16" hidden="1" outlineLevel="2">
      <c r="C1126" s="179">
        <v>1102</v>
      </c>
      <c r="D1126" s="195">
        <f t="shared" ca="1" si="89"/>
        <v>1.0276281852578157</v>
      </c>
      <c r="E1126" s="195">
        <f t="shared" ca="1" si="85"/>
        <v>308.47967730690539</v>
      </c>
      <c r="F1126" s="195">
        <f t="shared" ca="1" si="86"/>
        <v>293.30642786184598</v>
      </c>
      <c r="G1126" s="195">
        <f t="shared" ca="1" si="87"/>
        <v>58.479677306905387</v>
      </c>
      <c r="H1126" s="195">
        <f t="shared" ca="1" si="88"/>
        <v>43.306427861845975</v>
      </c>
      <c r="O1126" s="154"/>
      <c r="P1126" s="154"/>
    </row>
    <row r="1127" spans="3:16" hidden="1" outlineLevel="2">
      <c r="C1127" s="179">
        <v>1103</v>
      </c>
      <c r="D1127" s="195">
        <f t="shared" ca="1" si="89"/>
        <v>0.35479767314123078</v>
      </c>
      <c r="E1127" s="195">
        <f t="shared" ca="1" si="85"/>
        <v>266.08732541861968</v>
      </c>
      <c r="F1127" s="195">
        <f t="shared" ca="1" si="86"/>
        <v>263.45508618797601</v>
      </c>
      <c r="G1127" s="195">
        <f t="shared" ca="1" si="87"/>
        <v>16.087325418619685</v>
      </c>
      <c r="H1127" s="195">
        <f t="shared" ca="1" si="88"/>
        <v>13.455086187976008</v>
      </c>
      <c r="O1127" s="154"/>
      <c r="P1127" s="154"/>
    </row>
    <row r="1128" spans="3:16" hidden="1" outlineLevel="2">
      <c r="C1128" s="179">
        <v>1104</v>
      </c>
      <c r="D1128" s="195">
        <f t="shared" ca="1" si="89"/>
        <v>0.72933071192210286</v>
      </c>
      <c r="E1128" s="195">
        <f t="shared" ca="1" si="85"/>
        <v>288.91003166712989</v>
      </c>
      <c r="F1128" s="195">
        <f t="shared" ca="1" si="86"/>
        <v>279.67584403841636</v>
      </c>
      <c r="G1128" s="195">
        <f t="shared" ca="1" si="87"/>
        <v>38.910031667129886</v>
      </c>
      <c r="H1128" s="195">
        <f t="shared" ca="1" si="88"/>
        <v>29.675844038416358</v>
      </c>
      <c r="O1128" s="154"/>
      <c r="P1128" s="154"/>
    </row>
    <row r="1129" spans="3:16" hidden="1" outlineLevel="2">
      <c r="C1129" s="179">
        <v>1105</v>
      </c>
      <c r="D1129" s="195">
        <f t="shared" ca="1" si="89"/>
        <v>0.6586696207545073</v>
      </c>
      <c r="E1129" s="195">
        <f t="shared" ca="1" si="85"/>
        <v>284.45924165294377</v>
      </c>
      <c r="F1129" s="195">
        <f t="shared" ca="1" si="86"/>
        <v>276.54093123430692</v>
      </c>
      <c r="G1129" s="195">
        <f t="shared" ca="1" si="87"/>
        <v>34.459241652943774</v>
      </c>
      <c r="H1129" s="195">
        <f t="shared" ca="1" si="88"/>
        <v>26.540931234306925</v>
      </c>
      <c r="O1129" s="154"/>
      <c r="P1129" s="154"/>
    </row>
    <row r="1130" spans="3:16" hidden="1" outlineLevel="2">
      <c r="C1130" s="179">
        <v>1106</v>
      </c>
      <c r="D1130" s="195">
        <f t="shared" ca="1" si="89"/>
        <v>-0.49115884694578837</v>
      </c>
      <c r="E1130" s="195">
        <f t="shared" ca="1" si="85"/>
        <v>220.95402019934301</v>
      </c>
      <c r="F1130" s="195">
        <f t="shared" ca="1" si="86"/>
        <v>230.19563849058335</v>
      </c>
      <c r="G1130" s="195">
        <f t="shared" ca="1" si="87"/>
        <v>0</v>
      </c>
      <c r="H1130" s="195">
        <f t="shared" ca="1" si="88"/>
        <v>0</v>
      </c>
      <c r="O1130" s="154"/>
      <c r="P1130" s="154"/>
    </row>
    <row r="1131" spans="3:16" hidden="1" outlineLevel="2">
      <c r="C1131" s="179">
        <v>1107</v>
      </c>
      <c r="D1131" s="195">
        <f t="shared" ca="1" si="89"/>
        <v>-2.5450960135343363</v>
      </c>
      <c r="E1131" s="195">
        <f t="shared" ca="1" si="85"/>
        <v>140.70597187260944</v>
      </c>
      <c r="F1131" s="195">
        <f t="shared" ca="1" si="86"/>
        <v>165.88089472402683</v>
      </c>
      <c r="G1131" s="195">
        <f t="shared" ca="1" si="87"/>
        <v>0</v>
      </c>
      <c r="H1131" s="195">
        <f t="shared" ca="1" si="88"/>
        <v>0</v>
      </c>
      <c r="O1131" s="154"/>
      <c r="P1131" s="154"/>
    </row>
    <row r="1132" spans="3:16" hidden="1" outlineLevel="2">
      <c r="C1132" s="179">
        <v>1108</v>
      </c>
      <c r="D1132" s="195">
        <f t="shared" ca="1" si="89"/>
        <v>0.66273173791767792</v>
      </c>
      <c r="E1132" s="195">
        <f t="shared" ca="1" si="85"/>
        <v>284.71323794866061</v>
      </c>
      <c r="F1132" s="195">
        <f t="shared" ca="1" si="86"/>
        <v>276.7201932300901</v>
      </c>
      <c r="G1132" s="195">
        <f t="shared" ca="1" si="87"/>
        <v>34.713237948660606</v>
      </c>
      <c r="H1132" s="195">
        <f t="shared" ca="1" si="88"/>
        <v>26.720193230090103</v>
      </c>
      <c r="O1132" s="154"/>
      <c r="P1132" s="154"/>
    </row>
    <row r="1133" spans="3:16" hidden="1" outlineLevel="2">
      <c r="C1133" s="179">
        <v>1109</v>
      </c>
      <c r="D1133" s="195">
        <f t="shared" ca="1" si="89"/>
        <v>-1.1401267156551164E-2</v>
      </c>
      <c r="E1133" s="195">
        <f t="shared" ca="1" si="85"/>
        <v>245.51668138958232</v>
      </c>
      <c r="F1133" s="195">
        <f t="shared" ca="1" si="86"/>
        <v>248.50527945128164</v>
      </c>
      <c r="G1133" s="195">
        <f t="shared" ca="1" si="87"/>
        <v>0</v>
      </c>
      <c r="H1133" s="195">
        <f t="shared" ca="1" si="88"/>
        <v>0</v>
      </c>
      <c r="O1133" s="154"/>
      <c r="P1133" s="154"/>
    </row>
    <row r="1134" spans="3:16" hidden="1" outlineLevel="2">
      <c r="C1134" s="179">
        <v>1110</v>
      </c>
      <c r="D1134" s="195">
        <f t="shared" ca="1" si="89"/>
        <v>-0.38973328056492246</v>
      </c>
      <c r="E1134" s="195">
        <f t="shared" ca="1" si="85"/>
        <v>225.93320774746329</v>
      </c>
      <c r="F1134" s="195">
        <f t="shared" ca="1" si="86"/>
        <v>233.95053858644974</v>
      </c>
      <c r="G1134" s="195">
        <f t="shared" ca="1" si="87"/>
        <v>0</v>
      </c>
      <c r="H1134" s="195">
        <f t="shared" ca="1" si="88"/>
        <v>0</v>
      </c>
      <c r="O1134" s="154"/>
      <c r="P1134" s="154"/>
    </row>
    <row r="1135" spans="3:16" hidden="1" outlineLevel="2">
      <c r="C1135" s="179">
        <v>1111</v>
      </c>
      <c r="D1135" s="195">
        <f t="shared" ca="1" si="89"/>
        <v>0.8879912707004417</v>
      </c>
      <c r="E1135" s="195">
        <f t="shared" ca="1" si="85"/>
        <v>299.15910167298915</v>
      </c>
      <c r="F1135" s="195">
        <f t="shared" ca="1" si="86"/>
        <v>286.84498833072911</v>
      </c>
      <c r="G1135" s="195">
        <f t="shared" ca="1" si="87"/>
        <v>49.159101672989152</v>
      </c>
      <c r="H1135" s="195">
        <f t="shared" ca="1" si="88"/>
        <v>36.844988330729109</v>
      </c>
      <c r="O1135" s="154"/>
      <c r="P1135" s="154"/>
    </row>
    <row r="1136" spans="3:16" hidden="1" outlineLevel="2">
      <c r="C1136" s="179">
        <v>1112</v>
      </c>
      <c r="D1136" s="195">
        <f t="shared" ca="1" si="89"/>
        <v>-0.11059695286834098</v>
      </c>
      <c r="E1136" s="195">
        <f t="shared" ca="1" si="85"/>
        <v>240.22357330498977</v>
      </c>
      <c r="F1136" s="195">
        <f t="shared" ca="1" si="86"/>
        <v>244.60377291888861</v>
      </c>
      <c r="G1136" s="195">
        <f t="shared" ca="1" si="87"/>
        <v>0</v>
      </c>
      <c r="H1136" s="195">
        <f t="shared" ca="1" si="88"/>
        <v>0</v>
      </c>
      <c r="O1136" s="154"/>
      <c r="P1136" s="154"/>
    </row>
    <row r="1137" spans="3:16" hidden="1" outlineLevel="2">
      <c r="C1137" s="179">
        <v>1113</v>
      </c>
      <c r="D1137" s="195">
        <f t="shared" ca="1" si="89"/>
        <v>-2.1835496978525408</v>
      </c>
      <c r="E1137" s="195">
        <f t="shared" ca="1" si="85"/>
        <v>152.33922917058084</v>
      </c>
      <c r="F1137" s="195">
        <f t="shared" ca="1" si="86"/>
        <v>175.72962977566561</v>
      </c>
      <c r="G1137" s="195">
        <f t="shared" ca="1" si="87"/>
        <v>0</v>
      </c>
      <c r="H1137" s="195">
        <f t="shared" ca="1" si="88"/>
        <v>0</v>
      </c>
      <c r="O1137" s="154"/>
      <c r="P1137" s="154"/>
    </row>
    <row r="1138" spans="3:16" hidden="1" outlineLevel="2">
      <c r="C1138" s="179">
        <v>1114</v>
      </c>
      <c r="D1138" s="195">
        <f t="shared" ca="1" si="89"/>
        <v>1.4496879910632376</v>
      </c>
      <c r="E1138" s="195">
        <f t="shared" ca="1" si="85"/>
        <v>338.45431706765072</v>
      </c>
      <c r="F1138" s="195">
        <f t="shared" ca="1" si="86"/>
        <v>313.73480192447101</v>
      </c>
      <c r="G1138" s="195">
        <f t="shared" ca="1" si="87"/>
        <v>88.45431706765072</v>
      </c>
      <c r="H1138" s="195">
        <f t="shared" ca="1" si="88"/>
        <v>63.734801924471014</v>
      </c>
      <c r="O1138" s="154"/>
      <c r="P1138" s="154"/>
    </row>
    <row r="1139" spans="3:16" hidden="1" outlineLevel="2">
      <c r="C1139" s="179">
        <v>1115</v>
      </c>
      <c r="D1139" s="195">
        <f t="shared" ca="1" si="89"/>
        <v>-0.23221076730481977</v>
      </c>
      <c r="E1139" s="195">
        <f t="shared" ca="1" si="85"/>
        <v>233.88968723912916</v>
      </c>
      <c r="F1139" s="195">
        <f t="shared" ca="1" si="86"/>
        <v>239.90401280860058</v>
      </c>
      <c r="G1139" s="195">
        <f t="shared" ca="1" si="87"/>
        <v>0</v>
      </c>
      <c r="H1139" s="195">
        <f t="shared" ca="1" si="88"/>
        <v>0</v>
      </c>
      <c r="O1139" s="154"/>
      <c r="P1139" s="154"/>
    </row>
    <row r="1140" spans="3:16" hidden="1" outlineLevel="2">
      <c r="C1140" s="179">
        <v>1116</v>
      </c>
      <c r="D1140" s="195">
        <f t="shared" ca="1" si="89"/>
        <v>-1.0358299160877251</v>
      </c>
      <c r="E1140" s="195">
        <f t="shared" ca="1" si="85"/>
        <v>196.03277161412015</v>
      </c>
      <c r="F1140" s="195">
        <f t="shared" ca="1" si="86"/>
        <v>211.03827600113277</v>
      </c>
      <c r="G1140" s="195">
        <f t="shared" ca="1" si="87"/>
        <v>0</v>
      </c>
      <c r="H1140" s="195">
        <f t="shared" ca="1" si="88"/>
        <v>0</v>
      </c>
      <c r="O1140" s="154"/>
      <c r="P1140" s="154"/>
    </row>
    <row r="1141" spans="3:16" hidden="1" outlineLevel="2">
      <c r="C1141" s="179">
        <v>1117</v>
      </c>
      <c r="D1141" s="195">
        <f t="shared" ca="1" si="89"/>
        <v>-0.46533244812770602</v>
      </c>
      <c r="E1141" s="195">
        <f t="shared" ca="1" si="85"/>
        <v>222.21138010313183</v>
      </c>
      <c r="F1141" s="195">
        <f t="shared" ca="1" si="86"/>
        <v>231.14600591140163</v>
      </c>
      <c r="G1141" s="195">
        <f t="shared" ca="1" si="87"/>
        <v>0</v>
      </c>
      <c r="H1141" s="195">
        <f t="shared" ca="1" si="88"/>
        <v>0</v>
      </c>
      <c r="O1141" s="154"/>
      <c r="P1141" s="154"/>
    </row>
    <row r="1142" spans="3:16" hidden="1" outlineLevel="2">
      <c r="C1142" s="179">
        <v>1118</v>
      </c>
      <c r="D1142" s="195">
        <f t="shared" ca="1" si="89"/>
        <v>-0.95407662732562093</v>
      </c>
      <c r="E1142" s="195">
        <f t="shared" ca="1" si="85"/>
        <v>199.58582164587668</v>
      </c>
      <c r="F1142" s="195">
        <f t="shared" ca="1" si="86"/>
        <v>213.80864227074636</v>
      </c>
      <c r="G1142" s="195">
        <f t="shared" ca="1" si="87"/>
        <v>0</v>
      </c>
      <c r="H1142" s="195">
        <f t="shared" ca="1" si="88"/>
        <v>0</v>
      </c>
      <c r="O1142" s="154"/>
      <c r="P1142" s="154"/>
    </row>
    <row r="1143" spans="3:16" hidden="1" outlineLevel="2">
      <c r="C1143" s="179">
        <v>1119</v>
      </c>
      <c r="D1143" s="195">
        <f t="shared" ca="1" si="89"/>
        <v>-2.7226358304250349</v>
      </c>
      <c r="E1143" s="195">
        <f t="shared" ca="1" si="85"/>
        <v>135.3229473244503</v>
      </c>
      <c r="F1143" s="195">
        <f t="shared" ca="1" si="86"/>
        <v>161.2486431276964</v>
      </c>
      <c r="G1143" s="195">
        <f t="shared" ca="1" si="87"/>
        <v>0</v>
      </c>
      <c r="H1143" s="195">
        <f t="shared" ca="1" si="88"/>
        <v>0</v>
      </c>
      <c r="O1143" s="154"/>
      <c r="P1143" s="154"/>
    </row>
    <row r="1144" spans="3:16" hidden="1" outlineLevel="2">
      <c r="C1144" s="179">
        <v>1120</v>
      </c>
      <c r="D1144" s="195">
        <f t="shared" ca="1" si="89"/>
        <v>0.41648196927323994</v>
      </c>
      <c r="E1144" s="195">
        <f t="shared" ca="1" si="85"/>
        <v>269.71815773719266</v>
      </c>
      <c r="F1144" s="195">
        <f t="shared" ca="1" si="86"/>
        <v>266.06037211723589</v>
      </c>
      <c r="G1144" s="195">
        <f t="shared" ca="1" si="87"/>
        <v>19.718157737192655</v>
      </c>
      <c r="H1144" s="195">
        <f t="shared" ca="1" si="88"/>
        <v>16.060372117235886</v>
      </c>
      <c r="O1144" s="154"/>
      <c r="P1144" s="154"/>
    </row>
    <row r="1145" spans="3:16" hidden="1" outlineLevel="2">
      <c r="C1145" s="179">
        <v>1121</v>
      </c>
      <c r="D1145" s="195">
        <f t="shared" ca="1" si="89"/>
        <v>0.20968305833019174</v>
      </c>
      <c r="E1145" s="195">
        <f t="shared" ca="1" si="85"/>
        <v>257.73723280215944</v>
      </c>
      <c r="F1145" s="195">
        <f t="shared" ca="1" si="86"/>
        <v>257.42621276515519</v>
      </c>
      <c r="G1145" s="195">
        <f t="shared" ca="1" si="87"/>
        <v>7.7372328021594399</v>
      </c>
      <c r="H1145" s="195">
        <f t="shared" ca="1" si="88"/>
        <v>7.426212765155185</v>
      </c>
      <c r="O1145" s="154"/>
      <c r="P1145" s="154"/>
    </row>
    <row r="1146" spans="3:16" hidden="1" outlineLevel="2">
      <c r="C1146" s="179">
        <v>1122</v>
      </c>
      <c r="D1146" s="195">
        <f t="shared" ca="1" si="89"/>
        <v>-0.42852213654030619</v>
      </c>
      <c r="E1146" s="195">
        <f t="shared" ca="1" si="85"/>
        <v>224.01586930200617</v>
      </c>
      <c r="F1146" s="195">
        <f t="shared" ca="1" si="86"/>
        <v>232.50734806702249</v>
      </c>
      <c r="G1146" s="195">
        <f t="shared" ca="1" si="87"/>
        <v>0</v>
      </c>
      <c r="H1146" s="195">
        <f t="shared" ca="1" si="88"/>
        <v>0</v>
      </c>
      <c r="O1146" s="154"/>
      <c r="P1146" s="154"/>
    </row>
    <row r="1147" spans="3:16" hidden="1" outlineLevel="2">
      <c r="C1147" s="179">
        <v>1123</v>
      </c>
      <c r="D1147" s="195">
        <f t="shared" ca="1" si="89"/>
        <v>0.106923487012007</v>
      </c>
      <c r="E1147" s="195">
        <f t="shared" ca="1" si="85"/>
        <v>251.98327050437564</v>
      </c>
      <c r="F1147" s="195">
        <f t="shared" ca="1" si="86"/>
        <v>253.24063070280869</v>
      </c>
      <c r="G1147" s="195">
        <f t="shared" ca="1" si="87"/>
        <v>1.9832705043756391</v>
      </c>
      <c r="H1147" s="195">
        <f t="shared" ca="1" si="88"/>
        <v>3.2406307028086871</v>
      </c>
      <c r="O1147" s="154"/>
      <c r="P1147" s="154"/>
    </row>
    <row r="1148" spans="3:16" hidden="1" outlineLevel="2">
      <c r="C1148" s="179">
        <v>1124</v>
      </c>
      <c r="D1148" s="195">
        <f t="shared" ca="1" si="89"/>
        <v>-0.28217615290852227</v>
      </c>
      <c r="E1148" s="195">
        <f t="shared" ca="1" si="85"/>
        <v>231.33604716621105</v>
      </c>
      <c r="F1148" s="195">
        <f t="shared" ca="1" si="86"/>
        <v>237.99937371638694</v>
      </c>
      <c r="G1148" s="195">
        <f t="shared" ca="1" si="87"/>
        <v>0</v>
      </c>
      <c r="H1148" s="195">
        <f t="shared" ca="1" si="88"/>
        <v>0</v>
      </c>
      <c r="O1148" s="154"/>
      <c r="P1148" s="154"/>
    </row>
    <row r="1149" spans="3:16" hidden="1" outlineLevel="2">
      <c r="C1149" s="179">
        <v>1125</v>
      </c>
      <c r="D1149" s="195">
        <f t="shared" ca="1" si="89"/>
        <v>0.73212364450530165</v>
      </c>
      <c r="E1149" s="195">
        <f t="shared" ca="1" si="85"/>
        <v>289.08737603587332</v>
      </c>
      <c r="F1149" s="195">
        <f t="shared" ca="1" si="86"/>
        <v>279.80048127202804</v>
      </c>
      <c r="G1149" s="195">
        <f t="shared" ca="1" si="87"/>
        <v>39.087376035873319</v>
      </c>
      <c r="H1149" s="195">
        <f t="shared" ca="1" si="88"/>
        <v>29.800481272028037</v>
      </c>
      <c r="O1149" s="154"/>
      <c r="P1149" s="154"/>
    </row>
    <row r="1150" spans="3:16" hidden="1" outlineLevel="2">
      <c r="C1150" s="179">
        <v>1126</v>
      </c>
      <c r="D1150" s="195">
        <f t="shared" ca="1" si="89"/>
        <v>1.0603287015426799</v>
      </c>
      <c r="E1150" s="195">
        <f t="shared" ca="1" si="85"/>
        <v>310.70402837794933</v>
      </c>
      <c r="F1150" s="195">
        <f t="shared" ca="1" si="86"/>
        <v>294.8404975808877</v>
      </c>
      <c r="G1150" s="195">
        <f t="shared" ca="1" si="87"/>
        <v>60.704028377949328</v>
      </c>
      <c r="H1150" s="195">
        <f t="shared" ca="1" si="88"/>
        <v>44.8404975808877</v>
      </c>
      <c r="O1150" s="154"/>
      <c r="P1150" s="154"/>
    </row>
    <row r="1151" spans="3:16" hidden="1" outlineLevel="2">
      <c r="C1151" s="179">
        <v>1127</v>
      </c>
      <c r="D1151" s="195">
        <f t="shared" ca="1" si="89"/>
        <v>0.91314319514459352</v>
      </c>
      <c r="E1151" s="195">
        <f t="shared" ca="1" si="85"/>
        <v>300.8169128998266</v>
      </c>
      <c r="F1151" s="195">
        <f t="shared" ca="1" si="86"/>
        <v>287.99824427520963</v>
      </c>
      <c r="G1151" s="195">
        <f t="shared" ca="1" si="87"/>
        <v>50.816912899826605</v>
      </c>
      <c r="H1151" s="195">
        <f t="shared" ca="1" si="88"/>
        <v>37.998244275209629</v>
      </c>
      <c r="O1151" s="154"/>
      <c r="P1151" s="154"/>
    </row>
    <row r="1152" spans="3:16" hidden="1" outlineLevel="2">
      <c r="C1152" s="179">
        <v>1128</v>
      </c>
      <c r="D1152" s="195">
        <f t="shared" ca="1" si="89"/>
        <v>0.21627521112492124</v>
      </c>
      <c r="E1152" s="195">
        <f t="shared" ca="1" si="85"/>
        <v>258.11080973237279</v>
      </c>
      <c r="F1152" s="195">
        <f t="shared" ca="1" si="86"/>
        <v>257.69707225019806</v>
      </c>
      <c r="G1152" s="195">
        <f t="shared" ca="1" si="87"/>
        <v>8.1108097323727861</v>
      </c>
      <c r="H1152" s="195">
        <f t="shared" ca="1" si="88"/>
        <v>7.6970722501980617</v>
      </c>
      <c r="O1152" s="154"/>
      <c r="P1152" s="154"/>
    </row>
    <row r="1153" spans="3:16" hidden="1" outlineLevel="2">
      <c r="C1153" s="179">
        <v>1129</v>
      </c>
      <c r="D1153" s="195">
        <f t="shared" ca="1" si="89"/>
        <v>-0.701002310172126</v>
      </c>
      <c r="E1153" s="195">
        <f t="shared" ca="1" si="85"/>
        <v>210.99801490926234</v>
      </c>
      <c r="F1153" s="195">
        <f t="shared" ca="1" si="86"/>
        <v>222.6172079903761</v>
      </c>
      <c r="G1153" s="195">
        <f t="shared" ca="1" si="87"/>
        <v>0</v>
      </c>
      <c r="H1153" s="195">
        <f t="shared" ca="1" si="88"/>
        <v>0</v>
      </c>
      <c r="O1153" s="154"/>
      <c r="P1153" s="154"/>
    </row>
    <row r="1154" spans="3:16" hidden="1" outlineLevel="2">
      <c r="C1154" s="179">
        <v>1130</v>
      </c>
      <c r="D1154" s="195">
        <f t="shared" ca="1" si="89"/>
        <v>-0.36548771135970581</v>
      </c>
      <c r="E1154" s="195">
        <f t="shared" ca="1" si="85"/>
        <v>227.13999525845614</v>
      </c>
      <c r="F1154" s="195">
        <f t="shared" ca="1" si="86"/>
        <v>234.85717306679425</v>
      </c>
      <c r="G1154" s="195">
        <f t="shared" ca="1" si="87"/>
        <v>0</v>
      </c>
      <c r="H1154" s="195">
        <f t="shared" ca="1" si="88"/>
        <v>0</v>
      </c>
      <c r="O1154" s="154"/>
      <c r="P1154" s="154"/>
    </row>
    <row r="1155" spans="3:16" hidden="1" outlineLevel="2">
      <c r="C1155" s="179">
        <v>1131</v>
      </c>
      <c r="D1155" s="195">
        <f t="shared" ca="1" si="89"/>
        <v>1.3839944964896889</v>
      </c>
      <c r="E1155" s="195">
        <f t="shared" ca="1" si="85"/>
        <v>333.60419150628229</v>
      </c>
      <c r="F1155" s="195">
        <f t="shared" ca="1" si="86"/>
        <v>310.46405455669418</v>
      </c>
      <c r="G1155" s="195">
        <f t="shared" ca="1" si="87"/>
        <v>83.604191506282291</v>
      </c>
      <c r="H1155" s="195">
        <f t="shared" ca="1" si="88"/>
        <v>60.46405455669418</v>
      </c>
      <c r="O1155" s="154"/>
      <c r="P1155" s="154"/>
    </row>
    <row r="1156" spans="3:16" hidden="1" outlineLevel="2">
      <c r="C1156" s="179">
        <v>1132</v>
      </c>
      <c r="D1156" s="195">
        <f t="shared" ca="1" si="89"/>
        <v>1.2785603265270182</v>
      </c>
      <c r="E1156" s="195">
        <f t="shared" ca="1" si="85"/>
        <v>325.96489567821959</v>
      </c>
      <c r="F1156" s="195">
        <f t="shared" ca="1" si="86"/>
        <v>305.28582709136924</v>
      </c>
      <c r="G1156" s="195">
        <f t="shared" ca="1" si="87"/>
        <v>75.964895678219591</v>
      </c>
      <c r="H1156" s="195">
        <f t="shared" ca="1" si="88"/>
        <v>55.285827091369242</v>
      </c>
      <c r="O1156" s="154"/>
      <c r="P1156" s="154"/>
    </row>
    <row r="1157" spans="3:16" hidden="1" outlineLevel="2">
      <c r="C1157" s="179">
        <v>1133</v>
      </c>
      <c r="D1157" s="195">
        <f t="shared" ca="1" si="89"/>
        <v>-1.1946324017457233</v>
      </c>
      <c r="E1157" s="195">
        <f t="shared" ca="1" si="85"/>
        <v>189.31086454865149</v>
      </c>
      <c r="F1157" s="195">
        <f t="shared" ca="1" si="86"/>
        <v>205.75911744223549</v>
      </c>
      <c r="G1157" s="195">
        <f t="shared" ca="1" si="87"/>
        <v>0</v>
      </c>
      <c r="H1157" s="195">
        <f t="shared" ca="1" si="88"/>
        <v>0</v>
      </c>
      <c r="O1157" s="154"/>
      <c r="P1157" s="154"/>
    </row>
    <row r="1158" spans="3:16" hidden="1" outlineLevel="2">
      <c r="C1158" s="179">
        <v>1134</v>
      </c>
      <c r="D1158" s="195">
        <f t="shared" ca="1" si="89"/>
        <v>-0.43773254006852408</v>
      </c>
      <c r="E1158" s="195">
        <f t="shared" ca="1" si="85"/>
        <v>223.56299346325883</v>
      </c>
      <c r="F1158" s="195">
        <f t="shared" ca="1" si="86"/>
        <v>232.16597287295957</v>
      </c>
      <c r="G1158" s="195">
        <f t="shared" ca="1" si="87"/>
        <v>0</v>
      </c>
      <c r="H1158" s="195">
        <f t="shared" ca="1" si="88"/>
        <v>0</v>
      </c>
      <c r="O1158" s="154"/>
      <c r="P1158" s="154"/>
    </row>
    <row r="1159" spans="3:16" hidden="1" outlineLevel="2">
      <c r="C1159" s="179">
        <v>1135</v>
      </c>
      <c r="D1159" s="195">
        <f t="shared" ca="1" si="89"/>
        <v>2.002201578488783</v>
      </c>
      <c r="E1159" s="195">
        <f t="shared" ca="1" si="85"/>
        <v>382.1392342243401</v>
      </c>
      <c r="F1159" s="195">
        <f t="shared" ca="1" si="86"/>
        <v>342.64303000311975</v>
      </c>
      <c r="G1159" s="195">
        <f t="shared" ca="1" si="87"/>
        <v>132.1392342243401</v>
      </c>
      <c r="H1159" s="195">
        <f t="shared" ca="1" si="88"/>
        <v>92.643030003119748</v>
      </c>
      <c r="O1159" s="154"/>
      <c r="P1159" s="154"/>
    </row>
    <row r="1160" spans="3:16" hidden="1" outlineLevel="2">
      <c r="C1160" s="179">
        <v>1136</v>
      </c>
      <c r="D1160" s="195">
        <f t="shared" ca="1" si="89"/>
        <v>7.6803746414681448E-2</v>
      </c>
      <c r="E1160" s="195">
        <f t="shared" ca="1" si="85"/>
        <v>250.32120642236163</v>
      </c>
      <c r="F1160" s="195">
        <f t="shared" ca="1" si="86"/>
        <v>252.02674640914168</v>
      </c>
      <c r="G1160" s="195">
        <f t="shared" ca="1" si="87"/>
        <v>0.32120642236162666</v>
      </c>
      <c r="H1160" s="195">
        <f t="shared" ca="1" si="88"/>
        <v>2.0267464091416798</v>
      </c>
      <c r="O1160" s="154"/>
      <c r="P1160" s="154"/>
    </row>
    <row r="1161" spans="3:16" hidden="1" outlineLevel="2">
      <c r="C1161" s="179">
        <v>1137</v>
      </c>
      <c r="D1161" s="195">
        <f t="shared" ca="1" si="89"/>
        <v>0.64436459181112304</v>
      </c>
      <c r="E1161" s="195">
        <f t="shared" ca="1" si="85"/>
        <v>283.56657865314071</v>
      </c>
      <c r="F1161" s="195">
        <f t="shared" ca="1" si="86"/>
        <v>275.91057165999263</v>
      </c>
      <c r="G1161" s="195">
        <f t="shared" ca="1" si="87"/>
        <v>33.566578653140709</v>
      </c>
      <c r="H1161" s="195">
        <f t="shared" ca="1" si="88"/>
        <v>25.910571659992627</v>
      </c>
      <c r="O1161" s="154"/>
      <c r="P1161" s="154"/>
    </row>
    <row r="1162" spans="3:16" hidden="1" outlineLevel="2">
      <c r="C1162" s="179">
        <v>1138</v>
      </c>
      <c r="D1162" s="195">
        <f t="shared" ca="1" si="89"/>
        <v>1.6985179468247829</v>
      </c>
      <c r="E1162" s="195">
        <f t="shared" ca="1" si="85"/>
        <v>357.47340630063638</v>
      </c>
      <c r="F1162" s="195">
        <f t="shared" ca="1" si="86"/>
        <v>326.43905740734482</v>
      </c>
      <c r="G1162" s="195">
        <f t="shared" ca="1" si="87"/>
        <v>107.47340630063638</v>
      </c>
      <c r="H1162" s="195">
        <f t="shared" ca="1" si="88"/>
        <v>76.439057407344819</v>
      </c>
      <c r="O1162" s="154"/>
      <c r="P1162" s="154"/>
    </row>
    <row r="1163" spans="3:16" hidden="1" outlineLevel="2">
      <c r="C1163" s="179">
        <v>1139</v>
      </c>
      <c r="D1163" s="195">
        <f t="shared" ca="1" si="89"/>
        <v>0.23680257946900546</v>
      </c>
      <c r="E1163" s="195">
        <f t="shared" ca="1" si="85"/>
        <v>259.27756636856572</v>
      </c>
      <c r="F1163" s="195">
        <f t="shared" ca="1" si="86"/>
        <v>258.54233100793357</v>
      </c>
      <c r="G1163" s="195">
        <f t="shared" ca="1" si="87"/>
        <v>9.277566368565715</v>
      </c>
      <c r="H1163" s="195">
        <f t="shared" ca="1" si="88"/>
        <v>8.5423310079335693</v>
      </c>
      <c r="O1163" s="154"/>
      <c r="P1163" s="154"/>
    </row>
    <row r="1164" spans="3:16" hidden="1" outlineLevel="2">
      <c r="C1164" s="179">
        <v>1140</v>
      </c>
      <c r="D1164" s="195">
        <f t="shared" ca="1" si="89"/>
        <v>-0.10123174683099465</v>
      </c>
      <c r="E1164" s="195">
        <f t="shared" ca="1" si="85"/>
        <v>240.71838610397572</v>
      </c>
      <c r="F1164" s="195">
        <f t="shared" ca="1" si="86"/>
        <v>244.96948607648744</v>
      </c>
      <c r="G1164" s="195">
        <f t="shared" ca="1" si="87"/>
        <v>0</v>
      </c>
      <c r="H1164" s="195">
        <f t="shared" ca="1" si="88"/>
        <v>0</v>
      </c>
      <c r="O1164" s="154"/>
      <c r="P1164" s="154"/>
    </row>
    <row r="1165" spans="3:16" hidden="1" outlineLevel="2">
      <c r="C1165" s="179">
        <v>1141</v>
      </c>
      <c r="D1165" s="195">
        <f t="shared" ca="1" si="89"/>
        <v>0.56976190013259387</v>
      </c>
      <c r="E1165" s="195">
        <f t="shared" ca="1" si="85"/>
        <v>278.95641727831332</v>
      </c>
      <c r="F1165" s="195">
        <f t="shared" ca="1" si="86"/>
        <v>272.64637189148004</v>
      </c>
      <c r="G1165" s="195">
        <f t="shared" ca="1" si="87"/>
        <v>28.956417278313324</v>
      </c>
      <c r="H1165" s="195">
        <f t="shared" ca="1" si="88"/>
        <v>22.646371891480044</v>
      </c>
      <c r="O1165" s="154"/>
      <c r="P1165" s="154"/>
    </row>
    <row r="1166" spans="3:16" hidden="1" outlineLevel="2">
      <c r="C1166" s="179">
        <v>1142</v>
      </c>
      <c r="D1166" s="195">
        <f t="shared" ca="1" si="89"/>
        <v>0.91616457385771199</v>
      </c>
      <c r="E1166" s="195">
        <f t="shared" ca="1" si="85"/>
        <v>301.01667479235834</v>
      </c>
      <c r="F1166" s="195">
        <f t="shared" ca="1" si="86"/>
        <v>288.13709089470564</v>
      </c>
      <c r="G1166" s="195">
        <f t="shared" ca="1" si="87"/>
        <v>51.016674792358344</v>
      </c>
      <c r="H1166" s="195">
        <f t="shared" ca="1" si="88"/>
        <v>38.137090894705636</v>
      </c>
      <c r="O1166" s="154"/>
      <c r="P1166" s="154"/>
    </row>
    <row r="1167" spans="3:16" hidden="1" outlineLevel="2">
      <c r="C1167" s="179">
        <v>1143</v>
      </c>
      <c r="D1167" s="195">
        <f t="shared" ca="1" si="89"/>
        <v>-0.41621467465523176</v>
      </c>
      <c r="E1167" s="195">
        <f t="shared" ca="1" si="85"/>
        <v>224.62245991111041</v>
      </c>
      <c r="F1167" s="195">
        <f t="shared" ca="1" si="86"/>
        <v>232.96429654148602</v>
      </c>
      <c r="G1167" s="195">
        <f t="shared" ca="1" si="87"/>
        <v>0</v>
      </c>
      <c r="H1167" s="195">
        <f t="shared" ca="1" si="88"/>
        <v>0</v>
      </c>
      <c r="O1167" s="154"/>
      <c r="P1167" s="154"/>
    </row>
    <row r="1168" spans="3:16" hidden="1" outlineLevel="2">
      <c r="C1168" s="179">
        <v>1144</v>
      </c>
      <c r="D1168" s="195">
        <f t="shared" ca="1" si="89"/>
        <v>-0.77344957911192225</v>
      </c>
      <c r="E1168" s="195">
        <f t="shared" ca="1" si="85"/>
        <v>207.66598006055017</v>
      </c>
      <c r="F1168" s="195">
        <f t="shared" ca="1" si="86"/>
        <v>220.05915721017294</v>
      </c>
      <c r="G1168" s="195">
        <f t="shared" ca="1" si="87"/>
        <v>0</v>
      </c>
      <c r="H1168" s="195">
        <f t="shared" ca="1" si="88"/>
        <v>0</v>
      </c>
      <c r="O1168" s="154"/>
      <c r="P1168" s="154"/>
    </row>
    <row r="1169" spans="3:16" hidden="1" outlineLevel="2">
      <c r="C1169" s="179">
        <v>1145</v>
      </c>
      <c r="D1169" s="195">
        <f t="shared" ca="1" si="89"/>
        <v>0.62020130671542817</v>
      </c>
      <c r="E1169" s="195">
        <f t="shared" ca="1" si="85"/>
        <v>282.06509795381157</v>
      </c>
      <c r="F1169" s="195">
        <f t="shared" ca="1" si="86"/>
        <v>274.84906386917288</v>
      </c>
      <c r="G1169" s="195">
        <f t="shared" ca="1" si="87"/>
        <v>32.065097953811573</v>
      </c>
      <c r="H1169" s="195">
        <f t="shared" ca="1" si="88"/>
        <v>24.84906386917288</v>
      </c>
      <c r="O1169" s="154"/>
      <c r="P1169" s="154"/>
    </row>
    <row r="1170" spans="3:16" hidden="1" outlineLevel="2">
      <c r="C1170" s="179">
        <v>1146</v>
      </c>
      <c r="D1170" s="195">
        <f t="shared" ca="1" si="89"/>
        <v>0.27266946420250093</v>
      </c>
      <c r="E1170" s="195">
        <f t="shared" ca="1" si="85"/>
        <v>261.32887980097792</v>
      </c>
      <c r="F1170" s="195">
        <f t="shared" ca="1" si="86"/>
        <v>260.02588723387527</v>
      </c>
      <c r="G1170" s="195">
        <f t="shared" ca="1" si="87"/>
        <v>11.328879800977916</v>
      </c>
      <c r="H1170" s="195">
        <f t="shared" ca="1" si="88"/>
        <v>10.025887233875267</v>
      </c>
      <c r="O1170" s="154"/>
      <c r="P1170" s="154"/>
    </row>
    <row r="1171" spans="3:16" hidden="1" outlineLevel="2">
      <c r="C1171" s="179">
        <v>1147</v>
      </c>
      <c r="D1171" s="195">
        <f t="shared" ca="1" si="89"/>
        <v>-0.64467388813815008</v>
      </c>
      <c r="E1171" s="195">
        <f t="shared" ca="1" si="85"/>
        <v>213.62560285646944</v>
      </c>
      <c r="F1171" s="195">
        <f t="shared" ca="1" si="86"/>
        <v>224.62664633940966</v>
      </c>
      <c r="G1171" s="195">
        <f t="shared" ca="1" si="87"/>
        <v>0</v>
      </c>
      <c r="H1171" s="195">
        <f t="shared" ca="1" si="88"/>
        <v>0</v>
      </c>
      <c r="O1171" s="154"/>
      <c r="P1171" s="154"/>
    </row>
    <row r="1172" spans="3:16" hidden="1" outlineLevel="2">
      <c r="C1172" s="179">
        <v>1148</v>
      </c>
      <c r="D1172" s="195">
        <f t="shared" ca="1" si="89"/>
        <v>-0.22107143700504706</v>
      </c>
      <c r="E1172" s="195">
        <f t="shared" ca="1" si="85"/>
        <v>234.46282998068003</v>
      </c>
      <c r="F1172" s="195">
        <f t="shared" ca="1" si="86"/>
        <v>240.33070840985562</v>
      </c>
      <c r="G1172" s="195">
        <f t="shared" ca="1" si="87"/>
        <v>0</v>
      </c>
      <c r="H1172" s="195">
        <f t="shared" ca="1" si="88"/>
        <v>0</v>
      </c>
      <c r="O1172" s="154"/>
      <c r="P1172" s="154"/>
    </row>
    <row r="1173" spans="3:16" hidden="1" outlineLevel="2">
      <c r="C1173" s="179">
        <v>1149</v>
      </c>
      <c r="D1173" s="195">
        <f t="shared" ca="1" si="89"/>
        <v>0.94671465837614743</v>
      </c>
      <c r="E1173" s="195">
        <f t="shared" ca="1" si="85"/>
        <v>303.04399532384525</v>
      </c>
      <c r="F1173" s="195">
        <f t="shared" ca="1" si="86"/>
        <v>289.54477735956436</v>
      </c>
      <c r="G1173" s="195">
        <f t="shared" ca="1" si="87"/>
        <v>53.043995323845252</v>
      </c>
      <c r="H1173" s="195">
        <f t="shared" ca="1" si="88"/>
        <v>39.544777359564364</v>
      </c>
      <c r="O1173" s="154"/>
      <c r="P1173" s="154"/>
    </row>
    <row r="1174" spans="3:16" hidden="1" outlineLevel="2">
      <c r="C1174" s="179">
        <v>1150</v>
      </c>
      <c r="D1174" s="195">
        <f t="shared" ca="1" si="89"/>
        <v>-0.39391385955681157</v>
      </c>
      <c r="E1174" s="195">
        <f t="shared" ca="1" si="85"/>
        <v>225.72577461387382</v>
      </c>
      <c r="F1174" s="195">
        <f t="shared" ca="1" si="86"/>
        <v>233.79456490985629</v>
      </c>
      <c r="G1174" s="195">
        <f t="shared" ca="1" si="87"/>
        <v>0</v>
      </c>
      <c r="H1174" s="195">
        <f t="shared" ca="1" si="88"/>
        <v>0</v>
      </c>
      <c r="O1174" s="154"/>
      <c r="P1174" s="154"/>
    </row>
    <row r="1175" spans="3:16" hidden="1" outlineLevel="2">
      <c r="C1175" s="179">
        <v>1151</v>
      </c>
      <c r="D1175" s="195">
        <f t="shared" ca="1" si="89"/>
        <v>-0.17293366973379562</v>
      </c>
      <c r="E1175" s="195">
        <f t="shared" ca="1" si="85"/>
        <v>236.95581531147059</v>
      </c>
      <c r="F1175" s="195">
        <f t="shared" ca="1" si="86"/>
        <v>242.18338431239701</v>
      </c>
      <c r="G1175" s="195">
        <f t="shared" ca="1" si="87"/>
        <v>0</v>
      </c>
      <c r="H1175" s="195">
        <f t="shared" ca="1" si="88"/>
        <v>0</v>
      </c>
      <c r="O1175" s="154"/>
      <c r="P1175" s="154"/>
    </row>
    <row r="1176" spans="3:16" hidden="1" outlineLevel="2">
      <c r="C1176" s="179">
        <v>1152</v>
      </c>
      <c r="D1176" s="195">
        <f t="shared" ca="1" si="89"/>
        <v>1.4543745137025905</v>
      </c>
      <c r="E1176" s="195">
        <f t="shared" ca="1" si="85"/>
        <v>338.80300383188489</v>
      </c>
      <c r="F1176" s="195">
        <f t="shared" ca="1" si="86"/>
        <v>313.9694469811721</v>
      </c>
      <c r="G1176" s="195">
        <f t="shared" ca="1" si="87"/>
        <v>88.803003831884894</v>
      </c>
      <c r="H1176" s="195">
        <f t="shared" ca="1" si="88"/>
        <v>63.969446981172098</v>
      </c>
      <c r="O1176" s="154"/>
      <c r="P1176" s="154"/>
    </row>
    <row r="1177" spans="3:16" hidden="1" outlineLevel="2">
      <c r="C1177" s="179">
        <v>1153</v>
      </c>
      <c r="D1177" s="195">
        <f t="shared" ca="1" si="89"/>
        <v>-1.4581356841848734</v>
      </c>
      <c r="E1177" s="195">
        <f t="shared" ref="E1177:E1240" ca="1" si="90">$H$9 * EXP(($H$17 - $H$18 - ($H$11^2)/2)*$H$14 + $H$11*SQRT($H$14)*D1177)</f>
        <v>178.66180204262164</v>
      </c>
      <c r="F1177" s="195">
        <f t="shared" ref="F1177:F1240" ca="1" si="91">$H$9 * EXP(($H$17 - $H$18 - ($H$12^2)/2)*$H$14 + $H$12*SQRT($H$14)*D1177)</f>
        <v>197.28909184027137</v>
      </c>
      <c r="G1177" s="195">
        <f t="shared" ref="G1177:G1240" ca="1" si="92">MAX(E1177-$H$16, 0)</f>
        <v>0</v>
      </c>
      <c r="H1177" s="195">
        <f t="shared" ref="H1177:H1240" ca="1" si="93">MAX(F1177-$H$16, 0)</f>
        <v>0</v>
      </c>
      <c r="O1177" s="154"/>
      <c r="P1177" s="154"/>
    </row>
    <row r="1178" spans="3:16" hidden="1" outlineLevel="2">
      <c r="C1178" s="179">
        <v>1154</v>
      </c>
      <c r="D1178" s="195">
        <f t="shared" ref="D1178:D1241" ca="1" si="94">_xlfn.NORM.S.INV(RAND())</f>
        <v>-0.30127989281939677</v>
      </c>
      <c r="E1178" s="195">
        <f t="shared" ca="1" si="90"/>
        <v>230.36707423959646</v>
      </c>
      <c r="F1178" s="195">
        <f t="shared" ca="1" si="91"/>
        <v>237.27515750092113</v>
      </c>
      <c r="G1178" s="195">
        <f t="shared" ca="1" si="92"/>
        <v>0</v>
      </c>
      <c r="H1178" s="195">
        <f t="shared" ca="1" si="93"/>
        <v>0</v>
      </c>
      <c r="O1178" s="154"/>
      <c r="P1178" s="154"/>
    </row>
    <row r="1179" spans="3:16" hidden="1" outlineLevel="2">
      <c r="C1179" s="179">
        <v>1155</v>
      </c>
      <c r="D1179" s="195">
        <f t="shared" ca="1" si="94"/>
        <v>-0.92120043488655579</v>
      </c>
      <c r="E1179" s="195">
        <f t="shared" ca="1" si="90"/>
        <v>201.03273244419566</v>
      </c>
      <c r="F1179" s="195">
        <f t="shared" ca="1" si="91"/>
        <v>214.93294112414691</v>
      </c>
      <c r="G1179" s="195">
        <f t="shared" ca="1" si="92"/>
        <v>0</v>
      </c>
      <c r="H1179" s="195">
        <f t="shared" ca="1" si="93"/>
        <v>0</v>
      </c>
      <c r="O1179" s="154"/>
      <c r="P1179" s="154"/>
    </row>
    <row r="1180" spans="3:16" hidden="1" outlineLevel="2">
      <c r="C1180" s="179">
        <v>1156</v>
      </c>
      <c r="D1180" s="195">
        <f t="shared" ca="1" si="94"/>
        <v>-0.12657879188858059</v>
      </c>
      <c r="E1180" s="195">
        <f t="shared" ca="1" si="90"/>
        <v>239.38151694093628</v>
      </c>
      <c r="F1180" s="195">
        <f t="shared" ca="1" si="91"/>
        <v>243.98093932055798</v>
      </c>
      <c r="G1180" s="195">
        <f t="shared" ca="1" si="92"/>
        <v>0</v>
      </c>
      <c r="H1180" s="195">
        <f t="shared" ca="1" si="93"/>
        <v>0</v>
      </c>
      <c r="O1180" s="154"/>
      <c r="P1180" s="154"/>
    </row>
    <row r="1181" spans="3:16" hidden="1" outlineLevel="2">
      <c r="C1181" s="179">
        <v>1157</v>
      </c>
      <c r="D1181" s="195">
        <f t="shared" ca="1" si="94"/>
        <v>2.1280665681228146</v>
      </c>
      <c r="E1181" s="195">
        <f t="shared" ca="1" si="90"/>
        <v>392.85458967873171</v>
      </c>
      <c r="F1181" s="195">
        <f t="shared" ca="1" si="91"/>
        <v>349.59247086652113</v>
      </c>
      <c r="G1181" s="195">
        <f t="shared" ca="1" si="92"/>
        <v>142.85458967873171</v>
      </c>
      <c r="H1181" s="195">
        <f t="shared" ca="1" si="93"/>
        <v>99.592470866521126</v>
      </c>
      <c r="O1181" s="154"/>
      <c r="P1181" s="154"/>
    </row>
    <row r="1182" spans="3:16" hidden="1" outlineLevel="2">
      <c r="C1182" s="179">
        <v>1158</v>
      </c>
      <c r="D1182" s="195">
        <f t="shared" ca="1" si="94"/>
        <v>0.82630083816415612</v>
      </c>
      <c r="E1182" s="195">
        <f t="shared" ca="1" si="90"/>
        <v>295.13154984286672</v>
      </c>
      <c r="F1182" s="195">
        <f t="shared" ca="1" si="91"/>
        <v>284.0358996109731</v>
      </c>
      <c r="G1182" s="195">
        <f t="shared" ca="1" si="92"/>
        <v>45.131549842866718</v>
      </c>
      <c r="H1182" s="195">
        <f t="shared" ca="1" si="93"/>
        <v>34.035899610973104</v>
      </c>
      <c r="O1182" s="154"/>
      <c r="P1182" s="154"/>
    </row>
    <row r="1183" spans="3:16" hidden="1" outlineLevel="2">
      <c r="C1183" s="179">
        <v>1159</v>
      </c>
      <c r="D1183" s="195">
        <f t="shared" ca="1" si="94"/>
        <v>0.30692281256971843</v>
      </c>
      <c r="E1183" s="195">
        <f t="shared" ca="1" si="90"/>
        <v>263.30305995505404</v>
      </c>
      <c r="F1183" s="195">
        <f t="shared" ca="1" si="91"/>
        <v>261.45064937058947</v>
      </c>
      <c r="G1183" s="195">
        <f t="shared" ca="1" si="92"/>
        <v>13.303059955054039</v>
      </c>
      <c r="H1183" s="195">
        <f t="shared" ca="1" si="93"/>
        <v>11.450649370589474</v>
      </c>
      <c r="O1183" s="154"/>
      <c r="P1183" s="154"/>
    </row>
    <row r="1184" spans="3:16" hidden="1" outlineLevel="2">
      <c r="C1184" s="179">
        <v>1160</v>
      </c>
      <c r="D1184" s="195">
        <f t="shared" ca="1" si="94"/>
        <v>-0.30975578604809267</v>
      </c>
      <c r="E1184" s="195">
        <f t="shared" ca="1" si="90"/>
        <v>229.9384639183493</v>
      </c>
      <c r="F1184" s="195">
        <f t="shared" ca="1" si="91"/>
        <v>236.95454547745942</v>
      </c>
      <c r="G1184" s="195">
        <f t="shared" ca="1" si="92"/>
        <v>0</v>
      </c>
      <c r="H1184" s="195">
        <f t="shared" ca="1" si="93"/>
        <v>0</v>
      </c>
      <c r="O1184" s="154"/>
      <c r="P1184" s="154"/>
    </row>
    <row r="1185" spans="3:16" hidden="1" outlineLevel="2">
      <c r="C1185" s="179">
        <v>1161</v>
      </c>
      <c r="D1185" s="195">
        <f t="shared" ca="1" si="94"/>
        <v>-1.2077404306481025</v>
      </c>
      <c r="E1185" s="195">
        <f t="shared" ca="1" si="90"/>
        <v>188.76642614070548</v>
      </c>
      <c r="F1185" s="195">
        <f t="shared" ca="1" si="91"/>
        <v>205.32930585380174</v>
      </c>
      <c r="G1185" s="195">
        <f t="shared" ca="1" si="92"/>
        <v>0</v>
      </c>
      <c r="H1185" s="195">
        <f t="shared" ca="1" si="93"/>
        <v>0</v>
      </c>
      <c r="O1185" s="154"/>
      <c r="P1185" s="154"/>
    </row>
    <row r="1186" spans="3:16" hidden="1" outlineLevel="2">
      <c r="C1186" s="179">
        <v>1162</v>
      </c>
      <c r="D1186" s="195">
        <f t="shared" ca="1" si="94"/>
        <v>0.73052516035362403</v>
      </c>
      <c r="E1186" s="195">
        <f t="shared" ca="1" si="90"/>
        <v>288.98586289431859</v>
      </c>
      <c r="F1186" s="195">
        <f t="shared" ca="1" si="91"/>
        <v>279.72914062275032</v>
      </c>
      <c r="G1186" s="195">
        <f t="shared" ca="1" si="92"/>
        <v>38.985862894318586</v>
      </c>
      <c r="H1186" s="195">
        <f t="shared" ca="1" si="93"/>
        <v>29.729140622750322</v>
      </c>
      <c r="O1186" s="154"/>
      <c r="P1186" s="154"/>
    </row>
    <row r="1187" spans="3:16" hidden="1" outlineLevel="2">
      <c r="C1187" s="179">
        <v>1163</v>
      </c>
      <c r="D1187" s="195">
        <f t="shared" ca="1" si="94"/>
        <v>0.37901128792821515</v>
      </c>
      <c r="E1187" s="195">
        <f t="shared" ca="1" si="90"/>
        <v>267.50671183784982</v>
      </c>
      <c r="F1187" s="195">
        <f t="shared" ca="1" si="91"/>
        <v>264.47471220084299</v>
      </c>
      <c r="G1187" s="195">
        <f t="shared" ca="1" si="92"/>
        <v>17.506711837849821</v>
      </c>
      <c r="H1187" s="195">
        <f t="shared" ca="1" si="93"/>
        <v>14.474712200842987</v>
      </c>
      <c r="O1187" s="154"/>
      <c r="P1187" s="154"/>
    </row>
    <row r="1188" spans="3:16" hidden="1" outlineLevel="2">
      <c r="C1188" s="179">
        <v>1164</v>
      </c>
      <c r="D1188" s="195">
        <f t="shared" ca="1" si="94"/>
        <v>-2.4112423810265251</v>
      </c>
      <c r="E1188" s="195">
        <f t="shared" ca="1" si="90"/>
        <v>144.90554991630754</v>
      </c>
      <c r="F1188" s="195">
        <f t="shared" ca="1" si="91"/>
        <v>169.46109430850262</v>
      </c>
      <c r="G1188" s="195">
        <f t="shared" ca="1" si="92"/>
        <v>0</v>
      </c>
      <c r="H1188" s="195">
        <f t="shared" ca="1" si="93"/>
        <v>0</v>
      </c>
      <c r="O1188" s="154"/>
      <c r="P1188" s="154"/>
    </row>
    <row r="1189" spans="3:16" hidden="1" outlineLevel="2">
      <c r="C1189" s="179">
        <v>1165</v>
      </c>
      <c r="D1189" s="195">
        <f t="shared" ca="1" si="94"/>
        <v>2.2859661225366055</v>
      </c>
      <c r="E1189" s="195">
        <f t="shared" ca="1" si="90"/>
        <v>406.72307641635115</v>
      </c>
      <c r="F1189" s="195">
        <f t="shared" ca="1" si="91"/>
        <v>358.51031519306309</v>
      </c>
      <c r="G1189" s="195">
        <f t="shared" ca="1" si="92"/>
        <v>156.72307641635115</v>
      </c>
      <c r="H1189" s="195">
        <f t="shared" ca="1" si="93"/>
        <v>108.51031519306309</v>
      </c>
      <c r="O1189" s="154"/>
      <c r="P1189" s="154"/>
    </row>
    <row r="1190" spans="3:16" hidden="1" outlineLevel="2">
      <c r="C1190" s="179">
        <v>1166</v>
      </c>
      <c r="D1190" s="195">
        <f t="shared" ca="1" si="94"/>
        <v>-0.78397304768937348</v>
      </c>
      <c r="E1190" s="195">
        <f t="shared" ca="1" si="90"/>
        <v>207.18637545093824</v>
      </c>
      <c r="F1190" s="195">
        <f t="shared" ca="1" si="91"/>
        <v>219.69003557643975</v>
      </c>
      <c r="G1190" s="195">
        <f t="shared" ca="1" si="92"/>
        <v>0</v>
      </c>
      <c r="H1190" s="195">
        <f t="shared" ca="1" si="93"/>
        <v>0</v>
      </c>
      <c r="O1190" s="154"/>
      <c r="P1190" s="154"/>
    </row>
    <row r="1191" spans="3:16" hidden="1" outlineLevel="2">
      <c r="C1191" s="179">
        <v>1167</v>
      </c>
      <c r="D1191" s="195">
        <f t="shared" ca="1" si="94"/>
        <v>-1.2839975390064329</v>
      </c>
      <c r="E1191" s="195">
        <f t="shared" ca="1" si="90"/>
        <v>185.63001521165671</v>
      </c>
      <c r="F1191" s="195">
        <f t="shared" ca="1" si="91"/>
        <v>202.84658456793693</v>
      </c>
      <c r="G1191" s="195">
        <f t="shared" ca="1" si="92"/>
        <v>0</v>
      </c>
      <c r="H1191" s="195">
        <f t="shared" ca="1" si="93"/>
        <v>0</v>
      </c>
      <c r="O1191" s="154"/>
      <c r="P1191" s="154"/>
    </row>
    <row r="1192" spans="3:16" hidden="1" outlineLevel="2">
      <c r="C1192" s="179">
        <v>1168</v>
      </c>
      <c r="D1192" s="195">
        <f t="shared" ca="1" si="94"/>
        <v>-0.55793647114268652</v>
      </c>
      <c r="E1192" s="195">
        <f t="shared" ca="1" si="90"/>
        <v>217.73582908377051</v>
      </c>
      <c r="F1192" s="195">
        <f t="shared" ca="1" si="91"/>
        <v>227.75640988555574</v>
      </c>
      <c r="G1192" s="195">
        <f t="shared" ca="1" si="92"/>
        <v>0</v>
      </c>
      <c r="H1192" s="195">
        <f t="shared" ca="1" si="93"/>
        <v>0</v>
      </c>
      <c r="O1192" s="154"/>
      <c r="P1192" s="154"/>
    </row>
    <row r="1193" spans="3:16" hidden="1" outlineLevel="2">
      <c r="C1193" s="179">
        <v>1169</v>
      </c>
      <c r="D1193" s="195">
        <f t="shared" ca="1" si="94"/>
        <v>0.52082487776850428</v>
      </c>
      <c r="E1193" s="195">
        <f t="shared" ca="1" si="90"/>
        <v>275.97308078486213</v>
      </c>
      <c r="F1193" s="195">
        <f t="shared" ca="1" si="91"/>
        <v>270.52616238087353</v>
      </c>
      <c r="G1193" s="195">
        <f t="shared" ca="1" si="92"/>
        <v>25.973080784862134</v>
      </c>
      <c r="H1193" s="195">
        <f t="shared" ca="1" si="93"/>
        <v>20.526162380873529</v>
      </c>
      <c r="O1193" s="154"/>
      <c r="P1193" s="154"/>
    </row>
    <row r="1194" spans="3:16" hidden="1" outlineLevel="2">
      <c r="C1194" s="179">
        <v>1170</v>
      </c>
      <c r="D1194" s="195">
        <f t="shared" ca="1" si="94"/>
        <v>-0.12079723618086138</v>
      </c>
      <c r="E1194" s="195">
        <f t="shared" ca="1" si="90"/>
        <v>239.6857961432998</v>
      </c>
      <c r="F1194" s="195">
        <f t="shared" ca="1" si="91"/>
        <v>244.20607096579678</v>
      </c>
      <c r="G1194" s="195">
        <f t="shared" ca="1" si="92"/>
        <v>0</v>
      </c>
      <c r="H1194" s="195">
        <f t="shared" ca="1" si="93"/>
        <v>0</v>
      </c>
      <c r="O1194" s="154"/>
      <c r="P1194" s="154"/>
    </row>
    <row r="1195" spans="3:16" hidden="1" outlineLevel="2">
      <c r="C1195" s="179">
        <v>1171</v>
      </c>
      <c r="D1195" s="195">
        <f t="shared" ca="1" si="94"/>
        <v>1.8350461266468108</v>
      </c>
      <c r="E1195" s="195">
        <f t="shared" ca="1" si="90"/>
        <v>368.35912831743394</v>
      </c>
      <c r="F1195" s="195">
        <f t="shared" ca="1" si="91"/>
        <v>333.6268924960454</v>
      </c>
      <c r="G1195" s="195">
        <f t="shared" ca="1" si="92"/>
        <v>118.35912831743394</v>
      </c>
      <c r="H1195" s="195">
        <f t="shared" ca="1" si="93"/>
        <v>83.6268924960454</v>
      </c>
      <c r="O1195" s="154"/>
      <c r="P1195" s="154"/>
    </row>
    <row r="1196" spans="3:16" hidden="1" outlineLevel="2">
      <c r="C1196" s="179">
        <v>1172</v>
      </c>
      <c r="D1196" s="195">
        <f t="shared" ca="1" si="94"/>
        <v>0.6700027993660852</v>
      </c>
      <c r="E1196" s="195">
        <f t="shared" ca="1" si="90"/>
        <v>285.16844973410957</v>
      </c>
      <c r="F1196" s="195">
        <f t="shared" ca="1" si="91"/>
        <v>277.04135674741997</v>
      </c>
      <c r="G1196" s="195">
        <f t="shared" ca="1" si="92"/>
        <v>35.168449734109572</v>
      </c>
      <c r="H1196" s="195">
        <f t="shared" ca="1" si="93"/>
        <v>27.041356747419968</v>
      </c>
      <c r="O1196" s="154"/>
      <c r="P1196" s="154"/>
    </row>
    <row r="1197" spans="3:16" hidden="1" outlineLevel="2">
      <c r="C1197" s="179">
        <v>1173</v>
      </c>
      <c r="D1197" s="195">
        <f t="shared" ca="1" si="94"/>
        <v>1.4977638805302628E-2</v>
      </c>
      <c r="E1197" s="195">
        <f t="shared" ca="1" si="90"/>
        <v>246.94379325290527</v>
      </c>
      <c r="F1197" s="195">
        <f t="shared" ca="1" si="91"/>
        <v>249.55323327824146</v>
      </c>
      <c r="G1197" s="195">
        <f t="shared" ca="1" si="92"/>
        <v>0</v>
      </c>
      <c r="H1197" s="195">
        <f t="shared" ca="1" si="93"/>
        <v>0</v>
      </c>
      <c r="O1197" s="154"/>
      <c r="P1197" s="154"/>
    </row>
    <row r="1198" spans="3:16" hidden="1" outlineLevel="2">
      <c r="C1198" s="179">
        <v>1174</v>
      </c>
      <c r="D1198" s="195">
        <f t="shared" ca="1" si="94"/>
        <v>-0.99224815779204933</v>
      </c>
      <c r="E1198" s="195">
        <f t="shared" ca="1" si="90"/>
        <v>197.91891832347096</v>
      </c>
      <c r="F1198" s="195">
        <f t="shared" ca="1" si="91"/>
        <v>212.51062987865132</v>
      </c>
      <c r="G1198" s="195">
        <f t="shared" ca="1" si="92"/>
        <v>0</v>
      </c>
      <c r="H1198" s="195">
        <f t="shared" ca="1" si="93"/>
        <v>0</v>
      </c>
      <c r="O1198" s="154"/>
      <c r="P1198" s="154"/>
    </row>
    <row r="1199" spans="3:16" hidden="1" outlineLevel="2">
      <c r="C1199" s="179">
        <v>1175</v>
      </c>
      <c r="D1199" s="195">
        <f t="shared" ca="1" si="94"/>
        <v>1.1420556113657869</v>
      </c>
      <c r="E1199" s="195">
        <f t="shared" ca="1" si="90"/>
        <v>316.33363579446649</v>
      </c>
      <c r="F1199" s="195">
        <f t="shared" ca="1" si="91"/>
        <v>298.70970512432342</v>
      </c>
      <c r="G1199" s="195">
        <f t="shared" ca="1" si="92"/>
        <v>66.333635794466488</v>
      </c>
      <c r="H1199" s="195">
        <f t="shared" ca="1" si="93"/>
        <v>48.70970512432342</v>
      </c>
      <c r="O1199" s="154"/>
      <c r="P1199" s="154"/>
    </row>
    <row r="1200" spans="3:16" hidden="1" outlineLevel="2">
      <c r="C1200" s="179">
        <v>1176</v>
      </c>
      <c r="D1200" s="195">
        <f t="shared" ca="1" si="94"/>
        <v>-1.0345042670628977</v>
      </c>
      <c r="E1200" s="195">
        <f t="shared" ca="1" si="90"/>
        <v>196.08987758963769</v>
      </c>
      <c r="F1200" s="195">
        <f t="shared" ca="1" si="91"/>
        <v>211.08291057030172</v>
      </c>
      <c r="G1200" s="195">
        <f t="shared" ca="1" si="92"/>
        <v>0</v>
      </c>
      <c r="H1200" s="195">
        <f t="shared" ca="1" si="93"/>
        <v>0</v>
      </c>
      <c r="O1200" s="154"/>
      <c r="P1200" s="154"/>
    </row>
    <row r="1201" spans="3:16" hidden="1" outlineLevel="2">
      <c r="C1201" s="179">
        <v>1177</v>
      </c>
      <c r="D1201" s="195">
        <f t="shared" ca="1" si="94"/>
        <v>-0.71029547773277846</v>
      </c>
      <c r="E1201" s="195">
        <f t="shared" ca="1" si="90"/>
        <v>210.5676271625733</v>
      </c>
      <c r="F1201" s="195">
        <f t="shared" ca="1" si="91"/>
        <v>222.2874189246204</v>
      </c>
      <c r="G1201" s="195">
        <f t="shared" ca="1" si="92"/>
        <v>0</v>
      </c>
      <c r="H1201" s="195">
        <f t="shared" ca="1" si="93"/>
        <v>0</v>
      </c>
      <c r="O1201" s="154"/>
      <c r="P1201" s="154"/>
    </row>
    <row r="1202" spans="3:16" hidden="1" outlineLevel="2">
      <c r="C1202" s="179">
        <v>1178</v>
      </c>
      <c r="D1202" s="195">
        <f t="shared" ca="1" si="94"/>
        <v>1.0152706936287892</v>
      </c>
      <c r="E1202" s="195">
        <f t="shared" ca="1" si="90"/>
        <v>307.64324942573256</v>
      </c>
      <c r="F1202" s="195">
        <f t="shared" ca="1" si="91"/>
        <v>292.72878483094701</v>
      </c>
      <c r="G1202" s="195">
        <f t="shared" ca="1" si="92"/>
        <v>57.643249425732563</v>
      </c>
      <c r="H1202" s="195">
        <f t="shared" ca="1" si="93"/>
        <v>42.728784830947006</v>
      </c>
      <c r="O1202" s="154"/>
      <c r="P1202" s="154"/>
    </row>
    <row r="1203" spans="3:16" hidden="1" outlineLevel="2">
      <c r="C1203" s="179">
        <v>1179</v>
      </c>
      <c r="D1203" s="195">
        <f t="shared" ca="1" si="94"/>
        <v>9.2603800791619048E-2</v>
      </c>
      <c r="E1203" s="195">
        <f t="shared" ca="1" si="90"/>
        <v>251.19171156802565</v>
      </c>
      <c r="F1203" s="195">
        <f t="shared" ca="1" si="91"/>
        <v>252.66279207267112</v>
      </c>
      <c r="G1203" s="195">
        <f t="shared" ca="1" si="92"/>
        <v>1.1917115680256529</v>
      </c>
      <c r="H1203" s="195">
        <f t="shared" ca="1" si="93"/>
        <v>2.6627920726711238</v>
      </c>
      <c r="O1203" s="154"/>
      <c r="P1203" s="154"/>
    </row>
    <row r="1204" spans="3:16" hidden="1" outlineLevel="2">
      <c r="C1204" s="179">
        <v>1180</v>
      </c>
      <c r="D1204" s="195">
        <f t="shared" ca="1" si="94"/>
        <v>-0.17561987105619925</v>
      </c>
      <c r="E1204" s="195">
        <f t="shared" ca="1" si="90"/>
        <v>236.81600511541473</v>
      </c>
      <c r="F1204" s="195">
        <f t="shared" ca="1" si="91"/>
        <v>242.07962538094247</v>
      </c>
      <c r="G1204" s="195">
        <f t="shared" ca="1" si="92"/>
        <v>0</v>
      </c>
      <c r="H1204" s="195">
        <f t="shared" ca="1" si="93"/>
        <v>0</v>
      </c>
      <c r="O1204" s="154"/>
      <c r="P1204" s="154"/>
    </row>
    <row r="1205" spans="3:16" hidden="1" outlineLevel="2">
      <c r="C1205" s="179">
        <v>1181</v>
      </c>
      <c r="D1205" s="195">
        <f t="shared" ca="1" si="94"/>
        <v>1.0454552691574847E-2</v>
      </c>
      <c r="E1205" s="195">
        <f t="shared" ca="1" si="90"/>
        <v>246.69850414799336</v>
      </c>
      <c r="F1205" s="195">
        <f t="shared" ca="1" si="91"/>
        <v>249.37323140689958</v>
      </c>
      <c r="G1205" s="195">
        <f t="shared" ca="1" si="92"/>
        <v>0</v>
      </c>
      <c r="H1205" s="195">
        <f t="shared" ca="1" si="93"/>
        <v>0</v>
      </c>
      <c r="O1205" s="154"/>
      <c r="P1205" s="154"/>
    </row>
    <row r="1206" spans="3:16" hidden="1" outlineLevel="2">
      <c r="C1206" s="179">
        <v>1182</v>
      </c>
      <c r="D1206" s="195">
        <f t="shared" ca="1" si="94"/>
        <v>0.83758659050027173</v>
      </c>
      <c r="E1206" s="195">
        <f t="shared" ca="1" si="90"/>
        <v>295.864282899258</v>
      </c>
      <c r="F1206" s="195">
        <f t="shared" ca="1" si="91"/>
        <v>284.54773510033579</v>
      </c>
      <c r="G1206" s="195">
        <f t="shared" ca="1" si="92"/>
        <v>45.864282899258001</v>
      </c>
      <c r="H1206" s="195">
        <f t="shared" ca="1" si="93"/>
        <v>34.547735100335785</v>
      </c>
      <c r="O1206" s="154"/>
      <c r="P1206" s="154"/>
    </row>
    <row r="1207" spans="3:16" hidden="1" outlineLevel="2">
      <c r="C1207" s="179">
        <v>1183</v>
      </c>
      <c r="D1207" s="195">
        <f t="shared" ca="1" si="94"/>
        <v>0.98231979361674671</v>
      </c>
      <c r="E1207" s="195">
        <f t="shared" ca="1" si="90"/>
        <v>305.42400785309508</v>
      </c>
      <c r="F1207" s="195">
        <f t="shared" ca="1" si="91"/>
        <v>291.19407103259647</v>
      </c>
      <c r="G1207" s="195">
        <f t="shared" ca="1" si="92"/>
        <v>55.424007853095077</v>
      </c>
      <c r="H1207" s="195">
        <f t="shared" ca="1" si="93"/>
        <v>41.194071032596469</v>
      </c>
      <c r="O1207" s="154"/>
      <c r="P1207" s="154"/>
    </row>
    <row r="1208" spans="3:16" hidden="1" outlineLevel="2">
      <c r="C1208" s="179">
        <v>1184</v>
      </c>
      <c r="D1208" s="195">
        <f t="shared" ca="1" si="94"/>
        <v>-0.14978935495057866</v>
      </c>
      <c r="E1208" s="195">
        <f t="shared" ca="1" si="90"/>
        <v>238.16384460634794</v>
      </c>
      <c r="F1208" s="195">
        <f t="shared" ca="1" si="91"/>
        <v>243.07921574509749</v>
      </c>
      <c r="G1208" s="195">
        <f t="shared" ca="1" si="92"/>
        <v>0</v>
      </c>
      <c r="H1208" s="195">
        <f t="shared" ca="1" si="93"/>
        <v>0</v>
      </c>
      <c r="O1208" s="154"/>
      <c r="P1208" s="154"/>
    </row>
    <row r="1209" spans="3:16" hidden="1" outlineLevel="2">
      <c r="C1209" s="179">
        <v>1185</v>
      </c>
      <c r="D1209" s="195">
        <f t="shared" ca="1" si="94"/>
        <v>-1.403589340206064</v>
      </c>
      <c r="E1209" s="195">
        <f t="shared" ca="1" si="90"/>
        <v>180.81589016839925</v>
      </c>
      <c r="F1209" s="195">
        <f t="shared" ca="1" si="91"/>
        <v>199.01332211401851</v>
      </c>
      <c r="G1209" s="195">
        <f t="shared" ca="1" si="92"/>
        <v>0</v>
      </c>
      <c r="H1209" s="195">
        <f t="shared" ca="1" si="93"/>
        <v>0</v>
      </c>
      <c r="O1209" s="154"/>
      <c r="P1209" s="154"/>
    </row>
    <row r="1210" spans="3:16" hidden="1" outlineLevel="2">
      <c r="C1210" s="179">
        <v>1186</v>
      </c>
      <c r="D1210" s="195">
        <f t="shared" ca="1" si="94"/>
        <v>-0.73212070774277116</v>
      </c>
      <c r="E1210" s="195">
        <f t="shared" ca="1" si="90"/>
        <v>209.56029982257596</v>
      </c>
      <c r="F1210" s="195">
        <f t="shared" ca="1" si="91"/>
        <v>221.5148210265443</v>
      </c>
      <c r="G1210" s="195">
        <f t="shared" ca="1" si="92"/>
        <v>0</v>
      </c>
      <c r="H1210" s="195">
        <f t="shared" ca="1" si="93"/>
        <v>0</v>
      </c>
      <c r="O1210" s="154"/>
      <c r="P1210" s="154"/>
    </row>
    <row r="1211" spans="3:16" hidden="1" outlineLevel="2">
      <c r="C1211" s="179">
        <v>1187</v>
      </c>
      <c r="D1211" s="195">
        <f t="shared" ca="1" si="94"/>
        <v>-0.31680191700834281</v>
      </c>
      <c r="E1211" s="195">
        <f t="shared" ca="1" si="90"/>
        <v>229.58276112711536</v>
      </c>
      <c r="F1211" s="195">
        <f t="shared" ca="1" si="91"/>
        <v>236.68834591916919</v>
      </c>
      <c r="G1211" s="195">
        <f t="shared" ca="1" si="92"/>
        <v>0</v>
      </c>
      <c r="H1211" s="195">
        <f t="shared" ca="1" si="93"/>
        <v>0</v>
      </c>
      <c r="O1211" s="154"/>
      <c r="P1211" s="154"/>
    </row>
    <row r="1212" spans="3:16" hidden="1" outlineLevel="2">
      <c r="C1212" s="179">
        <v>1188</v>
      </c>
      <c r="D1212" s="195">
        <f t="shared" ca="1" si="94"/>
        <v>1.2305021126103606</v>
      </c>
      <c r="E1212" s="195">
        <f t="shared" ca="1" si="90"/>
        <v>322.54109356595853</v>
      </c>
      <c r="F1212" s="195">
        <f t="shared" ca="1" si="91"/>
        <v>302.95426928642752</v>
      </c>
      <c r="G1212" s="195">
        <f t="shared" ca="1" si="92"/>
        <v>72.541093565958533</v>
      </c>
      <c r="H1212" s="195">
        <f t="shared" ca="1" si="93"/>
        <v>52.954269286427518</v>
      </c>
      <c r="O1212" s="154"/>
      <c r="P1212" s="154"/>
    </row>
    <row r="1213" spans="3:16" hidden="1" outlineLevel="2">
      <c r="C1213" s="179">
        <v>1189</v>
      </c>
      <c r="D1213" s="195">
        <f t="shared" ca="1" si="94"/>
        <v>-0.13205556047117509</v>
      </c>
      <c r="E1213" s="195">
        <f t="shared" ca="1" si="90"/>
        <v>239.09363474952002</v>
      </c>
      <c r="F1213" s="195">
        <f t="shared" ca="1" si="91"/>
        <v>243.76786740011843</v>
      </c>
      <c r="G1213" s="195">
        <f t="shared" ca="1" si="92"/>
        <v>0</v>
      </c>
      <c r="H1213" s="195">
        <f t="shared" ca="1" si="93"/>
        <v>0</v>
      </c>
      <c r="O1213" s="154"/>
      <c r="P1213" s="154"/>
    </row>
    <row r="1214" spans="3:16" hidden="1" outlineLevel="2">
      <c r="C1214" s="179">
        <v>1190</v>
      </c>
      <c r="D1214" s="195">
        <f t="shared" ca="1" si="94"/>
        <v>-0.24108735169594558</v>
      </c>
      <c r="E1214" s="195">
        <f t="shared" ca="1" si="90"/>
        <v>233.43397091104623</v>
      </c>
      <c r="F1214" s="195">
        <f t="shared" ca="1" si="91"/>
        <v>239.56453485227939</v>
      </c>
      <c r="G1214" s="195">
        <f t="shared" ca="1" si="92"/>
        <v>0</v>
      </c>
      <c r="H1214" s="195">
        <f t="shared" ca="1" si="93"/>
        <v>0</v>
      </c>
      <c r="O1214" s="154"/>
      <c r="P1214" s="154"/>
    </row>
    <row r="1215" spans="3:16" hidden="1" outlineLevel="2">
      <c r="C1215" s="179">
        <v>1191</v>
      </c>
      <c r="D1215" s="195">
        <f t="shared" ca="1" si="94"/>
        <v>-0.36429217657589369</v>
      </c>
      <c r="E1215" s="195">
        <f t="shared" ca="1" si="90"/>
        <v>227.19966771796888</v>
      </c>
      <c r="F1215" s="195">
        <f t="shared" ca="1" si="91"/>
        <v>234.90196946515161</v>
      </c>
      <c r="G1215" s="195">
        <f t="shared" ca="1" si="92"/>
        <v>0</v>
      </c>
      <c r="H1215" s="195">
        <f t="shared" ca="1" si="93"/>
        <v>0</v>
      </c>
      <c r="O1215" s="154"/>
      <c r="P1215" s="154"/>
    </row>
    <row r="1216" spans="3:16" hidden="1" outlineLevel="2">
      <c r="C1216" s="179">
        <v>1192</v>
      </c>
      <c r="D1216" s="195">
        <f t="shared" ca="1" si="94"/>
        <v>-2.1324689467161573</v>
      </c>
      <c r="E1216" s="195">
        <f t="shared" ca="1" si="90"/>
        <v>154.05859967765556</v>
      </c>
      <c r="F1216" s="195">
        <f t="shared" ca="1" si="91"/>
        <v>177.16746326387292</v>
      </c>
      <c r="G1216" s="195">
        <f t="shared" ca="1" si="92"/>
        <v>0</v>
      </c>
      <c r="H1216" s="195">
        <f t="shared" ca="1" si="93"/>
        <v>0</v>
      </c>
      <c r="O1216" s="154"/>
      <c r="P1216" s="154"/>
    </row>
    <row r="1217" spans="3:16" hidden="1" outlineLevel="2">
      <c r="C1217" s="179">
        <v>1193</v>
      </c>
      <c r="D1217" s="195">
        <f t="shared" ca="1" si="94"/>
        <v>2.5103746029310492</v>
      </c>
      <c r="E1217" s="195">
        <f t="shared" ca="1" si="90"/>
        <v>427.27960679250691</v>
      </c>
      <c r="F1217" s="195">
        <f t="shared" ca="1" si="91"/>
        <v>371.57724249696338</v>
      </c>
      <c r="G1217" s="195">
        <f t="shared" ca="1" si="92"/>
        <v>177.27960679250691</v>
      </c>
      <c r="H1217" s="195">
        <f t="shared" ca="1" si="93"/>
        <v>121.57724249696338</v>
      </c>
      <c r="O1217" s="154"/>
      <c r="P1217" s="154"/>
    </row>
    <row r="1218" spans="3:16" hidden="1" outlineLevel="2">
      <c r="C1218" s="179">
        <v>1194</v>
      </c>
      <c r="D1218" s="195">
        <f t="shared" ca="1" si="94"/>
        <v>-1.1045392976889796</v>
      </c>
      <c r="E1218" s="195">
        <f t="shared" ca="1" si="90"/>
        <v>193.09558362735893</v>
      </c>
      <c r="F1218" s="195">
        <f t="shared" ca="1" si="91"/>
        <v>208.73770880611855</v>
      </c>
      <c r="G1218" s="195">
        <f t="shared" ca="1" si="92"/>
        <v>0</v>
      </c>
      <c r="H1218" s="195">
        <f t="shared" ca="1" si="93"/>
        <v>0</v>
      </c>
      <c r="O1218" s="154"/>
      <c r="P1218" s="154"/>
    </row>
    <row r="1219" spans="3:16" hidden="1" outlineLevel="2">
      <c r="C1219" s="179">
        <v>1195</v>
      </c>
      <c r="D1219" s="195">
        <f t="shared" ca="1" si="94"/>
        <v>-0.41283159872191849</v>
      </c>
      <c r="E1219" s="195">
        <f t="shared" ca="1" si="90"/>
        <v>224.78948719243138</v>
      </c>
      <c r="F1219" s="195">
        <f t="shared" ca="1" si="91"/>
        <v>233.09005984848093</v>
      </c>
      <c r="G1219" s="195">
        <f t="shared" ca="1" si="92"/>
        <v>0</v>
      </c>
      <c r="H1219" s="195">
        <f t="shared" ca="1" si="93"/>
        <v>0</v>
      </c>
      <c r="O1219" s="154"/>
      <c r="P1219" s="154"/>
    </row>
    <row r="1220" spans="3:16" hidden="1" outlineLevel="2">
      <c r="C1220" s="179">
        <v>1196</v>
      </c>
      <c r="D1220" s="195">
        <f t="shared" ca="1" si="94"/>
        <v>-0.60597379114661154</v>
      </c>
      <c r="E1220" s="195">
        <f t="shared" ca="1" si="90"/>
        <v>215.44980994458325</v>
      </c>
      <c r="F1220" s="195">
        <f t="shared" ca="1" si="91"/>
        <v>226.01772043223886</v>
      </c>
      <c r="G1220" s="195">
        <f t="shared" ca="1" si="92"/>
        <v>0</v>
      </c>
      <c r="H1220" s="195">
        <f t="shared" ca="1" si="93"/>
        <v>0</v>
      </c>
      <c r="O1220" s="154"/>
      <c r="P1220" s="154"/>
    </row>
    <row r="1221" spans="3:16" hidden="1" outlineLevel="2">
      <c r="C1221" s="179">
        <v>1197</v>
      </c>
      <c r="D1221" s="195">
        <f t="shared" ca="1" si="94"/>
        <v>-0.34406026716024674</v>
      </c>
      <c r="E1221" s="195">
        <f t="shared" ca="1" si="90"/>
        <v>228.21187921941603</v>
      </c>
      <c r="F1221" s="195">
        <f t="shared" ca="1" si="91"/>
        <v>235.66135130787626</v>
      </c>
      <c r="G1221" s="195">
        <f t="shared" ca="1" si="92"/>
        <v>0</v>
      </c>
      <c r="H1221" s="195">
        <f t="shared" ca="1" si="93"/>
        <v>0</v>
      </c>
      <c r="O1221" s="154"/>
      <c r="P1221" s="154"/>
    </row>
    <row r="1222" spans="3:16" hidden="1" outlineLevel="2">
      <c r="C1222" s="179">
        <v>1198</v>
      </c>
      <c r="D1222" s="195">
        <f t="shared" ca="1" si="94"/>
        <v>-1.5186497995033752</v>
      </c>
      <c r="E1222" s="195">
        <f t="shared" ca="1" si="90"/>
        <v>176.30205474042117</v>
      </c>
      <c r="F1222" s="195">
        <f t="shared" ca="1" si="91"/>
        <v>195.39369209086959</v>
      </c>
      <c r="G1222" s="195">
        <f t="shared" ca="1" si="92"/>
        <v>0</v>
      </c>
      <c r="H1222" s="195">
        <f t="shared" ca="1" si="93"/>
        <v>0</v>
      </c>
      <c r="O1222" s="154"/>
      <c r="P1222" s="154"/>
    </row>
    <row r="1223" spans="3:16" hidden="1" outlineLevel="2">
      <c r="C1223" s="179">
        <v>1199</v>
      </c>
      <c r="D1223" s="195">
        <f t="shared" ca="1" si="94"/>
        <v>0.72629164840271343</v>
      </c>
      <c r="E1223" s="195">
        <f t="shared" ca="1" si="90"/>
        <v>288.71718218349753</v>
      </c>
      <c r="F1223" s="195">
        <f t="shared" ca="1" si="91"/>
        <v>279.54028605473457</v>
      </c>
      <c r="G1223" s="195">
        <f t="shared" ca="1" si="92"/>
        <v>38.717182183497528</v>
      </c>
      <c r="H1223" s="195">
        <f t="shared" ca="1" si="93"/>
        <v>29.540286054734565</v>
      </c>
      <c r="O1223" s="154"/>
      <c r="P1223" s="154"/>
    </row>
    <row r="1224" spans="3:16" hidden="1" outlineLevel="2">
      <c r="C1224" s="179">
        <v>1200</v>
      </c>
      <c r="D1224" s="195">
        <f t="shared" ca="1" si="94"/>
        <v>0.34054753298029933</v>
      </c>
      <c r="E1224" s="195">
        <f t="shared" ca="1" si="90"/>
        <v>265.25551436578621</v>
      </c>
      <c r="F1224" s="195">
        <f t="shared" ca="1" si="91"/>
        <v>262.85685670101918</v>
      </c>
      <c r="G1224" s="195">
        <f t="shared" ca="1" si="92"/>
        <v>15.255514365786212</v>
      </c>
      <c r="H1224" s="195">
        <f t="shared" ca="1" si="93"/>
        <v>12.856856701019183</v>
      </c>
      <c r="O1224" s="154"/>
      <c r="P1224" s="154"/>
    </row>
    <row r="1225" spans="3:16" hidden="1" outlineLevel="2">
      <c r="C1225" s="179">
        <v>1201</v>
      </c>
      <c r="D1225" s="195">
        <f t="shared" ca="1" si="94"/>
        <v>0.5265588711850816</v>
      </c>
      <c r="E1225" s="195">
        <f t="shared" ca="1" si="90"/>
        <v>276.3209841117914</v>
      </c>
      <c r="F1225" s="195">
        <f t="shared" ca="1" si="91"/>
        <v>270.77373393641</v>
      </c>
      <c r="G1225" s="195">
        <f t="shared" ca="1" si="92"/>
        <v>26.320984111791404</v>
      </c>
      <c r="H1225" s="195">
        <f t="shared" ca="1" si="93"/>
        <v>20.773733936409997</v>
      </c>
      <c r="O1225" s="154"/>
      <c r="P1225" s="154"/>
    </row>
    <row r="1226" spans="3:16" hidden="1" outlineLevel="2">
      <c r="C1226" s="179">
        <v>1202</v>
      </c>
      <c r="D1226" s="195">
        <f t="shared" ca="1" si="94"/>
        <v>2.377999171326594E-3</v>
      </c>
      <c r="E1226" s="195">
        <f t="shared" ca="1" si="90"/>
        <v>246.26111462136396</v>
      </c>
      <c r="F1226" s="195">
        <f t="shared" ca="1" si="91"/>
        <v>249.05213769831104</v>
      </c>
      <c r="G1226" s="195">
        <f t="shared" ca="1" si="92"/>
        <v>0</v>
      </c>
      <c r="H1226" s="195">
        <f t="shared" ca="1" si="93"/>
        <v>0</v>
      </c>
      <c r="O1226" s="154"/>
      <c r="P1226" s="154"/>
    </row>
    <row r="1227" spans="3:16" hidden="1" outlineLevel="2">
      <c r="C1227" s="179">
        <v>1203</v>
      </c>
      <c r="D1227" s="195">
        <f t="shared" ca="1" si="94"/>
        <v>0.11667731507705963</v>
      </c>
      <c r="E1227" s="195">
        <f t="shared" ca="1" si="90"/>
        <v>252.52386711390253</v>
      </c>
      <c r="F1227" s="195">
        <f t="shared" ca="1" si="91"/>
        <v>253.6349808848035</v>
      </c>
      <c r="G1227" s="195">
        <f t="shared" ca="1" si="92"/>
        <v>2.5238671139025257</v>
      </c>
      <c r="H1227" s="195">
        <f t="shared" ca="1" si="93"/>
        <v>3.6349808848034968</v>
      </c>
      <c r="O1227" s="154"/>
      <c r="P1227" s="154"/>
    </row>
    <row r="1228" spans="3:16" hidden="1" outlineLevel="2">
      <c r="C1228" s="179">
        <v>1204</v>
      </c>
      <c r="D1228" s="195">
        <f t="shared" ca="1" si="94"/>
        <v>-0.7687989260983058</v>
      </c>
      <c r="E1228" s="195">
        <f t="shared" ca="1" si="90"/>
        <v>207.87828606021742</v>
      </c>
      <c r="F1228" s="195">
        <f t="shared" ca="1" si="91"/>
        <v>220.22248125756596</v>
      </c>
      <c r="G1228" s="195">
        <f t="shared" ca="1" si="92"/>
        <v>0</v>
      </c>
      <c r="H1228" s="195">
        <f t="shared" ca="1" si="93"/>
        <v>0</v>
      </c>
      <c r="O1228" s="154"/>
      <c r="P1228" s="154"/>
    </row>
    <row r="1229" spans="3:16" hidden="1" outlineLevel="2">
      <c r="C1229" s="179">
        <v>1205</v>
      </c>
      <c r="D1229" s="195">
        <f t="shared" ca="1" si="94"/>
        <v>-1.0101579475958318</v>
      </c>
      <c r="E1229" s="195">
        <f t="shared" ca="1" si="90"/>
        <v>197.1416254986643</v>
      </c>
      <c r="F1229" s="195">
        <f t="shared" ca="1" si="91"/>
        <v>211.90433134175456</v>
      </c>
      <c r="G1229" s="195">
        <f t="shared" ca="1" si="92"/>
        <v>0</v>
      </c>
      <c r="H1229" s="195">
        <f t="shared" ca="1" si="93"/>
        <v>0</v>
      </c>
      <c r="O1229" s="154"/>
      <c r="P1229" s="154"/>
    </row>
    <row r="1230" spans="3:16" hidden="1" outlineLevel="2">
      <c r="C1230" s="179">
        <v>1206</v>
      </c>
      <c r="D1230" s="195">
        <f t="shared" ca="1" si="94"/>
        <v>0.13232625308989399</v>
      </c>
      <c r="E1230" s="195">
        <f t="shared" ca="1" si="90"/>
        <v>253.39361865207093</v>
      </c>
      <c r="F1230" s="195">
        <f t="shared" ca="1" si="91"/>
        <v>254.26895549489376</v>
      </c>
      <c r="G1230" s="195">
        <f t="shared" ca="1" si="92"/>
        <v>3.3936186520709271</v>
      </c>
      <c r="H1230" s="195">
        <f t="shared" ca="1" si="93"/>
        <v>4.2689554948937598</v>
      </c>
      <c r="O1230" s="154"/>
      <c r="P1230" s="154"/>
    </row>
    <row r="1231" spans="3:16" hidden="1" outlineLevel="2">
      <c r="C1231" s="179">
        <v>1207</v>
      </c>
      <c r="D1231" s="195">
        <f t="shared" ca="1" si="94"/>
        <v>-0.79315744064848925</v>
      </c>
      <c r="E1231" s="195">
        <f t="shared" ca="1" si="90"/>
        <v>206.76870418475545</v>
      </c>
      <c r="F1231" s="195">
        <f t="shared" ca="1" si="91"/>
        <v>219.36838944208876</v>
      </c>
      <c r="G1231" s="195">
        <f t="shared" ca="1" si="92"/>
        <v>0</v>
      </c>
      <c r="H1231" s="195">
        <f t="shared" ca="1" si="93"/>
        <v>0</v>
      </c>
      <c r="O1231" s="154"/>
      <c r="P1231" s="154"/>
    </row>
    <row r="1232" spans="3:16" hidden="1" outlineLevel="2">
      <c r="C1232" s="179">
        <v>1208</v>
      </c>
      <c r="D1232" s="195">
        <f t="shared" ca="1" si="94"/>
        <v>-0.98050215407600061</v>
      </c>
      <c r="E1232" s="195">
        <f t="shared" ca="1" si="90"/>
        <v>198.43036344628425</v>
      </c>
      <c r="F1232" s="195">
        <f t="shared" ca="1" si="91"/>
        <v>212.90920793622149</v>
      </c>
      <c r="G1232" s="195">
        <f t="shared" ca="1" si="92"/>
        <v>0</v>
      </c>
      <c r="H1232" s="195">
        <f t="shared" ca="1" si="93"/>
        <v>0</v>
      </c>
      <c r="O1232" s="154"/>
      <c r="P1232" s="154"/>
    </row>
    <row r="1233" spans="3:16" hidden="1" outlineLevel="2">
      <c r="C1233" s="179">
        <v>1209</v>
      </c>
      <c r="D1233" s="195">
        <f t="shared" ca="1" si="94"/>
        <v>-0.97944990990322089</v>
      </c>
      <c r="E1233" s="195">
        <f t="shared" ca="1" si="90"/>
        <v>198.47624476904898</v>
      </c>
      <c r="F1233" s="195">
        <f t="shared" ca="1" si="91"/>
        <v>212.9449502828586</v>
      </c>
      <c r="G1233" s="195">
        <f t="shared" ca="1" si="92"/>
        <v>0</v>
      </c>
      <c r="H1233" s="195">
        <f t="shared" ca="1" si="93"/>
        <v>0</v>
      </c>
      <c r="O1233" s="154"/>
      <c r="P1233" s="154"/>
    </row>
    <row r="1234" spans="3:16" hidden="1" outlineLevel="2">
      <c r="C1234" s="179">
        <v>1210</v>
      </c>
      <c r="D1234" s="195">
        <f t="shared" ca="1" si="94"/>
        <v>-0.33463782360213751</v>
      </c>
      <c r="E1234" s="195">
        <f t="shared" ca="1" si="90"/>
        <v>228.68482623480335</v>
      </c>
      <c r="F1234" s="195">
        <f t="shared" ca="1" si="91"/>
        <v>236.01584947099656</v>
      </c>
      <c r="G1234" s="195">
        <f t="shared" ca="1" si="92"/>
        <v>0</v>
      </c>
      <c r="H1234" s="195">
        <f t="shared" ca="1" si="93"/>
        <v>0</v>
      </c>
      <c r="O1234" s="154"/>
      <c r="P1234" s="154"/>
    </row>
    <row r="1235" spans="3:16" hidden="1" outlineLevel="2">
      <c r="C1235" s="179">
        <v>1211</v>
      </c>
      <c r="D1235" s="195">
        <f t="shared" ca="1" si="94"/>
        <v>0.34156205114783911</v>
      </c>
      <c r="E1235" s="195">
        <f t="shared" ca="1" si="90"/>
        <v>265.31464788456492</v>
      </c>
      <c r="F1235" s="195">
        <f t="shared" ca="1" si="91"/>
        <v>262.89940183744818</v>
      </c>
      <c r="G1235" s="195">
        <f t="shared" ca="1" si="92"/>
        <v>15.31464788456492</v>
      </c>
      <c r="H1235" s="195">
        <f t="shared" ca="1" si="93"/>
        <v>12.899401837448181</v>
      </c>
      <c r="O1235" s="154"/>
      <c r="P1235" s="154"/>
    </row>
    <row r="1236" spans="3:16" hidden="1" outlineLevel="2">
      <c r="C1236" s="179">
        <v>1212</v>
      </c>
      <c r="D1236" s="195">
        <f t="shared" ca="1" si="94"/>
        <v>1.9834923705295699</v>
      </c>
      <c r="E1236" s="195">
        <f t="shared" ca="1" si="90"/>
        <v>380.57159624263352</v>
      </c>
      <c r="F1236" s="195">
        <f t="shared" ca="1" si="91"/>
        <v>341.62189068670176</v>
      </c>
      <c r="G1236" s="195">
        <f t="shared" ca="1" si="92"/>
        <v>130.57159624263352</v>
      </c>
      <c r="H1236" s="195">
        <f t="shared" ca="1" si="93"/>
        <v>91.621890686701761</v>
      </c>
      <c r="O1236" s="154"/>
      <c r="P1236" s="154"/>
    </row>
    <row r="1237" spans="3:16" hidden="1" outlineLevel="2">
      <c r="C1237" s="179">
        <v>1213</v>
      </c>
      <c r="D1237" s="195">
        <f t="shared" ca="1" si="94"/>
        <v>-1.1241750252369727</v>
      </c>
      <c r="E1237" s="195">
        <f t="shared" ca="1" si="90"/>
        <v>192.2643101758685</v>
      </c>
      <c r="F1237" s="195">
        <f t="shared" ca="1" si="91"/>
        <v>208.08487366439255</v>
      </c>
      <c r="G1237" s="195">
        <f t="shared" ca="1" si="92"/>
        <v>0</v>
      </c>
      <c r="H1237" s="195">
        <f t="shared" ca="1" si="93"/>
        <v>0</v>
      </c>
      <c r="O1237" s="154"/>
      <c r="P1237" s="154"/>
    </row>
    <row r="1238" spans="3:16" hidden="1" outlineLevel="2">
      <c r="C1238" s="179">
        <v>1214</v>
      </c>
      <c r="D1238" s="195">
        <f t="shared" ca="1" si="94"/>
        <v>0.59361649731221289</v>
      </c>
      <c r="E1238" s="195">
        <f t="shared" ca="1" si="90"/>
        <v>280.42233004858298</v>
      </c>
      <c r="F1238" s="195">
        <f t="shared" ca="1" si="91"/>
        <v>273.6858947792843</v>
      </c>
      <c r="G1238" s="195">
        <f t="shared" ca="1" si="92"/>
        <v>30.422330048582978</v>
      </c>
      <c r="H1238" s="195">
        <f t="shared" ca="1" si="93"/>
        <v>23.685894779284297</v>
      </c>
      <c r="O1238" s="154"/>
      <c r="P1238" s="154"/>
    </row>
    <row r="1239" spans="3:16" hidden="1" outlineLevel="2">
      <c r="C1239" s="179">
        <v>1215</v>
      </c>
      <c r="D1239" s="195">
        <f t="shared" ca="1" si="94"/>
        <v>-1.5372462194599226</v>
      </c>
      <c r="E1239" s="195">
        <f t="shared" ca="1" si="90"/>
        <v>175.58316738884997</v>
      </c>
      <c r="F1239" s="195">
        <f t="shared" ca="1" si="91"/>
        <v>194.81488814489185</v>
      </c>
      <c r="G1239" s="195">
        <f t="shared" ca="1" si="92"/>
        <v>0</v>
      </c>
      <c r="H1239" s="195">
        <f t="shared" ca="1" si="93"/>
        <v>0</v>
      </c>
      <c r="O1239" s="154"/>
      <c r="P1239" s="154"/>
    </row>
    <row r="1240" spans="3:16" hidden="1" outlineLevel="2">
      <c r="C1240" s="179">
        <v>1216</v>
      </c>
      <c r="D1240" s="195">
        <f t="shared" ca="1" si="94"/>
        <v>-0.11092423256048631</v>
      </c>
      <c r="E1240" s="195">
        <f t="shared" ca="1" si="90"/>
        <v>240.20629981332024</v>
      </c>
      <c r="F1240" s="195">
        <f t="shared" ca="1" si="91"/>
        <v>244.59100245980915</v>
      </c>
      <c r="G1240" s="195">
        <f t="shared" ca="1" si="92"/>
        <v>0</v>
      </c>
      <c r="H1240" s="195">
        <f t="shared" ca="1" si="93"/>
        <v>0</v>
      </c>
      <c r="O1240" s="154"/>
      <c r="P1240" s="154"/>
    </row>
    <row r="1241" spans="3:16" hidden="1" outlineLevel="2">
      <c r="C1241" s="179">
        <v>1217</v>
      </c>
      <c r="D1241" s="195">
        <f t="shared" ca="1" si="94"/>
        <v>-0.15898546061129987</v>
      </c>
      <c r="E1241" s="195">
        <f t="shared" ref="E1241:E1304" ca="1" si="95">$H$9 * EXP(($H$17 - $H$18 - ($H$11^2)/2)*$H$14 + $H$11*SQRT($H$14)*D1241)</f>
        <v>237.68311355457561</v>
      </c>
      <c r="F1241" s="195">
        <f t="shared" ref="F1241:F1304" ca="1" si="96">$H$9 * EXP(($H$17 - $H$18 - ($H$12^2)/2)*$H$14 + $H$12*SQRT($H$14)*D1241)</f>
        <v>242.72287220225832</v>
      </c>
      <c r="G1241" s="195">
        <f t="shared" ref="G1241:G1304" ca="1" si="97">MAX(E1241-$H$16, 0)</f>
        <v>0</v>
      </c>
      <c r="H1241" s="195">
        <f t="shared" ref="H1241:H1304" ca="1" si="98">MAX(F1241-$H$16, 0)</f>
        <v>0</v>
      </c>
      <c r="O1241" s="154"/>
      <c r="P1241" s="154"/>
    </row>
    <row r="1242" spans="3:16" hidden="1" outlineLevel="2">
      <c r="C1242" s="179">
        <v>1218</v>
      </c>
      <c r="D1242" s="195">
        <f t="shared" ref="D1242:D1305" ca="1" si="99">_xlfn.NORM.S.INV(RAND())</f>
        <v>0.54748597693475998</v>
      </c>
      <c r="E1242" s="195">
        <f t="shared" ca="1" si="95"/>
        <v>277.59443714779206</v>
      </c>
      <c r="F1242" s="195">
        <f t="shared" ca="1" si="96"/>
        <v>271.67920896353479</v>
      </c>
      <c r="G1242" s="195">
        <f t="shared" ca="1" si="97"/>
        <v>27.594437147792064</v>
      </c>
      <c r="H1242" s="195">
        <f t="shared" ca="1" si="98"/>
        <v>21.679208963534791</v>
      </c>
      <c r="O1242" s="154"/>
      <c r="P1242" s="154"/>
    </row>
    <row r="1243" spans="3:16" hidden="1" outlineLevel="2">
      <c r="C1243" s="179">
        <v>1219</v>
      </c>
      <c r="D1243" s="195">
        <f t="shared" ca="1" si="99"/>
        <v>-0.21283456760172917</v>
      </c>
      <c r="E1243" s="195">
        <f t="shared" ca="1" si="95"/>
        <v>234.88753783957583</v>
      </c>
      <c r="F1243" s="195">
        <f t="shared" ca="1" si="96"/>
        <v>240.64671231430242</v>
      </c>
      <c r="G1243" s="195">
        <f t="shared" ca="1" si="97"/>
        <v>0</v>
      </c>
      <c r="H1243" s="195">
        <f t="shared" ca="1" si="98"/>
        <v>0</v>
      </c>
      <c r="O1243" s="154"/>
      <c r="P1243" s="154"/>
    </row>
    <row r="1244" spans="3:16" hidden="1" outlineLevel="2">
      <c r="C1244" s="179">
        <v>1220</v>
      </c>
      <c r="D1244" s="195">
        <f t="shared" ca="1" si="99"/>
        <v>-0.31281615200422075</v>
      </c>
      <c r="E1244" s="195">
        <f t="shared" ca="1" si="95"/>
        <v>229.78390287069968</v>
      </c>
      <c r="F1244" s="195">
        <f t="shared" ca="1" si="96"/>
        <v>236.83888951312193</v>
      </c>
      <c r="G1244" s="195">
        <f t="shared" ca="1" si="97"/>
        <v>0</v>
      </c>
      <c r="H1244" s="195">
        <f t="shared" ca="1" si="98"/>
        <v>0</v>
      </c>
      <c r="O1244" s="154"/>
      <c r="P1244" s="154"/>
    </row>
    <row r="1245" spans="3:16" hidden="1" outlineLevel="2">
      <c r="C1245" s="179">
        <v>1221</v>
      </c>
      <c r="D1245" s="195">
        <f t="shared" ca="1" si="99"/>
        <v>-1.5335802174164135</v>
      </c>
      <c r="E1245" s="195">
        <f t="shared" ca="1" si="95"/>
        <v>175.72465277019302</v>
      </c>
      <c r="F1245" s="195">
        <f t="shared" ca="1" si="96"/>
        <v>194.92885471646258</v>
      </c>
      <c r="G1245" s="195">
        <f t="shared" ca="1" si="97"/>
        <v>0</v>
      </c>
      <c r="H1245" s="195">
        <f t="shared" ca="1" si="98"/>
        <v>0</v>
      </c>
      <c r="O1245" s="154"/>
      <c r="P1245" s="154"/>
    </row>
    <row r="1246" spans="3:16" hidden="1" outlineLevel="2">
      <c r="C1246" s="179">
        <v>1222</v>
      </c>
      <c r="D1246" s="195">
        <f t="shared" ca="1" si="99"/>
        <v>0.49054515524976772</v>
      </c>
      <c r="E1246" s="195">
        <f t="shared" ca="1" si="95"/>
        <v>274.1431451385767</v>
      </c>
      <c r="F1246" s="195">
        <f t="shared" ca="1" si="96"/>
        <v>269.22255051845099</v>
      </c>
      <c r="G1246" s="195">
        <f t="shared" ca="1" si="97"/>
        <v>24.143145138576699</v>
      </c>
      <c r="H1246" s="195">
        <f t="shared" ca="1" si="98"/>
        <v>19.222550518450987</v>
      </c>
      <c r="O1246" s="154"/>
      <c r="P1246" s="154"/>
    </row>
    <row r="1247" spans="3:16" hidden="1" outlineLevel="2">
      <c r="C1247" s="179">
        <v>1223</v>
      </c>
      <c r="D1247" s="195">
        <f t="shared" ca="1" si="99"/>
        <v>2.6016363182241089</v>
      </c>
      <c r="E1247" s="195">
        <f t="shared" ca="1" si="95"/>
        <v>435.93373436976316</v>
      </c>
      <c r="F1247" s="195">
        <f t="shared" ca="1" si="96"/>
        <v>377.02651594142503</v>
      </c>
      <c r="G1247" s="195">
        <f t="shared" ca="1" si="97"/>
        <v>185.93373436976316</v>
      </c>
      <c r="H1247" s="195">
        <f t="shared" ca="1" si="98"/>
        <v>127.02651594142503</v>
      </c>
      <c r="O1247" s="154"/>
      <c r="P1247" s="154"/>
    </row>
    <row r="1248" spans="3:16" hidden="1" outlineLevel="2">
      <c r="C1248" s="179">
        <v>1224</v>
      </c>
      <c r="D1248" s="195">
        <f t="shared" ca="1" si="99"/>
        <v>-0.36789091205332408</v>
      </c>
      <c r="E1248" s="195">
        <f t="shared" ca="1" si="95"/>
        <v>227.02009225315484</v>
      </c>
      <c r="F1248" s="195">
        <f t="shared" ca="1" si="96"/>
        <v>234.76715156357963</v>
      </c>
      <c r="G1248" s="195">
        <f t="shared" ca="1" si="97"/>
        <v>0</v>
      </c>
      <c r="H1248" s="195">
        <f t="shared" ca="1" si="98"/>
        <v>0</v>
      </c>
      <c r="O1248" s="154"/>
      <c r="P1248" s="154"/>
    </row>
    <row r="1249" spans="3:16" hidden="1" outlineLevel="2">
      <c r="C1249" s="179">
        <v>1225</v>
      </c>
      <c r="D1249" s="195">
        <f t="shared" ca="1" si="99"/>
        <v>0.42741170118865734</v>
      </c>
      <c r="E1249" s="195">
        <f t="shared" ca="1" si="95"/>
        <v>270.36664631667469</v>
      </c>
      <c r="F1249" s="195">
        <f t="shared" ca="1" si="96"/>
        <v>266.52467781458898</v>
      </c>
      <c r="G1249" s="195">
        <f t="shared" ca="1" si="97"/>
        <v>20.366646316674689</v>
      </c>
      <c r="H1249" s="195">
        <f t="shared" ca="1" si="98"/>
        <v>16.524677814588983</v>
      </c>
      <c r="O1249" s="154"/>
      <c r="P1249" s="154"/>
    </row>
    <row r="1250" spans="3:16" hidden="1" outlineLevel="2">
      <c r="C1250" s="179">
        <v>1226</v>
      </c>
      <c r="D1250" s="195">
        <f t="shared" ca="1" si="99"/>
        <v>0.47829999519219607</v>
      </c>
      <c r="E1250" s="195">
        <f t="shared" ca="1" si="95"/>
        <v>273.40656698758772</v>
      </c>
      <c r="F1250" s="195">
        <f t="shared" ca="1" si="96"/>
        <v>268.69715371898133</v>
      </c>
      <c r="G1250" s="195">
        <f t="shared" ca="1" si="97"/>
        <v>23.406566987587723</v>
      </c>
      <c r="H1250" s="195">
        <f t="shared" ca="1" si="98"/>
        <v>18.697153718981326</v>
      </c>
      <c r="O1250" s="154"/>
      <c r="P1250" s="154"/>
    </row>
    <row r="1251" spans="3:16" hidden="1" outlineLevel="2">
      <c r="C1251" s="179">
        <v>1227</v>
      </c>
      <c r="D1251" s="195">
        <f t="shared" ca="1" si="99"/>
        <v>1.9321978314824346</v>
      </c>
      <c r="E1251" s="195">
        <f t="shared" ca="1" si="95"/>
        <v>376.30655166814967</v>
      </c>
      <c r="F1251" s="195">
        <f t="shared" ca="1" si="96"/>
        <v>338.83784229181606</v>
      </c>
      <c r="G1251" s="195">
        <f t="shared" ca="1" si="97"/>
        <v>126.30655166814967</v>
      </c>
      <c r="H1251" s="195">
        <f t="shared" ca="1" si="98"/>
        <v>88.83784229181606</v>
      </c>
      <c r="O1251" s="154"/>
      <c r="P1251" s="154"/>
    </row>
    <row r="1252" spans="3:16" hidden="1" outlineLevel="2">
      <c r="C1252" s="179">
        <v>1228</v>
      </c>
      <c r="D1252" s="195">
        <f t="shared" ca="1" si="99"/>
        <v>0.32814070211446145</v>
      </c>
      <c r="E1252" s="195">
        <f t="shared" ca="1" si="95"/>
        <v>264.53341901602897</v>
      </c>
      <c r="F1252" s="195">
        <f t="shared" ca="1" si="96"/>
        <v>262.33711675637937</v>
      </c>
      <c r="G1252" s="195">
        <f t="shared" ca="1" si="97"/>
        <v>14.533419016028972</v>
      </c>
      <c r="H1252" s="195">
        <f t="shared" ca="1" si="98"/>
        <v>12.337116756379373</v>
      </c>
      <c r="O1252" s="154"/>
      <c r="P1252" s="154"/>
    </row>
    <row r="1253" spans="3:16" hidden="1" outlineLevel="2">
      <c r="C1253" s="179">
        <v>1229</v>
      </c>
      <c r="D1253" s="195">
        <f t="shared" ca="1" si="99"/>
        <v>8.7352845539049651E-2</v>
      </c>
      <c r="E1253" s="195">
        <f t="shared" ca="1" si="95"/>
        <v>250.90207446911666</v>
      </c>
      <c r="F1253" s="195">
        <f t="shared" ca="1" si="96"/>
        <v>252.45123216908658</v>
      </c>
      <c r="G1253" s="195">
        <f t="shared" ca="1" si="97"/>
        <v>0.90207446911665556</v>
      </c>
      <c r="H1253" s="195">
        <f t="shared" ca="1" si="98"/>
        <v>2.4512321690865804</v>
      </c>
      <c r="O1253" s="154"/>
      <c r="P1253" s="154"/>
    </row>
    <row r="1254" spans="3:16" hidden="1" outlineLevel="2">
      <c r="C1254" s="179">
        <v>1230</v>
      </c>
      <c r="D1254" s="195">
        <f t="shared" ca="1" si="99"/>
        <v>-1.1116058247400418</v>
      </c>
      <c r="E1254" s="195">
        <f t="shared" ca="1" si="95"/>
        <v>192.7960108605578</v>
      </c>
      <c r="F1254" s="195">
        <f t="shared" ca="1" si="96"/>
        <v>208.50253020264122</v>
      </c>
      <c r="G1254" s="195">
        <f t="shared" ca="1" si="97"/>
        <v>0</v>
      </c>
      <c r="H1254" s="195">
        <f t="shared" ca="1" si="98"/>
        <v>0</v>
      </c>
      <c r="O1254" s="154"/>
      <c r="P1254" s="154"/>
    </row>
    <row r="1255" spans="3:16" hidden="1" outlineLevel="2">
      <c r="C1255" s="179">
        <v>1231</v>
      </c>
      <c r="D1255" s="195">
        <f t="shared" ca="1" si="99"/>
        <v>-1.9087383271761471</v>
      </c>
      <c r="E1255" s="195">
        <f t="shared" ca="1" si="95"/>
        <v>161.82090105083012</v>
      </c>
      <c r="F1255" s="195">
        <f t="shared" ca="1" si="96"/>
        <v>183.60497931182834</v>
      </c>
      <c r="G1255" s="195">
        <f t="shared" ca="1" si="97"/>
        <v>0</v>
      </c>
      <c r="H1255" s="195">
        <f t="shared" ca="1" si="98"/>
        <v>0</v>
      </c>
      <c r="O1255" s="154"/>
      <c r="P1255" s="154"/>
    </row>
    <row r="1256" spans="3:16" hidden="1" outlineLevel="2">
      <c r="C1256" s="179">
        <v>1232</v>
      </c>
      <c r="D1256" s="195">
        <f t="shared" ca="1" si="99"/>
        <v>-0.98015642256319213</v>
      </c>
      <c r="E1256" s="195">
        <f t="shared" ca="1" si="95"/>
        <v>198.44543731256292</v>
      </c>
      <c r="F1256" s="195">
        <f t="shared" ca="1" si="96"/>
        <v>212.92095098932492</v>
      </c>
      <c r="G1256" s="195">
        <f t="shared" ca="1" si="97"/>
        <v>0</v>
      </c>
      <c r="H1256" s="195">
        <f t="shared" ca="1" si="98"/>
        <v>0</v>
      </c>
      <c r="O1256" s="154"/>
      <c r="P1256" s="154"/>
    </row>
    <row r="1257" spans="3:16" hidden="1" outlineLevel="2">
      <c r="C1257" s="179">
        <v>1233</v>
      </c>
      <c r="D1257" s="195">
        <f t="shared" ca="1" si="99"/>
        <v>0.71249597408337406</v>
      </c>
      <c r="E1257" s="195">
        <f t="shared" ca="1" si="95"/>
        <v>287.84336898938051</v>
      </c>
      <c r="F1257" s="195">
        <f t="shared" ca="1" si="96"/>
        <v>278.92575311274067</v>
      </c>
      <c r="G1257" s="195">
        <f t="shared" ca="1" si="97"/>
        <v>37.843368989380508</v>
      </c>
      <c r="H1257" s="195">
        <f t="shared" ca="1" si="98"/>
        <v>28.925753112740665</v>
      </c>
      <c r="O1257" s="154"/>
      <c r="P1257" s="154"/>
    </row>
    <row r="1258" spans="3:16" hidden="1" outlineLevel="2">
      <c r="C1258" s="179">
        <v>1234</v>
      </c>
      <c r="D1258" s="195">
        <f t="shared" ca="1" si="99"/>
        <v>2.8108220303441391</v>
      </c>
      <c r="E1258" s="195">
        <f t="shared" ca="1" si="95"/>
        <v>456.43743146414027</v>
      </c>
      <c r="F1258" s="195">
        <f t="shared" ca="1" si="96"/>
        <v>389.82050856512933</v>
      </c>
      <c r="G1258" s="195">
        <f t="shared" ca="1" si="97"/>
        <v>206.43743146414027</v>
      </c>
      <c r="H1258" s="195">
        <f t="shared" ca="1" si="98"/>
        <v>139.82050856512933</v>
      </c>
      <c r="O1258" s="154"/>
      <c r="P1258" s="154"/>
    </row>
    <row r="1259" spans="3:16" hidden="1" outlineLevel="2">
      <c r="C1259" s="179">
        <v>1235</v>
      </c>
      <c r="D1259" s="195">
        <f t="shared" ca="1" si="99"/>
        <v>0.19563448528487815</v>
      </c>
      <c r="E1259" s="195">
        <f t="shared" ca="1" si="95"/>
        <v>256.94290392753277</v>
      </c>
      <c r="F1259" s="195">
        <f t="shared" ca="1" si="96"/>
        <v>256.84993209355503</v>
      </c>
      <c r="G1259" s="195">
        <f t="shared" ca="1" si="97"/>
        <v>6.9429039275327682</v>
      </c>
      <c r="H1259" s="195">
        <f t="shared" ca="1" si="98"/>
        <v>6.8499320935550259</v>
      </c>
      <c r="O1259" s="154"/>
      <c r="P1259" s="154"/>
    </row>
    <row r="1260" spans="3:16" hidden="1" outlineLevel="2">
      <c r="C1260" s="179">
        <v>1236</v>
      </c>
      <c r="D1260" s="195">
        <f t="shared" ca="1" si="99"/>
        <v>1.9569584683047685</v>
      </c>
      <c r="E1260" s="195">
        <f t="shared" ca="1" si="95"/>
        <v>378.35935120183393</v>
      </c>
      <c r="F1260" s="195">
        <f t="shared" ca="1" si="96"/>
        <v>340.17889970063527</v>
      </c>
      <c r="G1260" s="195">
        <f t="shared" ca="1" si="97"/>
        <v>128.35935120183393</v>
      </c>
      <c r="H1260" s="195">
        <f t="shared" ca="1" si="98"/>
        <v>90.17889970063527</v>
      </c>
      <c r="O1260" s="154"/>
      <c r="P1260" s="154"/>
    </row>
    <row r="1261" spans="3:16" hidden="1" outlineLevel="2">
      <c r="C1261" s="179">
        <v>1237</v>
      </c>
      <c r="D1261" s="195">
        <f t="shared" ca="1" si="99"/>
        <v>-0.2864254734462478</v>
      </c>
      <c r="E1261" s="195">
        <f t="shared" ca="1" si="95"/>
        <v>231.12016282160246</v>
      </c>
      <c r="F1261" s="195">
        <f t="shared" ca="1" si="96"/>
        <v>237.83809251427024</v>
      </c>
      <c r="G1261" s="195">
        <f t="shared" ca="1" si="97"/>
        <v>0</v>
      </c>
      <c r="H1261" s="195">
        <f t="shared" ca="1" si="98"/>
        <v>0</v>
      </c>
      <c r="O1261" s="154"/>
      <c r="P1261" s="154"/>
    </row>
    <row r="1262" spans="3:16" hidden="1" outlineLevel="2">
      <c r="C1262" s="179">
        <v>1238</v>
      </c>
      <c r="D1262" s="195">
        <f t="shared" ca="1" si="99"/>
        <v>1.0901486472293092</v>
      </c>
      <c r="E1262" s="195">
        <f t="shared" ca="1" si="95"/>
        <v>312.7464166449152</v>
      </c>
      <c r="F1262" s="195">
        <f t="shared" ca="1" si="96"/>
        <v>296.2464253927767</v>
      </c>
      <c r="G1262" s="195">
        <f t="shared" ca="1" si="97"/>
        <v>62.7464166449152</v>
      </c>
      <c r="H1262" s="195">
        <f t="shared" ca="1" si="98"/>
        <v>46.2464253927767</v>
      </c>
      <c r="O1262" s="154"/>
      <c r="P1262" s="154"/>
    </row>
    <row r="1263" spans="3:16" hidden="1" outlineLevel="2">
      <c r="C1263" s="179">
        <v>1239</v>
      </c>
      <c r="D1263" s="195">
        <f t="shared" ca="1" si="99"/>
        <v>0.40562313495556213</v>
      </c>
      <c r="E1263" s="195">
        <f t="shared" ca="1" si="95"/>
        <v>269.07541603131511</v>
      </c>
      <c r="F1263" s="195">
        <f t="shared" ca="1" si="96"/>
        <v>265.59987922387728</v>
      </c>
      <c r="G1263" s="195">
        <f t="shared" ca="1" si="97"/>
        <v>19.075416031315115</v>
      </c>
      <c r="H1263" s="195">
        <f t="shared" ca="1" si="98"/>
        <v>15.599879223877281</v>
      </c>
      <c r="O1263" s="154"/>
      <c r="P1263" s="154"/>
    </row>
    <row r="1264" spans="3:16" hidden="1" outlineLevel="2">
      <c r="C1264" s="179">
        <v>1240</v>
      </c>
      <c r="D1264" s="195">
        <f t="shared" ca="1" si="99"/>
        <v>1.5292106364832068</v>
      </c>
      <c r="E1264" s="195">
        <f t="shared" ca="1" si="95"/>
        <v>344.41988159360363</v>
      </c>
      <c r="F1264" s="195">
        <f t="shared" ca="1" si="96"/>
        <v>317.7402103441525</v>
      </c>
      <c r="G1264" s="195">
        <f t="shared" ca="1" si="97"/>
        <v>94.419881593603634</v>
      </c>
      <c r="H1264" s="195">
        <f t="shared" ca="1" si="98"/>
        <v>67.740210344152501</v>
      </c>
      <c r="O1264" s="154"/>
      <c r="P1264" s="154"/>
    </row>
    <row r="1265" spans="3:16" hidden="1" outlineLevel="2">
      <c r="C1265" s="179">
        <v>1241</v>
      </c>
      <c r="D1265" s="195">
        <f t="shared" ca="1" si="99"/>
        <v>0.15635739215384711</v>
      </c>
      <c r="E1265" s="195">
        <f t="shared" ca="1" si="95"/>
        <v>254.73507994194415</v>
      </c>
      <c r="F1265" s="195">
        <f t="shared" ca="1" si="96"/>
        <v>255.24559898789275</v>
      </c>
      <c r="G1265" s="195">
        <f t="shared" ca="1" si="97"/>
        <v>4.7350799419441501</v>
      </c>
      <c r="H1265" s="195">
        <f t="shared" ca="1" si="98"/>
        <v>5.2455989878927483</v>
      </c>
      <c r="O1265" s="154"/>
      <c r="P1265" s="154"/>
    </row>
    <row r="1266" spans="3:16" hidden="1" outlineLevel="2">
      <c r="C1266" s="179">
        <v>1242</v>
      </c>
      <c r="D1266" s="195">
        <f t="shared" ca="1" si="99"/>
        <v>-0.46638206345669042</v>
      </c>
      <c r="E1266" s="195">
        <f t="shared" ca="1" si="95"/>
        <v>222.16014029990822</v>
      </c>
      <c r="F1266" s="195">
        <f t="shared" ca="1" si="96"/>
        <v>231.10730547730725</v>
      </c>
      <c r="G1266" s="195">
        <f t="shared" ca="1" si="97"/>
        <v>0</v>
      </c>
      <c r="H1266" s="195">
        <f t="shared" ca="1" si="98"/>
        <v>0</v>
      </c>
      <c r="O1266" s="154"/>
      <c r="P1266" s="154"/>
    </row>
    <row r="1267" spans="3:16" hidden="1" outlineLevel="2">
      <c r="C1267" s="179">
        <v>1243</v>
      </c>
      <c r="D1267" s="195">
        <f t="shared" ca="1" si="99"/>
        <v>-1.9280023881254906</v>
      </c>
      <c r="E1267" s="195">
        <f t="shared" ca="1" si="95"/>
        <v>161.13742271913463</v>
      </c>
      <c r="F1267" s="195">
        <f t="shared" ca="1" si="96"/>
        <v>183.04160014736624</v>
      </c>
      <c r="G1267" s="195">
        <f t="shared" ca="1" si="97"/>
        <v>0</v>
      </c>
      <c r="H1267" s="195">
        <f t="shared" ca="1" si="98"/>
        <v>0</v>
      </c>
      <c r="O1267" s="154"/>
      <c r="P1267" s="154"/>
    </row>
    <row r="1268" spans="3:16" hidden="1" outlineLevel="2">
      <c r="C1268" s="179">
        <v>1244</v>
      </c>
      <c r="D1268" s="195">
        <f t="shared" ca="1" si="99"/>
        <v>-1.3473325354188692</v>
      </c>
      <c r="E1268" s="195">
        <f t="shared" ca="1" si="95"/>
        <v>183.06473524694107</v>
      </c>
      <c r="F1268" s="195">
        <f t="shared" ca="1" si="96"/>
        <v>200.80740744866094</v>
      </c>
      <c r="G1268" s="195">
        <f t="shared" ca="1" si="97"/>
        <v>0</v>
      </c>
      <c r="H1268" s="195">
        <f t="shared" ca="1" si="98"/>
        <v>0</v>
      </c>
      <c r="O1268" s="154"/>
      <c r="P1268" s="154"/>
    </row>
    <row r="1269" spans="3:16" hidden="1" outlineLevel="2">
      <c r="C1269" s="179">
        <v>1245</v>
      </c>
      <c r="D1269" s="195">
        <f t="shared" ca="1" si="99"/>
        <v>0.96211756062175957</v>
      </c>
      <c r="E1269" s="195">
        <f t="shared" ca="1" si="95"/>
        <v>304.07131214877143</v>
      </c>
      <c r="F1269" s="195">
        <f t="shared" ca="1" si="96"/>
        <v>290.25711782067043</v>
      </c>
      <c r="G1269" s="195">
        <f t="shared" ca="1" si="97"/>
        <v>54.071312148771426</v>
      </c>
      <c r="H1269" s="195">
        <f t="shared" ca="1" si="98"/>
        <v>40.25711782067043</v>
      </c>
      <c r="O1269" s="154"/>
      <c r="P1269" s="154"/>
    </row>
    <row r="1270" spans="3:16" hidden="1" outlineLevel="2">
      <c r="C1270" s="179">
        <v>1246</v>
      </c>
      <c r="D1270" s="195">
        <f t="shared" ca="1" si="99"/>
        <v>-0.89190645548330472</v>
      </c>
      <c r="E1270" s="195">
        <f t="shared" ca="1" si="95"/>
        <v>202.33082183620118</v>
      </c>
      <c r="F1270" s="195">
        <f t="shared" ca="1" si="96"/>
        <v>215.93971550995488</v>
      </c>
      <c r="G1270" s="195">
        <f t="shared" ca="1" si="97"/>
        <v>0</v>
      </c>
      <c r="H1270" s="195">
        <f t="shared" ca="1" si="98"/>
        <v>0</v>
      </c>
      <c r="O1270" s="154"/>
      <c r="P1270" s="154"/>
    </row>
    <row r="1271" spans="3:16" hidden="1" outlineLevel="2">
      <c r="C1271" s="179">
        <v>1247</v>
      </c>
      <c r="D1271" s="195">
        <f t="shared" ca="1" si="99"/>
        <v>2.396147305808944</v>
      </c>
      <c r="E1271" s="195">
        <f t="shared" ca="1" si="95"/>
        <v>416.68939432083687</v>
      </c>
      <c r="F1271" s="195">
        <f t="shared" ca="1" si="96"/>
        <v>364.86753310392544</v>
      </c>
      <c r="G1271" s="195">
        <f t="shared" ca="1" si="97"/>
        <v>166.68939432083687</v>
      </c>
      <c r="H1271" s="195">
        <f t="shared" ca="1" si="98"/>
        <v>114.86753310392544</v>
      </c>
      <c r="O1271" s="154"/>
      <c r="P1271" s="154"/>
    </row>
    <row r="1272" spans="3:16" hidden="1" outlineLevel="2">
      <c r="C1272" s="179">
        <v>1248</v>
      </c>
      <c r="D1272" s="195">
        <f t="shared" ca="1" si="99"/>
        <v>-0.79780274702280773</v>
      </c>
      <c r="E1272" s="195">
        <f t="shared" ca="1" si="95"/>
        <v>206.55777405220414</v>
      </c>
      <c r="F1272" s="195">
        <f t="shared" ca="1" si="96"/>
        <v>219.20588578509418</v>
      </c>
      <c r="G1272" s="195">
        <f t="shared" ca="1" si="97"/>
        <v>0</v>
      </c>
      <c r="H1272" s="195">
        <f t="shared" ca="1" si="98"/>
        <v>0</v>
      </c>
      <c r="O1272" s="154"/>
      <c r="P1272" s="154"/>
    </row>
    <row r="1273" spans="3:16" hidden="1" outlineLevel="2">
      <c r="C1273" s="179">
        <v>1249</v>
      </c>
      <c r="D1273" s="195">
        <f t="shared" ca="1" si="99"/>
        <v>-1.0467733390837322</v>
      </c>
      <c r="E1273" s="195">
        <f t="shared" ca="1" si="95"/>
        <v>195.56198845151133</v>
      </c>
      <c r="F1273" s="195">
        <f t="shared" ca="1" si="96"/>
        <v>210.67017159265077</v>
      </c>
      <c r="G1273" s="195">
        <f t="shared" ca="1" si="97"/>
        <v>0</v>
      </c>
      <c r="H1273" s="195">
        <f t="shared" ca="1" si="98"/>
        <v>0</v>
      </c>
      <c r="O1273" s="154"/>
      <c r="P1273" s="154"/>
    </row>
    <row r="1274" spans="3:16" hidden="1" outlineLevel="2">
      <c r="C1274" s="179">
        <v>1250</v>
      </c>
      <c r="D1274" s="195">
        <f t="shared" ca="1" si="99"/>
        <v>-1.3026396354587397</v>
      </c>
      <c r="E1274" s="195">
        <f t="shared" ca="1" si="95"/>
        <v>184.87123692138854</v>
      </c>
      <c r="F1274" s="195">
        <f t="shared" ca="1" si="96"/>
        <v>202.2442296400626</v>
      </c>
      <c r="G1274" s="195">
        <f t="shared" ca="1" si="97"/>
        <v>0</v>
      </c>
      <c r="H1274" s="195">
        <f t="shared" ca="1" si="98"/>
        <v>0</v>
      </c>
      <c r="O1274" s="154"/>
      <c r="P1274" s="154"/>
    </row>
    <row r="1275" spans="3:16" hidden="1" outlineLevel="2">
      <c r="C1275" s="179">
        <v>1251</v>
      </c>
      <c r="D1275" s="195">
        <f t="shared" ca="1" si="99"/>
        <v>-0.64751261983752095</v>
      </c>
      <c r="E1275" s="195">
        <f t="shared" ca="1" si="95"/>
        <v>213.49240314416338</v>
      </c>
      <c r="F1275" s="195">
        <f t="shared" ca="1" si="96"/>
        <v>224.52494587750513</v>
      </c>
      <c r="G1275" s="195">
        <f t="shared" ca="1" si="97"/>
        <v>0</v>
      </c>
      <c r="H1275" s="195">
        <f t="shared" ca="1" si="98"/>
        <v>0</v>
      </c>
      <c r="O1275" s="154"/>
      <c r="P1275" s="154"/>
    </row>
    <row r="1276" spans="3:16" hidden="1" outlineLevel="2">
      <c r="C1276" s="179">
        <v>1252</v>
      </c>
      <c r="D1276" s="195">
        <f t="shared" ca="1" si="99"/>
        <v>1.3567680154470509</v>
      </c>
      <c r="E1276" s="195">
        <f t="shared" ca="1" si="95"/>
        <v>331.61450004987984</v>
      </c>
      <c r="F1276" s="195">
        <f t="shared" ca="1" si="96"/>
        <v>309.11851749136554</v>
      </c>
      <c r="G1276" s="195">
        <f t="shared" ca="1" si="97"/>
        <v>81.614500049879837</v>
      </c>
      <c r="H1276" s="195">
        <f t="shared" ca="1" si="98"/>
        <v>59.118517491365537</v>
      </c>
      <c r="O1276" s="154"/>
      <c r="P1276" s="154"/>
    </row>
    <row r="1277" spans="3:16" hidden="1" outlineLevel="2">
      <c r="C1277" s="179">
        <v>1253</v>
      </c>
      <c r="D1277" s="195">
        <f t="shared" ca="1" si="99"/>
        <v>-2.1983597072717922</v>
      </c>
      <c r="E1277" s="195">
        <f t="shared" ca="1" si="95"/>
        <v>151.84432427073781</v>
      </c>
      <c r="F1277" s="195">
        <f t="shared" ca="1" si="96"/>
        <v>175.31494028023857</v>
      </c>
      <c r="G1277" s="195">
        <f t="shared" ca="1" si="97"/>
        <v>0</v>
      </c>
      <c r="H1277" s="195">
        <f t="shared" ca="1" si="98"/>
        <v>0</v>
      </c>
      <c r="O1277" s="154"/>
      <c r="P1277" s="154"/>
    </row>
    <row r="1278" spans="3:16" hidden="1" outlineLevel="2">
      <c r="C1278" s="179">
        <v>1254</v>
      </c>
      <c r="D1278" s="195">
        <f t="shared" ca="1" si="99"/>
        <v>-0.70986590877789635</v>
      </c>
      <c r="E1278" s="195">
        <f t="shared" ca="1" si="95"/>
        <v>210.58750211301111</v>
      </c>
      <c r="F1278" s="195">
        <f t="shared" ca="1" si="96"/>
        <v>222.30265237522002</v>
      </c>
      <c r="G1278" s="195">
        <f t="shared" ca="1" si="97"/>
        <v>0</v>
      </c>
      <c r="H1278" s="195">
        <f t="shared" ca="1" si="98"/>
        <v>0</v>
      </c>
      <c r="O1278" s="154"/>
      <c r="P1278" s="154"/>
    </row>
    <row r="1279" spans="3:16" hidden="1" outlineLevel="2">
      <c r="C1279" s="179">
        <v>1255</v>
      </c>
      <c r="D1279" s="195">
        <f t="shared" ca="1" si="99"/>
        <v>-1.5196337134964508</v>
      </c>
      <c r="E1279" s="195">
        <f t="shared" ca="1" si="95"/>
        <v>176.26394564524935</v>
      </c>
      <c r="F1279" s="195">
        <f t="shared" ca="1" si="96"/>
        <v>195.3630252365204</v>
      </c>
      <c r="G1279" s="195">
        <f t="shared" ca="1" si="97"/>
        <v>0</v>
      </c>
      <c r="H1279" s="195">
        <f t="shared" ca="1" si="98"/>
        <v>0</v>
      </c>
      <c r="O1279" s="154"/>
      <c r="P1279" s="154"/>
    </row>
    <row r="1280" spans="3:16" hidden="1" outlineLevel="2">
      <c r="C1280" s="179">
        <v>1256</v>
      </c>
      <c r="D1280" s="195">
        <f t="shared" ca="1" si="99"/>
        <v>1.0290918531263225</v>
      </c>
      <c r="E1280" s="195">
        <f t="shared" ca="1" si="95"/>
        <v>308.57889748451174</v>
      </c>
      <c r="F1280" s="195">
        <f t="shared" ca="1" si="96"/>
        <v>293.37492153563545</v>
      </c>
      <c r="G1280" s="195">
        <f t="shared" ca="1" si="97"/>
        <v>58.578897484511742</v>
      </c>
      <c r="H1280" s="195">
        <f t="shared" ca="1" si="98"/>
        <v>43.374921535635451</v>
      </c>
      <c r="O1280" s="154"/>
      <c r="P1280" s="154"/>
    </row>
    <row r="1281" spans="3:16" hidden="1" outlineLevel="2">
      <c r="C1281" s="179">
        <v>1257</v>
      </c>
      <c r="D1281" s="195">
        <f t="shared" ca="1" si="99"/>
        <v>-1.7430704594016411</v>
      </c>
      <c r="E1281" s="195">
        <f t="shared" ca="1" si="95"/>
        <v>167.81966903010198</v>
      </c>
      <c r="F1281" s="195">
        <f t="shared" ca="1" si="96"/>
        <v>188.52208913975454</v>
      </c>
      <c r="G1281" s="195">
        <f t="shared" ca="1" si="97"/>
        <v>0</v>
      </c>
      <c r="H1281" s="195">
        <f t="shared" ca="1" si="98"/>
        <v>0</v>
      </c>
      <c r="O1281" s="154"/>
      <c r="P1281" s="154"/>
    </row>
    <row r="1282" spans="3:16" hidden="1" outlineLevel="2">
      <c r="C1282" s="179">
        <v>1258</v>
      </c>
      <c r="D1282" s="195">
        <f t="shared" ca="1" si="99"/>
        <v>-1.2160749448299941</v>
      </c>
      <c r="E1282" s="195">
        <f t="shared" ca="1" si="95"/>
        <v>188.42106893024524</v>
      </c>
      <c r="F1282" s="195">
        <f t="shared" ca="1" si="96"/>
        <v>205.05648461113418</v>
      </c>
      <c r="G1282" s="195">
        <f t="shared" ca="1" si="97"/>
        <v>0</v>
      </c>
      <c r="H1282" s="195">
        <f t="shared" ca="1" si="98"/>
        <v>0</v>
      </c>
      <c r="O1282" s="154"/>
      <c r="P1282" s="154"/>
    </row>
    <row r="1283" spans="3:16" hidden="1" outlineLevel="2">
      <c r="C1283" s="179">
        <v>1259</v>
      </c>
      <c r="D1283" s="195">
        <f t="shared" ca="1" si="99"/>
        <v>0.26964408959989067</v>
      </c>
      <c r="E1283" s="195">
        <f t="shared" ca="1" si="95"/>
        <v>261.15522639822882</v>
      </c>
      <c r="F1283" s="195">
        <f t="shared" ca="1" si="96"/>
        <v>259.90042108044952</v>
      </c>
      <c r="G1283" s="195">
        <f t="shared" ca="1" si="97"/>
        <v>11.15522639822882</v>
      </c>
      <c r="H1283" s="195">
        <f t="shared" ca="1" si="98"/>
        <v>9.9004210804495187</v>
      </c>
      <c r="O1283" s="154"/>
      <c r="P1283" s="154"/>
    </row>
    <row r="1284" spans="3:16" hidden="1" outlineLevel="2">
      <c r="C1284" s="179">
        <v>1260</v>
      </c>
      <c r="D1284" s="195">
        <f t="shared" ca="1" si="99"/>
        <v>-0.9360989840713948</v>
      </c>
      <c r="E1284" s="195">
        <f t="shared" ca="1" si="95"/>
        <v>200.37573875520349</v>
      </c>
      <c r="F1284" s="195">
        <f t="shared" ca="1" si="96"/>
        <v>214.42271040750092</v>
      </c>
      <c r="G1284" s="195">
        <f t="shared" ca="1" si="97"/>
        <v>0</v>
      </c>
      <c r="H1284" s="195">
        <f t="shared" ca="1" si="98"/>
        <v>0</v>
      </c>
      <c r="O1284" s="154"/>
      <c r="P1284" s="154"/>
    </row>
    <row r="1285" spans="3:16" hidden="1" outlineLevel="2">
      <c r="C1285" s="179">
        <v>1261</v>
      </c>
      <c r="D1285" s="195">
        <f t="shared" ca="1" si="99"/>
        <v>-0.72604738470688346</v>
      </c>
      <c r="E1285" s="195">
        <f t="shared" ca="1" si="95"/>
        <v>209.84012465728861</v>
      </c>
      <c r="F1285" s="195">
        <f t="shared" ca="1" si="96"/>
        <v>221.72954236760779</v>
      </c>
      <c r="G1285" s="195">
        <f t="shared" ca="1" si="97"/>
        <v>0</v>
      </c>
      <c r="H1285" s="195">
        <f t="shared" ca="1" si="98"/>
        <v>0</v>
      </c>
      <c r="O1285" s="154"/>
      <c r="P1285" s="154"/>
    </row>
    <row r="1286" spans="3:16" hidden="1" outlineLevel="2">
      <c r="C1286" s="179">
        <v>1262</v>
      </c>
      <c r="D1286" s="195">
        <f t="shared" ca="1" si="99"/>
        <v>0.61170346510396201</v>
      </c>
      <c r="E1286" s="195">
        <f t="shared" ca="1" si="95"/>
        <v>281.53894298345102</v>
      </c>
      <c r="F1286" s="195">
        <f t="shared" ca="1" si="96"/>
        <v>274.47672001352726</v>
      </c>
      <c r="G1286" s="195">
        <f t="shared" ca="1" si="97"/>
        <v>31.538942983451022</v>
      </c>
      <c r="H1286" s="195">
        <f t="shared" ca="1" si="98"/>
        <v>24.476720013527256</v>
      </c>
      <c r="O1286" s="154"/>
      <c r="P1286" s="154"/>
    </row>
    <row r="1287" spans="3:16" hidden="1" outlineLevel="2">
      <c r="C1287" s="179">
        <v>1263</v>
      </c>
      <c r="D1287" s="195">
        <f t="shared" ca="1" si="99"/>
        <v>-1.079224919054304</v>
      </c>
      <c r="E1287" s="195">
        <f t="shared" ca="1" si="95"/>
        <v>194.1725670209531</v>
      </c>
      <c r="F1287" s="195">
        <f t="shared" ca="1" si="96"/>
        <v>209.58236706116412</v>
      </c>
      <c r="G1287" s="195">
        <f t="shared" ca="1" si="97"/>
        <v>0</v>
      </c>
      <c r="H1287" s="195">
        <f t="shared" ca="1" si="98"/>
        <v>0</v>
      </c>
      <c r="O1287" s="154"/>
      <c r="P1287" s="154"/>
    </row>
    <row r="1288" spans="3:16" hidden="1" outlineLevel="2">
      <c r="C1288" s="179">
        <v>1264</v>
      </c>
      <c r="D1288" s="195">
        <f t="shared" ca="1" si="99"/>
        <v>-0.36348763395034667</v>
      </c>
      <c r="E1288" s="195">
        <f t="shared" ca="1" si="95"/>
        <v>227.23983349794437</v>
      </c>
      <c r="F1288" s="195">
        <f t="shared" ca="1" si="96"/>
        <v>234.93212029184329</v>
      </c>
      <c r="G1288" s="195">
        <f t="shared" ca="1" si="97"/>
        <v>0</v>
      </c>
      <c r="H1288" s="195">
        <f t="shared" ca="1" si="98"/>
        <v>0</v>
      </c>
      <c r="O1288" s="154"/>
      <c r="P1288" s="154"/>
    </row>
    <row r="1289" spans="3:16" hidden="1" outlineLevel="2">
      <c r="C1289" s="179">
        <v>1265</v>
      </c>
      <c r="D1289" s="195">
        <f t="shared" ca="1" si="99"/>
        <v>0.33519087845466011</v>
      </c>
      <c r="E1289" s="195">
        <f t="shared" ca="1" si="95"/>
        <v>264.94350790783449</v>
      </c>
      <c r="F1289" s="195">
        <f t="shared" ca="1" si="96"/>
        <v>262.63233256238311</v>
      </c>
      <c r="G1289" s="195">
        <f t="shared" ca="1" si="97"/>
        <v>14.943507907834487</v>
      </c>
      <c r="H1289" s="195">
        <f t="shared" ca="1" si="98"/>
        <v>12.632332562383112</v>
      </c>
      <c r="O1289" s="154"/>
      <c r="P1289" s="154"/>
    </row>
    <row r="1290" spans="3:16" hidden="1" outlineLevel="2">
      <c r="C1290" s="179">
        <v>1266</v>
      </c>
      <c r="D1290" s="195">
        <f t="shared" ca="1" si="99"/>
        <v>-1.1637133804749462</v>
      </c>
      <c r="E1290" s="195">
        <f t="shared" ca="1" si="95"/>
        <v>190.60130612656477</v>
      </c>
      <c r="F1290" s="195">
        <f t="shared" ca="1" si="96"/>
        <v>206.77651799412797</v>
      </c>
      <c r="G1290" s="195">
        <f t="shared" ca="1" si="97"/>
        <v>0</v>
      </c>
      <c r="H1290" s="195">
        <f t="shared" ca="1" si="98"/>
        <v>0</v>
      </c>
      <c r="O1290" s="154"/>
      <c r="P1290" s="154"/>
    </row>
    <row r="1291" spans="3:16" hidden="1" outlineLevel="2">
      <c r="C1291" s="179">
        <v>1267</v>
      </c>
      <c r="D1291" s="195">
        <f t="shared" ca="1" si="99"/>
        <v>-8.9843823424242172E-2</v>
      </c>
      <c r="E1291" s="195">
        <f t="shared" ca="1" si="95"/>
        <v>241.32144302752005</v>
      </c>
      <c r="F1291" s="195">
        <f t="shared" ca="1" si="96"/>
        <v>245.4149235131768</v>
      </c>
      <c r="G1291" s="195">
        <f t="shared" ca="1" si="97"/>
        <v>0</v>
      </c>
      <c r="H1291" s="195">
        <f t="shared" ca="1" si="98"/>
        <v>0</v>
      </c>
      <c r="O1291" s="154"/>
      <c r="P1291" s="154"/>
    </row>
    <row r="1292" spans="3:16" hidden="1" outlineLevel="2">
      <c r="C1292" s="179">
        <v>1268</v>
      </c>
      <c r="D1292" s="195">
        <f t="shared" ca="1" si="99"/>
        <v>0.10023023572077439</v>
      </c>
      <c r="E1292" s="195">
        <f t="shared" ca="1" si="95"/>
        <v>251.6129731516167</v>
      </c>
      <c r="F1292" s="195">
        <f t="shared" ca="1" si="96"/>
        <v>252.97037534389395</v>
      </c>
      <c r="G1292" s="195">
        <f t="shared" ca="1" si="97"/>
        <v>1.6129731516166999</v>
      </c>
      <c r="H1292" s="195">
        <f t="shared" ca="1" si="98"/>
        <v>2.9703753438939486</v>
      </c>
      <c r="O1292" s="154"/>
      <c r="P1292" s="154"/>
    </row>
    <row r="1293" spans="3:16" hidden="1" outlineLevel="2">
      <c r="C1293" s="179">
        <v>1269</v>
      </c>
      <c r="D1293" s="195">
        <f t="shared" ca="1" si="99"/>
        <v>-0.42820225892944186</v>
      </c>
      <c r="E1293" s="195">
        <f t="shared" ca="1" si="95"/>
        <v>224.03161416764806</v>
      </c>
      <c r="F1293" s="195">
        <f t="shared" ca="1" si="96"/>
        <v>232.51921305342273</v>
      </c>
      <c r="G1293" s="195">
        <f t="shared" ca="1" si="97"/>
        <v>0</v>
      </c>
      <c r="H1293" s="195">
        <f t="shared" ca="1" si="98"/>
        <v>0</v>
      </c>
      <c r="O1293" s="154"/>
      <c r="P1293" s="154"/>
    </row>
    <row r="1294" spans="3:16" hidden="1" outlineLevel="2">
      <c r="C1294" s="179">
        <v>1270</v>
      </c>
      <c r="D1294" s="195">
        <f t="shared" ca="1" si="99"/>
        <v>1.8205531903602576</v>
      </c>
      <c r="E1294" s="195">
        <f t="shared" ca="1" si="95"/>
        <v>367.18801854682818</v>
      </c>
      <c r="F1294" s="195">
        <f t="shared" ca="1" si="96"/>
        <v>332.85643068313573</v>
      </c>
      <c r="G1294" s="195">
        <f t="shared" ca="1" si="97"/>
        <v>117.18801854682818</v>
      </c>
      <c r="H1294" s="195">
        <f t="shared" ca="1" si="98"/>
        <v>82.856430683135727</v>
      </c>
      <c r="O1294" s="154"/>
      <c r="P1294" s="154"/>
    </row>
    <row r="1295" spans="3:16" hidden="1" outlineLevel="2">
      <c r="C1295" s="179">
        <v>1271</v>
      </c>
      <c r="D1295" s="195">
        <f t="shared" ca="1" si="99"/>
        <v>0.39300058668970717</v>
      </c>
      <c r="E1295" s="195">
        <f t="shared" ca="1" si="95"/>
        <v>268.33020369035023</v>
      </c>
      <c r="F1295" s="195">
        <f t="shared" ca="1" si="96"/>
        <v>265.065593749887</v>
      </c>
      <c r="G1295" s="195">
        <f t="shared" ca="1" si="97"/>
        <v>18.330203690350231</v>
      </c>
      <c r="H1295" s="195">
        <f t="shared" ca="1" si="98"/>
        <v>15.065593749887</v>
      </c>
      <c r="O1295" s="154"/>
      <c r="P1295" s="154"/>
    </row>
    <row r="1296" spans="3:16" hidden="1" outlineLevel="2">
      <c r="C1296" s="179">
        <v>1272</v>
      </c>
      <c r="D1296" s="195">
        <f t="shared" ca="1" si="99"/>
        <v>0.43095051875859591</v>
      </c>
      <c r="E1296" s="195">
        <f t="shared" ca="1" si="95"/>
        <v>270.57694725374517</v>
      </c>
      <c r="F1296" s="195">
        <f t="shared" ca="1" si="96"/>
        <v>266.67518382135415</v>
      </c>
      <c r="G1296" s="195">
        <f t="shared" ca="1" si="97"/>
        <v>20.576947253745175</v>
      </c>
      <c r="H1296" s="195">
        <f t="shared" ca="1" si="98"/>
        <v>16.675183821354153</v>
      </c>
      <c r="O1296" s="154"/>
      <c r="P1296" s="154"/>
    </row>
    <row r="1297" spans="3:16" hidden="1" outlineLevel="2">
      <c r="C1297" s="179">
        <v>1273</v>
      </c>
      <c r="D1297" s="195">
        <f t="shared" ca="1" si="99"/>
        <v>0.15887928272481536</v>
      </c>
      <c r="E1297" s="195">
        <f t="shared" ca="1" si="95"/>
        <v>254.87626748791462</v>
      </c>
      <c r="F1297" s="195">
        <f t="shared" ca="1" si="96"/>
        <v>255.34830775158062</v>
      </c>
      <c r="G1297" s="195">
        <f t="shared" ca="1" si="97"/>
        <v>4.8762674879146175</v>
      </c>
      <c r="H1297" s="195">
        <f t="shared" ca="1" si="98"/>
        <v>5.3483077515806201</v>
      </c>
      <c r="O1297" s="154"/>
      <c r="P1297" s="154"/>
    </row>
    <row r="1298" spans="3:16" hidden="1" outlineLevel="2">
      <c r="C1298" s="179">
        <v>1274</v>
      </c>
      <c r="D1298" s="195">
        <f t="shared" ca="1" si="99"/>
        <v>-0.76387522479091874</v>
      </c>
      <c r="E1298" s="195">
        <f t="shared" ca="1" si="95"/>
        <v>208.1032934747108</v>
      </c>
      <c r="F1298" s="195">
        <f t="shared" ca="1" si="96"/>
        <v>220.39552645904271</v>
      </c>
      <c r="G1298" s="195">
        <f t="shared" ca="1" si="97"/>
        <v>0</v>
      </c>
      <c r="H1298" s="195">
        <f t="shared" ca="1" si="98"/>
        <v>0</v>
      </c>
      <c r="O1298" s="154"/>
      <c r="P1298" s="154"/>
    </row>
    <row r="1299" spans="3:16" hidden="1" outlineLevel="2">
      <c r="C1299" s="179">
        <v>1275</v>
      </c>
      <c r="D1299" s="195">
        <f t="shared" ca="1" si="99"/>
        <v>-0.52261488184855542</v>
      </c>
      <c r="E1299" s="195">
        <f t="shared" ca="1" si="95"/>
        <v>219.43218708126562</v>
      </c>
      <c r="F1299" s="195">
        <f t="shared" ca="1" si="96"/>
        <v>229.04338642677234</v>
      </c>
      <c r="G1299" s="195">
        <f t="shared" ca="1" si="97"/>
        <v>0</v>
      </c>
      <c r="H1299" s="195">
        <f t="shared" ca="1" si="98"/>
        <v>0</v>
      </c>
      <c r="O1299" s="154"/>
      <c r="P1299" s="154"/>
    </row>
    <row r="1300" spans="3:16" hidden="1" outlineLevel="2">
      <c r="C1300" s="179">
        <v>1276</v>
      </c>
      <c r="D1300" s="195">
        <f t="shared" ca="1" si="99"/>
        <v>-1.0823487358739283</v>
      </c>
      <c r="E1300" s="195">
        <f t="shared" ca="1" si="95"/>
        <v>194.0393421006676</v>
      </c>
      <c r="F1300" s="195">
        <f t="shared" ca="1" si="96"/>
        <v>209.47795089818928</v>
      </c>
      <c r="G1300" s="195">
        <f t="shared" ca="1" si="97"/>
        <v>0</v>
      </c>
      <c r="H1300" s="195">
        <f t="shared" ca="1" si="98"/>
        <v>0</v>
      </c>
      <c r="O1300" s="154"/>
      <c r="P1300" s="154"/>
    </row>
    <row r="1301" spans="3:16" hidden="1" outlineLevel="2">
      <c r="C1301" s="179">
        <v>1277</v>
      </c>
      <c r="D1301" s="195">
        <f t="shared" ca="1" si="99"/>
        <v>-0.69743245327873327</v>
      </c>
      <c r="E1301" s="195">
        <f t="shared" ca="1" si="95"/>
        <v>211.16357687577505</v>
      </c>
      <c r="F1301" s="195">
        <f t="shared" ca="1" si="96"/>
        <v>222.74402247029681</v>
      </c>
      <c r="G1301" s="195">
        <f t="shared" ca="1" si="97"/>
        <v>0</v>
      </c>
      <c r="H1301" s="195">
        <f t="shared" ca="1" si="98"/>
        <v>0</v>
      </c>
      <c r="O1301" s="154"/>
      <c r="P1301" s="154"/>
    </row>
    <row r="1302" spans="3:16" hidden="1" outlineLevel="2">
      <c r="C1302" s="179">
        <v>1278</v>
      </c>
      <c r="D1302" s="195">
        <f t="shared" ca="1" si="99"/>
        <v>-0.99190763838063989</v>
      </c>
      <c r="E1302" s="195">
        <f t="shared" ca="1" si="95"/>
        <v>197.93372666758981</v>
      </c>
      <c r="F1302" s="195">
        <f t="shared" ca="1" si="96"/>
        <v>212.52217424143379</v>
      </c>
      <c r="G1302" s="195">
        <f t="shared" ca="1" si="97"/>
        <v>0</v>
      </c>
      <c r="H1302" s="195">
        <f t="shared" ca="1" si="98"/>
        <v>0</v>
      </c>
      <c r="O1302" s="154"/>
      <c r="P1302" s="154"/>
    </row>
    <row r="1303" spans="3:16" hidden="1" outlineLevel="2">
      <c r="C1303" s="179">
        <v>1279</v>
      </c>
      <c r="D1303" s="195">
        <f t="shared" ca="1" si="99"/>
        <v>-0.81285368012226122</v>
      </c>
      <c r="E1303" s="195">
        <f t="shared" ca="1" si="95"/>
        <v>205.87583094052331</v>
      </c>
      <c r="F1303" s="195">
        <f t="shared" ca="1" si="96"/>
        <v>218.68019544176312</v>
      </c>
      <c r="G1303" s="195">
        <f t="shared" ca="1" si="97"/>
        <v>0</v>
      </c>
      <c r="H1303" s="195">
        <f t="shared" ca="1" si="98"/>
        <v>0</v>
      </c>
      <c r="O1303" s="154"/>
      <c r="P1303" s="154"/>
    </row>
    <row r="1304" spans="3:16" hidden="1" outlineLevel="2">
      <c r="C1304" s="179">
        <v>1280</v>
      </c>
      <c r="D1304" s="195">
        <f t="shared" ca="1" si="99"/>
        <v>-1.2795611598777736</v>
      </c>
      <c r="E1304" s="195">
        <f t="shared" ca="1" si="95"/>
        <v>185.81104481599846</v>
      </c>
      <c r="F1304" s="195">
        <f t="shared" ca="1" si="96"/>
        <v>202.99019489791806</v>
      </c>
      <c r="G1304" s="195">
        <f t="shared" ca="1" si="97"/>
        <v>0</v>
      </c>
      <c r="H1304" s="195">
        <f t="shared" ca="1" si="98"/>
        <v>0</v>
      </c>
      <c r="O1304" s="154"/>
      <c r="P1304" s="154"/>
    </row>
    <row r="1305" spans="3:16" hidden="1" outlineLevel="2">
      <c r="C1305" s="179">
        <v>1281</v>
      </c>
      <c r="D1305" s="195">
        <f t="shared" ca="1" si="99"/>
        <v>-1.1734286288907037</v>
      </c>
      <c r="E1305" s="195">
        <f t="shared" ref="E1305:E1368" ca="1" si="100">$H$9 * EXP(($H$17 - $H$18 - ($H$11^2)/2)*$H$14 + $H$11*SQRT($H$14)*D1305)</f>
        <v>190.19488393574821</v>
      </c>
      <c r="F1305" s="195">
        <f t="shared" ref="F1305:F1368" ca="1" si="101">$H$9 * EXP(($H$17 - $H$18 - ($H$12^2)/2)*$H$14 + $H$12*SQRT($H$14)*D1305)</f>
        <v>206.45629371032373</v>
      </c>
      <c r="G1305" s="195">
        <f t="shared" ref="G1305:G1368" ca="1" si="102">MAX(E1305-$H$16, 0)</f>
        <v>0</v>
      </c>
      <c r="H1305" s="195">
        <f t="shared" ref="H1305:H1368" ca="1" si="103">MAX(F1305-$H$16, 0)</f>
        <v>0</v>
      </c>
      <c r="O1305" s="154"/>
      <c r="P1305" s="154"/>
    </row>
    <row r="1306" spans="3:16" hidden="1" outlineLevel="2">
      <c r="C1306" s="179">
        <v>1282</v>
      </c>
      <c r="D1306" s="195">
        <f t="shared" ref="D1306:D1369" ca="1" si="104">_xlfn.NORM.S.INV(RAND())</f>
        <v>-0.34662093684183953</v>
      </c>
      <c r="E1306" s="195">
        <f t="shared" ca="1" si="100"/>
        <v>228.08351892341554</v>
      </c>
      <c r="F1306" s="195">
        <f t="shared" ca="1" si="101"/>
        <v>235.56510394043133</v>
      </c>
      <c r="G1306" s="195">
        <f t="shared" ca="1" si="102"/>
        <v>0</v>
      </c>
      <c r="H1306" s="195">
        <f t="shared" ca="1" si="103"/>
        <v>0</v>
      </c>
      <c r="O1306" s="154"/>
      <c r="P1306" s="154"/>
    </row>
    <row r="1307" spans="3:16" hidden="1" outlineLevel="2">
      <c r="C1307" s="179">
        <v>1283</v>
      </c>
      <c r="D1307" s="195">
        <f t="shared" ca="1" si="104"/>
        <v>-0.28483696750745024</v>
      </c>
      <c r="E1307" s="195">
        <f t="shared" ca="1" si="100"/>
        <v>231.20084238461106</v>
      </c>
      <c r="F1307" s="195">
        <f t="shared" ca="1" si="101"/>
        <v>237.89837080404837</v>
      </c>
      <c r="G1307" s="195">
        <f t="shared" ca="1" si="102"/>
        <v>0</v>
      </c>
      <c r="H1307" s="195">
        <f t="shared" ca="1" si="103"/>
        <v>0</v>
      </c>
      <c r="O1307" s="154"/>
      <c r="P1307" s="154"/>
    </row>
    <row r="1308" spans="3:16" hidden="1" outlineLevel="2">
      <c r="C1308" s="179">
        <v>1284</v>
      </c>
      <c r="D1308" s="195">
        <f t="shared" ca="1" si="104"/>
        <v>0.39445757832760625</v>
      </c>
      <c r="E1308" s="195">
        <f t="shared" ca="1" si="100"/>
        <v>268.41611635796164</v>
      </c>
      <c r="F1308" s="195">
        <f t="shared" ca="1" si="101"/>
        <v>265.12721017931523</v>
      </c>
      <c r="G1308" s="195">
        <f t="shared" ca="1" si="102"/>
        <v>18.416116357961641</v>
      </c>
      <c r="H1308" s="195">
        <f t="shared" ca="1" si="103"/>
        <v>15.127210179315227</v>
      </c>
      <c r="O1308" s="154"/>
      <c r="P1308" s="154"/>
    </row>
    <row r="1309" spans="3:16" hidden="1" outlineLevel="2">
      <c r="C1309" s="179">
        <v>1285</v>
      </c>
      <c r="D1309" s="195">
        <f t="shared" ca="1" si="104"/>
        <v>0.27319824722738989</v>
      </c>
      <c r="E1309" s="195">
        <f t="shared" ca="1" si="100"/>
        <v>261.35924325749738</v>
      </c>
      <c r="F1309" s="195">
        <f t="shared" ca="1" si="101"/>
        <v>260.04782275957137</v>
      </c>
      <c r="G1309" s="195">
        <f t="shared" ca="1" si="102"/>
        <v>11.359243257497383</v>
      </c>
      <c r="H1309" s="195">
        <f t="shared" ca="1" si="103"/>
        <v>10.047822759571375</v>
      </c>
      <c r="O1309" s="154"/>
      <c r="P1309" s="154"/>
    </row>
    <row r="1310" spans="3:16" hidden="1" outlineLevel="2">
      <c r="C1310" s="179">
        <v>1286</v>
      </c>
      <c r="D1310" s="195">
        <f t="shared" ca="1" si="104"/>
        <v>0.63288806387076402</v>
      </c>
      <c r="E1310" s="195">
        <f t="shared" ca="1" si="100"/>
        <v>282.85244550425568</v>
      </c>
      <c r="F1310" s="195">
        <f t="shared" ca="1" si="101"/>
        <v>275.40589060816001</v>
      </c>
      <c r="G1310" s="195">
        <f t="shared" ca="1" si="102"/>
        <v>32.852445504255684</v>
      </c>
      <c r="H1310" s="195">
        <f t="shared" ca="1" si="103"/>
        <v>25.405890608160007</v>
      </c>
      <c r="O1310" s="154"/>
      <c r="P1310" s="154"/>
    </row>
    <row r="1311" spans="3:16" hidden="1" outlineLevel="2">
      <c r="C1311" s="179">
        <v>1287</v>
      </c>
      <c r="D1311" s="195">
        <f t="shared" ca="1" si="104"/>
        <v>1.008482318459171E-2</v>
      </c>
      <c r="E1311" s="195">
        <f t="shared" ca="1" si="100"/>
        <v>246.67846431690279</v>
      </c>
      <c r="F1311" s="195">
        <f t="shared" ca="1" si="101"/>
        <v>249.35852330011167</v>
      </c>
      <c r="G1311" s="195">
        <f t="shared" ca="1" si="102"/>
        <v>0</v>
      </c>
      <c r="H1311" s="195">
        <f t="shared" ca="1" si="103"/>
        <v>0</v>
      </c>
      <c r="O1311" s="154"/>
      <c r="P1311" s="154"/>
    </row>
    <row r="1312" spans="3:16" hidden="1" outlineLevel="2">
      <c r="C1312" s="179">
        <v>1288</v>
      </c>
      <c r="D1312" s="195">
        <f t="shared" ca="1" si="104"/>
        <v>1.1613484778586443</v>
      </c>
      <c r="E1312" s="195">
        <f t="shared" ca="1" si="100"/>
        <v>317.677402886089</v>
      </c>
      <c r="F1312" s="195">
        <f t="shared" ca="1" si="101"/>
        <v>299.63047313892685</v>
      </c>
      <c r="G1312" s="195">
        <f t="shared" ca="1" si="102"/>
        <v>67.677402886088998</v>
      </c>
      <c r="H1312" s="195">
        <f t="shared" ca="1" si="103"/>
        <v>49.630473138926845</v>
      </c>
      <c r="O1312" s="154"/>
      <c r="P1312" s="154"/>
    </row>
    <row r="1313" spans="3:16" hidden="1" outlineLevel="2">
      <c r="C1313" s="179">
        <v>1289</v>
      </c>
      <c r="D1313" s="195">
        <f t="shared" ca="1" si="104"/>
        <v>0.51101066927279426</v>
      </c>
      <c r="E1313" s="195">
        <f t="shared" ca="1" si="100"/>
        <v>275.378631358387</v>
      </c>
      <c r="F1313" s="195">
        <f t="shared" ca="1" si="101"/>
        <v>270.10294815266866</v>
      </c>
      <c r="G1313" s="195">
        <f t="shared" ca="1" si="102"/>
        <v>25.378631358386997</v>
      </c>
      <c r="H1313" s="195">
        <f t="shared" ca="1" si="103"/>
        <v>20.10294815266866</v>
      </c>
      <c r="O1313" s="154"/>
      <c r="P1313" s="154"/>
    </row>
    <row r="1314" spans="3:16" hidden="1" outlineLevel="2">
      <c r="C1314" s="179">
        <v>1290</v>
      </c>
      <c r="D1314" s="195">
        <f t="shared" ca="1" si="104"/>
        <v>1.4938798519398298</v>
      </c>
      <c r="E1314" s="195">
        <f t="shared" ca="1" si="100"/>
        <v>341.75659441252731</v>
      </c>
      <c r="F1314" s="195">
        <f t="shared" ca="1" si="101"/>
        <v>315.95438994314401</v>
      </c>
      <c r="G1314" s="195">
        <f t="shared" ca="1" si="102"/>
        <v>91.756594412527306</v>
      </c>
      <c r="H1314" s="195">
        <f t="shared" ca="1" si="103"/>
        <v>65.954389943144008</v>
      </c>
      <c r="O1314" s="154"/>
      <c r="P1314" s="154"/>
    </row>
    <row r="1315" spans="3:16" hidden="1" outlineLevel="2">
      <c r="C1315" s="179">
        <v>1291</v>
      </c>
      <c r="D1315" s="195">
        <f t="shared" ca="1" si="104"/>
        <v>-0.61468766159416599</v>
      </c>
      <c r="E1315" s="195">
        <f t="shared" ca="1" si="100"/>
        <v>215.03770995384173</v>
      </c>
      <c r="F1315" s="195">
        <f t="shared" ca="1" si="101"/>
        <v>225.70375097311893</v>
      </c>
      <c r="G1315" s="195">
        <f t="shared" ca="1" si="102"/>
        <v>0</v>
      </c>
      <c r="H1315" s="195">
        <f t="shared" ca="1" si="103"/>
        <v>0</v>
      </c>
      <c r="O1315" s="154"/>
      <c r="P1315" s="154"/>
    </row>
    <row r="1316" spans="3:16" hidden="1" outlineLevel="2">
      <c r="C1316" s="179">
        <v>1292</v>
      </c>
      <c r="D1316" s="195">
        <f t="shared" ca="1" si="104"/>
        <v>1.9194870279310186</v>
      </c>
      <c r="E1316" s="195">
        <f t="shared" ca="1" si="100"/>
        <v>375.25708281112799</v>
      </c>
      <c r="F1316" s="195">
        <f t="shared" ca="1" si="101"/>
        <v>338.15146910165265</v>
      </c>
      <c r="G1316" s="195">
        <f t="shared" ca="1" si="102"/>
        <v>125.25708281112799</v>
      </c>
      <c r="H1316" s="195">
        <f t="shared" ca="1" si="103"/>
        <v>88.151469101652651</v>
      </c>
      <c r="O1316" s="154"/>
      <c r="P1316" s="154"/>
    </row>
    <row r="1317" spans="3:16" hidden="1" outlineLevel="2">
      <c r="C1317" s="179">
        <v>1293</v>
      </c>
      <c r="D1317" s="195">
        <f t="shared" ca="1" si="104"/>
        <v>5.8557833713642482E-2</v>
      </c>
      <c r="E1317" s="195">
        <f t="shared" ca="1" si="100"/>
        <v>249.31969923362763</v>
      </c>
      <c r="F1317" s="195">
        <f t="shared" ca="1" si="101"/>
        <v>251.29423235714387</v>
      </c>
      <c r="G1317" s="195">
        <f t="shared" ca="1" si="102"/>
        <v>0</v>
      </c>
      <c r="H1317" s="195">
        <f t="shared" ca="1" si="103"/>
        <v>1.2942323571438692</v>
      </c>
      <c r="O1317" s="154"/>
      <c r="P1317" s="154"/>
    </row>
    <row r="1318" spans="3:16" hidden="1" outlineLevel="2">
      <c r="C1318" s="179">
        <v>1294</v>
      </c>
      <c r="D1318" s="195">
        <f t="shared" ca="1" si="104"/>
        <v>-0.98006372575719614</v>
      </c>
      <c r="E1318" s="195">
        <f t="shared" ca="1" si="100"/>
        <v>198.44947908054823</v>
      </c>
      <c r="F1318" s="195">
        <f t="shared" ca="1" si="101"/>
        <v>212.92409962213</v>
      </c>
      <c r="G1318" s="195">
        <f t="shared" ca="1" si="102"/>
        <v>0</v>
      </c>
      <c r="H1318" s="195">
        <f t="shared" ca="1" si="103"/>
        <v>0</v>
      </c>
      <c r="O1318" s="154"/>
      <c r="P1318" s="154"/>
    </row>
    <row r="1319" spans="3:16" hidden="1" outlineLevel="2">
      <c r="C1319" s="179">
        <v>1295</v>
      </c>
      <c r="D1319" s="195">
        <f t="shared" ca="1" si="104"/>
        <v>0.21420082152436848</v>
      </c>
      <c r="E1319" s="195">
        <f t="shared" ca="1" si="100"/>
        <v>257.99319584030661</v>
      </c>
      <c r="F1319" s="195">
        <f t="shared" ca="1" si="101"/>
        <v>257.6118086646988</v>
      </c>
      <c r="G1319" s="195">
        <f t="shared" ca="1" si="102"/>
        <v>7.9931958403066119</v>
      </c>
      <c r="H1319" s="195">
        <f t="shared" ca="1" si="103"/>
        <v>7.611808664698799</v>
      </c>
      <c r="O1319" s="154"/>
      <c r="P1319" s="154"/>
    </row>
    <row r="1320" spans="3:16" hidden="1" outlineLevel="2">
      <c r="C1320" s="179">
        <v>1296</v>
      </c>
      <c r="D1320" s="195">
        <f t="shared" ca="1" si="104"/>
        <v>-1.5759484835309556</v>
      </c>
      <c r="E1320" s="195">
        <f t="shared" ca="1" si="100"/>
        <v>174.09642707472611</v>
      </c>
      <c r="F1320" s="195">
        <f t="shared" ca="1" si="101"/>
        <v>193.61579157978122</v>
      </c>
      <c r="G1320" s="195">
        <f t="shared" ca="1" si="102"/>
        <v>0</v>
      </c>
      <c r="H1320" s="195">
        <f t="shared" ca="1" si="103"/>
        <v>0</v>
      </c>
      <c r="O1320" s="154"/>
      <c r="P1320" s="154"/>
    </row>
    <row r="1321" spans="3:16" hidden="1" outlineLevel="2">
      <c r="C1321" s="179">
        <v>1297</v>
      </c>
      <c r="D1321" s="195">
        <f t="shared" ca="1" si="104"/>
        <v>1.6595697964217551</v>
      </c>
      <c r="E1321" s="195">
        <f t="shared" ca="1" si="100"/>
        <v>354.42737242297693</v>
      </c>
      <c r="F1321" s="195">
        <f t="shared" ca="1" si="101"/>
        <v>324.41708097981672</v>
      </c>
      <c r="G1321" s="195">
        <f t="shared" ca="1" si="102"/>
        <v>104.42737242297693</v>
      </c>
      <c r="H1321" s="195">
        <f t="shared" ca="1" si="103"/>
        <v>74.417080979816717</v>
      </c>
      <c r="O1321" s="154"/>
      <c r="P1321" s="154"/>
    </row>
    <row r="1322" spans="3:16" hidden="1" outlineLevel="2">
      <c r="C1322" s="179">
        <v>1298</v>
      </c>
      <c r="D1322" s="195">
        <f t="shared" ca="1" si="104"/>
        <v>-0.78422705264051251</v>
      </c>
      <c r="E1322" s="195">
        <f t="shared" ca="1" si="100"/>
        <v>207.17481293551538</v>
      </c>
      <c r="F1322" s="195">
        <f t="shared" ca="1" si="101"/>
        <v>219.68113374472611</v>
      </c>
      <c r="G1322" s="195">
        <f t="shared" ca="1" si="102"/>
        <v>0</v>
      </c>
      <c r="H1322" s="195">
        <f t="shared" ca="1" si="103"/>
        <v>0</v>
      </c>
      <c r="O1322" s="154"/>
      <c r="P1322" s="154"/>
    </row>
    <row r="1323" spans="3:16" hidden="1" outlineLevel="2">
      <c r="C1323" s="179">
        <v>1299</v>
      </c>
      <c r="D1323" s="195">
        <f t="shared" ca="1" si="104"/>
        <v>1.4153405387125773</v>
      </c>
      <c r="E1323" s="195">
        <f t="shared" ca="1" si="100"/>
        <v>335.90972629723728</v>
      </c>
      <c r="F1323" s="195">
        <f t="shared" ca="1" si="101"/>
        <v>312.02043579268667</v>
      </c>
      <c r="G1323" s="195">
        <f t="shared" ca="1" si="102"/>
        <v>85.909726297237285</v>
      </c>
      <c r="H1323" s="195">
        <f t="shared" ca="1" si="103"/>
        <v>62.020435792686669</v>
      </c>
      <c r="O1323" s="154"/>
      <c r="P1323" s="154"/>
    </row>
    <row r="1324" spans="3:16" hidden="1" outlineLevel="2">
      <c r="C1324" s="179">
        <v>1300</v>
      </c>
      <c r="D1324" s="195">
        <f t="shared" ca="1" si="104"/>
        <v>1.168808216881158</v>
      </c>
      <c r="E1324" s="195">
        <f t="shared" ca="1" si="100"/>
        <v>318.19850997843713</v>
      </c>
      <c r="F1324" s="195">
        <f t="shared" ca="1" si="101"/>
        <v>299.98725575841581</v>
      </c>
      <c r="G1324" s="195">
        <f t="shared" ca="1" si="102"/>
        <v>68.19850997843713</v>
      </c>
      <c r="H1324" s="195">
        <f t="shared" ca="1" si="103"/>
        <v>49.987255758415813</v>
      </c>
      <c r="O1324" s="154"/>
      <c r="P1324" s="154"/>
    </row>
    <row r="1325" spans="3:16" hidden="1" outlineLevel="2">
      <c r="C1325" s="179">
        <v>1301</v>
      </c>
      <c r="D1325" s="195">
        <f t="shared" ca="1" si="104"/>
        <v>-2.6528993611165186</v>
      </c>
      <c r="E1325" s="195">
        <f t="shared" ca="1" si="100"/>
        <v>137.41235840501403</v>
      </c>
      <c r="F1325" s="195">
        <f t="shared" ca="1" si="101"/>
        <v>163.05253142041158</v>
      </c>
      <c r="G1325" s="195">
        <f t="shared" ca="1" si="102"/>
        <v>0</v>
      </c>
      <c r="H1325" s="195">
        <f t="shared" ca="1" si="103"/>
        <v>0</v>
      </c>
      <c r="O1325" s="154"/>
      <c r="P1325" s="154"/>
    </row>
    <row r="1326" spans="3:16" hidden="1" outlineLevel="2">
      <c r="C1326" s="179">
        <v>1302</v>
      </c>
      <c r="D1326" s="195">
        <f t="shared" ca="1" si="104"/>
        <v>0.20854644106440562</v>
      </c>
      <c r="E1326" s="195">
        <f t="shared" ca="1" si="100"/>
        <v>257.67287543759113</v>
      </c>
      <c r="F1326" s="195">
        <f t="shared" ca="1" si="101"/>
        <v>257.37954002695</v>
      </c>
      <c r="G1326" s="195">
        <f t="shared" ca="1" si="102"/>
        <v>7.6728754375911308</v>
      </c>
      <c r="H1326" s="195">
        <f t="shared" ca="1" si="103"/>
        <v>7.3795400269499964</v>
      </c>
      <c r="O1326" s="154"/>
      <c r="P1326" s="154"/>
    </row>
    <row r="1327" spans="3:16" hidden="1" outlineLevel="2">
      <c r="C1327" s="179">
        <v>1303</v>
      </c>
      <c r="D1327" s="195">
        <f t="shared" ca="1" si="104"/>
        <v>-0.63060878514404284</v>
      </c>
      <c r="E1327" s="195">
        <f t="shared" ca="1" si="100"/>
        <v>214.28679626419822</v>
      </c>
      <c r="F1327" s="195">
        <f t="shared" ca="1" si="101"/>
        <v>225.13122298722755</v>
      </c>
      <c r="G1327" s="195">
        <f t="shared" ca="1" si="102"/>
        <v>0</v>
      </c>
      <c r="H1327" s="195">
        <f t="shared" ca="1" si="103"/>
        <v>0</v>
      </c>
      <c r="O1327" s="154"/>
      <c r="P1327" s="154"/>
    </row>
    <row r="1328" spans="3:16" hidden="1" outlineLevel="2">
      <c r="C1328" s="179">
        <v>1304</v>
      </c>
      <c r="D1328" s="195">
        <f t="shared" ca="1" si="104"/>
        <v>1.0199516208585471</v>
      </c>
      <c r="E1328" s="195">
        <f t="shared" ca="1" si="100"/>
        <v>307.95981500935312</v>
      </c>
      <c r="F1328" s="195">
        <f t="shared" ca="1" si="101"/>
        <v>292.94745780867891</v>
      </c>
      <c r="G1328" s="195">
        <f t="shared" ca="1" si="102"/>
        <v>57.959815009353122</v>
      </c>
      <c r="H1328" s="195">
        <f t="shared" ca="1" si="103"/>
        <v>42.947457808678905</v>
      </c>
      <c r="O1328" s="154"/>
      <c r="P1328" s="154"/>
    </row>
    <row r="1329" spans="3:16" hidden="1" outlineLevel="2">
      <c r="C1329" s="179">
        <v>1305</v>
      </c>
      <c r="D1329" s="195">
        <f t="shared" ca="1" si="104"/>
        <v>-0.25127288534996367</v>
      </c>
      <c r="E1329" s="195">
        <f t="shared" ca="1" si="100"/>
        <v>232.91214811587341</v>
      </c>
      <c r="F1329" s="195">
        <f t="shared" ca="1" si="101"/>
        <v>239.17558898423746</v>
      </c>
      <c r="G1329" s="195">
        <f t="shared" ca="1" si="102"/>
        <v>0</v>
      </c>
      <c r="H1329" s="195">
        <f t="shared" ca="1" si="103"/>
        <v>0</v>
      </c>
      <c r="O1329" s="154"/>
      <c r="P1329" s="154"/>
    </row>
    <row r="1330" spans="3:16" hidden="1" outlineLevel="2">
      <c r="C1330" s="179">
        <v>1306</v>
      </c>
      <c r="D1330" s="195">
        <f t="shared" ca="1" si="104"/>
        <v>-0.57696545138247535</v>
      </c>
      <c r="E1330" s="195">
        <f t="shared" ca="1" si="100"/>
        <v>216.82738350741667</v>
      </c>
      <c r="F1330" s="195">
        <f t="shared" ca="1" si="101"/>
        <v>227.06607035066833</v>
      </c>
      <c r="G1330" s="195">
        <f t="shared" ca="1" si="102"/>
        <v>0</v>
      </c>
      <c r="H1330" s="195">
        <f t="shared" ca="1" si="103"/>
        <v>0</v>
      </c>
      <c r="O1330" s="154"/>
      <c r="P1330" s="154"/>
    </row>
    <row r="1331" spans="3:16" hidden="1" outlineLevel="2">
      <c r="C1331" s="179">
        <v>1307</v>
      </c>
      <c r="D1331" s="195">
        <f t="shared" ca="1" si="104"/>
        <v>-3.1596217678626186E-2</v>
      </c>
      <c r="E1331" s="195">
        <f t="shared" ca="1" si="100"/>
        <v>244.42970099902482</v>
      </c>
      <c r="F1331" s="195">
        <f t="shared" ca="1" si="101"/>
        <v>247.70597051957191</v>
      </c>
      <c r="G1331" s="195">
        <f t="shared" ca="1" si="102"/>
        <v>0</v>
      </c>
      <c r="H1331" s="195">
        <f t="shared" ca="1" si="103"/>
        <v>0</v>
      </c>
      <c r="O1331" s="154"/>
      <c r="P1331" s="154"/>
    </row>
    <row r="1332" spans="3:16" hidden="1" outlineLevel="2">
      <c r="C1332" s="179">
        <v>1308</v>
      </c>
      <c r="D1332" s="195">
        <f t="shared" ca="1" si="104"/>
        <v>-1.756191345416902</v>
      </c>
      <c r="E1332" s="195">
        <f t="shared" ca="1" si="100"/>
        <v>167.33656435973694</v>
      </c>
      <c r="F1332" s="195">
        <f t="shared" ca="1" si="101"/>
        <v>188.12789823169319</v>
      </c>
      <c r="G1332" s="195">
        <f t="shared" ca="1" si="102"/>
        <v>0</v>
      </c>
      <c r="H1332" s="195">
        <f t="shared" ca="1" si="103"/>
        <v>0</v>
      </c>
      <c r="O1332" s="154"/>
      <c r="P1332" s="154"/>
    </row>
    <row r="1333" spans="3:16" hidden="1" outlineLevel="2">
      <c r="C1333" s="179">
        <v>1309</v>
      </c>
      <c r="D1333" s="195">
        <f t="shared" ca="1" si="104"/>
        <v>-0.66752504172091331</v>
      </c>
      <c r="E1333" s="195">
        <f t="shared" ca="1" si="100"/>
        <v>212.55572866312806</v>
      </c>
      <c r="F1333" s="195">
        <f t="shared" ca="1" si="101"/>
        <v>223.809285748424</v>
      </c>
      <c r="G1333" s="195">
        <f t="shared" ca="1" si="102"/>
        <v>0</v>
      </c>
      <c r="H1333" s="195">
        <f t="shared" ca="1" si="103"/>
        <v>0</v>
      </c>
      <c r="O1333" s="154"/>
      <c r="P1333" s="154"/>
    </row>
    <row r="1334" spans="3:16" hidden="1" outlineLevel="2">
      <c r="C1334" s="179">
        <v>1310</v>
      </c>
      <c r="D1334" s="195">
        <f t="shared" ca="1" si="104"/>
        <v>-1.1766240632519578</v>
      </c>
      <c r="E1334" s="195">
        <f t="shared" ca="1" si="100"/>
        <v>190.06139743361166</v>
      </c>
      <c r="F1334" s="195">
        <f t="shared" ca="1" si="101"/>
        <v>206.35107742210133</v>
      </c>
      <c r="G1334" s="195">
        <f t="shared" ca="1" si="102"/>
        <v>0</v>
      </c>
      <c r="H1334" s="195">
        <f t="shared" ca="1" si="103"/>
        <v>0</v>
      </c>
      <c r="O1334" s="154"/>
      <c r="P1334" s="154"/>
    </row>
    <row r="1335" spans="3:16" hidden="1" outlineLevel="2">
      <c r="C1335" s="179">
        <v>1311</v>
      </c>
      <c r="D1335" s="195">
        <f t="shared" ca="1" si="104"/>
        <v>-1.0286666499786994</v>
      </c>
      <c r="E1335" s="195">
        <f t="shared" ca="1" si="100"/>
        <v>196.3415469786251</v>
      </c>
      <c r="F1335" s="195">
        <f t="shared" ca="1" si="101"/>
        <v>211.27957533282253</v>
      </c>
      <c r="G1335" s="195">
        <f t="shared" ca="1" si="102"/>
        <v>0</v>
      </c>
      <c r="H1335" s="195">
        <f t="shared" ca="1" si="103"/>
        <v>0</v>
      </c>
      <c r="O1335" s="154"/>
      <c r="P1335" s="154"/>
    </row>
    <row r="1336" spans="3:16" hidden="1" outlineLevel="2">
      <c r="C1336" s="179">
        <v>1312</v>
      </c>
      <c r="D1336" s="195">
        <f t="shared" ca="1" si="104"/>
        <v>0.40297328406405269</v>
      </c>
      <c r="E1336" s="195">
        <f t="shared" ca="1" si="100"/>
        <v>268.91880220294968</v>
      </c>
      <c r="F1336" s="195">
        <f t="shared" ca="1" si="101"/>
        <v>265.48762746435801</v>
      </c>
      <c r="G1336" s="195">
        <f t="shared" ca="1" si="102"/>
        <v>18.918802202949678</v>
      </c>
      <c r="H1336" s="195">
        <f t="shared" ca="1" si="103"/>
        <v>15.487627464358013</v>
      </c>
      <c r="O1336" s="154"/>
      <c r="P1336" s="154"/>
    </row>
    <row r="1337" spans="3:16" hidden="1" outlineLevel="2">
      <c r="C1337" s="179">
        <v>1313</v>
      </c>
      <c r="D1337" s="195">
        <f t="shared" ca="1" si="104"/>
        <v>0.42764755704943186</v>
      </c>
      <c r="E1337" s="195">
        <f t="shared" ca="1" si="100"/>
        <v>270.38065741265484</v>
      </c>
      <c r="F1337" s="195">
        <f t="shared" ca="1" si="101"/>
        <v>266.53470612820701</v>
      </c>
      <c r="G1337" s="195">
        <f t="shared" ca="1" si="102"/>
        <v>20.380657412654841</v>
      </c>
      <c r="H1337" s="195">
        <f t="shared" ca="1" si="103"/>
        <v>16.534706128207006</v>
      </c>
      <c r="O1337" s="154"/>
      <c r="P1337" s="154"/>
    </row>
    <row r="1338" spans="3:16" hidden="1" outlineLevel="2">
      <c r="C1338" s="179">
        <v>1314</v>
      </c>
      <c r="D1338" s="195">
        <f t="shared" ca="1" si="104"/>
        <v>-1.5664824907786472</v>
      </c>
      <c r="E1338" s="195">
        <f t="shared" ca="1" si="100"/>
        <v>174.45889434877918</v>
      </c>
      <c r="F1338" s="195">
        <f t="shared" ca="1" si="101"/>
        <v>193.90838902752273</v>
      </c>
      <c r="G1338" s="195">
        <f t="shared" ca="1" si="102"/>
        <v>0</v>
      </c>
      <c r="H1338" s="195">
        <f t="shared" ca="1" si="103"/>
        <v>0</v>
      </c>
      <c r="O1338" s="154"/>
      <c r="P1338" s="154"/>
    </row>
    <row r="1339" spans="3:16" hidden="1" outlineLevel="2">
      <c r="C1339" s="179">
        <v>1315</v>
      </c>
      <c r="D1339" s="195">
        <f t="shared" ca="1" si="104"/>
        <v>0.80998648742589141</v>
      </c>
      <c r="E1339" s="195">
        <f t="shared" ca="1" si="100"/>
        <v>294.07553902726954</v>
      </c>
      <c r="F1339" s="195">
        <f t="shared" ca="1" si="101"/>
        <v>283.29763229075792</v>
      </c>
      <c r="G1339" s="195">
        <f t="shared" ca="1" si="102"/>
        <v>44.075539027269542</v>
      </c>
      <c r="H1339" s="195">
        <f t="shared" ca="1" si="103"/>
        <v>33.297632290757917</v>
      </c>
      <c r="O1339" s="154"/>
      <c r="P1339" s="154"/>
    </row>
    <row r="1340" spans="3:16" hidden="1" outlineLevel="2">
      <c r="C1340" s="179">
        <v>1316</v>
      </c>
      <c r="D1340" s="195">
        <f t="shared" ca="1" si="104"/>
        <v>0.39010894274053654</v>
      </c>
      <c r="E1340" s="195">
        <f t="shared" ca="1" si="100"/>
        <v>268.15977704676851</v>
      </c>
      <c r="F1340" s="195">
        <f t="shared" ca="1" si="101"/>
        <v>264.94334803416177</v>
      </c>
      <c r="G1340" s="195">
        <f t="shared" ca="1" si="102"/>
        <v>18.159777046768511</v>
      </c>
      <c r="H1340" s="195">
        <f t="shared" ca="1" si="103"/>
        <v>14.943348034161772</v>
      </c>
      <c r="O1340" s="154"/>
      <c r="P1340" s="154"/>
    </row>
    <row r="1341" spans="3:16" hidden="1" outlineLevel="2">
      <c r="C1341" s="179">
        <v>1317</v>
      </c>
      <c r="D1341" s="195">
        <f t="shared" ca="1" si="104"/>
        <v>-1.6845577887965063E-2</v>
      </c>
      <c r="E1341" s="195">
        <f t="shared" ca="1" si="100"/>
        <v>245.223169801262</v>
      </c>
      <c r="F1341" s="195">
        <f t="shared" ca="1" si="101"/>
        <v>248.28954198243699</v>
      </c>
      <c r="G1341" s="195">
        <f t="shared" ca="1" si="102"/>
        <v>0</v>
      </c>
      <c r="H1341" s="195">
        <f t="shared" ca="1" si="103"/>
        <v>0</v>
      </c>
      <c r="O1341" s="154"/>
      <c r="P1341" s="154"/>
    </row>
    <row r="1342" spans="3:16" hidden="1" outlineLevel="2">
      <c r="C1342" s="179">
        <v>1318</v>
      </c>
      <c r="D1342" s="195">
        <f t="shared" ca="1" si="104"/>
        <v>1.5446826848970738</v>
      </c>
      <c r="E1342" s="195">
        <f t="shared" ca="1" si="100"/>
        <v>345.59271273303921</v>
      </c>
      <c r="F1342" s="195">
        <f t="shared" ca="1" si="101"/>
        <v>318.52543098779773</v>
      </c>
      <c r="G1342" s="195">
        <f t="shared" ca="1" si="102"/>
        <v>95.592712733039207</v>
      </c>
      <c r="H1342" s="195">
        <f t="shared" ca="1" si="103"/>
        <v>68.525430987797733</v>
      </c>
      <c r="O1342" s="154"/>
      <c r="P1342" s="154"/>
    </row>
    <row r="1343" spans="3:16" hidden="1" outlineLevel="2">
      <c r="C1343" s="179">
        <v>1319</v>
      </c>
      <c r="D1343" s="195">
        <f t="shared" ca="1" si="104"/>
        <v>0.81054461943333633</v>
      </c>
      <c r="E1343" s="195">
        <f t="shared" ca="1" si="100"/>
        <v>294.11160382730304</v>
      </c>
      <c r="F1343" s="195">
        <f t="shared" ca="1" si="101"/>
        <v>283.32285750396323</v>
      </c>
      <c r="G1343" s="195">
        <f t="shared" ca="1" si="102"/>
        <v>44.111603827303043</v>
      </c>
      <c r="H1343" s="195">
        <f t="shared" ca="1" si="103"/>
        <v>33.322857503963235</v>
      </c>
      <c r="O1343" s="154"/>
      <c r="P1343" s="154"/>
    </row>
    <row r="1344" spans="3:16" hidden="1" outlineLevel="2">
      <c r="C1344" s="179">
        <v>1320</v>
      </c>
      <c r="D1344" s="195">
        <f t="shared" ca="1" si="104"/>
        <v>-2.1030315543498714</v>
      </c>
      <c r="E1344" s="195">
        <f t="shared" ca="1" si="100"/>
        <v>155.05825799923875</v>
      </c>
      <c r="F1344" s="195">
        <f t="shared" ca="1" si="101"/>
        <v>178.00141147141147</v>
      </c>
      <c r="G1344" s="195">
        <f t="shared" ca="1" si="102"/>
        <v>0</v>
      </c>
      <c r="H1344" s="195">
        <f t="shared" ca="1" si="103"/>
        <v>0</v>
      </c>
      <c r="O1344" s="154"/>
      <c r="P1344" s="154"/>
    </row>
    <row r="1345" spans="3:16" hidden="1" outlineLevel="2">
      <c r="C1345" s="179">
        <v>1321</v>
      </c>
      <c r="D1345" s="195">
        <f t="shared" ca="1" si="104"/>
        <v>-0.90327525175164403</v>
      </c>
      <c r="E1345" s="195">
        <f t="shared" ca="1" si="100"/>
        <v>201.82604978730393</v>
      </c>
      <c r="F1345" s="195">
        <f t="shared" ca="1" si="101"/>
        <v>215.54843440185994</v>
      </c>
      <c r="G1345" s="195">
        <f t="shared" ca="1" si="102"/>
        <v>0</v>
      </c>
      <c r="H1345" s="195">
        <f t="shared" ca="1" si="103"/>
        <v>0</v>
      </c>
      <c r="O1345" s="154"/>
      <c r="P1345" s="154"/>
    </row>
    <row r="1346" spans="3:16" hidden="1" outlineLevel="2">
      <c r="C1346" s="179">
        <v>1322</v>
      </c>
      <c r="D1346" s="195">
        <f t="shared" ca="1" si="104"/>
        <v>0.23304723829944907</v>
      </c>
      <c r="E1346" s="195">
        <f t="shared" ca="1" si="100"/>
        <v>259.06372277135392</v>
      </c>
      <c r="F1346" s="195">
        <f t="shared" ca="1" si="101"/>
        <v>258.38748977746832</v>
      </c>
      <c r="G1346" s="195">
        <f t="shared" ca="1" si="102"/>
        <v>9.0637227713539232</v>
      </c>
      <c r="H1346" s="195">
        <f t="shared" ca="1" si="103"/>
        <v>8.3874897774683177</v>
      </c>
      <c r="O1346" s="154"/>
      <c r="P1346" s="154"/>
    </row>
    <row r="1347" spans="3:16" hidden="1" outlineLevel="2">
      <c r="C1347" s="179">
        <v>1323</v>
      </c>
      <c r="D1347" s="195">
        <f t="shared" ca="1" si="104"/>
        <v>-1.978735444336063</v>
      </c>
      <c r="E1347" s="195">
        <f t="shared" ca="1" si="100"/>
        <v>159.35122204730871</v>
      </c>
      <c r="F1347" s="195">
        <f t="shared" ca="1" si="101"/>
        <v>181.56616471066803</v>
      </c>
      <c r="G1347" s="195">
        <f t="shared" ca="1" si="102"/>
        <v>0</v>
      </c>
      <c r="H1347" s="195">
        <f t="shared" ca="1" si="103"/>
        <v>0</v>
      </c>
      <c r="O1347" s="154"/>
      <c r="P1347" s="154"/>
    </row>
    <row r="1348" spans="3:16" hidden="1" outlineLevel="2">
      <c r="C1348" s="179">
        <v>1324</v>
      </c>
      <c r="D1348" s="195">
        <f t="shared" ca="1" si="104"/>
        <v>0.21678449004747249</v>
      </c>
      <c r="E1348" s="195">
        <f t="shared" ca="1" si="100"/>
        <v>258.13969306240909</v>
      </c>
      <c r="F1348" s="195">
        <f t="shared" ca="1" si="101"/>
        <v>257.71800944368226</v>
      </c>
      <c r="G1348" s="195">
        <f t="shared" ca="1" si="102"/>
        <v>8.1396930624090942</v>
      </c>
      <c r="H1348" s="195">
        <f t="shared" ca="1" si="103"/>
        <v>7.7180094436822628</v>
      </c>
      <c r="O1348" s="154"/>
      <c r="P1348" s="154"/>
    </row>
    <row r="1349" spans="3:16" hidden="1" outlineLevel="2">
      <c r="C1349" s="179">
        <v>1325</v>
      </c>
      <c r="D1349" s="195">
        <f t="shared" ca="1" si="104"/>
        <v>2.1654162249911608</v>
      </c>
      <c r="E1349" s="195">
        <f t="shared" ca="1" si="100"/>
        <v>396.09173884265527</v>
      </c>
      <c r="F1349" s="195">
        <f t="shared" ca="1" si="101"/>
        <v>351.68166498717432</v>
      </c>
      <c r="G1349" s="195">
        <f t="shared" ca="1" si="102"/>
        <v>146.09173884265527</v>
      </c>
      <c r="H1349" s="195">
        <f t="shared" ca="1" si="103"/>
        <v>101.68166498717432</v>
      </c>
      <c r="O1349" s="154"/>
      <c r="P1349" s="154"/>
    </row>
    <row r="1350" spans="3:16" hidden="1" outlineLevel="2">
      <c r="C1350" s="179">
        <v>1326</v>
      </c>
      <c r="D1350" s="195">
        <f t="shared" ca="1" si="104"/>
        <v>-0.30451252542786283</v>
      </c>
      <c r="E1350" s="195">
        <f t="shared" ca="1" si="100"/>
        <v>230.20351179120337</v>
      </c>
      <c r="F1350" s="195">
        <f t="shared" ca="1" si="101"/>
        <v>237.15282769672061</v>
      </c>
      <c r="G1350" s="195">
        <f t="shared" ca="1" si="102"/>
        <v>0</v>
      </c>
      <c r="H1350" s="195">
        <f t="shared" ca="1" si="103"/>
        <v>0</v>
      </c>
      <c r="O1350" s="154"/>
      <c r="P1350" s="154"/>
    </row>
    <row r="1351" spans="3:16" hidden="1" outlineLevel="2">
      <c r="C1351" s="179">
        <v>1327</v>
      </c>
      <c r="D1351" s="195">
        <f t="shared" ca="1" si="104"/>
        <v>-0.28805532232293879</v>
      </c>
      <c r="E1351" s="195">
        <f t="shared" ca="1" si="100"/>
        <v>231.03741273018855</v>
      </c>
      <c r="F1351" s="195">
        <f t="shared" ca="1" si="101"/>
        <v>237.77626127802722</v>
      </c>
      <c r="G1351" s="195">
        <f t="shared" ca="1" si="102"/>
        <v>0</v>
      </c>
      <c r="H1351" s="195">
        <f t="shared" ca="1" si="103"/>
        <v>0</v>
      </c>
      <c r="O1351" s="154"/>
      <c r="P1351" s="154"/>
    </row>
    <row r="1352" spans="3:16" hidden="1" outlineLevel="2">
      <c r="C1352" s="179">
        <v>1328</v>
      </c>
      <c r="D1352" s="195">
        <f t="shared" ca="1" si="104"/>
        <v>0.90295093660664194</v>
      </c>
      <c r="E1352" s="195">
        <f t="shared" ca="1" si="100"/>
        <v>300.14401749627206</v>
      </c>
      <c r="F1352" s="195">
        <f t="shared" ca="1" si="101"/>
        <v>287.53035521893798</v>
      </c>
      <c r="G1352" s="195">
        <f t="shared" ca="1" si="102"/>
        <v>50.144017496272056</v>
      </c>
      <c r="H1352" s="195">
        <f t="shared" ca="1" si="103"/>
        <v>37.530355218937984</v>
      </c>
      <c r="O1352" s="154"/>
      <c r="P1352" s="154"/>
    </row>
    <row r="1353" spans="3:16" hidden="1" outlineLevel="2">
      <c r="C1353" s="179">
        <v>1329</v>
      </c>
      <c r="D1353" s="195">
        <f t="shared" ca="1" si="104"/>
        <v>1.3417141753825446</v>
      </c>
      <c r="E1353" s="195">
        <f t="shared" ca="1" si="100"/>
        <v>330.51947552023228</v>
      </c>
      <c r="F1353" s="195">
        <f t="shared" ca="1" si="101"/>
        <v>308.37705944608177</v>
      </c>
      <c r="G1353" s="195">
        <f t="shared" ca="1" si="102"/>
        <v>80.519475520232277</v>
      </c>
      <c r="H1353" s="195">
        <f t="shared" ca="1" si="103"/>
        <v>58.377059446081773</v>
      </c>
      <c r="O1353" s="154"/>
      <c r="P1353" s="154"/>
    </row>
    <row r="1354" spans="3:16" hidden="1" outlineLevel="2">
      <c r="C1354" s="179">
        <v>1330</v>
      </c>
      <c r="D1354" s="195">
        <f t="shared" ca="1" si="104"/>
        <v>0.13320371556244989</v>
      </c>
      <c r="E1354" s="195">
        <f t="shared" ca="1" si="100"/>
        <v>253.4424756928795</v>
      </c>
      <c r="F1354" s="195">
        <f t="shared" ca="1" si="101"/>
        <v>254.30455040697444</v>
      </c>
      <c r="G1354" s="195">
        <f t="shared" ca="1" si="102"/>
        <v>3.4424756928794977</v>
      </c>
      <c r="H1354" s="195">
        <f t="shared" ca="1" si="103"/>
        <v>4.3045504069744425</v>
      </c>
      <c r="O1354" s="154"/>
      <c r="P1354" s="154"/>
    </row>
    <row r="1355" spans="3:16" hidden="1" outlineLevel="2">
      <c r="C1355" s="179">
        <v>1331</v>
      </c>
      <c r="D1355" s="195">
        <f t="shared" ca="1" si="104"/>
        <v>-0.67630196719495017</v>
      </c>
      <c r="E1355" s="195">
        <f t="shared" ca="1" si="100"/>
        <v>212.14622517237203</v>
      </c>
      <c r="F1355" s="195">
        <f t="shared" ca="1" si="101"/>
        <v>223.4961359447297</v>
      </c>
      <c r="G1355" s="195">
        <f t="shared" ca="1" si="102"/>
        <v>0</v>
      </c>
      <c r="H1355" s="195">
        <f t="shared" ca="1" si="103"/>
        <v>0</v>
      </c>
      <c r="O1355" s="154"/>
      <c r="P1355" s="154"/>
    </row>
    <row r="1356" spans="3:16" hidden="1" outlineLevel="2">
      <c r="C1356" s="179">
        <v>1332</v>
      </c>
      <c r="D1356" s="195">
        <f t="shared" ca="1" si="104"/>
        <v>0.60891153324597169</v>
      </c>
      <c r="E1356" s="195">
        <f t="shared" ca="1" si="100"/>
        <v>281.3662911634575</v>
      </c>
      <c r="F1356" s="195">
        <f t="shared" ca="1" si="101"/>
        <v>274.35449805027827</v>
      </c>
      <c r="G1356" s="195">
        <f t="shared" ca="1" si="102"/>
        <v>31.366291163457504</v>
      </c>
      <c r="H1356" s="195">
        <f t="shared" ca="1" si="103"/>
        <v>24.354498050278266</v>
      </c>
      <c r="O1356" s="154"/>
      <c r="P1356" s="154"/>
    </row>
    <row r="1357" spans="3:16" hidden="1" outlineLevel="2">
      <c r="C1357" s="179">
        <v>1333</v>
      </c>
      <c r="D1357" s="195">
        <f t="shared" ca="1" si="104"/>
        <v>0.69970858016239978</v>
      </c>
      <c r="E1357" s="195">
        <f t="shared" ca="1" si="100"/>
        <v>287.03578185839291</v>
      </c>
      <c r="F1357" s="195">
        <f t="shared" ca="1" si="101"/>
        <v>278.35734089601772</v>
      </c>
      <c r="G1357" s="195">
        <f t="shared" ca="1" si="102"/>
        <v>37.035781858392909</v>
      </c>
      <c r="H1357" s="195">
        <f t="shared" ca="1" si="103"/>
        <v>28.357340896017718</v>
      </c>
      <c r="O1357" s="154"/>
      <c r="P1357" s="154"/>
    </row>
    <row r="1358" spans="3:16" hidden="1" outlineLevel="2">
      <c r="C1358" s="179">
        <v>1334</v>
      </c>
      <c r="D1358" s="195">
        <f t="shared" ca="1" si="104"/>
        <v>0.64332522644574508</v>
      </c>
      <c r="E1358" s="195">
        <f t="shared" ca="1" si="100"/>
        <v>283.50182939975593</v>
      </c>
      <c r="F1358" s="195">
        <f t="shared" ca="1" si="101"/>
        <v>275.86482744120497</v>
      </c>
      <c r="G1358" s="195">
        <f t="shared" ca="1" si="102"/>
        <v>33.501829399755934</v>
      </c>
      <c r="H1358" s="195">
        <f t="shared" ca="1" si="103"/>
        <v>25.864827441204966</v>
      </c>
      <c r="O1358" s="154"/>
      <c r="P1358" s="154"/>
    </row>
    <row r="1359" spans="3:16" hidden="1" outlineLevel="2">
      <c r="C1359" s="179">
        <v>1335</v>
      </c>
      <c r="D1359" s="195">
        <f t="shared" ca="1" si="104"/>
        <v>0.65033859899188051</v>
      </c>
      <c r="E1359" s="195">
        <f t="shared" ca="1" si="100"/>
        <v>283.93902773440448</v>
      </c>
      <c r="F1359" s="195">
        <f t="shared" ca="1" si="101"/>
        <v>276.17364490423813</v>
      </c>
      <c r="G1359" s="195">
        <f t="shared" ca="1" si="102"/>
        <v>33.939027734404476</v>
      </c>
      <c r="H1359" s="195">
        <f t="shared" ca="1" si="103"/>
        <v>26.173644904238131</v>
      </c>
      <c r="O1359" s="154"/>
      <c r="P1359" s="154"/>
    </row>
    <row r="1360" spans="3:16" hidden="1" outlineLevel="2">
      <c r="C1360" s="179">
        <v>1336</v>
      </c>
      <c r="D1360" s="195">
        <f t="shared" ca="1" si="104"/>
        <v>1.5191115269734206</v>
      </c>
      <c r="E1360" s="195">
        <f t="shared" ca="1" si="100"/>
        <v>343.65648429759131</v>
      </c>
      <c r="F1360" s="195">
        <f t="shared" ca="1" si="101"/>
        <v>317.22871568680358</v>
      </c>
      <c r="G1360" s="195">
        <f t="shared" ca="1" si="102"/>
        <v>93.656484297591305</v>
      </c>
      <c r="H1360" s="195">
        <f t="shared" ca="1" si="103"/>
        <v>67.228715686803582</v>
      </c>
      <c r="O1360" s="154"/>
      <c r="P1360" s="154"/>
    </row>
    <row r="1361" spans="3:16" hidden="1" outlineLevel="2">
      <c r="C1361" s="179">
        <v>1337</v>
      </c>
      <c r="D1361" s="195">
        <f t="shared" ca="1" si="104"/>
        <v>0.98235932983133689</v>
      </c>
      <c r="E1361" s="195">
        <f t="shared" ca="1" si="100"/>
        <v>305.42666099947803</v>
      </c>
      <c r="F1361" s="195">
        <f t="shared" ca="1" si="101"/>
        <v>291.19590763276761</v>
      </c>
      <c r="G1361" s="195">
        <f t="shared" ca="1" si="102"/>
        <v>55.426660999478031</v>
      </c>
      <c r="H1361" s="195">
        <f t="shared" ca="1" si="103"/>
        <v>41.195907632767614</v>
      </c>
      <c r="O1361" s="154"/>
      <c r="P1361" s="154"/>
    </row>
    <row r="1362" spans="3:16" hidden="1" outlineLevel="2">
      <c r="C1362" s="179">
        <v>1338</v>
      </c>
      <c r="D1362" s="195">
        <f t="shared" ca="1" si="104"/>
        <v>-0.23267248101212376</v>
      </c>
      <c r="E1362" s="195">
        <f t="shared" ca="1" si="100"/>
        <v>233.86596132897606</v>
      </c>
      <c r="F1362" s="195">
        <f t="shared" ca="1" si="101"/>
        <v>239.88634307817827</v>
      </c>
      <c r="G1362" s="195">
        <f t="shared" ca="1" si="102"/>
        <v>0</v>
      </c>
      <c r="H1362" s="195">
        <f t="shared" ca="1" si="103"/>
        <v>0</v>
      </c>
      <c r="O1362" s="154"/>
      <c r="P1362" s="154"/>
    </row>
    <row r="1363" spans="3:16" hidden="1" outlineLevel="2">
      <c r="C1363" s="179">
        <v>1339</v>
      </c>
      <c r="D1363" s="195">
        <f t="shared" ca="1" si="104"/>
        <v>-1.363525667578801</v>
      </c>
      <c r="E1363" s="195">
        <f t="shared" ca="1" si="100"/>
        <v>182.41456923122303</v>
      </c>
      <c r="F1363" s="195">
        <f t="shared" ca="1" si="101"/>
        <v>200.28934107760352</v>
      </c>
      <c r="G1363" s="195">
        <f t="shared" ca="1" si="102"/>
        <v>0</v>
      </c>
      <c r="H1363" s="195">
        <f t="shared" ca="1" si="103"/>
        <v>0</v>
      </c>
      <c r="O1363" s="154"/>
      <c r="P1363" s="154"/>
    </row>
    <row r="1364" spans="3:16" hidden="1" outlineLevel="2">
      <c r="C1364" s="179">
        <v>1340</v>
      </c>
      <c r="D1364" s="195">
        <f t="shared" ca="1" si="104"/>
        <v>0.38140298806475564</v>
      </c>
      <c r="E1364" s="195">
        <f t="shared" ca="1" si="100"/>
        <v>267.64732196299229</v>
      </c>
      <c r="F1364" s="195">
        <f t="shared" ca="1" si="101"/>
        <v>264.57563966752798</v>
      </c>
      <c r="G1364" s="195">
        <f t="shared" ca="1" si="102"/>
        <v>17.647321962992294</v>
      </c>
      <c r="H1364" s="195">
        <f t="shared" ca="1" si="103"/>
        <v>14.57563966752798</v>
      </c>
      <c r="O1364" s="154"/>
      <c r="P1364" s="154"/>
    </row>
    <row r="1365" spans="3:16" hidden="1" outlineLevel="2">
      <c r="C1365" s="179">
        <v>1341</v>
      </c>
      <c r="D1365" s="195">
        <f t="shared" ca="1" si="104"/>
        <v>1.0418580084618088</v>
      </c>
      <c r="E1365" s="195">
        <f t="shared" ca="1" si="100"/>
        <v>309.44565305268833</v>
      </c>
      <c r="F1365" s="195">
        <f t="shared" ca="1" si="101"/>
        <v>293.9730039810363</v>
      </c>
      <c r="G1365" s="195">
        <f t="shared" ca="1" si="102"/>
        <v>59.445653052688328</v>
      </c>
      <c r="H1365" s="195">
        <f t="shared" ca="1" si="103"/>
        <v>43.9730039810363</v>
      </c>
      <c r="O1365" s="154"/>
      <c r="P1365" s="154"/>
    </row>
    <row r="1366" spans="3:16" hidden="1" outlineLevel="2">
      <c r="C1366" s="179">
        <v>1342</v>
      </c>
      <c r="D1366" s="195">
        <f t="shared" ca="1" si="104"/>
        <v>-0.88356354741410126</v>
      </c>
      <c r="E1366" s="195">
        <f t="shared" ca="1" si="100"/>
        <v>202.70204808668402</v>
      </c>
      <c r="F1366" s="195">
        <f t="shared" ca="1" si="101"/>
        <v>216.2273060914205</v>
      </c>
      <c r="G1366" s="195">
        <f t="shared" ca="1" si="102"/>
        <v>0</v>
      </c>
      <c r="H1366" s="195">
        <f t="shared" ca="1" si="103"/>
        <v>0</v>
      </c>
      <c r="O1366" s="154"/>
      <c r="P1366" s="154"/>
    </row>
    <row r="1367" spans="3:16" hidden="1" outlineLevel="2">
      <c r="C1367" s="179">
        <v>1343</v>
      </c>
      <c r="D1367" s="195">
        <f t="shared" ca="1" si="104"/>
        <v>0.89502371239506573</v>
      </c>
      <c r="E1367" s="195">
        <f t="shared" ca="1" si="100"/>
        <v>299.6217009982276</v>
      </c>
      <c r="F1367" s="195">
        <f t="shared" ca="1" si="101"/>
        <v>287.16697113417609</v>
      </c>
      <c r="G1367" s="195">
        <f t="shared" ca="1" si="102"/>
        <v>49.621700998227595</v>
      </c>
      <c r="H1367" s="195">
        <f t="shared" ca="1" si="103"/>
        <v>37.166971134176094</v>
      </c>
      <c r="O1367" s="154"/>
      <c r="P1367" s="154"/>
    </row>
    <row r="1368" spans="3:16" hidden="1" outlineLevel="2">
      <c r="C1368" s="179">
        <v>1344</v>
      </c>
      <c r="D1368" s="195">
        <f t="shared" ca="1" si="104"/>
        <v>-1.0268066301458016</v>
      </c>
      <c r="E1368" s="195">
        <f t="shared" ca="1" si="100"/>
        <v>196.42180336440094</v>
      </c>
      <c r="F1368" s="195">
        <f t="shared" ca="1" si="101"/>
        <v>211.3422764331514</v>
      </c>
      <c r="G1368" s="195">
        <f t="shared" ca="1" si="102"/>
        <v>0</v>
      </c>
      <c r="H1368" s="195">
        <f t="shared" ca="1" si="103"/>
        <v>0</v>
      </c>
      <c r="O1368" s="154"/>
      <c r="P1368" s="154"/>
    </row>
    <row r="1369" spans="3:16" hidden="1" outlineLevel="2">
      <c r="C1369" s="179">
        <v>1345</v>
      </c>
      <c r="D1369" s="195">
        <f t="shared" ca="1" si="104"/>
        <v>0.33246812412243304</v>
      </c>
      <c r="E1369" s="195">
        <f t="shared" ref="E1369:E1432" ca="1" si="105">$H$9 * EXP(($H$17 - $H$18 - ($H$11^2)/2)*$H$14 + $H$11*SQRT($H$14)*D1369)</f>
        <v>264.78505766440475</v>
      </c>
      <c r="F1369" s="195">
        <f t="shared" ref="F1369:F1432" ca="1" si="106">$H$9 * EXP(($H$17 - $H$18 - ($H$12^2)/2)*$H$14 + $H$12*SQRT($H$14)*D1369)</f>
        <v>262.5182818583105</v>
      </c>
      <c r="G1369" s="195">
        <f t="shared" ref="G1369:G1432" ca="1" si="107">MAX(E1369-$H$16, 0)</f>
        <v>14.785057664404746</v>
      </c>
      <c r="H1369" s="195">
        <f t="shared" ref="H1369:H1432" ca="1" si="108">MAX(F1369-$H$16, 0)</f>
        <v>12.518281858310502</v>
      </c>
      <c r="O1369" s="154"/>
      <c r="P1369" s="154"/>
    </row>
    <row r="1370" spans="3:16" hidden="1" outlineLevel="2">
      <c r="C1370" s="179">
        <v>1346</v>
      </c>
      <c r="D1370" s="195">
        <f t="shared" ref="D1370:D1433" ca="1" si="109">_xlfn.NORM.S.INV(RAND())</f>
        <v>-1.2201622107287913</v>
      </c>
      <c r="E1370" s="195">
        <f t="shared" ca="1" si="105"/>
        <v>188.25193589906016</v>
      </c>
      <c r="F1370" s="195">
        <f t="shared" ca="1" si="106"/>
        <v>204.92282491853615</v>
      </c>
      <c r="G1370" s="195">
        <f t="shared" ca="1" si="107"/>
        <v>0</v>
      </c>
      <c r="H1370" s="195">
        <f t="shared" ca="1" si="108"/>
        <v>0</v>
      </c>
      <c r="O1370" s="154"/>
      <c r="P1370" s="154"/>
    </row>
    <row r="1371" spans="3:16" hidden="1" outlineLevel="2">
      <c r="C1371" s="179">
        <v>1347</v>
      </c>
      <c r="D1371" s="195">
        <f t="shared" ca="1" si="109"/>
        <v>-0.44421601030711083</v>
      </c>
      <c r="E1371" s="195">
        <f t="shared" ca="1" si="105"/>
        <v>223.24475020473429</v>
      </c>
      <c r="F1371" s="195">
        <f t="shared" ca="1" si="106"/>
        <v>231.9259696062216</v>
      </c>
      <c r="G1371" s="195">
        <f t="shared" ca="1" si="107"/>
        <v>0</v>
      </c>
      <c r="H1371" s="195">
        <f t="shared" ca="1" si="108"/>
        <v>0</v>
      </c>
      <c r="O1371" s="154"/>
      <c r="P1371" s="154"/>
    </row>
    <row r="1372" spans="3:16" hidden="1" outlineLevel="2">
      <c r="C1372" s="179">
        <v>1348</v>
      </c>
      <c r="D1372" s="195">
        <f t="shared" ca="1" si="109"/>
        <v>0.89539949454088474</v>
      </c>
      <c r="E1372" s="195">
        <f t="shared" ca="1" si="105"/>
        <v>299.64644035507234</v>
      </c>
      <c r="F1372" s="195">
        <f t="shared" ca="1" si="106"/>
        <v>287.18418662005882</v>
      </c>
      <c r="G1372" s="195">
        <f t="shared" ca="1" si="107"/>
        <v>49.646440355072343</v>
      </c>
      <c r="H1372" s="195">
        <f t="shared" ca="1" si="108"/>
        <v>37.184186620058824</v>
      </c>
      <c r="O1372" s="154"/>
      <c r="P1372" s="154"/>
    </row>
    <row r="1373" spans="3:16" hidden="1" outlineLevel="2">
      <c r="C1373" s="179">
        <v>1349</v>
      </c>
      <c r="D1373" s="195">
        <f t="shared" ca="1" si="109"/>
        <v>0.16541417635928193</v>
      </c>
      <c r="E1373" s="195">
        <f t="shared" ca="1" si="105"/>
        <v>255.24248643680889</v>
      </c>
      <c r="F1373" s="195">
        <f t="shared" ca="1" si="106"/>
        <v>255.61464600005186</v>
      </c>
      <c r="G1373" s="195">
        <f t="shared" ca="1" si="107"/>
        <v>5.242486436808889</v>
      </c>
      <c r="H1373" s="195">
        <f t="shared" ca="1" si="108"/>
        <v>5.614646000051863</v>
      </c>
      <c r="O1373" s="154"/>
      <c r="P1373" s="154"/>
    </row>
    <row r="1374" spans="3:16" hidden="1" outlineLevel="2">
      <c r="C1374" s="179">
        <v>1350</v>
      </c>
      <c r="D1374" s="195">
        <f t="shared" ca="1" si="109"/>
        <v>-1.4775673776705256</v>
      </c>
      <c r="E1374" s="195">
        <f t="shared" ca="1" si="105"/>
        <v>177.90064080917986</v>
      </c>
      <c r="F1374" s="195">
        <f t="shared" ca="1" si="106"/>
        <v>196.6784642774798</v>
      </c>
      <c r="G1374" s="195">
        <f t="shared" ca="1" si="107"/>
        <v>0</v>
      </c>
      <c r="H1374" s="195">
        <f t="shared" ca="1" si="108"/>
        <v>0</v>
      </c>
      <c r="O1374" s="154"/>
      <c r="P1374" s="154"/>
    </row>
    <row r="1375" spans="3:16" hidden="1" outlineLevel="2">
      <c r="C1375" s="179">
        <v>1351</v>
      </c>
      <c r="D1375" s="195">
        <f t="shared" ca="1" si="109"/>
        <v>-0.1427304084369275</v>
      </c>
      <c r="E1375" s="195">
        <f t="shared" ca="1" si="105"/>
        <v>238.53351410869575</v>
      </c>
      <c r="F1375" s="195">
        <f t="shared" ca="1" si="106"/>
        <v>243.35310053015633</v>
      </c>
      <c r="G1375" s="195">
        <f t="shared" ca="1" si="107"/>
        <v>0</v>
      </c>
      <c r="H1375" s="195">
        <f t="shared" ca="1" si="108"/>
        <v>0</v>
      </c>
      <c r="O1375" s="154"/>
      <c r="P1375" s="154"/>
    </row>
    <row r="1376" spans="3:16" hidden="1" outlineLevel="2">
      <c r="C1376" s="179">
        <v>1352</v>
      </c>
      <c r="D1376" s="195">
        <f t="shared" ca="1" si="109"/>
        <v>1.0801980214222149</v>
      </c>
      <c r="E1376" s="195">
        <f t="shared" ca="1" si="105"/>
        <v>312.06340337464422</v>
      </c>
      <c r="F1376" s="195">
        <f t="shared" ca="1" si="106"/>
        <v>295.77653723773039</v>
      </c>
      <c r="G1376" s="195">
        <f t="shared" ca="1" si="107"/>
        <v>62.063403374644224</v>
      </c>
      <c r="H1376" s="195">
        <f t="shared" ca="1" si="108"/>
        <v>45.776537237730395</v>
      </c>
      <c r="O1376" s="154"/>
      <c r="P1376" s="154"/>
    </row>
    <row r="1377" spans="3:16" hidden="1" outlineLevel="2">
      <c r="C1377" s="179">
        <v>1353</v>
      </c>
      <c r="D1377" s="195">
        <f t="shared" ca="1" si="109"/>
        <v>-1.1866175384756283</v>
      </c>
      <c r="E1377" s="195">
        <f t="shared" ca="1" si="105"/>
        <v>189.64453302329574</v>
      </c>
      <c r="F1377" s="195">
        <f t="shared" ca="1" si="106"/>
        <v>206.02236752474366</v>
      </c>
      <c r="G1377" s="195">
        <f t="shared" ca="1" si="107"/>
        <v>0</v>
      </c>
      <c r="H1377" s="195">
        <f t="shared" ca="1" si="108"/>
        <v>0</v>
      </c>
      <c r="O1377" s="154"/>
      <c r="P1377" s="154"/>
    </row>
    <row r="1378" spans="3:16" hidden="1" outlineLevel="2">
      <c r="C1378" s="179">
        <v>1354</v>
      </c>
      <c r="D1378" s="195">
        <f t="shared" ca="1" si="109"/>
        <v>0.64991558133775584</v>
      </c>
      <c r="E1378" s="195">
        <f t="shared" ca="1" si="105"/>
        <v>283.91263864102785</v>
      </c>
      <c r="F1378" s="195">
        <f t="shared" ca="1" si="106"/>
        <v>276.15500851776511</v>
      </c>
      <c r="G1378" s="195">
        <f t="shared" ca="1" si="107"/>
        <v>33.912638641027854</v>
      </c>
      <c r="H1378" s="195">
        <f t="shared" ca="1" si="108"/>
        <v>26.155008517765111</v>
      </c>
      <c r="O1378" s="154"/>
      <c r="P1378" s="154"/>
    </row>
    <row r="1379" spans="3:16" hidden="1" outlineLevel="2">
      <c r="C1379" s="179">
        <v>1355</v>
      </c>
      <c r="D1379" s="195">
        <f t="shared" ca="1" si="109"/>
        <v>-1.7496061027937229</v>
      </c>
      <c r="E1379" s="195">
        <f t="shared" ca="1" si="105"/>
        <v>167.57885571629495</v>
      </c>
      <c r="F1379" s="195">
        <f t="shared" ca="1" si="106"/>
        <v>188.32563560494691</v>
      </c>
      <c r="G1379" s="195">
        <f t="shared" ca="1" si="107"/>
        <v>0</v>
      </c>
      <c r="H1379" s="195">
        <f t="shared" ca="1" si="108"/>
        <v>0</v>
      </c>
      <c r="O1379" s="154"/>
      <c r="P1379" s="154"/>
    </row>
    <row r="1380" spans="3:16" hidden="1" outlineLevel="2">
      <c r="C1380" s="179">
        <v>1356</v>
      </c>
      <c r="D1380" s="195">
        <f t="shared" ca="1" si="109"/>
        <v>1.2861491348426599</v>
      </c>
      <c r="E1380" s="195">
        <f t="shared" ca="1" si="105"/>
        <v>326.50885647488076</v>
      </c>
      <c r="F1380" s="195">
        <f t="shared" ca="1" si="106"/>
        <v>305.65563719589704</v>
      </c>
      <c r="G1380" s="195">
        <f t="shared" ca="1" si="107"/>
        <v>76.508856474880758</v>
      </c>
      <c r="H1380" s="195">
        <f t="shared" ca="1" si="108"/>
        <v>55.655637195897043</v>
      </c>
      <c r="O1380" s="154"/>
      <c r="P1380" s="154"/>
    </row>
    <row r="1381" spans="3:16" hidden="1" outlineLevel="2">
      <c r="C1381" s="179">
        <v>1357</v>
      </c>
      <c r="D1381" s="195">
        <f t="shared" ca="1" si="109"/>
        <v>1.7550129824260168</v>
      </c>
      <c r="E1381" s="195">
        <f t="shared" ca="1" si="105"/>
        <v>361.93832234825646</v>
      </c>
      <c r="F1381" s="195">
        <f t="shared" ca="1" si="106"/>
        <v>329.39439128032251</v>
      </c>
      <c r="G1381" s="195">
        <f t="shared" ca="1" si="107"/>
        <v>111.93832234825646</v>
      </c>
      <c r="H1381" s="195">
        <f t="shared" ca="1" si="108"/>
        <v>79.394391280322509</v>
      </c>
      <c r="O1381" s="154"/>
      <c r="P1381" s="154"/>
    </row>
    <row r="1382" spans="3:16" hidden="1" outlineLevel="2">
      <c r="C1382" s="179">
        <v>1358</v>
      </c>
      <c r="D1382" s="195">
        <f t="shared" ca="1" si="109"/>
        <v>0.52973416333752521</v>
      </c>
      <c r="E1382" s="195">
        <f t="shared" ca="1" si="105"/>
        <v>276.51382988740215</v>
      </c>
      <c r="F1382" s="195">
        <f t="shared" ca="1" si="106"/>
        <v>270.91092817104391</v>
      </c>
      <c r="G1382" s="195">
        <f t="shared" ca="1" si="107"/>
        <v>26.513829887402153</v>
      </c>
      <c r="H1382" s="195">
        <f t="shared" ca="1" si="108"/>
        <v>20.910928171043906</v>
      </c>
      <c r="O1382" s="154"/>
      <c r="P1382" s="154"/>
    </row>
    <row r="1383" spans="3:16" hidden="1" outlineLevel="2">
      <c r="C1383" s="179">
        <v>1359</v>
      </c>
      <c r="D1383" s="195">
        <f t="shared" ca="1" si="109"/>
        <v>-0.24428422181966816</v>
      </c>
      <c r="E1383" s="195">
        <f t="shared" ca="1" si="105"/>
        <v>233.27006387245731</v>
      </c>
      <c r="F1383" s="195">
        <f t="shared" ca="1" si="106"/>
        <v>239.44239077361169</v>
      </c>
      <c r="G1383" s="195">
        <f t="shared" ca="1" si="107"/>
        <v>0</v>
      </c>
      <c r="H1383" s="195">
        <f t="shared" ca="1" si="108"/>
        <v>0</v>
      </c>
      <c r="O1383" s="154"/>
      <c r="P1383" s="154"/>
    </row>
    <row r="1384" spans="3:16" hidden="1" outlineLevel="2">
      <c r="C1384" s="179">
        <v>1360</v>
      </c>
      <c r="D1384" s="195">
        <f t="shared" ca="1" si="109"/>
        <v>1.6571772931287212</v>
      </c>
      <c r="E1384" s="195">
        <f t="shared" ca="1" si="105"/>
        <v>354.24110936653153</v>
      </c>
      <c r="F1384" s="195">
        <f t="shared" ca="1" si="106"/>
        <v>324.29328429406866</v>
      </c>
      <c r="G1384" s="195">
        <f t="shared" ca="1" si="107"/>
        <v>104.24110936653153</v>
      </c>
      <c r="H1384" s="195">
        <f t="shared" ca="1" si="108"/>
        <v>74.293284294068656</v>
      </c>
      <c r="O1384" s="154"/>
      <c r="P1384" s="154"/>
    </row>
    <row r="1385" spans="3:16" hidden="1" outlineLevel="2">
      <c r="C1385" s="179">
        <v>1361</v>
      </c>
      <c r="D1385" s="195">
        <f t="shared" ca="1" si="109"/>
        <v>-1.4047614699605191</v>
      </c>
      <c r="E1385" s="195">
        <f t="shared" ca="1" si="105"/>
        <v>180.76932969028505</v>
      </c>
      <c r="F1385" s="195">
        <f t="shared" ca="1" si="106"/>
        <v>198.97611269625284</v>
      </c>
      <c r="G1385" s="195">
        <f t="shared" ca="1" si="107"/>
        <v>0</v>
      </c>
      <c r="H1385" s="195">
        <f t="shared" ca="1" si="108"/>
        <v>0</v>
      </c>
      <c r="O1385" s="154"/>
      <c r="P1385" s="154"/>
    </row>
    <row r="1386" spans="3:16" hidden="1" outlineLevel="2">
      <c r="C1386" s="179">
        <v>1362</v>
      </c>
      <c r="D1386" s="195">
        <f t="shared" ca="1" si="109"/>
        <v>1.6039999613484325E-2</v>
      </c>
      <c r="E1386" s="195">
        <f t="shared" ca="1" si="105"/>
        <v>247.00144094316178</v>
      </c>
      <c r="F1386" s="195">
        <f t="shared" ca="1" si="106"/>
        <v>249.59553009472313</v>
      </c>
      <c r="G1386" s="195">
        <f t="shared" ca="1" si="107"/>
        <v>0</v>
      </c>
      <c r="H1386" s="195">
        <f t="shared" ca="1" si="108"/>
        <v>0</v>
      </c>
      <c r="O1386" s="154"/>
      <c r="P1386" s="154"/>
    </row>
    <row r="1387" spans="3:16" hidden="1" outlineLevel="2">
      <c r="C1387" s="179">
        <v>1363</v>
      </c>
      <c r="D1387" s="195">
        <f t="shared" ca="1" si="109"/>
        <v>0.68650041840301324</v>
      </c>
      <c r="E1387" s="195">
        <f t="shared" ca="1" si="105"/>
        <v>286.20399995125132</v>
      </c>
      <c r="F1387" s="195">
        <f t="shared" ca="1" si="106"/>
        <v>277.77144125415367</v>
      </c>
      <c r="G1387" s="195">
        <f t="shared" ca="1" si="107"/>
        <v>36.203999951251319</v>
      </c>
      <c r="H1387" s="195">
        <f t="shared" ca="1" si="108"/>
        <v>27.771441254153672</v>
      </c>
      <c r="O1387" s="154"/>
      <c r="P1387" s="154"/>
    </row>
    <row r="1388" spans="3:16" hidden="1" outlineLevel="2">
      <c r="C1388" s="179">
        <v>1364</v>
      </c>
      <c r="D1388" s="195">
        <f t="shared" ca="1" si="109"/>
        <v>1.2970666509517026E-2</v>
      </c>
      <c r="E1388" s="195">
        <f t="shared" ca="1" si="105"/>
        <v>246.83492410825514</v>
      </c>
      <c r="F1388" s="195">
        <f t="shared" ca="1" si="106"/>
        <v>249.47334727483761</v>
      </c>
      <c r="G1388" s="195">
        <f t="shared" ca="1" si="107"/>
        <v>0</v>
      </c>
      <c r="H1388" s="195">
        <f t="shared" ca="1" si="108"/>
        <v>0</v>
      </c>
      <c r="O1388" s="154"/>
      <c r="P1388" s="154"/>
    </row>
    <row r="1389" spans="3:16" hidden="1" outlineLevel="2">
      <c r="C1389" s="179">
        <v>1365</v>
      </c>
      <c r="D1389" s="195">
        <f t="shared" ca="1" si="109"/>
        <v>1.8696017568988386</v>
      </c>
      <c r="E1389" s="195">
        <f t="shared" ca="1" si="105"/>
        <v>371.1665072636078</v>
      </c>
      <c r="F1389" s="195">
        <f t="shared" ca="1" si="106"/>
        <v>335.47111406251526</v>
      </c>
      <c r="G1389" s="195">
        <f t="shared" ca="1" si="107"/>
        <v>121.1665072636078</v>
      </c>
      <c r="H1389" s="195">
        <f t="shared" ca="1" si="108"/>
        <v>85.471114062515255</v>
      </c>
      <c r="O1389" s="154"/>
      <c r="P1389" s="154"/>
    </row>
    <row r="1390" spans="3:16" hidden="1" outlineLevel="2">
      <c r="C1390" s="179">
        <v>1366</v>
      </c>
      <c r="D1390" s="195">
        <f t="shared" ca="1" si="109"/>
        <v>-1.653045098248999</v>
      </c>
      <c r="E1390" s="195">
        <f t="shared" ca="1" si="105"/>
        <v>171.17218650405437</v>
      </c>
      <c r="F1390" s="195">
        <f t="shared" ca="1" si="106"/>
        <v>191.24908859418596</v>
      </c>
      <c r="G1390" s="195">
        <f t="shared" ca="1" si="107"/>
        <v>0</v>
      </c>
      <c r="H1390" s="195">
        <f t="shared" ca="1" si="108"/>
        <v>0</v>
      </c>
      <c r="O1390" s="154"/>
      <c r="P1390" s="154"/>
    </row>
    <row r="1391" spans="3:16" hidden="1" outlineLevel="2">
      <c r="C1391" s="179">
        <v>1367</v>
      </c>
      <c r="D1391" s="195">
        <f t="shared" ca="1" si="109"/>
        <v>-0.98467128547116556</v>
      </c>
      <c r="E1391" s="195">
        <f t="shared" ca="1" si="105"/>
        <v>198.24867978112752</v>
      </c>
      <c r="F1391" s="195">
        <f t="shared" ca="1" si="106"/>
        <v>212.76765096894832</v>
      </c>
      <c r="G1391" s="195">
        <f t="shared" ca="1" si="107"/>
        <v>0</v>
      </c>
      <c r="H1391" s="195">
        <f t="shared" ca="1" si="108"/>
        <v>0</v>
      </c>
      <c r="O1391" s="154"/>
      <c r="P1391" s="154"/>
    </row>
    <row r="1392" spans="3:16" hidden="1" outlineLevel="2">
      <c r="C1392" s="179">
        <v>1368</v>
      </c>
      <c r="D1392" s="195">
        <f t="shared" ca="1" si="109"/>
        <v>-0.27910800773174116</v>
      </c>
      <c r="E1392" s="195">
        <f t="shared" ca="1" si="105"/>
        <v>231.49204791258225</v>
      </c>
      <c r="F1392" s="195">
        <f t="shared" ca="1" si="106"/>
        <v>238.11589188368134</v>
      </c>
      <c r="G1392" s="195">
        <f t="shared" ca="1" si="107"/>
        <v>0</v>
      </c>
      <c r="H1392" s="195">
        <f t="shared" ca="1" si="108"/>
        <v>0</v>
      </c>
      <c r="O1392" s="154"/>
      <c r="P1392" s="154"/>
    </row>
    <row r="1393" spans="3:16" hidden="1" outlineLevel="2">
      <c r="C1393" s="179">
        <v>1369</v>
      </c>
      <c r="D1393" s="195">
        <f t="shared" ca="1" si="109"/>
        <v>1.7125181314812663</v>
      </c>
      <c r="E1393" s="195">
        <f t="shared" ca="1" si="105"/>
        <v>358.57470899186762</v>
      </c>
      <c r="F1393" s="195">
        <f t="shared" ca="1" si="106"/>
        <v>327.16894601763767</v>
      </c>
      <c r="G1393" s="195">
        <f t="shared" ca="1" si="107"/>
        <v>108.57470899186762</v>
      </c>
      <c r="H1393" s="195">
        <f t="shared" ca="1" si="108"/>
        <v>77.168946017637666</v>
      </c>
      <c r="O1393" s="154"/>
      <c r="P1393" s="154"/>
    </row>
    <row r="1394" spans="3:16" hidden="1" outlineLevel="2">
      <c r="C1394" s="179">
        <v>1370</v>
      </c>
      <c r="D1394" s="195">
        <f t="shared" ca="1" si="109"/>
        <v>0.53590767882947088</v>
      </c>
      <c r="E1394" s="195">
        <f t="shared" ca="1" si="105"/>
        <v>276.88915277099557</v>
      </c>
      <c r="F1394" s="195">
        <f t="shared" ca="1" si="106"/>
        <v>271.17786504983337</v>
      </c>
      <c r="G1394" s="195">
        <f t="shared" ca="1" si="107"/>
        <v>26.889152770995565</v>
      </c>
      <c r="H1394" s="195">
        <f t="shared" ca="1" si="108"/>
        <v>21.177865049833372</v>
      </c>
      <c r="O1394" s="154"/>
      <c r="P1394" s="154"/>
    </row>
    <row r="1395" spans="3:16" hidden="1" outlineLevel="2">
      <c r="C1395" s="179">
        <v>1371</v>
      </c>
      <c r="D1395" s="195">
        <f t="shared" ca="1" si="109"/>
        <v>-0.56297242625251487</v>
      </c>
      <c r="E1395" s="195">
        <f t="shared" ca="1" si="105"/>
        <v>217.49504234106146</v>
      </c>
      <c r="F1395" s="195">
        <f t="shared" ca="1" si="106"/>
        <v>227.57350990578604</v>
      </c>
      <c r="G1395" s="195">
        <f t="shared" ca="1" si="107"/>
        <v>0</v>
      </c>
      <c r="H1395" s="195">
        <f t="shared" ca="1" si="108"/>
        <v>0</v>
      </c>
      <c r="O1395" s="154"/>
      <c r="P1395" s="154"/>
    </row>
    <row r="1396" spans="3:16" hidden="1" outlineLevel="2">
      <c r="C1396" s="179">
        <v>1372</v>
      </c>
      <c r="D1396" s="195">
        <f t="shared" ca="1" si="109"/>
        <v>0.40206565181424408</v>
      </c>
      <c r="E1396" s="195">
        <f t="shared" ca="1" si="105"/>
        <v>268.86517948134451</v>
      </c>
      <c r="F1396" s="195">
        <f t="shared" ca="1" si="106"/>
        <v>265.44918967506038</v>
      </c>
      <c r="G1396" s="195">
        <f t="shared" ca="1" si="107"/>
        <v>18.865179481344512</v>
      </c>
      <c r="H1396" s="195">
        <f t="shared" ca="1" si="108"/>
        <v>15.449189675060381</v>
      </c>
      <c r="O1396" s="154"/>
      <c r="P1396" s="154"/>
    </row>
    <row r="1397" spans="3:16" hidden="1" outlineLevel="2">
      <c r="C1397" s="179">
        <v>1373</v>
      </c>
      <c r="D1397" s="195">
        <f t="shared" ca="1" si="109"/>
        <v>0.76717270886816347</v>
      </c>
      <c r="E1397" s="195">
        <f t="shared" ca="1" si="105"/>
        <v>291.32218246372304</v>
      </c>
      <c r="F1397" s="195">
        <f t="shared" ca="1" si="106"/>
        <v>281.36930887734366</v>
      </c>
      <c r="G1397" s="195">
        <f t="shared" ca="1" si="107"/>
        <v>41.322182463723038</v>
      </c>
      <c r="H1397" s="195">
        <f t="shared" ca="1" si="108"/>
        <v>31.369308877343656</v>
      </c>
      <c r="O1397" s="154"/>
      <c r="P1397" s="154"/>
    </row>
    <row r="1398" spans="3:16" hidden="1" outlineLevel="2">
      <c r="C1398" s="179">
        <v>1374</v>
      </c>
      <c r="D1398" s="195">
        <f t="shared" ca="1" si="109"/>
        <v>0.3824232915256649</v>
      </c>
      <c r="E1398" s="195">
        <f t="shared" ca="1" si="105"/>
        <v>267.70732897625129</v>
      </c>
      <c r="F1398" s="195">
        <f t="shared" ca="1" si="106"/>
        <v>264.6187072205293</v>
      </c>
      <c r="G1398" s="195">
        <f t="shared" ca="1" si="107"/>
        <v>17.70732897625129</v>
      </c>
      <c r="H1398" s="195">
        <f t="shared" ca="1" si="108"/>
        <v>14.618707220529302</v>
      </c>
      <c r="O1398" s="154"/>
      <c r="P1398" s="154"/>
    </row>
    <row r="1399" spans="3:16" hidden="1" outlineLevel="2">
      <c r="C1399" s="179">
        <v>1375</v>
      </c>
      <c r="D1399" s="195">
        <f t="shared" ca="1" si="109"/>
        <v>-1.2443899909011678</v>
      </c>
      <c r="E1399" s="195">
        <f t="shared" ca="1" si="105"/>
        <v>187.25249128087543</v>
      </c>
      <c r="F1399" s="195">
        <f t="shared" ca="1" si="106"/>
        <v>204.1323272510844</v>
      </c>
      <c r="G1399" s="195">
        <f t="shared" ca="1" si="107"/>
        <v>0</v>
      </c>
      <c r="H1399" s="195">
        <f t="shared" ca="1" si="108"/>
        <v>0</v>
      </c>
      <c r="O1399" s="154"/>
      <c r="P1399" s="154"/>
    </row>
    <row r="1400" spans="3:16" hidden="1" outlineLevel="2">
      <c r="C1400" s="179">
        <v>1376</v>
      </c>
      <c r="D1400" s="195">
        <f t="shared" ca="1" si="109"/>
        <v>-9.4184756970236969E-2</v>
      </c>
      <c r="E1400" s="195">
        <f t="shared" ca="1" si="105"/>
        <v>241.09138731196217</v>
      </c>
      <c r="F1400" s="195">
        <f t="shared" ca="1" si="106"/>
        <v>245.24503290235666</v>
      </c>
      <c r="G1400" s="195">
        <f t="shared" ca="1" si="107"/>
        <v>0</v>
      </c>
      <c r="H1400" s="195">
        <f t="shared" ca="1" si="108"/>
        <v>0</v>
      </c>
      <c r="O1400" s="154"/>
      <c r="P1400" s="154"/>
    </row>
    <row r="1401" spans="3:16" hidden="1" outlineLevel="2">
      <c r="C1401" s="179">
        <v>1377</v>
      </c>
      <c r="D1401" s="195">
        <f t="shared" ca="1" si="109"/>
        <v>-0.55821215116898826</v>
      </c>
      <c r="E1401" s="195">
        <f t="shared" ca="1" si="105"/>
        <v>217.72264095688644</v>
      </c>
      <c r="F1401" s="195">
        <f t="shared" ca="1" si="106"/>
        <v>227.74639370839122</v>
      </c>
      <c r="G1401" s="195">
        <f t="shared" ca="1" si="107"/>
        <v>0</v>
      </c>
      <c r="H1401" s="195">
        <f t="shared" ca="1" si="108"/>
        <v>0</v>
      </c>
      <c r="O1401" s="154"/>
      <c r="P1401" s="154"/>
    </row>
    <row r="1402" spans="3:16" hidden="1" outlineLevel="2">
      <c r="C1402" s="179">
        <v>1378</v>
      </c>
      <c r="D1402" s="195">
        <f t="shared" ca="1" si="109"/>
        <v>-0.18596085326420494</v>
      </c>
      <c r="E1402" s="195">
        <f t="shared" ca="1" si="105"/>
        <v>236.2785519454996</v>
      </c>
      <c r="F1402" s="195">
        <f t="shared" ca="1" si="106"/>
        <v>241.68060278044291</v>
      </c>
      <c r="G1402" s="195">
        <f t="shared" ca="1" si="107"/>
        <v>0</v>
      </c>
      <c r="H1402" s="195">
        <f t="shared" ca="1" si="108"/>
        <v>0</v>
      </c>
      <c r="O1402" s="154"/>
      <c r="P1402" s="154"/>
    </row>
    <row r="1403" spans="3:16" hidden="1" outlineLevel="2">
      <c r="C1403" s="179">
        <v>1379</v>
      </c>
      <c r="D1403" s="195">
        <f t="shared" ca="1" si="109"/>
        <v>0.75109978955043677</v>
      </c>
      <c r="E1403" s="195">
        <f t="shared" ca="1" si="105"/>
        <v>290.29520062292551</v>
      </c>
      <c r="F1403" s="195">
        <f t="shared" ca="1" si="106"/>
        <v>280.64878153896609</v>
      </c>
      <c r="G1403" s="195">
        <f t="shared" ca="1" si="107"/>
        <v>40.295200622925506</v>
      </c>
      <c r="H1403" s="195">
        <f t="shared" ca="1" si="108"/>
        <v>30.648781538966091</v>
      </c>
      <c r="O1403" s="154"/>
      <c r="P1403" s="154"/>
    </row>
    <row r="1404" spans="3:16" hidden="1" outlineLevel="2">
      <c r="C1404" s="179">
        <v>1380</v>
      </c>
      <c r="D1404" s="195">
        <f t="shared" ca="1" si="109"/>
        <v>-0.45200768313408207</v>
      </c>
      <c r="E1404" s="195">
        <f t="shared" ca="1" si="105"/>
        <v>222.86289269233043</v>
      </c>
      <c r="F1404" s="195">
        <f t="shared" ca="1" si="106"/>
        <v>231.63786789124634</v>
      </c>
      <c r="G1404" s="195">
        <f t="shared" ca="1" si="107"/>
        <v>0</v>
      </c>
      <c r="H1404" s="195">
        <f t="shared" ca="1" si="108"/>
        <v>0</v>
      </c>
      <c r="O1404" s="154"/>
      <c r="P1404" s="154"/>
    </row>
    <row r="1405" spans="3:16" hidden="1" outlineLevel="2">
      <c r="C1405" s="179">
        <v>1381</v>
      </c>
      <c r="D1405" s="195">
        <f t="shared" ca="1" si="109"/>
        <v>-0.64809104556178687</v>
      </c>
      <c r="E1405" s="195">
        <f t="shared" ca="1" si="105"/>
        <v>213.46527228812965</v>
      </c>
      <c r="F1405" s="195">
        <f t="shared" ca="1" si="106"/>
        <v>224.50422883296073</v>
      </c>
      <c r="G1405" s="195">
        <f t="shared" ca="1" si="107"/>
        <v>0</v>
      </c>
      <c r="H1405" s="195">
        <f t="shared" ca="1" si="108"/>
        <v>0</v>
      </c>
      <c r="O1405" s="154"/>
      <c r="P1405" s="154"/>
    </row>
    <row r="1406" spans="3:16" hidden="1" outlineLevel="2">
      <c r="C1406" s="179">
        <v>1382</v>
      </c>
      <c r="D1406" s="195">
        <f t="shared" ca="1" si="109"/>
        <v>0.28585458819856274</v>
      </c>
      <c r="E1406" s="195">
        <f t="shared" ca="1" si="105"/>
        <v>262.08704163245926</v>
      </c>
      <c r="F1406" s="195">
        <f t="shared" ca="1" si="106"/>
        <v>260.57339876238461</v>
      </c>
      <c r="G1406" s="195">
        <f t="shared" ca="1" si="107"/>
        <v>12.087041632459261</v>
      </c>
      <c r="H1406" s="195">
        <f t="shared" ca="1" si="108"/>
        <v>10.573398762384613</v>
      </c>
      <c r="O1406" s="154"/>
      <c r="P1406" s="154"/>
    </row>
    <row r="1407" spans="3:16" hidden="1" outlineLevel="2">
      <c r="C1407" s="179">
        <v>1383</v>
      </c>
      <c r="D1407" s="195">
        <f t="shared" ca="1" si="109"/>
        <v>0.69453497652920826</v>
      </c>
      <c r="E1407" s="195">
        <f t="shared" ca="1" si="105"/>
        <v>286.70968737766162</v>
      </c>
      <c r="F1407" s="195">
        <f t="shared" ca="1" si="106"/>
        <v>278.1276983975726</v>
      </c>
      <c r="G1407" s="195">
        <f t="shared" ca="1" si="107"/>
        <v>36.709687377661623</v>
      </c>
      <c r="H1407" s="195">
        <f t="shared" ca="1" si="108"/>
        <v>28.127698397572601</v>
      </c>
      <c r="O1407" s="154"/>
      <c r="P1407" s="154"/>
    </row>
    <row r="1408" spans="3:16" hidden="1" outlineLevel="2">
      <c r="C1408" s="179">
        <v>1384</v>
      </c>
      <c r="D1408" s="195">
        <f t="shared" ca="1" si="109"/>
        <v>2.0980817557352518</v>
      </c>
      <c r="E1408" s="195">
        <f t="shared" ca="1" si="105"/>
        <v>390.27491805613676</v>
      </c>
      <c r="F1408" s="195">
        <f t="shared" ca="1" si="106"/>
        <v>347.92422231933608</v>
      </c>
      <c r="G1408" s="195">
        <f t="shared" ca="1" si="107"/>
        <v>140.27491805613676</v>
      </c>
      <c r="H1408" s="195">
        <f t="shared" ca="1" si="108"/>
        <v>97.924222319336081</v>
      </c>
      <c r="O1408" s="154"/>
      <c r="P1408" s="154"/>
    </row>
    <row r="1409" spans="3:16" hidden="1" outlineLevel="2">
      <c r="C1409" s="179">
        <v>1385</v>
      </c>
      <c r="D1409" s="195">
        <f t="shared" ca="1" si="109"/>
        <v>0.17758910581565074</v>
      </c>
      <c r="E1409" s="195">
        <f t="shared" ca="1" si="105"/>
        <v>255.92618000177885</v>
      </c>
      <c r="F1409" s="195">
        <f t="shared" ca="1" si="106"/>
        <v>256.11159250964715</v>
      </c>
      <c r="G1409" s="195">
        <f t="shared" ca="1" si="107"/>
        <v>5.926180001778846</v>
      </c>
      <c r="H1409" s="195">
        <f t="shared" ca="1" si="108"/>
        <v>6.1115925096471528</v>
      </c>
      <c r="O1409" s="154"/>
      <c r="P1409" s="154"/>
    </row>
    <row r="1410" spans="3:16" hidden="1" outlineLevel="2">
      <c r="C1410" s="179">
        <v>1386</v>
      </c>
      <c r="D1410" s="195">
        <f t="shared" ca="1" si="109"/>
        <v>0.49455719909548845</v>
      </c>
      <c r="E1410" s="195">
        <f t="shared" ca="1" si="105"/>
        <v>274.38491132585648</v>
      </c>
      <c r="F1410" s="195">
        <f t="shared" ca="1" si="106"/>
        <v>269.39491656905449</v>
      </c>
      <c r="G1410" s="195">
        <f t="shared" ca="1" si="107"/>
        <v>24.384911325856478</v>
      </c>
      <c r="H1410" s="195">
        <f t="shared" ca="1" si="108"/>
        <v>19.394916569054487</v>
      </c>
      <c r="O1410" s="154"/>
      <c r="P1410" s="154"/>
    </row>
    <row r="1411" spans="3:16" hidden="1" outlineLevel="2">
      <c r="C1411" s="179">
        <v>1387</v>
      </c>
      <c r="D1411" s="195">
        <f t="shared" ca="1" si="109"/>
        <v>0.87569597472447913</v>
      </c>
      <c r="E1411" s="195">
        <f t="shared" ca="1" si="105"/>
        <v>298.35202314673461</v>
      </c>
      <c r="F1411" s="195">
        <f t="shared" ca="1" si="106"/>
        <v>286.28291103845692</v>
      </c>
      <c r="G1411" s="195">
        <f t="shared" ca="1" si="107"/>
        <v>48.352023146734609</v>
      </c>
      <c r="H1411" s="195">
        <f t="shared" ca="1" si="108"/>
        <v>36.282911038456916</v>
      </c>
      <c r="O1411" s="154"/>
      <c r="P1411" s="154"/>
    </row>
    <row r="1412" spans="3:16" hidden="1" outlineLevel="2">
      <c r="C1412" s="179">
        <v>1388</v>
      </c>
      <c r="D1412" s="195">
        <f t="shared" ca="1" si="109"/>
        <v>-0.5868365843825093</v>
      </c>
      <c r="E1412" s="195">
        <f t="shared" ca="1" si="105"/>
        <v>216.35762859729826</v>
      </c>
      <c r="F1412" s="195">
        <f t="shared" ca="1" si="106"/>
        <v>226.70878683079351</v>
      </c>
      <c r="G1412" s="195">
        <f t="shared" ca="1" si="107"/>
        <v>0</v>
      </c>
      <c r="H1412" s="195">
        <f t="shared" ca="1" si="108"/>
        <v>0</v>
      </c>
      <c r="O1412" s="154"/>
      <c r="P1412" s="154"/>
    </row>
    <row r="1413" spans="3:16" hidden="1" outlineLevel="2">
      <c r="C1413" s="179">
        <v>1389</v>
      </c>
      <c r="D1413" s="195">
        <f t="shared" ca="1" si="109"/>
        <v>0.50314787604021727</v>
      </c>
      <c r="E1413" s="195">
        <f t="shared" ca="1" si="105"/>
        <v>274.90330371059781</v>
      </c>
      <c r="F1413" s="195">
        <f t="shared" ca="1" si="106"/>
        <v>269.76436178298405</v>
      </c>
      <c r="G1413" s="195">
        <f t="shared" ca="1" si="107"/>
        <v>24.903303710597811</v>
      </c>
      <c r="H1413" s="195">
        <f t="shared" ca="1" si="108"/>
        <v>19.764361782984054</v>
      </c>
      <c r="O1413" s="154"/>
      <c r="P1413" s="154"/>
    </row>
    <row r="1414" spans="3:16" hidden="1" outlineLevel="2">
      <c r="C1414" s="179">
        <v>1390</v>
      </c>
      <c r="D1414" s="195">
        <f t="shared" ca="1" si="109"/>
        <v>0.74349987447379695</v>
      </c>
      <c r="E1414" s="195">
        <f t="shared" ca="1" si="105"/>
        <v>289.81086421390614</v>
      </c>
      <c r="F1414" s="195">
        <f t="shared" ca="1" si="106"/>
        <v>280.30873035119959</v>
      </c>
      <c r="G1414" s="195">
        <f t="shared" ca="1" si="107"/>
        <v>39.810864213906143</v>
      </c>
      <c r="H1414" s="195">
        <f t="shared" ca="1" si="108"/>
        <v>30.308730351199586</v>
      </c>
      <c r="O1414" s="154"/>
      <c r="P1414" s="154"/>
    </row>
    <row r="1415" spans="3:16" hidden="1" outlineLevel="2">
      <c r="C1415" s="179">
        <v>1391</v>
      </c>
      <c r="D1415" s="195">
        <f t="shared" ca="1" si="109"/>
        <v>-0.30452854418537501</v>
      </c>
      <c r="E1415" s="195">
        <f t="shared" ca="1" si="105"/>
        <v>230.20270157471651</v>
      </c>
      <c r="F1415" s="195">
        <f t="shared" ca="1" si="106"/>
        <v>237.15222166938065</v>
      </c>
      <c r="G1415" s="195">
        <f t="shared" ca="1" si="107"/>
        <v>0</v>
      </c>
      <c r="H1415" s="195">
        <f t="shared" ca="1" si="108"/>
        <v>0</v>
      </c>
      <c r="O1415" s="154"/>
      <c r="P1415" s="154"/>
    </row>
    <row r="1416" spans="3:16" hidden="1" outlineLevel="2">
      <c r="C1416" s="179">
        <v>1392</v>
      </c>
      <c r="D1416" s="195">
        <f t="shared" ca="1" si="109"/>
        <v>-1.4378978695550322</v>
      </c>
      <c r="E1416" s="195">
        <f t="shared" ca="1" si="105"/>
        <v>179.4580022927764</v>
      </c>
      <c r="F1416" s="195">
        <f t="shared" ca="1" si="106"/>
        <v>197.92706670836301</v>
      </c>
      <c r="G1416" s="195">
        <f t="shared" ca="1" si="107"/>
        <v>0</v>
      </c>
      <c r="H1416" s="195">
        <f t="shared" ca="1" si="108"/>
        <v>0</v>
      </c>
      <c r="O1416" s="154"/>
      <c r="P1416" s="154"/>
    </row>
    <row r="1417" spans="3:16" hidden="1" outlineLevel="2">
      <c r="C1417" s="179">
        <v>1393</v>
      </c>
      <c r="D1417" s="195">
        <f t="shared" ca="1" si="109"/>
        <v>-3.6318311632970467E-2</v>
      </c>
      <c r="E1417" s="195">
        <f t="shared" ca="1" si="105"/>
        <v>244.17623226574185</v>
      </c>
      <c r="F1417" s="195">
        <f t="shared" ca="1" si="106"/>
        <v>247.5194428911999</v>
      </c>
      <c r="G1417" s="195">
        <f t="shared" ca="1" si="107"/>
        <v>0</v>
      </c>
      <c r="H1417" s="195">
        <f t="shared" ca="1" si="108"/>
        <v>0</v>
      </c>
      <c r="O1417" s="154"/>
      <c r="P1417" s="154"/>
    </row>
    <row r="1418" spans="3:16" hidden="1" outlineLevel="2">
      <c r="C1418" s="179">
        <v>1394</v>
      </c>
      <c r="D1418" s="195">
        <f t="shared" ca="1" si="109"/>
        <v>1.4222857853644368</v>
      </c>
      <c r="E1418" s="195">
        <f t="shared" ca="1" si="105"/>
        <v>336.42270900544241</v>
      </c>
      <c r="F1418" s="195">
        <f t="shared" ca="1" si="106"/>
        <v>312.36633292589084</v>
      </c>
      <c r="G1418" s="195">
        <f t="shared" ca="1" si="107"/>
        <v>86.422709005442414</v>
      </c>
      <c r="H1418" s="195">
        <f t="shared" ca="1" si="108"/>
        <v>62.366332925890845</v>
      </c>
      <c r="O1418" s="154"/>
      <c r="P1418" s="154"/>
    </row>
    <row r="1419" spans="3:16" hidden="1" outlineLevel="2">
      <c r="C1419" s="179">
        <v>1395</v>
      </c>
      <c r="D1419" s="195">
        <f t="shared" ca="1" si="109"/>
        <v>0.62425206595538874</v>
      </c>
      <c r="E1419" s="195">
        <f t="shared" ca="1" si="105"/>
        <v>282.31625197139363</v>
      </c>
      <c r="F1419" s="195">
        <f t="shared" ca="1" si="106"/>
        <v>275.02673082480601</v>
      </c>
      <c r="G1419" s="195">
        <f t="shared" ca="1" si="107"/>
        <v>32.316251971393626</v>
      </c>
      <c r="H1419" s="195">
        <f t="shared" ca="1" si="108"/>
        <v>25.026730824806009</v>
      </c>
      <c r="O1419" s="154"/>
      <c r="P1419" s="154"/>
    </row>
    <row r="1420" spans="3:16" hidden="1" outlineLevel="2">
      <c r="C1420" s="179">
        <v>1396</v>
      </c>
      <c r="D1420" s="195">
        <f t="shared" ca="1" si="109"/>
        <v>-1.087857487469778</v>
      </c>
      <c r="E1420" s="195">
        <f t="shared" ca="1" si="105"/>
        <v>193.80462688078777</v>
      </c>
      <c r="F1420" s="195">
        <f t="shared" ca="1" si="106"/>
        <v>209.29394305734155</v>
      </c>
      <c r="G1420" s="195">
        <f t="shared" ca="1" si="107"/>
        <v>0</v>
      </c>
      <c r="H1420" s="195">
        <f t="shared" ca="1" si="108"/>
        <v>0</v>
      </c>
      <c r="O1420" s="154"/>
      <c r="P1420" s="154"/>
    </row>
    <row r="1421" spans="3:16" hidden="1" outlineLevel="2">
      <c r="C1421" s="179">
        <v>1397</v>
      </c>
      <c r="D1421" s="195">
        <f t="shared" ca="1" si="109"/>
        <v>-0.75355215650314344</v>
      </c>
      <c r="E1421" s="195">
        <f t="shared" ca="1" si="105"/>
        <v>208.57583658545784</v>
      </c>
      <c r="F1421" s="195">
        <f t="shared" ca="1" si="106"/>
        <v>220.75877582328846</v>
      </c>
      <c r="G1421" s="195">
        <f t="shared" ca="1" si="107"/>
        <v>0</v>
      </c>
      <c r="H1421" s="195">
        <f t="shared" ca="1" si="108"/>
        <v>0</v>
      </c>
      <c r="O1421" s="154"/>
      <c r="P1421" s="154"/>
    </row>
    <row r="1422" spans="3:16" hidden="1" outlineLevel="2">
      <c r="C1422" s="179">
        <v>1398</v>
      </c>
      <c r="D1422" s="195">
        <f t="shared" ca="1" si="109"/>
        <v>0.58453381607310995</v>
      </c>
      <c r="E1422" s="195">
        <f t="shared" ca="1" si="105"/>
        <v>279.86327513817554</v>
      </c>
      <c r="F1422" s="195">
        <f t="shared" ca="1" si="106"/>
        <v>273.28962812268236</v>
      </c>
      <c r="G1422" s="195">
        <f t="shared" ca="1" si="107"/>
        <v>29.863275138175538</v>
      </c>
      <c r="H1422" s="195">
        <f t="shared" ca="1" si="108"/>
        <v>23.289628122682359</v>
      </c>
      <c r="O1422" s="154"/>
      <c r="P1422" s="154"/>
    </row>
    <row r="1423" spans="3:16" hidden="1" outlineLevel="2">
      <c r="C1423" s="179">
        <v>1399</v>
      </c>
      <c r="D1423" s="195">
        <f t="shared" ca="1" si="109"/>
        <v>4.016133076830366</v>
      </c>
      <c r="E1423" s="195">
        <f t="shared" ca="1" si="105"/>
        <v>594.83102640897891</v>
      </c>
      <c r="F1423" s="195">
        <f t="shared" ca="1" si="106"/>
        <v>472.46642741532548</v>
      </c>
      <c r="G1423" s="195">
        <f t="shared" ca="1" si="107"/>
        <v>344.83102640897891</v>
      </c>
      <c r="H1423" s="195">
        <f t="shared" ca="1" si="108"/>
        <v>222.46642741532548</v>
      </c>
      <c r="O1423" s="154"/>
      <c r="P1423" s="154"/>
    </row>
    <row r="1424" spans="3:16" hidden="1" outlineLevel="2">
      <c r="C1424" s="179">
        <v>1400</v>
      </c>
      <c r="D1424" s="195">
        <f t="shared" ca="1" si="109"/>
        <v>-0.10904891251629167</v>
      </c>
      <c r="E1424" s="195">
        <f t="shared" ca="1" si="105"/>
        <v>240.30529414624081</v>
      </c>
      <c r="F1424" s="195">
        <f t="shared" ca="1" si="106"/>
        <v>244.66418651569555</v>
      </c>
      <c r="G1424" s="195">
        <f t="shared" ca="1" si="107"/>
        <v>0</v>
      </c>
      <c r="H1424" s="195">
        <f t="shared" ca="1" si="108"/>
        <v>0</v>
      </c>
      <c r="O1424" s="154"/>
      <c r="P1424" s="154"/>
    </row>
    <row r="1425" spans="3:16" hidden="1" outlineLevel="2">
      <c r="C1425" s="179">
        <v>1401</v>
      </c>
      <c r="D1425" s="195">
        <f t="shared" ca="1" si="109"/>
        <v>-0.54859561125168133</v>
      </c>
      <c r="E1425" s="195">
        <f t="shared" ca="1" si="105"/>
        <v>218.18315448568111</v>
      </c>
      <c r="F1425" s="195">
        <f t="shared" ca="1" si="106"/>
        <v>228.09604823399295</v>
      </c>
      <c r="G1425" s="195">
        <f t="shared" ca="1" si="107"/>
        <v>0</v>
      </c>
      <c r="H1425" s="195">
        <f t="shared" ca="1" si="108"/>
        <v>0</v>
      </c>
      <c r="O1425" s="154"/>
      <c r="P1425" s="154"/>
    </row>
    <row r="1426" spans="3:16" hidden="1" outlineLevel="2">
      <c r="C1426" s="179">
        <v>1402</v>
      </c>
      <c r="D1426" s="195">
        <f t="shared" ca="1" si="109"/>
        <v>0.35359875514712985</v>
      </c>
      <c r="E1426" s="195">
        <f t="shared" ca="1" si="105"/>
        <v>266.01724163574301</v>
      </c>
      <c r="F1426" s="195">
        <f t="shared" ca="1" si="106"/>
        <v>263.40470247465129</v>
      </c>
      <c r="G1426" s="195">
        <f t="shared" ca="1" si="107"/>
        <v>16.017241635743005</v>
      </c>
      <c r="H1426" s="195">
        <f t="shared" ca="1" si="108"/>
        <v>13.404702474651288</v>
      </c>
      <c r="O1426" s="154"/>
      <c r="P1426" s="154"/>
    </row>
    <row r="1427" spans="3:16" hidden="1" outlineLevel="2">
      <c r="C1427" s="179">
        <v>1403</v>
      </c>
      <c r="D1427" s="195">
        <f t="shared" ca="1" si="109"/>
        <v>-1.2501694933049581</v>
      </c>
      <c r="E1427" s="195">
        <f t="shared" ca="1" si="105"/>
        <v>187.01486011037068</v>
      </c>
      <c r="F1427" s="195">
        <f t="shared" ca="1" si="106"/>
        <v>203.9442060768545</v>
      </c>
      <c r="G1427" s="195">
        <f t="shared" ca="1" si="107"/>
        <v>0</v>
      </c>
      <c r="H1427" s="195">
        <f t="shared" ca="1" si="108"/>
        <v>0</v>
      </c>
      <c r="O1427" s="154"/>
      <c r="P1427" s="154"/>
    </row>
    <row r="1428" spans="3:16" hidden="1" outlineLevel="2">
      <c r="C1428" s="179">
        <v>1404</v>
      </c>
      <c r="D1428" s="195">
        <f t="shared" ca="1" si="109"/>
        <v>1.2856914136246187</v>
      </c>
      <c r="E1428" s="195">
        <f t="shared" ca="1" si="105"/>
        <v>326.47602160938101</v>
      </c>
      <c r="F1428" s="195">
        <f t="shared" ca="1" si="106"/>
        <v>305.63331930056199</v>
      </c>
      <c r="G1428" s="195">
        <f t="shared" ca="1" si="107"/>
        <v>76.476021609381007</v>
      </c>
      <c r="H1428" s="195">
        <f t="shared" ca="1" si="108"/>
        <v>55.633319300561993</v>
      </c>
      <c r="O1428" s="154"/>
      <c r="P1428" s="154"/>
    </row>
    <row r="1429" spans="3:16" hidden="1" outlineLevel="2">
      <c r="C1429" s="179">
        <v>1405</v>
      </c>
      <c r="D1429" s="195">
        <f t="shared" ca="1" si="109"/>
        <v>-0.79065414446780113</v>
      </c>
      <c r="E1429" s="195">
        <f t="shared" ca="1" si="105"/>
        <v>206.8824610329952</v>
      </c>
      <c r="F1429" s="195">
        <f t="shared" ca="1" si="106"/>
        <v>219.4560105298707</v>
      </c>
      <c r="G1429" s="195">
        <f t="shared" ca="1" si="107"/>
        <v>0</v>
      </c>
      <c r="H1429" s="195">
        <f t="shared" ca="1" si="108"/>
        <v>0</v>
      </c>
      <c r="O1429" s="154"/>
      <c r="P1429" s="154"/>
    </row>
    <row r="1430" spans="3:16" hidden="1" outlineLevel="2">
      <c r="C1430" s="179">
        <v>1406</v>
      </c>
      <c r="D1430" s="195">
        <f t="shared" ca="1" si="109"/>
        <v>0.1219499028392612</v>
      </c>
      <c r="E1430" s="195">
        <f t="shared" ca="1" si="105"/>
        <v>252.81657801751442</v>
      </c>
      <c r="F1430" s="195">
        <f t="shared" ca="1" si="106"/>
        <v>253.84840882134608</v>
      </c>
      <c r="G1430" s="195">
        <f t="shared" ca="1" si="107"/>
        <v>2.8165780175144164</v>
      </c>
      <c r="H1430" s="195">
        <f t="shared" ca="1" si="108"/>
        <v>3.8484088213460836</v>
      </c>
      <c r="O1430" s="154"/>
      <c r="P1430" s="154"/>
    </row>
    <row r="1431" spans="3:16" hidden="1" outlineLevel="2">
      <c r="C1431" s="179">
        <v>1407</v>
      </c>
      <c r="D1431" s="195">
        <f t="shared" ca="1" si="109"/>
        <v>-8.0312776613503986E-2</v>
      </c>
      <c r="E1431" s="195">
        <f t="shared" ca="1" si="105"/>
        <v>241.82732871993042</v>
      </c>
      <c r="F1431" s="195">
        <f t="shared" ca="1" si="106"/>
        <v>245.78835197421211</v>
      </c>
      <c r="G1431" s="195">
        <f t="shared" ca="1" si="107"/>
        <v>0</v>
      </c>
      <c r="H1431" s="195">
        <f t="shared" ca="1" si="108"/>
        <v>0</v>
      </c>
      <c r="O1431" s="154"/>
      <c r="P1431" s="154"/>
    </row>
    <row r="1432" spans="3:16" hidden="1" outlineLevel="2">
      <c r="C1432" s="179">
        <v>1408</v>
      </c>
      <c r="D1432" s="195">
        <f t="shared" ca="1" si="109"/>
        <v>-1.0362267170620783</v>
      </c>
      <c r="E1432" s="195">
        <f t="shared" ca="1" si="105"/>
        <v>196.01568155569575</v>
      </c>
      <c r="F1432" s="195">
        <f t="shared" ca="1" si="106"/>
        <v>211.02491755780605</v>
      </c>
      <c r="G1432" s="195">
        <f t="shared" ca="1" si="107"/>
        <v>0</v>
      </c>
      <c r="H1432" s="195">
        <f t="shared" ca="1" si="108"/>
        <v>0</v>
      </c>
      <c r="O1432" s="154"/>
      <c r="P1432" s="154"/>
    </row>
    <row r="1433" spans="3:16" hidden="1" outlineLevel="2">
      <c r="C1433" s="179">
        <v>1409</v>
      </c>
      <c r="D1433" s="195">
        <f t="shared" ca="1" si="109"/>
        <v>0.214562068633946</v>
      </c>
      <c r="E1433" s="195">
        <f t="shared" ref="E1433:E1496" ca="1" si="110">$H$9 * EXP(($H$17 - $H$18 - ($H$11^2)/2)*$H$14 + $H$11*SQRT($H$14)*D1433)</f>
        <v>258.01367400056523</v>
      </c>
      <c r="F1433" s="195">
        <f t="shared" ref="F1433:F1496" ca="1" si="111">$H$9 * EXP(($H$17 - $H$18 - ($H$12^2)/2)*$H$14 + $H$12*SQRT($H$14)*D1433)</f>
        <v>257.62665496699015</v>
      </c>
      <c r="G1433" s="195">
        <f t="shared" ref="G1433:G1496" ca="1" si="112">MAX(E1433-$H$16, 0)</f>
        <v>8.0136740005652314</v>
      </c>
      <c r="H1433" s="195">
        <f t="shared" ref="H1433:H1496" ca="1" si="113">MAX(F1433-$H$16, 0)</f>
        <v>7.6266549669901451</v>
      </c>
      <c r="O1433" s="154"/>
      <c r="P1433" s="154"/>
    </row>
    <row r="1434" spans="3:16" hidden="1" outlineLevel="2">
      <c r="C1434" s="179">
        <v>1410</v>
      </c>
      <c r="D1434" s="195">
        <f t="shared" ref="D1434:D1497" ca="1" si="114">_xlfn.NORM.S.INV(RAND())</f>
        <v>1.755717059659561</v>
      </c>
      <c r="E1434" s="195">
        <f t="shared" ca="1" si="110"/>
        <v>361.99431738471702</v>
      </c>
      <c r="F1434" s="195">
        <f t="shared" ca="1" si="111"/>
        <v>329.43139083774435</v>
      </c>
      <c r="G1434" s="195">
        <f t="shared" ca="1" si="112"/>
        <v>111.99431738471702</v>
      </c>
      <c r="H1434" s="195">
        <f t="shared" ca="1" si="113"/>
        <v>79.431390837744345</v>
      </c>
      <c r="O1434" s="154"/>
      <c r="P1434" s="154"/>
    </row>
    <row r="1435" spans="3:16" hidden="1" outlineLevel="2">
      <c r="C1435" s="179">
        <v>1411</v>
      </c>
      <c r="D1435" s="195">
        <f t="shared" ca="1" si="114"/>
        <v>-2.01484359788848</v>
      </c>
      <c r="E1435" s="195">
        <f t="shared" ca="1" si="110"/>
        <v>158.09200630900762</v>
      </c>
      <c r="F1435" s="195">
        <f t="shared" ca="1" si="111"/>
        <v>180.52330565360145</v>
      </c>
      <c r="G1435" s="195">
        <f t="shared" ca="1" si="112"/>
        <v>0</v>
      </c>
      <c r="H1435" s="195">
        <f t="shared" ca="1" si="113"/>
        <v>0</v>
      </c>
      <c r="O1435" s="154"/>
      <c r="P1435" s="154"/>
    </row>
    <row r="1436" spans="3:16" hidden="1" outlineLevel="2">
      <c r="C1436" s="179">
        <v>1412</v>
      </c>
      <c r="D1436" s="195">
        <f t="shared" ca="1" si="114"/>
        <v>-3.982503867831641E-2</v>
      </c>
      <c r="E1436" s="195">
        <f t="shared" ca="1" si="110"/>
        <v>243.9881711007165</v>
      </c>
      <c r="F1436" s="195">
        <f t="shared" ca="1" si="111"/>
        <v>247.3810144117613</v>
      </c>
      <c r="G1436" s="195">
        <f t="shared" ca="1" si="112"/>
        <v>0</v>
      </c>
      <c r="H1436" s="195">
        <f t="shared" ca="1" si="113"/>
        <v>0</v>
      </c>
      <c r="O1436" s="154"/>
      <c r="P1436" s="154"/>
    </row>
    <row r="1437" spans="3:16" hidden="1" outlineLevel="2">
      <c r="C1437" s="179">
        <v>1413</v>
      </c>
      <c r="D1437" s="195">
        <f t="shared" ca="1" si="114"/>
        <v>0.47967871998119171</v>
      </c>
      <c r="E1437" s="195">
        <f t="shared" ca="1" si="110"/>
        <v>273.48940189213715</v>
      </c>
      <c r="F1437" s="195">
        <f t="shared" ca="1" si="111"/>
        <v>268.75625869546303</v>
      </c>
      <c r="G1437" s="195">
        <f t="shared" ca="1" si="112"/>
        <v>23.489401892137153</v>
      </c>
      <c r="H1437" s="195">
        <f t="shared" ca="1" si="113"/>
        <v>18.756258695463032</v>
      </c>
      <c r="O1437" s="154"/>
      <c r="P1437" s="154"/>
    </row>
    <row r="1438" spans="3:16" hidden="1" outlineLevel="2">
      <c r="C1438" s="179">
        <v>1414</v>
      </c>
      <c r="D1438" s="195">
        <f t="shared" ca="1" si="114"/>
        <v>-3.2240147116536937E-2</v>
      </c>
      <c r="E1438" s="195">
        <f t="shared" ca="1" si="110"/>
        <v>244.39512118899128</v>
      </c>
      <c r="F1438" s="195">
        <f t="shared" ca="1" si="111"/>
        <v>247.68052636145501</v>
      </c>
      <c r="G1438" s="195">
        <f t="shared" ca="1" si="112"/>
        <v>0</v>
      </c>
      <c r="H1438" s="195">
        <f t="shared" ca="1" si="113"/>
        <v>0</v>
      </c>
      <c r="O1438" s="154"/>
      <c r="P1438" s="154"/>
    </row>
    <row r="1439" spans="3:16" hidden="1" outlineLevel="2">
      <c r="C1439" s="179">
        <v>1415</v>
      </c>
      <c r="D1439" s="195">
        <f t="shared" ca="1" si="114"/>
        <v>-1.0867317308899489</v>
      </c>
      <c r="E1439" s="195">
        <f t="shared" ca="1" si="110"/>
        <v>193.85256968311887</v>
      </c>
      <c r="F1439" s="195">
        <f t="shared" ca="1" si="111"/>
        <v>209.33153335714431</v>
      </c>
      <c r="G1439" s="195">
        <f t="shared" ca="1" si="112"/>
        <v>0</v>
      </c>
      <c r="H1439" s="195">
        <f t="shared" ca="1" si="113"/>
        <v>0</v>
      </c>
      <c r="O1439" s="154"/>
      <c r="P1439" s="154"/>
    </row>
    <row r="1440" spans="3:16" hidden="1" outlineLevel="2">
      <c r="C1440" s="179">
        <v>1416</v>
      </c>
      <c r="D1440" s="195">
        <f t="shared" ca="1" si="114"/>
        <v>-0.55304048218504676</v>
      </c>
      <c r="E1440" s="195">
        <f t="shared" ca="1" si="110"/>
        <v>217.97017911167234</v>
      </c>
      <c r="F1440" s="195">
        <f t="shared" ca="1" si="111"/>
        <v>227.9343673824161</v>
      </c>
      <c r="G1440" s="195">
        <f t="shared" ca="1" si="112"/>
        <v>0</v>
      </c>
      <c r="H1440" s="195">
        <f t="shared" ca="1" si="113"/>
        <v>0</v>
      </c>
      <c r="O1440" s="154"/>
      <c r="P1440" s="154"/>
    </row>
    <row r="1441" spans="3:16" hidden="1" outlineLevel="2">
      <c r="C1441" s="179">
        <v>1417</v>
      </c>
      <c r="D1441" s="195">
        <f t="shared" ca="1" si="114"/>
        <v>-0.82023750602958023</v>
      </c>
      <c r="E1441" s="195">
        <f t="shared" ca="1" si="110"/>
        <v>205.54210063749696</v>
      </c>
      <c r="F1441" s="195">
        <f t="shared" ca="1" si="111"/>
        <v>218.42275855092592</v>
      </c>
      <c r="G1441" s="195">
        <f t="shared" ca="1" si="112"/>
        <v>0</v>
      </c>
      <c r="H1441" s="195">
        <f t="shared" ca="1" si="113"/>
        <v>0</v>
      </c>
      <c r="O1441" s="154"/>
      <c r="P1441" s="154"/>
    </row>
    <row r="1442" spans="3:16" hidden="1" outlineLevel="2">
      <c r="C1442" s="179">
        <v>1418</v>
      </c>
      <c r="D1442" s="195">
        <f t="shared" ca="1" si="114"/>
        <v>-0.52099068283578054</v>
      </c>
      <c r="E1442" s="195">
        <f t="shared" ca="1" si="110"/>
        <v>219.51050806552291</v>
      </c>
      <c r="F1442" s="195">
        <f t="shared" ca="1" si="111"/>
        <v>229.10274027759698</v>
      </c>
      <c r="G1442" s="195">
        <f t="shared" ca="1" si="112"/>
        <v>0</v>
      </c>
      <c r="H1442" s="195">
        <f t="shared" ca="1" si="113"/>
        <v>0</v>
      </c>
      <c r="O1442" s="154"/>
      <c r="P1442" s="154"/>
    </row>
    <row r="1443" spans="3:16" hidden="1" outlineLevel="2">
      <c r="C1443" s="179">
        <v>1419</v>
      </c>
      <c r="D1443" s="195">
        <f t="shared" ca="1" si="114"/>
        <v>1.702318770232214</v>
      </c>
      <c r="E1443" s="195">
        <f t="shared" ca="1" si="110"/>
        <v>357.7720572171304</v>
      </c>
      <c r="F1443" s="195">
        <f t="shared" ca="1" si="111"/>
        <v>326.63704916702272</v>
      </c>
      <c r="G1443" s="195">
        <f t="shared" ca="1" si="112"/>
        <v>107.7720572171304</v>
      </c>
      <c r="H1443" s="195">
        <f t="shared" ca="1" si="113"/>
        <v>76.637049167022724</v>
      </c>
      <c r="O1443" s="154"/>
      <c r="P1443" s="154"/>
    </row>
    <row r="1444" spans="3:16" hidden="1" outlineLevel="2">
      <c r="C1444" s="179">
        <v>1420</v>
      </c>
      <c r="D1444" s="195">
        <f t="shared" ca="1" si="114"/>
        <v>0.37674453611862824</v>
      </c>
      <c r="E1444" s="195">
        <f t="shared" ca="1" si="110"/>
        <v>267.37351571625186</v>
      </c>
      <c r="F1444" s="195">
        <f t="shared" ca="1" si="111"/>
        <v>264.3790929709304</v>
      </c>
      <c r="G1444" s="195">
        <f t="shared" ca="1" si="112"/>
        <v>17.373515716251859</v>
      </c>
      <c r="H1444" s="195">
        <f t="shared" ca="1" si="113"/>
        <v>14.379092970930401</v>
      </c>
      <c r="O1444" s="154"/>
      <c r="P1444" s="154"/>
    </row>
    <row r="1445" spans="3:16" hidden="1" outlineLevel="2">
      <c r="C1445" s="179">
        <v>1421</v>
      </c>
      <c r="D1445" s="195">
        <f t="shared" ca="1" si="114"/>
        <v>0.42150145484180873</v>
      </c>
      <c r="E1445" s="195">
        <f t="shared" ca="1" si="110"/>
        <v>270.01578312088782</v>
      </c>
      <c r="F1445" s="195">
        <f t="shared" ca="1" si="111"/>
        <v>266.27350425105368</v>
      </c>
      <c r="G1445" s="195">
        <f t="shared" ca="1" si="112"/>
        <v>20.015783120887818</v>
      </c>
      <c r="H1445" s="195">
        <f t="shared" ca="1" si="113"/>
        <v>16.27350425105368</v>
      </c>
      <c r="O1445" s="154"/>
      <c r="P1445" s="154"/>
    </row>
    <row r="1446" spans="3:16" hidden="1" outlineLevel="2">
      <c r="C1446" s="179">
        <v>1422</v>
      </c>
      <c r="D1446" s="195">
        <f t="shared" ca="1" si="114"/>
        <v>0.41188843393834662</v>
      </c>
      <c r="E1446" s="195">
        <f t="shared" ca="1" si="110"/>
        <v>269.44607613727527</v>
      </c>
      <c r="F1446" s="195">
        <f t="shared" ca="1" si="111"/>
        <v>265.86547573467431</v>
      </c>
      <c r="G1446" s="195">
        <f t="shared" ca="1" si="112"/>
        <v>19.44607613727527</v>
      </c>
      <c r="H1446" s="195">
        <f t="shared" ca="1" si="113"/>
        <v>15.865475734674305</v>
      </c>
      <c r="O1446" s="154"/>
      <c r="P1446" s="154"/>
    </row>
    <row r="1447" spans="3:16" hidden="1" outlineLevel="2">
      <c r="C1447" s="179">
        <v>1423</v>
      </c>
      <c r="D1447" s="195">
        <f t="shared" ca="1" si="114"/>
        <v>0.21892764294359204</v>
      </c>
      <c r="E1447" s="195">
        <f t="shared" ca="1" si="110"/>
        <v>258.2612756182877</v>
      </c>
      <c r="F1447" s="195">
        <f t="shared" ca="1" si="111"/>
        <v>257.8061362038315</v>
      </c>
      <c r="G1447" s="195">
        <f t="shared" ca="1" si="112"/>
        <v>8.2612756182876979</v>
      </c>
      <c r="H1447" s="195">
        <f t="shared" ca="1" si="113"/>
        <v>7.8061362038314996</v>
      </c>
      <c r="O1447" s="154"/>
      <c r="P1447" s="154"/>
    </row>
    <row r="1448" spans="3:16" hidden="1" outlineLevel="2">
      <c r="C1448" s="179">
        <v>1424</v>
      </c>
      <c r="D1448" s="195">
        <f t="shared" ca="1" si="114"/>
        <v>0.36695680664215907</v>
      </c>
      <c r="E1448" s="195">
        <f t="shared" ca="1" si="110"/>
        <v>266.79914205366862</v>
      </c>
      <c r="F1448" s="195">
        <f t="shared" ca="1" si="111"/>
        <v>263.96661031612871</v>
      </c>
      <c r="G1448" s="195">
        <f t="shared" ca="1" si="112"/>
        <v>16.799142053668618</v>
      </c>
      <c r="H1448" s="195">
        <f t="shared" ca="1" si="113"/>
        <v>13.966610316128708</v>
      </c>
      <c r="O1448" s="154"/>
      <c r="P1448" s="154"/>
    </row>
    <row r="1449" spans="3:16" hidden="1" outlineLevel="2">
      <c r="C1449" s="179">
        <v>1425</v>
      </c>
      <c r="D1449" s="195">
        <f t="shared" ca="1" si="114"/>
        <v>0.17936383693198776</v>
      </c>
      <c r="E1449" s="195">
        <f t="shared" ca="1" si="110"/>
        <v>256.02599436105731</v>
      </c>
      <c r="F1449" s="195">
        <f t="shared" ca="1" si="111"/>
        <v>256.18411269706337</v>
      </c>
      <c r="G1449" s="195">
        <f t="shared" ca="1" si="112"/>
        <v>6.0259943610573146</v>
      </c>
      <c r="H1449" s="195">
        <f t="shared" ca="1" si="113"/>
        <v>6.1841126970633695</v>
      </c>
      <c r="O1449" s="154"/>
      <c r="P1449" s="154"/>
    </row>
    <row r="1450" spans="3:16" hidden="1" outlineLevel="2">
      <c r="C1450" s="179">
        <v>1426</v>
      </c>
      <c r="D1450" s="195">
        <f t="shared" ca="1" si="114"/>
        <v>0.8646901391926104</v>
      </c>
      <c r="E1450" s="195">
        <f t="shared" ca="1" si="110"/>
        <v>297.63143338936231</v>
      </c>
      <c r="F1450" s="195">
        <f t="shared" ca="1" si="111"/>
        <v>285.78071546111079</v>
      </c>
      <c r="G1450" s="195">
        <f t="shared" ca="1" si="112"/>
        <v>47.631433389362314</v>
      </c>
      <c r="H1450" s="195">
        <f t="shared" ca="1" si="113"/>
        <v>35.780715461110788</v>
      </c>
      <c r="O1450" s="154"/>
      <c r="P1450" s="154"/>
    </row>
    <row r="1451" spans="3:16" hidden="1" outlineLevel="2">
      <c r="C1451" s="179">
        <v>1427</v>
      </c>
      <c r="D1451" s="195">
        <f t="shared" ca="1" si="114"/>
        <v>-1.2235902013510647</v>
      </c>
      <c r="E1451" s="195">
        <f t="shared" ca="1" si="110"/>
        <v>188.11020106371598</v>
      </c>
      <c r="F1451" s="195">
        <f t="shared" ca="1" si="111"/>
        <v>204.8107916895371</v>
      </c>
      <c r="G1451" s="195">
        <f t="shared" ca="1" si="112"/>
        <v>0</v>
      </c>
      <c r="H1451" s="195">
        <f t="shared" ca="1" si="113"/>
        <v>0</v>
      </c>
      <c r="O1451" s="154"/>
      <c r="P1451" s="154"/>
    </row>
    <row r="1452" spans="3:16" hidden="1" outlineLevel="2">
      <c r="C1452" s="179">
        <v>1428</v>
      </c>
      <c r="D1452" s="195">
        <f t="shared" ca="1" si="114"/>
        <v>1.3299592790053381</v>
      </c>
      <c r="E1452" s="195">
        <f t="shared" ca="1" si="110"/>
        <v>329.66693267185519</v>
      </c>
      <c r="F1452" s="195">
        <f t="shared" ca="1" si="111"/>
        <v>307.79932352871577</v>
      </c>
      <c r="G1452" s="195">
        <f t="shared" ca="1" si="112"/>
        <v>79.666932671855193</v>
      </c>
      <c r="H1452" s="195">
        <f t="shared" ca="1" si="113"/>
        <v>57.799323528715775</v>
      </c>
      <c r="O1452" s="154"/>
      <c r="P1452" s="154"/>
    </row>
    <row r="1453" spans="3:16" hidden="1" outlineLevel="2">
      <c r="C1453" s="179">
        <v>1429</v>
      </c>
      <c r="D1453" s="195">
        <f t="shared" ca="1" si="114"/>
        <v>0.91566721771630599</v>
      </c>
      <c r="E1453" s="195">
        <f t="shared" ca="1" si="110"/>
        <v>300.98378240631172</v>
      </c>
      <c r="F1453" s="195">
        <f t="shared" ca="1" si="111"/>
        <v>288.11423042966373</v>
      </c>
      <c r="G1453" s="195">
        <f t="shared" ca="1" si="112"/>
        <v>50.983782406311718</v>
      </c>
      <c r="H1453" s="195">
        <f t="shared" ca="1" si="113"/>
        <v>38.114230429663735</v>
      </c>
      <c r="O1453" s="154"/>
      <c r="P1453" s="154"/>
    </row>
    <row r="1454" spans="3:16" hidden="1" outlineLevel="2">
      <c r="C1454" s="179">
        <v>1430</v>
      </c>
      <c r="D1454" s="195">
        <f t="shared" ca="1" si="114"/>
        <v>1.0411584494104299E-2</v>
      </c>
      <c r="E1454" s="195">
        <f t="shared" ca="1" si="110"/>
        <v>246.69617513093115</v>
      </c>
      <c r="F1454" s="195">
        <f t="shared" ca="1" si="111"/>
        <v>249.37152205642352</v>
      </c>
      <c r="G1454" s="195">
        <f t="shared" ca="1" si="112"/>
        <v>0</v>
      </c>
      <c r="H1454" s="195">
        <f t="shared" ca="1" si="113"/>
        <v>0</v>
      </c>
      <c r="O1454" s="154"/>
      <c r="P1454" s="154"/>
    </row>
    <row r="1455" spans="3:16" hidden="1" outlineLevel="2">
      <c r="C1455" s="179">
        <v>1431</v>
      </c>
      <c r="D1455" s="195">
        <f t="shared" ca="1" si="114"/>
        <v>-0.87485913636057333</v>
      </c>
      <c r="E1455" s="195">
        <f t="shared" ca="1" si="110"/>
        <v>203.09008581790357</v>
      </c>
      <c r="F1455" s="195">
        <f t="shared" ca="1" si="111"/>
        <v>216.5277664152263</v>
      </c>
      <c r="G1455" s="195">
        <f t="shared" ca="1" si="112"/>
        <v>0</v>
      </c>
      <c r="H1455" s="195">
        <f t="shared" ca="1" si="113"/>
        <v>0</v>
      </c>
      <c r="O1455" s="154"/>
      <c r="P1455" s="154"/>
    </row>
    <row r="1456" spans="3:16" hidden="1" outlineLevel="2">
      <c r="C1456" s="179">
        <v>1432</v>
      </c>
      <c r="D1456" s="195">
        <f t="shared" ca="1" si="114"/>
        <v>7.9034066416215576E-2</v>
      </c>
      <c r="E1456" s="195">
        <f t="shared" ca="1" si="110"/>
        <v>250.44390295941713</v>
      </c>
      <c r="F1456" s="195">
        <f t="shared" ca="1" si="111"/>
        <v>252.11643283400076</v>
      </c>
      <c r="G1456" s="195">
        <f t="shared" ca="1" si="112"/>
        <v>0.44390295941713021</v>
      </c>
      <c r="H1456" s="195">
        <f t="shared" ca="1" si="113"/>
        <v>2.1164328340007614</v>
      </c>
      <c r="O1456" s="154"/>
      <c r="P1456" s="154"/>
    </row>
    <row r="1457" spans="3:16" hidden="1" outlineLevel="2">
      <c r="C1457" s="179">
        <v>1433</v>
      </c>
      <c r="D1457" s="195">
        <f t="shared" ca="1" si="114"/>
        <v>-0.78027724583388636</v>
      </c>
      <c r="E1457" s="195">
        <f t="shared" ca="1" si="110"/>
        <v>207.3546844285371</v>
      </c>
      <c r="F1457" s="195">
        <f t="shared" ca="1" si="111"/>
        <v>219.81959908742741</v>
      </c>
      <c r="G1457" s="195">
        <f t="shared" ca="1" si="112"/>
        <v>0</v>
      </c>
      <c r="H1457" s="195">
        <f t="shared" ca="1" si="113"/>
        <v>0</v>
      </c>
      <c r="O1457" s="154"/>
      <c r="P1457" s="154"/>
    </row>
    <row r="1458" spans="3:16" hidden="1" outlineLevel="2">
      <c r="C1458" s="179">
        <v>1434</v>
      </c>
      <c r="D1458" s="195">
        <f t="shared" ca="1" si="114"/>
        <v>0.31983480174083312</v>
      </c>
      <c r="E1458" s="195">
        <f t="shared" ca="1" si="110"/>
        <v>264.05110252444814</v>
      </c>
      <c r="F1458" s="195">
        <f t="shared" ca="1" si="111"/>
        <v>261.98974508078015</v>
      </c>
      <c r="G1458" s="195">
        <f t="shared" ca="1" si="112"/>
        <v>14.05110252444814</v>
      </c>
      <c r="H1458" s="195">
        <f t="shared" ca="1" si="113"/>
        <v>11.989745080780153</v>
      </c>
      <c r="O1458" s="154"/>
      <c r="P1458" s="154"/>
    </row>
    <row r="1459" spans="3:16" hidden="1" outlineLevel="2">
      <c r="C1459" s="179">
        <v>1435</v>
      </c>
      <c r="D1459" s="195">
        <f t="shared" ca="1" si="114"/>
        <v>-0.13912338414063544</v>
      </c>
      <c r="E1459" s="195">
        <f t="shared" ca="1" si="110"/>
        <v>238.72263157796223</v>
      </c>
      <c r="F1459" s="195">
        <f t="shared" ca="1" si="111"/>
        <v>243.49317098723216</v>
      </c>
      <c r="G1459" s="195">
        <f t="shared" ca="1" si="112"/>
        <v>0</v>
      </c>
      <c r="H1459" s="195">
        <f t="shared" ca="1" si="113"/>
        <v>0</v>
      </c>
      <c r="O1459" s="154"/>
      <c r="P1459" s="154"/>
    </row>
    <row r="1460" spans="3:16" hidden="1" outlineLevel="2">
      <c r="C1460" s="179">
        <v>1436</v>
      </c>
      <c r="D1460" s="195">
        <f t="shared" ca="1" si="114"/>
        <v>0.87986648895741848</v>
      </c>
      <c r="E1460" s="195">
        <f t="shared" ca="1" si="110"/>
        <v>298.62553657732747</v>
      </c>
      <c r="F1460" s="195">
        <f t="shared" ca="1" si="111"/>
        <v>286.47344181979571</v>
      </c>
      <c r="G1460" s="195">
        <f t="shared" ca="1" si="112"/>
        <v>48.625536577327466</v>
      </c>
      <c r="H1460" s="195">
        <f t="shared" ca="1" si="113"/>
        <v>36.47344181979571</v>
      </c>
      <c r="O1460" s="154"/>
      <c r="P1460" s="154"/>
    </row>
    <row r="1461" spans="3:16" hidden="1" outlineLevel="2">
      <c r="C1461" s="179">
        <v>1437</v>
      </c>
      <c r="D1461" s="195">
        <f t="shared" ca="1" si="114"/>
        <v>-1.3717701575434711</v>
      </c>
      <c r="E1461" s="195">
        <f t="shared" ca="1" si="110"/>
        <v>182.08443459282211</v>
      </c>
      <c r="F1461" s="195">
        <f t="shared" ca="1" si="111"/>
        <v>200.0260890631217</v>
      </c>
      <c r="G1461" s="195">
        <f t="shared" ca="1" si="112"/>
        <v>0</v>
      </c>
      <c r="H1461" s="195">
        <f t="shared" ca="1" si="113"/>
        <v>0</v>
      </c>
      <c r="O1461" s="154"/>
      <c r="P1461" s="154"/>
    </row>
    <row r="1462" spans="3:16" hidden="1" outlineLevel="2">
      <c r="C1462" s="179">
        <v>1438</v>
      </c>
      <c r="D1462" s="195">
        <f t="shared" ca="1" si="114"/>
        <v>-0.16724890668954717</v>
      </c>
      <c r="E1462" s="195">
        <f t="shared" ca="1" si="110"/>
        <v>237.25196553116743</v>
      </c>
      <c r="F1462" s="195">
        <f t="shared" ca="1" si="111"/>
        <v>242.40311427849826</v>
      </c>
      <c r="G1462" s="195">
        <f t="shared" ca="1" si="112"/>
        <v>0</v>
      </c>
      <c r="H1462" s="195">
        <f t="shared" ca="1" si="113"/>
        <v>0</v>
      </c>
      <c r="O1462" s="154"/>
      <c r="P1462" s="154"/>
    </row>
    <row r="1463" spans="3:16" hidden="1" outlineLevel="2">
      <c r="C1463" s="179">
        <v>1439</v>
      </c>
      <c r="D1463" s="195">
        <f t="shared" ca="1" si="114"/>
        <v>0.12432639365890386</v>
      </c>
      <c r="E1463" s="195">
        <f t="shared" ca="1" si="110"/>
        <v>252.94862124991485</v>
      </c>
      <c r="F1463" s="195">
        <f t="shared" ca="1" si="111"/>
        <v>253.9446649854091</v>
      </c>
      <c r="G1463" s="195">
        <f t="shared" ca="1" si="112"/>
        <v>2.9486212499148508</v>
      </c>
      <c r="H1463" s="195">
        <f t="shared" ca="1" si="113"/>
        <v>3.9446649854091049</v>
      </c>
      <c r="O1463" s="154"/>
      <c r="P1463" s="154"/>
    </row>
    <row r="1464" spans="3:16" hidden="1" outlineLevel="2">
      <c r="C1464" s="179">
        <v>1440</v>
      </c>
      <c r="D1464" s="195">
        <f t="shared" ca="1" si="114"/>
        <v>-0.20794694127877156</v>
      </c>
      <c r="E1464" s="195">
        <f t="shared" ca="1" si="110"/>
        <v>235.13991627988585</v>
      </c>
      <c r="F1464" s="195">
        <f t="shared" ca="1" si="111"/>
        <v>240.83442036014031</v>
      </c>
      <c r="G1464" s="195">
        <f t="shared" ca="1" si="112"/>
        <v>0</v>
      </c>
      <c r="H1464" s="195">
        <f t="shared" ca="1" si="113"/>
        <v>0</v>
      </c>
      <c r="O1464" s="154"/>
      <c r="P1464" s="154"/>
    </row>
    <row r="1465" spans="3:16" hidden="1" outlineLevel="2">
      <c r="C1465" s="179">
        <v>1441</v>
      </c>
      <c r="D1465" s="195">
        <f t="shared" ca="1" si="114"/>
        <v>1.353704073547811</v>
      </c>
      <c r="E1465" s="195">
        <f t="shared" ca="1" si="110"/>
        <v>331.3913335859977</v>
      </c>
      <c r="F1465" s="195">
        <f t="shared" ca="1" si="111"/>
        <v>308.96746251007551</v>
      </c>
      <c r="G1465" s="195">
        <f t="shared" ca="1" si="112"/>
        <v>81.3913335859977</v>
      </c>
      <c r="H1465" s="195">
        <f t="shared" ca="1" si="113"/>
        <v>58.967462510075507</v>
      </c>
      <c r="O1465" s="154"/>
      <c r="P1465" s="154"/>
    </row>
    <row r="1466" spans="3:16" hidden="1" outlineLevel="2">
      <c r="C1466" s="179">
        <v>1442</v>
      </c>
      <c r="D1466" s="195">
        <f t="shared" ca="1" si="114"/>
        <v>-0.63812160419978159</v>
      </c>
      <c r="E1466" s="195">
        <f t="shared" ca="1" si="110"/>
        <v>213.93336821176473</v>
      </c>
      <c r="F1466" s="195">
        <f t="shared" ca="1" si="111"/>
        <v>224.86156451362208</v>
      </c>
      <c r="G1466" s="195">
        <f t="shared" ca="1" si="112"/>
        <v>0</v>
      </c>
      <c r="H1466" s="195">
        <f t="shared" ca="1" si="113"/>
        <v>0</v>
      </c>
      <c r="O1466" s="154"/>
      <c r="P1466" s="154"/>
    </row>
    <row r="1467" spans="3:16" hidden="1" outlineLevel="2">
      <c r="C1467" s="179">
        <v>1443</v>
      </c>
      <c r="D1467" s="195">
        <f t="shared" ca="1" si="114"/>
        <v>-0.44658626193498807</v>
      </c>
      <c r="E1467" s="195">
        <f t="shared" ca="1" si="110"/>
        <v>223.12851874400485</v>
      </c>
      <c r="F1467" s="195">
        <f t="shared" ca="1" si="111"/>
        <v>231.83829024710712</v>
      </c>
      <c r="G1467" s="195">
        <f t="shared" ca="1" si="112"/>
        <v>0</v>
      </c>
      <c r="H1467" s="195">
        <f t="shared" ca="1" si="113"/>
        <v>0</v>
      </c>
      <c r="O1467" s="154"/>
      <c r="P1467" s="154"/>
    </row>
    <row r="1468" spans="3:16" hidden="1" outlineLevel="2">
      <c r="C1468" s="179">
        <v>1444</v>
      </c>
      <c r="D1468" s="195">
        <f t="shared" ca="1" si="114"/>
        <v>-1.0240316123396862</v>
      </c>
      <c r="E1468" s="195">
        <f t="shared" ca="1" si="110"/>
        <v>196.54160119169759</v>
      </c>
      <c r="F1468" s="195">
        <f t="shared" ca="1" si="111"/>
        <v>211.43585662377205</v>
      </c>
      <c r="G1468" s="195">
        <f t="shared" ca="1" si="112"/>
        <v>0</v>
      </c>
      <c r="H1468" s="195">
        <f t="shared" ca="1" si="113"/>
        <v>0</v>
      </c>
      <c r="O1468" s="154"/>
      <c r="P1468" s="154"/>
    </row>
    <row r="1469" spans="3:16" hidden="1" outlineLevel="2">
      <c r="C1469" s="179">
        <v>1445</v>
      </c>
      <c r="D1469" s="195">
        <f t="shared" ca="1" si="114"/>
        <v>-0.13962810194570074</v>
      </c>
      <c r="E1469" s="195">
        <f t="shared" ca="1" si="110"/>
        <v>238.6961600379513</v>
      </c>
      <c r="F1469" s="195">
        <f t="shared" ca="1" si="111"/>
        <v>243.47356658678902</v>
      </c>
      <c r="G1469" s="195">
        <f t="shared" ca="1" si="112"/>
        <v>0</v>
      </c>
      <c r="H1469" s="195">
        <f t="shared" ca="1" si="113"/>
        <v>0</v>
      </c>
      <c r="O1469" s="154"/>
      <c r="P1469" s="154"/>
    </row>
    <row r="1470" spans="3:16" hidden="1" outlineLevel="2">
      <c r="C1470" s="179">
        <v>1446</v>
      </c>
      <c r="D1470" s="195">
        <f t="shared" ca="1" si="114"/>
        <v>1.7413962542066654</v>
      </c>
      <c r="E1470" s="195">
        <f t="shared" ca="1" si="110"/>
        <v>360.85709030962448</v>
      </c>
      <c r="F1470" s="195">
        <f t="shared" ca="1" si="111"/>
        <v>328.67964320324393</v>
      </c>
      <c r="G1470" s="195">
        <f t="shared" ca="1" si="112"/>
        <v>110.85709030962448</v>
      </c>
      <c r="H1470" s="195">
        <f t="shared" ca="1" si="113"/>
        <v>78.679643203243927</v>
      </c>
      <c r="O1470" s="154"/>
      <c r="P1470" s="154"/>
    </row>
    <row r="1471" spans="3:16" hidden="1" outlineLevel="2">
      <c r="C1471" s="179">
        <v>1447</v>
      </c>
      <c r="D1471" s="195">
        <f t="shared" ca="1" si="114"/>
        <v>0.14953160152654518</v>
      </c>
      <c r="E1471" s="195">
        <f t="shared" ca="1" si="110"/>
        <v>254.35333159456815</v>
      </c>
      <c r="F1471" s="195">
        <f t="shared" ca="1" si="111"/>
        <v>254.96781293792071</v>
      </c>
      <c r="G1471" s="195">
        <f t="shared" ca="1" si="112"/>
        <v>4.3533315945681466</v>
      </c>
      <c r="H1471" s="195">
        <f t="shared" ca="1" si="113"/>
        <v>4.9678129379207121</v>
      </c>
      <c r="O1471" s="154"/>
      <c r="P1471" s="154"/>
    </row>
    <row r="1472" spans="3:16" hidden="1" outlineLevel="2">
      <c r="C1472" s="179">
        <v>1448</v>
      </c>
      <c r="D1472" s="195">
        <f t="shared" ca="1" si="114"/>
        <v>0.71829935136229295</v>
      </c>
      <c r="E1472" s="195">
        <f t="shared" ca="1" si="110"/>
        <v>288.21063016096383</v>
      </c>
      <c r="F1472" s="195">
        <f t="shared" ca="1" si="111"/>
        <v>279.18410170951427</v>
      </c>
      <c r="G1472" s="195">
        <f t="shared" ca="1" si="112"/>
        <v>38.210630160963831</v>
      </c>
      <c r="H1472" s="195">
        <f t="shared" ca="1" si="113"/>
        <v>29.184101709514266</v>
      </c>
      <c r="O1472" s="154"/>
      <c r="P1472" s="154"/>
    </row>
    <row r="1473" spans="3:16" hidden="1" outlineLevel="2">
      <c r="C1473" s="179">
        <v>1449</v>
      </c>
      <c r="D1473" s="195">
        <f t="shared" ca="1" si="114"/>
        <v>-0.40939592675891673</v>
      </c>
      <c r="E1473" s="195">
        <f t="shared" ca="1" si="110"/>
        <v>224.95923832659665</v>
      </c>
      <c r="F1473" s="195">
        <f t="shared" ca="1" si="111"/>
        <v>233.21784785702116</v>
      </c>
      <c r="G1473" s="195">
        <f t="shared" ca="1" si="112"/>
        <v>0</v>
      </c>
      <c r="H1473" s="195">
        <f t="shared" ca="1" si="113"/>
        <v>0</v>
      </c>
      <c r="O1473" s="154"/>
      <c r="P1473" s="154"/>
    </row>
    <row r="1474" spans="3:16" hidden="1" outlineLevel="2">
      <c r="C1474" s="179">
        <v>1450</v>
      </c>
      <c r="D1474" s="195">
        <f t="shared" ca="1" si="114"/>
        <v>0.35039227001389928</v>
      </c>
      <c r="E1474" s="195">
        <f t="shared" ca="1" si="110"/>
        <v>265.82989447712373</v>
      </c>
      <c r="F1474" s="195">
        <f t="shared" ca="1" si="111"/>
        <v>263.26999945819335</v>
      </c>
      <c r="G1474" s="195">
        <f t="shared" ca="1" si="112"/>
        <v>15.82989447712373</v>
      </c>
      <c r="H1474" s="195">
        <f t="shared" ca="1" si="113"/>
        <v>13.269999458193354</v>
      </c>
      <c r="O1474" s="154"/>
      <c r="P1474" s="154"/>
    </row>
    <row r="1475" spans="3:16" hidden="1" outlineLevel="2">
      <c r="C1475" s="179">
        <v>1451</v>
      </c>
      <c r="D1475" s="195">
        <f t="shared" ca="1" si="114"/>
        <v>-2.1670930888070763</v>
      </c>
      <c r="E1475" s="195">
        <f t="shared" ca="1" si="110"/>
        <v>152.89105060598956</v>
      </c>
      <c r="F1475" s="195">
        <f t="shared" ca="1" si="111"/>
        <v>176.19157574377451</v>
      </c>
      <c r="G1475" s="195">
        <f t="shared" ca="1" si="112"/>
        <v>0</v>
      </c>
      <c r="H1475" s="195">
        <f t="shared" ca="1" si="113"/>
        <v>0</v>
      </c>
      <c r="O1475" s="154"/>
      <c r="P1475" s="154"/>
    </row>
    <row r="1476" spans="3:16" hidden="1" outlineLevel="2">
      <c r="C1476" s="179">
        <v>1452</v>
      </c>
      <c r="D1476" s="195">
        <f t="shared" ca="1" si="114"/>
        <v>-0.61146555526938673</v>
      </c>
      <c r="E1476" s="195">
        <f t="shared" ca="1" si="110"/>
        <v>215.18999922227343</v>
      </c>
      <c r="F1476" s="195">
        <f t="shared" ca="1" si="111"/>
        <v>225.81979583159458</v>
      </c>
      <c r="G1476" s="195">
        <f t="shared" ca="1" si="112"/>
        <v>0</v>
      </c>
      <c r="H1476" s="195">
        <f t="shared" ca="1" si="113"/>
        <v>0</v>
      </c>
      <c r="O1476" s="154"/>
      <c r="P1476" s="154"/>
    </row>
    <row r="1477" spans="3:16" hidden="1" outlineLevel="2">
      <c r="C1477" s="179">
        <v>1453</v>
      </c>
      <c r="D1477" s="195">
        <f t="shared" ca="1" si="114"/>
        <v>1.5989370055722794</v>
      </c>
      <c r="E1477" s="195">
        <f t="shared" ca="1" si="110"/>
        <v>349.73701149004745</v>
      </c>
      <c r="F1477" s="195">
        <f t="shared" ca="1" si="111"/>
        <v>321.29425183959148</v>
      </c>
      <c r="G1477" s="195">
        <f t="shared" ca="1" si="112"/>
        <v>99.73701149004745</v>
      </c>
      <c r="H1477" s="195">
        <f t="shared" ca="1" si="113"/>
        <v>71.294251839591482</v>
      </c>
      <c r="O1477" s="154"/>
      <c r="P1477" s="154"/>
    </row>
    <row r="1478" spans="3:16" hidden="1" outlineLevel="2">
      <c r="C1478" s="179">
        <v>1454</v>
      </c>
      <c r="D1478" s="195">
        <f t="shared" ca="1" si="114"/>
        <v>1.7974005133864661</v>
      </c>
      <c r="E1478" s="195">
        <f t="shared" ca="1" si="110"/>
        <v>365.32487369087278</v>
      </c>
      <c r="F1478" s="195">
        <f t="shared" ca="1" si="111"/>
        <v>331.62929660271709</v>
      </c>
      <c r="G1478" s="195">
        <f t="shared" ca="1" si="112"/>
        <v>115.32487369087278</v>
      </c>
      <c r="H1478" s="195">
        <f t="shared" ca="1" si="113"/>
        <v>81.629296602717091</v>
      </c>
      <c r="O1478" s="154"/>
      <c r="P1478" s="154"/>
    </row>
    <row r="1479" spans="3:16" hidden="1" outlineLevel="2">
      <c r="C1479" s="179">
        <v>1455</v>
      </c>
      <c r="D1479" s="195">
        <f t="shared" ca="1" si="114"/>
        <v>0.23072492484954604</v>
      </c>
      <c r="E1479" s="195">
        <f t="shared" ca="1" si="110"/>
        <v>258.93156956217388</v>
      </c>
      <c r="F1479" s="195">
        <f t="shared" ca="1" si="111"/>
        <v>258.2917819378743</v>
      </c>
      <c r="G1479" s="195">
        <f t="shared" ca="1" si="112"/>
        <v>8.9315695621738769</v>
      </c>
      <c r="H1479" s="195">
        <f t="shared" ca="1" si="113"/>
        <v>8.2917819378743047</v>
      </c>
      <c r="O1479" s="154"/>
      <c r="P1479" s="154"/>
    </row>
    <row r="1480" spans="3:16" hidden="1" outlineLevel="2">
      <c r="C1480" s="179">
        <v>1456</v>
      </c>
      <c r="D1480" s="195">
        <f t="shared" ca="1" si="114"/>
        <v>1.470252954845364</v>
      </c>
      <c r="E1480" s="195">
        <f t="shared" ca="1" si="110"/>
        <v>339.98706455588268</v>
      </c>
      <c r="F1480" s="195">
        <f t="shared" ca="1" si="111"/>
        <v>314.76575492771525</v>
      </c>
      <c r="G1480" s="195">
        <f t="shared" ca="1" si="112"/>
        <v>89.987064555882682</v>
      </c>
      <c r="H1480" s="195">
        <f t="shared" ca="1" si="113"/>
        <v>64.76575492771525</v>
      </c>
      <c r="O1480" s="154"/>
      <c r="P1480" s="154"/>
    </row>
    <row r="1481" spans="3:16" hidden="1" outlineLevel="2">
      <c r="C1481" s="179">
        <v>1457</v>
      </c>
      <c r="D1481" s="195">
        <f t="shared" ca="1" si="114"/>
        <v>0.23369425398128515</v>
      </c>
      <c r="E1481" s="195">
        <f t="shared" ca="1" si="110"/>
        <v>259.10055375753632</v>
      </c>
      <c r="F1481" s="195">
        <f t="shared" ca="1" si="111"/>
        <v>258.41416108706198</v>
      </c>
      <c r="G1481" s="195">
        <f t="shared" ca="1" si="112"/>
        <v>9.1005537575363178</v>
      </c>
      <c r="H1481" s="195">
        <f t="shared" ca="1" si="113"/>
        <v>8.4141610870619843</v>
      </c>
      <c r="O1481" s="154"/>
      <c r="P1481" s="154"/>
    </row>
    <row r="1482" spans="3:16" hidden="1" outlineLevel="2">
      <c r="C1482" s="179">
        <v>1458</v>
      </c>
      <c r="D1482" s="195">
        <f t="shared" ca="1" si="114"/>
        <v>-1.3366662599298638</v>
      </c>
      <c r="E1482" s="195">
        <f t="shared" ca="1" si="110"/>
        <v>183.49425936173577</v>
      </c>
      <c r="F1482" s="195">
        <f t="shared" ca="1" si="111"/>
        <v>201.14938508445388</v>
      </c>
      <c r="G1482" s="195">
        <f t="shared" ca="1" si="112"/>
        <v>0</v>
      </c>
      <c r="H1482" s="195">
        <f t="shared" ca="1" si="113"/>
        <v>0</v>
      </c>
      <c r="O1482" s="154"/>
      <c r="P1482" s="154"/>
    </row>
    <row r="1483" spans="3:16" hidden="1" outlineLevel="2">
      <c r="C1483" s="179">
        <v>1459</v>
      </c>
      <c r="D1483" s="195">
        <f t="shared" ca="1" si="114"/>
        <v>-1.1577729477834859</v>
      </c>
      <c r="E1483" s="195">
        <f t="shared" ca="1" si="110"/>
        <v>190.85024256591785</v>
      </c>
      <c r="F1483" s="195">
        <f t="shared" ca="1" si="111"/>
        <v>206.97256523442988</v>
      </c>
      <c r="G1483" s="195">
        <f t="shared" ca="1" si="112"/>
        <v>0</v>
      </c>
      <c r="H1483" s="195">
        <f t="shared" ca="1" si="113"/>
        <v>0</v>
      </c>
      <c r="O1483" s="154"/>
      <c r="P1483" s="154"/>
    </row>
    <row r="1484" spans="3:16" hidden="1" outlineLevel="2">
      <c r="C1484" s="179">
        <v>1460</v>
      </c>
      <c r="D1484" s="195">
        <f t="shared" ca="1" si="114"/>
        <v>-0.62349857454507274</v>
      </c>
      <c r="E1484" s="195">
        <f t="shared" ca="1" si="110"/>
        <v>214.62182204036793</v>
      </c>
      <c r="F1484" s="195">
        <f t="shared" ca="1" si="111"/>
        <v>225.38672843257751</v>
      </c>
      <c r="G1484" s="195">
        <f t="shared" ca="1" si="112"/>
        <v>0</v>
      </c>
      <c r="H1484" s="195">
        <f t="shared" ca="1" si="113"/>
        <v>0</v>
      </c>
      <c r="O1484" s="154"/>
      <c r="P1484" s="154"/>
    </row>
    <row r="1485" spans="3:16" hidden="1" outlineLevel="2">
      <c r="C1485" s="179">
        <v>1461</v>
      </c>
      <c r="D1485" s="195">
        <f t="shared" ca="1" si="114"/>
        <v>0.89489840336836357</v>
      </c>
      <c r="E1485" s="195">
        <f t="shared" ca="1" si="110"/>
        <v>299.61345181951862</v>
      </c>
      <c r="F1485" s="195">
        <f t="shared" ca="1" si="111"/>
        <v>287.16123065506491</v>
      </c>
      <c r="G1485" s="195">
        <f t="shared" ca="1" si="112"/>
        <v>49.613451819518616</v>
      </c>
      <c r="H1485" s="195">
        <f t="shared" ca="1" si="113"/>
        <v>37.161230655064912</v>
      </c>
      <c r="O1485" s="154"/>
      <c r="P1485" s="154"/>
    </row>
    <row r="1486" spans="3:16" hidden="1" outlineLevel="2">
      <c r="C1486" s="179">
        <v>1462</v>
      </c>
      <c r="D1486" s="195">
        <f t="shared" ca="1" si="114"/>
        <v>-0.17031177979215364</v>
      </c>
      <c r="E1486" s="195">
        <f t="shared" ca="1" si="110"/>
        <v>237.09235785725474</v>
      </c>
      <c r="F1486" s="195">
        <f t="shared" ca="1" si="111"/>
        <v>242.2847019994162</v>
      </c>
      <c r="G1486" s="195">
        <f t="shared" ca="1" si="112"/>
        <v>0</v>
      </c>
      <c r="H1486" s="195">
        <f t="shared" ca="1" si="113"/>
        <v>0</v>
      </c>
      <c r="O1486" s="154"/>
      <c r="P1486" s="154"/>
    </row>
    <row r="1487" spans="3:16" hidden="1" outlineLevel="2">
      <c r="C1487" s="179">
        <v>1463</v>
      </c>
      <c r="D1487" s="195">
        <f t="shared" ca="1" si="114"/>
        <v>0.14350598304567494</v>
      </c>
      <c r="E1487" s="195">
        <f t="shared" ca="1" si="110"/>
        <v>254.01681020376458</v>
      </c>
      <c r="F1487" s="195">
        <f t="shared" ca="1" si="111"/>
        <v>254.72284236944725</v>
      </c>
      <c r="G1487" s="195">
        <f t="shared" ca="1" si="112"/>
        <v>4.0168102037645781</v>
      </c>
      <c r="H1487" s="195">
        <f t="shared" ca="1" si="113"/>
        <v>4.7228423694472497</v>
      </c>
      <c r="O1487" s="154"/>
      <c r="P1487" s="154"/>
    </row>
    <row r="1488" spans="3:16" hidden="1" outlineLevel="2">
      <c r="C1488" s="179">
        <v>1464</v>
      </c>
      <c r="D1488" s="195">
        <f t="shared" ca="1" si="114"/>
        <v>-0.2539874628862388</v>
      </c>
      <c r="E1488" s="195">
        <f t="shared" ca="1" si="110"/>
        <v>232.77327251447508</v>
      </c>
      <c r="F1488" s="195">
        <f t="shared" ca="1" si="111"/>
        <v>239.07203645561074</v>
      </c>
      <c r="G1488" s="195">
        <f t="shared" ca="1" si="112"/>
        <v>0</v>
      </c>
      <c r="H1488" s="195">
        <f t="shared" ca="1" si="113"/>
        <v>0</v>
      </c>
      <c r="O1488" s="154"/>
      <c r="P1488" s="154"/>
    </row>
    <row r="1489" spans="3:16" hidden="1" outlineLevel="2">
      <c r="C1489" s="179">
        <v>1465</v>
      </c>
      <c r="D1489" s="195">
        <f t="shared" ca="1" si="114"/>
        <v>0.30467406669936797</v>
      </c>
      <c r="E1489" s="195">
        <f t="shared" ca="1" si="110"/>
        <v>263.1729980625343</v>
      </c>
      <c r="F1489" s="195">
        <f t="shared" ca="1" si="111"/>
        <v>261.35687420391497</v>
      </c>
      <c r="G1489" s="195">
        <f t="shared" ca="1" si="112"/>
        <v>13.172998062534305</v>
      </c>
      <c r="H1489" s="195">
        <f t="shared" ca="1" si="113"/>
        <v>11.35687420391497</v>
      </c>
      <c r="O1489" s="154"/>
      <c r="P1489" s="154"/>
    </row>
    <row r="1490" spans="3:16" hidden="1" outlineLevel="2">
      <c r="C1490" s="179">
        <v>1466</v>
      </c>
      <c r="D1490" s="195">
        <f t="shared" ca="1" si="114"/>
        <v>-1.818300019240884</v>
      </c>
      <c r="E1490" s="195">
        <f t="shared" ca="1" si="110"/>
        <v>165.06855784794695</v>
      </c>
      <c r="F1490" s="195">
        <f t="shared" ca="1" si="111"/>
        <v>186.27312265181197</v>
      </c>
      <c r="G1490" s="195">
        <f t="shared" ca="1" si="112"/>
        <v>0</v>
      </c>
      <c r="H1490" s="195">
        <f t="shared" ca="1" si="113"/>
        <v>0</v>
      </c>
      <c r="O1490" s="154"/>
      <c r="P1490" s="154"/>
    </row>
    <row r="1491" spans="3:16" hidden="1" outlineLevel="2">
      <c r="C1491" s="179">
        <v>1467</v>
      </c>
      <c r="D1491" s="195">
        <f t="shared" ca="1" si="114"/>
        <v>-0.13510866134066496</v>
      </c>
      <c r="E1491" s="195">
        <f t="shared" ca="1" si="110"/>
        <v>238.93330113670578</v>
      </c>
      <c r="F1491" s="195">
        <f t="shared" ca="1" si="111"/>
        <v>243.64916828256932</v>
      </c>
      <c r="G1491" s="195">
        <f t="shared" ca="1" si="112"/>
        <v>0</v>
      </c>
      <c r="H1491" s="195">
        <f t="shared" ca="1" si="113"/>
        <v>0</v>
      </c>
      <c r="O1491" s="154"/>
      <c r="P1491" s="154"/>
    </row>
    <row r="1492" spans="3:16" hidden="1" outlineLevel="2">
      <c r="C1492" s="179">
        <v>1468</v>
      </c>
      <c r="D1492" s="195">
        <f t="shared" ca="1" si="114"/>
        <v>-3.1250080323651614</v>
      </c>
      <c r="E1492" s="195">
        <f t="shared" ca="1" si="110"/>
        <v>123.87297415741564</v>
      </c>
      <c r="F1492" s="195">
        <f t="shared" ca="1" si="111"/>
        <v>151.22338249611303</v>
      </c>
      <c r="G1492" s="195">
        <f t="shared" ca="1" si="112"/>
        <v>0</v>
      </c>
      <c r="H1492" s="195">
        <f t="shared" ca="1" si="113"/>
        <v>0</v>
      </c>
      <c r="O1492" s="154"/>
      <c r="P1492" s="154"/>
    </row>
    <row r="1493" spans="3:16" hidden="1" outlineLevel="2">
      <c r="C1493" s="179">
        <v>1469</v>
      </c>
      <c r="D1493" s="195">
        <f t="shared" ca="1" si="114"/>
        <v>-0.26226280205733993</v>
      </c>
      <c r="E1493" s="195">
        <f t="shared" ca="1" si="110"/>
        <v>232.35042359833997</v>
      </c>
      <c r="F1493" s="195">
        <f t="shared" ca="1" si="111"/>
        <v>238.75663507723405</v>
      </c>
      <c r="G1493" s="195">
        <f t="shared" ca="1" si="112"/>
        <v>0</v>
      </c>
      <c r="H1493" s="195">
        <f t="shared" ca="1" si="113"/>
        <v>0</v>
      </c>
      <c r="O1493" s="154"/>
      <c r="P1493" s="154"/>
    </row>
    <row r="1494" spans="3:16" hidden="1" outlineLevel="2">
      <c r="C1494" s="179">
        <v>1470</v>
      </c>
      <c r="D1494" s="195">
        <f t="shared" ca="1" si="114"/>
        <v>0.73028325252101034</v>
      </c>
      <c r="E1494" s="195">
        <f t="shared" ca="1" si="110"/>
        <v>288.97050343049608</v>
      </c>
      <c r="F1494" s="195">
        <f t="shared" ca="1" si="111"/>
        <v>279.71834581532545</v>
      </c>
      <c r="G1494" s="195">
        <f t="shared" ca="1" si="112"/>
        <v>38.97050343049608</v>
      </c>
      <c r="H1494" s="195">
        <f t="shared" ca="1" si="113"/>
        <v>29.718345815325449</v>
      </c>
      <c r="O1494" s="154"/>
      <c r="P1494" s="154"/>
    </row>
    <row r="1495" spans="3:16" hidden="1" outlineLevel="2">
      <c r="C1495" s="179">
        <v>1471</v>
      </c>
      <c r="D1495" s="195">
        <f t="shared" ca="1" si="114"/>
        <v>1.6415490334915579</v>
      </c>
      <c r="E1495" s="195">
        <f t="shared" ca="1" si="110"/>
        <v>353.02681152074121</v>
      </c>
      <c r="F1495" s="195">
        <f t="shared" ca="1" si="111"/>
        <v>323.48578352475482</v>
      </c>
      <c r="G1495" s="195">
        <f t="shared" ca="1" si="112"/>
        <v>103.02681152074121</v>
      </c>
      <c r="H1495" s="195">
        <f t="shared" ca="1" si="113"/>
        <v>73.485783524754822</v>
      </c>
      <c r="O1495" s="154"/>
      <c r="P1495" s="154"/>
    </row>
    <row r="1496" spans="3:16" hidden="1" outlineLevel="2">
      <c r="C1496" s="179">
        <v>1472</v>
      </c>
      <c r="D1496" s="195">
        <f t="shared" ca="1" si="114"/>
        <v>-0.8473261379885213</v>
      </c>
      <c r="E1496" s="195">
        <f t="shared" ca="1" si="110"/>
        <v>204.3223890302265</v>
      </c>
      <c r="F1496" s="195">
        <f t="shared" ca="1" si="111"/>
        <v>217.48090677831627</v>
      </c>
      <c r="G1496" s="195">
        <f t="shared" ca="1" si="112"/>
        <v>0</v>
      </c>
      <c r="H1496" s="195">
        <f t="shared" ca="1" si="113"/>
        <v>0</v>
      </c>
      <c r="O1496" s="154"/>
      <c r="P1496" s="154"/>
    </row>
    <row r="1497" spans="3:16" hidden="1" outlineLevel="2">
      <c r="C1497" s="179">
        <v>1473</v>
      </c>
      <c r="D1497" s="195">
        <f t="shared" ca="1" si="114"/>
        <v>-5.0299009159319924E-2</v>
      </c>
      <c r="E1497" s="195">
        <f t="shared" ref="E1497:E1560" ca="1" si="115">$H$9 * EXP(($H$17 - $H$18 - ($H$11^2)/2)*$H$14 + $H$11*SQRT($H$14)*D1497)</f>
        <v>243.42732776742494</v>
      </c>
      <c r="F1497" s="195">
        <f t="shared" ref="F1497:F1560" ca="1" si="116">$H$9 * EXP(($H$17 - $H$18 - ($H$12^2)/2)*$H$14 + $H$12*SQRT($H$14)*D1497)</f>
        <v>246.9680139176632</v>
      </c>
      <c r="G1497" s="195">
        <f t="shared" ref="G1497:G1560" ca="1" si="117">MAX(E1497-$H$16, 0)</f>
        <v>0</v>
      </c>
      <c r="H1497" s="195">
        <f t="shared" ref="H1497:H1560" ca="1" si="118">MAX(F1497-$H$16, 0)</f>
        <v>0</v>
      </c>
      <c r="O1497" s="154"/>
      <c r="P1497" s="154"/>
    </row>
    <row r="1498" spans="3:16" hidden="1" outlineLevel="2">
      <c r="C1498" s="179">
        <v>1474</v>
      </c>
      <c r="D1498" s="195">
        <f t="shared" ref="D1498:D1561" ca="1" si="119">_xlfn.NORM.S.INV(RAND())</f>
        <v>0.63944946817156412</v>
      </c>
      <c r="E1498" s="195">
        <f t="shared" ca="1" si="115"/>
        <v>283.26051195643441</v>
      </c>
      <c r="F1498" s="195">
        <f t="shared" ca="1" si="116"/>
        <v>275.69431565690098</v>
      </c>
      <c r="G1498" s="195">
        <f t="shared" ca="1" si="117"/>
        <v>33.260511956434414</v>
      </c>
      <c r="H1498" s="195">
        <f t="shared" ca="1" si="118"/>
        <v>25.694315656900983</v>
      </c>
      <c r="O1498" s="154"/>
      <c r="P1498" s="154"/>
    </row>
    <row r="1499" spans="3:16" hidden="1" outlineLevel="2">
      <c r="C1499" s="179">
        <v>1475</v>
      </c>
      <c r="D1499" s="195">
        <f t="shared" ca="1" si="119"/>
        <v>1.002877117097327</v>
      </c>
      <c r="E1499" s="195">
        <f t="shared" ca="1" si="115"/>
        <v>306.80665697729751</v>
      </c>
      <c r="F1499" s="195">
        <f t="shared" ca="1" si="116"/>
        <v>292.15059764070145</v>
      </c>
      <c r="G1499" s="195">
        <f t="shared" ca="1" si="117"/>
        <v>56.806656977297507</v>
      </c>
      <c r="H1499" s="195">
        <f t="shared" ca="1" si="118"/>
        <v>42.150597640701449</v>
      </c>
      <c r="O1499" s="154"/>
      <c r="P1499" s="154"/>
    </row>
    <row r="1500" spans="3:16" hidden="1" outlineLevel="2">
      <c r="C1500" s="179">
        <v>1476</v>
      </c>
      <c r="D1500" s="195">
        <f t="shared" ca="1" si="119"/>
        <v>7.2236288358540637E-2</v>
      </c>
      <c r="E1500" s="195">
        <f t="shared" ca="1" si="115"/>
        <v>250.07012453668864</v>
      </c>
      <c r="F1500" s="195">
        <f t="shared" ca="1" si="116"/>
        <v>251.84317771155173</v>
      </c>
      <c r="G1500" s="195">
        <f t="shared" ca="1" si="117"/>
        <v>7.0124536688638273E-2</v>
      </c>
      <c r="H1500" s="195">
        <f t="shared" ca="1" si="118"/>
        <v>1.843177711551732</v>
      </c>
      <c r="O1500" s="154"/>
      <c r="P1500" s="154"/>
    </row>
    <row r="1501" spans="3:16" hidden="1" outlineLevel="2">
      <c r="C1501" s="179">
        <v>1477</v>
      </c>
      <c r="D1501" s="195">
        <f t="shared" ca="1" si="119"/>
        <v>-0.16091478211977353</v>
      </c>
      <c r="E1501" s="195">
        <f t="shared" ca="1" si="115"/>
        <v>237.58238051085326</v>
      </c>
      <c r="F1501" s="195">
        <f t="shared" ca="1" si="116"/>
        <v>242.64817847798298</v>
      </c>
      <c r="G1501" s="195">
        <f t="shared" ca="1" si="117"/>
        <v>0</v>
      </c>
      <c r="H1501" s="195">
        <f t="shared" ca="1" si="118"/>
        <v>0</v>
      </c>
      <c r="O1501" s="154"/>
      <c r="P1501" s="154"/>
    </row>
    <row r="1502" spans="3:16" hidden="1" outlineLevel="2">
      <c r="C1502" s="179">
        <v>1478</v>
      </c>
      <c r="D1502" s="195">
        <f t="shared" ca="1" si="119"/>
        <v>0.88011892573524264</v>
      </c>
      <c r="E1502" s="195">
        <f t="shared" ca="1" si="115"/>
        <v>298.64210009913864</v>
      </c>
      <c r="F1502" s="195">
        <f t="shared" ca="1" si="116"/>
        <v>286.4849785138652</v>
      </c>
      <c r="G1502" s="195">
        <f t="shared" ca="1" si="117"/>
        <v>48.642100099138645</v>
      </c>
      <c r="H1502" s="195">
        <f t="shared" ca="1" si="118"/>
        <v>36.484978513865201</v>
      </c>
      <c r="O1502" s="154"/>
      <c r="P1502" s="154"/>
    </row>
    <row r="1503" spans="3:16" hidden="1" outlineLevel="2">
      <c r="C1503" s="179">
        <v>1479</v>
      </c>
      <c r="D1503" s="195">
        <f t="shared" ca="1" si="119"/>
        <v>0.76016075946942774</v>
      </c>
      <c r="E1503" s="195">
        <f t="shared" ca="1" si="115"/>
        <v>290.87370678558608</v>
      </c>
      <c r="F1503" s="195">
        <f t="shared" ca="1" si="116"/>
        <v>281.05474542928596</v>
      </c>
      <c r="G1503" s="195">
        <f t="shared" ca="1" si="117"/>
        <v>40.87370678558608</v>
      </c>
      <c r="H1503" s="195">
        <f t="shared" ca="1" si="118"/>
        <v>31.054745429285958</v>
      </c>
      <c r="O1503" s="154"/>
      <c r="P1503" s="154"/>
    </row>
    <row r="1504" spans="3:16" hidden="1" outlineLevel="2">
      <c r="C1504" s="179">
        <v>1480</v>
      </c>
      <c r="D1504" s="195">
        <f t="shared" ca="1" si="119"/>
        <v>-0.2831474731770578</v>
      </c>
      <c r="E1504" s="195">
        <f t="shared" ca="1" si="115"/>
        <v>231.28668201302256</v>
      </c>
      <c r="F1504" s="195">
        <f t="shared" ca="1" si="116"/>
        <v>237.96249801784793</v>
      </c>
      <c r="G1504" s="195">
        <f t="shared" ca="1" si="117"/>
        <v>0</v>
      </c>
      <c r="H1504" s="195">
        <f t="shared" ca="1" si="118"/>
        <v>0</v>
      </c>
      <c r="O1504" s="154"/>
      <c r="P1504" s="154"/>
    </row>
    <row r="1505" spans="3:16" hidden="1" outlineLevel="2">
      <c r="C1505" s="179">
        <v>1481</v>
      </c>
      <c r="D1505" s="195">
        <f t="shared" ca="1" si="119"/>
        <v>-2.1006078720763552</v>
      </c>
      <c r="E1505" s="195">
        <f t="shared" ca="1" si="115"/>
        <v>155.14085177046809</v>
      </c>
      <c r="F1505" s="195">
        <f t="shared" ca="1" si="116"/>
        <v>178.07024796364328</v>
      </c>
      <c r="G1505" s="195">
        <f t="shared" ca="1" si="117"/>
        <v>0</v>
      </c>
      <c r="H1505" s="195">
        <f t="shared" ca="1" si="118"/>
        <v>0</v>
      </c>
      <c r="O1505" s="154"/>
      <c r="P1505" s="154"/>
    </row>
    <row r="1506" spans="3:16" hidden="1" outlineLevel="2">
      <c r="C1506" s="179">
        <v>1482</v>
      </c>
      <c r="D1506" s="195">
        <f t="shared" ca="1" si="119"/>
        <v>1.2724641822470146</v>
      </c>
      <c r="E1506" s="195">
        <f t="shared" ca="1" si="115"/>
        <v>325.52858452064123</v>
      </c>
      <c r="F1506" s="195">
        <f t="shared" ca="1" si="116"/>
        <v>304.98908007708502</v>
      </c>
      <c r="G1506" s="195">
        <f t="shared" ca="1" si="117"/>
        <v>75.528584520641232</v>
      </c>
      <c r="H1506" s="195">
        <f t="shared" ca="1" si="118"/>
        <v>54.989080077085021</v>
      </c>
      <c r="O1506" s="154"/>
      <c r="P1506" s="154"/>
    </row>
    <row r="1507" spans="3:16" hidden="1" outlineLevel="2">
      <c r="C1507" s="179">
        <v>1483</v>
      </c>
      <c r="D1507" s="195">
        <f t="shared" ca="1" si="119"/>
        <v>-1.4652516383079366</v>
      </c>
      <c r="E1507" s="195">
        <f t="shared" ca="1" si="115"/>
        <v>178.38268493517174</v>
      </c>
      <c r="F1507" s="195">
        <f t="shared" ca="1" si="116"/>
        <v>197.0652581934784</v>
      </c>
      <c r="G1507" s="195">
        <f t="shared" ca="1" si="117"/>
        <v>0</v>
      </c>
      <c r="H1507" s="195">
        <f t="shared" ca="1" si="118"/>
        <v>0</v>
      </c>
      <c r="O1507" s="154"/>
      <c r="P1507" s="154"/>
    </row>
    <row r="1508" spans="3:16" hidden="1" outlineLevel="2">
      <c r="C1508" s="179">
        <v>1484</v>
      </c>
      <c r="D1508" s="195">
        <f t="shared" ca="1" si="119"/>
        <v>-0.75408768583312491</v>
      </c>
      <c r="E1508" s="195">
        <f t="shared" ca="1" si="115"/>
        <v>208.55129612122136</v>
      </c>
      <c r="F1508" s="195">
        <f t="shared" ca="1" si="116"/>
        <v>220.73991683786585</v>
      </c>
      <c r="G1508" s="195">
        <f t="shared" ca="1" si="117"/>
        <v>0</v>
      </c>
      <c r="H1508" s="195">
        <f t="shared" ca="1" si="118"/>
        <v>0</v>
      </c>
      <c r="O1508" s="154"/>
      <c r="P1508" s="154"/>
    </row>
    <row r="1509" spans="3:16" hidden="1" outlineLevel="2">
      <c r="C1509" s="179">
        <v>1485</v>
      </c>
      <c r="D1509" s="195">
        <f t="shared" ca="1" si="119"/>
        <v>0.20778241564878094</v>
      </c>
      <c r="E1509" s="195">
        <f t="shared" ca="1" si="115"/>
        <v>257.62962394226798</v>
      </c>
      <c r="F1509" s="195">
        <f t="shared" ca="1" si="116"/>
        <v>257.348171725898</v>
      </c>
      <c r="G1509" s="195">
        <f t="shared" ca="1" si="117"/>
        <v>7.6296239422679832</v>
      </c>
      <c r="H1509" s="195">
        <f t="shared" ca="1" si="118"/>
        <v>7.3481717258979984</v>
      </c>
      <c r="O1509" s="154"/>
      <c r="P1509" s="154"/>
    </row>
    <row r="1510" spans="3:16" hidden="1" outlineLevel="2">
      <c r="C1510" s="179">
        <v>1486</v>
      </c>
      <c r="D1510" s="195">
        <f t="shared" ca="1" si="119"/>
        <v>2.2306508508434283E-2</v>
      </c>
      <c r="E1510" s="195">
        <f t="shared" ca="1" si="115"/>
        <v>247.34175918555431</v>
      </c>
      <c r="F1510" s="195">
        <f t="shared" ca="1" si="116"/>
        <v>249.84517068304905</v>
      </c>
      <c r="G1510" s="195">
        <f t="shared" ca="1" si="117"/>
        <v>0</v>
      </c>
      <c r="H1510" s="195">
        <f t="shared" ca="1" si="118"/>
        <v>0</v>
      </c>
      <c r="O1510" s="154"/>
      <c r="P1510" s="154"/>
    </row>
    <row r="1511" spans="3:16" hidden="1" outlineLevel="2">
      <c r="C1511" s="179">
        <v>1487</v>
      </c>
      <c r="D1511" s="195">
        <f t="shared" ca="1" si="119"/>
        <v>-1.2380296913852562</v>
      </c>
      <c r="E1511" s="195">
        <f t="shared" ca="1" si="115"/>
        <v>187.51435162260324</v>
      </c>
      <c r="F1511" s="195">
        <f t="shared" ca="1" si="116"/>
        <v>204.33955377285645</v>
      </c>
      <c r="G1511" s="195">
        <f t="shared" ca="1" si="117"/>
        <v>0</v>
      </c>
      <c r="H1511" s="195">
        <f t="shared" ca="1" si="118"/>
        <v>0</v>
      </c>
      <c r="O1511" s="154"/>
      <c r="P1511" s="154"/>
    </row>
    <row r="1512" spans="3:16" hidden="1" outlineLevel="2">
      <c r="C1512" s="179">
        <v>1488</v>
      </c>
      <c r="D1512" s="195">
        <f t="shared" ca="1" si="119"/>
        <v>-0.50935959232462036</v>
      </c>
      <c r="E1512" s="195">
        <f t="shared" ca="1" si="115"/>
        <v>220.07219182153176</v>
      </c>
      <c r="F1512" s="195">
        <f t="shared" ca="1" si="116"/>
        <v>229.52823025160166</v>
      </c>
      <c r="G1512" s="195">
        <f t="shared" ca="1" si="117"/>
        <v>0</v>
      </c>
      <c r="H1512" s="195">
        <f t="shared" ca="1" si="118"/>
        <v>0</v>
      </c>
      <c r="O1512" s="154"/>
      <c r="P1512" s="154"/>
    </row>
    <row r="1513" spans="3:16" hidden="1" outlineLevel="2">
      <c r="C1513" s="179">
        <v>1489</v>
      </c>
      <c r="D1513" s="195">
        <f t="shared" ca="1" si="119"/>
        <v>0.19528644226139694</v>
      </c>
      <c r="E1513" s="195">
        <f t="shared" ca="1" si="115"/>
        <v>256.92325612320246</v>
      </c>
      <c r="F1513" s="195">
        <f t="shared" ca="1" si="116"/>
        <v>256.8356715536255</v>
      </c>
      <c r="G1513" s="195">
        <f t="shared" ca="1" si="117"/>
        <v>6.9232561232024636</v>
      </c>
      <c r="H1513" s="195">
        <f t="shared" ca="1" si="118"/>
        <v>6.8356715536255024</v>
      </c>
      <c r="O1513" s="154"/>
      <c r="P1513" s="154"/>
    </row>
    <row r="1514" spans="3:16" hidden="1" outlineLevel="2">
      <c r="C1514" s="179">
        <v>1490</v>
      </c>
      <c r="D1514" s="195">
        <f t="shared" ca="1" si="119"/>
        <v>-1.050042154195213</v>
      </c>
      <c r="E1514" s="195">
        <f t="shared" ca="1" si="115"/>
        <v>195.42158430875216</v>
      </c>
      <c r="F1514" s="195">
        <f t="shared" ca="1" si="116"/>
        <v>210.56034290012502</v>
      </c>
      <c r="G1514" s="195">
        <f t="shared" ca="1" si="117"/>
        <v>0</v>
      </c>
      <c r="H1514" s="195">
        <f t="shared" ca="1" si="118"/>
        <v>0</v>
      </c>
      <c r="O1514" s="154"/>
      <c r="P1514" s="154"/>
    </row>
    <row r="1515" spans="3:16" hidden="1" outlineLevel="2">
      <c r="C1515" s="179">
        <v>1491</v>
      </c>
      <c r="D1515" s="195">
        <f t="shared" ca="1" si="119"/>
        <v>1.8755172770394142</v>
      </c>
      <c r="E1515" s="195">
        <f t="shared" ca="1" si="115"/>
        <v>371.64923810903207</v>
      </c>
      <c r="F1515" s="195">
        <f t="shared" ca="1" si="116"/>
        <v>335.78784365440521</v>
      </c>
      <c r="G1515" s="195">
        <f t="shared" ca="1" si="117"/>
        <v>121.64923810903207</v>
      </c>
      <c r="H1515" s="195">
        <f t="shared" ca="1" si="118"/>
        <v>85.787843654405208</v>
      </c>
      <c r="O1515" s="154"/>
      <c r="P1515" s="154"/>
    </row>
    <row r="1516" spans="3:16" hidden="1" outlineLevel="2">
      <c r="C1516" s="179">
        <v>1492</v>
      </c>
      <c r="D1516" s="195">
        <f t="shared" ca="1" si="119"/>
        <v>0.44298349985924618</v>
      </c>
      <c r="E1516" s="195">
        <f t="shared" ca="1" si="115"/>
        <v>271.29325446585773</v>
      </c>
      <c r="F1516" s="195">
        <f t="shared" ca="1" si="116"/>
        <v>267.18758294219799</v>
      </c>
      <c r="G1516" s="195">
        <f t="shared" ca="1" si="117"/>
        <v>21.293254465857729</v>
      </c>
      <c r="H1516" s="195">
        <f t="shared" ca="1" si="118"/>
        <v>17.187582942197992</v>
      </c>
      <c r="O1516" s="154"/>
      <c r="P1516" s="154"/>
    </row>
    <row r="1517" spans="3:16" hidden="1" outlineLevel="2">
      <c r="C1517" s="179">
        <v>1493</v>
      </c>
      <c r="D1517" s="195">
        <f t="shared" ca="1" si="119"/>
        <v>-1.6951606022388683</v>
      </c>
      <c r="E1517" s="195">
        <f t="shared" ca="1" si="115"/>
        <v>169.5955613166488</v>
      </c>
      <c r="F1517" s="195">
        <f t="shared" ca="1" si="116"/>
        <v>189.96847263697194</v>
      </c>
      <c r="G1517" s="195">
        <f t="shared" ca="1" si="117"/>
        <v>0</v>
      </c>
      <c r="H1517" s="195">
        <f t="shared" ca="1" si="118"/>
        <v>0</v>
      </c>
      <c r="O1517" s="154"/>
      <c r="P1517" s="154"/>
    </row>
    <row r="1518" spans="3:16" hidden="1" outlineLevel="2">
      <c r="C1518" s="179">
        <v>1494</v>
      </c>
      <c r="D1518" s="195">
        <f t="shared" ca="1" si="119"/>
        <v>7.894608411517634E-2</v>
      </c>
      <c r="E1518" s="195">
        <f t="shared" ca="1" si="115"/>
        <v>250.43906165211419</v>
      </c>
      <c r="F1518" s="195">
        <f t="shared" ca="1" si="116"/>
        <v>252.11289425366721</v>
      </c>
      <c r="G1518" s="195">
        <f t="shared" ca="1" si="117"/>
        <v>0.43906165211419079</v>
      </c>
      <c r="H1518" s="195">
        <f t="shared" ca="1" si="118"/>
        <v>2.1128942536672071</v>
      </c>
      <c r="O1518" s="154"/>
      <c r="P1518" s="154"/>
    </row>
    <row r="1519" spans="3:16" hidden="1" outlineLevel="2">
      <c r="C1519" s="179">
        <v>1495</v>
      </c>
      <c r="D1519" s="195">
        <f t="shared" ca="1" si="119"/>
        <v>0.936403190584432</v>
      </c>
      <c r="E1519" s="195">
        <f t="shared" ca="1" si="115"/>
        <v>302.35819866106425</v>
      </c>
      <c r="F1519" s="195">
        <f t="shared" ca="1" si="116"/>
        <v>289.06887844676532</v>
      </c>
      <c r="G1519" s="195">
        <f t="shared" ca="1" si="117"/>
        <v>52.35819866106425</v>
      </c>
      <c r="H1519" s="195">
        <f t="shared" ca="1" si="118"/>
        <v>39.068878446765325</v>
      </c>
      <c r="O1519" s="154"/>
      <c r="P1519" s="154"/>
    </row>
    <row r="1520" spans="3:16" hidden="1" outlineLevel="2">
      <c r="C1520" s="179">
        <v>1496</v>
      </c>
      <c r="D1520" s="195">
        <f t="shared" ca="1" si="119"/>
        <v>1.1902769585798305</v>
      </c>
      <c r="E1520" s="195">
        <f t="shared" ca="1" si="115"/>
        <v>319.70300408759863</v>
      </c>
      <c r="F1520" s="195">
        <f t="shared" ca="1" si="116"/>
        <v>301.01643008419938</v>
      </c>
      <c r="G1520" s="195">
        <f t="shared" ca="1" si="117"/>
        <v>69.703004087598629</v>
      </c>
      <c r="H1520" s="195">
        <f t="shared" ca="1" si="118"/>
        <v>51.016430084199385</v>
      </c>
      <c r="O1520" s="154"/>
      <c r="P1520" s="154"/>
    </row>
    <row r="1521" spans="3:16" hidden="1" outlineLevel="2">
      <c r="C1521" s="179">
        <v>1497</v>
      </c>
      <c r="D1521" s="195">
        <f t="shared" ca="1" si="119"/>
        <v>1.2123016062052565</v>
      </c>
      <c r="E1521" s="195">
        <f t="shared" ca="1" si="115"/>
        <v>321.25384764012119</v>
      </c>
      <c r="F1521" s="195">
        <f t="shared" ca="1" si="116"/>
        <v>302.0759228253574</v>
      </c>
      <c r="G1521" s="195">
        <f t="shared" ca="1" si="117"/>
        <v>71.253847640121194</v>
      </c>
      <c r="H1521" s="195">
        <f t="shared" ca="1" si="118"/>
        <v>52.075922825357395</v>
      </c>
      <c r="O1521" s="154"/>
      <c r="P1521" s="154"/>
    </row>
    <row r="1522" spans="3:16" hidden="1" outlineLevel="2">
      <c r="C1522" s="179">
        <v>1498</v>
      </c>
      <c r="D1522" s="195">
        <f t="shared" ca="1" si="119"/>
        <v>-0.98594464815840388</v>
      </c>
      <c r="E1522" s="195">
        <f t="shared" ca="1" si="115"/>
        <v>198.19322196789281</v>
      </c>
      <c r="F1522" s="195">
        <f t="shared" ca="1" si="116"/>
        <v>212.72443450329538</v>
      </c>
      <c r="G1522" s="195">
        <f t="shared" ca="1" si="117"/>
        <v>0</v>
      </c>
      <c r="H1522" s="195">
        <f t="shared" ca="1" si="118"/>
        <v>0</v>
      </c>
      <c r="O1522" s="154"/>
      <c r="P1522" s="154"/>
    </row>
    <row r="1523" spans="3:16" hidden="1" outlineLevel="2">
      <c r="C1523" s="179">
        <v>1499</v>
      </c>
      <c r="D1523" s="195">
        <f t="shared" ca="1" si="119"/>
        <v>1.7071894520497348</v>
      </c>
      <c r="E1523" s="195">
        <f t="shared" ca="1" si="115"/>
        <v>358.15513736894866</v>
      </c>
      <c r="F1523" s="195">
        <f t="shared" ca="1" si="116"/>
        <v>326.89094734060808</v>
      </c>
      <c r="G1523" s="195">
        <f t="shared" ca="1" si="117"/>
        <v>108.15513736894866</v>
      </c>
      <c r="H1523" s="195">
        <f t="shared" ca="1" si="118"/>
        <v>76.890947340608079</v>
      </c>
      <c r="O1523" s="154"/>
      <c r="P1523" s="154"/>
    </row>
    <row r="1524" spans="3:16" hidden="1" outlineLevel="2">
      <c r="C1524" s="179">
        <v>1500</v>
      </c>
      <c r="D1524" s="195">
        <f t="shared" ca="1" si="119"/>
        <v>-1.0883831023237247E-2</v>
      </c>
      <c r="E1524" s="195">
        <f t="shared" ca="1" si="115"/>
        <v>245.54459548214254</v>
      </c>
      <c r="F1524" s="195">
        <f t="shared" ca="1" si="116"/>
        <v>248.5257932426656</v>
      </c>
      <c r="G1524" s="195">
        <f t="shared" ca="1" si="117"/>
        <v>0</v>
      </c>
      <c r="H1524" s="195">
        <f t="shared" ca="1" si="118"/>
        <v>0</v>
      </c>
      <c r="O1524" s="154"/>
      <c r="P1524" s="154"/>
    </row>
    <row r="1525" spans="3:16" hidden="1" outlineLevel="2">
      <c r="C1525" s="179">
        <v>1501</v>
      </c>
      <c r="D1525" s="195">
        <f t="shared" ca="1" si="119"/>
        <v>0.13689979824681556</v>
      </c>
      <c r="E1525" s="195">
        <f t="shared" ca="1" si="115"/>
        <v>253.64837671552866</v>
      </c>
      <c r="F1525" s="195">
        <f t="shared" ca="1" si="116"/>
        <v>254.45453943442988</v>
      </c>
      <c r="G1525" s="195">
        <f t="shared" ca="1" si="117"/>
        <v>3.6483767155286557</v>
      </c>
      <c r="H1525" s="195">
        <f t="shared" ca="1" si="118"/>
        <v>4.4545394344298757</v>
      </c>
      <c r="O1525" s="154"/>
      <c r="P1525" s="154"/>
    </row>
    <row r="1526" spans="3:16" hidden="1" outlineLevel="2">
      <c r="C1526" s="179">
        <v>1502</v>
      </c>
      <c r="D1526" s="195">
        <f t="shared" ca="1" si="119"/>
        <v>0.65021172520339698</v>
      </c>
      <c r="E1526" s="195">
        <f t="shared" ca="1" si="115"/>
        <v>283.93111271444013</v>
      </c>
      <c r="F1526" s="195">
        <f t="shared" ca="1" si="116"/>
        <v>276.16805524436199</v>
      </c>
      <c r="G1526" s="195">
        <f t="shared" ca="1" si="117"/>
        <v>33.931112714440133</v>
      </c>
      <c r="H1526" s="195">
        <f t="shared" ca="1" si="118"/>
        <v>26.168055244361994</v>
      </c>
      <c r="O1526" s="154"/>
      <c r="P1526" s="154"/>
    </row>
    <row r="1527" spans="3:16" hidden="1" outlineLevel="2">
      <c r="C1527" s="179">
        <v>1503</v>
      </c>
      <c r="D1527" s="195">
        <f t="shared" ca="1" si="119"/>
        <v>1.5873143578249649</v>
      </c>
      <c r="E1527" s="195">
        <f t="shared" ca="1" si="115"/>
        <v>348.8450351536801</v>
      </c>
      <c r="F1527" s="195">
        <f t="shared" ca="1" si="116"/>
        <v>320.6990817309059</v>
      </c>
      <c r="G1527" s="195">
        <f t="shared" ca="1" si="117"/>
        <v>98.845035153680101</v>
      </c>
      <c r="H1527" s="195">
        <f t="shared" ca="1" si="118"/>
        <v>70.699081730905903</v>
      </c>
      <c r="O1527" s="154"/>
      <c r="P1527" s="154"/>
    </row>
    <row r="1528" spans="3:16" hidden="1" outlineLevel="2">
      <c r="C1528" s="179">
        <v>1504</v>
      </c>
      <c r="D1528" s="195">
        <f t="shared" ca="1" si="119"/>
        <v>-4.4584592318073012E-2</v>
      </c>
      <c r="E1528" s="195">
        <f t="shared" ca="1" si="115"/>
        <v>243.73315417589927</v>
      </c>
      <c r="F1528" s="195">
        <f t="shared" ca="1" si="116"/>
        <v>247.19325428746092</v>
      </c>
      <c r="G1528" s="195">
        <f t="shared" ca="1" si="117"/>
        <v>0</v>
      </c>
      <c r="H1528" s="195">
        <f t="shared" ca="1" si="118"/>
        <v>0</v>
      </c>
      <c r="O1528" s="154"/>
      <c r="P1528" s="154"/>
    </row>
    <row r="1529" spans="3:16" hidden="1" outlineLevel="2">
      <c r="C1529" s="179">
        <v>1505</v>
      </c>
      <c r="D1529" s="195">
        <f t="shared" ca="1" si="119"/>
        <v>0.6666193193663984</v>
      </c>
      <c r="E1529" s="195">
        <f t="shared" ca="1" si="115"/>
        <v>284.95653325047601</v>
      </c>
      <c r="F1529" s="195">
        <f t="shared" ca="1" si="116"/>
        <v>276.89186175179844</v>
      </c>
      <c r="G1529" s="195">
        <f t="shared" ca="1" si="117"/>
        <v>34.956533250476014</v>
      </c>
      <c r="H1529" s="195">
        <f t="shared" ca="1" si="118"/>
        <v>26.891861751798444</v>
      </c>
      <c r="O1529" s="154"/>
      <c r="P1529" s="154"/>
    </row>
    <row r="1530" spans="3:16" hidden="1" outlineLevel="2">
      <c r="C1530" s="179">
        <v>1506</v>
      </c>
      <c r="D1530" s="195">
        <f t="shared" ca="1" si="119"/>
        <v>-1.3109217390437085</v>
      </c>
      <c r="E1530" s="195">
        <f t="shared" ca="1" si="115"/>
        <v>184.5351311352421</v>
      </c>
      <c r="F1530" s="195">
        <f t="shared" ca="1" si="116"/>
        <v>201.97719625182174</v>
      </c>
      <c r="G1530" s="195">
        <f t="shared" ca="1" si="117"/>
        <v>0</v>
      </c>
      <c r="H1530" s="195">
        <f t="shared" ca="1" si="118"/>
        <v>0</v>
      </c>
      <c r="O1530" s="154"/>
      <c r="P1530" s="154"/>
    </row>
    <row r="1531" spans="3:16" hidden="1" outlineLevel="2">
      <c r="C1531" s="179">
        <v>1507</v>
      </c>
      <c r="D1531" s="195">
        <f t="shared" ca="1" si="119"/>
        <v>-1.1855188895493194</v>
      </c>
      <c r="E1531" s="195">
        <f t="shared" ca="1" si="115"/>
        <v>189.69031691970841</v>
      </c>
      <c r="F1531" s="195">
        <f t="shared" ca="1" si="116"/>
        <v>206.058479147555</v>
      </c>
      <c r="G1531" s="195">
        <f t="shared" ca="1" si="117"/>
        <v>0</v>
      </c>
      <c r="H1531" s="195">
        <f t="shared" ca="1" si="118"/>
        <v>0</v>
      </c>
      <c r="O1531" s="154"/>
      <c r="P1531" s="154"/>
    </row>
    <row r="1532" spans="3:16" hidden="1" outlineLevel="2">
      <c r="C1532" s="179">
        <v>1508</v>
      </c>
      <c r="D1532" s="195">
        <f t="shared" ca="1" si="119"/>
        <v>-0.49589401765271784</v>
      </c>
      <c r="E1532" s="195">
        <f t="shared" ca="1" si="115"/>
        <v>220.72426110091408</v>
      </c>
      <c r="F1532" s="195">
        <f t="shared" ca="1" si="116"/>
        <v>230.02181664850383</v>
      </c>
      <c r="G1532" s="195">
        <f t="shared" ca="1" si="117"/>
        <v>0</v>
      </c>
      <c r="H1532" s="195">
        <f t="shared" ca="1" si="118"/>
        <v>0</v>
      </c>
      <c r="O1532" s="154"/>
      <c r="P1532" s="154"/>
    </row>
    <row r="1533" spans="3:16" hidden="1" outlineLevel="2">
      <c r="C1533" s="179">
        <v>1509</v>
      </c>
      <c r="D1533" s="195">
        <f t="shared" ca="1" si="119"/>
        <v>0.7369793534439546</v>
      </c>
      <c r="E1533" s="195">
        <f t="shared" ca="1" si="115"/>
        <v>289.39596083712195</v>
      </c>
      <c r="F1533" s="195">
        <f t="shared" ca="1" si="116"/>
        <v>280.01730407690548</v>
      </c>
      <c r="G1533" s="195">
        <f t="shared" ca="1" si="117"/>
        <v>39.395960837121947</v>
      </c>
      <c r="H1533" s="195">
        <f t="shared" ca="1" si="118"/>
        <v>30.017304076905475</v>
      </c>
      <c r="O1533" s="154"/>
      <c r="P1533" s="154"/>
    </row>
    <row r="1534" spans="3:16" hidden="1" outlineLevel="2">
      <c r="C1534" s="179">
        <v>1510</v>
      </c>
      <c r="D1534" s="195">
        <f t="shared" ca="1" si="119"/>
        <v>-0.54059989098216432</v>
      </c>
      <c r="E1534" s="195">
        <f t="shared" ca="1" si="115"/>
        <v>218.56679230531321</v>
      </c>
      <c r="F1534" s="195">
        <f t="shared" ca="1" si="116"/>
        <v>228.3871789305492</v>
      </c>
      <c r="G1534" s="195">
        <f t="shared" ca="1" si="117"/>
        <v>0</v>
      </c>
      <c r="H1534" s="195">
        <f t="shared" ca="1" si="118"/>
        <v>0</v>
      </c>
      <c r="O1534" s="154"/>
      <c r="P1534" s="154"/>
    </row>
    <row r="1535" spans="3:16" hidden="1" outlineLevel="2">
      <c r="C1535" s="179">
        <v>1511</v>
      </c>
      <c r="D1535" s="195">
        <f t="shared" ca="1" si="119"/>
        <v>2.1456687849226372</v>
      </c>
      <c r="E1535" s="195">
        <f t="shared" ca="1" si="115"/>
        <v>394.37689003769566</v>
      </c>
      <c r="F1535" s="195">
        <f t="shared" ca="1" si="116"/>
        <v>350.57551943328104</v>
      </c>
      <c r="G1535" s="195">
        <f t="shared" ca="1" si="117"/>
        <v>144.37689003769566</v>
      </c>
      <c r="H1535" s="195">
        <f t="shared" ca="1" si="118"/>
        <v>100.57551943328104</v>
      </c>
      <c r="O1535" s="154"/>
      <c r="P1535" s="154"/>
    </row>
    <row r="1536" spans="3:16" hidden="1" outlineLevel="2">
      <c r="C1536" s="179">
        <v>1512</v>
      </c>
      <c r="D1536" s="195">
        <f t="shared" ca="1" si="119"/>
        <v>-1.0844573260168093</v>
      </c>
      <c r="E1536" s="195">
        <f t="shared" ca="1" si="115"/>
        <v>193.949466369638</v>
      </c>
      <c r="F1536" s="195">
        <f t="shared" ca="1" si="116"/>
        <v>209.40749893736714</v>
      </c>
      <c r="G1536" s="195">
        <f t="shared" ca="1" si="117"/>
        <v>0</v>
      </c>
      <c r="H1536" s="195">
        <f t="shared" ca="1" si="118"/>
        <v>0</v>
      </c>
      <c r="O1536" s="154"/>
      <c r="P1536" s="154"/>
    </row>
    <row r="1537" spans="3:16" hidden="1" outlineLevel="2">
      <c r="C1537" s="179">
        <v>1513</v>
      </c>
      <c r="D1537" s="195">
        <f t="shared" ca="1" si="119"/>
        <v>0.73224834965279018</v>
      </c>
      <c r="E1537" s="195">
        <f t="shared" ca="1" si="115"/>
        <v>289.09529704522544</v>
      </c>
      <c r="F1537" s="195">
        <f t="shared" ca="1" si="116"/>
        <v>279.80604765130926</v>
      </c>
      <c r="G1537" s="195">
        <f t="shared" ca="1" si="117"/>
        <v>39.095297045225436</v>
      </c>
      <c r="H1537" s="195">
        <f t="shared" ca="1" si="118"/>
        <v>29.806047651309257</v>
      </c>
      <c r="O1537" s="154"/>
      <c r="P1537" s="154"/>
    </row>
    <row r="1538" spans="3:16" hidden="1" outlineLevel="2">
      <c r="C1538" s="179">
        <v>1514</v>
      </c>
      <c r="D1538" s="195">
        <f t="shared" ca="1" si="119"/>
        <v>-0.29040917678384609</v>
      </c>
      <c r="E1538" s="195">
        <f t="shared" ca="1" si="115"/>
        <v>230.91795598182244</v>
      </c>
      <c r="F1538" s="195">
        <f t="shared" ca="1" si="116"/>
        <v>237.68699196325309</v>
      </c>
      <c r="G1538" s="195">
        <f t="shared" ca="1" si="117"/>
        <v>0</v>
      </c>
      <c r="H1538" s="195">
        <f t="shared" ca="1" si="118"/>
        <v>0</v>
      </c>
      <c r="O1538" s="154"/>
      <c r="P1538" s="154"/>
    </row>
    <row r="1539" spans="3:16" hidden="1" outlineLevel="2">
      <c r="C1539" s="179">
        <v>1515</v>
      </c>
      <c r="D1539" s="195">
        <f t="shared" ca="1" si="119"/>
        <v>-2.1513373239775921</v>
      </c>
      <c r="E1539" s="195">
        <f t="shared" ca="1" si="115"/>
        <v>153.42124430039658</v>
      </c>
      <c r="F1539" s="195">
        <f t="shared" ca="1" si="116"/>
        <v>176.63498645121135</v>
      </c>
      <c r="G1539" s="195">
        <f t="shared" ca="1" si="117"/>
        <v>0</v>
      </c>
      <c r="H1539" s="195">
        <f t="shared" ca="1" si="118"/>
        <v>0</v>
      </c>
      <c r="O1539" s="154"/>
      <c r="P1539" s="154"/>
    </row>
    <row r="1540" spans="3:16" hidden="1" outlineLevel="2">
      <c r="C1540" s="179">
        <v>1516</v>
      </c>
      <c r="D1540" s="195">
        <f t="shared" ca="1" si="119"/>
        <v>-1.0421327658916539</v>
      </c>
      <c r="E1540" s="195">
        <f t="shared" ca="1" si="115"/>
        <v>195.76148645955374</v>
      </c>
      <c r="F1540" s="195">
        <f t="shared" ca="1" si="116"/>
        <v>210.82618828888437</v>
      </c>
      <c r="G1540" s="195">
        <f t="shared" ca="1" si="117"/>
        <v>0</v>
      </c>
      <c r="H1540" s="195">
        <f t="shared" ca="1" si="118"/>
        <v>0</v>
      </c>
      <c r="O1540" s="154"/>
      <c r="P1540" s="154"/>
    </row>
    <row r="1541" spans="3:16" hidden="1" outlineLevel="2">
      <c r="C1541" s="179">
        <v>1517</v>
      </c>
      <c r="D1541" s="195">
        <f t="shared" ca="1" si="119"/>
        <v>-1.4216354314202775</v>
      </c>
      <c r="E1541" s="195">
        <f t="shared" ca="1" si="115"/>
        <v>180.1003729250078</v>
      </c>
      <c r="F1541" s="195">
        <f t="shared" ca="1" si="116"/>
        <v>198.44121684039428</v>
      </c>
      <c r="G1541" s="195">
        <f t="shared" ca="1" si="117"/>
        <v>0</v>
      </c>
      <c r="H1541" s="195">
        <f t="shared" ca="1" si="118"/>
        <v>0</v>
      </c>
      <c r="O1541" s="154"/>
      <c r="P1541" s="154"/>
    </row>
    <row r="1542" spans="3:16" hidden="1" outlineLevel="2">
      <c r="C1542" s="179">
        <v>1518</v>
      </c>
      <c r="D1542" s="195">
        <f t="shared" ca="1" si="119"/>
        <v>1.4166561765518784</v>
      </c>
      <c r="E1542" s="195">
        <f t="shared" ca="1" si="115"/>
        <v>336.00684050577371</v>
      </c>
      <c r="F1542" s="195">
        <f t="shared" ca="1" si="116"/>
        <v>312.08592965585729</v>
      </c>
      <c r="G1542" s="195">
        <f t="shared" ca="1" si="117"/>
        <v>86.00684050577371</v>
      </c>
      <c r="H1542" s="195">
        <f t="shared" ca="1" si="118"/>
        <v>62.085929655857285</v>
      </c>
      <c r="O1542" s="154"/>
      <c r="P1542" s="154"/>
    </row>
    <row r="1543" spans="3:16" hidden="1" outlineLevel="2">
      <c r="C1543" s="179">
        <v>1519</v>
      </c>
      <c r="D1543" s="195">
        <f t="shared" ca="1" si="119"/>
        <v>-0.43100081474239377</v>
      </c>
      <c r="E1543" s="195">
        <f t="shared" ca="1" si="115"/>
        <v>223.89390246896721</v>
      </c>
      <c r="F1543" s="195">
        <f t="shared" ca="1" si="116"/>
        <v>232.41542878853124</v>
      </c>
      <c r="G1543" s="195">
        <f t="shared" ca="1" si="117"/>
        <v>0</v>
      </c>
      <c r="H1543" s="195">
        <f t="shared" ca="1" si="118"/>
        <v>0</v>
      </c>
      <c r="O1543" s="154"/>
      <c r="P1543" s="154"/>
    </row>
    <row r="1544" spans="3:16" hidden="1" outlineLevel="2">
      <c r="C1544" s="179">
        <v>1520</v>
      </c>
      <c r="D1544" s="195">
        <f t="shared" ca="1" si="119"/>
        <v>-0.61747544458758319</v>
      </c>
      <c r="E1544" s="195">
        <f t="shared" ca="1" si="115"/>
        <v>214.90603545946402</v>
      </c>
      <c r="F1544" s="195">
        <f t="shared" ca="1" si="116"/>
        <v>225.60339648255177</v>
      </c>
      <c r="G1544" s="195">
        <f t="shared" ca="1" si="117"/>
        <v>0</v>
      </c>
      <c r="H1544" s="195">
        <f t="shared" ca="1" si="118"/>
        <v>0</v>
      </c>
      <c r="O1544" s="154"/>
      <c r="P1544" s="154"/>
    </row>
    <row r="1545" spans="3:16" hidden="1" outlineLevel="2">
      <c r="C1545" s="179">
        <v>1521</v>
      </c>
      <c r="D1545" s="195">
        <f t="shared" ca="1" si="119"/>
        <v>0.58974586542202878</v>
      </c>
      <c r="E1545" s="195">
        <f t="shared" ca="1" si="115"/>
        <v>280.18394946673283</v>
      </c>
      <c r="F1545" s="195">
        <f t="shared" ca="1" si="116"/>
        <v>273.51695347306207</v>
      </c>
      <c r="G1545" s="195">
        <f t="shared" ca="1" si="117"/>
        <v>30.183949466732827</v>
      </c>
      <c r="H1545" s="195">
        <f t="shared" ca="1" si="118"/>
        <v>23.516953473062074</v>
      </c>
      <c r="O1545" s="154"/>
      <c r="P1545" s="154"/>
    </row>
    <row r="1546" spans="3:16" hidden="1" outlineLevel="2">
      <c r="C1546" s="179">
        <v>1522</v>
      </c>
      <c r="D1546" s="195">
        <f t="shared" ca="1" si="119"/>
        <v>0.54051765432404952</v>
      </c>
      <c r="E1546" s="195">
        <f t="shared" ca="1" si="115"/>
        <v>277.16975143022086</v>
      </c>
      <c r="F1546" s="195">
        <f t="shared" ca="1" si="116"/>
        <v>271.37736748232857</v>
      </c>
      <c r="G1546" s="195">
        <f t="shared" ca="1" si="117"/>
        <v>27.169751430220856</v>
      </c>
      <c r="H1546" s="195">
        <f t="shared" ca="1" si="118"/>
        <v>21.377367482328566</v>
      </c>
      <c r="O1546" s="154"/>
      <c r="P1546" s="154"/>
    </row>
    <row r="1547" spans="3:16" hidden="1" outlineLevel="2">
      <c r="C1547" s="179">
        <v>1523</v>
      </c>
      <c r="D1547" s="195">
        <f t="shared" ca="1" si="119"/>
        <v>0.42952349577682891</v>
      </c>
      <c r="E1547" s="195">
        <f t="shared" ca="1" si="115"/>
        <v>270.4921240354102</v>
      </c>
      <c r="F1547" s="195">
        <f t="shared" ca="1" si="116"/>
        <v>266.61448227210565</v>
      </c>
      <c r="G1547" s="195">
        <f t="shared" ca="1" si="117"/>
        <v>20.4921240354102</v>
      </c>
      <c r="H1547" s="195">
        <f t="shared" ca="1" si="118"/>
        <v>16.614482272105647</v>
      </c>
      <c r="O1547" s="154"/>
      <c r="P1547" s="154"/>
    </row>
    <row r="1548" spans="3:16" hidden="1" outlineLevel="2">
      <c r="C1548" s="179">
        <v>1524</v>
      </c>
      <c r="D1548" s="195">
        <f t="shared" ca="1" si="119"/>
        <v>0.26484202374646587</v>
      </c>
      <c r="E1548" s="195">
        <f t="shared" ca="1" si="115"/>
        <v>260.87982964725455</v>
      </c>
      <c r="F1548" s="195">
        <f t="shared" ca="1" si="116"/>
        <v>259.70139756435447</v>
      </c>
      <c r="G1548" s="195">
        <f t="shared" ca="1" si="117"/>
        <v>10.879829647254553</v>
      </c>
      <c r="H1548" s="195">
        <f t="shared" ca="1" si="118"/>
        <v>9.7013975643544654</v>
      </c>
      <c r="O1548" s="154"/>
      <c r="P1548" s="154"/>
    </row>
    <row r="1549" spans="3:16" hidden="1" outlineLevel="2">
      <c r="C1549" s="179">
        <v>1525</v>
      </c>
      <c r="D1549" s="195">
        <f t="shared" ca="1" si="119"/>
        <v>0.3547592356150141</v>
      </c>
      <c r="E1549" s="195">
        <f t="shared" ca="1" si="115"/>
        <v>266.08507823348947</v>
      </c>
      <c r="F1549" s="195">
        <f t="shared" ca="1" si="116"/>
        <v>263.45347072755334</v>
      </c>
      <c r="G1549" s="195">
        <f t="shared" ca="1" si="117"/>
        <v>16.085078233489469</v>
      </c>
      <c r="H1549" s="195">
        <f t="shared" ca="1" si="118"/>
        <v>13.453470727553338</v>
      </c>
      <c r="O1549" s="154"/>
      <c r="P1549" s="154"/>
    </row>
    <row r="1550" spans="3:16" hidden="1" outlineLevel="2">
      <c r="C1550" s="179">
        <v>1526</v>
      </c>
      <c r="D1550" s="195">
        <f t="shared" ca="1" si="119"/>
        <v>-2.695400635743407</v>
      </c>
      <c r="E1550" s="195">
        <f t="shared" ca="1" si="115"/>
        <v>136.13514746046033</v>
      </c>
      <c r="F1550" s="195">
        <f t="shared" ca="1" si="116"/>
        <v>161.95075446412551</v>
      </c>
      <c r="G1550" s="195">
        <f t="shared" ca="1" si="117"/>
        <v>0</v>
      </c>
      <c r="H1550" s="195">
        <f t="shared" ca="1" si="118"/>
        <v>0</v>
      </c>
      <c r="O1550" s="154"/>
      <c r="P1550" s="154"/>
    </row>
    <row r="1551" spans="3:16" hidden="1" outlineLevel="2">
      <c r="C1551" s="179">
        <v>1527</v>
      </c>
      <c r="D1551" s="195">
        <f t="shared" ca="1" si="119"/>
        <v>-1.465140380253863</v>
      </c>
      <c r="E1551" s="195">
        <f t="shared" ca="1" si="115"/>
        <v>178.38704557817334</v>
      </c>
      <c r="F1551" s="195">
        <f t="shared" ca="1" si="116"/>
        <v>197.06875588108366</v>
      </c>
      <c r="G1551" s="195">
        <f t="shared" ca="1" si="117"/>
        <v>0</v>
      </c>
      <c r="H1551" s="195">
        <f t="shared" ca="1" si="118"/>
        <v>0</v>
      </c>
      <c r="O1551" s="154"/>
      <c r="P1551" s="154"/>
    </row>
    <row r="1552" spans="3:16" hidden="1" outlineLevel="2">
      <c r="C1552" s="179">
        <v>1528</v>
      </c>
      <c r="D1552" s="195">
        <f t="shared" ca="1" si="119"/>
        <v>0.46635216795544243</v>
      </c>
      <c r="E1552" s="195">
        <f t="shared" ca="1" si="115"/>
        <v>272.68978178569336</v>
      </c>
      <c r="F1552" s="195">
        <f t="shared" ca="1" si="116"/>
        <v>268.18550272852656</v>
      </c>
      <c r="G1552" s="195">
        <f t="shared" ca="1" si="117"/>
        <v>22.689781785693356</v>
      </c>
      <c r="H1552" s="195">
        <f t="shared" ca="1" si="118"/>
        <v>18.185502728526558</v>
      </c>
      <c r="O1552" s="154"/>
      <c r="P1552" s="154"/>
    </row>
    <row r="1553" spans="3:16" hidden="1" outlineLevel="2">
      <c r="C1553" s="179">
        <v>1529</v>
      </c>
      <c r="D1553" s="195">
        <f t="shared" ca="1" si="119"/>
        <v>-0.34529845179023633</v>
      </c>
      <c r="E1553" s="195">
        <f t="shared" ca="1" si="115"/>
        <v>228.14980294399149</v>
      </c>
      <c r="F1553" s="195">
        <f t="shared" ca="1" si="116"/>
        <v>235.61480700622076</v>
      </c>
      <c r="G1553" s="195">
        <f t="shared" ca="1" si="117"/>
        <v>0</v>
      </c>
      <c r="H1553" s="195">
        <f t="shared" ca="1" si="118"/>
        <v>0</v>
      </c>
      <c r="O1553" s="154"/>
      <c r="P1553" s="154"/>
    </row>
    <row r="1554" spans="3:16" hidden="1" outlineLevel="2">
      <c r="C1554" s="179">
        <v>1530</v>
      </c>
      <c r="D1554" s="195">
        <f t="shared" ca="1" si="119"/>
        <v>-1.425923179204188</v>
      </c>
      <c r="E1554" s="195">
        <f t="shared" ca="1" si="115"/>
        <v>179.9307828794669</v>
      </c>
      <c r="F1554" s="195">
        <f t="shared" ca="1" si="116"/>
        <v>198.30552672029847</v>
      </c>
      <c r="G1554" s="195">
        <f t="shared" ca="1" si="117"/>
        <v>0</v>
      </c>
      <c r="H1554" s="195">
        <f t="shared" ca="1" si="118"/>
        <v>0</v>
      </c>
      <c r="O1554" s="154"/>
      <c r="P1554" s="154"/>
    </row>
    <row r="1555" spans="3:16" hidden="1" outlineLevel="2">
      <c r="C1555" s="179">
        <v>1531</v>
      </c>
      <c r="D1555" s="195">
        <f t="shared" ca="1" si="119"/>
        <v>1.1671357951075769</v>
      </c>
      <c r="E1555" s="195">
        <f t="shared" ca="1" si="115"/>
        <v>318.08160709221926</v>
      </c>
      <c r="F1555" s="195">
        <f t="shared" ca="1" si="116"/>
        <v>299.90723064050786</v>
      </c>
      <c r="G1555" s="195">
        <f t="shared" ca="1" si="117"/>
        <v>68.081607092219258</v>
      </c>
      <c r="H1555" s="195">
        <f t="shared" ca="1" si="118"/>
        <v>49.907230640507862</v>
      </c>
      <c r="O1555" s="154"/>
      <c r="P1555" s="154"/>
    </row>
    <row r="1556" spans="3:16" hidden="1" outlineLevel="2">
      <c r="C1556" s="179">
        <v>1532</v>
      </c>
      <c r="D1556" s="195">
        <f t="shared" ca="1" si="119"/>
        <v>1.4706723834643047</v>
      </c>
      <c r="E1556" s="195">
        <f t="shared" ca="1" si="115"/>
        <v>340.01839752382546</v>
      </c>
      <c r="F1556" s="195">
        <f t="shared" ca="1" si="116"/>
        <v>314.78681673838253</v>
      </c>
      <c r="G1556" s="195">
        <f t="shared" ca="1" si="117"/>
        <v>90.018397523825456</v>
      </c>
      <c r="H1556" s="195">
        <f t="shared" ca="1" si="118"/>
        <v>64.786816738382527</v>
      </c>
      <c r="O1556" s="154"/>
      <c r="P1556" s="154"/>
    </row>
    <row r="1557" spans="3:16" hidden="1" outlineLevel="2">
      <c r="C1557" s="179">
        <v>1533</v>
      </c>
      <c r="D1557" s="195">
        <f t="shared" ca="1" si="119"/>
        <v>7.1477127283371394E-3</v>
      </c>
      <c r="E1557" s="195">
        <f t="shared" ca="1" si="115"/>
        <v>246.51932684285885</v>
      </c>
      <c r="F1557" s="195">
        <f t="shared" ca="1" si="116"/>
        <v>249.24171373853113</v>
      </c>
      <c r="G1557" s="195">
        <f t="shared" ca="1" si="117"/>
        <v>0</v>
      </c>
      <c r="H1557" s="195">
        <f t="shared" ca="1" si="118"/>
        <v>0</v>
      </c>
      <c r="O1557" s="154"/>
      <c r="P1557" s="154"/>
    </row>
    <row r="1558" spans="3:16" hidden="1" outlineLevel="2">
      <c r="C1558" s="179">
        <v>1534</v>
      </c>
      <c r="D1558" s="195">
        <f t="shared" ca="1" si="119"/>
        <v>0.44451730702615538</v>
      </c>
      <c r="E1558" s="195">
        <f t="shared" ca="1" si="115"/>
        <v>271.3846961061605</v>
      </c>
      <c r="F1558" s="195">
        <f t="shared" ca="1" si="116"/>
        <v>267.25296759246254</v>
      </c>
      <c r="G1558" s="195">
        <f t="shared" ca="1" si="117"/>
        <v>21.384696106160504</v>
      </c>
      <c r="H1558" s="195">
        <f t="shared" ca="1" si="118"/>
        <v>17.252967592462539</v>
      </c>
      <c r="O1558" s="154"/>
      <c r="P1558" s="154"/>
    </row>
    <row r="1559" spans="3:16" hidden="1" outlineLevel="2">
      <c r="C1559" s="179">
        <v>1535</v>
      </c>
      <c r="D1559" s="195">
        <f t="shared" ca="1" si="119"/>
        <v>-0.80757353051954062</v>
      </c>
      <c r="E1559" s="195">
        <f t="shared" ca="1" si="115"/>
        <v>206.11481261795936</v>
      </c>
      <c r="F1559" s="195">
        <f t="shared" ca="1" si="116"/>
        <v>218.86447376025964</v>
      </c>
      <c r="G1559" s="195">
        <f t="shared" ca="1" si="117"/>
        <v>0</v>
      </c>
      <c r="H1559" s="195">
        <f t="shared" ca="1" si="118"/>
        <v>0</v>
      </c>
      <c r="O1559" s="154"/>
      <c r="P1559" s="154"/>
    </row>
    <row r="1560" spans="3:16" hidden="1" outlineLevel="2">
      <c r="C1560" s="179">
        <v>1536</v>
      </c>
      <c r="D1560" s="195">
        <f t="shared" ca="1" si="119"/>
        <v>-0.34218080063938588</v>
      </c>
      <c r="E1560" s="195">
        <f t="shared" ca="1" si="115"/>
        <v>228.30613838341736</v>
      </c>
      <c r="F1560" s="195">
        <f t="shared" ca="1" si="116"/>
        <v>235.73201945479602</v>
      </c>
      <c r="G1560" s="195">
        <f t="shared" ca="1" si="117"/>
        <v>0</v>
      </c>
      <c r="H1560" s="195">
        <f t="shared" ca="1" si="118"/>
        <v>0</v>
      </c>
      <c r="O1560" s="154"/>
      <c r="P1560" s="154"/>
    </row>
    <row r="1561" spans="3:16" hidden="1" outlineLevel="2">
      <c r="C1561" s="179">
        <v>1537</v>
      </c>
      <c r="D1561" s="195">
        <f t="shared" ca="1" si="119"/>
        <v>-0.35734115128100025</v>
      </c>
      <c r="E1561" s="195">
        <f t="shared" ref="E1561:E1624" ca="1" si="120">$H$9 * EXP(($H$17 - $H$18 - ($H$11^2)/2)*$H$14 + $H$11*SQRT($H$14)*D1561)</f>
        <v>227.54692335926541</v>
      </c>
      <c r="F1561" s="195">
        <f t="shared" ref="F1561:F1624" ca="1" si="121">$H$9 * EXP(($H$17 - $H$18 - ($H$12^2)/2)*$H$14 + $H$12*SQRT($H$14)*D1561)</f>
        <v>235.16259200743656</v>
      </c>
      <c r="G1561" s="195">
        <f t="shared" ref="G1561:G1624" ca="1" si="122">MAX(E1561-$H$16, 0)</f>
        <v>0</v>
      </c>
      <c r="H1561" s="195">
        <f t="shared" ref="H1561:H1624" ca="1" si="123">MAX(F1561-$H$16, 0)</f>
        <v>0</v>
      </c>
      <c r="O1561" s="154"/>
      <c r="P1561" s="154"/>
    </row>
    <row r="1562" spans="3:16" hidden="1" outlineLevel="2">
      <c r="C1562" s="179">
        <v>1538</v>
      </c>
      <c r="D1562" s="195">
        <f t="shared" ref="D1562:D1625" ca="1" si="124">_xlfn.NORM.S.INV(RAND())</f>
        <v>-2.1930409700484943</v>
      </c>
      <c r="E1562" s="195">
        <f t="shared" ca="1" si="120"/>
        <v>152.02187479185775</v>
      </c>
      <c r="F1562" s="195">
        <f t="shared" ca="1" si="121"/>
        <v>175.46375550305885</v>
      </c>
      <c r="G1562" s="195">
        <f t="shared" ca="1" si="122"/>
        <v>0</v>
      </c>
      <c r="H1562" s="195">
        <f t="shared" ca="1" si="123"/>
        <v>0</v>
      </c>
      <c r="O1562" s="154"/>
      <c r="P1562" s="154"/>
    </row>
    <row r="1563" spans="3:16" hidden="1" outlineLevel="2">
      <c r="C1563" s="179">
        <v>1539</v>
      </c>
      <c r="D1563" s="195">
        <f t="shared" ca="1" si="124"/>
        <v>1.4557656981060063</v>
      </c>
      <c r="E1563" s="195">
        <f t="shared" ca="1" si="120"/>
        <v>338.90657989438398</v>
      </c>
      <c r="F1563" s="195">
        <f t="shared" ca="1" si="121"/>
        <v>314.0391346470555</v>
      </c>
      <c r="G1563" s="195">
        <f t="shared" ca="1" si="122"/>
        <v>88.906579894383981</v>
      </c>
      <c r="H1563" s="195">
        <f t="shared" ca="1" si="123"/>
        <v>64.039134647055505</v>
      </c>
      <c r="O1563" s="154"/>
      <c r="P1563" s="154"/>
    </row>
    <row r="1564" spans="3:16" hidden="1" outlineLevel="2">
      <c r="C1564" s="179">
        <v>1540</v>
      </c>
      <c r="D1564" s="195">
        <f t="shared" ca="1" si="124"/>
        <v>1.7341938269292487</v>
      </c>
      <c r="E1564" s="195">
        <f t="shared" ca="1" si="120"/>
        <v>360.28649052100008</v>
      </c>
      <c r="F1564" s="195">
        <f t="shared" ca="1" si="121"/>
        <v>328.30221195694463</v>
      </c>
      <c r="G1564" s="195">
        <f t="shared" ca="1" si="122"/>
        <v>110.28649052100008</v>
      </c>
      <c r="H1564" s="195">
        <f t="shared" ca="1" si="123"/>
        <v>78.302211956944632</v>
      </c>
      <c r="O1564" s="154"/>
      <c r="P1564" s="154"/>
    </row>
    <row r="1565" spans="3:16" hidden="1" outlineLevel="2">
      <c r="C1565" s="179">
        <v>1541</v>
      </c>
      <c r="D1565" s="195">
        <f t="shared" ca="1" si="124"/>
        <v>-1.2626148736054443</v>
      </c>
      <c r="E1565" s="195">
        <f t="shared" ca="1" si="120"/>
        <v>186.50417674031144</v>
      </c>
      <c r="F1565" s="195">
        <f t="shared" ca="1" si="121"/>
        <v>203.53970085463328</v>
      </c>
      <c r="G1565" s="195">
        <f t="shared" ca="1" si="122"/>
        <v>0</v>
      </c>
      <c r="H1565" s="195">
        <f t="shared" ca="1" si="123"/>
        <v>0</v>
      </c>
      <c r="O1565" s="154"/>
      <c r="P1565" s="154"/>
    </row>
    <row r="1566" spans="3:16" hidden="1" outlineLevel="2">
      <c r="C1566" s="179">
        <v>1542</v>
      </c>
      <c r="D1566" s="195">
        <f t="shared" ca="1" si="124"/>
        <v>-0.52128958287614868</v>
      </c>
      <c r="E1566" s="195">
        <f t="shared" ca="1" si="120"/>
        <v>219.49609261908546</v>
      </c>
      <c r="F1566" s="195">
        <f t="shared" ca="1" si="121"/>
        <v>229.09181628138646</v>
      </c>
      <c r="G1566" s="195">
        <f t="shared" ca="1" si="122"/>
        <v>0</v>
      </c>
      <c r="H1566" s="195">
        <f t="shared" ca="1" si="123"/>
        <v>0</v>
      </c>
      <c r="O1566" s="154"/>
      <c r="P1566" s="154"/>
    </row>
    <row r="1567" spans="3:16" hidden="1" outlineLevel="2">
      <c r="C1567" s="179">
        <v>1543</v>
      </c>
      <c r="D1567" s="195">
        <f t="shared" ca="1" si="124"/>
        <v>-1.9141933655383117</v>
      </c>
      <c r="E1567" s="195">
        <f t="shared" ca="1" si="120"/>
        <v>161.62706557912395</v>
      </c>
      <c r="F1567" s="195">
        <f t="shared" ca="1" si="121"/>
        <v>183.44527047472207</v>
      </c>
      <c r="G1567" s="195">
        <f t="shared" ca="1" si="122"/>
        <v>0</v>
      </c>
      <c r="H1567" s="195">
        <f t="shared" ca="1" si="123"/>
        <v>0</v>
      </c>
      <c r="O1567" s="154"/>
      <c r="P1567" s="154"/>
    </row>
    <row r="1568" spans="3:16" hidden="1" outlineLevel="2">
      <c r="C1568" s="179">
        <v>1544</v>
      </c>
      <c r="D1568" s="195">
        <f t="shared" ca="1" si="124"/>
        <v>0.27701589066752919</v>
      </c>
      <c r="E1568" s="195">
        <f t="shared" ca="1" si="120"/>
        <v>261.57856235572797</v>
      </c>
      <c r="F1568" s="195">
        <f t="shared" ca="1" si="121"/>
        <v>260.20624511890639</v>
      </c>
      <c r="G1568" s="195">
        <f t="shared" ca="1" si="122"/>
        <v>11.578562355727968</v>
      </c>
      <c r="H1568" s="195">
        <f t="shared" ca="1" si="123"/>
        <v>10.206245118906395</v>
      </c>
      <c r="O1568" s="154"/>
      <c r="P1568" s="154"/>
    </row>
    <row r="1569" spans="3:16" hidden="1" outlineLevel="2">
      <c r="C1569" s="179">
        <v>1545</v>
      </c>
      <c r="D1569" s="195">
        <f t="shared" ca="1" si="124"/>
        <v>-0.49339606267327124</v>
      </c>
      <c r="E1569" s="195">
        <f t="shared" ca="1" si="120"/>
        <v>220.84543663198514</v>
      </c>
      <c r="F1569" s="195">
        <f t="shared" ca="1" si="121"/>
        <v>230.11349690250088</v>
      </c>
      <c r="G1569" s="195">
        <f t="shared" ca="1" si="122"/>
        <v>0</v>
      </c>
      <c r="H1569" s="195">
        <f t="shared" ca="1" si="123"/>
        <v>0</v>
      </c>
      <c r="O1569" s="154"/>
      <c r="P1569" s="154"/>
    </row>
    <row r="1570" spans="3:16" hidden="1" outlineLevel="2">
      <c r="C1570" s="179">
        <v>1546</v>
      </c>
      <c r="D1570" s="195">
        <f t="shared" ca="1" si="124"/>
        <v>0.86562473966170728</v>
      </c>
      <c r="E1570" s="195">
        <f t="shared" ca="1" si="120"/>
        <v>297.69255720406881</v>
      </c>
      <c r="F1570" s="195">
        <f t="shared" ca="1" si="121"/>
        <v>285.82332697139174</v>
      </c>
      <c r="G1570" s="195">
        <f t="shared" ca="1" si="122"/>
        <v>47.692557204068805</v>
      </c>
      <c r="H1570" s="195">
        <f t="shared" ca="1" si="123"/>
        <v>35.823326971391737</v>
      </c>
      <c r="O1570" s="154"/>
      <c r="P1570" s="154"/>
    </row>
    <row r="1571" spans="3:16" hidden="1" outlineLevel="2">
      <c r="C1571" s="179">
        <v>1547</v>
      </c>
      <c r="D1571" s="195">
        <f t="shared" ca="1" si="124"/>
        <v>-0.12536598245679623</v>
      </c>
      <c r="E1571" s="195">
        <f t="shared" ca="1" si="120"/>
        <v>239.44531421381123</v>
      </c>
      <c r="F1571" s="195">
        <f t="shared" ca="1" si="121"/>
        <v>244.02814846346357</v>
      </c>
      <c r="G1571" s="195">
        <f t="shared" ca="1" si="122"/>
        <v>0</v>
      </c>
      <c r="H1571" s="195">
        <f t="shared" ca="1" si="123"/>
        <v>0</v>
      </c>
      <c r="O1571" s="154"/>
      <c r="P1571" s="154"/>
    </row>
    <row r="1572" spans="3:16" hidden="1" outlineLevel="2">
      <c r="C1572" s="179">
        <v>1548</v>
      </c>
      <c r="D1572" s="195">
        <f t="shared" ca="1" si="124"/>
        <v>-0.59921072687357757</v>
      </c>
      <c r="E1572" s="195">
        <f t="shared" ca="1" si="120"/>
        <v>215.770195855108</v>
      </c>
      <c r="F1572" s="195">
        <f t="shared" ca="1" si="121"/>
        <v>226.26170139616156</v>
      </c>
      <c r="G1572" s="195">
        <f t="shared" ca="1" si="122"/>
        <v>0</v>
      </c>
      <c r="H1572" s="195">
        <f t="shared" ca="1" si="123"/>
        <v>0</v>
      </c>
      <c r="O1572" s="154"/>
      <c r="P1572" s="154"/>
    </row>
    <row r="1573" spans="3:16" hidden="1" outlineLevel="2">
      <c r="C1573" s="179">
        <v>1549</v>
      </c>
      <c r="D1573" s="195">
        <f t="shared" ca="1" si="124"/>
        <v>1.6186481522216338</v>
      </c>
      <c r="E1573" s="195">
        <f t="shared" ca="1" si="120"/>
        <v>351.25495400029575</v>
      </c>
      <c r="F1573" s="195">
        <f t="shared" ca="1" si="121"/>
        <v>322.30614223655266</v>
      </c>
      <c r="G1573" s="195">
        <f t="shared" ca="1" si="122"/>
        <v>101.25495400029575</v>
      </c>
      <c r="H1573" s="195">
        <f t="shared" ca="1" si="123"/>
        <v>72.30614223655266</v>
      </c>
      <c r="O1573" s="154"/>
      <c r="P1573" s="154"/>
    </row>
    <row r="1574" spans="3:16" hidden="1" outlineLevel="2">
      <c r="C1574" s="179">
        <v>1550</v>
      </c>
      <c r="D1574" s="195">
        <f t="shared" ca="1" si="124"/>
        <v>-1.8028728616514476E-2</v>
      </c>
      <c r="E1574" s="195">
        <f t="shared" ca="1" si="120"/>
        <v>245.15943066140574</v>
      </c>
      <c r="F1574" s="195">
        <f t="shared" ca="1" si="121"/>
        <v>248.24268296741366</v>
      </c>
      <c r="G1574" s="195">
        <f t="shared" ca="1" si="122"/>
        <v>0</v>
      </c>
      <c r="H1574" s="195">
        <f t="shared" ca="1" si="123"/>
        <v>0</v>
      </c>
      <c r="O1574" s="154"/>
      <c r="P1574" s="154"/>
    </row>
    <row r="1575" spans="3:16" hidden="1" outlineLevel="2">
      <c r="C1575" s="179">
        <v>1551</v>
      </c>
      <c r="D1575" s="195">
        <f t="shared" ca="1" si="124"/>
        <v>1.0188232107660622</v>
      </c>
      <c r="E1575" s="195">
        <f t="shared" ca="1" si="120"/>
        <v>307.88347218119043</v>
      </c>
      <c r="F1575" s="195">
        <f t="shared" ca="1" si="121"/>
        <v>292.89472835833345</v>
      </c>
      <c r="G1575" s="195">
        <f t="shared" ca="1" si="122"/>
        <v>57.883472181190427</v>
      </c>
      <c r="H1575" s="195">
        <f t="shared" ca="1" si="123"/>
        <v>42.894728358333452</v>
      </c>
      <c r="O1575" s="154"/>
      <c r="P1575" s="154"/>
    </row>
    <row r="1576" spans="3:16" hidden="1" outlineLevel="2">
      <c r="C1576" s="179">
        <v>1552</v>
      </c>
      <c r="D1576" s="195">
        <f t="shared" ca="1" si="124"/>
        <v>4.1587739330551064E-2</v>
      </c>
      <c r="E1576" s="195">
        <f t="shared" ca="1" si="120"/>
        <v>248.39181772897487</v>
      </c>
      <c r="F1576" s="195">
        <f t="shared" ca="1" si="121"/>
        <v>250.6148493369744</v>
      </c>
      <c r="G1576" s="195">
        <f t="shared" ca="1" si="122"/>
        <v>0</v>
      </c>
      <c r="H1576" s="195">
        <f t="shared" ca="1" si="123"/>
        <v>0.61484933697440169</v>
      </c>
      <c r="O1576" s="154"/>
      <c r="P1576" s="154"/>
    </row>
    <row r="1577" spans="3:16" hidden="1" outlineLevel="2">
      <c r="C1577" s="179">
        <v>1553</v>
      </c>
      <c r="D1577" s="195">
        <f t="shared" ca="1" si="124"/>
        <v>1.8572243098088512</v>
      </c>
      <c r="E1577" s="195">
        <f t="shared" ca="1" si="120"/>
        <v>370.15848406946043</v>
      </c>
      <c r="F1577" s="195">
        <f t="shared" ca="1" si="121"/>
        <v>334.80936528022647</v>
      </c>
      <c r="G1577" s="195">
        <f t="shared" ca="1" si="122"/>
        <v>120.15848406946043</v>
      </c>
      <c r="H1577" s="195">
        <f t="shared" ca="1" si="123"/>
        <v>84.809365280226473</v>
      </c>
      <c r="O1577" s="154"/>
      <c r="P1577" s="154"/>
    </row>
    <row r="1578" spans="3:16" hidden="1" outlineLevel="2">
      <c r="C1578" s="179">
        <v>1554</v>
      </c>
      <c r="D1578" s="195">
        <f t="shared" ca="1" si="124"/>
        <v>-0.89785996976615301</v>
      </c>
      <c r="E1578" s="195">
        <f t="shared" ca="1" si="120"/>
        <v>202.06632986148975</v>
      </c>
      <c r="F1578" s="195">
        <f t="shared" ca="1" si="121"/>
        <v>215.73472425080746</v>
      </c>
      <c r="G1578" s="195">
        <f t="shared" ca="1" si="122"/>
        <v>0</v>
      </c>
      <c r="H1578" s="195">
        <f t="shared" ca="1" si="123"/>
        <v>0</v>
      </c>
      <c r="O1578" s="154"/>
      <c r="P1578" s="154"/>
    </row>
    <row r="1579" spans="3:16" hidden="1" outlineLevel="2">
      <c r="C1579" s="179">
        <v>1555</v>
      </c>
      <c r="D1579" s="195">
        <f t="shared" ca="1" si="124"/>
        <v>0.30403228154501966</v>
      </c>
      <c r="E1579" s="195">
        <f t="shared" ca="1" si="120"/>
        <v>263.13589058407939</v>
      </c>
      <c r="F1579" s="195">
        <f t="shared" ca="1" si="121"/>
        <v>261.33011722971582</v>
      </c>
      <c r="G1579" s="195">
        <f t="shared" ca="1" si="122"/>
        <v>13.135890584079391</v>
      </c>
      <c r="H1579" s="195">
        <f t="shared" ca="1" si="123"/>
        <v>11.330117229715825</v>
      </c>
      <c r="O1579" s="154"/>
      <c r="P1579" s="154"/>
    </row>
    <row r="1580" spans="3:16" hidden="1" outlineLevel="2">
      <c r="C1580" s="179">
        <v>1556</v>
      </c>
      <c r="D1580" s="195">
        <f t="shared" ca="1" si="124"/>
        <v>-1.3076657276332424</v>
      </c>
      <c r="E1580" s="195">
        <f t="shared" ca="1" si="120"/>
        <v>184.66719420875754</v>
      </c>
      <c r="F1580" s="195">
        <f t="shared" ca="1" si="121"/>
        <v>202.08213519620213</v>
      </c>
      <c r="G1580" s="195">
        <f t="shared" ca="1" si="122"/>
        <v>0</v>
      </c>
      <c r="H1580" s="195">
        <f t="shared" ca="1" si="123"/>
        <v>0</v>
      </c>
      <c r="O1580" s="154"/>
      <c r="P1580" s="154"/>
    </row>
    <row r="1581" spans="3:16" hidden="1" outlineLevel="2">
      <c r="C1581" s="179">
        <v>1557</v>
      </c>
      <c r="D1581" s="195">
        <f t="shared" ca="1" si="124"/>
        <v>-1.3337437464936976</v>
      </c>
      <c r="E1581" s="195">
        <f t="shared" ca="1" si="120"/>
        <v>183.61212290953196</v>
      </c>
      <c r="F1581" s="195">
        <f t="shared" ca="1" si="121"/>
        <v>201.24318708608848</v>
      </c>
      <c r="G1581" s="195">
        <f t="shared" ca="1" si="122"/>
        <v>0</v>
      </c>
      <c r="H1581" s="195">
        <f t="shared" ca="1" si="123"/>
        <v>0</v>
      </c>
      <c r="O1581" s="154"/>
      <c r="P1581" s="154"/>
    </row>
    <row r="1582" spans="3:16" hidden="1" outlineLevel="2">
      <c r="C1582" s="179">
        <v>1558</v>
      </c>
      <c r="D1582" s="195">
        <f t="shared" ca="1" si="124"/>
        <v>1.0783934525871812</v>
      </c>
      <c r="E1582" s="195">
        <f t="shared" ca="1" si="120"/>
        <v>311.93969723121234</v>
      </c>
      <c r="F1582" s="195">
        <f t="shared" ca="1" si="121"/>
        <v>295.69140181437638</v>
      </c>
      <c r="G1582" s="195">
        <f t="shared" ca="1" si="122"/>
        <v>61.939697231212335</v>
      </c>
      <c r="H1582" s="195">
        <f t="shared" ca="1" si="123"/>
        <v>45.691401814376377</v>
      </c>
      <c r="O1582" s="154"/>
      <c r="P1582" s="154"/>
    </row>
    <row r="1583" spans="3:16" hidden="1" outlineLevel="2">
      <c r="C1583" s="179">
        <v>1559</v>
      </c>
      <c r="D1583" s="195">
        <f t="shared" ca="1" si="124"/>
        <v>0.28865341187402932</v>
      </c>
      <c r="E1583" s="195">
        <f t="shared" ca="1" si="120"/>
        <v>262.24826043718116</v>
      </c>
      <c r="F1583" s="195">
        <f t="shared" ca="1" si="121"/>
        <v>260.6897680060635</v>
      </c>
      <c r="G1583" s="195">
        <f t="shared" ca="1" si="122"/>
        <v>12.248260437181159</v>
      </c>
      <c r="H1583" s="195">
        <f t="shared" ca="1" si="123"/>
        <v>10.689768006063503</v>
      </c>
      <c r="O1583" s="154"/>
      <c r="P1583" s="154"/>
    </row>
    <row r="1584" spans="3:16" hidden="1" outlineLevel="2">
      <c r="C1584" s="179">
        <v>1560</v>
      </c>
      <c r="D1584" s="195">
        <f t="shared" ca="1" si="124"/>
        <v>-0.15523342258566367</v>
      </c>
      <c r="E1584" s="195">
        <f t="shared" ca="1" si="120"/>
        <v>237.87913593207793</v>
      </c>
      <c r="F1584" s="195">
        <f t="shared" ca="1" si="121"/>
        <v>242.86819827984863</v>
      </c>
      <c r="G1584" s="195">
        <f t="shared" ca="1" si="122"/>
        <v>0</v>
      </c>
      <c r="H1584" s="195">
        <f t="shared" ca="1" si="123"/>
        <v>0</v>
      </c>
      <c r="O1584" s="154"/>
      <c r="P1584" s="154"/>
    </row>
    <row r="1585" spans="3:16" hidden="1" outlineLevel="2">
      <c r="C1585" s="179">
        <v>1561</v>
      </c>
      <c r="D1585" s="195">
        <f t="shared" ca="1" si="124"/>
        <v>1.9922973973791518</v>
      </c>
      <c r="E1585" s="195">
        <f t="shared" ca="1" si="120"/>
        <v>381.30856365861155</v>
      </c>
      <c r="F1585" s="195">
        <f t="shared" ca="1" si="121"/>
        <v>342.10208505719862</v>
      </c>
      <c r="G1585" s="195">
        <f t="shared" ca="1" si="122"/>
        <v>131.30856365861155</v>
      </c>
      <c r="H1585" s="195">
        <f t="shared" ca="1" si="123"/>
        <v>92.102085057198622</v>
      </c>
      <c r="O1585" s="154"/>
      <c r="P1585" s="154"/>
    </row>
    <row r="1586" spans="3:16" hidden="1" outlineLevel="2">
      <c r="C1586" s="179">
        <v>1562</v>
      </c>
      <c r="D1586" s="195">
        <f t="shared" ca="1" si="124"/>
        <v>-1.5010640424011101E-3</v>
      </c>
      <c r="E1586" s="195">
        <f t="shared" ca="1" si="120"/>
        <v>246.05131789508431</v>
      </c>
      <c r="F1586" s="195">
        <f t="shared" ca="1" si="121"/>
        <v>248.89806758545447</v>
      </c>
      <c r="G1586" s="195">
        <f t="shared" ca="1" si="122"/>
        <v>0</v>
      </c>
      <c r="H1586" s="195">
        <f t="shared" ca="1" si="123"/>
        <v>0</v>
      </c>
      <c r="O1586" s="154"/>
      <c r="P1586" s="154"/>
    </row>
    <row r="1587" spans="3:16" hidden="1" outlineLevel="2">
      <c r="C1587" s="179">
        <v>1563</v>
      </c>
      <c r="D1587" s="195">
        <f t="shared" ca="1" si="124"/>
        <v>0.31827013615099287</v>
      </c>
      <c r="E1587" s="195">
        <f t="shared" ca="1" si="120"/>
        <v>263.96034222156624</v>
      </c>
      <c r="F1587" s="195">
        <f t="shared" ca="1" si="121"/>
        <v>261.92435870575474</v>
      </c>
      <c r="G1587" s="195">
        <f t="shared" ca="1" si="122"/>
        <v>13.960342221566236</v>
      </c>
      <c r="H1587" s="195">
        <f t="shared" ca="1" si="123"/>
        <v>11.924358705754742</v>
      </c>
      <c r="O1587" s="154"/>
      <c r="P1587" s="154"/>
    </row>
    <row r="1588" spans="3:16" hidden="1" outlineLevel="2">
      <c r="C1588" s="179">
        <v>1564</v>
      </c>
      <c r="D1588" s="195">
        <f t="shared" ca="1" si="124"/>
        <v>-0.67020191326056378</v>
      </c>
      <c r="E1588" s="195">
        <f t="shared" ca="1" si="120"/>
        <v>212.43075062459747</v>
      </c>
      <c r="F1588" s="195">
        <f t="shared" ca="1" si="121"/>
        <v>223.7137318207825</v>
      </c>
      <c r="G1588" s="195">
        <f t="shared" ca="1" si="122"/>
        <v>0</v>
      </c>
      <c r="H1588" s="195">
        <f t="shared" ca="1" si="123"/>
        <v>0</v>
      </c>
      <c r="O1588" s="154"/>
      <c r="P1588" s="154"/>
    </row>
    <row r="1589" spans="3:16" hidden="1" outlineLevel="2">
      <c r="C1589" s="179">
        <v>1565</v>
      </c>
      <c r="D1589" s="195">
        <f t="shared" ca="1" si="124"/>
        <v>2.2389884607867674</v>
      </c>
      <c r="E1589" s="195">
        <f t="shared" ca="1" si="120"/>
        <v>402.54658231858514</v>
      </c>
      <c r="F1589" s="195">
        <f t="shared" ca="1" si="121"/>
        <v>355.83359882404937</v>
      </c>
      <c r="G1589" s="195">
        <f t="shared" ca="1" si="122"/>
        <v>152.54658231858514</v>
      </c>
      <c r="H1589" s="195">
        <f t="shared" ca="1" si="123"/>
        <v>105.83359882404937</v>
      </c>
      <c r="O1589" s="154"/>
      <c r="P1589" s="154"/>
    </row>
    <row r="1590" spans="3:16" hidden="1" outlineLevel="2">
      <c r="C1590" s="179">
        <v>1566</v>
      </c>
      <c r="D1590" s="195">
        <f t="shared" ca="1" si="124"/>
        <v>1.0449610007029175</v>
      </c>
      <c r="E1590" s="195">
        <f t="shared" ca="1" si="120"/>
        <v>309.65669763062226</v>
      </c>
      <c r="F1590" s="195">
        <f t="shared" ca="1" si="121"/>
        <v>294.11856036987712</v>
      </c>
      <c r="G1590" s="195">
        <f t="shared" ca="1" si="122"/>
        <v>59.656697630622261</v>
      </c>
      <c r="H1590" s="195">
        <f t="shared" ca="1" si="123"/>
        <v>44.118560369877116</v>
      </c>
      <c r="O1590" s="154"/>
      <c r="P1590" s="154"/>
    </row>
    <row r="1591" spans="3:16" hidden="1" outlineLevel="2">
      <c r="C1591" s="179">
        <v>1567</v>
      </c>
      <c r="D1591" s="195">
        <f t="shared" ca="1" si="124"/>
        <v>-0.21386053148865877</v>
      </c>
      <c r="E1591" s="195">
        <f t="shared" ca="1" si="120"/>
        <v>234.83459537313004</v>
      </c>
      <c r="F1591" s="195">
        <f t="shared" ca="1" si="121"/>
        <v>240.60732901421696</v>
      </c>
      <c r="G1591" s="195">
        <f t="shared" ca="1" si="122"/>
        <v>0</v>
      </c>
      <c r="H1591" s="195">
        <f t="shared" ca="1" si="123"/>
        <v>0</v>
      </c>
      <c r="O1591" s="154"/>
      <c r="P1591" s="154"/>
    </row>
    <row r="1592" spans="3:16" hidden="1" outlineLevel="2">
      <c r="C1592" s="179">
        <v>1568</v>
      </c>
      <c r="D1592" s="195">
        <f t="shared" ca="1" si="124"/>
        <v>-1.0693770937553486</v>
      </c>
      <c r="E1592" s="195">
        <f t="shared" ca="1" si="120"/>
        <v>194.59315727738513</v>
      </c>
      <c r="F1592" s="195">
        <f t="shared" ca="1" si="121"/>
        <v>209.9118795632852</v>
      </c>
      <c r="G1592" s="195">
        <f t="shared" ca="1" si="122"/>
        <v>0</v>
      </c>
      <c r="H1592" s="195">
        <f t="shared" ca="1" si="123"/>
        <v>0</v>
      </c>
      <c r="O1592" s="154"/>
      <c r="P1592" s="154"/>
    </row>
    <row r="1593" spans="3:16" hidden="1" outlineLevel="2">
      <c r="C1593" s="179">
        <v>1569</v>
      </c>
      <c r="D1593" s="195">
        <f t="shared" ca="1" si="124"/>
        <v>0.95543153542760251</v>
      </c>
      <c r="E1593" s="195">
        <f t="shared" ca="1" si="120"/>
        <v>303.62495183916633</v>
      </c>
      <c r="F1593" s="195">
        <f t="shared" ca="1" si="121"/>
        <v>289.94769315169992</v>
      </c>
      <c r="G1593" s="195">
        <f t="shared" ca="1" si="122"/>
        <v>53.624951839166329</v>
      </c>
      <c r="H1593" s="195">
        <f t="shared" ca="1" si="123"/>
        <v>39.947693151699923</v>
      </c>
      <c r="O1593" s="154"/>
      <c r="P1593" s="154"/>
    </row>
    <row r="1594" spans="3:16" hidden="1" outlineLevel="2">
      <c r="C1594" s="179">
        <v>1570</v>
      </c>
      <c r="D1594" s="195">
        <f t="shared" ca="1" si="124"/>
        <v>-0.67862795506712259</v>
      </c>
      <c r="E1594" s="195">
        <f t="shared" ca="1" si="120"/>
        <v>212.03783426458008</v>
      </c>
      <c r="F1594" s="195">
        <f t="shared" ca="1" si="121"/>
        <v>223.41322105443848</v>
      </c>
      <c r="G1594" s="195">
        <f t="shared" ca="1" si="122"/>
        <v>0</v>
      </c>
      <c r="H1594" s="195">
        <f t="shared" ca="1" si="123"/>
        <v>0</v>
      </c>
      <c r="O1594" s="154"/>
      <c r="P1594" s="154"/>
    </row>
    <row r="1595" spans="3:16" hidden="1" outlineLevel="2">
      <c r="C1595" s="179">
        <v>1571</v>
      </c>
      <c r="D1595" s="195">
        <f t="shared" ca="1" si="124"/>
        <v>5.3267048540049267E-2</v>
      </c>
      <c r="E1595" s="195">
        <f t="shared" ca="1" si="120"/>
        <v>249.03004132642675</v>
      </c>
      <c r="F1595" s="195">
        <f t="shared" ca="1" si="121"/>
        <v>251.08222300387834</v>
      </c>
      <c r="G1595" s="195">
        <f t="shared" ca="1" si="122"/>
        <v>0</v>
      </c>
      <c r="H1595" s="195">
        <f t="shared" ca="1" si="123"/>
        <v>1.0822230038783403</v>
      </c>
      <c r="O1595" s="154"/>
      <c r="P1595" s="154"/>
    </row>
    <row r="1596" spans="3:16" hidden="1" outlineLevel="2">
      <c r="C1596" s="179">
        <v>1572</v>
      </c>
      <c r="D1596" s="195">
        <f t="shared" ca="1" si="124"/>
        <v>0.1237057176274033</v>
      </c>
      <c r="E1596" s="195">
        <f t="shared" ca="1" si="120"/>
        <v>252.9141284263109</v>
      </c>
      <c r="F1596" s="195">
        <f t="shared" ca="1" si="121"/>
        <v>253.9195219211764</v>
      </c>
      <c r="G1596" s="195">
        <f t="shared" ca="1" si="122"/>
        <v>2.9141284263108957</v>
      </c>
      <c r="H1596" s="195">
        <f t="shared" ca="1" si="123"/>
        <v>3.919521921176397</v>
      </c>
      <c r="O1596" s="154"/>
      <c r="P1596" s="154"/>
    </row>
    <row r="1597" spans="3:16" hidden="1" outlineLevel="2">
      <c r="C1597" s="179">
        <v>1573</v>
      </c>
      <c r="D1597" s="195">
        <f t="shared" ca="1" si="124"/>
        <v>2.415892047741139</v>
      </c>
      <c r="E1597" s="195">
        <f t="shared" ca="1" si="120"/>
        <v>418.50101534680147</v>
      </c>
      <c r="F1597" s="195">
        <f t="shared" ca="1" si="121"/>
        <v>366.01861566943876</v>
      </c>
      <c r="G1597" s="195">
        <f t="shared" ca="1" si="122"/>
        <v>168.50101534680147</v>
      </c>
      <c r="H1597" s="195">
        <f t="shared" ca="1" si="123"/>
        <v>116.01861566943876</v>
      </c>
      <c r="O1597" s="154"/>
      <c r="P1597" s="154"/>
    </row>
    <row r="1598" spans="3:16" hidden="1" outlineLevel="2">
      <c r="C1598" s="179">
        <v>1574</v>
      </c>
      <c r="D1598" s="195">
        <f t="shared" ca="1" si="124"/>
        <v>-0.42684529037885527</v>
      </c>
      <c r="E1598" s="195">
        <f t="shared" ca="1" si="120"/>
        <v>224.0984185422617</v>
      </c>
      <c r="F1598" s="195">
        <f t="shared" ca="1" si="121"/>
        <v>232.56955282863842</v>
      </c>
      <c r="G1598" s="195">
        <f t="shared" ca="1" si="122"/>
        <v>0</v>
      </c>
      <c r="H1598" s="195">
        <f t="shared" ca="1" si="123"/>
        <v>0</v>
      </c>
      <c r="O1598" s="154"/>
      <c r="P1598" s="154"/>
    </row>
    <row r="1599" spans="3:16" hidden="1" outlineLevel="2">
      <c r="C1599" s="179">
        <v>1575</v>
      </c>
      <c r="D1599" s="195">
        <f t="shared" ca="1" si="124"/>
        <v>-1.395383796041014</v>
      </c>
      <c r="E1599" s="195">
        <f t="shared" ca="1" si="120"/>
        <v>181.14217478656698</v>
      </c>
      <c r="F1599" s="195">
        <f t="shared" ca="1" si="121"/>
        <v>199.27400315895795</v>
      </c>
      <c r="G1599" s="195">
        <f t="shared" ca="1" si="122"/>
        <v>0</v>
      </c>
      <c r="H1599" s="195">
        <f t="shared" ca="1" si="123"/>
        <v>0</v>
      </c>
      <c r="O1599" s="154"/>
      <c r="P1599" s="154"/>
    </row>
    <row r="1600" spans="3:16" hidden="1" outlineLevel="2">
      <c r="C1600" s="179">
        <v>1576</v>
      </c>
      <c r="D1600" s="195">
        <f t="shared" ca="1" si="124"/>
        <v>0.58527092118203006</v>
      </c>
      <c r="E1600" s="195">
        <f t="shared" ca="1" si="120"/>
        <v>279.90860366143272</v>
      </c>
      <c r="F1600" s="195">
        <f t="shared" ca="1" si="121"/>
        <v>273.32176574501273</v>
      </c>
      <c r="G1600" s="195">
        <f t="shared" ca="1" si="122"/>
        <v>29.908603661432721</v>
      </c>
      <c r="H1600" s="195">
        <f t="shared" ca="1" si="123"/>
        <v>23.321765745012726</v>
      </c>
      <c r="O1600" s="154"/>
      <c r="P1600" s="154"/>
    </row>
    <row r="1601" spans="3:16" hidden="1" outlineLevel="2">
      <c r="C1601" s="179">
        <v>1577</v>
      </c>
      <c r="D1601" s="195">
        <f t="shared" ca="1" si="124"/>
        <v>-0.63367190639206039</v>
      </c>
      <c r="E1601" s="195">
        <f t="shared" ca="1" si="120"/>
        <v>214.14262638544267</v>
      </c>
      <c r="F1601" s="195">
        <f t="shared" ca="1" si="121"/>
        <v>225.02123900233053</v>
      </c>
      <c r="G1601" s="195">
        <f t="shared" ca="1" si="122"/>
        <v>0</v>
      </c>
      <c r="H1601" s="195">
        <f t="shared" ca="1" si="123"/>
        <v>0</v>
      </c>
      <c r="O1601" s="154"/>
      <c r="P1601" s="154"/>
    </row>
    <row r="1602" spans="3:16" hidden="1" outlineLevel="2">
      <c r="C1602" s="179">
        <v>1578</v>
      </c>
      <c r="D1602" s="195">
        <f t="shared" ca="1" si="124"/>
        <v>0.14799560325432851</v>
      </c>
      <c r="E1602" s="195">
        <f t="shared" ca="1" si="120"/>
        <v>254.26750617305706</v>
      </c>
      <c r="F1602" s="195">
        <f t="shared" ca="1" si="121"/>
        <v>254.90534480640267</v>
      </c>
      <c r="G1602" s="195">
        <f t="shared" ca="1" si="122"/>
        <v>4.2675061730570576</v>
      </c>
      <c r="H1602" s="195">
        <f t="shared" ca="1" si="123"/>
        <v>4.9053448064026668</v>
      </c>
      <c r="O1602" s="154"/>
      <c r="P1602" s="154"/>
    </row>
    <row r="1603" spans="3:16" hidden="1" outlineLevel="2">
      <c r="C1603" s="179">
        <v>1579</v>
      </c>
      <c r="D1603" s="195">
        <f t="shared" ca="1" si="124"/>
        <v>-1.0651329806804914</v>
      </c>
      <c r="E1603" s="195">
        <f t="shared" ca="1" si="120"/>
        <v>194.77469968245063</v>
      </c>
      <c r="F1603" s="195">
        <f t="shared" ca="1" si="121"/>
        <v>210.05404912660785</v>
      </c>
      <c r="G1603" s="195">
        <f t="shared" ca="1" si="122"/>
        <v>0</v>
      </c>
      <c r="H1603" s="195">
        <f t="shared" ca="1" si="123"/>
        <v>0</v>
      </c>
      <c r="O1603" s="154"/>
      <c r="P1603" s="154"/>
    </row>
    <row r="1604" spans="3:16" hidden="1" outlineLevel="2">
      <c r="C1604" s="179">
        <v>1580</v>
      </c>
      <c r="D1604" s="195">
        <f t="shared" ca="1" si="124"/>
        <v>0.98934969514643634</v>
      </c>
      <c r="E1604" s="195">
        <f t="shared" ca="1" si="120"/>
        <v>305.89612407894867</v>
      </c>
      <c r="F1604" s="195">
        <f t="shared" ca="1" si="121"/>
        <v>291.5208175389173</v>
      </c>
      <c r="G1604" s="195">
        <f t="shared" ca="1" si="122"/>
        <v>55.896124078948674</v>
      </c>
      <c r="H1604" s="195">
        <f t="shared" ca="1" si="123"/>
        <v>41.520817538917299</v>
      </c>
      <c r="O1604" s="154"/>
      <c r="P1604" s="154"/>
    </row>
    <row r="1605" spans="3:16" hidden="1" outlineLevel="2">
      <c r="C1605" s="179">
        <v>1581</v>
      </c>
      <c r="D1605" s="195">
        <f t="shared" ca="1" si="124"/>
        <v>1.0049193060042847</v>
      </c>
      <c r="E1605" s="195">
        <f t="shared" ca="1" si="120"/>
        <v>306.94435230308386</v>
      </c>
      <c r="F1605" s="195">
        <f t="shared" ca="1" si="121"/>
        <v>292.24579153080788</v>
      </c>
      <c r="G1605" s="195">
        <f t="shared" ca="1" si="122"/>
        <v>56.944352303083861</v>
      </c>
      <c r="H1605" s="195">
        <f t="shared" ca="1" si="123"/>
        <v>42.245791530807878</v>
      </c>
      <c r="O1605" s="154"/>
      <c r="P1605" s="154"/>
    </row>
    <row r="1606" spans="3:16" hidden="1" outlineLevel="2">
      <c r="C1606" s="179">
        <v>1582</v>
      </c>
      <c r="D1606" s="195">
        <f t="shared" ca="1" si="124"/>
        <v>0.72177078746235468</v>
      </c>
      <c r="E1606" s="195">
        <f t="shared" ca="1" si="120"/>
        <v>288.430540614503</v>
      </c>
      <c r="F1606" s="195">
        <f t="shared" ca="1" si="121"/>
        <v>279.33875378611629</v>
      </c>
      <c r="G1606" s="195">
        <f t="shared" ca="1" si="122"/>
        <v>38.430540614503002</v>
      </c>
      <c r="H1606" s="195">
        <f t="shared" ca="1" si="123"/>
        <v>29.338753786116285</v>
      </c>
      <c r="O1606" s="154"/>
      <c r="P1606" s="154"/>
    </row>
    <row r="1607" spans="3:16" hidden="1" outlineLevel="2">
      <c r="C1607" s="179">
        <v>1583</v>
      </c>
      <c r="D1607" s="195">
        <f t="shared" ca="1" si="124"/>
        <v>-0.80835819799687081</v>
      </c>
      <c r="E1607" s="195">
        <f t="shared" ca="1" si="120"/>
        <v>206.07928071325932</v>
      </c>
      <c r="F1607" s="195">
        <f t="shared" ca="1" si="121"/>
        <v>218.83707888161601</v>
      </c>
      <c r="G1607" s="195">
        <f t="shared" ca="1" si="122"/>
        <v>0</v>
      </c>
      <c r="H1607" s="195">
        <f t="shared" ca="1" si="123"/>
        <v>0</v>
      </c>
      <c r="O1607" s="154"/>
      <c r="P1607" s="154"/>
    </row>
    <row r="1608" spans="3:16" hidden="1" outlineLevel="2">
      <c r="C1608" s="179">
        <v>1584</v>
      </c>
      <c r="D1608" s="195">
        <f t="shared" ca="1" si="124"/>
        <v>1.5384747272667989</v>
      </c>
      <c r="E1608" s="195">
        <f t="shared" ca="1" si="120"/>
        <v>345.12165055355393</v>
      </c>
      <c r="F1608" s="195">
        <f t="shared" ca="1" si="121"/>
        <v>318.21013861726209</v>
      </c>
      <c r="G1608" s="195">
        <f t="shared" ca="1" si="122"/>
        <v>95.121650553553934</v>
      </c>
      <c r="H1608" s="195">
        <f t="shared" ca="1" si="123"/>
        <v>68.210138617262089</v>
      </c>
      <c r="O1608" s="154"/>
      <c r="P1608" s="154"/>
    </row>
    <row r="1609" spans="3:16" hidden="1" outlineLevel="2">
      <c r="C1609" s="179">
        <v>1585</v>
      </c>
      <c r="D1609" s="195">
        <f t="shared" ca="1" si="124"/>
        <v>0.48414826717179077</v>
      </c>
      <c r="E1609" s="195">
        <f t="shared" ca="1" si="120"/>
        <v>273.75810850821</v>
      </c>
      <c r="F1609" s="195">
        <f t="shared" ca="1" si="121"/>
        <v>268.94795449199592</v>
      </c>
      <c r="G1609" s="195">
        <f t="shared" ca="1" si="122"/>
        <v>23.75810850821</v>
      </c>
      <c r="H1609" s="195">
        <f t="shared" ca="1" si="123"/>
        <v>18.947954491995915</v>
      </c>
      <c r="O1609" s="154"/>
      <c r="P1609" s="154"/>
    </row>
    <row r="1610" spans="3:16" hidden="1" outlineLevel="2">
      <c r="C1610" s="179">
        <v>1586</v>
      </c>
      <c r="D1610" s="195">
        <f t="shared" ca="1" si="124"/>
        <v>0.23115615834914266</v>
      </c>
      <c r="E1610" s="195">
        <f t="shared" ca="1" si="120"/>
        <v>258.95610417100238</v>
      </c>
      <c r="F1610" s="195">
        <f t="shared" ca="1" si="121"/>
        <v>258.30955137435228</v>
      </c>
      <c r="G1610" s="195">
        <f t="shared" ca="1" si="122"/>
        <v>8.9561041710023801</v>
      </c>
      <c r="H1610" s="195">
        <f t="shared" ca="1" si="123"/>
        <v>8.3095513743522815</v>
      </c>
      <c r="O1610" s="154"/>
      <c r="P1610" s="154"/>
    </row>
    <row r="1611" spans="3:16" hidden="1" outlineLevel="2">
      <c r="C1611" s="179">
        <v>1587</v>
      </c>
      <c r="D1611" s="195">
        <f t="shared" ca="1" si="124"/>
        <v>-0.18386096641666091</v>
      </c>
      <c r="E1611" s="195">
        <f t="shared" ca="1" si="120"/>
        <v>236.38759084347748</v>
      </c>
      <c r="F1611" s="195">
        <f t="shared" ca="1" si="121"/>
        <v>241.76157686940343</v>
      </c>
      <c r="G1611" s="195">
        <f t="shared" ca="1" si="122"/>
        <v>0</v>
      </c>
      <c r="H1611" s="195">
        <f t="shared" ca="1" si="123"/>
        <v>0</v>
      </c>
      <c r="O1611" s="154"/>
      <c r="P1611" s="154"/>
    </row>
    <row r="1612" spans="3:16" hidden="1" outlineLevel="2">
      <c r="C1612" s="179">
        <v>1588</v>
      </c>
      <c r="D1612" s="195">
        <f t="shared" ca="1" si="124"/>
        <v>0.76122076358145685</v>
      </c>
      <c r="E1612" s="195">
        <f t="shared" ca="1" si="120"/>
        <v>290.94145902565083</v>
      </c>
      <c r="F1612" s="195">
        <f t="shared" ca="1" si="121"/>
        <v>281.10227575933686</v>
      </c>
      <c r="G1612" s="195">
        <f t="shared" ca="1" si="122"/>
        <v>40.941459025650829</v>
      </c>
      <c r="H1612" s="195">
        <f t="shared" ca="1" si="123"/>
        <v>31.102275759336862</v>
      </c>
      <c r="O1612" s="154"/>
      <c r="P1612" s="154"/>
    </row>
    <row r="1613" spans="3:16" hidden="1" outlineLevel="2">
      <c r="C1613" s="179">
        <v>1589</v>
      </c>
      <c r="D1613" s="195">
        <f t="shared" ca="1" si="124"/>
        <v>1.2736043793694691</v>
      </c>
      <c r="E1613" s="195">
        <f t="shared" ca="1" si="120"/>
        <v>325.61014589585852</v>
      </c>
      <c r="F1613" s="195">
        <f t="shared" ca="1" si="121"/>
        <v>305.04456044932311</v>
      </c>
      <c r="G1613" s="195">
        <f t="shared" ca="1" si="122"/>
        <v>75.610145895858523</v>
      </c>
      <c r="H1613" s="195">
        <f t="shared" ca="1" si="123"/>
        <v>55.044560449323114</v>
      </c>
      <c r="O1613" s="154"/>
      <c r="P1613" s="154"/>
    </row>
    <row r="1614" spans="3:16" hidden="1" outlineLevel="2">
      <c r="C1614" s="179">
        <v>1590</v>
      </c>
      <c r="D1614" s="195">
        <f t="shared" ca="1" si="124"/>
        <v>-0.31608261598402726</v>
      </c>
      <c r="E1614" s="195">
        <f t="shared" ca="1" si="120"/>
        <v>229.6190476488803</v>
      </c>
      <c r="F1614" s="195">
        <f t="shared" ca="1" si="121"/>
        <v>236.71550706631794</v>
      </c>
      <c r="G1614" s="195">
        <f t="shared" ca="1" si="122"/>
        <v>0</v>
      </c>
      <c r="H1614" s="195">
        <f t="shared" ca="1" si="123"/>
        <v>0</v>
      </c>
      <c r="O1614" s="154"/>
      <c r="P1614" s="154"/>
    </row>
    <row r="1615" spans="3:16" hidden="1" outlineLevel="2">
      <c r="C1615" s="179">
        <v>1591</v>
      </c>
      <c r="D1615" s="195">
        <f t="shared" ca="1" si="124"/>
        <v>-1.0171535406549348</v>
      </c>
      <c r="E1615" s="195">
        <f t="shared" ca="1" si="120"/>
        <v>196.83884338352235</v>
      </c>
      <c r="F1615" s="195">
        <f t="shared" ca="1" si="121"/>
        <v>211.6679802036316</v>
      </c>
      <c r="G1615" s="195">
        <f t="shared" ca="1" si="122"/>
        <v>0</v>
      </c>
      <c r="H1615" s="195">
        <f t="shared" ca="1" si="123"/>
        <v>0</v>
      </c>
      <c r="O1615" s="154"/>
      <c r="P1615" s="154"/>
    </row>
    <row r="1616" spans="3:16" hidden="1" outlineLevel="2">
      <c r="C1616" s="179">
        <v>1592</v>
      </c>
      <c r="D1616" s="195">
        <f t="shared" ca="1" si="124"/>
        <v>1.352940686902101</v>
      </c>
      <c r="E1616" s="195">
        <f t="shared" ca="1" si="120"/>
        <v>331.33575463409335</v>
      </c>
      <c r="F1616" s="195">
        <f t="shared" ca="1" si="121"/>
        <v>308.92983837735198</v>
      </c>
      <c r="G1616" s="195">
        <f t="shared" ca="1" si="122"/>
        <v>81.335754634093348</v>
      </c>
      <c r="H1616" s="195">
        <f t="shared" ca="1" si="123"/>
        <v>58.929838377351984</v>
      </c>
      <c r="O1616" s="154"/>
      <c r="P1616" s="154"/>
    </row>
    <row r="1617" spans="3:16" hidden="1" outlineLevel="2">
      <c r="C1617" s="179">
        <v>1593</v>
      </c>
      <c r="D1617" s="195">
        <f t="shared" ca="1" si="124"/>
        <v>0.96051152512095739</v>
      </c>
      <c r="E1617" s="195">
        <f t="shared" ca="1" si="120"/>
        <v>303.96403307007154</v>
      </c>
      <c r="F1617" s="195">
        <f t="shared" ca="1" si="121"/>
        <v>290.1827614774279</v>
      </c>
      <c r="G1617" s="195">
        <f t="shared" ca="1" si="122"/>
        <v>53.964033070071537</v>
      </c>
      <c r="H1617" s="195">
        <f t="shared" ca="1" si="123"/>
        <v>40.182761477427903</v>
      </c>
      <c r="O1617" s="154"/>
      <c r="P1617" s="154"/>
    </row>
    <row r="1618" spans="3:16" hidden="1" outlineLevel="2">
      <c r="C1618" s="179">
        <v>1594</v>
      </c>
      <c r="D1618" s="195">
        <f t="shared" ca="1" si="124"/>
        <v>1.1339335580435945</v>
      </c>
      <c r="E1618" s="195">
        <f t="shared" ca="1" si="120"/>
        <v>315.76962836189807</v>
      </c>
      <c r="F1618" s="195">
        <f t="shared" ca="1" si="121"/>
        <v>298.32292025048611</v>
      </c>
      <c r="G1618" s="195">
        <f t="shared" ca="1" si="122"/>
        <v>65.769628361898071</v>
      </c>
      <c r="H1618" s="195">
        <f t="shared" ca="1" si="123"/>
        <v>48.322920250486106</v>
      </c>
      <c r="O1618" s="154"/>
      <c r="P1618" s="154"/>
    </row>
    <row r="1619" spans="3:16" hidden="1" outlineLevel="2">
      <c r="C1619" s="179">
        <v>1595</v>
      </c>
      <c r="D1619" s="195">
        <f t="shared" ca="1" si="124"/>
        <v>0.50197014923740524</v>
      </c>
      <c r="E1619" s="195">
        <f t="shared" ca="1" si="120"/>
        <v>274.83217754479199</v>
      </c>
      <c r="F1619" s="195">
        <f t="shared" ca="1" si="121"/>
        <v>269.71368325702474</v>
      </c>
      <c r="G1619" s="195">
        <f t="shared" ca="1" si="122"/>
        <v>24.832177544791989</v>
      </c>
      <c r="H1619" s="195">
        <f t="shared" ca="1" si="123"/>
        <v>19.713683257024741</v>
      </c>
      <c r="O1619" s="154"/>
      <c r="P1619" s="154"/>
    </row>
    <row r="1620" spans="3:16" hidden="1" outlineLevel="2">
      <c r="C1620" s="179">
        <v>1596</v>
      </c>
      <c r="D1620" s="195">
        <f t="shared" ca="1" si="124"/>
        <v>-0.71865266191647592</v>
      </c>
      <c r="E1620" s="195">
        <f t="shared" ca="1" si="120"/>
        <v>210.18133670509863</v>
      </c>
      <c r="F1620" s="195">
        <f t="shared" ca="1" si="121"/>
        <v>221.99126259060307</v>
      </c>
      <c r="G1620" s="195">
        <f t="shared" ca="1" si="122"/>
        <v>0</v>
      </c>
      <c r="H1620" s="195">
        <f t="shared" ca="1" si="123"/>
        <v>0</v>
      </c>
      <c r="O1620" s="154"/>
      <c r="P1620" s="154"/>
    </row>
    <row r="1621" spans="3:16" hidden="1" outlineLevel="2">
      <c r="C1621" s="179">
        <v>1597</v>
      </c>
      <c r="D1621" s="195">
        <f t="shared" ca="1" si="124"/>
        <v>0.33629664894054745</v>
      </c>
      <c r="E1621" s="195">
        <f t="shared" ca="1" si="120"/>
        <v>265.00788511070056</v>
      </c>
      <c r="F1621" s="195">
        <f t="shared" ca="1" si="121"/>
        <v>262.67866521104423</v>
      </c>
      <c r="G1621" s="195">
        <f t="shared" ca="1" si="122"/>
        <v>15.007885110700556</v>
      </c>
      <c r="H1621" s="195">
        <f t="shared" ca="1" si="123"/>
        <v>12.678665211044233</v>
      </c>
      <c r="O1621" s="154"/>
      <c r="P1621" s="154"/>
    </row>
    <row r="1622" spans="3:16" hidden="1" outlineLevel="2">
      <c r="C1622" s="179">
        <v>1598</v>
      </c>
      <c r="D1622" s="195">
        <f t="shared" ca="1" si="124"/>
        <v>-0.46566214703511793</v>
      </c>
      <c r="E1622" s="195">
        <f t="shared" ca="1" si="120"/>
        <v>222.19528368877053</v>
      </c>
      <c r="F1622" s="195">
        <f t="shared" ca="1" si="121"/>
        <v>231.1338488637825</v>
      </c>
      <c r="G1622" s="195">
        <f t="shared" ca="1" si="122"/>
        <v>0</v>
      </c>
      <c r="H1622" s="195">
        <f t="shared" ca="1" si="123"/>
        <v>0</v>
      </c>
      <c r="O1622" s="154"/>
      <c r="P1622" s="154"/>
    </row>
    <row r="1623" spans="3:16" hidden="1" outlineLevel="2">
      <c r="C1623" s="179">
        <v>1599</v>
      </c>
      <c r="D1623" s="195">
        <f t="shared" ca="1" si="124"/>
        <v>-0.46761109407445717</v>
      </c>
      <c r="E1623" s="195">
        <f t="shared" ca="1" si="120"/>
        <v>222.10015687276754</v>
      </c>
      <c r="F1623" s="195">
        <f t="shared" ca="1" si="121"/>
        <v>231.06199804610381</v>
      </c>
      <c r="G1623" s="195">
        <f t="shared" ca="1" si="122"/>
        <v>0</v>
      </c>
      <c r="H1623" s="195">
        <f t="shared" ca="1" si="123"/>
        <v>0</v>
      </c>
      <c r="O1623" s="154"/>
      <c r="P1623" s="154"/>
    </row>
    <row r="1624" spans="3:16" hidden="1" outlineLevel="2">
      <c r="C1624" s="179">
        <v>1600</v>
      </c>
      <c r="D1624" s="195">
        <f t="shared" ca="1" si="124"/>
        <v>-6.3968143197753818E-2</v>
      </c>
      <c r="E1624" s="195">
        <f t="shared" ca="1" si="120"/>
        <v>242.69733357934942</v>
      </c>
      <c r="F1624" s="195">
        <f t="shared" ca="1" si="121"/>
        <v>246.43006142652962</v>
      </c>
      <c r="G1624" s="195">
        <f t="shared" ca="1" si="122"/>
        <v>0</v>
      </c>
      <c r="H1624" s="195">
        <f t="shared" ca="1" si="123"/>
        <v>0</v>
      </c>
      <c r="O1624" s="154"/>
      <c r="P1624" s="154"/>
    </row>
    <row r="1625" spans="3:16" hidden="1" outlineLevel="2">
      <c r="C1625" s="179">
        <v>1601</v>
      </c>
      <c r="D1625" s="195">
        <f t="shared" ca="1" si="124"/>
        <v>0.37820560500265188</v>
      </c>
      <c r="E1625" s="195">
        <f t="shared" ref="E1625:E1688" ca="1" si="125">$H$9 * EXP(($H$17 - $H$18 - ($H$11^2)/2)*$H$14 + $H$11*SQRT($H$14)*D1625)</f>
        <v>267.45936167546608</v>
      </c>
      <c r="F1625" s="195">
        <f t="shared" ref="F1625:F1688" ca="1" si="126">$H$9 * EXP(($H$17 - $H$18 - ($H$12^2)/2)*$H$14 + $H$12*SQRT($H$14)*D1625)</f>
        <v>264.44072181916403</v>
      </c>
      <c r="G1625" s="195">
        <f t="shared" ref="G1625:G1688" ca="1" si="127">MAX(E1625-$H$16, 0)</f>
        <v>17.459361675466084</v>
      </c>
      <c r="H1625" s="195">
        <f t="shared" ref="H1625:H1688" ca="1" si="128">MAX(F1625-$H$16, 0)</f>
        <v>14.440721819164025</v>
      </c>
      <c r="O1625" s="154"/>
      <c r="P1625" s="154"/>
    </row>
    <row r="1626" spans="3:16" hidden="1" outlineLevel="2">
      <c r="C1626" s="179">
        <v>1602</v>
      </c>
      <c r="D1626" s="195">
        <f t="shared" ref="D1626:D1689" ca="1" si="129">_xlfn.NORM.S.INV(RAND())</f>
        <v>-0.56153254020554155</v>
      </c>
      <c r="E1626" s="195">
        <f t="shared" ca="1" si="125"/>
        <v>217.56386116612416</v>
      </c>
      <c r="F1626" s="195">
        <f t="shared" ca="1" si="126"/>
        <v>227.6257898780492</v>
      </c>
      <c r="G1626" s="195">
        <f t="shared" ca="1" si="127"/>
        <v>0</v>
      </c>
      <c r="H1626" s="195">
        <f t="shared" ca="1" si="128"/>
        <v>0</v>
      </c>
      <c r="O1626" s="154"/>
      <c r="P1626" s="154"/>
    </row>
    <row r="1627" spans="3:16" hidden="1" outlineLevel="2">
      <c r="C1627" s="179">
        <v>1603</v>
      </c>
      <c r="D1627" s="195">
        <f t="shared" ca="1" si="129"/>
        <v>-0.61676806956996555</v>
      </c>
      <c r="E1627" s="195">
        <f t="shared" ca="1" si="125"/>
        <v>214.93943904979434</v>
      </c>
      <c r="F1627" s="195">
        <f t="shared" ca="1" si="126"/>
        <v>225.6288563121926</v>
      </c>
      <c r="G1627" s="195">
        <f t="shared" ca="1" si="127"/>
        <v>0</v>
      </c>
      <c r="H1627" s="195">
        <f t="shared" ca="1" si="128"/>
        <v>0</v>
      </c>
      <c r="O1627" s="154"/>
      <c r="P1627" s="154"/>
    </row>
    <row r="1628" spans="3:16" hidden="1" outlineLevel="2">
      <c r="C1628" s="179">
        <v>1604</v>
      </c>
      <c r="D1628" s="195">
        <f t="shared" ca="1" si="129"/>
        <v>-1.5920366209570425</v>
      </c>
      <c r="E1628" s="195">
        <f t="shared" ca="1" si="125"/>
        <v>173.48211458523039</v>
      </c>
      <c r="F1628" s="195">
        <f t="shared" ca="1" si="126"/>
        <v>193.11951361608254</v>
      </c>
      <c r="G1628" s="195">
        <f t="shared" ca="1" si="127"/>
        <v>0</v>
      </c>
      <c r="H1628" s="195">
        <f t="shared" ca="1" si="128"/>
        <v>0</v>
      </c>
      <c r="O1628" s="154"/>
      <c r="P1628" s="154"/>
    </row>
    <row r="1629" spans="3:16" hidden="1" outlineLevel="2">
      <c r="C1629" s="179">
        <v>1605</v>
      </c>
      <c r="D1629" s="195">
        <f t="shared" ca="1" si="129"/>
        <v>1.0412365231427729</v>
      </c>
      <c r="E1629" s="195">
        <f t="shared" ca="1" si="125"/>
        <v>309.40340111039546</v>
      </c>
      <c r="F1629" s="195">
        <f t="shared" ca="1" si="126"/>
        <v>293.94385976126949</v>
      </c>
      <c r="G1629" s="195">
        <f t="shared" ca="1" si="127"/>
        <v>59.403401110395464</v>
      </c>
      <c r="H1629" s="195">
        <f t="shared" ca="1" si="128"/>
        <v>43.943859761269493</v>
      </c>
      <c r="O1629" s="154"/>
      <c r="P1629" s="154"/>
    </row>
    <row r="1630" spans="3:16" hidden="1" outlineLevel="2">
      <c r="C1630" s="179">
        <v>1606</v>
      </c>
      <c r="D1630" s="195">
        <f t="shared" ca="1" si="129"/>
        <v>-0.97101198257538912</v>
      </c>
      <c r="E1630" s="195">
        <f t="shared" ca="1" si="125"/>
        <v>198.84455011699592</v>
      </c>
      <c r="F1630" s="195">
        <f t="shared" ca="1" si="126"/>
        <v>213.23178459018661</v>
      </c>
      <c r="G1630" s="195">
        <f t="shared" ca="1" si="127"/>
        <v>0</v>
      </c>
      <c r="H1630" s="195">
        <f t="shared" ca="1" si="128"/>
        <v>0</v>
      </c>
      <c r="O1630" s="154"/>
      <c r="P1630" s="154"/>
    </row>
    <row r="1631" spans="3:16" hidden="1" outlineLevel="2">
      <c r="C1631" s="179">
        <v>1607</v>
      </c>
      <c r="D1631" s="195">
        <f t="shared" ca="1" si="129"/>
        <v>1.0133149519506446</v>
      </c>
      <c r="E1631" s="195">
        <f t="shared" ca="1" si="125"/>
        <v>307.51108132682043</v>
      </c>
      <c r="F1631" s="195">
        <f t="shared" ca="1" si="126"/>
        <v>292.63746926578733</v>
      </c>
      <c r="G1631" s="195">
        <f t="shared" ca="1" si="127"/>
        <v>57.511081326820431</v>
      </c>
      <c r="H1631" s="195">
        <f t="shared" ca="1" si="128"/>
        <v>42.637469265787331</v>
      </c>
      <c r="O1631" s="154"/>
      <c r="P1631" s="154"/>
    </row>
    <row r="1632" spans="3:16" hidden="1" outlineLevel="2">
      <c r="C1632" s="179">
        <v>1608</v>
      </c>
      <c r="D1632" s="195">
        <f t="shared" ca="1" si="129"/>
        <v>0.49881579082370725</v>
      </c>
      <c r="E1632" s="195">
        <f t="shared" ca="1" si="125"/>
        <v>274.64176778801334</v>
      </c>
      <c r="F1632" s="195">
        <f t="shared" ca="1" si="126"/>
        <v>269.5779955853136</v>
      </c>
      <c r="G1632" s="195">
        <f t="shared" ca="1" si="127"/>
        <v>24.64176778801334</v>
      </c>
      <c r="H1632" s="195">
        <f t="shared" ca="1" si="128"/>
        <v>19.577995585313602</v>
      </c>
      <c r="O1632" s="154"/>
      <c r="P1632" s="154"/>
    </row>
    <row r="1633" spans="3:16" hidden="1" outlineLevel="2">
      <c r="C1633" s="179">
        <v>1609</v>
      </c>
      <c r="D1633" s="195">
        <f t="shared" ca="1" si="129"/>
        <v>1.5434701348683679</v>
      </c>
      <c r="E1633" s="195">
        <f t="shared" ca="1" si="125"/>
        <v>345.50065347698364</v>
      </c>
      <c r="F1633" s="195">
        <f t="shared" ca="1" si="126"/>
        <v>318.4638229449381</v>
      </c>
      <c r="G1633" s="195">
        <f t="shared" ca="1" si="127"/>
        <v>95.500653476983643</v>
      </c>
      <c r="H1633" s="195">
        <f t="shared" ca="1" si="128"/>
        <v>68.463822944938102</v>
      </c>
      <c r="O1633" s="154"/>
      <c r="P1633" s="154"/>
    </row>
    <row r="1634" spans="3:16" hidden="1" outlineLevel="2">
      <c r="C1634" s="179">
        <v>1610</v>
      </c>
      <c r="D1634" s="195">
        <f t="shared" ca="1" si="129"/>
        <v>9.5249218305573549E-2</v>
      </c>
      <c r="E1634" s="195">
        <f t="shared" ca="1" si="125"/>
        <v>251.33775661040514</v>
      </c>
      <c r="F1634" s="195">
        <f t="shared" ca="1" si="126"/>
        <v>252.76944254815436</v>
      </c>
      <c r="G1634" s="195">
        <f t="shared" ca="1" si="127"/>
        <v>1.3377566104051368</v>
      </c>
      <c r="H1634" s="195">
        <f t="shared" ca="1" si="128"/>
        <v>2.769442548154359</v>
      </c>
      <c r="O1634" s="154"/>
      <c r="P1634" s="154"/>
    </row>
    <row r="1635" spans="3:16" hidden="1" outlineLevel="2">
      <c r="C1635" s="179">
        <v>1611</v>
      </c>
      <c r="D1635" s="195">
        <f t="shared" ca="1" si="129"/>
        <v>8.2906821639404091E-2</v>
      </c>
      <c r="E1635" s="195">
        <f t="shared" ca="1" si="125"/>
        <v>250.65709764037899</v>
      </c>
      <c r="F1635" s="195">
        <f t="shared" ca="1" si="126"/>
        <v>252.2722412822944</v>
      </c>
      <c r="G1635" s="195">
        <f t="shared" ca="1" si="127"/>
        <v>0.65709764037899276</v>
      </c>
      <c r="H1635" s="195">
        <f t="shared" ca="1" si="128"/>
        <v>2.2722412822944023</v>
      </c>
      <c r="O1635" s="154"/>
      <c r="P1635" s="154"/>
    </row>
    <row r="1636" spans="3:16" hidden="1" outlineLevel="2">
      <c r="C1636" s="179">
        <v>1612</v>
      </c>
      <c r="D1636" s="195">
        <f t="shared" ca="1" si="129"/>
        <v>-1.7088902986830816</v>
      </c>
      <c r="E1636" s="195">
        <f t="shared" ca="1" si="125"/>
        <v>169.08472519665406</v>
      </c>
      <c r="F1636" s="195">
        <f t="shared" ca="1" si="126"/>
        <v>189.55284675837865</v>
      </c>
      <c r="G1636" s="195">
        <f t="shared" ca="1" si="127"/>
        <v>0</v>
      </c>
      <c r="H1636" s="195">
        <f t="shared" ca="1" si="128"/>
        <v>0</v>
      </c>
      <c r="O1636" s="154"/>
      <c r="P1636" s="154"/>
    </row>
    <row r="1637" spans="3:16" hidden="1" outlineLevel="2">
      <c r="C1637" s="179">
        <v>1613</v>
      </c>
      <c r="D1637" s="195">
        <f t="shared" ca="1" si="129"/>
        <v>-0.79448130423625629</v>
      </c>
      <c r="E1637" s="195">
        <f t="shared" ca="1" si="125"/>
        <v>206.7085693736361</v>
      </c>
      <c r="F1637" s="195">
        <f t="shared" ca="1" si="126"/>
        <v>219.32206533441365</v>
      </c>
      <c r="G1637" s="195">
        <f t="shared" ca="1" si="127"/>
        <v>0</v>
      </c>
      <c r="H1637" s="195">
        <f t="shared" ca="1" si="128"/>
        <v>0</v>
      </c>
      <c r="O1637" s="154"/>
      <c r="P1637" s="154"/>
    </row>
    <row r="1638" spans="3:16" hidden="1" outlineLevel="2">
      <c r="C1638" s="179">
        <v>1614</v>
      </c>
      <c r="D1638" s="195">
        <f t="shared" ca="1" si="129"/>
        <v>-0.40798821036520333</v>
      </c>
      <c r="E1638" s="195">
        <f t="shared" ca="1" si="125"/>
        <v>225.02882839040802</v>
      </c>
      <c r="F1638" s="195">
        <f t="shared" ca="1" si="126"/>
        <v>233.27022735776953</v>
      </c>
      <c r="G1638" s="195">
        <f t="shared" ca="1" si="127"/>
        <v>0</v>
      </c>
      <c r="H1638" s="195">
        <f t="shared" ca="1" si="128"/>
        <v>0</v>
      </c>
      <c r="O1638" s="154"/>
      <c r="P1638" s="154"/>
    </row>
    <row r="1639" spans="3:16" hidden="1" outlineLevel="2">
      <c r="C1639" s="179">
        <v>1615</v>
      </c>
      <c r="D1639" s="195">
        <f t="shared" ca="1" si="129"/>
        <v>-1.2194160973724881</v>
      </c>
      <c r="E1639" s="195">
        <f t="shared" ca="1" si="125"/>
        <v>188.28279909757237</v>
      </c>
      <c r="F1639" s="195">
        <f t="shared" ca="1" si="126"/>
        <v>204.94721743643737</v>
      </c>
      <c r="G1639" s="195">
        <f t="shared" ca="1" si="127"/>
        <v>0</v>
      </c>
      <c r="H1639" s="195">
        <f t="shared" ca="1" si="128"/>
        <v>0</v>
      </c>
      <c r="O1639" s="154"/>
      <c r="P1639" s="154"/>
    </row>
    <row r="1640" spans="3:16" hidden="1" outlineLevel="2">
      <c r="C1640" s="179">
        <v>1616</v>
      </c>
      <c r="D1640" s="195">
        <f t="shared" ca="1" si="129"/>
        <v>-0.18143555218699331</v>
      </c>
      <c r="E1640" s="195">
        <f t="shared" ca="1" si="125"/>
        <v>236.5135957300524</v>
      </c>
      <c r="F1640" s="195">
        <f t="shared" ca="1" si="126"/>
        <v>241.85513743956162</v>
      </c>
      <c r="G1640" s="195">
        <f t="shared" ca="1" si="127"/>
        <v>0</v>
      </c>
      <c r="H1640" s="195">
        <f t="shared" ca="1" si="128"/>
        <v>0</v>
      </c>
      <c r="O1640" s="154"/>
      <c r="P1640" s="154"/>
    </row>
    <row r="1641" spans="3:16" hidden="1" outlineLevel="2">
      <c r="C1641" s="179">
        <v>1617</v>
      </c>
      <c r="D1641" s="195">
        <f t="shared" ca="1" si="129"/>
        <v>1.1825222303369571</v>
      </c>
      <c r="E1641" s="195">
        <f t="shared" ca="1" si="125"/>
        <v>319.1587465677938</v>
      </c>
      <c r="F1641" s="195">
        <f t="shared" ca="1" si="126"/>
        <v>300.64427511883088</v>
      </c>
      <c r="G1641" s="195">
        <f t="shared" ca="1" si="127"/>
        <v>69.158746567793798</v>
      </c>
      <c r="H1641" s="195">
        <f t="shared" ca="1" si="128"/>
        <v>50.644275118830876</v>
      </c>
      <c r="O1641" s="154"/>
      <c r="P1641" s="154"/>
    </row>
    <row r="1642" spans="3:16" hidden="1" outlineLevel="2">
      <c r="C1642" s="179">
        <v>1618</v>
      </c>
      <c r="D1642" s="195">
        <f t="shared" ca="1" si="129"/>
        <v>4.9555656687810333E-2</v>
      </c>
      <c r="E1642" s="195">
        <f t="shared" ca="1" si="125"/>
        <v>248.82705230099029</v>
      </c>
      <c r="F1642" s="195">
        <f t="shared" ca="1" si="126"/>
        <v>250.93360895966555</v>
      </c>
      <c r="G1642" s="195">
        <f t="shared" ca="1" si="127"/>
        <v>0</v>
      </c>
      <c r="H1642" s="195">
        <f t="shared" ca="1" si="128"/>
        <v>0.93360895966554835</v>
      </c>
      <c r="O1642" s="154"/>
      <c r="P1642" s="154"/>
    </row>
    <row r="1643" spans="3:16" hidden="1" outlineLevel="2">
      <c r="C1643" s="179">
        <v>1619</v>
      </c>
      <c r="D1643" s="195">
        <f t="shared" ca="1" si="129"/>
        <v>1.57078595498759</v>
      </c>
      <c r="E1643" s="195">
        <f t="shared" ca="1" si="125"/>
        <v>347.58048469930253</v>
      </c>
      <c r="F1643" s="195">
        <f t="shared" ca="1" si="126"/>
        <v>319.8545969854049</v>
      </c>
      <c r="G1643" s="195">
        <f t="shared" ca="1" si="127"/>
        <v>97.580484699302531</v>
      </c>
      <c r="H1643" s="195">
        <f t="shared" ca="1" si="128"/>
        <v>69.854596985404896</v>
      </c>
      <c r="O1643" s="154"/>
      <c r="P1643" s="154"/>
    </row>
    <row r="1644" spans="3:16" hidden="1" outlineLevel="2">
      <c r="C1644" s="179">
        <v>1620</v>
      </c>
      <c r="D1644" s="195">
        <f t="shared" ca="1" si="129"/>
        <v>0.9121005323973832</v>
      </c>
      <c r="E1644" s="195">
        <f t="shared" ca="1" si="125"/>
        <v>300.74800683779785</v>
      </c>
      <c r="F1644" s="195">
        <f t="shared" ca="1" si="126"/>
        <v>287.95034452855077</v>
      </c>
      <c r="G1644" s="195">
        <f t="shared" ca="1" si="127"/>
        <v>50.748006837797845</v>
      </c>
      <c r="H1644" s="195">
        <f t="shared" ca="1" si="128"/>
        <v>37.950344528550772</v>
      </c>
      <c r="O1644" s="154"/>
      <c r="P1644" s="154"/>
    </row>
    <row r="1645" spans="3:16" hidden="1" outlineLevel="2">
      <c r="C1645" s="179">
        <v>1621</v>
      </c>
      <c r="D1645" s="195">
        <f t="shared" ca="1" si="129"/>
        <v>-0.942120985588633</v>
      </c>
      <c r="E1645" s="195">
        <f t="shared" ca="1" si="125"/>
        <v>200.11079128082432</v>
      </c>
      <c r="F1645" s="195">
        <f t="shared" ca="1" si="126"/>
        <v>214.2168187791996</v>
      </c>
      <c r="G1645" s="195">
        <f t="shared" ca="1" si="127"/>
        <v>0</v>
      </c>
      <c r="H1645" s="195">
        <f t="shared" ca="1" si="128"/>
        <v>0</v>
      </c>
      <c r="O1645" s="154"/>
      <c r="P1645" s="154"/>
    </row>
    <row r="1646" spans="3:16" hidden="1" outlineLevel="2">
      <c r="C1646" s="179">
        <v>1622</v>
      </c>
      <c r="D1646" s="195">
        <f t="shared" ca="1" si="129"/>
        <v>-0.72589517467957398</v>
      </c>
      <c r="E1646" s="195">
        <f t="shared" ca="1" si="125"/>
        <v>209.847142443443</v>
      </c>
      <c r="F1646" s="195">
        <f t="shared" ca="1" si="126"/>
        <v>221.73492640087568</v>
      </c>
      <c r="G1646" s="195">
        <f t="shared" ca="1" si="127"/>
        <v>0</v>
      </c>
      <c r="H1646" s="195">
        <f t="shared" ca="1" si="128"/>
        <v>0</v>
      </c>
      <c r="O1646" s="154"/>
      <c r="P1646" s="154"/>
    </row>
    <row r="1647" spans="3:16" hidden="1" outlineLevel="2">
      <c r="C1647" s="179">
        <v>1623</v>
      </c>
      <c r="D1647" s="195">
        <f t="shared" ca="1" si="129"/>
        <v>-1.103550870668214</v>
      </c>
      <c r="E1647" s="195">
        <f t="shared" ca="1" si="125"/>
        <v>193.13752331371921</v>
      </c>
      <c r="F1647" s="195">
        <f t="shared" ca="1" si="126"/>
        <v>208.77062543866583</v>
      </c>
      <c r="G1647" s="195">
        <f t="shared" ca="1" si="127"/>
        <v>0</v>
      </c>
      <c r="H1647" s="195">
        <f t="shared" ca="1" si="128"/>
        <v>0</v>
      </c>
      <c r="O1647" s="154"/>
      <c r="P1647" s="154"/>
    </row>
    <row r="1648" spans="3:16" hidden="1" outlineLevel="2">
      <c r="C1648" s="179">
        <v>1624</v>
      </c>
      <c r="D1648" s="195">
        <f t="shared" ca="1" si="129"/>
        <v>1.5124107686161508</v>
      </c>
      <c r="E1648" s="195">
        <f t="shared" ca="1" si="125"/>
        <v>343.15090426922433</v>
      </c>
      <c r="F1648" s="195">
        <f t="shared" ca="1" si="126"/>
        <v>316.88979351000427</v>
      </c>
      <c r="G1648" s="195">
        <f t="shared" ca="1" si="127"/>
        <v>93.150904269224327</v>
      </c>
      <c r="H1648" s="195">
        <f t="shared" ca="1" si="128"/>
        <v>66.889793510004267</v>
      </c>
      <c r="O1648" s="154"/>
      <c r="P1648" s="154"/>
    </row>
    <row r="1649" spans="3:16" hidden="1" outlineLevel="2">
      <c r="C1649" s="179">
        <v>1625</v>
      </c>
      <c r="D1649" s="195">
        <f t="shared" ca="1" si="129"/>
        <v>-1.5899430531027832</v>
      </c>
      <c r="E1649" s="195">
        <f t="shared" ca="1" si="125"/>
        <v>173.5619329280087</v>
      </c>
      <c r="F1649" s="195">
        <f t="shared" ca="1" si="126"/>
        <v>193.18402277254103</v>
      </c>
      <c r="G1649" s="195">
        <f t="shared" ca="1" si="127"/>
        <v>0</v>
      </c>
      <c r="H1649" s="195">
        <f t="shared" ca="1" si="128"/>
        <v>0</v>
      </c>
      <c r="O1649" s="154"/>
      <c r="P1649" s="154"/>
    </row>
    <row r="1650" spans="3:16" hidden="1" outlineLevel="2">
      <c r="C1650" s="179">
        <v>1626</v>
      </c>
      <c r="D1650" s="195">
        <f t="shared" ca="1" si="129"/>
        <v>1.0431662132031143</v>
      </c>
      <c r="E1650" s="195">
        <f t="shared" ca="1" si="125"/>
        <v>309.53461076189978</v>
      </c>
      <c r="F1650" s="195">
        <f t="shared" ca="1" si="126"/>
        <v>294.03436098214343</v>
      </c>
      <c r="G1650" s="195">
        <f t="shared" ca="1" si="127"/>
        <v>59.534610761899785</v>
      </c>
      <c r="H1650" s="195">
        <f t="shared" ca="1" si="128"/>
        <v>44.034360982143426</v>
      </c>
      <c r="O1650" s="154"/>
      <c r="P1650" s="154"/>
    </row>
    <row r="1651" spans="3:16" hidden="1" outlineLevel="2">
      <c r="C1651" s="179">
        <v>1627</v>
      </c>
      <c r="D1651" s="195">
        <f t="shared" ca="1" si="129"/>
        <v>-0.24169773092243174</v>
      </c>
      <c r="E1651" s="195">
        <f t="shared" ca="1" si="125"/>
        <v>233.40266720549678</v>
      </c>
      <c r="F1651" s="195">
        <f t="shared" ca="1" si="126"/>
        <v>239.54120904068009</v>
      </c>
      <c r="G1651" s="195">
        <f t="shared" ca="1" si="127"/>
        <v>0</v>
      </c>
      <c r="H1651" s="195">
        <f t="shared" ca="1" si="128"/>
        <v>0</v>
      </c>
      <c r="O1651" s="154"/>
      <c r="P1651" s="154"/>
    </row>
    <row r="1652" spans="3:16" hidden="1" outlineLevel="2">
      <c r="C1652" s="179">
        <v>1628</v>
      </c>
      <c r="D1652" s="195">
        <f t="shared" ca="1" si="129"/>
        <v>-0.54232732655270366</v>
      </c>
      <c r="E1652" s="195">
        <f t="shared" ca="1" si="125"/>
        <v>218.48385217927014</v>
      </c>
      <c r="F1652" s="195">
        <f t="shared" ca="1" si="126"/>
        <v>228.32425014114708</v>
      </c>
      <c r="G1652" s="195">
        <f t="shared" ca="1" si="127"/>
        <v>0</v>
      </c>
      <c r="H1652" s="195">
        <f t="shared" ca="1" si="128"/>
        <v>0</v>
      </c>
      <c r="O1652" s="154"/>
      <c r="P1652" s="154"/>
    </row>
    <row r="1653" spans="3:16" hidden="1" outlineLevel="2">
      <c r="C1653" s="179">
        <v>1629</v>
      </c>
      <c r="D1653" s="195">
        <f t="shared" ca="1" si="129"/>
        <v>-9.7849924177629402E-2</v>
      </c>
      <c r="E1653" s="195">
        <f t="shared" ca="1" si="125"/>
        <v>240.89731583937805</v>
      </c>
      <c r="F1653" s="195">
        <f t="shared" ca="1" si="126"/>
        <v>245.1016812540114</v>
      </c>
      <c r="G1653" s="195">
        <f t="shared" ca="1" si="127"/>
        <v>0</v>
      </c>
      <c r="H1653" s="195">
        <f t="shared" ca="1" si="128"/>
        <v>0</v>
      </c>
      <c r="O1653" s="154"/>
      <c r="P1653" s="154"/>
    </row>
    <row r="1654" spans="3:16" hidden="1" outlineLevel="2">
      <c r="C1654" s="179">
        <v>1630</v>
      </c>
      <c r="D1654" s="195">
        <f t="shared" ca="1" si="129"/>
        <v>0.32017818095961137</v>
      </c>
      <c r="E1654" s="195">
        <f t="shared" ca="1" si="125"/>
        <v>264.07102482304896</v>
      </c>
      <c r="F1654" s="195">
        <f t="shared" ca="1" si="126"/>
        <v>262.00409686291687</v>
      </c>
      <c r="G1654" s="195">
        <f t="shared" ca="1" si="127"/>
        <v>14.071024823048958</v>
      </c>
      <c r="H1654" s="195">
        <f t="shared" ca="1" si="128"/>
        <v>12.004096862916867</v>
      </c>
      <c r="O1654" s="154"/>
      <c r="P1654" s="154"/>
    </row>
    <row r="1655" spans="3:16" hidden="1" outlineLevel="2">
      <c r="C1655" s="179">
        <v>1631</v>
      </c>
      <c r="D1655" s="195">
        <f t="shared" ca="1" si="129"/>
        <v>1.3453965585551444</v>
      </c>
      <c r="E1655" s="195">
        <f t="shared" ca="1" si="125"/>
        <v>330.78699955251142</v>
      </c>
      <c r="F1655" s="195">
        <f t="shared" ca="1" si="126"/>
        <v>308.5582661434949</v>
      </c>
      <c r="G1655" s="195">
        <f t="shared" ca="1" si="127"/>
        <v>80.786999552511418</v>
      </c>
      <c r="H1655" s="195">
        <f t="shared" ca="1" si="128"/>
        <v>58.558266143494905</v>
      </c>
      <c r="O1655" s="154"/>
      <c r="P1655" s="154"/>
    </row>
    <row r="1656" spans="3:16" hidden="1" outlineLevel="2">
      <c r="C1656" s="179">
        <v>1632</v>
      </c>
      <c r="D1656" s="195">
        <f t="shared" ca="1" si="129"/>
        <v>0.99538073466097898</v>
      </c>
      <c r="E1656" s="195">
        <f t="shared" ca="1" si="125"/>
        <v>306.30174000010913</v>
      </c>
      <c r="F1656" s="195">
        <f t="shared" ca="1" si="126"/>
        <v>291.80142959272661</v>
      </c>
      <c r="G1656" s="195">
        <f t="shared" ca="1" si="127"/>
        <v>56.301740000109135</v>
      </c>
      <c r="H1656" s="195">
        <f t="shared" ca="1" si="128"/>
        <v>41.801429592726606</v>
      </c>
      <c r="O1656" s="154"/>
      <c r="P1656" s="154"/>
    </row>
    <row r="1657" spans="3:16" hidden="1" outlineLevel="2">
      <c r="C1657" s="179">
        <v>1633</v>
      </c>
      <c r="D1657" s="195">
        <f t="shared" ca="1" si="129"/>
        <v>-0.10104211778118735</v>
      </c>
      <c r="E1657" s="195">
        <f t="shared" ca="1" si="125"/>
        <v>240.72841571864441</v>
      </c>
      <c r="F1657" s="195">
        <f t="shared" ca="1" si="126"/>
        <v>244.97689677365312</v>
      </c>
      <c r="G1657" s="195">
        <f t="shared" ca="1" si="127"/>
        <v>0</v>
      </c>
      <c r="H1657" s="195">
        <f t="shared" ca="1" si="128"/>
        <v>0</v>
      </c>
      <c r="O1657" s="154"/>
      <c r="P1657" s="154"/>
    </row>
    <row r="1658" spans="3:16" hidden="1" outlineLevel="2">
      <c r="C1658" s="179">
        <v>1634</v>
      </c>
      <c r="D1658" s="195">
        <f t="shared" ca="1" si="129"/>
        <v>0.88427317786735815</v>
      </c>
      <c r="E1658" s="195">
        <f t="shared" ca="1" si="125"/>
        <v>298.9148114209205</v>
      </c>
      <c r="F1658" s="195">
        <f t="shared" ca="1" si="126"/>
        <v>286.6749000697028</v>
      </c>
      <c r="G1658" s="195">
        <f t="shared" ca="1" si="127"/>
        <v>48.9148114209205</v>
      </c>
      <c r="H1658" s="195">
        <f t="shared" ca="1" si="128"/>
        <v>36.674900069702801</v>
      </c>
      <c r="O1658" s="154"/>
      <c r="P1658" s="154"/>
    </row>
    <row r="1659" spans="3:16" hidden="1" outlineLevel="2">
      <c r="C1659" s="179">
        <v>1635</v>
      </c>
      <c r="D1659" s="195">
        <f t="shared" ca="1" si="129"/>
        <v>-0.51409039489278097</v>
      </c>
      <c r="E1659" s="195">
        <f t="shared" ca="1" si="125"/>
        <v>219.84356068703539</v>
      </c>
      <c r="F1659" s="195">
        <f t="shared" ca="1" si="126"/>
        <v>229.35507219607936</v>
      </c>
      <c r="G1659" s="195">
        <f t="shared" ca="1" si="127"/>
        <v>0</v>
      </c>
      <c r="H1659" s="195">
        <f t="shared" ca="1" si="128"/>
        <v>0</v>
      </c>
      <c r="O1659" s="154"/>
      <c r="P1659" s="154"/>
    </row>
    <row r="1660" spans="3:16" hidden="1" outlineLevel="2">
      <c r="C1660" s="179">
        <v>1636</v>
      </c>
      <c r="D1660" s="195">
        <f t="shared" ca="1" si="129"/>
        <v>1.1273342437421596</v>
      </c>
      <c r="E1660" s="195">
        <f t="shared" ca="1" si="125"/>
        <v>315.31210274222406</v>
      </c>
      <c r="F1660" s="195">
        <f t="shared" ca="1" si="126"/>
        <v>298.00901940511716</v>
      </c>
      <c r="G1660" s="195">
        <f t="shared" ca="1" si="127"/>
        <v>65.312102742224056</v>
      </c>
      <c r="H1660" s="195">
        <f t="shared" ca="1" si="128"/>
        <v>48.009019405117158</v>
      </c>
      <c r="O1660" s="154"/>
      <c r="P1660" s="154"/>
    </row>
    <row r="1661" spans="3:16" hidden="1" outlineLevel="2">
      <c r="C1661" s="179">
        <v>1637</v>
      </c>
      <c r="D1661" s="195">
        <f t="shared" ca="1" si="129"/>
        <v>0.56715012951913835</v>
      </c>
      <c r="E1661" s="195">
        <f t="shared" ca="1" si="125"/>
        <v>278.79638490235834</v>
      </c>
      <c r="F1661" s="195">
        <f t="shared" ca="1" si="126"/>
        <v>272.53279763029707</v>
      </c>
      <c r="G1661" s="195">
        <f t="shared" ca="1" si="127"/>
        <v>28.796384902358341</v>
      </c>
      <c r="H1661" s="195">
        <f t="shared" ca="1" si="128"/>
        <v>22.532797630297068</v>
      </c>
      <c r="O1661" s="154"/>
      <c r="P1661" s="154"/>
    </row>
    <row r="1662" spans="3:16" hidden="1" outlineLevel="2">
      <c r="C1662" s="179">
        <v>1638</v>
      </c>
      <c r="D1662" s="195">
        <f t="shared" ca="1" si="129"/>
        <v>0.48573266827087008</v>
      </c>
      <c r="E1662" s="195">
        <f t="shared" ca="1" si="125"/>
        <v>273.85342516261215</v>
      </c>
      <c r="F1662" s="195">
        <f t="shared" ca="1" si="126"/>
        <v>269.01594118305331</v>
      </c>
      <c r="G1662" s="195">
        <f t="shared" ca="1" si="127"/>
        <v>23.853425162612155</v>
      </c>
      <c r="H1662" s="195">
        <f t="shared" ca="1" si="128"/>
        <v>19.015941183053314</v>
      </c>
      <c r="O1662" s="154"/>
      <c r="P1662" s="154"/>
    </row>
    <row r="1663" spans="3:16" hidden="1" outlineLevel="2">
      <c r="C1663" s="179">
        <v>1639</v>
      </c>
      <c r="D1663" s="195">
        <f t="shared" ca="1" si="129"/>
        <v>-1.4975102556994326</v>
      </c>
      <c r="E1663" s="195">
        <f t="shared" ca="1" si="125"/>
        <v>177.12282767217863</v>
      </c>
      <c r="F1663" s="195">
        <f t="shared" ca="1" si="126"/>
        <v>196.05373821865848</v>
      </c>
      <c r="G1663" s="195">
        <f t="shared" ca="1" si="127"/>
        <v>0</v>
      </c>
      <c r="H1663" s="195">
        <f t="shared" ca="1" si="128"/>
        <v>0</v>
      </c>
      <c r="O1663" s="154"/>
      <c r="P1663" s="154"/>
    </row>
    <row r="1664" spans="3:16" hidden="1" outlineLevel="2">
      <c r="C1664" s="179">
        <v>1640</v>
      </c>
      <c r="D1664" s="195">
        <f t="shared" ca="1" si="129"/>
        <v>-1.2972089748331401</v>
      </c>
      <c r="E1664" s="195">
        <f t="shared" ca="1" si="125"/>
        <v>185.09195718464656</v>
      </c>
      <c r="F1664" s="195">
        <f t="shared" ca="1" si="126"/>
        <v>202.41951779805535</v>
      </c>
      <c r="G1664" s="195">
        <f t="shared" ca="1" si="127"/>
        <v>0</v>
      </c>
      <c r="H1664" s="195">
        <f t="shared" ca="1" si="128"/>
        <v>0</v>
      </c>
      <c r="O1664" s="154"/>
      <c r="P1664" s="154"/>
    </row>
    <row r="1665" spans="3:16" hidden="1" outlineLevel="2">
      <c r="C1665" s="179">
        <v>1641</v>
      </c>
      <c r="D1665" s="195">
        <f t="shared" ca="1" si="129"/>
        <v>0.7537826767613981</v>
      </c>
      <c r="E1665" s="195">
        <f t="shared" ca="1" si="125"/>
        <v>290.46637208033616</v>
      </c>
      <c r="F1665" s="195">
        <f t="shared" ca="1" si="126"/>
        <v>280.76892334463196</v>
      </c>
      <c r="G1665" s="195">
        <f t="shared" ca="1" si="127"/>
        <v>40.466372080336157</v>
      </c>
      <c r="H1665" s="195">
        <f t="shared" ca="1" si="128"/>
        <v>30.768923344631958</v>
      </c>
      <c r="O1665" s="154"/>
      <c r="P1665" s="154"/>
    </row>
    <row r="1666" spans="3:16" hidden="1" outlineLevel="2">
      <c r="C1666" s="179">
        <v>1642</v>
      </c>
      <c r="D1666" s="195">
        <f t="shared" ca="1" si="129"/>
        <v>-0.20305645291780297</v>
      </c>
      <c r="E1666" s="195">
        <f t="shared" ca="1" si="125"/>
        <v>235.39271391504786</v>
      </c>
      <c r="F1666" s="195">
        <f t="shared" ca="1" si="126"/>
        <v>241.02238486556331</v>
      </c>
      <c r="G1666" s="195">
        <f t="shared" ca="1" si="127"/>
        <v>0</v>
      </c>
      <c r="H1666" s="195">
        <f t="shared" ca="1" si="128"/>
        <v>0</v>
      </c>
      <c r="O1666" s="154"/>
      <c r="P1666" s="154"/>
    </row>
    <row r="1667" spans="3:16" hidden="1" outlineLevel="2">
      <c r="C1667" s="179">
        <v>1643</v>
      </c>
      <c r="D1667" s="195">
        <f t="shared" ca="1" si="129"/>
        <v>-1.3533513197867735</v>
      </c>
      <c r="E1667" s="195">
        <f t="shared" ca="1" si="125"/>
        <v>182.82280653318605</v>
      </c>
      <c r="F1667" s="195">
        <f t="shared" ca="1" si="126"/>
        <v>200.61469238128055</v>
      </c>
      <c r="G1667" s="195">
        <f t="shared" ca="1" si="127"/>
        <v>0</v>
      </c>
      <c r="H1667" s="195">
        <f t="shared" ca="1" si="128"/>
        <v>0</v>
      </c>
      <c r="O1667" s="154"/>
      <c r="P1667" s="154"/>
    </row>
    <row r="1668" spans="3:16" hidden="1" outlineLevel="2">
      <c r="C1668" s="179">
        <v>1644</v>
      </c>
      <c r="D1668" s="195">
        <f t="shared" ca="1" si="129"/>
        <v>-0.3249223378793839</v>
      </c>
      <c r="E1668" s="195">
        <f t="shared" ca="1" si="125"/>
        <v>229.17350846864417</v>
      </c>
      <c r="F1668" s="195">
        <f t="shared" ca="1" si="126"/>
        <v>236.38193108818814</v>
      </c>
      <c r="G1668" s="195">
        <f t="shared" ca="1" si="127"/>
        <v>0</v>
      </c>
      <c r="H1668" s="195">
        <f t="shared" ca="1" si="128"/>
        <v>0</v>
      </c>
      <c r="O1668" s="154"/>
      <c r="P1668" s="154"/>
    </row>
    <row r="1669" spans="3:16" hidden="1" outlineLevel="2">
      <c r="C1669" s="179">
        <v>1645</v>
      </c>
      <c r="D1669" s="195">
        <f t="shared" ca="1" si="129"/>
        <v>2.0996594252702714</v>
      </c>
      <c r="E1669" s="195">
        <f t="shared" ca="1" si="125"/>
        <v>390.41022591543481</v>
      </c>
      <c r="F1669" s="195">
        <f t="shared" ca="1" si="126"/>
        <v>348.01179950708183</v>
      </c>
      <c r="G1669" s="195">
        <f t="shared" ca="1" si="127"/>
        <v>140.41022591543481</v>
      </c>
      <c r="H1669" s="195">
        <f t="shared" ca="1" si="128"/>
        <v>98.011799507081832</v>
      </c>
      <c r="O1669" s="154"/>
      <c r="P1669" s="154"/>
    </row>
    <row r="1670" spans="3:16" hidden="1" outlineLevel="2">
      <c r="C1670" s="179">
        <v>1646</v>
      </c>
      <c r="D1670" s="195">
        <f t="shared" ca="1" si="129"/>
        <v>-0.91041654760048107</v>
      </c>
      <c r="E1670" s="195">
        <f t="shared" ca="1" si="125"/>
        <v>201.50962197920671</v>
      </c>
      <c r="F1670" s="195">
        <f t="shared" ca="1" si="126"/>
        <v>215.30301427416532</v>
      </c>
      <c r="G1670" s="195">
        <f t="shared" ca="1" si="127"/>
        <v>0</v>
      </c>
      <c r="H1670" s="195">
        <f t="shared" ca="1" si="128"/>
        <v>0</v>
      </c>
      <c r="O1670" s="154"/>
      <c r="P1670" s="154"/>
    </row>
    <row r="1671" spans="3:16" hidden="1" outlineLevel="2">
      <c r="C1671" s="179">
        <v>1647</v>
      </c>
      <c r="D1671" s="195">
        <f t="shared" ca="1" si="129"/>
        <v>0.53007586144456775</v>
      </c>
      <c r="E1671" s="195">
        <f t="shared" ca="1" si="125"/>
        <v>276.53459033926214</v>
      </c>
      <c r="F1671" s="195">
        <f t="shared" ca="1" si="126"/>
        <v>270.92569599720366</v>
      </c>
      <c r="G1671" s="195">
        <f t="shared" ca="1" si="127"/>
        <v>26.534590339262138</v>
      </c>
      <c r="H1671" s="195">
        <f t="shared" ca="1" si="128"/>
        <v>20.925695997203661</v>
      </c>
      <c r="O1671" s="154"/>
      <c r="P1671" s="154"/>
    </row>
    <row r="1672" spans="3:16" hidden="1" outlineLevel="2">
      <c r="C1672" s="179">
        <v>1648</v>
      </c>
      <c r="D1672" s="195">
        <f t="shared" ca="1" si="129"/>
        <v>-1.8634010844170037</v>
      </c>
      <c r="E1672" s="195">
        <f t="shared" ca="1" si="125"/>
        <v>163.4409034340226</v>
      </c>
      <c r="F1672" s="195">
        <f t="shared" ca="1" si="126"/>
        <v>184.93772310676732</v>
      </c>
      <c r="G1672" s="195">
        <f t="shared" ca="1" si="127"/>
        <v>0</v>
      </c>
      <c r="H1672" s="195">
        <f t="shared" ca="1" si="128"/>
        <v>0</v>
      </c>
      <c r="O1672" s="154"/>
      <c r="P1672" s="154"/>
    </row>
    <row r="1673" spans="3:16" hidden="1" outlineLevel="2">
      <c r="C1673" s="179">
        <v>1649</v>
      </c>
      <c r="D1673" s="195">
        <f t="shared" ca="1" si="129"/>
        <v>0.25681453243031449</v>
      </c>
      <c r="E1673" s="195">
        <f t="shared" ca="1" si="125"/>
        <v>260.42010427321117</v>
      </c>
      <c r="F1673" s="195">
        <f t="shared" ca="1" si="126"/>
        <v>259.36903529294989</v>
      </c>
      <c r="G1673" s="195">
        <f t="shared" ca="1" si="127"/>
        <v>10.420104273211166</v>
      </c>
      <c r="H1673" s="195">
        <f t="shared" ca="1" si="128"/>
        <v>9.3690352929498886</v>
      </c>
      <c r="O1673" s="154"/>
      <c r="P1673" s="154"/>
    </row>
    <row r="1674" spans="3:16" hidden="1" outlineLevel="2">
      <c r="C1674" s="179">
        <v>1650</v>
      </c>
      <c r="D1674" s="195">
        <f t="shared" ca="1" si="129"/>
        <v>0.5099704763898526</v>
      </c>
      <c r="E1674" s="195">
        <f t="shared" ca="1" si="125"/>
        <v>275.31570167357597</v>
      </c>
      <c r="F1674" s="195">
        <f t="shared" ca="1" si="126"/>
        <v>270.05813115006788</v>
      </c>
      <c r="G1674" s="195">
        <f t="shared" ca="1" si="127"/>
        <v>25.315701673575973</v>
      </c>
      <c r="H1674" s="195">
        <f t="shared" ca="1" si="128"/>
        <v>20.058131150067879</v>
      </c>
      <c r="O1674" s="154"/>
      <c r="P1674" s="154"/>
    </row>
    <row r="1675" spans="3:16" hidden="1" outlineLevel="2">
      <c r="C1675" s="179">
        <v>1651</v>
      </c>
      <c r="D1675" s="195">
        <f t="shared" ca="1" si="129"/>
        <v>2.4599784217225653</v>
      </c>
      <c r="E1675" s="195">
        <f t="shared" ca="1" si="125"/>
        <v>422.57450908314962</v>
      </c>
      <c r="F1675" s="195">
        <f t="shared" ca="1" si="126"/>
        <v>368.6018944793027</v>
      </c>
      <c r="G1675" s="195">
        <f t="shared" ca="1" si="127"/>
        <v>172.57450908314962</v>
      </c>
      <c r="H1675" s="195">
        <f t="shared" ca="1" si="128"/>
        <v>118.6018944793027</v>
      </c>
      <c r="O1675" s="154"/>
      <c r="P1675" s="154"/>
    </row>
    <row r="1676" spans="3:16" hidden="1" outlineLevel="2">
      <c r="C1676" s="179">
        <v>1652</v>
      </c>
      <c r="D1676" s="195">
        <f t="shared" ca="1" si="129"/>
        <v>-0.12539175074609696</v>
      </c>
      <c r="E1676" s="195">
        <f t="shared" ca="1" si="125"/>
        <v>239.4439585507283</v>
      </c>
      <c r="F1676" s="195">
        <f t="shared" ca="1" si="126"/>
        <v>244.02714532644524</v>
      </c>
      <c r="G1676" s="195">
        <f t="shared" ca="1" si="127"/>
        <v>0</v>
      </c>
      <c r="H1676" s="195">
        <f t="shared" ca="1" si="128"/>
        <v>0</v>
      </c>
      <c r="O1676" s="154"/>
      <c r="P1676" s="154"/>
    </row>
    <row r="1677" spans="3:16" hidden="1" outlineLevel="2">
      <c r="C1677" s="179">
        <v>1653</v>
      </c>
      <c r="D1677" s="195">
        <f t="shared" ca="1" si="129"/>
        <v>1.3225254027734339</v>
      </c>
      <c r="E1677" s="195">
        <f t="shared" ca="1" si="125"/>
        <v>329.12891423866228</v>
      </c>
      <c r="F1677" s="195">
        <f t="shared" ca="1" si="126"/>
        <v>307.43451823356611</v>
      </c>
      <c r="G1677" s="195">
        <f t="shared" ca="1" si="127"/>
        <v>79.128914238662276</v>
      </c>
      <c r="H1677" s="195">
        <f t="shared" ca="1" si="128"/>
        <v>57.434518233566109</v>
      </c>
      <c r="O1677" s="154"/>
      <c r="P1677" s="154"/>
    </row>
    <row r="1678" spans="3:16" hidden="1" outlineLevel="2">
      <c r="C1678" s="179">
        <v>1654</v>
      </c>
      <c r="D1678" s="195">
        <f t="shared" ca="1" si="129"/>
        <v>0.81916461182394062</v>
      </c>
      <c r="E1678" s="195">
        <f t="shared" ca="1" si="125"/>
        <v>294.66916361112243</v>
      </c>
      <c r="F1678" s="195">
        <f t="shared" ca="1" si="126"/>
        <v>283.71273015600428</v>
      </c>
      <c r="G1678" s="195">
        <f t="shared" ca="1" si="127"/>
        <v>44.669163611122428</v>
      </c>
      <c r="H1678" s="195">
        <f t="shared" ca="1" si="128"/>
        <v>33.712730156004284</v>
      </c>
      <c r="O1678" s="154"/>
      <c r="P1678" s="154"/>
    </row>
    <row r="1679" spans="3:16" hidden="1" outlineLevel="2">
      <c r="C1679" s="179">
        <v>1655</v>
      </c>
      <c r="D1679" s="195">
        <f t="shared" ca="1" si="129"/>
        <v>1.5498219664376784</v>
      </c>
      <c r="E1679" s="195">
        <f t="shared" ca="1" si="125"/>
        <v>345.98316978997786</v>
      </c>
      <c r="F1679" s="195">
        <f t="shared" ca="1" si="126"/>
        <v>318.78668333511922</v>
      </c>
      <c r="G1679" s="195">
        <f t="shared" ca="1" si="127"/>
        <v>95.983169789977865</v>
      </c>
      <c r="H1679" s="195">
        <f t="shared" ca="1" si="128"/>
        <v>68.786683335119221</v>
      </c>
      <c r="O1679" s="154"/>
      <c r="P1679" s="154"/>
    </row>
    <row r="1680" spans="3:16" hidden="1" outlineLevel="2">
      <c r="C1680" s="179">
        <v>1656</v>
      </c>
      <c r="D1680" s="195">
        <f t="shared" ca="1" si="129"/>
        <v>0.86238449291768793</v>
      </c>
      <c r="E1680" s="195">
        <f t="shared" ca="1" si="125"/>
        <v>297.48069545993997</v>
      </c>
      <c r="F1680" s="195">
        <f t="shared" ca="1" si="126"/>
        <v>285.67562062693924</v>
      </c>
      <c r="G1680" s="195">
        <f t="shared" ca="1" si="127"/>
        <v>47.480695459939966</v>
      </c>
      <c r="H1680" s="195">
        <f t="shared" ca="1" si="128"/>
        <v>35.675620626939235</v>
      </c>
      <c r="O1680" s="154"/>
      <c r="P1680" s="154"/>
    </row>
    <row r="1681" spans="3:16" hidden="1" outlineLevel="2">
      <c r="C1681" s="179">
        <v>1657</v>
      </c>
      <c r="D1681" s="195">
        <f t="shared" ca="1" si="129"/>
        <v>0.48384620470298173</v>
      </c>
      <c r="E1681" s="195">
        <f t="shared" ca="1" si="125"/>
        <v>273.73994037036078</v>
      </c>
      <c r="F1681" s="195">
        <f t="shared" ca="1" si="126"/>
        <v>268.93499493407649</v>
      </c>
      <c r="G1681" s="195">
        <f t="shared" ca="1" si="127"/>
        <v>23.739940370360785</v>
      </c>
      <c r="H1681" s="195">
        <f t="shared" ca="1" si="128"/>
        <v>18.934994934076485</v>
      </c>
      <c r="O1681" s="154"/>
      <c r="P1681" s="154"/>
    </row>
    <row r="1682" spans="3:16" hidden="1" outlineLevel="2">
      <c r="C1682" s="179">
        <v>1658</v>
      </c>
      <c r="D1682" s="195">
        <f t="shared" ca="1" si="129"/>
        <v>2.1591094911635769</v>
      </c>
      <c r="E1682" s="195">
        <f t="shared" ca="1" si="125"/>
        <v>395.54325922662906</v>
      </c>
      <c r="F1682" s="195">
        <f t="shared" ca="1" si="126"/>
        <v>351.32801681845791</v>
      </c>
      <c r="G1682" s="195">
        <f t="shared" ca="1" si="127"/>
        <v>145.54325922662906</v>
      </c>
      <c r="H1682" s="195">
        <f t="shared" ca="1" si="128"/>
        <v>101.32801681845791</v>
      </c>
      <c r="O1682" s="154"/>
      <c r="P1682" s="154"/>
    </row>
    <row r="1683" spans="3:16" hidden="1" outlineLevel="2">
      <c r="C1683" s="179">
        <v>1659</v>
      </c>
      <c r="D1683" s="195">
        <f t="shared" ca="1" si="129"/>
        <v>-0.86098207127887261</v>
      </c>
      <c r="E1683" s="195">
        <f t="shared" ca="1" si="125"/>
        <v>203.71025426872228</v>
      </c>
      <c r="F1683" s="195">
        <f t="shared" ca="1" si="126"/>
        <v>217.00764090361758</v>
      </c>
      <c r="G1683" s="195">
        <f t="shared" ca="1" si="127"/>
        <v>0</v>
      </c>
      <c r="H1683" s="195">
        <f t="shared" ca="1" si="128"/>
        <v>0</v>
      </c>
      <c r="O1683" s="154"/>
      <c r="P1683" s="154"/>
    </row>
    <row r="1684" spans="3:16" hidden="1" outlineLevel="2">
      <c r="C1684" s="179">
        <v>1660</v>
      </c>
      <c r="D1684" s="195">
        <f t="shared" ca="1" si="129"/>
        <v>0.51752605548154296</v>
      </c>
      <c r="E1684" s="195">
        <f t="shared" ca="1" si="125"/>
        <v>275.77312713723791</v>
      </c>
      <c r="F1684" s="195">
        <f t="shared" ca="1" si="126"/>
        <v>270.38383463871833</v>
      </c>
      <c r="G1684" s="195">
        <f t="shared" ca="1" si="127"/>
        <v>25.773127137237907</v>
      </c>
      <c r="H1684" s="195">
        <f t="shared" ca="1" si="128"/>
        <v>20.383834638718326</v>
      </c>
      <c r="O1684" s="154"/>
      <c r="P1684" s="154"/>
    </row>
    <row r="1685" spans="3:16" hidden="1" outlineLevel="2">
      <c r="C1685" s="179">
        <v>1661</v>
      </c>
      <c r="D1685" s="195">
        <f t="shared" ca="1" si="129"/>
        <v>0.40293296942757928</v>
      </c>
      <c r="E1685" s="195">
        <f t="shared" ca="1" si="125"/>
        <v>268.91642019579541</v>
      </c>
      <c r="F1685" s="195">
        <f t="shared" ca="1" si="126"/>
        <v>265.48592004077585</v>
      </c>
      <c r="G1685" s="195">
        <f t="shared" ca="1" si="127"/>
        <v>18.916420195795411</v>
      </c>
      <c r="H1685" s="195">
        <f t="shared" ca="1" si="128"/>
        <v>15.485920040775852</v>
      </c>
      <c r="O1685" s="154"/>
      <c r="P1685" s="154"/>
    </row>
    <row r="1686" spans="3:16" hidden="1" outlineLevel="2">
      <c r="C1686" s="179">
        <v>1662</v>
      </c>
      <c r="D1686" s="195">
        <f t="shared" ca="1" si="129"/>
        <v>7.4665105024163828E-3</v>
      </c>
      <c r="E1686" s="195">
        <f t="shared" ca="1" si="125"/>
        <v>246.53659486243973</v>
      </c>
      <c r="F1686" s="195">
        <f t="shared" ca="1" si="126"/>
        <v>249.25438975194524</v>
      </c>
      <c r="G1686" s="195">
        <f t="shared" ca="1" si="127"/>
        <v>0</v>
      </c>
      <c r="H1686" s="195">
        <f t="shared" ca="1" si="128"/>
        <v>0</v>
      </c>
      <c r="O1686" s="154"/>
      <c r="P1686" s="154"/>
    </row>
    <row r="1687" spans="3:16" hidden="1" outlineLevel="2">
      <c r="C1687" s="179">
        <v>1663</v>
      </c>
      <c r="D1687" s="195">
        <f t="shared" ca="1" si="129"/>
        <v>0.70650337330079827</v>
      </c>
      <c r="E1687" s="195">
        <f t="shared" ca="1" si="125"/>
        <v>287.46462411427188</v>
      </c>
      <c r="F1687" s="195">
        <f t="shared" ca="1" si="126"/>
        <v>278.65923174974586</v>
      </c>
      <c r="G1687" s="195">
        <f t="shared" ca="1" si="127"/>
        <v>37.464624114271885</v>
      </c>
      <c r="H1687" s="195">
        <f t="shared" ca="1" si="128"/>
        <v>28.659231749745857</v>
      </c>
      <c r="O1687" s="154"/>
      <c r="P1687" s="154"/>
    </row>
    <row r="1688" spans="3:16" hidden="1" outlineLevel="2">
      <c r="C1688" s="179">
        <v>1664</v>
      </c>
      <c r="D1688" s="195">
        <f t="shared" ca="1" si="129"/>
        <v>1.4964672471482761</v>
      </c>
      <c r="E1688" s="195">
        <f t="shared" ca="1" si="125"/>
        <v>341.95093530544057</v>
      </c>
      <c r="F1688" s="195">
        <f t="shared" ca="1" si="126"/>
        <v>316.08483043685175</v>
      </c>
      <c r="G1688" s="195">
        <f t="shared" ca="1" si="127"/>
        <v>91.950935305440566</v>
      </c>
      <c r="H1688" s="195">
        <f t="shared" ca="1" si="128"/>
        <v>66.084830436851746</v>
      </c>
      <c r="O1688" s="154"/>
      <c r="P1688" s="154"/>
    </row>
    <row r="1689" spans="3:16" hidden="1" outlineLevel="2">
      <c r="C1689" s="179">
        <v>1665</v>
      </c>
      <c r="D1689" s="195">
        <f t="shared" ca="1" si="129"/>
        <v>0.84573087004676206</v>
      </c>
      <c r="E1689" s="195">
        <f t="shared" ref="E1689:E1752" ca="1" si="130">$H$9 * EXP(($H$17 - $H$18 - ($H$11^2)/2)*$H$14 + $H$11*SQRT($H$14)*D1689)</f>
        <v>296.39418410470972</v>
      </c>
      <c r="F1689" s="195">
        <f t="shared" ref="F1689:F1752" ca="1" si="131">$H$9 * EXP(($H$17 - $H$18 - ($H$12^2)/2)*$H$14 + $H$12*SQRT($H$14)*D1689)</f>
        <v>284.91767025071891</v>
      </c>
      <c r="G1689" s="195">
        <f t="shared" ref="G1689:G1752" ca="1" si="132">MAX(E1689-$H$16, 0)</f>
        <v>46.394184104709723</v>
      </c>
      <c r="H1689" s="195">
        <f t="shared" ref="H1689:H1752" ca="1" si="133">MAX(F1689-$H$16, 0)</f>
        <v>34.917670250718913</v>
      </c>
      <c r="O1689" s="154"/>
      <c r="P1689" s="154"/>
    </row>
    <row r="1690" spans="3:16" hidden="1" outlineLevel="2">
      <c r="C1690" s="179">
        <v>1666</v>
      </c>
      <c r="D1690" s="195">
        <f t="shared" ref="D1690:D1753" ca="1" si="134">_xlfn.NORM.S.INV(RAND())</f>
        <v>0.40832054031044129</v>
      </c>
      <c r="E1690" s="195">
        <f t="shared" ca="1" si="130"/>
        <v>269.23493414515821</v>
      </c>
      <c r="F1690" s="195">
        <f t="shared" ca="1" si="131"/>
        <v>265.71419421056117</v>
      </c>
      <c r="G1690" s="195">
        <f t="shared" ca="1" si="132"/>
        <v>19.234934145158206</v>
      </c>
      <c r="H1690" s="195">
        <f t="shared" ca="1" si="133"/>
        <v>15.714194210561175</v>
      </c>
      <c r="O1690" s="154"/>
      <c r="P1690" s="154"/>
    </row>
    <row r="1691" spans="3:16" hidden="1" outlineLevel="2">
      <c r="C1691" s="179">
        <v>1667</v>
      </c>
      <c r="D1691" s="195">
        <f t="shared" ca="1" si="134"/>
        <v>-1.5725518680639956</v>
      </c>
      <c r="E1691" s="195">
        <f t="shared" ca="1" si="130"/>
        <v>174.22640193966248</v>
      </c>
      <c r="F1691" s="195">
        <f t="shared" ca="1" si="131"/>
        <v>193.72073143575633</v>
      </c>
      <c r="G1691" s="195">
        <f t="shared" ca="1" si="132"/>
        <v>0</v>
      </c>
      <c r="H1691" s="195">
        <f t="shared" ca="1" si="133"/>
        <v>0</v>
      </c>
      <c r="O1691" s="154"/>
      <c r="P1691" s="154"/>
    </row>
    <row r="1692" spans="3:16" hidden="1" outlineLevel="2">
      <c r="C1692" s="179">
        <v>1668</v>
      </c>
      <c r="D1692" s="195">
        <f t="shared" ca="1" si="134"/>
        <v>-0.43689917111850535</v>
      </c>
      <c r="E1692" s="195">
        <f t="shared" ca="1" si="130"/>
        <v>223.60393254161568</v>
      </c>
      <c r="F1692" s="195">
        <f t="shared" ca="1" si="131"/>
        <v>232.19684029713824</v>
      </c>
      <c r="G1692" s="195">
        <f t="shared" ca="1" si="132"/>
        <v>0</v>
      </c>
      <c r="H1692" s="195">
        <f t="shared" ca="1" si="133"/>
        <v>0</v>
      </c>
      <c r="O1692" s="154"/>
      <c r="P1692" s="154"/>
    </row>
    <row r="1693" spans="3:16" hidden="1" outlineLevel="2">
      <c r="C1693" s="179">
        <v>1669</v>
      </c>
      <c r="D1693" s="195">
        <f t="shared" ca="1" si="134"/>
        <v>-0.51784753917530191</v>
      </c>
      <c r="E1693" s="195">
        <f t="shared" ca="1" si="130"/>
        <v>219.66215393485939</v>
      </c>
      <c r="F1693" s="195">
        <f t="shared" ca="1" si="131"/>
        <v>229.21764530711988</v>
      </c>
      <c r="G1693" s="195">
        <f t="shared" ca="1" si="132"/>
        <v>0</v>
      </c>
      <c r="H1693" s="195">
        <f t="shared" ca="1" si="133"/>
        <v>0</v>
      </c>
      <c r="O1693" s="154"/>
      <c r="P1693" s="154"/>
    </row>
    <row r="1694" spans="3:16" hidden="1" outlineLevel="2">
      <c r="C1694" s="179">
        <v>1670</v>
      </c>
      <c r="D1694" s="195">
        <f t="shared" ca="1" si="134"/>
        <v>1.4251845198819653</v>
      </c>
      <c r="E1694" s="195">
        <f t="shared" ca="1" si="130"/>
        <v>336.63704401875776</v>
      </c>
      <c r="F1694" s="195">
        <f t="shared" ca="1" si="131"/>
        <v>312.51081325341994</v>
      </c>
      <c r="G1694" s="195">
        <f t="shared" ca="1" si="132"/>
        <v>86.637044018757763</v>
      </c>
      <c r="H1694" s="195">
        <f t="shared" ca="1" si="133"/>
        <v>62.51081325341994</v>
      </c>
      <c r="O1694" s="154"/>
      <c r="P1694" s="154"/>
    </row>
    <row r="1695" spans="3:16" hidden="1" outlineLevel="2">
      <c r="C1695" s="179">
        <v>1671</v>
      </c>
      <c r="D1695" s="195">
        <f t="shared" ca="1" si="134"/>
        <v>0.50060142548574937</v>
      </c>
      <c r="E1695" s="195">
        <f t="shared" ca="1" si="130"/>
        <v>274.74953966802065</v>
      </c>
      <c r="F1695" s="195">
        <f t="shared" ca="1" si="131"/>
        <v>269.65479794129254</v>
      </c>
      <c r="G1695" s="195">
        <f t="shared" ca="1" si="132"/>
        <v>24.749539668020645</v>
      </c>
      <c r="H1695" s="195">
        <f t="shared" ca="1" si="133"/>
        <v>19.654797941292543</v>
      </c>
      <c r="O1695" s="154"/>
      <c r="P1695" s="154"/>
    </row>
    <row r="1696" spans="3:16" hidden="1" outlineLevel="2">
      <c r="C1696" s="179">
        <v>1672</v>
      </c>
      <c r="D1696" s="195">
        <f t="shared" ca="1" si="134"/>
        <v>-0.18449402459053255</v>
      </c>
      <c r="E1696" s="195">
        <f t="shared" ca="1" si="130"/>
        <v>236.35471331514611</v>
      </c>
      <c r="F1696" s="195">
        <f t="shared" ca="1" si="131"/>
        <v>241.73716255077341</v>
      </c>
      <c r="G1696" s="195">
        <f t="shared" ca="1" si="132"/>
        <v>0</v>
      </c>
      <c r="H1696" s="195">
        <f t="shared" ca="1" si="133"/>
        <v>0</v>
      </c>
      <c r="O1696" s="154"/>
      <c r="P1696" s="154"/>
    </row>
    <row r="1697" spans="3:16" hidden="1" outlineLevel="2">
      <c r="C1697" s="179">
        <v>1673</v>
      </c>
      <c r="D1697" s="195">
        <f t="shared" ca="1" si="134"/>
        <v>1.3603996113003729</v>
      </c>
      <c r="E1697" s="195">
        <f t="shared" ca="1" si="130"/>
        <v>331.87920701553185</v>
      </c>
      <c r="F1697" s="195">
        <f t="shared" ca="1" si="131"/>
        <v>309.29765394777792</v>
      </c>
      <c r="G1697" s="195">
        <f t="shared" ca="1" si="132"/>
        <v>81.879207015531847</v>
      </c>
      <c r="H1697" s="195">
        <f t="shared" ca="1" si="133"/>
        <v>59.297653947777917</v>
      </c>
      <c r="O1697" s="154"/>
      <c r="P1697" s="154"/>
    </row>
    <row r="1698" spans="3:16" hidden="1" outlineLevel="2">
      <c r="C1698" s="179">
        <v>1674</v>
      </c>
      <c r="D1698" s="195">
        <f t="shared" ca="1" si="134"/>
        <v>0.46520587792189549</v>
      </c>
      <c r="E1698" s="195">
        <f t="shared" ca="1" si="130"/>
        <v>272.62111135670108</v>
      </c>
      <c r="F1698" s="195">
        <f t="shared" ca="1" si="131"/>
        <v>268.13646551957635</v>
      </c>
      <c r="G1698" s="195">
        <f t="shared" ca="1" si="132"/>
        <v>22.621111356701078</v>
      </c>
      <c r="H1698" s="195">
        <f t="shared" ca="1" si="133"/>
        <v>18.136465519576348</v>
      </c>
      <c r="O1698" s="154"/>
      <c r="P1698" s="154"/>
    </row>
    <row r="1699" spans="3:16" hidden="1" outlineLevel="2">
      <c r="C1699" s="179">
        <v>1675</v>
      </c>
      <c r="D1699" s="195">
        <f t="shared" ca="1" si="134"/>
        <v>-1.4733913470733895</v>
      </c>
      <c r="E1699" s="195">
        <f t="shared" ca="1" si="130"/>
        <v>178.06394657162122</v>
      </c>
      <c r="F1699" s="195">
        <f t="shared" ca="1" si="131"/>
        <v>196.8095335194684</v>
      </c>
      <c r="G1699" s="195">
        <f t="shared" ca="1" si="132"/>
        <v>0</v>
      </c>
      <c r="H1699" s="195">
        <f t="shared" ca="1" si="133"/>
        <v>0</v>
      </c>
      <c r="O1699" s="154"/>
      <c r="P1699" s="154"/>
    </row>
    <row r="1700" spans="3:16" hidden="1" outlineLevel="2">
      <c r="C1700" s="179">
        <v>1676</v>
      </c>
      <c r="D1700" s="195">
        <f t="shared" ca="1" si="134"/>
        <v>-4.5119693784582159E-2</v>
      </c>
      <c r="E1700" s="195">
        <f t="shared" ca="1" si="130"/>
        <v>243.70450010778285</v>
      </c>
      <c r="F1700" s="195">
        <f t="shared" ca="1" si="131"/>
        <v>247.17215392782924</v>
      </c>
      <c r="G1700" s="195">
        <f t="shared" ca="1" si="132"/>
        <v>0</v>
      </c>
      <c r="H1700" s="195">
        <f t="shared" ca="1" si="133"/>
        <v>0</v>
      </c>
      <c r="O1700" s="154"/>
      <c r="P1700" s="154"/>
    </row>
    <row r="1701" spans="3:16" hidden="1" outlineLevel="2">
      <c r="C1701" s="179">
        <v>1677</v>
      </c>
      <c r="D1701" s="195">
        <f t="shared" ca="1" si="134"/>
        <v>-0.66097001573058412</v>
      </c>
      <c r="E1701" s="195">
        <f t="shared" ca="1" si="130"/>
        <v>212.86208091933793</v>
      </c>
      <c r="F1701" s="195">
        <f t="shared" ca="1" si="131"/>
        <v>224.04344711765577</v>
      </c>
      <c r="G1701" s="195">
        <f t="shared" ca="1" si="132"/>
        <v>0</v>
      </c>
      <c r="H1701" s="195">
        <f t="shared" ca="1" si="133"/>
        <v>0</v>
      </c>
      <c r="O1701" s="154"/>
      <c r="P1701" s="154"/>
    </row>
    <row r="1702" spans="3:16" hidden="1" outlineLevel="2">
      <c r="C1702" s="179">
        <v>1678</v>
      </c>
      <c r="D1702" s="195">
        <f t="shared" ca="1" si="134"/>
        <v>0.34398930159274949</v>
      </c>
      <c r="E1702" s="195">
        <f t="shared" ca="1" si="130"/>
        <v>265.45617925007281</v>
      </c>
      <c r="F1702" s="195">
        <f t="shared" ca="1" si="131"/>
        <v>263.00121968455483</v>
      </c>
      <c r="G1702" s="195">
        <f t="shared" ca="1" si="132"/>
        <v>15.456179250072807</v>
      </c>
      <c r="H1702" s="195">
        <f t="shared" ca="1" si="133"/>
        <v>13.001219684554826</v>
      </c>
      <c r="O1702" s="154"/>
      <c r="P1702" s="154"/>
    </row>
    <row r="1703" spans="3:16" hidden="1" outlineLevel="2">
      <c r="C1703" s="179">
        <v>1679</v>
      </c>
      <c r="D1703" s="195">
        <f t="shared" ca="1" si="134"/>
        <v>0.83953702457258139</v>
      </c>
      <c r="E1703" s="195">
        <f t="shared" ca="1" si="130"/>
        <v>295.99110003596456</v>
      </c>
      <c r="F1703" s="195">
        <f t="shared" ca="1" si="131"/>
        <v>284.6362853137768</v>
      </c>
      <c r="G1703" s="195">
        <f t="shared" ca="1" si="132"/>
        <v>45.991100035964564</v>
      </c>
      <c r="H1703" s="195">
        <f t="shared" ca="1" si="133"/>
        <v>34.636285313776796</v>
      </c>
      <c r="O1703" s="154"/>
      <c r="P1703" s="154"/>
    </row>
    <row r="1704" spans="3:16" hidden="1" outlineLevel="2">
      <c r="C1704" s="179">
        <v>1680</v>
      </c>
      <c r="D1704" s="195">
        <f t="shared" ca="1" si="134"/>
        <v>0.49495180021639179</v>
      </c>
      <c r="E1704" s="195">
        <f t="shared" ca="1" si="130"/>
        <v>274.40870154461874</v>
      </c>
      <c r="F1704" s="195">
        <f t="shared" ca="1" si="131"/>
        <v>269.41187544322662</v>
      </c>
      <c r="G1704" s="195">
        <f t="shared" ca="1" si="132"/>
        <v>24.408701544618737</v>
      </c>
      <c r="H1704" s="195">
        <f t="shared" ca="1" si="133"/>
        <v>19.41187544322662</v>
      </c>
      <c r="O1704" s="154"/>
      <c r="P1704" s="154"/>
    </row>
    <row r="1705" spans="3:16" hidden="1" outlineLevel="2">
      <c r="C1705" s="179">
        <v>1681</v>
      </c>
      <c r="D1705" s="195">
        <f t="shared" ca="1" si="134"/>
        <v>1.0410418475666643</v>
      </c>
      <c r="E1705" s="195">
        <f t="shared" ca="1" si="130"/>
        <v>309.3901671956466</v>
      </c>
      <c r="F1705" s="195">
        <f t="shared" ca="1" si="131"/>
        <v>293.9347311491311</v>
      </c>
      <c r="G1705" s="195">
        <f t="shared" ca="1" si="132"/>
        <v>59.390167195646598</v>
      </c>
      <c r="H1705" s="195">
        <f t="shared" ca="1" si="133"/>
        <v>43.934731149131096</v>
      </c>
      <c r="O1705" s="154"/>
      <c r="P1705" s="154"/>
    </row>
    <row r="1706" spans="3:16" hidden="1" outlineLevel="2">
      <c r="C1706" s="179">
        <v>1682</v>
      </c>
      <c r="D1706" s="195">
        <f t="shared" ca="1" si="134"/>
        <v>1.1882703197750257</v>
      </c>
      <c r="E1706" s="195">
        <f t="shared" ca="1" si="130"/>
        <v>319.56208128947162</v>
      </c>
      <c r="F1706" s="195">
        <f t="shared" ca="1" si="131"/>
        <v>300.92008589308944</v>
      </c>
      <c r="G1706" s="195">
        <f t="shared" ca="1" si="132"/>
        <v>69.562081289471621</v>
      </c>
      <c r="H1706" s="195">
        <f t="shared" ca="1" si="133"/>
        <v>50.920085893089436</v>
      </c>
      <c r="O1706" s="154"/>
      <c r="P1706" s="154"/>
    </row>
    <row r="1707" spans="3:16" hidden="1" outlineLevel="2">
      <c r="C1707" s="179">
        <v>1683</v>
      </c>
      <c r="D1707" s="195">
        <f t="shared" ca="1" si="134"/>
        <v>0.34560631790839685</v>
      </c>
      <c r="E1707" s="195">
        <f t="shared" ca="1" si="130"/>
        <v>265.55050830018502</v>
      </c>
      <c r="F1707" s="195">
        <f t="shared" ca="1" si="131"/>
        <v>263.06907186653564</v>
      </c>
      <c r="G1707" s="195">
        <f t="shared" ca="1" si="132"/>
        <v>15.550508300185015</v>
      </c>
      <c r="H1707" s="195">
        <f t="shared" ca="1" si="133"/>
        <v>13.069071866535637</v>
      </c>
      <c r="O1707" s="154"/>
      <c r="P1707" s="154"/>
    </row>
    <row r="1708" spans="3:16" hidden="1" outlineLevel="2">
      <c r="C1708" s="179">
        <v>1684</v>
      </c>
      <c r="D1708" s="195">
        <f t="shared" ca="1" si="134"/>
        <v>-0.74580744488093365</v>
      </c>
      <c r="E1708" s="195">
        <f t="shared" ca="1" si="130"/>
        <v>208.93105859913595</v>
      </c>
      <c r="F1708" s="195">
        <f t="shared" ca="1" si="131"/>
        <v>221.03169067977865</v>
      </c>
      <c r="G1708" s="195">
        <f t="shared" ca="1" si="132"/>
        <v>0</v>
      </c>
      <c r="H1708" s="195">
        <f t="shared" ca="1" si="133"/>
        <v>0</v>
      </c>
      <c r="O1708" s="154"/>
      <c r="P1708" s="154"/>
    </row>
    <row r="1709" spans="3:16" hidden="1" outlineLevel="2">
      <c r="C1709" s="179">
        <v>1685</v>
      </c>
      <c r="D1709" s="195">
        <f t="shared" ca="1" si="134"/>
        <v>-0.55625809334054377</v>
      </c>
      <c r="E1709" s="195">
        <f t="shared" ca="1" si="130"/>
        <v>217.81613744690847</v>
      </c>
      <c r="F1709" s="195">
        <f t="shared" ca="1" si="131"/>
        <v>227.81739925100209</v>
      </c>
      <c r="G1709" s="195">
        <f t="shared" ca="1" si="132"/>
        <v>0</v>
      </c>
      <c r="H1709" s="195">
        <f t="shared" ca="1" si="133"/>
        <v>0</v>
      </c>
      <c r="O1709" s="154"/>
      <c r="P1709" s="154"/>
    </row>
    <row r="1710" spans="3:16" hidden="1" outlineLevel="2">
      <c r="C1710" s="179">
        <v>1686</v>
      </c>
      <c r="D1710" s="195">
        <f t="shared" ca="1" si="134"/>
        <v>0.49063712607793941</v>
      </c>
      <c r="E1710" s="195">
        <f t="shared" ca="1" si="130"/>
        <v>274.14868492402201</v>
      </c>
      <c r="F1710" s="195">
        <f t="shared" ca="1" si="131"/>
        <v>269.2265005480952</v>
      </c>
      <c r="G1710" s="195">
        <f t="shared" ca="1" si="132"/>
        <v>24.148684924022007</v>
      </c>
      <c r="H1710" s="195">
        <f t="shared" ca="1" si="133"/>
        <v>19.226500548095203</v>
      </c>
      <c r="O1710" s="154"/>
      <c r="P1710" s="154"/>
    </row>
    <row r="1711" spans="3:16" hidden="1" outlineLevel="2">
      <c r="C1711" s="179">
        <v>1687</v>
      </c>
      <c r="D1711" s="195">
        <f t="shared" ca="1" si="134"/>
        <v>-0.36327241922706965</v>
      </c>
      <c r="E1711" s="195">
        <f t="shared" ca="1" si="130"/>
        <v>227.25057902639105</v>
      </c>
      <c r="F1711" s="195">
        <f t="shared" ca="1" si="131"/>
        <v>234.940186277957</v>
      </c>
      <c r="G1711" s="195">
        <f t="shared" ca="1" si="132"/>
        <v>0</v>
      </c>
      <c r="H1711" s="195">
        <f t="shared" ca="1" si="133"/>
        <v>0</v>
      </c>
      <c r="O1711" s="154"/>
      <c r="P1711" s="154"/>
    </row>
    <row r="1712" spans="3:16" hidden="1" outlineLevel="2">
      <c r="C1712" s="179">
        <v>1688</v>
      </c>
      <c r="D1712" s="195">
        <f t="shared" ca="1" si="134"/>
        <v>-0.58214983400307174</v>
      </c>
      <c r="E1712" s="195">
        <f t="shared" ca="1" si="130"/>
        <v>216.58053817637534</v>
      </c>
      <c r="F1712" s="195">
        <f t="shared" ca="1" si="131"/>
        <v>226.87835259725674</v>
      </c>
      <c r="G1712" s="195">
        <f t="shared" ca="1" si="132"/>
        <v>0</v>
      </c>
      <c r="H1712" s="195">
        <f t="shared" ca="1" si="133"/>
        <v>0</v>
      </c>
      <c r="O1712" s="154"/>
      <c r="P1712" s="154"/>
    </row>
    <row r="1713" spans="3:16" hidden="1" outlineLevel="2">
      <c r="C1713" s="179">
        <v>1689</v>
      </c>
      <c r="D1713" s="195">
        <f t="shared" ca="1" si="134"/>
        <v>1.0812847149531031</v>
      </c>
      <c r="E1713" s="195">
        <f t="shared" ca="1" si="130"/>
        <v>312.1379216575337</v>
      </c>
      <c r="F1713" s="195">
        <f t="shared" ca="1" si="131"/>
        <v>295.82781677339943</v>
      </c>
      <c r="G1713" s="195">
        <f t="shared" ca="1" si="132"/>
        <v>62.137921657533695</v>
      </c>
      <c r="H1713" s="195">
        <f t="shared" ca="1" si="133"/>
        <v>45.827816773399434</v>
      </c>
      <c r="O1713" s="154"/>
      <c r="P1713" s="154"/>
    </row>
    <row r="1714" spans="3:16" hidden="1" outlineLevel="2">
      <c r="C1714" s="179">
        <v>1690</v>
      </c>
      <c r="D1714" s="195">
        <f t="shared" ca="1" si="134"/>
        <v>-0.9427769296799291</v>
      </c>
      <c r="E1714" s="195">
        <f t="shared" ca="1" si="130"/>
        <v>200.08195315003172</v>
      </c>
      <c r="F1714" s="195">
        <f t="shared" ca="1" si="131"/>
        <v>214.19440405987604</v>
      </c>
      <c r="G1714" s="195">
        <f t="shared" ca="1" si="132"/>
        <v>0</v>
      </c>
      <c r="H1714" s="195">
        <f t="shared" ca="1" si="133"/>
        <v>0</v>
      </c>
      <c r="O1714" s="154"/>
      <c r="P1714" s="154"/>
    </row>
    <row r="1715" spans="3:16" hidden="1" outlineLevel="2">
      <c r="C1715" s="179">
        <v>1691</v>
      </c>
      <c r="D1715" s="195">
        <f t="shared" ca="1" si="134"/>
        <v>0.6780213244960418</v>
      </c>
      <c r="E1715" s="195">
        <f t="shared" ca="1" si="130"/>
        <v>285.67130113377743</v>
      </c>
      <c r="F1715" s="195">
        <f t="shared" ca="1" si="131"/>
        <v>277.39596801956526</v>
      </c>
      <c r="G1715" s="195">
        <f t="shared" ca="1" si="132"/>
        <v>35.671301133777433</v>
      </c>
      <c r="H1715" s="195">
        <f t="shared" ca="1" si="133"/>
        <v>27.39596801956526</v>
      </c>
      <c r="O1715" s="154"/>
      <c r="P1715" s="154"/>
    </row>
    <row r="1716" spans="3:16" hidden="1" outlineLevel="2">
      <c r="C1716" s="179">
        <v>1692</v>
      </c>
      <c r="D1716" s="195">
        <f t="shared" ca="1" si="134"/>
        <v>1.1561669862145401</v>
      </c>
      <c r="E1716" s="195">
        <f t="shared" ca="1" si="130"/>
        <v>317.31594724619265</v>
      </c>
      <c r="F1716" s="195">
        <f t="shared" ca="1" si="131"/>
        <v>299.38290375257463</v>
      </c>
      <c r="G1716" s="195">
        <f t="shared" ca="1" si="132"/>
        <v>67.31594724619265</v>
      </c>
      <c r="H1716" s="195">
        <f t="shared" ca="1" si="133"/>
        <v>49.382903752574634</v>
      </c>
      <c r="O1716" s="154"/>
      <c r="P1716" s="154"/>
    </row>
    <row r="1717" spans="3:16" hidden="1" outlineLevel="2">
      <c r="C1717" s="179">
        <v>1693</v>
      </c>
      <c r="D1717" s="195">
        <f t="shared" ca="1" si="134"/>
        <v>3.00767479093455</v>
      </c>
      <c r="E1717" s="195">
        <f t="shared" ca="1" si="130"/>
        <v>476.61225089390683</v>
      </c>
      <c r="F1717" s="195">
        <f t="shared" ca="1" si="131"/>
        <v>402.25645507065167</v>
      </c>
      <c r="G1717" s="195">
        <f t="shared" ca="1" si="132"/>
        <v>226.61225089390683</v>
      </c>
      <c r="H1717" s="195">
        <f t="shared" ca="1" si="133"/>
        <v>152.25645507065167</v>
      </c>
      <c r="O1717" s="154"/>
      <c r="P1717" s="154"/>
    </row>
    <row r="1718" spans="3:16" hidden="1" outlineLevel="2">
      <c r="C1718" s="179">
        <v>1694</v>
      </c>
      <c r="D1718" s="195">
        <f t="shared" ca="1" si="134"/>
        <v>-0.22125467457754014</v>
      </c>
      <c r="E1718" s="195">
        <f t="shared" ca="1" si="130"/>
        <v>234.45339065743127</v>
      </c>
      <c r="F1718" s="195">
        <f t="shared" ca="1" si="131"/>
        <v>240.32368330054501</v>
      </c>
      <c r="G1718" s="195">
        <f t="shared" ca="1" si="132"/>
        <v>0</v>
      </c>
      <c r="H1718" s="195">
        <f t="shared" ca="1" si="133"/>
        <v>0</v>
      </c>
      <c r="O1718" s="154"/>
      <c r="P1718" s="154"/>
    </row>
    <row r="1719" spans="3:16" hidden="1" outlineLevel="2">
      <c r="C1719" s="179">
        <v>1695</v>
      </c>
      <c r="D1719" s="195">
        <f t="shared" ca="1" si="134"/>
        <v>0.29749535720083969</v>
      </c>
      <c r="E1719" s="195">
        <f t="shared" ca="1" si="130"/>
        <v>262.75822903360904</v>
      </c>
      <c r="F1719" s="195">
        <f t="shared" ca="1" si="131"/>
        <v>261.05773916255578</v>
      </c>
      <c r="G1719" s="195">
        <f t="shared" ca="1" si="132"/>
        <v>12.758229033609041</v>
      </c>
      <c r="H1719" s="195">
        <f t="shared" ca="1" si="133"/>
        <v>11.057739162555777</v>
      </c>
      <c r="O1719" s="154"/>
      <c r="P1719" s="154"/>
    </row>
    <row r="1720" spans="3:16" hidden="1" outlineLevel="2">
      <c r="C1720" s="179">
        <v>1696</v>
      </c>
      <c r="D1720" s="195">
        <f t="shared" ca="1" si="134"/>
        <v>0.55548255633961208</v>
      </c>
      <c r="E1720" s="195">
        <f t="shared" ca="1" si="130"/>
        <v>278.082592055156</v>
      </c>
      <c r="F1720" s="195">
        <f t="shared" ca="1" si="131"/>
        <v>272.02600436836269</v>
      </c>
      <c r="G1720" s="195">
        <f t="shared" ca="1" si="132"/>
        <v>28.082592055155999</v>
      </c>
      <c r="H1720" s="195">
        <f t="shared" ca="1" si="133"/>
        <v>22.026004368362692</v>
      </c>
      <c r="O1720" s="154"/>
      <c r="P1720" s="154"/>
    </row>
    <row r="1721" spans="3:16" hidden="1" outlineLevel="2">
      <c r="C1721" s="179">
        <v>1697</v>
      </c>
      <c r="D1721" s="195">
        <f t="shared" ca="1" si="134"/>
        <v>-0.52482978284508985</v>
      </c>
      <c r="E1721" s="195">
        <f t="shared" ca="1" si="130"/>
        <v>219.32542671650097</v>
      </c>
      <c r="F1721" s="195">
        <f t="shared" ca="1" si="131"/>
        <v>228.96247106352294</v>
      </c>
      <c r="G1721" s="195">
        <f t="shared" ca="1" si="132"/>
        <v>0</v>
      </c>
      <c r="H1721" s="195">
        <f t="shared" ca="1" si="133"/>
        <v>0</v>
      </c>
      <c r="O1721" s="154"/>
      <c r="P1721" s="154"/>
    </row>
    <row r="1722" spans="3:16" hidden="1" outlineLevel="2">
      <c r="C1722" s="179">
        <v>1698</v>
      </c>
      <c r="D1722" s="195">
        <f t="shared" ca="1" si="134"/>
        <v>-0.87411261660522066</v>
      </c>
      <c r="E1722" s="195">
        <f t="shared" ca="1" si="130"/>
        <v>203.1233998127617</v>
      </c>
      <c r="F1722" s="195">
        <f t="shared" ca="1" si="131"/>
        <v>216.55355434025427</v>
      </c>
      <c r="G1722" s="195">
        <f t="shared" ca="1" si="132"/>
        <v>0</v>
      </c>
      <c r="H1722" s="195">
        <f t="shared" ca="1" si="133"/>
        <v>0</v>
      </c>
      <c r="O1722" s="154"/>
      <c r="P1722" s="154"/>
    </row>
    <row r="1723" spans="3:16" hidden="1" outlineLevel="2">
      <c r="C1723" s="179">
        <v>1699</v>
      </c>
      <c r="D1723" s="195">
        <f t="shared" ca="1" si="134"/>
        <v>-1.2205035759392429</v>
      </c>
      <c r="E1723" s="195">
        <f t="shared" ca="1" si="130"/>
        <v>188.23781691357095</v>
      </c>
      <c r="F1723" s="195">
        <f t="shared" ca="1" si="131"/>
        <v>204.91166570969818</v>
      </c>
      <c r="G1723" s="195">
        <f t="shared" ca="1" si="132"/>
        <v>0</v>
      </c>
      <c r="H1723" s="195">
        <f t="shared" ca="1" si="133"/>
        <v>0</v>
      </c>
      <c r="O1723" s="154"/>
      <c r="P1723" s="154"/>
    </row>
    <row r="1724" spans="3:16" hidden="1" outlineLevel="2">
      <c r="C1724" s="179">
        <v>1700</v>
      </c>
      <c r="D1724" s="195">
        <f t="shared" ca="1" si="134"/>
        <v>-0.84095458119763056</v>
      </c>
      <c r="E1724" s="195">
        <f t="shared" ca="1" si="130"/>
        <v>204.60862658400561</v>
      </c>
      <c r="F1724" s="195">
        <f t="shared" ca="1" si="131"/>
        <v>217.70207517344107</v>
      </c>
      <c r="G1724" s="195">
        <f t="shared" ca="1" si="132"/>
        <v>0</v>
      </c>
      <c r="H1724" s="195">
        <f t="shared" ca="1" si="133"/>
        <v>0</v>
      </c>
      <c r="O1724" s="154"/>
      <c r="P1724" s="154"/>
    </row>
    <row r="1725" spans="3:16" hidden="1" outlineLevel="2">
      <c r="C1725" s="179">
        <v>1701</v>
      </c>
      <c r="D1725" s="195">
        <f t="shared" ca="1" si="134"/>
        <v>-1.0953346985607666</v>
      </c>
      <c r="E1725" s="195">
        <f t="shared" ca="1" si="130"/>
        <v>193.48649429340799</v>
      </c>
      <c r="F1725" s="195">
        <f t="shared" ca="1" si="131"/>
        <v>209.04444168023616</v>
      </c>
      <c r="G1725" s="195">
        <f t="shared" ca="1" si="132"/>
        <v>0</v>
      </c>
      <c r="H1725" s="195">
        <f t="shared" ca="1" si="133"/>
        <v>0</v>
      </c>
      <c r="O1725" s="154"/>
      <c r="P1725" s="154"/>
    </row>
    <row r="1726" spans="3:16" hidden="1" outlineLevel="2">
      <c r="C1726" s="179">
        <v>1702</v>
      </c>
      <c r="D1726" s="195">
        <f t="shared" ca="1" si="134"/>
        <v>0.66208444714188974</v>
      </c>
      <c r="E1726" s="195">
        <f t="shared" ca="1" si="130"/>
        <v>284.67274892867209</v>
      </c>
      <c r="F1726" s="195">
        <f t="shared" ca="1" si="131"/>
        <v>276.6916203850862</v>
      </c>
      <c r="G1726" s="195">
        <f t="shared" ca="1" si="132"/>
        <v>34.672748928672092</v>
      </c>
      <c r="H1726" s="195">
        <f t="shared" ca="1" si="133"/>
        <v>26.691620385086196</v>
      </c>
      <c r="O1726" s="154"/>
      <c r="P1726" s="154"/>
    </row>
    <row r="1727" spans="3:16" hidden="1" outlineLevel="2">
      <c r="C1727" s="179">
        <v>1703</v>
      </c>
      <c r="D1727" s="195">
        <f t="shared" ca="1" si="134"/>
        <v>0.95236657839842886</v>
      </c>
      <c r="E1727" s="195">
        <f t="shared" ca="1" si="130"/>
        <v>303.42055381428264</v>
      </c>
      <c r="F1727" s="195">
        <f t="shared" ca="1" si="131"/>
        <v>289.80595932377685</v>
      </c>
      <c r="G1727" s="195">
        <f t="shared" ca="1" si="132"/>
        <v>53.420553814282641</v>
      </c>
      <c r="H1727" s="195">
        <f t="shared" ca="1" si="133"/>
        <v>39.805959323776847</v>
      </c>
      <c r="O1727" s="154"/>
      <c r="P1727" s="154"/>
    </row>
    <row r="1728" spans="3:16" hidden="1" outlineLevel="2">
      <c r="C1728" s="179">
        <v>1704</v>
      </c>
      <c r="D1728" s="195">
        <f t="shared" ca="1" si="134"/>
        <v>-5.8269499457143388E-2</v>
      </c>
      <c r="E1728" s="195">
        <f t="shared" ca="1" si="130"/>
        <v>243.00140072361819</v>
      </c>
      <c r="F1728" s="195">
        <f t="shared" ca="1" si="131"/>
        <v>246.6541905287358</v>
      </c>
      <c r="G1728" s="195">
        <f t="shared" ca="1" si="132"/>
        <v>0</v>
      </c>
      <c r="H1728" s="195">
        <f t="shared" ca="1" si="133"/>
        <v>0</v>
      </c>
      <c r="O1728" s="154"/>
      <c r="P1728" s="154"/>
    </row>
    <row r="1729" spans="3:16" hidden="1" outlineLevel="2">
      <c r="C1729" s="179">
        <v>1705</v>
      </c>
      <c r="D1729" s="195">
        <f t="shared" ca="1" si="134"/>
        <v>-0.68839985990284713</v>
      </c>
      <c r="E1729" s="195">
        <f t="shared" ca="1" si="130"/>
        <v>211.58306875768778</v>
      </c>
      <c r="F1729" s="195">
        <f t="shared" ca="1" si="131"/>
        <v>223.06521622394681</v>
      </c>
      <c r="G1729" s="195">
        <f t="shared" ca="1" si="132"/>
        <v>0</v>
      </c>
      <c r="H1729" s="195">
        <f t="shared" ca="1" si="133"/>
        <v>0</v>
      </c>
      <c r="O1729" s="154"/>
      <c r="P1729" s="154"/>
    </row>
    <row r="1730" spans="3:16" hidden="1" outlineLevel="2">
      <c r="C1730" s="179">
        <v>1706</v>
      </c>
      <c r="D1730" s="195">
        <f t="shared" ca="1" si="134"/>
        <v>-1.4350314571121354</v>
      </c>
      <c r="E1730" s="195">
        <f t="shared" ca="1" si="130"/>
        <v>179.57105978388702</v>
      </c>
      <c r="F1730" s="195">
        <f t="shared" ca="1" si="131"/>
        <v>198.01759384948045</v>
      </c>
      <c r="G1730" s="195">
        <f t="shared" ca="1" si="132"/>
        <v>0</v>
      </c>
      <c r="H1730" s="195">
        <f t="shared" ca="1" si="133"/>
        <v>0</v>
      </c>
      <c r="O1730" s="154"/>
      <c r="P1730" s="154"/>
    </row>
    <row r="1731" spans="3:16" hidden="1" outlineLevel="2">
      <c r="C1731" s="179">
        <v>1707</v>
      </c>
      <c r="D1731" s="195">
        <f t="shared" ca="1" si="134"/>
        <v>0.86660049268019124</v>
      </c>
      <c r="E1731" s="195">
        <f t="shared" ca="1" si="130"/>
        <v>297.75638583122009</v>
      </c>
      <c r="F1731" s="195">
        <f t="shared" ca="1" si="131"/>
        <v>285.86782154122938</v>
      </c>
      <c r="G1731" s="195">
        <f t="shared" ca="1" si="132"/>
        <v>47.756385831220086</v>
      </c>
      <c r="H1731" s="195">
        <f t="shared" ca="1" si="133"/>
        <v>35.867821541229375</v>
      </c>
      <c r="O1731" s="154"/>
      <c r="P1731" s="154"/>
    </row>
    <row r="1732" spans="3:16" hidden="1" outlineLevel="2">
      <c r="C1732" s="179">
        <v>1708</v>
      </c>
      <c r="D1732" s="195">
        <f t="shared" ca="1" si="134"/>
        <v>0.25203362200918022</v>
      </c>
      <c r="E1732" s="195">
        <f t="shared" ca="1" si="130"/>
        <v>260.14669193856474</v>
      </c>
      <c r="F1732" s="195">
        <f t="shared" ca="1" si="131"/>
        <v>259.17129336421164</v>
      </c>
      <c r="G1732" s="195">
        <f t="shared" ca="1" si="132"/>
        <v>10.146691938564743</v>
      </c>
      <c r="H1732" s="195">
        <f t="shared" ca="1" si="133"/>
        <v>9.1712933642116354</v>
      </c>
      <c r="O1732" s="154"/>
      <c r="P1732" s="154"/>
    </row>
    <row r="1733" spans="3:16" hidden="1" outlineLevel="2">
      <c r="C1733" s="179">
        <v>1709</v>
      </c>
      <c r="D1733" s="195">
        <f t="shared" ca="1" si="134"/>
        <v>0.48597276952380686</v>
      </c>
      <c r="E1733" s="195">
        <f t="shared" ca="1" si="130"/>
        <v>273.86787241060586</v>
      </c>
      <c r="F1733" s="195">
        <f t="shared" ca="1" si="131"/>
        <v>269.02624543329586</v>
      </c>
      <c r="G1733" s="195">
        <f t="shared" ca="1" si="132"/>
        <v>23.867872410605855</v>
      </c>
      <c r="H1733" s="195">
        <f t="shared" ca="1" si="133"/>
        <v>19.026245433295855</v>
      </c>
      <c r="O1733" s="154"/>
      <c r="P1733" s="154"/>
    </row>
    <row r="1734" spans="3:16" hidden="1" outlineLevel="2">
      <c r="C1734" s="179">
        <v>1710</v>
      </c>
      <c r="D1734" s="195">
        <f t="shared" ca="1" si="134"/>
        <v>1.0478973717430256</v>
      </c>
      <c r="E1734" s="195">
        <f t="shared" ca="1" si="130"/>
        <v>309.8565423064997</v>
      </c>
      <c r="F1734" s="195">
        <f t="shared" ca="1" si="131"/>
        <v>294.25636719393214</v>
      </c>
      <c r="G1734" s="195">
        <f t="shared" ca="1" si="132"/>
        <v>59.856542306499705</v>
      </c>
      <c r="H1734" s="195">
        <f t="shared" ca="1" si="133"/>
        <v>44.256367193932135</v>
      </c>
      <c r="O1734" s="154"/>
      <c r="P1734" s="154"/>
    </row>
    <row r="1735" spans="3:16" hidden="1" outlineLevel="2">
      <c r="C1735" s="179">
        <v>1711</v>
      </c>
      <c r="D1735" s="195">
        <f t="shared" ca="1" si="134"/>
        <v>-0.738696016204483</v>
      </c>
      <c r="E1735" s="195">
        <f t="shared" ca="1" si="130"/>
        <v>209.25776697393536</v>
      </c>
      <c r="F1735" s="195">
        <f t="shared" ca="1" si="131"/>
        <v>221.28258649164357</v>
      </c>
      <c r="G1735" s="195">
        <f t="shared" ca="1" si="132"/>
        <v>0</v>
      </c>
      <c r="H1735" s="195">
        <f t="shared" ca="1" si="133"/>
        <v>0</v>
      </c>
      <c r="O1735" s="154"/>
      <c r="P1735" s="154"/>
    </row>
    <row r="1736" spans="3:16" hidden="1" outlineLevel="2">
      <c r="C1736" s="179">
        <v>1712</v>
      </c>
      <c r="D1736" s="195">
        <f t="shared" ca="1" si="134"/>
        <v>0.13937503939749463</v>
      </c>
      <c r="E1736" s="195">
        <f t="shared" ca="1" si="130"/>
        <v>253.78636072913017</v>
      </c>
      <c r="F1736" s="195">
        <f t="shared" ca="1" si="131"/>
        <v>254.55503551045462</v>
      </c>
      <c r="G1736" s="195">
        <f t="shared" ca="1" si="132"/>
        <v>3.7863607291301662</v>
      </c>
      <c r="H1736" s="195">
        <f t="shared" ca="1" si="133"/>
        <v>4.5550355104546156</v>
      </c>
      <c r="O1736" s="154"/>
      <c r="P1736" s="154"/>
    </row>
    <row r="1737" spans="3:16" hidden="1" outlineLevel="2">
      <c r="C1737" s="179">
        <v>1713</v>
      </c>
      <c r="D1737" s="195">
        <f t="shared" ca="1" si="134"/>
        <v>0.92594036543446201</v>
      </c>
      <c r="E1737" s="195">
        <f t="shared" ca="1" si="130"/>
        <v>301.6639217970922</v>
      </c>
      <c r="F1737" s="195">
        <f t="shared" ca="1" si="131"/>
        <v>288.58679352228546</v>
      </c>
      <c r="G1737" s="195">
        <f t="shared" ca="1" si="132"/>
        <v>51.6639217970922</v>
      </c>
      <c r="H1737" s="195">
        <f t="shared" ca="1" si="133"/>
        <v>38.586793522285461</v>
      </c>
      <c r="O1737" s="154"/>
      <c r="P1737" s="154"/>
    </row>
    <row r="1738" spans="3:16" hidden="1" outlineLevel="2">
      <c r="C1738" s="179">
        <v>1714</v>
      </c>
      <c r="D1738" s="195">
        <f t="shared" ca="1" si="134"/>
        <v>0.74469086464930923</v>
      </c>
      <c r="E1738" s="195">
        <f t="shared" ca="1" si="130"/>
        <v>289.88671162016357</v>
      </c>
      <c r="F1738" s="195">
        <f t="shared" ca="1" si="131"/>
        <v>280.36199286975011</v>
      </c>
      <c r="G1738" s="195">
        <f t="shared" ca="1" si="132"/>
        <v>39.886711620163567</v>
      </c>
      <c r="H1738" s="195">
        <f t="shared" ca="1" si="133"/>
        <v>30.361992869750111</v>
      </c>
      <c r="O1738" s="154"/>
      <c r="P1738" s="154"/>
    </row>
    <row r="1739" spans="3:16" hidden="1" outlineLevel="2">
      <c r="C1739" s="179">
        <v>1715</v>
      </c>
      <c r="D1739" s="195">
        <f t="shared" ca="1" si="134"/>
        <v>-1.263517241456164</v>
      </c>
      <c r="E1739" s="195">
        <f t="shared" ca="1" si="130"/>
        <v>186.46720327187288</v>
      </c>
      <c r="F1739" s="195">
        <f t="shared" ca="1" si="131"/>
        <v>203.51040291196165</v>
      </c>
      <c r="G1739" s="195">
        <f t="shared" ca="1" si="132"/>
        <v>0</v>
      </c>
      <c r="H1739" s="195">
        <f t="shared" ca="1" si="133"/>
        <v>0</v>
      </c>
      <c r="O1739" s="154"/>
      <c r="P1739" s="154"/>
    </row>
    <row r="1740" spans="3:16" hidden="1" outlineLevel="2">
      <c r="C1740" s="179">
        <v>1716</v>
      </c>
      <c r="D1740" s="195">
        <f t="shared" ca="1" si="134"/>
        <v>1.1869020162243114</v>
      </c>
      <c r="E1740" s="195">
        <f t="shared" ca="1" si="130"/>
        <v>319.46602330215467</v>
      </c>
      <c r="F1740" s="195">
        <f t="shared" ca="1" si="131"/>
        <v>300.8544075980862</v>
      </c>
      <c r="G1740" s="195">
        <f t="shared" ca="1" si="132"/>
        <v>69.466023302154667</v>
      </c>
      <c r="H1740" s="195">
        <f t="shared" ca="1" si="133"/>
        <v>50.854407598086198</v>
      </c>
      <c r="O1740" s="154"/>
      <c r="P1740" s="154"/>
    </row>
    <row r="1741" spans="3:16" hidden="1" outlineLevel="2">
      <c r="C1741" s="179">
        <v>1717</v>
      </c>
      <c r="D1741" s="195">
        <f t="shared" ca="1" si="134"/>
        <v>-6.3406809455922863E-2</v>
      </c>
      <c r="E1741" s="195">
        <f t="shared" ca="1" si="130"/>
        <v>242.72726821690014</v>
      </c>
      <c r="F1741" s="195">
        <f t="shared" ca="1" si="131"/>
        <v>246.45212977924226</v>
      </c>
      <c r="G1741" s="195">
        <f t="shared" ca="1" si="132"/>
        <v>0</v>
      </c>
      <c r="H1741" s="195">
        <f t="shared" ca="1" si="133"/>
        <v>0</v>
      </c>
      <c r="O1741" s="154"/>
      <c r="P1741" s="154"/>
    </row>
    <row r="1742" spans="3:16" hidden="1" outlineLevel="2">
      <c r="C1742" s="179">
        <v>1718</v>
      </c>
      <c r="D1742" s="195">
        <f t="shared" ca="1" si="134"/>
        <v>1.2737204140637724E-2</v>
      </c>
      <c r="E1742" s="195">
        <f t="shared" ca="1" si="130"/>
        <v>246.82226295035264</v>
      </c>
      <c r="F1742" s="195">
        <f t="shared" ca="1" si="131"/>
        <v>249.46405614365028</v>
      </c>
      <c r="G1742" s="195">
        <f t="shared" ca="1" si="132"/>
        <v>0</v>
      </c>
      <c r="H1742" s="195">
        <f t="shared" ca="1" si="133"/>
        <v>0</v>
      </c>
      <c r="O1742" s="154"/>
      <c r="P1742" s="154"/>
    </row>
    <row r="1743" spans="3:16" hidden="1" outlineLevel="2">
      <c r="C1743" s="179">
        <v>1719</v>
      </c>
      <c r="D1743" s="195">
        <f t="shared" ca="1" si="134"/>
        <v>0.65810607163187884</v>
      </c>
      <c r="E1743" s="195">
        <f t="shared" ca="1" si="130"/>
        <v>284.4240219241313</v>
      </c>
      <c r="F1743" s="195">
        <f t="shared" ca="1" si="131"/>
        <v>276.51607087995234</v>
      </c>
      <c r="G1743" s="195">
        <f t="shared" ca="1" si="132"/>
        <v>34.424021924131296</v>
      </c>
      <c r="H1743" s="195">
        <f t="shared" ca="1" si="133"/>
        <v>26.516070879952338</v>
      </c>
      <c r="O1743" s="154"/>
      <c r="P1743" s="154"/>
    </row>
    <row r="1744" spans="3:16" hidden="1" outlineLevel="2">
      <c r="C1744" s="179">
        <v>1720</v>
      </c>
      <c r="D1744" s="195">
        <f t="shared" ca="1" si="134"/>
        <v>-0.83546537957015143</v>
      </c>
      <c r="E1744" s="195">
        <f t="shared" ca="1" si="130"/>
        <v>204.85554649522641</v>
      </c>
      <c r="F1744" s="195">
        <f t="shared" ca="1" si="131"/>
        <v>217.89279575170963</v>
      </c>
      <c r="G1744" s="195">
        <f t="shared" ca="1" si="132"/>
        <v>0</v>
      </c>
      <c r="H1744" s="195">
        <f t="shared" ca="1" si="133"/>
        <v>0</v>
      </c>
      <c r="O1744" s="154"/>
      <c r="P1744" s="154"/>
    </row>
    <row r="1745" spans="3:16" hidden="1" outlineLevel="2">
      <c r="C1745" s="179">
        <v>1721</v>
      </c>
      <c r="D1745" s="195">
        <f t="shared" ca="1" si="134"/>
        <v>-0.52552929200516685</v>
      </c>
      <c r="E1745" s="195">
        <f t="shared" ca="1" si="130"/>
        <v>219.29172049393964</v>
      </c>
      <c r="F1745" s="195">
        <f t="shared" ca="1" si="131"/>
        <v>228.93692234535692</v>
      </c>
      <c r="G1745" s="195">
        <f t="shared" ca="1" si="132"/>
        <v>0</v>
      </c>
      <c r="H1745" s="195">
        <f t="shared" ca="1" si="133"/>
        <v>0</v>
      </c>
      <c r="O1745" s="154"/>
      <c r="P1745" s="154"/>
    </row>
    <row r="1746" spans="3:16" hidden="1" outlineLevel="2">
      <c r="C1746" s="179">
        <v>1722</v>
      </c>
      <c r="D1746" s="195">
        <f t="shared" ca="1" si="134"/>
        <v>-1.1480105821258157</v>
      </c>
      <c r="E1746" s="195">
        <f t="shared" ca="1" si="130"/>
        <v>191.26004516419681</v>
      </c>
      <c r="F1746" s="195">
        <f t="shared" ca="1" si="131"/>
        <v>207.29514840934434</v>
      </c>
      <c r="G1746" s="195">
        <f t="shared" ca="1" si="132"/>
        <v>0</v>
      </c>
      <c r="H1746" s="195">
        <f t="shared" ca="1" si="133"/>
        <v>0</v>
      </c>
      <c r="O1746" s="154"/>
      <c r="P1746" s="154"/>
    </row>
    <row r="1747" spans="3:16" hidden="1" outlineLevel="2">
      <c r="C1747" s="179">
        <v>1723</v>
      </c>
      <c r="D1747" s="195">
        <f t="shared" ca="1" si="134"/>
        <v>-1.1431594075802247</v>
      </c>
      <c r="E1747" s="195">
        <f t="shared" ca="1" si="130"/>
        <v>191.46401394355544</v>
      </c>
      <c r="F1747" s="195">
        <f t="shared" ca="1" si="131"/>
        <v>207.45563536410785</v>
      </c>
      <c r="G1747" s="195">
        <f t="shared" ca="1" si="132"/>
        <v>0</v>
      </c>
      <c r="H1747" s="195">
        <f t="shared" ca="1" si="133"/>
        <v>0</v>
      </c>
      <c r="O1747" s="154"/>
      <c r="P1747" s="154"/>
    </row>
    <row r="1748" spans="3:16" hidden="1" outlineLevel="2">
      <c r="C1748" s="179">
        <v>1724</v>
      </c>
      <c r="D1748" s="195">
        <f t="shared" ca="1" si="134"/>
        <v>-0.29243247640024167</v>
      </c>
      <c r="E1748" s="195">
        <f t="shared" ca="1" si="130"/>
        <v>230.8153240642869</v>
      </c>
      <c r="F1748" s="195">
        <f t="shared" ca="1" si="131"/>
        <v>237.61028564040726</v>
      </c>
      <c r="G1748" s="195">
        <f t="shared" ca="1" si="132"/>
        <v>0</v>
      </c>
      <c r="H1748" s="195">
        <f t="shared" ca="1" si="133"/>
        <v>0</v>
      </c>
      <c r="O1748" s="154"/>
      <c r="P1748" s="154"/>
    </row>
    <row r="1749" spans="3:16" hidden="1" outlineLevel="2">
      <c r="C1749" s="179">
        <v>1725</v>
      </c>
      <c r="D1749" s="195">
        <f t="shared" ca="1" si="134"/>
        <v>1.5276308680745101</v>
      </c>
      <c r="E1749" s="195">
        <f t="shared" ca="1" si="130"/>
        <v>344.30035423093136</v>
      </c>
      <c r="F1749" s="195">
        <f t="shared" ca="1" si="131"/>
        <v>317.66014464184974</v>
      </c>
      <c r="G1749" s="195">
        <f t="shared" ca="1" si="132"/>
        <v>94.300354230931362</v>
      </c>
      <c r="H1749" s="195">
        <f t="shared" ca="1" si="133"/>
        <v>67.66014464184974</v>
      </c>
      <c r="O1749" s="154"/>
      <c r="P1749" s="154"/>
    </row>
    <row r="1750" spans="3:16" hidden="1" outlineLevel="2">
      <c r="C1750" s="179">
        <v>1726</v>
      </c>
      <c r="D1750" s="195">
        <f t="shared" ca="1" si="134"/>
        <v>-0.19469325840626572</v>
      </c>
      <c r="E1750" s="195">
        <f t="shared" ca="1" si="130"/>
        <v>235.82565156673598</v>
      </c>
      <c r="F1750" s="195">
        <f t="shared" ca="1" si="131"/>
        <v>241.3441618341451</v>
      </c>
      <c r="G1750" s="195">
        <f t="shared" ca="1" si="132"/>
        <v>0</v>
      </c>
      <c r="H1750" s="195">
        <f t="shared" ca="1" si="133"/>
        <v>0</v>
      </c>
      <c r="O1750" s="154"/>
      <c r="P1750" s="154"/>
    </row>
    <row r="1751" spans="3:16" hidden="1" outlineLevel="2">
      <c r="C1751" s="179">
        <v>1727</v>
      </c>
      <c r="D1751" s="195">
        <f t="shared" ca="1" si="134"/>
        <v>1.0190921814287131</v>
      </c>
      <c r="E1751" s="195">
        <f t="shared" ca="1" si="130"/>
        <v>307.90166773129982</v>
      </c>
      <c r="F1751" s="195">
        <f t="shared" ca="1" si="131"/>
        <v>292.90729622090208</v>
      </c>
      <c r="G1751" s="195">
        <f t="shared" ca="1" si="132"/>
        <v>57.901667731299824</v>
      </c>
      <c r="H1751" s="195">
        <f t="shared" ca="1" si="133"/>
        <v>42.907296220902083</v>
      </c>
      <c r="O1751" s="154"/>
      <c r="P1751" s="154"/>
    </row>
    <row r="1752" spans="3:16" hidden="1" outlineLevel="2">
      <c r="C1752" s="179">
        <v>1728</v>
      </c>
      <c r="D1752" s="195">
        <f t="shared" ca="1" si="134"/>
        <v>0.75062776369885653</v>
      </c>
      <c r="E1752" s="195">
        <f t="shared" ca="1" si="130"/>
        <v>290.26509523771671</v>
      </c>
      <c r="F1752" s="195">
        <f t="shared" ca="1" si="131"/>
        <v>280.62764916772016</v>
      </c>
      <c r="G1752" s="195">
        <f t="shared" ca="1" si="132"/>
        <v>40.265095237716707</v>
      </c>
      <c r="H1752" s="195">
        <f t="shared" ca="1" si="133"/>
        <v>30.627649167720165</v>
      </c>
      <c r="O1752" s="154"/>
      <c r="P1752" s="154"/>
    </row>
    <row r="1753" spans="3:16" hidden="1" outlineLevel="2">
      <c r="C1753" s="179">
        <v>1729</v>
      </c>
      <c r="D1753" s="195">
        <f t="shared" ca="1" si="134"/>
        <v>-0.90290690141972418</v>
      </c>
      <c r="E1753" s="195">
        <f t="shared" ref="E1753:E1816" ca="1" si="135">$H$9 * EXP(($H$17 - $H$18 - ($H$11^2)/2)*$H$14 + $H$11*SQRT($H$14)*D1753)</f>
        <v>201.84238470417853</v>
      </c>
      <c r="F1753" s="195">
        <f t="shared" ref="F1753:F1816" ca="1" si="136">$H$9 * EXP(($H$17 - $H$18 - ($H$12^2)/2)*$H$14 + $H$12*SQRT($H$14)*D1753)</f>
        <v>215.56110083502438</v>
      </c>
      <c r="G1753" s="195">
        <f t="shared" ref="G1753:G1816" ca="1" si="137">MAX(E1753-$H$16, 0)</f>
        <v>0</v>
      </c>
      <c r="H1753" s="195">
        <f t="shared" ref="H1753:H1816" ca="1" si="138">MAX(F1753-$H$16, 0)</f>
        <v>0</v>
      </c>
      <c r="O1753" s="154"/>
      <c r="P1753" s="154"/>
    </row>
    <row r="1754" spans="3:16" hidden="1" outlineLevel="2">
      <c r="C1754" s="179">
        <v>1730</v>
      </c>
      <c r="D1754" s="195">
        <f t="shared" ref="D1754:D1817" ca="1" si="139">_xlfn.NORM.S.INV(RAND())</f>
        <v>-0.18763555424908079</v>
      </c>
      <c r="E1754" s="195">
        <f t="shared" ca="1" si="135"/>
        <v>236.19162733637958</v>
      </c>
      <c r="F1754" s="195">
        <f t="shared" ca="1" si="136"/>
        <v>241.61604379500722</v>
      </c>
      <c r="G1754" s="195">
        <f t="shared" ca="1" si="137"/>
        <v>0</v>
      </c>
      <c r="H1754" s="195">
        <f t="shared" ca="1" si="138"/>
        <v>0</v>
      </c>
      <c r="O1754" s="154"/>
      <c r="P1754" s="154"/>
    </row>
    <row r="1755" spans="3:16" hidden="1" outlineLevel="2">
      <c r="C1755" s="179">
        <v>1731</v>
      </c>
      <c r="D1755" s="195">
        <f t="shared" ca="1" si="139"/>
        <v>-0.53704329772356152</v>
      </c>
      <c r="E1755" s="195">
        <f t="shared" ca="1" si="135"/>
        <v>218.73765574569953</v>
      </c>
      <c r="F1755" s="195">
        <f t="shared" ca="1" si="136"/>
        <v>228.51679676703824</v>
      </c>
      <c r="G1755" s="195">
        <f t="shared" ca="1" si="137"/>
        <v>0</v>
      </c>
      <c r="H1755" s="195">
        <f t="shared" ca="1" si="138"/>
        <v>0</v>
      </c>
      <c r="O1755" s="154"/>
      <c r="P1755" s="154"/>
    </row>
    <row r="1756" spans="3:16" hidden="1" outlineLevel="2">
      <c r="C1756" s="179">
        <v>1732</v>
      </c>
      <c r="D1756" s="195">
        <f t="shared" ca="1" si="139"/>
        <v>1.018875193689762</v>
      </c>
      <c r="E1756" s="195">
        <f t="shared" ca="1" si="135"/>
        <v>307.88698868123038</v>
      </c>
      <c r="F1756" s="195">
        <f t="shared" ca="1" si="136"/>
        <v>292.89715725867211</v>
      </c>
      <c r="G1756" s="195">
        <f t="shared" ca="1" si="137"/>
        <v>57.886988681230378</v>
      </c>
      <c r="H1756" s="195">
        <f t="shared" ca="1" si="138"/>
        <v>42.897157258672109</v>
      </c>
      <c r="O1756" s="154"/>
      <c r="P1756" s="154"/>
    </row>
    <row r="1757" spans="3:16" hidden="1" outlineLevel="2">
      <c r="C1757" s="179">
        <v>1733</v>
      </c>
      <c r="D1757" s="195">
        <f t="shared" ca="1" si="139"/>
        <v>-2.1379234926497128</v>
      </c>
      <c r="E1757" s="195">
        <f t="shared" ca="1" si="135"/>
        <v>153.87407884565701</v>
      </c>
      <c r="F1757" s="195">
        <f t="shared" ca="1" si="136"/>
        <v>177.01336800715586</v>
      </c>
      <c r="G1757" s="195">
        <f t="shared" ca="1" si="137"/>
        <v>0</v>
      </c>
      <c r="H1757" s="195">
        <f t="shared" ca="1" si="138"/>
        <v>0</v>
      </c>
      <c r="O1757" s="154"/>
      <c r="P1757" s="154"/>
    </row>
    <row r="1758" spans="3:16" hidden="1" outlineLevel="2">
      <c r="C1758" s="179">
        <v>1734</v>
      </c>
      <c r="D1758" s="195">
        <f t="shared" ca="1" si="139"/>
        <v>-4.2072995341211929E-2</v>
      </c>
      <c r="E1758" s="195">
        <f t="shared" ca="1" si="135"/>
        <v>243.86769232996127</v>
      </c>
      <c r="F1758" s="195">
        <f t="shared" ca="1" si="136"/>
        <v>247.292316770875</v>
      </c>
      <c r="G1758" s="195">
        <f t="shared" ca="1" si="137"/>
        <v>0</v>
      </c>
      <c r="H1758" s="195">
        <f t="shared" ca="1" si="138"/>
        <v>0</v>
      </c>
      <c r="O1758" s="154"/>
      <c r="P1758" s="154"/>
    </row>
    <row r="1759" spans="3:16" hidden="1" outlineLevel="2">
      <c r="C1759" s="179">
        <v>1735</v>
      </c>
      <c r="D1759" s="195">
        <f t="shared" ca="1" si="139"/>
        <v>-0.74704146798034665</v>
      </c>
      <c r="E1759" s="195">
        <f t="shared" ca="1" si="135"/>
        <v>208.87441791530546</v>
      </c>
      <c r="F1759" s="195">
        <f t="shared" ca="1" si="136"/>
        <v>220.98818251894298</v>
      </c>
      <c r="G1759" s="195">
        <f t="shared" ca="1" si="137"/>
        <v>0</v>
      </c>
      <c r="H1759" s="195">
        <f t="shared" ca="1" si="138"/>
        <v>0</v>
      </c>
      <c r="O1759" s="154"/>
      <c r="P1759" s="154"/>
    </row>
    <row r="1760" spans="3:16" hidden="1" outlineLevel="2">
      <c r="C1760" s="179">
        <v>1736</v>
      </c>
      <c r="D1760" s="195">
        <f t="shared" ca="1" si="139"/>
        <v>-0.16535236082198948</v>
      </c>
      <c r="E1760" s="195">
        <f t="shared" ca="1" si="135"/>
        <v>237.35084923539097</v>
      </c>
      <c r="F1760" s="195">
        <f t="shared" ca="1" si="136"/>
        <v>242.47646474545266</v>
      </c>
      <c r="G1760" s="195">
        <f t="shared" ca="1" si="137"/>
        <v>0</v>
      </c>
      <c r="H1760" s="195">
        <f t="shared" ca="1" si="138"/>
        <v>0</v>
      </c>
      <c r="O1760" s="154"/>
      <c r="P1760" s="154"/>
    </row>
    <row r="1761" spans="3:16" hidden="1" outlineLevel="2">
      <c r="C1761" s="179">
        <v>1737</v>
      </c>
      <c r="D1761" s="195">
        <f t="shared" ca="1" si="139"/>
        <v>1.9630021196449896</v>
      </c>
      <c r="E1761" s="195">
        <f t="shared" ca="1" si="135"/>
        <v>378.86210263947083</v>
      </c>
      <c r="F1761" s="195">
        <f t="shared" ca="1" si="136"/>
        <v>340.50703411881551</v>
      </c>
      <c r="G1761" s="195">
        <f t="shared" ca="1" si="137"/>
        <v>128.86210263947083</v>
      </c>
      <c r="H1761" s="195">
        <f t="shared" ca="1" si="138"/>
        <v>90.507034118815511</v>
      </c>
      <c r="O1761" s="154"/>
      <c r="P1761" s="154"/>
    </row>
    <row r="1762" spans="3:16" hidden="1" outlineLevel="2">
      <c r="C1762" s="179">
        <v>1738</v>
      </c>
      <c r="D1762" s="195">
        <f t="shared" ca="1" si="139"/>
        <v>-1.0940594135858412</v>
      </c>
      <c r="E1762" s="195">
        <f t="shared" ca="1" si="135"/>
        <v>193.54071682790288</v>
      </c>
      <c r="F1762" s="195">
        <f t="shared" ca="1" si="136"/>
        <v>209.08697464759641</v>
      </c>
      <c r="G1762" s="195">
        <f t="shared" ca="1" si="137"/>
        <v>0</v>
      </c>
      <c r="H1762" s="195">
        <f t="shared" ca="1" si="138"/>
        <v>0</v>
      </c>
      <c r="O1762" s="154"/>
      <c r="P1762" s="154"/>
    </row>
    <row r="1763" spans="3:16" hidden="1" outlineLevel="2">
      <c r="C1763" s="179">
        <v>1739</v>
      </c>
      <c r="D1763" s="195">
        <f t="shared" ca="1" si="139"/>
        <v>-0.42317696442979758</v>
      </c>
      <c r="E1763" s="195">
        <f t="shared" ca="1" si="135"/>
        <v>224.27911215803567</v>
      </c>
      <c r="F1763" s="195">
        <f t="shared" ca="1" si="136"/>
        <v>232.70569212255219</v>
      </c>
      <c r="G1763" s="195">
        <f t="shared" ca="1" si="137"/>
        <v>0</v>
      </c>
      <c r="H1763" s="195">
        <f t="shared" ca="1" si="138"/>
        <v>0</v>
      </c>
      <c r="O1763" s="154"/>
      <c r="P1763" s="154"/>
    </row>
    <row r="1764" spans="3:16" hidden="1" outlineLevel="2">
      <c r="C1764" s="179">
        <v>1740</v>
      </c>
      <c r="D1764" s="195">
        <f t="shared" ca="1" si="139"/>
        <v>-0.36022803575895945</v>
      </c>
      <c r="E1764" s="195">
        <f t="shared" ca="1" si="135"/>
        <v>227.40263751860559</v>
      </c>
      <c r="F1764" s="195">
        <f t="shared" ca="1" si="136"/>
        <v>235.05431573884925</v>
      </c>
      <c r="G1764" s="195">
        <f t="shared" ca="1" si="137"/>
        <v>0</v>
      </c>
      <c r="H1764" s="195">
        <f t="shared" ca="1" si="138"/>
        <v>0</v>
      </c>
      <c r="O1764" s="154"/>
      <c r="P1764" s="154"/>
    </row>
    <row r="1765" spans="3:16" hidden="1" outlineLevel="2">
      <c r="C1765" s="179">
        <v>1741</v>
      </c>
      <c r="D1765" s="195">
        <f t="shared" ca="1" si="139"/>
        <v>1.7654596356334229</v>
      </c>
      <c r="E1765" s="195">
        <f t="shared" ca="1" si="135"/>
        <v>362.77003120773514</v>
      </c>
      <c r="F1765" s="195">
        <f t="shared" ca="1" si="136"/>
        <v>329.9437941806421</v>
      </c>
      <c r="G1765" s="195">
        <f t="shared" ca="1" si="137"/>
        <v>112.77003120773514</v>
      </c>
      <c r="H1765" s="195">
        <f t="shared" ca="1" si="138"/>
        <v>79.943794180642101</v>
      </c>
      <c r="O1765" s="154"/>
      <c r="P1765" s="154"/>
    </row>
    <row r="1766" spans="3:16" hidden="1" outlineLevel="2">
      <c r="C1766" s="179">
        <v>1742</v>
      </c>
      <c r="D1766" s="195">
        <f t="shared" ca="1" si="139"/>
        <v>-0.2566932070988408</v>
      </c>
      <c r="E1766" s="195">
        <f t="shared" ca="1" si="135"/>
        <v>232.63493122072882</v>
      </c>
      <c r="F1766" s="195">
        <f t="shared" ca="1" si="136"/>
        <v>238.96886550540432</v>
      </c>
      <c r="G1766" s="195">
        <f t="shared" ca="1" si="137"/>
        <v>0</v>
      </c>
      <c r="H1766" s="195">
        <f t="shared" ca="1" si="138"/>
        <v>0</v>
      </c>
      <c r="O1766" s="154"/>
      <c r="P1766" s="154"/>
    </row>
    <row r="1767" spans="3:16" hidden="1" outlineLevel="2">
      <c r="C1767" s="179">
        <v>1743</v>
      </c>
      <c r="D1767" s="195">
        <f t="shared" ca="1" si="139"/>
        <v>-0.80555257570357497</v>
      </c>
      <c r="E1767" s="195">
        <f t="shared" ca="1" si="135"/>
        <v>206.20635523016273</v>
      </c>
      <c r="F1767" s="195">
        <f t="shared" ca="1" si="136"/>
        <v>218.93504658864711</v>
      </c>
      <c r="G1767" s="195">
        <f t="shared" ca="1" si="137"/>
        <v>0</v>
      </c>
      <c r="H1767" s="195">
        <f t="shared" ca="1" si="138"/>
        <v>0</v>
      </c>
      <c r="O1767" s="154"/>
      <c r="P1767" s="154"/>
    </row>
    <row r="1768" spans="3:16" hidden="1" outlineLevel="2">
      <c r="C1768" s="179">
        <v>1744</v>
      </c>
      <c r="D1768" s="195">
        <f t="shared" ca="1" si="139"/>
        <v>-3.1655205656502114</v>
      </c>
      <c r="E1768" s="195">
        <f t="shared" ca="1" si="135"/>
        <v>122.77524401686378</v>
      </c>
      <c r="F1768" s="195">
        <f t="shared" ca="1" si="136"/>
        <v>150.24919769640852</v>
      </c>
      <c r="G1768" s="195">
        <f t="shared" ca="1" si="137"/>
        <v>0</v>
      </c>
      <c r="H1768" s="195">
        <f t="shared" ca="1" si="138"/>
        <v>0</v>
      </c>
      <c r="O1768" s="154"/>
      <c r="P1768" s="154"/>
    </row>
    <row r="1769" spans="3:16" hidden="1" outlineLevel="2">
      <c r="C1769" s="179">
        <v>1745</v>
      </c>
      <c r="D1769" s="195">
        <f t="shared" ca="1" si="139"/>
        <v>0.91122519666854529</v>
      </c>
      <c r="E1769" s="195">
        <f t="shared" ca="1" si="135"/>
        <v>300.69017104143182</v>
      </c>
      <c r="F1769" s="195">
        <f t="shared" ca="1" si="136"/>
        <v>287.91013790780335</v>
      </c>
      <c r="G1769" s="195">
        <f t="shared" ca="1" si="137"/>
        <v>50.690171041431825</v>
      </c>
      <c r="H1769" s="195">
        <f t="shared" ca="1" si="138"/>
        <v>37.910137907803346</v>
      </c>
      <c r="O1769" s="154"/>
      <c r="P1769" s="154"/>
    </row>
    <row r="1770" spans="3:16" hidden="1" outlineLevel="2">
      <c r="C1770" s="179">
        <v>1746</v>
      </c>
      <c r="D1770" s="195">
        <f t="shared" ca="1" si="139"/>
        <v>-1.0988373979933213</v>
      </c>
      <c r="E1770" s="195">
        <f t="shared" ca="1" si="135"/>
        <v>193.33764475531993</v>
      </c>
      <c r="F1770" s="195">
        <f t="shared" ca="1" si="136"/>
        <v>208.92766508659895</v>
      </c>
      <c r="G1770" s="195">
        <f t="shared" ca="1" si="137"/>
        <v>0</v>
      </c>
      <c r="H1770" s="195">
        <f t="shared" ca="1" si="138"/>
        <v>0</v>
      </c>
      <c r="O1770" s="154"/>
      <c r="P1770" s="154"/>
    </row>
    <row r="1771" spans="3:16" hidden="1" outlineLevel="2">
      <c r="C1771" s="179">
        <v>1747</v>
      </c>
      <c r="D1771" s="195">
        <f t="shared" ca="1" si="139"/>
        <v>-2.0655947011493359</v>
      </c>
      <c r="E1771" s="195">
        <f t="shared" ca="1" si="135"/>
        <v>156.33894401378672</v>
      </c>
      <c r="F1771" s="195">
        <f t="shared" ca="1" si="136"/>
        <v>179.06765378665179</v>
      </c>
      <c r="G1771" s="195">
        <f t="shared" ca="1" si="137"/>
        <v>0</v>
      </c>
      <c r="H1771" s="195">
        <f t="shared" ca="1" si="138"/>
        <v>0</v>
      </c>
      <c r="O1771" s="154"/>
      <c r="P1771" s="154"/>
    </row>
    <row r="1772" spans="3:16" hidden="1" outlineLevel="2">
      <c r="C1772" s="179">
        <v>1748</v>
      </c>
      <c r="D1772" s="195">
        <f t="shared" ca="1" si="139"/>
        <v>1.2606433524930176</v>
      </c>
      <c r="E1772" s="195">
        <f t="shared" ca="1" si="135"/>
        <v>324.68421158680763</v>
      </c>
      <c r="F1772" s="195">
        <f t="shared" ca="1" si="136"/>
        <v>304.41448953977249</v>
      </c>
      <c r="G1772" s="195">
        <f t="shared" ca="1" si="137"/>
        <v>74.684211586807635</v>
      </c>
      <c r="H1772" s="195">
        <f t="shared" ca="1" si="138"/>
        <v>54.414489539772489</v>
      </c>
      <c r="O1772" s="154"/>
      <c r="P1772" s="154"/>
    </row>
    <row r="1773" spans="3:16" hidden="1" outlineLevel="2">
      <c r="C1773" s="179">
        <v>1749</v>
      </c>
      <c r="D1773" s="195">
        <f t="shared" ca="1" si="139"/>
        <v>1.6712403441195092</v>
      </c>
      <c r="E1773" s="195">
        <f t="shared" ca="1" si="135"/>
        <v>355.33736215140709</v>
      </c>
      <c r="F1773" s="195">
        <f t="shared" ca="1" si="136"/>
        <v>325.02163474379449</v>
      </c>
      <c r="G1773" s="195">
        <f t="shared" ca="1" si="137"/>
        <v>105.33736215140709</v>
      </c>
      <c r="H1773" s="195">
        <f t="shared" ca="1" si="138"/>
        <v>75.021634743794493</v>
      </c>
      <c r="O1773" s="154"/>
      <c r="P1773" s="154"/>
    </row>
    <row r="1774" spans="3:16" hidden="1" outlineLevel="2">
      <c r="C1774" s="179">
        <v>1750</v>
      </c>
      <c r="D1774" s="195">
        <f t="shared" ca="1" si="139"/>
        <v>0.36289305052744092</v>
      </c>
      <c r="E1774" s="195">
        <f t="shared" ca="1" si="135"/>
        <v>266.56103116088428</v>
      </c>
      <c r="F1774" s="195">
        <f t="shared" ca="1" si="136"/>
        <v>263.79554124226922</v>
      </c>
      <c r="G1774" s="195">
        <f t="shared" ca="1" si="137"/>
        <v>16.561031160884284</v>
      </c>
      <c r="H1774" s="195">
        <f t="shared" ca="1" si="138"/>
        <v>13.795541242269223</v>
      </c>
      <c r="O1774" s="154"/>
      <c r="P1774" s="154"/>
    </row>
    <row r="1775" spans="3:16" hidden="1" outlineLevel="2">
      <c r="C1775" s="179">
        <v>1751</v>
      </c>
      <c r="D1775" s="195">
        <f t="shared" ca="1" si="139"/>
        <v>0.92626299580900306</v>
      </c>
      <c r="E1775" s="195">
        <f t="shared" ca="1" si="135"/>
        <v>301.68530659187212</v>
      </c>
      <c r="F1775" s="195">
        <f t="shared" ca="1" si="136"/>
        <v>288.60164701265035</v>
      </c>
      <c r="G1775" s="195">
        <f t="shared" ca="1" si="137"/>
        <v>51.68530659187212</v>
      </c>
      <c r="H1775" s="195">
        <f t="shared" ca="1" si="138"/>
        <v>38.601647012650346</v>
      </c>
      <c r="O1775" s="154"/>
      <c r="P1775" s="154"/>
    </row>
    <row r="1776" spans="3:16" hidden="1" outlineLevel="2">
      <c r="C1776" s="179">
        <v>1752</v>
      </c>
      <c r="D1776" s="195">
        <f t="shared" ca="1" si="139"/>
        <v>-9.5395660379757163E-2</v>
      </c>
      <c r="E1776" s="195">
        <f t="shared" ca="1" si="135"/>
        <v>241.0272524011535</v>
      </c>
      <c r="F1776" s="195">
        <f t="shared" ca="1" si="136"/>
        <v>245.1976628992247</v>
      </c>
      <c r="G1776" s="195">
        <f t="shared" ca="1" si="137"/>
        <v>0</v>
      </c>
      <c r="H1776" s="195">
        <f t="shared" ca="1" si="138"/>
        <v>0</v>
      </c>
      <c r="O1776" s="154"/>
      <c r="P1776" s="154"/>
    </row>
    <row r="1777" spans="3:16" hidden="1" outlineLevel="2">
      <c r="C1777" s="179">
        <v>1753</v>
      </c>
      <c r="D1777" s="195">
        <f t="shared" ca="1" si="139"/>
        <v>5.3154582614861515E-2</v>
      </c>
      <c r="E1777" s="195">
        <f t="shared" ca="1" si="135"/>
        <v>249.02388773859357</v>
      </c>
      <c r="F1777" s="195">
        <f t="shared" ca="1" si="136"/>
        <v>251.07771827490362</v>
      </c>
      <c r="G1777" s="195">
        <f t="shared" ca="1" si="137"/>
        <v>0</v>
      </c>
      <c r="H1777" s="195">
        <f t="shared" ca="1" si="138"/>
        <v>1.0777182749036172</v>
      </c>
      <c r="O1777" s="154"/>
      <c r="P1777" s="154"/>
    </row>
    <row r="1778" spans="3:16" hidden="1" outlineLevel="2">
      <c r="C1778" s="179">
        <v>1754</v>
      </c>
      <c r="D1778" s="195">
        <f t="shared" ca="1" si="139"/>
        <v>0.51422110162447598</v>
      </c>
      <c r="E1778" s="195">
        <f t="shared" ca="1" si="135"/>
        <v>275.57294711139389</v>
      </c>
      <c r="F1778" s="195">
        <f t="shared" ca="1" si="136"/>
        <v>270.24131743943889</v>
      </c>
      <c r="G1778" s="195">
        <f t="shared" ca="1" si="137"/>
        <v>25.572947111393887</v>
      </c>
      <c r="H1778" s="195">
        <f t="shared" ca="1" si="138"/>
        <v>20.241317439438888</v>
      </c>
      <c r="O1778" s="154"/>
      <c r="P1778" s="154"/>
    </row>
    <row r="1779" spans="3:16" hidden="1" outlineLevel="2">
      <c r="C1779" s="179">
        <v>1755</v>
      </c>
      <c r="D1779" s="195">
        <f t="shared" ca="1" si="139"/>
        <v>-4.0284041302552011E-2</v>
      </c>
      <c r="E1779" s="195">
        <f t="shared" ca="1" si="135"/>
        <v>243.96356611542396</v>
      </c>
      <c r="F1779" s="195">
        <f t="shared" ca="1" si="136"/>
        <v>247.3629009577885</v>
      </c>
      <c r="G1779" s="195">
        <f t="shared" ca="1" si="137"/>
        <v>0</v>
      </c>
      <c r="H1779" s="195">
        <f t="shared" ca="1" si="138"/>
        <v>0</v>
      </c>
      <c r="O1779" s="154"/>
      <c r="P1779" s="154"/>
    </row>
    <row r="1780" spans="3:16" hidden="1" outlineLevel="2">
      <c r="C1780" s="179">
        <v>1756</v>
      </c>
      <c r="D1780" s="195">
        <f t="shared" ca="1" si="139"/>
        <v>0.69450140502883373</v>
      </c>
      <c r="E1780" s="195">
        <f t="shared" ca="1" si="135"/>
        <v>286.70757256167195</v>
      </c>
      <c r="F1780" s="195">
        <f t="shared" ca="1" si="136"/>
        <v>278.12620886684221</v>
      </c>
      <c r="G1780" s="195">
        <f t="shared" ca="1" si="137"/>
        <v>36.707572561671952</v>
      </c>
      <c r="H1780" s="195">
        <f t="shared" ca="1" si="138"/>
        <v>28.126208866842205</v>
      </c>
      <c r="O1780" s="154"/>
      <c r="P1780" s="154"/>
    </row>
    <row r="1781" spans="3:16" hidden="1" outlineLevel="2">
      <c r="C1781" s="179">
        <v>1757</v>
      </c>
      <c r="D1781" s="195">
        <f t="shared" ca="1" si="139"/>
        <v>0.38018097750406465</v>
      </c>
      <c r="E1781" s="195">
        <f t="shared" ca="1" si="135"/>
        <v>267.57546967059989</v>
      </c>
      <c r="F1781" s="195">
        <f t="shared" ca="1" si="136"/>
        <v>264.52406717513566</v>
      </c>
      <c r="G1781" s="195">
        <f t="shared" ca="1" si="137"/>
        <v>17.575469670599887</v>
      </c>
      <c r="H1781" s="195">
        <f t="shared" ca="1" si="138"/>
        <v>14.524067175135656</v>
      </c>
      <c r="O1781" s="154"/>
      <c r="P1781" s="154"/>
    </row>
    <row r="1782" spans="3:16" hidden="1" outlineLevel="2">
      <c r="C1782" s="179">
        <v>1758</v>
      </c>
      <c r="D1782" s="195">
        <f t="shared" ca="1" si="139"/>
        <v>-2.9107698046638038E-2</v>
      </c>
      <c r="E1782" s="195">
        <f t="shared" ca="1" si="135"/>
        <v>244.56338358894681</v>
      </c>
      <c r="F1782" s="195">
        <f t="shared" ca="1" si="136"/>
        <v>247.80432618725644</v>
      </c>
      <c r="G1782" s="195">
        <f t="shared" ca="1" si="137"/>
        <v>0</v>
      </c>
      <c r="H1782" s="195">
        <f t="shared" ca="1" si="138"/>
        <v>0</v>
      </c>
      <c r="O1782" s="154"/>
      <c r="P1782" s="154"/>
    </row>
    <row r="1783" spans="3:16" hidden="1" outlineLevel="2">
      <c r="C1783" s="179">
        <v>1759</v>
      </c>
      <c r="D1783" s="195">
        <f t="shared" ca="1" si="139"/>
        <v>2.1380540894073015</v>
      </c>
      <c r="E1783" s="195">
        <f t="shared" ca="1" si="135"/>
        <v>393.71762230913981</v>
      </c>
      <c r="F1783" s="195">
        <f t="shared" ca="1" si="136"/>
        <v>350.14991512837827</v>
      </c>
      <c r="G1783" s="195">
        <f t="shared" ca="1" si="137"/>
        <v>143.71762230913981</v>
      </c>
      <c r="H1783" s="195">
        <f t="shared" ca="1" si="138"/>
        <v>100.14991512837827</v>
      </c>
      <c r="O1783" s="154"/>
      <c r="P1783" s="154"/>
    </row>
    <row r="1784" spans="3:16" hidden="1" outlineLevel="2">
      <c r="C1784" s="179">
        <v>1760</v>
      </c>
      <c r="D1784" s="195">
        <f t="shared" ca="1" si="139"/>
        <v>1.5643322356910285</v>
      </c>
      <c r="E1784" s="195">
        <f t="shared" ca="1" si="135"/>
        <v>347.08797061957608</v>
      </c>
      <c r="F1784" s="195">
        <f t="shared" ca="1" si="136"/>
        <v>319.52546145867899</v>
      </c>
      <c r="G1784" s="195">
        <f t="shared" ca="1" si="137"/>
        <v>97.087970619576083</v>
      </c>
      <c r="H1784" s="195">
        <f t="shared" ca="1" si="138"/>
        <v>69.52546145867899</v>
      </c>
      <c r="O1784" s="154"/>
      <c r="P1784" s="154"/>
    </row>
    <row r="1785" spans="3:16" hidden="1" outlineLevel="2">
      <c r="C1785" s="179">
        <v>1761</v>
      </c>
      <c r="D1785" s="195">
        <f t="shared" ca="1" si="139"/>
        <v>7.9071945488198875E-2</v>
      </c>
      <c r="E1785" s="195">
        <f t="shared" ca="1" si="135"/>
        <v>250.44598731912694</v>
      </c>
      <c r="F1785" s="195">
        <f t="shared" ca="1" si="136"/>
        <v>252.11795631637426</v>
      </c>
      <c r="G1785" s="195">
        <f t="shared" ca="1" si="137"/>
        <v>0.44598731912694234</v>
      </c>
      <c r="H1785" s="195">
        <f t="shared" ca="1" si="138"/>
        <v>2.1179563163742614</v>
      </c>
      <c r="O1785" s="154"/>
      <c r="P1785" s="154"/>
    </row>
    <row r="1786" spans="3:16" hidden="1" outlineLevel="2">
      <c r="C1786" s="179">
        <v>1762</v>
      </c>
      <c r="D1786" s="195">
        <f t="shared" ca="1" si="139"/>
        <v>-0.37493950718693647</v>
      </c>
      <c r="E1786" s="195">
        <f t="shared" ca="1" si="135"/>
        <v>226.66878130793646</v>
      </c>
      <c r="F1786" s="195">
        <f t="shared" ca="1" si="136"/>
        <v>234.50331718403481</v>
      </c>
      <c r="G1786" s="195">
        <f t="shared" ca="1" si="137"/>
        <v>0</v>
      </c>
      <c r="H1786" s="195">
        <f t="shared" ca="1" si="138"/>
        <v>0</v>
      </c>
      <c r="O1786" s="154"/>
      <c r="P1786" s="154"/>
    </row>
    <row r="1787" spans="3:16" hidden="1" outlineLevel="2">
      <c r="C1787" s="179">
        <v>1763</v>
      </c>
      <c r="D1787" s="195">
        <f t="shared" ca="1" si="139"/>
        <v>-1.250175790605996</v>
      </c>
      <c r="E1787" s="195">
        <f t="shared" ca="1" si="135"/>
        <v>187.01460135382786</v>
      </c>
      <c r="F1787" s="195">
        <f t="shared" ca="1" si="136"/>
        <v>203.94400119606163</v>
      </c>
      <c r="G1787" s="195">
        <f t="shared" ca="1" si="137"/>
        <v>0</v>
      </c>
      <c r="H1787" s="195">
        <f t="shared" ca="1" si="138"/>
        <v>0</v>
      </c>
      <c r="O1787" s="154"/>
      <c r="P1787" s="154"/>
    </row>
    <row r="1788" spans="3:16" hidden="1" outlineLevel="2">
      <c r="C1788" s="179">
        <v>1764</v>
      </c>
      <c r="D1788" s="195">
        <f t="shared" ca="1" si="139"/>
        <v>-3.0188132687847685E-2</v>
      </c>
      <c r="E1788" s="195">
        <f t="shared" ca="1" si="135"/>
        <v>244.50533395893066</v>
      </c>
      <c r="F1788" s="195">
        <f t="shared" ca="1" si="136"/>
        <v>247.7616185451154</v>
      </c>
      <c r="G1788" s="195">
        <f t="shared" ca="1" si="137"/>
        <v>0</v>
      </c>
      <c r="H1788" s="195">
        <f t="shared" ca="1" si="138"/>
        <v>0</v>
      </c>
      <c r="O1788" s="154"/>
      <c r="P1788" s="154"/>
    </row>
    <row r="1789" spans="3:16" hidden="1" outlineLevel="2">
      <c r="C1789" s="179">
        <v>1765</v>
      </c>
      <c r="D1789" s="195">
        <f t="shared" ca="1" si="139"/>
        <v>2.7261697008329135</v>
      </c>
      <c r="E1789" s="195">
        <f t="shared" ca="1" si="135"/>
        <v>448.02641124183413</v>
      </c>
      <c r="F1789" s="195">
        <f t="shared" ca="1" si="136"/>
        <v>384.59161144739022</v>
      </c>
      <c r="G1789" s="195">
        <f t="shared" ca="1" si="137"/>
        <v>198.02641124183413</v>
      </c>
      <c r="H1789" s="195">
        <f t="shared" ca="1" si="138"/>
        <v>134.59161144739022</v>
      </c>
      <c r="O1789" s="154"/>
      <c r="P1789" s="154"/>
    </row>
    <row r="1790" spans="3:16" hidden="1" outlineLevel="2">
      <c r="C1790" s="179">
        <v>1766</v>
      </c>
      <c r="D1790" s="195">
        <f t="shared" ca="1" si="139"/>
        <v>0.11650970644458701</v>
      </c>
      <c r="E1790" s="195">
        <f t="shared" ca="1" si="135"/>
        <v>252.51456777905011</v>
      </c>
      <c r="F1790" s="195">
        <f t="shared" ca="1" si="136"/>
        <v>253.62819923492287</v>
      </c>
      <c r="G1790" s="195">
        <f t="shared" ca="1" si="137"/>
        <v>2.5145677790501111</v>
      </c>
      <c r="H1790" s="195">
        <f t="shared" ca="1" si="138"/>
        <v>3.6281992349228744</v>
      </c>
      <c r="O1790" s="154"/>
      <c r="P1790" s="154"/>
    </row>
    <row r="1791" spans="3:16" hidden="1" outlineLevel="2">
      <c r="C1791" s="179">
        <v>1767</v>
      </c>
      <c r="D1791" s="195">
        <f t="shared" ca="1" si="139"/>
        <v>0.84096649208950169</v>
      </c>
      <c r="E1791" s="195">
        <f t="shared" ca="1" si="135"/>
        <v>296.08407846735378</v>
      </c>
      <c r="F1791" s="195">
        <f t="shared" ca="1" si="136"/>
        <v>284.70120100868064</v>
      </c>
      <c r="G1791" s="195">
        <f t="shared" ca="1" si="137"/>
        <v>46.084078467353777</v>
      </c>
      <c r="H1791" s="195">
        <f t="shared" ca="1" si="138"/>
        <v>34.701201008680641</v>
      </c>
      <c r="O1791" s="154"/>
      <c r="P1791" s="154"/>
    </row>
    <row r="1792" spans="3:16" hidden="1" outlineLevel="2">
      <c r="C1792" s="179">
        <v>1768</v>
      </c>
      <c r="D1792" s="195">
        <f t="shared" ca="1" si="139"/>
        <v>0.92736339704449022</v>
      </c>
      <c r="E1792" s="195">
        <f t="shared" ca="1" si="135"/>
        <v>301.75825550045715</v>
      </c>
      <c r="F1792" s="195">
        <f t="shared" ca="1" si="136"/>
        <v>288.65231383078606</v>
      </c>
      <c r="G1792" s="195">
        <f t="shared" ca="1" si="137"/>
        <v>51.758255500457153</v>
      </c>
      <c r="H1792" s="195">
        <f t="shared" ca="1" si="138"/>
        <v>38.652313830786056</v>
      </c>
      <c r="O1792" s="154"/>
      <c r="P1792" s="154"/>
    </row>
    <row r="1793" spans="3:16" hidden="1" outlineLevel="2">
      <c r="C1793" s="179">
        <v>1769</v>
      </c>
      <c r="D1793" s="195">
        <f t="shared" ca="1" si="139"/>
        <v>-0.19697049442696862</v>
      </c>
      <c r="E1793" s="195">
        <f t="shared" ca="1" si="135"/>
        <v>235.70768701746587</v>
      </c>
      <c r="F1793" s="195">
        <f t="shared" ca="1" si="136"/>
        <v>241.2565018078526</v>
      </c>
      <c r="G1793" s="195">
        <f t="shared" ca="1" si="137"/>
        <v>0</v>
      </c>
      <c r="H1793" s="195">
        <f t="shared" ca="1" si="138"/>
        <v>0</v>
      </c>
      <c r="O1793" s="154"/>
      <c r="P1793" s="154"/>
    </row>
    <row r="1794" spans="3:16" hidden="1" outlineLevel="2">
      <c r="C1794" s="179">
        <v>1770</v>
      </c>
      <c r="D1794" s="195">
        <f t="shared" ca="1" si="139"/>
        <v>-0.55697825317250882</v>
      </c>
      <c r="E1794" s="195">
        <f t="shared" ca="1" si="135"/>
        <v>217.78167503598527</v>
      </c>
      <c r="F1794" s="195">
        <f t="shared" ca="1" si="136"/>
        <v>227.79122787996204</v>
      </c>
      <c r="G1794" s="195">
        <f t="shared" ca="1" si="137"/>
        <v>0</v>
      </c>
      <c r="H1794" s="195">
        <f t="shared" ca="1" si="138"/>
        <v>0</v>
      </c>
      <c r="O1794" s="154"/>
      <c r="P1794" s="154"/>
    </row>
    <row r="1795" spans="3:16" hidden="1" outlineLevel="2">
      <c r="C1795" s="179">
        <v>1771</v>
      </c>
      <c r="D1795" s="195">
        <f t="shared" ca="1" si="139"/>
        <v>-0.26078486191396455</v>
      </c>
      <c r="E1795" s="195">
        <f t="shared" ca="1" si="135"/>
        <v>232.42588622159693</v>
      </c>
      <c r="F1795" s="195">
        <f t="shared" ca="1" si="136"/>
        <v>238.812933876291</v>
      </c>
      <c r="G1795" s="195">
        <f t="shared" ca="1" si="137"/>
        <v>0</v>
      </c>
      <c r="H1795" s="195">
        <f t="shared" ca="1" si="138"/>
        <v>0</v>
      </c>
      <c r="O1795" s="154"/>
      <c r="P1795" s="154"/>
    </row>
    <row r="1796" spans="3:16" hidden="1" outlineLevel="2">
      <c r="C1796" s="179">
        <v>1772</v>
      </c>
      <c r="D1796" s="195">
        <f t="shared" ca="1" si="139"/>
        <v>1.7529033369752223</v>
      </c>
      <c r="E1796" s="195">
        <f t="shared" ca="1" si="135"/>
        <v>361.77059477536136</v>
      </c>
      <c r="F1796" s="195">
        <f t="shared" ca="1" si="136"/>
        <v>329.28355339460194</v>
      </c>
      <c r="G1796" s="195">
        <f t="shared" ca="1" si="137"/>
        <v>111.77059477536136</v>
      </c>
      <c r="H1796" s="195">
        <f t="shared" ca="1" si="138"/>
        <v>79.283553394601938</v>
      </c>
      <c r="O1796" s="154"/>
      <c r="P1796" s="154"/>
    </row>
    <row r="1797" spans="3:16" hidden="1" outlineLevel="2">
      <c r="C1797" s="179">
        <v>1773</v>
      </c>
      <c r="D1797" s="195">
        <f t="shared" ca="1" si="139"/>
        <v>-1.1110898151503346</v>
      </c>
      <c r="E1797" s="195">
        <f t="shared" ca="1" si="135"/>
        <v>192.81787042501784</v>
      </c>
      <c r="F1797" s="195">
        <f t="shared" ca="1" si="136"/>
        <v>208.51969436504243</v>
      </c>
      <c r="G1797" s="195">
        <f t="shared" ca="1" si="137"/>
        <v>0</v>
      </c>
      <c r="H1797" s="195">
        <f t="shared" ca="1" si="138"/>
        <v>0</v>
      </c>
      <c r="O1797" s="154"/>
      <c r="P1797" s="154"/>
    </row>
    <row r="1798" spans="3:16" hidden="1" outlineLevel="2">
      <c r="C1798" s="179">
        <v>1774</v>
      </c>
      <c r="D1798" s="195">
        <f t="shared" ca="1" si="139"/>
        <v>-0.66963711758013955</v>
      </c>
      <c r="E1798" s="195">
        <f t="shared" ca="1" si="135"/>
        <v>212.45711374214426</v>
      </c>
      <c r="F1798" s="195">
        <f t="shared" ca="1" si="136"/>
        <v>223.73388943882492</v>
      </c>
      <c r="G1798" s="195">
        <f t="shared" ca="1" si="137"/>
        <v>0</v>
      </c>
      <c r="H1798" s="195">
        <f t="shared" ca="1" si="138"/>
        <v>0</v>
      </c>
      <c r="O1798" s="154"/>
      <c r="P1798" s="154"/>
    </row>
    <row r="1799" spans="3:16" hidden="1" outlineLevel="2">
      <c r="C1799" s="179">
        <v>1775</v>
      </c>
      <c r="D1799" s="195">
        <f t="shared" ca="1" si="139"/>
        <v>0.79539247910241428</v>
      </c>
      <c r="E1799" s="195">
        <f t="shared" ca="1" si="135"/>
        <v>293.13408643312755</v>
      </c>
      <c r="F1799" s="195">
        <f t="shared" ca="1" si="136"/>
        <v>282.63884119663021</v>
      </c>
      <c r="G1799" s="195">
        <f t="shared" ca="1" si="137"/>
        <v>43.13408643312755</v>
      </c>
      <c r="H1799" s="195">
        <f t="shared" ca="1" si="138"/>
        <v>32.63884119663021</v>
      </c>
      <c r="O1799" s="154"/>
      <c r="P1799" s="154"/>
    </row>
    <row r="1800" spans="3:16" hidden="1" outlineLevel="2">
      <c r="C1800" s="179">
        <v>1776</v>
      </c>
      <c r="D1800" s="195">
        <f t="shared" ca="1" si="139"/>
        <v>-0.61189512391696765</v>
      </c>
      <c r="E1800" s="195">
        <f t="shared" ca="1" si="135"/>
        <v>215.16968990919963</v>
      </c>
      <c r="F1800" s="195">
        <f t="shared" ca="1" si="136"/>
        <v>225.80432137725651</v>
      </c>
      <c r="G1800" s="195">
        <f t="shared" ca="1" si="137"/>
        <v>0</v>
      </c>
      <c r="H1800" s="195">
        <f t="shared" ca="1" si="138"/>
        <v>0</v>
      </c>
      <c r="O1800" s="154"/>
      <c r="P1800" s="154"/>
    </row>
    <row r="1801" spans="3:16" hidden="1" outlineLevel="2">
      <c r="C1801" s="179">
        <v>1777</v>
      </c>
      <c r="D1801" s="195">
        <f t="shared" ca="1" si="139"/>
        <v>-0.84035989613973183</v>
      </c>
      <c r="E1801" s="195">
        <f t="shared" ca="1" si="135"/>
        <v>204.63536282878178</v>
      </c>
      <c r="F1801" s="195">
        <f t="shared" ca="1" si="136"/>
        <v>217.72272925242376</v>
      </c>
      <c r="G1801" s="195">
        <f t="shared" ca="1" si="137"/>
        <v>0</v>
      </c>
      <c r="H1801" s="195">
        <f t="shared" ca="1" si="138"/>
        <v>0</v>
      </c>
      <c r="O1801" s="154"/>
      <c r="P1801" s="154"/>
    </row>
    <row r="1802" spans="3:16" hidden="1" outlineLevel="2">
      <c r="C1802" s="179">
        <v>1778</v>
      </c>
      <c r="D1802" s="195">
        <f t="shared" ca="1" si="139"/>
        <v>-7.7431524017456732E-2</v>
      </c>
      <c r="E1802" s="195">
        <f t="shared" ca="1" si="135"/>
        <v>241.98046752538201</v>
      </c>
      <c r="F1802" s="195">
        <f t="shared" ca="1" si="136"/>
        <v>245.90135188024269</v>
      </c>
      <c r="G1802" s="195">
        <f t="shared" ca="1" si="137"/>
        <v>0</v>
      </c>
      <c r="H1802" s="195">
        <f t="shared" ca="1" si="138"/>
        <v>0</v>
      </c>
      <c r="O1802" s="154"/>
      <c r="P1802" s="154"/>
    </row>
    <row r="1803" spans="3:16" hidden="1" outlineLevel="2">
      <c r="C1803" s="179">
        <v>1779</v>
      </c>
      <c r="D1803" s="195">
        <f t="shared" ca="1" si="139"/>
        <v>-2.0072880379991394</v>
      </c>
      <c r="E1803" s="195">
        <f t="shared" ca="1" si="135"/>
        <v>158.35466886296689</v>
      </c>
      <c r="F1803" s="195">
        <f t="shared" ca="1" si="136"/>
        <v>180.74102515222228</v>
      </c>
      <c r="G1803" s="195">
        <f t="shared" ca="1" si="137"/>
        <v>0</v>
      </c>
      <c r="H1803" s="195">
        <f t="shared" ca="1" si="138"/>
        <v>0</v>
      </c>
      <c r="O1803" s="154"/>
      <c r="P1803" s="154"/>
    </row>
    <row r="1804" spans="3:16" hidden="1" outlineLevel="2">
      <c r="C1804" s="179">
        <v>1780</v>
      </c>
      <c r="D1804" s="195">
        <f t="shared" ca="1" si="139"/>
        <v>1.0086844551695302</v>
      </c>
      <c r="E1804" s="195">
        <f t="shared" ca="1" si="135"/>
        <v>307.19838086652618</v>
      </c>
      <c r="F1804" s="195">
        <f t="shared" ca="1" si="136"/>
        <v>292.42138021514182</v>
      </c>
      <c r="G1804" s="195">
        <f t="shared" ca="1" si="137"/>
        <v>57.198380866526179</v>
      </c>
      <c r="H1804" s="195">
        <f t="shared" ca="1" si="138"/>
        <v>42.421380215141824</v>
      </c>
      <c r="O1804" s="154"/>
      <c r="P1804" s="154"/>
    </row>
    <row r="1805" spans="3:16" hidden="1" outlineLevel="2">
      <c r="C1805" s="179">
        <v>1781</v>
      </c>
      <c r="D1805" s="195">
        <f t="shared" ca="1" si="139"/>
        <v>1.0897269142673272E-2</v>
      </c>
      <c r="E1805" s="195">
        <f t="shared" ca="1" si="135"/>
        <v>246.72250211035274</v>
      </c>
      <c r="F1805" s="195">
        <f t="shared" ca="1" si="136"/>
        <v>249.39084412836635</v>
      </c>
      <c r="G1805" s="195">
        <f t="shared" ca="1" si="137"/>
        <v>0</v>
      </c>
      <c r="H1805" s="195">
        <f t="shared" ca="1" si="138"/>
        <v>0</v>
      </c>
      <c r="O1805" s="154"/>
      <c r="P1805" s="154"/>
    </row>
    <row r="1806" spans="3:16" hidden="1" outlineLevel="2">
      <c r="C1806" s="179">
        <v>1782</v>
      </c>
      <c r="D1806" s="195">
        <f t="shared" ca="1" si="139"/>
        <v>-0.26507884840458767</v>
      </c>
      <c r="E1806" s="195">
        <f t="shared" ca="1" si="135"/>
        <v>232.2067059880855</v>
      </c>
      <c r="F1806" s="195">
        <f t="shared" ca="1" si="136"/>
        <v>238.64940087175168</v>
      </c>
      <c r="G1806" s="195">
        <f t="shared" ca="1" si="137"/>
        <v>0</v>
      </c>
      <c r="H1806" s="195">
        <f t="shared" ca="1" si="138"/>
        <v>0</v>
      </c>
      <c r="O1806" s="154"/>
      <c r="P1806" s="154"/>
    </row>
    <row r="1807" spans="3:16" hidden="1" outlineLevel="2">
      <c r="C1807" s="179">
        <v>1783</v>
      </c>
      <c r="D1807" s="195">
        <f t="shared" ca="1" si="139"/>
        <v>-0.35286085658523547</v>
      </c>
      <c r="E1807" s="195">
        <f t="shared" ca="1" si="135"/>
        <v>227.771028796248</v>
      </c>
      <c r="F1807" s="195">
        <f t="shared" ca="1" si="136"/>
        <v>235.33072992643309</v>
      </c>
      <c r="G1807" s="195">
        <f t="shared" ca="1" si="137"/>
        <v>0</v>
      </c>
      <c r="H1807" s="195">
        <f t="shared" ca="1" si="138"/>
        <v>0</v>
      </c>
      <c r="O1807" s="154"/>
      <c r="P1807" s="154"/>
    </row>
    <row r="1808" spans="3:16" hidden="1" outlineLevel="2">
      <c r="C1808" s="179">
        <v>1784</v>
      </c>
      <c r="D1808" s="195">
        <f t="shared" ca="1" si="139"/>
        <v>-0.27750999059407411</v>
      </c>
      <c r="E1808" s="195">
        <f t="shared" ca="1" si="135"/>
        <v>231.5733412255679</v>
      </c>
      <c r="F1808" s="195">
        <f t="shared" ca="1" si="136"/>
        <v>238.17660196425643</v>
      </c>
      <c r="G1808" s="195">
        <f t="shared" ca="1" si="137"/>
        <v>0</v>
      </c>
      <c r="H1808" s="195">
        <f t="shared" ca="1" si="138"/>
        <v>0</v>
      </c>
      <c r="O1808" s="154"/>
      <c r="P1808" s="154"/>
    </row>
    <row r="1809" spans="3:16" hidden="1" outlineLevel="2">
      <c r="C1809" s="179">
        <v>1785</v>
      </c>
      <c r="D1809" s="195">
        <f t="shared" ca="1" si="139"/>
        <v>0.44584900543241418</v>
      </c>
      <c r="E1809" s="195">
        <f t="shared" ca="1" si="135"/>
        <v>271.46411353816092</v>
      </c>
      <c r="F1809" s="195">
        <f t="shared" ca="1" si="136"/>
        <v>267.3097495271661</v>
      </c>
      <c r="G1809" s="195">
        <f t="shared" ca="1" si="137"/>
        <v>21.464113538160916</v>
      </c>
      <c r="H1809" s="195">
        <f t="shared" ca="1" si="138"/>
        <v>17.309749527166105</v>
      </c>
      <c r="O1809" s="154"/>
      <c r="P1809" s="154"/>
    </row>
    <row r="1810" spans="3:16" hidden="1" outlineLevel="2">
      <c r="C1810" s="179">
        <v>1786</v>
      </c>
      <c r="D1810" s="195">
        <f t="shared" ca="1" si="139"/>
        <v>2.457153797890447</v>
      </c>
      <c r="E1810" s="195">
        <f t="shared" ca="1" si="135"/>
        <v>422.31233471757901</v>
      </c>
      <c r="F1810" s="195">
        <f t="shared" ca="1" si="136"/>
        <v>368.43583794277197</v>
      </c>
      <c r="G1810" s="195">
        <f t="shared" ca="1" si="137"/>
        <v>172.31233471757901</v>
      </c>
      <c r="H1810" s="195">
        <f t="shared" ca="1" si="138"/>
        <v>118.43583794277197</v>
      </c>
      <c r="O1810" s="154"/>
      <c r="P1810" s="154"/>
    </row>
    <row r="1811" spans="3:16" hidden="1" outlineLevel="2">
      <c r="C1811" s="179">
        <v>1787</v>
      </c>
      <c r="D1811" s="195">
        <f t="shared" ca="1" si="139"/>
        <v>0.71808487666553322</v>
      </c>
      <c r="E1811" s="195">
        <f t="shared" ca="1" si="135"/>
        <v>288.19704900009305</v>
      </c>
      <c r="F1811" s="195">
        <f t="shared" ca="1" si="136"/>
        <v>279.17454969543587</v>
      </c>
      <c r="G1811" s="195">
        <f t="shared" ca="1" si="137"/>
        <v>38.197049000093045</v>
      </c>
      <c r="H1811" s="195">
        <f t="shared" ca="1" si="138"/>
        <v>29.174549695435871</v>
      </c>
      <c r="O1811" s="154"/>
      <c r="P1811" s="154"/>
    </row>
    <row r="1812" spans="3:16" hidden="1" outlineLevel="2">
      <c r="C1812" s="179">
        <v>1788</v>
      </c>
      <c r="D1812" s="195">
        <f t="shared" ca="1" si="139"/>
        <v>1.2639787887281402</v>
      </c>
      <c r="E1812" s="195">
        <f t="shared" ca="1" si="135"/>
        <v>324.92224286435095</v>
      </c>
      <c r="F1812" s="195">
        <f t="shared" ca="1" si="136"/>
        <v>304.57650973382107</v>
      </c>
      <c r="G1812" s="195">
        <f t="shared" ca="1" si="137"/>
        <v>74.922242864350949</v>
      </c>
      <c r="H1812" s="195">
        <f t="shared" ca="1" si="138"/>
        <v>54.576509733821069</v>
      </c>
      <c r="O1812" s="154"/>
      <c r="P1812" s="154"/>
    </row>
    <row r="1813" spans="3:16" hidden="1" outlineLevel="2">
      <c r="C1813" s="179">
        <v>1789</v>
      </c>
      <c r="D1813" s="195">
        <f t="shared" ca="1" si="139"/>
        <v>1.7602860379776495</v>
      </c>
      <c r="E1813" s="195">
        <f t="shared" ca="1" si="135"/>
        <v>362.35789733513445</v>
      </c>
      <c r="F1813" s="195">
        <f t="shared" ca="1" si="136"/>
        <v>329.67159360029075</v>
      </c>
      <c r="G1813" s="195">
        <f t="shared" ca="1" si="137"/>
        <v>112.35789733513445</v>
      </c>
      <c r="H1813" s="195">
        <f t="shared" ca="1" si="138"/>
        <v>79.671593600290748</v>
      </c>
      <c r="O1813" s="154"/>
      <c r="P1813" s="154"/>
    </row>
    <row r="1814" spans="3:16" hidden="1" outlineLevel="2">
      <c r="C1814" s="179">
        <v>1790</v>
      </c>
      <c r="D1814" s="195">
        <f t="shared" ca="1" si="139"/>
        <v>4.9219805898292154E-2</v>
      </c>
      <c r="E1814" s="195">
        <f t="shared" ca="1" si="135"/>
        <v>248.80869161033635</v>
      </c>
      <c r="F1814" s="195">
        <f t="shared" ca="1" si="136"/>
        <v>250.92016493781523</v>
      </c>
      <c r="G1814" s="195">
        <f t="shared" ca="1" si="137"/>
        <v>0</v>
      </c>
      <c r="H1814" s="195">
        <f t="shared" ca="1" si="138"/>
        <v>0.92016493781522968</v>
      </c>
      <c r="O1814" s="154"/>
      <c r="P1814" s="154"/>
    </row>
    <row r="1815" spans="3:16" hidden="1" outlineLevel="2">
      <c r="C1815" s="179">
        <v>1791</v>
      </c>
      <c r="D1815" s="195">
        <f t="shared" ca="1" si="139"/>
        <v>-2.4267082492747094</v>
      </c>
      <c r="E1815" s="195">
        <f t="shared" ca="1" si="135"/>
        <v>144.41398292026798</v>
      </c>
      <c r="F1815" s="195">
        <f t="shared" ca="1" si="136"/>
        <v>169.0435098683557</v>
      </c>
      <c r="G1815" s="195">
        <f t="shared" ca="1" si="137"/>
        <v>0</v>
      </c>
      <c r="H1815" s="195">
        <f t="shared" ca="1" si="138"/>
        <v>0</v>
      </c>
      <c r="O1815" s="154"/>
      <c r="P1815" s="154"/>
    </row>
    <row r="1816" spans="3:16" hidden="1" outlineLevel="2">
      <c r="C1816" s="179">
        <v>1792</v>
      </c>
      <c r="D1816" s="195">
        <f t="shared" ca="1" si="139"/>
        <v>-0.87541818553329387</v>
      </c>
      <c r="E1816" s="195">
        <f t="shared" ca="1" si="135"/>
        <v>203.06514141407905</v>
      </c>
      <c r="F1816" s="195">
        <f t="shared" ca="1" si="136"/>
        <v>216.5084565218055</v>
      </c>
      <c r="G1816" s="195">
        <f t="shared" ca="1" si="137"/>
        <v>0</v>
      </c>
      <c r="H1816" s="195">
        <f t="shared" ca="1" si="138"/>
        <v>0</v>
      </c>
      <c r="O1816" s="154"/>
      <c r="P1816" s="154"/>
    </row>
    <row r="1817" spans="3:16" hidden="1" outlineLevel="2">
      <c r="C1817" s="179">
        <v>1793</v>
      </c>
      <c r="D1817" s="195">
        <f t="shared" ca="1" si="139"/>
        <v>-1.8516151144574815</v>
      </c>
      <c r="E1817" s="195">
        <f t="shared" ref="E1817:E1880" ca="1" si="140">$H$9 * EXP(($H$17 - $H$18 - ($H$11^2)/2)*$H$14 + $H$11*SQRT($H$14)*D1817)</f>
        <v>163.86469234685777</v>
      </c>
      <c r="F1817" s="195">
        <f t="shared" ref="F1817:F1880" ca="1" si="141">$H$9 * EXP(($H$17 - $H$18 - ($H$12^2)/2)*$H$14 + $H$12*SQRT($H$14)*D1817)</f>
        <v>185.28576763872019</v>
      </c>
      <c r="G1817" s="195">
        <f t="shared" ref="G1817:G1880" ca="1" si="142">MAX(E1817-$H$16, 0)</f>
        <v>0</v>
      </c>
      <c r="H1817" s="195">
        <f t="shared" ref="H1817:H1880" ca="1" si="143">MAX(F1817-$H$16, 0)</f>
        <v>0</v>
      </c>
      <c r="O1817" s="154"/>
      <c r="P1817" s="154"/>
    </row>
    <row r="1818" spans="3:16" hidden="1" outlineLevel="2">
      <c r="C1818" s="179">
        <v>1794</v>
      </c>
      <c r="D1818" s="195">
        <f t="shared" ref="D1818:D1881" ca="1" si="144">_xlfn.NORM.S.INV(RAND())</f>
        <v>-0.12356825786136874</v>
      </c>
      <c r="E1818" s="195">
        <f t="shared" ca="1" si="140"/>
        <v>239.53991099194482</v>
      </c>
      <c r="F1818" s="195">
        <f t="shared" ca="1" si="141"/>
        <v>244.09814249339337</v>
      </c>
      <c r="G1818" s="195">
        <f t="shared" ca="1" si="142"/>
        <v>0</v>
      </c>
      <c r="H1818" s="195">
        <f t="shared" ca="1" si="143"/>
        <v>0</v>
      </c>
      <c r="O1818" s="154"/>
      <c r="P1818" s="154"/>
    </row>
    <row r="1819" spans="3:16" hidden="1" outlineLevel="2">
      <c r="C1819" s="179">
        <v>1795</v>
      </c>
      <c r="D1819" s="195">
        <f t="shared" ca="1" si="144"/>
        <v>-1.0566264820290856</v>
      </c>
      <c r="E1819" s="195">
        <f t="shared" ca="1" si="140"/>
        <v>195.13907618543377</v>
      </c>
      <c r="F1819" s="195">
        <f t="shared" ca="1" si="141"/>
        <v>210.33929031638326</v>
      </c>
      <c r="G1819" s="195">
        <f t="shared" ca="1" si="142"/>
        <v>0</v>
      </c>
      <c r="H1819" s="195">
        <f t="shared" ca="1" si="143"/>
        <v>0</v>
      </c>
      <c r="O1819" s="154"/>
      <c r="P1819" s="154"/>
    </row>
    <row r="1820" spans="3:16" hidden="1" outlineLevel="2">
      <c r="C1820" s="179">
        <v>1796</v>
      </c>
      <c r="D1820" s="195">
        <f t="shared" ca="1" si="144"/>
        <v>0.43089461689559333</v>
      </c>
      <c r="E1820" s="195">
        <f t="shared" ca="1" si="140"/>
        <v>270.5736239083808</v>
      </c>
      <c r="F1820" s="195">
        <f t="shared" ca="1" si="141"/>
        <v>266.67280565305509</v>
      </c>
      <c r="G1820" s="195">
        <f t="shared" ca="1" si="142"/>
        <v>20.573623908380796</v>
      </c>
      <c r="H1820" s="195">
        <f t="shared" ca="1" si="143"/>
        <v>16.672805653055093</v>
      </c>
      <c r="O1820" s="154"/>
      <c r="P1820" s="154"/>
    </row>
    <row r="1821" spans="3:16" hidden="1" outlineLevel="2">
      <c r="C1821" s="179">
        <v>1797</v>
      </c>
      <c r="D1821" s="195">
        <f t="shared" ca="1" si="144"/>
        <v>-0.63983454177329535</v>
      </c>
      <c r="E1821" s="195">
        <f t="shared" ca="1" si="140"/>
        <v>213.85286755740964</v>
      </c>
      <c r="F1821" s="195">
        <f t="shared" ca="1" si="141"/>
        <v>224.80012708016017</v>
      </c>
      <c r="G1821" s="195">
        <f t="shared" ca="1" si="142"/>
        <v>0</v>
      </c>
      <c r="H1821" s="195">
        <f t="shared" ca="1" si="143"/>
        <v>0</v>
      </c>
      <c r="O1821" s="154"/>
      <c r="P1821" s="154"/>
    </row>
    <row r="1822" spans="3:16" hidden="1" outlineLevel="2">
      <c r="C1822" s="179">
        <v>1798</v>
      </c>
      <c r="D1822" s="195">
        <f t="shared" ca="1" si="144"/>
        <v>-0.31597803693584459</v>
      </c>
      <c r="E1822" s="195">
        <f t="shared" ca="1" si="140"/>
        <v>229.62432381735286</v>
      </c>
      <c r="F1822" s="195">
        <f t="shared" ca="1" si="141"/>
        <v>236.71945628019327</v>
      </c>
      <c r="G1822" s="195">
        <f t="shared" ca="1" si="142"/>
        <v>0</v>
      </c>
      <c r="H1822" s="195">
        <f t="shared" ca="1" si="143"/>
        <v>0</v>
      </c>
      <c r="O1822" s="154"/>
      <c r="P1822" s="154"/>
    </row>
    <row r="1823" spans="3:16" hidden="1" outlineLevel="2">
      <c r="C1823" s="179">
        <v>1799</v>
      </c>
      <c r="D1823" s="195">
        <f t="shared" ca="1" si="144"/>
        <v>-0.91775467509923492</v>
      </c>
      <c r="E1823" s="195">
        <f t="shared" ca="1" si="140"/>
        <v>201.18498943866427</v>
      </c>
      <c r="F1823" s="195">
        <f t="shared" ca="1" si="141"/>
        <v>215.05112085249539</v>
      </c>
      <c r="G1823" s="195">
        <f t="shared" ca="1" si="142"/>
        <v>0</v>
      </c>
      <c r="H1823" s="195">
        <f t="shared" ca="1" si="143"/>
        <v>0</v>
      </c>
      <c r="O1823" s="154"/>
      <c r="P1823" s="154"/>
    </row>
    <row r="1824" spans="3:16" hidden="1" outlineLevel="2">
      <c r="C1824" s="179">
        <v>1800</v>
      </c>
      <c r="D1824" s="195">
        <f t="shared" ca="1" si="144"/>
        <v>-0.79301834706043484</v>
      </c>
      <c r="E1824" s="195">
        <f t="shared" ca="1" si="140"/>
        <v>206.77502334867862</v>
      </c>
      <c r="F1824" s="195">
        <f t="shared" ca="1" si="141"/>
        <v>219.37325711752493</v>
      </c>
      <c r="G1824" s="195">
        <f t="shared" ca="1" si="142"/>
        <v>0</v>
      </c>
      <c r="H1824" s="195">
        <f t="shared" ca="1" si="143"/>
        <v>0</v>
      </c>
      <c r="O1824" s="154"/>
      <c r="P1824" s="154"/>
    </row>
    <row r="1825" spans="3:16" hidden="1" outlineLevel="2">
      <c r="C1825" s="179">
        <v>1801</v>
      </c>
      <c r="D1825" s="195">
        <f t="shared" ca="1" si="144"/>
        <v>1.2887722768090251</v>
      </c>
      <c r="E1825" s="195">
        <f t="shared" ca="1" si="140"/>
        <v>326.69709260600263</v>
      </c>
      <c r="F1825" s="195">
        <f t="shared" ca="1" si="141"/>
        <v>305.78356964508191</v>
      </c>
      <c r="G1825" s="195">
        <f t="shared" ca="1" si="142"/>
        <v>76.697092606002627</v>
      </c>
      <c r="H1825" s="195">
        <f t="shared" ca="1" si="143"/>
        <v>55.783569645081911</v>
      </c>
      <c r="O1825" s="154"/>
      <c r="P1825" s="154"/>
    </row>
    <row r="1826" spans="3:16" hidden="1" outlineLevel="2">
      <c r="C1826" s="179">
        <v>1802</v>
      </c>
      <c r="D1826" s="195">
        <f t="shared" ca="1" si="144"/>
        <v>-0.14425589467657587</v>
      </c>
      <c r="E1826" s="195">
        <f t="shared" ca="1" si="140"/>
        <v>238.453577450252</v>
      </c>
      <c r="F1826" s="195">
        <f t="shared" ca="1" si="141"/>
        <v>243.29388604294905</v>
      </c>
      <c r="G1826" s="195">
        <f t="shared" ca="1" si="142"/>
        <v>0</v>
      </c>
      <c r="H1826" s="195">
        <f t="shared" ca="1" si="143"/>
        <v>0</v>
      </c>
      <c r="O1826" s="154"/>
      <c r="P1826" s="154"/>
    </row>
    <row r="1827" spans="3:16" hidden="1" outlineLevel="2">
      <c r="C1827" s="179">
        <v>1803</v>
      </c>
      <c r="D1827" s="195">
        <f t="shared" ca="1" si="144"/>
        <v>0.60533056745552061</v>
      </c>
      <c r="E1827" s="195">
        <f t="shared" ca="1" si="140"/>
        <v>281.14500081745467</v>
      </c>
      <c r="F1827" s="195">
        <f t="shared" ca="1" si="141"/>
        <v>274.19781433813023</v>
      </c>
      <c r="G1827" s="195">
        <f t="shared" ca="1" si="142"/>
        <v>31.145000817454672</v>
      </c>
      <c r="H1827" s="195">
        <f t="shared" ca="1" si="143"/>
        <v>24.197814338130229</v>
      </c>
      <c r="O1827" s="154"/>
      <c r="P1827" s="154"/>
    </row>
    <row r="1828" spans="3:16" hidden="1" outlineLevel="2">
      <c r="C1828" s="179">
        <v>1804</v>
      </c>
      <c r="D1828" s="195">
        <f t="shared" ca="1" si="144"/>
        <v>0.9661206249580383</v>
      </c>
      <c r="E1828" s="195">
        <f t="shared" ca="1" si="140"/>
        <v>304.33887147266103</v>
      </c>
      <c r="F1828" s="195">
        <f t="shared" ca="1" si="141"/>
        <v>290.44253491177687</v>
      </c>
      <c r="G1828" s="195">
        <f t="shared" ca="1" si="142"/>
        <v>54.338871472661026</v>
      </c>
      <c r="H1828" s="195">
        <f t="shared" ca="1" si="143"/>
        <v>40.442534911776875</v>
      </c>
      <c r="O1828" s="154"/>
      <c r="P1828" s="154"/>
    </row>
    <row r="1829" spans="3:16" hidden="1" outlineLevel="2">
      <c r="C1829" s="179">
        <v>1805</v>
      </c>
      <c r="D1829" s="195">
        <f t="shared" ca="1" si="144"/>
        <v>1.5110059041853403</v>
      </c>
      <c r="E1829" s="195">
        <f t="shared" ca="1" si="140"/>
        <v>343.04499996578897</v>
      </c>
      <c r="F1829" s="195">
        <f t="shared" ca="1" si="141"/>
        <v>316.81878185393776</v>
      </c>
      <c r="G1829" s="195">
        <f t="shared" ca="1" si="142"/>
        <v>93.044999965788975</v>
      </c>
      <c r="H1829" s="195">
        <f t="shared" ca="1" si="143"/>
        <v>66.818781853937764</v>
      </c>
      <c r="O1829" s="154"/>
      <c r="P1829" s="154"/>
    </row>
    <row r="1830" spans="3:16" hidden="1" outlineLevel="2">
      <c r="C1830" s="179">
        <v>1806</v>
      </c>
      <c r="D1830" s="195">
        <f t="shared" ca="1" si="144"/>
        <v>0.43856648859124925</v>
      </c>
      <c r="E1830" s="195">
        <f t="shared" ca="1" si="140"/>
        <v>271.03009569460704</v>
      </c>
      <c r="F1830" s="195">
        <f t="shared" ca="1" si="141"/>
        <v>266.99937956369166</v>
      </c>
      <c r="G1830" s="195">
        <f t="shared" ca="1" si="142"/>
        <v>21.030095694607041</v>
      </c>
      <c r="H1830" s="195">
        <f t="shared" ca="1" si="143"/>
        <v>16.999379563691662</v>
      </c>
      <c r="O1830" s="154"/>
      <c r="P1830" s="154"/>
    </row>
    <row r="1831" spans="3:16" hidden="1" outlineLevel="2">
      <c r="C1831" s="179">
        <v>1807</v>
      </c>
      <c r="D1831" s="195">
        <f t="shared" ca="1" si="144"/>
        <v>-0.25515230743242612</v>
      </c>
      <c r="E1831" s="195">
        <f t="shared" ca="1" si="140"/>
        <v>232.71370539798411</v>
      </c>
      <c r="F1831" s="195">
        <f t="shared" ca="1" si="141"/>
        <v>239.02761507641759</v>
      </c>
      <c r="G1831" s="195">
        <f t="shared" ca="1" si="142"/>
        <v>0</v>
      </c>
      <c r="H1831" s="195">
        <f t="shared" ca="1" si="143"/>
        <v>0</v>
      </c>
      <c r="O1831" s="154"/>
      <c r="P1831" s="154"/>
    </row>
    <row r="1832" spans="3:16" hidden="1" outlineLevel="2">
      <c r="C1832" s="179">
        <v>1808</v>
      </c>
      <c r="D1832" s="195">
        <f t="shared" ca="1" si="144"/>
        <v>7.7831461446309466E-2</v>
      </c>
      <c r="E1832" s="195">
        <f t="shared" ca="1" si="140"/>
        <v>250.37773661358582</v>
      </c>
      <c r="F1832" s="195">
        <f t="shared" ca="1" si="141"/>
        <v>252.06806928899547</v>
      </c>
      <c r="G1832" s="195">
        <f t="shared" ca="1" si="142"/>
        <v>0.37773661358582444</v>
      </c>
      <c r="H1832" s="195">
        <f t="shared" ca="1" si="143"/>
        <v>2.0680692889954742</v>
      </c>
      <c r="O1832" s="154"/>
      <c r="P1832" s="154"/>
    </row>
    <row r="1833" spans="3:16" hidden="1" outlineLevel="2">
      <c r="C1833" s="179">
        <v>1809</v>
      </c>
      <c r="D1833" s="195">
        <f t="shared" ca="1" si="144"/>
        <v>-0.50995922555144257</v>
      </c>
      <c r="E1833" s="195">
        <f t="shared" ca="1" si="140"/>
        <v>220.04319947820287</v>
      </c>
      <c r="F1833" s="195">
        <f t="shared" ca="1" si="141"/>
        <v>229.50627508869866</v>
      </c>
      <c r="G1833" s="195">
        <f t="shared" ca="1" si="142"/>
        <v>0</v>
      </c>
      <c r="H1833" s="195">
        <f t="shared" ca="1" si="143"/>
        <v>0</v>
      </c>
      <c r="O1833" s="154"/>
      <c r="P1833" s="154"/>
    </row>
    <row r="1834" spans="3:16" hidden="1" outlineLevel="2">
      <c r="C1834" s="179">
        <v>1810</v>
      </c>
      <c r="D1834" s="195">
        <f t="shared" ca="1" si="144"/>
        <v>-1.8624093429607127</v>
      </c>
      <c r="E1834" s="195">
        <f t="shared" ca="1" si="140"/>
        <v>163.47652127644989</v>
      </c>
      <c r="F1834" s="195">
        <f t="shared" ca="1" si="141"/>
        <v>184.96698443036851</v>
      </c>
      <c r="G1834" s="195">
        <f t="shared" ca="1" si="142"/>
        <v>0</v>
      </c>
      <c r="H1834" s="195">
        <f t="shared" ca="1" si="143"/>
        <v>0</v>
      </c>
      <c r="O1834" s="154"/>
      <c r="P1834" s="154"/>
    </row>
    <row r="1835" spans="3:16" hidden="1" outlineLevel="2">
      <c r="C1835" s="179">
        <v>1811</v>
      </c>
      <c r="D1835" s="195">
        <f t="shared" ca="1" si="144"/>
        <v>-1.1221763238983171</v>
      </c>
      <c r="E1835" s="195">
        <f t="shared" ca="1" si="140"/>
        <v>192.34876082828617</v>
      </c>
      <c r="F1835" s="195">
        <f t="shared" ca="1" si="141"/>
        <v>208.15123166479557</v>
      </c>
      <c r="G1835" s="195">
        <f t="shared" ca="1" si="142"/>
        <v>0</v>
      </c>
      <c r="H1835" s="195">
        <f t="shared" ca="1" si="143"/>
        <v>0</v>
      </c>
      <c r="O1835" s="154"/>
      <c r="P1835" s="154"/>
    </row>
    <row r="1836" spans="3:16" hidden="1" outlineLevel="2">
      <c r="C1836" s="179">
        <v>1812</v>
      </c>
      <c r="D1836" s="195">
        <f t="shared" ca="1" si="144"/>
        <v>-1.0088578109891413</v>
      </c>
      <c r="E1836" s="195">
        <f t="shared" ca="1" si="140"/>
        <v>197.19794910056703</v>
      </c>
      <c r="F1836" s="195">
        <f t="shared" ca="1" si="141"/>
        <v>211.94828646443611</v>
      </c>
      <c r="G1836" s="195">
        <f t="shared" ca="1" si="142"/>
        <v>0</v>
      </c>
      <c r="H1836" s="195">
        <f t="shared" ca="1" si="143"/>
        <v>0</v>
      </c>
      <c r="O1836" s="154"/>
      <c r="P1836" s="154"/>
    </row>
    <row r="1837" spans="3:16" hidden="1" outlineLevel="2">
      <c r="C1837" s="179">
        <v>1813</v>
      </c>
      <c r="D1837" s="195">
        <f t="shared" ca="1" si="144"/>
        <v>-0.54472887800615688</v>
      </c>
      <c r="E1837" s="195">
        <f t="shared" ca="1" si="140"/>
        <v>218.36859772080095</v>
      </c>
      <c r="F1837" s="195">
        <f t="shared" ca="1" si="141"/>
        <v>228.23679277702979</v>
      </c>
      <c r="G1837" s="195">
        <f t="shared" ca="1" si="142"/>
        <v>0</v>
      </c>
      <c r="H1837" s="195">
        <f t="shared" ca="1" si="143"/>
        <v>0</v>
      </c>
      <c r="O1837" s="154"/>
      <c r="P1837" s="154"/>
    </row>
    <row r="1838" spans="3:16" hidden="1" outlineLevel="2">
      <c r="C1838" s="179">
        <v>1814</v>
      </c>
      <c r="D1838" s="195">
        <f t="shared" ca="1" si="144"/>
        <v>-1.7113464812833283</v>
      </c>
      <c r="E1838" s="195">
        <f t="shared" ca="1" si="140"/>
        <v>168.99350123801057</v>
      </c>
      <c r="F1838" s="195">
        <f t="shared" ca="1" si="141"/>
        <v>189.4785890543138</v>
      </c>
      <c r="G1838" s="195">
        <f t="shared" ca="1" si="142"/>
        <v>0</v>
      </c>
      <c r="H1838" s="195">
        <f t="shared" ca="1" si="143"/>
        <v>0</v>
      </c>
      <c r="O1838" s="154"/>
      <c r="P1838" s="154"/>
    </row>
    <row r="1839" spans="3:16" hidden="1" outlineLevel="2">
      <c r="C1839" s="179">
        <v>1815</v>
      </c>
      <c r="D1839" s="195">
        <f t="shared" ca="1" si="144"/>
        <v>-1.0836691792191424</v>
      </c>
      <c r="E1839" s="195">
        <f t="shared" ca="1" si="140"/>
        <v>193.98305516099185</v>
      </c>
      <c r="F1839" s="195">
        <f t="shared" ca="1" si="141"/>
        <v>209.43382963009842</v>
      </c>
      <c r="G1839" s="195">
        <f t="shared" ca="1" si="142"/>
        <v>0</v>
      </c>
      <c r="H1839" s="195">
        <f t="shared" ca="1" si="143"/>
        <v>0</v>
      </c>
      <c r="O1839" s="154"/>
      <c r="P1839" s="154"/>
    </row>
    <row r="1840" spans="3:16" hidden="1" outlineLevel="2">
      <c r="C1840" s="179">
        <v>1816</v>
      </c>
      <c r="D1840" s="195">
        <f t="shared" ca="1" si="144"/>
        <v>-1.4717960260557474</v>
      </c>
      <c r="E1840" s="195">
        <f t="shared" ca="1" si="140"/>
        <v>178.12637196193117</v>
      </c>
      <c r="F1840" s="195">
        <f t="shared" ca="1" si="141"/>
        <v>196.85962745135896</v>
      </c>
      <c r="G1840" s="195">
        <f t="shared" ca="1" si="142"/>
        <v>0</v>
      </c>
      <c r="H1840" s="195">
        <f t="shared" ca="1" si="143"/>
        <v>0</v>
      </c>
      <c r="O1840" s="154"/>
      <c r="P1840" s="154"/>
    </row>
    <row r="1841" spans="3:16" hidden="1" outlineLevel="2">
      <c r="C1841" s="179">
        <v>1817</v>
      </c>
      <c r="D1841" s="195">
        <f t="shared" ca="1" si="144"/>
        <v>-2.5780189907381326</v>
      </c>
      <c r="E1841" s="195">
        <f t="shared" ca="1" si="140"/>
        <v>139.6918202955442</v>
      </c>
      <c r="F1841" s="195">
        <f t="shared" ca="1" si="141"/>
        <v>165.0119520551599</v>
      </c>
      <c r="G1841" s="195">
        <f t="shared" ca="1" si="142"/>
        <v>0</v>
      </c>
      <c r="H1841" s="195">
        <f t="shared" ca="1" si="143"/>
        <v>0</v>
      </c>
      <c r="O1841" s="154"/>
      <c r="P1841" s="154"/>
    </row>
    <row r="1842" spans="3:16" hidden="1" outlineLevel="2">
      <c r="C1842" s="179">
        <v>1818</v>
      </c>
      <c r="D1842" s="195">
        <f t="shared" ca="1" si="144"/>
        <v>-1.2291077948886884</v>
      </c>
      <c r="E1842" s="195">
        <f t="shared" ca="1" si="140"/>
        <v>187.88229289090665</v>
      </c>
      <c r="F1842" s="195">
        <f t="shared" ca="1" si="141"/>
        <v>204.63059489657064</v>
      </c>
      <c r="G1842" s="195">
        <f t="shared" ca="1" si="142"/>
        <v>0</v>
      </c>
      <c r="H1842" s="195">
        <f t="shared" ca="1" si="143"/>
        <v>0</v>
      </c>
      <c r="O1842" s="154"/>
      <c r="P1842" s="154"/>
    </row>
    <row r="1843" spans="3:16" hidden="1" outlineLevel="2">
      <c r="C1843" s="179">
        <v>1819</v>
      </c>
      <c r="D1843" s="195">
        <f t="shared" ca="1" si="144"/>
        <v>-0.61605350554168559</v>
      </c>
      <c r="E1843" s="195">
        <f t="shared" ca="1" si="140"/>
        <v>214.97318739030311</v>
      </c>
      <c r="F1843" s="195">
        <f t="shared" ca="1" si="141"/>
        <v>225.6545778057297</v>
      </c>
      <c r="G1843" s="195">
        <f t="shared" ca="1" si="142"/>
        <v>0</v>
      </c>
      <c r="H1843" s="195">
        <f t="shared" ca="1" si="143"/>
        <v>0</v>
      </c>
      <c r="O1843" s="154"/>
      <c r="P1843" s="154"/>
    </row>
    <row r="1844" spans="3:16" hidden="1" outlineLevel="2">
      <c r="C1844" s="179">
        <v>1820</v>
      </c>
      <c r="D1844" s="195">
        <f t="shared" ca="1" si="144"/>
        <v>-1.1912556901263689</v>
      </c>
      <c r="E1844" s="195">
        <f t="shared" ca="1" si="140"/>
        <v>189.45136952136244</v>
      </c>
      <c r="F1844" s="195">
        <f t="shared" ca="1" si="141"/>
        <v>205.86998530510053</v>
      </c>
      <c r="G1844" s="195">
        <f t="shared" ca="1" si="142"/>
        <v>0</v>
      </c>
      <c r="H1844" s="195">
        <f t="shared" ca="1" si="143"/>
        <v>0</v>
      </c>
      <c r="O1844" s="154"/>
      <c r="P1844" s="154"/>
    </row>
    <row r="1845" spans="3:16" hidden="1" outlineLevel="2">
      <c r="C1845" s="179">
        <v>1821</v>
      </c>
      <c r="D1845" s="195">
        <f t="shared" ca="1" si="144"/>
        <v>-0.28789357503889546</v>
      </c>
      <c r="E1845" s="195">
        <f t="shared" ca="1" si="140"/>
        <v>231.04562357975465</v>
      </c>
      <c r="F1845" s="195">
        <f t="shared" ca="1" si="141"/>
        <v>237.78239673241245</v>
      </c>
      <c r="G1845" s="195">
        <f t="shared" ca="1" si="142"/>
        <v>0</v>
      </c>
      <c r="H1845" s="195">
        <f t="shared" ca="1" si="143"/>
        <v>0</v>
      </c>
      <c r="O1845" s="154"/>
      <c r="P1845" s="154"/>
    </row>
    <row r="1846" spans="3:16" hidden="1" outlineLevel="2">
      <c r="C1846" s="179">
        <v>1822</v>
      </c>
      <c r="D1846" s="195">
        <f t="shared" ca="1" si="144"/>
        <v>-0.5631958067773839</v>
      </c>
      <c r="E1846" s="195">
        <f t="shared" ca="1" si="140"/>
        <v>217.48436790155975</v>
      </c>
      <c r="F1846" s="195">
        <f t="shared" ca="1" si="141"/>
        <v>227.5654003901744</v>
      </c>
      <c r="G1846" s="195">
        <f t="shared" ca="1" si="142"/>
        <v>0</v>
      </c>
      <c r="H1846" s="195">
        <f t="shared" ca="1" si="143"/>
        <v>0</v>
      </c>
      <c r="O1846" s="154"/>
      <c r="P1846" s="154"/>
    </row>
    <row r="1847" spans="3:16" hidden="1" outlineLevel="2">
      <c r="C1847" s="179">
        <v>1823</v>
      </c>
      <c r="D1847" s="195">
        <f t="shared" ca="1" si="144"/>
        <v>-0.24048753765502076</v>
      </c>
      <c r="E1847" s="195">
        <f t="shared" ca="1" si="140"/>
        <v>233.46473686404755</v>
      </c>
      <c r="F1847" s="195">
        <f t="shared" ca="1" si="141"/>
        <v>239.5874591251424</v>
      </c>
      <c r="G1847" s="195">
        <f t="shared" ca="1" si="142"/>
        <v>0</v>
      </c>
      <c r="H1847" s="195">
        <f t="shared" ca="1" si="143"/>
        <v>0</v>
      </c>
      <c r="O1847" s="154"/>
      <c r="P1847" s="154"/>
    </row>
    <row r="1848" spans="3:16" hidden="1" outlineLevel="2">
      <c r="C1848" s="179">
        <v>1824</v>
      </c>
      <c r="D1848" s="195">
        <f t="shared" ca="1" si="144"/>
        <v>0.63875409910782643</v>
      </c>
      <c r="E1848" s="195">
        <f t="shared" ca="1" si="140"/>
        <v>283.2172377319269</v>
      </c>
      <c r="F1848" s="195">
        <f t="shared" ca="1" si="141"/>
        <v>275.66373444255959</v>
      </c>
      <c r="G1848" s="195">
        <f t="shared" ca="1" si="142"/>
        <v>33.2172377319269</v>
      </c>
      <c r="H1848" s="195">
        <f t="shared" ca="1" si="143"/>
        <v>25.663734442559587</v>
      </c>
      <c r="O1848" s="154"/>
      <c r="P1848" s="154"/>
    </row>
    <row r="1849" spans="3:16" hidden="1" outlineLevel="2">
      <c r="C1849" s="179">
        <v>1825</v>
      </c>
      <c r="D1849" s="195">
        <f t="shared" ca="1" si="144"/>
        <v>-1.4886052792130924</v>
      </c>
      <c r="E1849" s="195">
        <f t="shared" ca="1" si="140"/>
        <v>177.46971889733732</v>
      </c>
      <c r="F1849" s="195">
        <f t="shared" ca="1" si="141"/>
        <v>196.33244790050966</v>
      </c>
      <c r="G1849" s="195">
        <f t="shared" ca="1" si="142"/>
        <v>0</v>
      </c>
      <c r="H1849" s="195">
        <f t="shared" ca="1" si="143"/>
        <v>0</v>
      </c>
      <c r="O1849" s="154"/>
      <c r="P1849" s="154"/>
    </row>
    <row r="1850" spans="3:16" hidden="1" outlineLevel="2">
      <c r="C1850" s="179">
        <v>1826</v>
      </c>
      <c r="D1850" s="195">
        <f t="shared" ca="1" si="144"/>
        <v>-0.43840194940014876</v>
      </c>
      <c r="E1850" s="195">
        <f t="shared" ca="1" si="140"/>
        <v>223.53011429600227</v>
      </c>
      <c r="F1850" s="195">
        <f t="shared" ca="1" si="141"/>
        <v>232.14118137440315</v>
      </c>
      <c r="G1850" s="195">
        <f t="shared" ca="1" si="142"/>
        <v>0</v>
      </c>
      <c r="H1850" s="195">
        <f t="shared" ca="1" si="143"/>
        <v>0</v>
      </c>
      <c r="O1850" s="154"/>
      <c r="P1850" s="154"/>
    </row>
    <row r="1851" spans="3:16" hidden="1" outlineLevel="2">
      <c r="C1851" s="179">
        <v>1827</v>
      </c>
      <c r="D1851" s="195">
        <f t="shared" ca="1" si="144"/>
        <v>-0.42578152693097299</v>
      </c>
      <c r="E1851" s="195">
        <f t="shared" ca="1" si="140"/>
        <v>224.1508021828196</v>
      </c>
      <c r="F1851" s="195">
        <f t="shared" ca="1" si="141"/>
        <v>232.6090231269749</v>
      </c>
      <c r="G1851" s="195">
        <f t="shared" ca="1" si="142"/>
        <v>0</v>
      </c>
      <c r="H1851" s="195">
        <f t="shared" ca="1" si="143"/>
        <v>0</v>
      </c>
      <c r="O1851" s="154"/>
      <c r="P1851" s="154"/>
    </row>
    <row r="1852" spans="3:16" hidden="1" outlineLevel="2">
      <c r="C1852" s="179">
        <v>1828</v>
      </c>
      <c r="D1852" s="195">
        <f t="shared" ca="1" si="144"/>
        <v>1.0425922141437818</v>
      </c>
      <c r="E1852" s="195">
        <f t="shared" ca="1" si="140"/>
        <v>309.49557577115075</v>
      </c>
      <c r="F1852" s="195">
        <f t="shared" ca="1" si="141"/>
        <v>294.00743788491098</v>
      </c>
      <c r="G1852" s="195">
        <f t="shared" ca="1" si="142"/>
        <v>59.495575771150754</v>
      </c>
      <c r="H1852" s="195">
        <f t="shared" ca="1" si="143"/>
        <v>44.007437884910985</v>
      </c>
      <c r="O1852" s="154"/>
      <c r="P1852" s="154"/>
    </row>
    <row r="1853" spans="3:16" hidden="1" outlineLevel="2">
      <c r="C1853" s="179">
        <v>1829</v>
      </c>
      <c r="D1853" s="195">
        <f t="shared" ca="1" si="144"/>
        <v>1.4641382729064487</v>
      </c>
      <c r="E1853" s="195">
        <f t="shared" ca="1" si="140"/>
        <v>339.53060150203652</v>
      </c>
      <c r="F1853" s="195">
        <f t="shared" ca="1" si="141"/>
        <v>314.45886319802241</v>
      </c>
      <c r="G1853" s="195">
        <f t="shared" ca="1" si="142"/>
        <v>89.530601502036518</v>
      </c>
      <c r="H1853" s="195">
        <f t="shared" ca="1" si="143"/>
        <v>64.458863198022414</v>
      </c>
      <c r="O1853" s="154"/>
      <c r="P1853" s="154"/>
    </row>
    <row r="1854" spans="3:16" hidden="1" outlineLevel="2">
      <c r="C1854" s="179">
        <v>1830</v>
      </c>
      <c r="D1854" s="195">
        <f t="shared" ca="1" si="144"/>
        <v>-0.54758838680859934</v>
      </c>
      <c r="E1854" s="195">
        <f t="shared" ca="1" si="140"/>
        <v>218.23144441814887</v>
      </c>
      <c r="F1854" s="195">
        <f t="shared" ca="1" si="141"/>
        <v>228.13270165767332</v>
      </c>
      <c r="G1854" s="195">
        <f t="shared" ca="1" si="142"/>
        <v>0</v>
      </c>
      <c r="H1854" s="195">
        <f t="shared" ca="1" si="143"/>
        <v>0</v>
      </c>
      <c r="O1854" s="154"/>
      <c r="P1854" s="154"/>
    </row>
    <row r="1855" spans="3:16" hidden="1" outlineLevel="2">
      <c r="C1855" s="179">
        <v>1831</v>
      </c>
      <c r="D1855" s="195">
        <f t="shared" ca="1" si="144"/>
        <v>1.0181627659638579</v>
      </c>
      <c r="E1855" s="195">
        <f t="shared" ca="1" si="140"/>
        <v>307.83879842587697</v>
      </c>
      <c r="F1855" s="195">
        <f t="shared" ca="1" si="141"/>
        <v>292.86387085099477</v>
      </c>
      <c r="G1855" s="195">
        <f t="shared" ca="1" si="142"/>
        <v>57.838798425876973</v>
      </c>
      <c r="H1855" s="195">
        <f t="shared" ca="1" si="143"/>
        <v>42.863870850994772</v>
      </c>
      <c r="O1855" s="154"/>
      <c r="P1855" s="154"/>
    </row>
    <row r="1856" spans="3:16" hidden="1" outlineLevel="2">
      <c r="C1856" s="179">
        <v>1832</v>
      </c>
      <c r="D1856" s="195">
        <f t="shared" ca="1" si="144"/>
        <v>0.79450702518502103</v>
      </c>
      <c r="E1856" s="195">
        <f t="shared" ca="1" si="140"/>
        <v>293.07706329553804</v>
      </c>
      <c r="F1856" s="195">
        <f t="shared" ca="1" si="141"/>
        <v>282.59892007154417</v>
      </c>
      <c r="G1856" s="195">
        <f t="shared" ca="1" si="142"/>
        <v>43.077063295538039</v>
      </c>
      <c r="H1856" s="195">
        <f t="shared" ca="1" si="143"/>
        <v>32.598920071544171</v>
      </c>
      <c r="O1856" s="154"/>
      <c r="P1856" s="154"/>
    </row>
    <row r="1857" spans="3:16" hidden="1" outlineLevel="2">
      <c r="C1857" s="179">
        <v>1833</v>
      </c>
      <c r="D1857" s="195">
        <f t="shared" ca="1" si="144"/>
        <v>0.36539635515926061</v>
      </c>
      <c r="E1857" s="195">
        <f t="shared" ca="1" si="140"/>
        <v>266.70768413376567</v>
      </c>
      <c r="F1857" s="195">
        <f t="shared" ca="1" si="141"/>
        <v>263.90090797438188</v>
      </c>
      <c r="G1857" s="195">
        <f t="shared" ca="1" si="142"/>
        <v>16.707684133765667</v>
      </c>
      <c r="H1857" s="195">
        <f t="shared" ca="1" si="143"/>
        <v>13.90090797438188</v>
      </c>
      <c r="O1857" s="154"/>
      <c r="P1857" s="154"/>
    </row>
    <row r="1858" spans="3:16" hidden="1" outlineLevel="2">
      <c r="C1858" s="179">
        <v>1834</v>
      </c>
      <c r="D1858" s="195">
        <f t="shared" ca="1" si="144"/>
        <v>-0.34215869861812509</v>
      </c>
      <c r="E1858" s="195">
        <f t="shared" ca="1" si="140"/>
        <v>228.30724707743457</v>
      </c>
      <c r="F1858" s="195">
        <f t="shared" ca="1" si="141"/>
        <v>235.73285061927004</v>
      </c>
      <c r="G1858" s="195">
        <f t="shared" ca="1" si="142"/>
        <v>0</v>
      </c>
      <c r="H1858" s="195">
        <f t="shared" ca="1" si="143"/>
        <v>0</v>
      </c>
      <c r="O1858" s="154"/>
      <c r="P1858" s="154"/>
    </row>
    <row r="1859" spans="3:16" hidden="1" outlineLevel="2">
      <c r="C1859" s="179">
        <v>1835</v>
      </c>
      <c r="D1859" s="195">
        <f t="shared" ca="1" si="144"/>
        <v>1.0832010500639666</v>
      </c>
      <c r="E1859" s="195">
        <f t="shared" ca="1" si="140"/>
        <v>312.26937465472491</v>
      </c>
      <c r="F1859" s="195">
        <f t="shared" ca="1" si="141"/>
        <v>295.91826758916125</v>
      </c>
      <c r="G1859" s="195">
        <f t="shared" ca="1" si="142"/>
        <v>62.269374654724913</v>
      </c>
      <c r="H1859" s="195">
        <f t="shared" ca="1" si="143"/>
        <v>45.918267589161246</v>
      </c>
      <c r="O1859" s="154"/>
      <c r="P1859" s="154"/>
    </row>
    <row r="1860" spans="3:16" hidden="1" outlineLevel="2">
      <c r="C1860" s="179">
        <v>1836</v>
      </c>
      <c r="D1860" s="195">
        <f t="shared" ca="1" si="144"/>
        <v>1.8539142358729779</v>
      </c>
      <c r="E1860" s="195">
        <f t="shared" ca="1" si="140"/>
        <v>369.88937486337898</v>
      </c>
      <c r="F1860" s="195">
        <f t="shared" ca="1" si="141"/>
        <v>334.63261656301358</v>
      </c>
      <c r="G1860" s="195">
        <f t="shared" ca="1" si="142"/>
        <v>119.88937486337898</v>
      </c>
      <c r="H1860" s="195">
        <f t="shared" ca="1" si="143"/>
        <v>84.632616563013585</v>
      </c>
      <c r="O1860" s="154"/>
      <c r="P1860" s="154"/>
    </row>
    <row r="1861" spans="3:16" hidden="1" outlineLevel="2">
      <c r="C1861" s="179">
        <v>1837</v>
      </c>
      <c r="D1861" s="195">
        <f t="shared" ca="1" si="144"/>
        <v>0.87831127228845673</v>
      </c>
      <c r="E1861" s="195">
        <f t="shared" ca="1" si="140"/>
        <v>298.52351202072845</v>
      </c>
      <c r="F1861" s="195">
        <f t="shared" ca="1" si="141"/>
        <v>286.4023766115983</v>
      </c>
      <c r="G1861" s="195">
        <f t="shared" ca="1" si="142"/>
        <v>48.523512020728447</v>
      </c>
      <c r="H1861" s="195">
        <f t="shared" ca="1" si="143"/>
        <v>36.402376611598299</v>
      </c>
      <c r="O1861" s="154"/>
      <c r="P1861" s="154"/>
    </row>
    <row r="1862" spans="3:16" hidden="1" outlineLevel="2">
      <c r="C1862" s="179">
        <v>1838</v>
      </c>
      <c r="D1862" s="195">
        <f t="shared" ca="1" si="144"/>
        <v>0.27943344690049565</v>
      </c>
      <c r="E1862" s="195">
        <f t="shared" ca="1" si="140"/>
        <v>261.71754326550985</v>
      </c>
      <c r="F1862" s="195">
        <f t="shared" ca="1" si="141"/>
        <v>260.30661737523417</v>
      </c>
      <c r="G1862" s="195">
        <f t="shared" ca="1" si="142"/>
        <v>11.717543265509846</v>
      </c>
      <c r="H1862" s="195">
        <f t="shared" ca="1" si="143"/>
        <v>10.306617375234168</v>
      </c>
      <c r="O1862" s="154"/>
      <c r="P1862" s="154"/>
    </row>
    <row r="1863" spans="3:16" hidden="1" outlineLevel="2">
      <c r="C1863" s="179">
        <v>1839</v>
      </c>
      <c r="D1863" s="195">
        <f t="shared" ca="1" si="144"/>
        <v>0.22181791918588414</v>
      </c>
      <c r="E1863" s="195">
        <f t="shared" ca="1" si="140"/>
        <v>258.42533369574096</v>
      </c>
      <c r="F1863" s="195">
        <f t="shared" ca="1" si="141"/>
        <v>257.92503251111827</v>
      </c>
      <c r="G1863" s="195">
        <f t="shared" ca="1" si="142"/>
        <v>8.4253336957409601</v>
      </c>
      <c r="H1863" s="195">
        <f t="shared" ca="1" si="143"/>
        <v>7.9250325111182747</v>
      </c>
      <c r="O1863" s="154"/>
      <c r="P1863" s="154"/>
    </row>
    <row r="1864" spans="3:16" hidden="1" outlineLevel="2">
      <c r="C1864" s="179">
        <v>1840</v>
      </c>
      <c r="D1864" s="195">
        <f t="shared" ca="1" si="144"/>
        <v>-1.1748316358830078</v>
      </c>
      <c r="E1864" s="195">
        <f t="shared" ca="1" si="140"/>
        <v>190.13626299304249</v>
      </c>
      <c r="F1864" s="195">
        <f t="shared" ca="1" si="141"/>
        <v>206.41009019717524</v>
      </c>
      <c r="G1864" s="195">
        <f t="shared" ca="1" si="142"/>
        <v>0</v>
      </c>
      <c r="H1864" s="195">
        <f t="shared" ca="1" si="143"/>
        <v>0</v>
      </c>
      <c r="O1864" s="154"/>
      <c r="P1864" s="154"/>
    </row>
    <row r="1865" spans="3:16" hidden="1" outlineLevel="2">
      <c r="C1865" s="179">
        <v>1841</v>
      </c>
      <c r="D1865" s="195">
        <f t="shared" ca="1" si="144"/>
        <v>1.1889971999977111</v>
      </c>
      <c r="E1865" s="195">
        <f t="shared" ca="1" si="140"/>
        <v>319.61312166284597</v>
      </c>
      <c r="F1865" s="195">
        <f t="shared" ca="1" si="141"/>
        <v>300.95498182872473</v>
      </c>
      <c r="G1865" s="195">
        <f t="shared" ca="1" si="142"/>
        <v>69.61312166284597</v>
      </c>
      <c r="H1865" s="195">
        <f t="shared" ca="1" si="143"/>
        <v>50.954981828724726</v>
      </c>
      <c r="O1865" s="154"/>
      <c r="P1865" s="154"/>
    </row>
    <row r="1866" spans="3:16" hidden="1" outlineLevel="2">
      <c r="C1866" s="179">
        <v>1842</v>
      </c>
      <c r="D1866" s="195">
        <f t="shared" ca="1" si="144"/>
        <v>-0.4635919777038639</v>
      </c>
      <c r="E1866" s="195">
        <f t="shared" ca="1" si="140"/>
        <v>222.29637190854461</v>
      </c>
      <c r="F1866" s="195">
        <f t="shared" ca="1" si="141"/>
        <v>231.21019319127089</v>
      </c>
      <c r="G1866" s="195">
        <f t="shared" ca="1" si="142"/>
        <v>0</v>
      </c>
      <c r="H1866" s="195">
        <f t="shared" ca="1" si="143"/>
        <v>0</v>
      </c>
      <c r="O1866" s="154"/>
      <c r="P1866" s="154"/>
    </row>
    <row r="1867" spans="3:16" hidden="1" outlineLevel="2">
      <c r="C1867" s="179">
        <v>1843</v>
      </c>
      <c r="D1867" s="195">
        <f t="shared" ca="1" si="144"/>
        <v>0.89789587918657188</v>
      </c>
      <c r="E1867" s="195">
        <f t="shared" ca="1" si="140"/>
        <v>299.81083997302915</v>
      </c>
      <c r="F1867" s="195">
        <f t="shared" ca="1" si="141"/>
        <v>287.29857822220896</v>
      </c>
      <c r="G1867" s="195">
        <f t="shared" ca="1" si="142"/>
        <v>49.810839973029147</v>
      </c>
      <c r="H1867" s="195">
        <f t="shared" ca="1" si="143"/>
        <v>37.29857822220896</v>
      </c>
      <c r="O1867" s="154"/>
      <c r="P1867" s="154"/>
    </row>
    <row r="1868" spans="3:16" hidden="1" outlineLevel="2">
      <c r="C1868" s="179">
        <v>1844</v>
      </c>
      <c r="D1868" s="195">
        <f t="shared" ca="1" si="144"/>
        <v>1.1138602789431524</v>
      </c>
      <c r="E1868" s="195">
        <f t="shared" ca="1" si="140"/>
        <v>314.38002009041918</v>
      </c>
      <c r="F1868" s="195">
        <f t="shared" ca="1" si="141"/>
        <v>297.36914640260164</v>
      </c>
      <c r="G1868" s="195">
        <f t="shared" ca="1" si="142"/>
        <v>64.38002009041918</v>
      </c>
      <c r="H1868" s="195">
        <f t="shared" ca="1" si="143"/>
        <v>47.369146402601643</v>
      </c>
      <c r="O1868" s="154"/>
      <c r="P1868" s="154"/>
    </row>
    <row r="1869" spans="3:16" hidden="1" outlineLevel="2">
      <c r="C1869" s="179">
        <v>1845</v>
      </c>
      <c r="D1869" s="195">
        <f t="shared" ca="1" si="144"/>
        <v>-0.57404779608297418</v>
      </c>
      <c r="E1869" s="195">
        <f t="shared" ca="1" si="140"/>
        <v>216.96642627074192</v>
      </c>
      <c r="F1869" s="195">
        <f t="shared" ca="1" si="141"/>
        <v>227.17178202160417</v>
      </c>
      <c r="G1869" s="195">
        <f t="shared" ca="1" si="142"/>
        <v>0</v>
      </c>
      <c r="H1869" s="195">
        <f t="shared" ca="1" si="143"/>
        <v>0</v>
      </c>
      <c r="O1869" s="154"/>
      <c r="P1869" s="154"/>
    </row>
    <row r="1870" spans="3:16" hidden="1" outlineLevel="2">
      <c r="C1870" s="179">
        <v>1846</v>
      </c>
      <c r="D1870" s="195">
        <f t="shared" ca="1" si="144"/>
        <v>0.13433608761271126</v>
      </c>
      <c r="E1870" s="195">
        <f t="shared" ca="1" si="140"/>
        <v>253.5055400016175</v>
      </c>
      <c r="F1870" s="195">
        <f t="shared" ca="1" si="141"/>
        <v>254.35049327862546</v>
      </c>
      <c r="G1870" s="195">
        <f t="shared" ca="1" si="142"/>
        <v>3.5055400016175042</v>
      </c>
      <c r="H1870" s="195">
        <f t="shared" ca="1" si="143"/>
        <v>4.3504932786254642</v>
      </c>
      <c r="O1870" s="154"/>
      <c r="P1870" s="154"/>
    </row>
    <row r="1871" spans="3:16" hidden="1" outlineLevel="2">
      <c r="C1871" s="179">
        <v>1847</v>
      </c>
      <c r="D1871" s="195">
        <f t="shared" ca="1" si="144"/>
        <v>0.43498089366571935</v>
      </c>
      <c r="E1871" s="195">
        <f t="shared" ca="1" si="140"/>
        <v>270.81665916447616</v>
      </c>
      <c r="F1871" s="195">
        <f t="shared" ca="1" si="141"/>
        <v>266.84669929636271</v>
      </c>
      <c r="G1871" s="195">
        <f t="shared" ca="1" si="142"/>
        <v>20.816659164476164</v>
      </c>
      <c r="H1871" s="195">
        <f t="shared" ca="1" si="143"/>
        <v>16.846699296362715</v>
      </c>
      <c r="O1871" s="154"/>
      <c r="P1871" s="154"/>
    </row>
    <row r="1872" spans="3:16" hidden="1" outlineLevel="2">
      <c r="C1872" s="179">
        <v>1848</v>
      </c>
      <c r="D1872" s="195">
        <f t="shared" ca="1" si="144"/>
        <v>-0.18489646970587426</v>
      </c>
      <c r="E1872" s="195">
        <f t="shared" ca="1" si="140"/>
        <v>236.33381492677208</v>
      </c>
      <c r="F1872" s="195">
        <f t="shared" ca="1" si="141"/>
        <v>241.72164326332648</v>
      </c>
      <c r="G1872" s="195">
        <f t="shared" ca="1" si="142"/>
        <v>0</v>
      </c>
      <c r="H1872" s="195">
        <f t="shared" ca="1" si="143"/>
        <v>0</v>
      </c>
      <c r="O1872" s="154"/>
      <c r="P1872" s="154"/>
    </row>
    <row r="1873" spans="3:16" hidden="1" outlineLevel="2">
      <c r="C1873" s="179">
        <v>1849</v>
      </c>
      <c r="D1873" s="195">
        <f t="shared" ca="1" si="144"/>
        <v>-0.60855107917505802</v>
      </c>
      <c r="E1873" s="195">
        <f t="shared" ca="1" si="140"/>
        <v>215.32784158515832</v>
      </c>
      <c r="F1873" s="195">
        <f t="shared" ca="1" si="141"/>
        <v>225.92481271111529</v>
      </c>
      <c r="G1873" s="195">
        <f t="shared" ca="1" si="142"/>
        <v>0</v>
      </c>
      <c r="H1873" s="195">
        <f t="shared" ca="1" si="143"/>
        <v>0</v>
      </c>
      <c r="O1873" s="154"/>
      <c r="P1873" s="154"/>
    </row>
    <row r="1874" spans="3:16" hidden="1" outlineLevel="2">
      <c r="C1874" s="179">
        <v>1850</v>
      </c>
      <c r="D1874" s="195">
        <f t="shared" ca="1" si="144"/>
        <v>0.29669524353741855</v>
      </c>
      <c r="E1874" s="195">
        <f t="shared" ca="1" si="140"/>
        <v>262.71204084736661</v>
      </c>
      <c r="F1874" s="195">
        <f t="shared" ca="1" si="141"/>
        <v>261.0244198386423</v>
      </c>
      <c r="G1874" s="195">
        <f t="shared" ca="1" si="142"/>
        <v>12.712040847366609</v>
      </c>
      <c r="H1874" s="195">
        <f t="shared" ca="1" si="143"/>
        <v>11.024419838642302</v>
      </c>
      <c r="O1874" s="154"/>
      <c r="P1874" s="154"/>
    </row>
    <row r="1875" spans="3:16" hidden="1" outlineLevel="2">
      <c r="C1875" s="179">
        <v>1851</v>
      </c>
      <c r="D1875" s="195">
        <f t="shared" ca="1" si="144"/>
        <v>-0.53685328654333442</v>
      </c>
      <c r="E1875" s="195">
        <f t="shared" ca="1" si="140"/>
        <v>218.74678789163877</v>
      </c>
      <c r="F1875" s="195">
        <f t="shared" ca="1" si="141"/>
        <v>228.52372367636733</v>
      </c>
      <c r="G1875" s="195">
        <f t="shared" ca="1" si="142"/>
        <v>0</v>
      </c>
      <c r="H1875" s="195">
        <f t="shared" ca="1" si="143"/>
        <v>0</v>
      </c>
      <c r="O1875" s="154"/>
      <c r="P1875" s="154"/>
    </row>
    <row r="1876" spans="3:16" hidden="1" outlineLevel="2">
      <c r="C1876" s="179">
        <v>1852</v>
      </c>
      <c r="D1876" s="195">
        <f t="shared" ca="1" si="144"/>
        <v>1.006307482264335</v>
      </c>
      <c r="E1876" s="195">
        <f t="shared" ca="1" si="140"/>
        <v>307.03798586854703</v>
      </c>
      <c r="F1876" s="195">
        <f t="shared" ca="1" si="141"/>
        <v>292.3105172083088</v>
      </c>
      <c r="G1876" s="195">
        <f t="shared" ca="1" si="142"/>
        <v>57.037985868547025</v>
      </c>
      <c r="H1876" s="195">
        <f t="shared" ca="1" si="143"/>
        <v>42.310517208308795</v>
      </c>
      <c r="O1876" s="154"/>
      <c r="P1876" s="154"/>
    </row>
    <row r="1877" spans="3:16" hidden="1" outlineLevel="2">
      <c r="C1877" s="179">
        <v>1853</v>
      </c>
      <c r="D1877" s="195">
        <f t="shared" ca="1" si="144"/>
        <v>0.40345186441625086</v>
      </c>
      <c r="E1877" s="195">
        <f t="shared" ca="1" si="140"/>
        <v>268.94708093517255</v>
      </c>
      <c r="F1877" s="195">
        <f t="shared" ca="1" si="141"/>
        <v>265.50789735321905</v>
      </c>
      <c r="G1877" s="195">
        <f t="shared" ca="1" si="142"/>
        <v>18.947080935172551</v>
      </c>
      <c r="H1877" s="195">
        <f t="shared" ca="1" si="143"/>
        <v>15.50789735321905</v>
      </c>
      <c r="O1877" s="154"/>
      <c r="P1877" s="154"/>
    </row>
    <row r="1878" spans="3:16" hidden="1" outlineLevel="2">
      <c r="C1878" s="179">
        <v>1854</v>
      </c>
      <c r="D1878" s="195">
        <f t="shared" ca="1" si="144"/>
        <v>-0.6576674219751083</v>
      </c>
      <c r="E1878" s="195">
        <f t="shared" ca="1" si="140"/>
        <v>213.01659643872588</v>
      </c>
      <c r="F1878" s="195">
        <f t="shared" ca="1" si="141"/>
        <v>224.16151654287034</v>
      </c>
      <c r="G1878" s="195">
        <f t="shared" ca="1" si="142"/>
        <v>0</v>
      </c>
      <c r="H1878" s="195">
        <f t="shared" ca="1" si="143"/>
        <v>0</v>
      </c>
      <c r="O1878" s="154"/>
      <c r="P1878" s="154"/>
    </row>
    <row r="1879" spans="3:16" hidden="1" outlineLevel="2">
      <c r="C1879" s="179">
        <v>1855</v>
      </c>
      <c r="D1879" s="195">
        <f t="shared" ca="1" si="144"/>
        <v>-0.36468433186969706</v>
      </c>
      <c r="E1879" s="195">
        <f t="shared" ca="1" si="140"/>
        <v>227.18009243120733</v>
      </c>
      <c r="F1879" s="195">
        <f t="shared" ca="1" si="141"/>
        <v>234.88727455980714</v>
      </c>
      <c r="G1879" s="195">
        <f t="shared" ca="1" si="142"/>
        <v>0</v>
      </c>
      <c r="H1879" s="195">
        <f t="shared" ca="1" si="143"/>
        <v>0</v>
      </c>
      <c r="O1879" s="154"/>
      <c r="P1879" s="154"/>
    </row>
    <row r="1880" spans="3:16" hidden="1" outlineLevel="2">
      <c r="C1880" s="179">
        <v>1856</v>
      </c>
      <c r="D1880" s="195">
        <f t="shared" ca="1" si="144"/>
        <v>-2.151840525913006</v>
      </c>
      <c r="E1880" s="195">
        <f t="shared" ca="1" si="140"/>
        <v>153.40428277666194</v>
      </c>
      <c r="F1880" s="195">
        <f t="shared" ca="1" si="141"/>
        <v>176.62080772428391</v>
      </c>
      <c r="G1880" s="195">
        <f t="shared" ca="1" si="142"/>
        <v>0</v>
      </c>
      <c r="H1880" s="195">
        <f t="shared" ca="1" si="143"/>
        <v>0</v>
      </c>
      <c r="O1880" s="154"/>
      <c r="P1880" s="154"/>
    </row>
    <row r="1881" spans="3:16" hidden="1" outlineLevel="2">
      <c r="C1881" s="179">
        <v>1857</v>
      </c>
      <c r="D1881" s="195">
        <f t="shared" ca="1" si="144"/>
        <v>-0.64182690504202711</v>
      </c>
      <c r="E1881" s="195">
        <f t="shared" ref="E1881:E1944" ca="1" si="145">$H$9 * EXP(($H$17 - $H$18 - ($H$11^2)/2)*$H$14 + $H$11*SQRT($H$14)*D1881)</f>
        <v>213.75927321014319</v>
      </c>
      <c r="F1881" s="195">
        <f t="shared" ref="F1881:F1944" ca="1" si="146">$H$9 * EXP(($H$17 - $H$18 - ($H$12^2)/2)*$H$14 + $H$12*SQRT($H$14)*D1881)</f>
        <v>224.72868868317474</v>
      </c>
      <c r="G1881" s="195">
        <f t="shared" ref="G1881:G1944" ca="1" si="147">MAX(E1881-$H$16, 0)</f>
        <v>0</v>
      </c>
      <c r="H1881" s="195">
        <f t="shared" ref="H1881:H1944" ca="1" si="148">MAX(F1881-$H$16, 0)</f>
        <v>0</v>
      </c>
      <c r="O1881" s="154"/>
      <c r="P1881" s="154"/>
    </row>
    <row r="1882" spans="3:16" hidden="1" outlineLevel="2">
      <c r="C1882" s="179">
        <v>1858</v>
      </c>
      <c r="D1882" s="195">
        <f t="shared" ref="D1882:D1945" ca="1" si="149">_xlfn.NORM.S.INV(RAND())</f>
        <v>-0.54538141306417454</v>
      </c>
      <c r="E1882" s="195">
        <f t="shared" ca="1" si="145"/>
        <v>218.33729198102006</v>
      </c>
      <c r="F1882" s="195">
        <f t="shared" ca="1" si="146"/>
        <v>228.21303517852462</v>
      </c>
      <c r="G1882" s="195">
        <f t="shared" ca="1" si="147"/>
        <v>0</v>
      </c>
      <c r="H1882" s="195">
        <f t="shared" ca="1" si="148"/>
        <v>0</v>
      </c>
      <c r="O1882" s="154"/>
      <c r="P1882" s="154"/>
    </row>
    <row r="1883" spans="3:16" hidden="1" outlineLevel="2">
      <c r="C1883" s="179">
        <v>1859</v>
      </c>
      <c r="D1883" s="195">
        <f t="shared" ca="1" si="149"/>
        <v>0.71902949065874677</v>
      </c>
      <c r="E1883" s="195">
        <f t="shared" ca="1" si="145"/>
        <v>288.25686950055149</v>
      </c>
      <c r="F1883" s="195">
        <f t="shared" ca="1" si="146"/>
        <v>279.21662221870781</v>
      </c>
      <c r="G1883" s="195">
        <f t="shared" ca="1" si="147"/>
        <v>38.256869500551488</v>
      </c>
      <c r="H1883" s="195">
        <f t="shared" ca="1" si="148"/>
        <v>29.216622218707812</v>
      </c>
      <c r="O1883" s="154"/>
      <c r="P1883" s="154"/>
    </row>
    <row r="1884" spans="3:16" hidden="1" outlineLevel="2">
      <c r="C1884" s="179">
        <v>1860</v>
      </c>
      <c r="D1884" s="195">
        <f t="shared" ca="1" si="149"/>
        <v>1.0775481357616317</v>
      </c>
      <c r="E1884" s="195">
        <f t="shared" ca="1" si="145"/>
        <v>311.88176624812809</v>
      </c>
      <c r="F1884" s="195">
        <f t="shared" ca="1" si="146"/>
        <v>295.65153013164576</v>
      </c>
      <c r="G1884" s="195">
        <f t="shared" ca="1" si="147"/>
        <v>61.881766248128088</v>
      </c>
      <c r="H1884" s="195">
        <f t="shared" ca="1" si="148"/>
        <v>45.651530131645757</v>
      </c>
      <c r="O1884" s="154"/>
      <c r="P1884" s="154"/>
    </row>
    <row r="1885" spans="3:16" hidden="1" outlineLevel="2">
      <c r="C1885" s="179">
        <v>1861</v>
      </c>
      <c r="D1885" s="195">
        <f t="shared" ca="1" si="149"/>
        <v>2.4899782491236255</v>
      </c>
      <c r="E1885" s="195">
        <f t="shared" ca="1" si="145"/>
        <v>425.36908053446302</v>
      </c>
      <c r="F1885" s="195">
        <f t="shared" ca="1" si="146"/>
        <v>370.3701767554906</v>
      </c>
      <c r="G1885" s="195">
        <f t="shared" ca="1" si="147"/>
        <v>175.36908053446302</v>
      </c>
      <c r="H1885" s="195">
        <f t="shared" ca="1" si="148"/>
        <v>120.3701767554906</v>
      </c>
      <c r="O1885" s="154"/>
      <c r="P1885" s="154"/>
    </row>
    <row r="1886" spans="3:16" hidden="1" outlineLevel="2">
      <c r="C1886" s="179">
        <v>1862</v>
      </c>
      <c r="D1886" s="195">
        <f t="shared" ca="1" si="149"/>
        <v>-0.66855100553100888</v>
      </c>
      <c r="E1886" s="195">
        <f t="shared" ca="1" si="145"/>
        <v>212.50781967743453</v>
      </c>
      <c r="F1886" s="195">
        <f t="shared" ca="1" si="146"/>
        <v>223.77265799848416</v>
      </c>
      <c r="G1886" s="195">
        <f t="shared" ca="1" si="147"/>
        <v>0</v>
      </c>
      <c r="H1886" s="195">
        <f t="shared" ca="1" si="148"/>
        <v>0</v>
      </c>
      <c r="O1886" s="154"/>
      <c r="P1886" s="154"/>
    </row>
    <row r="1887" spans="3:16" hidden="1" outlineLevel="2">
      <c r="C1887" s="179">
        <v>1863</v>
      </c>
      <c r="D1887" s="195">
        <f t="shared" ca="1" si="149"/>
        <v>8.8831989422048507E-2</v>
      </c>
      <c r="E1887" s="195">
        <f t="shared" ca="1" si="145"/>
        <v>250.98362866604293</v>
      </c>
      <c r="F1887" s="195">
        <f t="shared" ca="1" si="146"/>
        <v>252.51080864279587</v>
      </c>
      <c r="G1887" s="195">
        <f t="shared" ca="1" si="147"/>
        <v>0.98362866604293231</v>
      </c>
      <c r="H1887" s="195">
        <f t="shared" ca="1" si="148"/>
        <v>2.5108086427958654</v>
      </c>
      <c r="O1887" s="154"/>
      <c r="P1887" s="154"/>
    </row>
    <row r="1888" spans="3:16" hidden="1" outlineLevel="2">
      <c r="C1888" s="179">
        <v>1864</v>
      </c>
      <c r="D1888" s="195">
        <f t="shared" ca="1" si="149"/>
        <v>-0.54946613093723684</v>
      </c>
      <c r="E1888" s="195">
        <f t="shared" ca="1" si="145"/>
        <v>218.14142727550481</v>
      </c>
      <c r="F1888" s="195">
        <f t="shared" ca="1" si="146"/>
        <v>228.06437431221192</v>
      </c>
      <c r="G1888" s="195">
        <f t="shared" ca="1" si="147"/>
        <v>0</v>
      </c>
      <c r="H1888" s="195">
        <f t="shared" ca="1" si="148"/>
        <v>0</v>
      </c>
      <c r="O1888" s="154"/>
      <c r="P1888" s="154"/>
    </row>
    <row r="1889" spans="3:16" hidden="1" outlineLevel="2">
      <c r="C1889" s="179">
        <v>1865</v>
      </c>
      <c r="D1889" s="195">
        <f t="shared" ca="1" si="149"/>
        <v>-1.7604576350871146</v>
      </c>
      <c r="E1889" s="195">
        <f t="shared" ca="1" si="145"/>
        <v>167.17978144832887</v>
      </c>
      <c r="F1889" s="195">
        <f t="shared" ca="1" si="146"/>
        <v>187.99990370442848</v>
      </c>
      <c r="G1889" s="195">
        <f t="shared" ca="1" si="147"/>
        <v>0</v>
      </c>
      <c r="H1889" s="195">
        <f t="shared" ca="1" si="148"/>
        <v>0</v>
      </c>
      <c r="O1889" s="154"/>
      <c r="P1889" s="154"/>
    </row>
    <row r="1890" spans="3:16" hidden="1" outlineLevel="2">
      <c r="C1890" s="179">
        <v>1866</v>
      </c>
      <c r="D1890" s="195">
        <f t="shared" ca="1" si="149"/>
        <v>-0.69135543337680427</v>
      </c>
      <c r="E1890" s="195">
        <f t="shared" ca="1" si="145"/>
        <v>211.44571430714257</v>
      </c>
      <c r="F1890" s="195">
        <f t="shared" ca="1" si="146"/>
        <v>222.96006680638723</v>
      </c>
      <c r="G1890" s="195">
        <f t="shared" ca="1" si="147"/>
        <v>0</v>
      </c>
      <c r="H1890" s="195">
        <f t="shared" ca="1" si="148"/>
        <v>0</v>
      </c>
      <c r="O1890" s="154"/>
      <c r="P1890" s="154"/>
    </row>
    <row r="1891" spans="3:16" hidden="1" outlineLevel="2">
      <c r="C1891" s="179">
        <v>1867</v>
      </c>
      <c r="D1891" s="195">
        <f t="shared" ca="1" si="149"/>
        <v>1.0128284602483753</v>
      </c>
      <c r="E1891" s="195">
        <f t="shared" ca="1" si="145"/>
        <v>307.47821326722237</v>
      </c>
      <c r="F1891" s="195">
        <f t="shared" ca="1" si="146"/>
        <v>292.61475889867449</v>
      </c>
      <c r="G1891" s="195">
        <f t="shared" ca="1" si="147"/>
        <v>57.478213267222372</v>
      </c>
      <c r="H1891" s="195">
        <f t="shared" ca="1" si="148"/>
        <v>42.614758898674495</v>
      </c>
      <c r="O1891" s="154"/>
      <c r="P1891" s="154"/>
    </row>
    <row r="1892" spans="3:16" hidden="1" outlineLevel="2">
      <c r="C1892" s="179">
        <v>1868</v>
      </c>
      <c r="D1892" s="195">
        <f t="shared" ca="1" si="149"/>
        <v>-2.2406725512959684</v>
      </c>
      <c r="E1892" s="195">
        <f t="shared" ca="1" si="145"/>
        <v>150.43920031018649</v>
      </c>
      <c r="F1892" s="195">
        <f t="shared" ca="1" si="146"/>
        <v>174.13553830850188</v>
      </c>
      <c r="G1892" s="195">
        <f t="shared" ca="1" si="147"/>
        <v>0</v>
      </c>
      <c r="H1892" s="195">
        <f t="shared" ca="1" si="148"/>
        <v>0</v>
      </c>
      <c r="O1892" s="154"/>
      <c r="P1892" s="154"/>
    </row>
    <row r="1893" spans="3:16" hidden="1" outlineLevel="2">
      <c r="C1893" s="179">
        <v>1869</v>
      </c>
      <c r="D1893" s="195">
        <f t="shared" ca="1" si="149"/>
        <v>-0.11242155315847108</v>
      </c>
      <c r="E1893" s="195">
        <f t="shared" ca="1" si="145"/>
        <v>240.12728858291439</v>
      </c>
      <c r="F1893" s="195">
        <f t="shared" ca="1" si="146"/>
        <v>244.5325854872664</v>
      </c>
      <c r="G1893" s="195">
        <f t="shared" ca="1" si="147"/>
        <v>0</v>
      </c>
      <c r="H1893" s="195">
        <f t="shared" ca="1" si="148"/>
        <v>0</v>
      </c>
      <c r="O1893" s="154"/>
      <c r="P1893" s="154"/>
    </row>
    <row r="1894" spans="3:16" hidden="1" outlineLevel="2">
      <c r="C1894" s="179">
        <v>1870</v>
      </c>
      <c r="D1894" s="195">
        <f t="shared" ca="1" si="149"/>
        <v>-0.44099385657425078</v>
      </c>
      <c r="E1894" s="195">
        <f t="shared" ca="1" si="145"/>
        <v>223.40285400939533</v>
      </c>
      <c r="F1894" s="195">
        <f t="shared" ca="1" si="146"/>
        <v>232.04521535335158</v>
      </c>
      <c r="G1894" s="195">
        <f t="shared" ca="1" si="147"/>
        <v>0</v>
      </c>
      <c r="H1894" s="195">
        <f t="shared" ca="1" si="148"/>
        <v>0</v>
      </c>
      <c r="O1894" s="154"/>
      <c r="P1894" s="154"/>
    </row>
    <row r="1895" spans="3:16" hidden="1" outlineLevel="2">
      <c r="C1895" s="179">
        <v>1871</v>
      </c>
      <c r="D1895" s="195">
        <f t="shared" ca="1" si="149"/>
        <v>0.94795481707307239</v>
      </c>
      <c r="E1895" s="195">
        <f t="shared" ca="1" si="145"/>
        <v>303.12658070646035</v>
      </c>
      <c r="F1895" s="195">
        <f t="shared" ca="1" si="146"/>
        <v>289.60206640651757</v>
      </c>
      <c r="G1895" s="195">
        <f t="shared" ca="1" si="147"/>
        <v>53.126580706460345</v>
      </c>
      <c r="H1895" s="195">
        <f t="shared" ca="1" si="148"/>
        <v>39.602066406517565</v>
      </c>
      <c r="O1895" s="154"/>
      <c r="P1895" s="154"/>
    </row>
    <row r="1896" spans="3:16" hidden="1" outlineLevel="2">
      <c r="C1896" s="179">
        <v>1872</v>
      </c>
      <c r="D1896" s="195">
        <f t="shared" ca="1" si="149"/>
        <v>-0.42095698529356368</v>
      </c>
      <c r="E1896" s="195">
        <f t="shared" ca="1" si="145"/>
        <v>224.38853417374344</v>
      </c>
      <c r="F1896" s="195">
        <f t="shared" ca="1" si="146"/>
        <v>232.78811892284352</v>
      </c>
      <c r="G1896" s="195">
        <f t="shared" ca="1" si="147"/>
        <v>0</v>
      </c>
      <c r="H1896" s="195">
        <f t="shared" ca="1" si="148"/>
        <v>0</v>
      </c>
      <c r="O1896" s="154"/>
      <c r="P1896" s="154"/>
    </row>
    <row r="1897" spans="3:16" hidden="1" outlineLevel="2">
      <c r="C1897" s="179">
        <v>1873</v>
      </c>
      <c r="D1897" s="195">
        <f t="shared" ca="1" si="149"/>
        <v>-0.89252578006329897</v>
      </c>
      <c r="E1897" s="195">
        <f t="shared" ca="1" si="145"/>
        <v>202.30329147666941</v>
      </c>
      <c r="F1897" s="195">
        <f t="shared" ca="1" si="146"/>
        <v>215.91838186685354</v>
      </c>
      <c r="G1897" s="195">
        <f t="shared" ca="1" si="147"/>
        <v>0</v>
      </c>
      <c r="H1897" s="195">
        <f t="shared" ca="1" si="148"/>
        <v>0</v>
      </c>
      <c r="O1897" s="154"/>
      <c r="P1897" s="154"/>
    </row>
    <row r="1898" spans="3:16" hidden="1" outlineLevel="2">
      <c r="C1898" s="179">
        <v>1874</v>
      </c>
      <c r="D1898" s="195">
        <f t="shared" ca="1" si="149"/>
        <v>1.076997913248684</v>
      </c>
      <c r="E1898" s="195">
        <f t="shared" ca="1" si="145"/>
        <v>311.84406435494526</v>
      </c>
      <c r="F1898" s="195">
        <f t="shared" ca="1" si="146"/>
        <v>295.62558026894015</v>
      </c>
      <c r="G1898" s="195">
        <f t="shared" ca="1" si="147"/>
        <v>61.84406435494526</v>
      </c>
      <c r="H1898" s="195">
        <f t="shared" ca="1" si="148"/>
        <v>45.625580268940155</v>
      </c>
      <c r="O1898" s="154"/>
      <c r="P1898" s="154"/>
    </row>
    <row r="1899" spans="3:16" hidden="1" outlineLevel="2">
      <c r="C1899" s="179">
        <v>1875</v>
      </c>
      <c r="D1899" s="195">
        <f t="shared" ca="1" si="149"/>
        <v>0.29440286044187153</v>
      </c>
      <c r="E1899" s="195">
        <f t="shared" ca="1" si="145"/>
        <v>262.57975332648437</v>
      </c>
      <c r="F1899" s="195">
        <f t="shared" ca="1" si="146"/>
        <v>260.92898112745814</v>
      </c>
      <c r="G1899" s="195">
        <f t="shared" ca="1" si="147"/>
        <v>12.579753326484365</v>
      </c>
      <c r="H1899" s="195">
        <f t="shared" ca="1" si="148"/>
        <v>10.928981127458144</v>
      </c>
      <c r="O1899" s="154"/>
      <c r="P1899" s="154"/>
    </row>
    <row r="1900" spans="3:16" hidden="1" outlineLevel="2">
      <c r="C1900" s="179">
        <v>1876</v>
      </c>
      <c r="D1900" s="195">
        <f t="shared" ca="1" si="149"/>
        <v>-0.30605999840422943</v>
      </c>
      <c r="E1900" s="195">
        <f t="shared" ca="1" si="145"/>
        <v>230.12525496004116</v>
      </c>
      <c r="F1900" s="195">
        <f t="shared" ca="1" si="146"/>
        <v>237.09429029877833</v>
      </c>
      <c r="G1900" s="195">
        <f t="shared" ca="1" si="147"/>
        <v>0</v>
      </c>
      <c r="H1900" s="195">
        <f t="shared" ca="1" si="148"/>
        <v>0</v>
      </c>
      <c r="O1900" s="154"/>
      <c r="P1900" s="154"/>
    </row>
    <row r="1901" spans="3:16" hidden="1" outlineLevel="2">
      <c r="C1901" s="179">
        <v>1877</v>
      </c>
      <c r="D1901" s="195">
        <f t="shared" ca="1" si="149"/>
        <v>0.67213493332243013</v>
      </c>
      <c r="E1901" s="195">
        <f t="shared" ca="1" si="145"/>
        <v>285.30207197775576</v>
      </c>
      <c r="F1901" s="195">
        <f t="shared" ca="1" si="146"/>
        <v>277.13560397658108</v>
      </c>
      <c r="G1901" s="195">
        <f t="shared" ca="1" si="147"/>
        <v>35.302071977755759</v>
      </c>
      <c r="H1901" s="195">
        <f t="shared" ca="1" si="148"/>
        <v>27.135603976581081</v>
      </c>
      <c r="O1901" s="154"/>
      <c r="P1901" s="154"/>
    </row>
    <row r="1902" spans="3:16" hidden="1" outlineLevel="2">
      <c r="C1902" s="179">
        <v>1878</v>
      </c>
      <c r="D1902" s="195">
        <f t="shared" ca="1" si="149"/>
        <v>1.6757696168484788</v>
      </c>
      <c r="E1902" s="195">
        <f t="shared" ca="1" si="145"/>
        <v>355.69115294520805</v>
      </c>
      <c r="F1902" s="195">
        <f t="shared" ca="1" si="146"/>
        <v>325.25656193594057</v>
      </c>
      <c r="G1902" s="195">
        <f t="shared" ca="1" si="147"/>
        <v>105.69115294520805</v>
      </c>
      <c r="H1902" s="195">
        <f t="shared" ca="1" si="148"/>
        <v>75.256561935940567</v>
      </c>
      <c r="O1902" s="154"/>
      <c r="P1902" s="154"/>
    </row>
    <row r="1903" spans="3:16" hidden="1" outlineLevel="2">
      <c r="C1903" s="179">
        <v>1879</v>
      </c>
      <c r="D1903" s="195">
        <f t="shared" ca="1" si="149"/>
        <v>-0.58496449400097161</v>
      </c>
      <c r="E1903" s="195">
        <f t="shared" ca="1" si="145"/>
        <v>216.44664077271403</v>
      </c>
      <c r="F1903" s="195">
        <f t="shared" ca="1" si="146"/>
        <v>226.7765035104112</v>
      </c>
      <c r="G1903" s="195">
        <f t="shared" ca="1" si="147"/>
        <v>0</v>
      </c>
      <c r="H1903" s="195">
        <f t="shared" ca="1" si="148"/>
        <v>0</v>
      </c>
      <c r="O1903" s="154"/>
      <c r="P1903" s="154"/>
    </row>
    <row r="1904" spans="3:16" hidden="1" outlineLevel="2">
      <c r="C1904" s="179">
        <v>1880</v>
      </c>
      <c r="D1904" s="195">
        <f t="shared" ca="1" si="149"/>
        <v>-0.14076441959080846</v>
      </c>
      <c r="E1904" s="195">
        <f t="shared" ca="1" si="145"/>
        <v>238.6365729669144</v>
      </c>
      <c r="F1904" s="195">
        <f t="shared" ca="1" si="146"/>
        <v>243.4294351727429</v>
      </c>
      <c r="G1904" s="195">
        <f t="shared" ca="1" si="147"/>
        <v>0</v>
      </c>
      <c r="H1904" s="195">
        <f t="shared" ca="1" si="148"/>
        <v>0</v>
      </c>
      <c r="O1904" s="154"/>
      <c r="P1904" s="154"/>
    </row>
    <row r="1905" spans="3:16" hidden="1" outlineLevel="2">
      <c r="C1905" s="179">
        <v>1881</v>
      </c>
      <c r="D1905" s="195">
        <f t="shared" ca="1" si="149"/>
        <v>0.55486321446060549</v>
      </c>
      <c r="E1905" s="195">
        <f t="shared" ca="1" si="145"/>
        <v>278.04475339323267</v>
      </c>
      <c r="F1905" s="195">
        <f t="shared" ca="1" si="146"/>
        <v>271.99912896117758</v>
      </c>
      <c r="G1905" s="195">
        <f t="shared" ca="1" si="147"/>
        <v>28.044753393232668</v>
      </c>
      <c r="H1905" s="195">
        <f t="shared" ca="1" si="148"/>
        <v>21.999128961177576</v>
      </c>
      <c r="O1905" s="154"/>
      <c r="P1905" s="154"/>
    </row>
    <row r="1906" spans="3:16" hidden="1" outlineLevel="2">
      <c r="C1906" s="179">
        <v>1882</v>
      </c>
      <c r="D1906" s="195">
        <f t="shared" ca="1" si="149"/>
        <v>-0.96010120842204194</v>
      </c>
      <c r="E1906" s="195">
        <f t="shared" ca="1" si="145"/>
        <v>199.32180567152028</v>
      </c>
      <c r="F1906" s="195">
        <f t="shared" ca="1" si="146"/>
        <v>213.60325237837083</v>
      </c>
      <c r="G1906" s="195">
        <f t="shared" ca="1" si="147"/>
        <v>0</v>
      </c>
      <c r="H1906" s="195">
        <f t="shared" ca="1" si="148"/>
        <v>0</v>
      </c>
      <c r="O1906" s="154"/>
      <c r="P1906" s="154"/>
    </row>
    <row r="1907" spans="3:16" hidden="1" outlineLevel="2">
      <c r="C1907" s="179">
        <v>1883</v>
      </c>
      <c r="D1907" s="195">
        <f t="shared" ca="1" si="149"/>
        <v>-0.39643581785175219</v>
      </c>
      <c r="E1907" s="195">
        <f t="shared" ca="1" si="145"/>
        <v>225.60073149354213</v>
      </c>
      <c r="F1907" s="195">
        <f t="shared" ca="1" si="146"/>
        <v>233.700523184459</v>
      </c>
      <c r="G1907" s="195">
        <f t="shared" ca="1" si="147"/>
        <v>0</v>
      </c>
      <c r="H1907" s="195">
        <f t="shared" ca="1" si="148"/>
        <v>0</v>
      </c>
      <c r="O1907" s="154"/>
      <c r="P1907" s="154"/>
    </row>
    <row r="1908" spans="3:16" hidden="1" outlineLevel="2">
      <c r="C1908" s="179">
        <v>1884</v>
      </c>
      <c r="D1908" s="195">
        <f t="shared" ca="1" si="149"/>
        <v>1.4633440771382915</v>
      </c>
      <c r="E1908" s="195">
        <f t="shared" ca="1" si="145"/>
        <v>339.4713595078527</v>
      </c>
      <c r="F1908" s="195">
        <f t="shared" ca="1" si="146"/>
        <v>314.41902501387528</v>
      </c>
      <c r="G1908" s="195">
        <f t="shared" ca="1" si="147"/>
        <v>89.471359507852696</v>
      </c>
      <c r="H1908" s="195">
        <f t="shared" ca="1" si="148"/>
        <v>64.419025013875284</v>
      </c>
      <c r="O1908" s="154"/>
      <c r="P1908" s="154"/>
    </row>
    <row r="1909" spans="3:16" hidden="1" outlineLevel="2">
      <c r="C1909" s="179">
        <v>1885</v>
      </c>
      <c r="D1909" s="195">
        <f t="shared" ca="1" si="149"/>
        <v>0.12662094356477266</v>
      </c>
      <c r="E1909" s="195">
        <f t="shared" ca="1" si="145"/>
        <v>253.07617709732321</v>
      </c>
      <c r="F1909" s="195">
        <f t="shared" ca="1" si="146"/>
        <v>254.03763688973206</v>
      </c>
      <c r="G1909" s="195">
        <f t="shared" ca="1" si="147"/>
        <v>3.0761770973232103</v>
      </c>
      <c r="H1909" s="195">
        <f t="shared" ca="1" si="148"/>
        <v>4.037636889732056</v>
      </c>
      <c r="O1909" s="154"/>
      <c r="P1909" s="154"/>
    </row>
    <row r="1910" spans="3:16" hidden="1" outlineLevel="2">
      <c r="C1910" s="179">
        <v>1886</v>
      </c>
      <c r="D1910" s="195">
        <f t="shared" ca="1" si="149"/>
        <v>0.21704805578730299</v>
      </c>
      <c r="E1910" s="195">
        <f t="shared" ca="1" si="145"/>
        <v>258.1546422430543</v>
      </c>
      <c r="F1910" s="195">
        <f t="shared" ca="1" si="146"/>
        <v>257.72884568063006</v>
      </c>
      <c r="G1910" s="195">
        <f t="shared" ca="1" si="147"/>
        <v>8.1546422430542975</v>
      </c>
      <c r="H1910" s="195">
        <f t="shared" ca="1" si="148"/>
        <v>7.7288456806300587</v>
      </c>
      <c r="O1910" s="154"/>
      <c r="P1910" s="154"/>
    </row>
    <row r="1911" spans="3:16" hidden="1" outlineLevel="2">
      <c r="C1911" s="179">
        <v>1887</v>
      </c>
      <c r="D1911" s="195">
        <f t="shared" ca="1" si="149"/>
        <v>-1.1317510977220384</v>
      </c>
      <c r="E1911" s="195">
        <f t="shared" ca="1" si="145"/>
        <v>191.94453668737378</v>
      </c>
      <c r="F1911" s="195">
        <f t="shared" ca="1" si="146"/>
        <v>207.83353583864516</v>
      </c>
      <c r="G1911" s="195">
        <f t="shared" ca="1" si="147"/>
        <v>0</v>
      </c>
      <c r="H1911" s="195">
        <f t="shared" ca="1" si="148"/>
        <v>0</v>
      </c>
      <c r="O1911" s="154"/>
      <c r="P1911" s="154"/>
    </row>
    <row r="1912" spans="3:16" hidden="1" outlineLevel="2">
      <c r="C1912" s="179">
        <v>1888</v>
      </c>
      <c r="D1912" s="195">
        <f t="shared" ca="1" si="149"/>
        <v>0.77503011115823439</v>
      </c>
      <c r="E1912" s="195">
        <f t="shared" ca="1" si="145"/>
        <v>291.8255538774078</v>
      </c>
      <c r="F1912" s="195">
        <f t="shared" ca="1" si="146"/>
        <v>281.72221855408429</v>
      </c>
      <c r="G1912" s="195">
        <f t="shared" ca="1" si="147"/>
        <v>41.825553877407799</v>
      </c>
      <c r="H1912" s="195">
        <f t="shared" ca="1" si="148"/>
        <v>31.722218554084293</v>
      </c>
      <c r="O1912" s="154"/>
      <c r="P1912" s="154"/>
    </row>
    <row r="1913" spans="3:16" hidden="1" outlineLevel="2">
      <c r="C1913" s="179">
        <v>1889</v>
      </c>
      <c r="D1913" s="195">
        <f t="shared" ca="1" si="149"/>
        <v>0.45052218936506055</v>
      </c>
      <c r="E1913" s="195">
        <f t="shared" ca="1" si="145"/>
        <v>271.74298838776633</v>
      </c>
      <c r="F1913" s="195">
        <f t="shared" ca="1" si="146"/>
        <v>267.50910364229583</v>
      </c>
      <c r="G1913" s="195">
        <f t="shared" ca="1" si="147"/>
        <v>21.742988387766331</v>
      </c>
      <c r="H1913" s="195">
        <f t="shared" ca="1" si="148"/>
        <v>17.509103642295827</v>
      </c>
      <c r="O1913" s="154"/>
      <c r="P1913" s="154"/>
    </row>
    <row r="1914" spans="3:16" hidden="1" outlineLevel="2">
      <c r="C1914" s="179">
        <v>1890</v>
      </c>
      <c r="D1914" s="195">
        <f t="shared" ca="1" si="149"/>
        <v>0.27525252947466389</v>
      </c>
      <c r="E1914" s="195">
        <f t="shared" ca="1" si="145"/>
        <v>261.47723647956946</v>
      </c>
      <c r="F1914" s="195">
        <f t="shared" ca="1" si="146"/>
        <v>260.13305818572161</v>
      </c>
      <c r="G1914" s="195">
        <f t="shared" ca="1" si="147"/>
        <v>11.477236479569456</v>
      </c>
      <c r="H1914" s="195">
        <f t="shared" ca="1" si="148"/>
        <v>10.133058185721609</v>
      </c>
      <c r="O1914" s="154"/>
      <c r="P1914" s="154"/>
    </row>
    <row r="1915" spans="3:16" hidden="1" outlineLevel="2">
      <c r="C1915" s="179">
        <v>1891</v>
      </c>
      <c r="D1915" s="195">
        <f t="shared" ca="1" si="149"/>
        <v>0.6620110543986869</v>
      </c>
      <c r="E1915" s="195">
        <f t="shared" ca="1" si="145"/>
        <v>284.66815846470314</v>
      </c>
      <c r="F1915" s="195">
        <f t="shared" ca="1" si="146"/>
        <v>276.68838085347261</v>
      </c>
      <c r="G1915" s="195">
        <f t="shared" ca="1" si="147"/>
        <v>34.66815846470314</v>
      </c>
      <c r="H1915" s="195">
        <f t="shared" ca="1" si="148"/>
        <v>26.688380853472609</v>
      </c>
      <c r="O1915" s="154"/>
      <c r="P1915" s="154"/>
    </row>
    <row r="1916" spans="3:16" hidden="1" outlineLevel="2">
      <c r="C1916" s="179">
        <v>1892</v>
      </c>
      <c r="D1916" s="195">
        <f t="shared" ca="1" si="149"/>
        <v>1.4552887319997054</v>
      </c>
      <c r="E1916" s="195">
        <f t="shared" ca="1" si="145"/>
        <v>338.8710653839679</v>
      </c>
      <c r="F1916" s="195">
        <f t="shared" ca="1" si="146"/>
        <v>314.01524056197775</v>
      </c>
      <c r="G1916" s="195">
        <f t="shared" ca="1" si="147"/>
        <v>88.871065383967903</v>
      </c>
      <c r="H1916" s="195">
        <f t="shared" ca="1" si="148"/>
        <v>64.015240561977748</v>
      </c>
      <c r="O1916" s="154"/>
      <c r="P1916" s="154"/>
    </row>
    <row r="1917" spans="3:16" hidden="1" outlineLevel="2">
      <c r="C1917" s="179">
        <v>1893</v>
      </c>
      <c r="D1917" s="195">
        <f t="shared" ca="1" si="149"/>
        <v>-0.75396488152899455</v>
      </c>
      <c r="E1917" s="195">
        <f t="shared" ca="1" si="145"/>
        <v>208.55692333493886</v>
      </c>
      <c r="F1917" s="195">
        <f t="shared" ca="1" si="146"/>
        <v>220.74424132246389</v>
      </c>
      <c r="G1917" s="195">
        <f t="shared" ca="1" si="147"/>
        <v>0</v>
      </c>
      <c r="H1917" s="195">
        <f t="shared" ca="1" si="148"/>
        <v>0</v>
      </c>
      <c r="O1917" s="154"/>
      <c r="P1917" s="154"/>
    </row>
    <row r="1918" spans="3:16" hidden="1" outlineLevel="2">
      <c r="C1918" s="179">
        <v>1894</v>
      </c>
      <c r="D1918" s="195">
        <f t="shared" ca="1" si="149"/>
        <v>0.95387845463592102</v>
      </c>
      <c r="E1918" s="195">
        <f t="shared" ca="1" si="145"/>
        <v>303.52136168492251</v>
      </c>
      <c r="F1918" s="195">
        <f t="shared" ca="1" si="146"/>
        <v>289.87586485885117</v>
      </c>
      <c r="G1918" s="195">
        <f t="shared" ca="1" si="147"/>
        <v>53.52136168492251</v>
      </c>
      <c r="H1918" s="195">
        <f t="shared" ca="1" si="148"/>
        <v>39.875864858851173</v>
      </c>
      <c r="O1918" s="154"/>
      <c r="P1918" s="154"/>
    </row>
    <row r="1919" spans="3:16" hidden="1" outlineLevel="2">
      <c r="C1919" s="179">
        <v>1895</v>
      </c>
      <c r="D1919" s="195">
        <f t="shared" ca="1" si="149"/>
        <v>0.3229742069535706</v>
      </c>
      <c r="E1919" s="195">
        <f t="shared" ca="1" si="145"/>
        <v>264.23330162164382</v>
      </c>
      <c r="F1919" s="195">
        <f t="shared" ca="1" si="146"/>
        <v>262.12098805428019</v>
      </c>
      <c r="G1919" s="195">
        <f t="shared" ca="1" si="147"/>
        <v>14.233301621643818</v>
      </c>
      <c r="H1919" s="195">
        <f t="shared" ca="1" si="148"/>
        <v>12.12098805428019</v>
      </c>
      <c r="O1919" s="154"/>
      <c r="P1919" s="154"/>
    </row>
    <row r="1920" spans="3:16" hidden="1" outlineLevel="2">
      <c r="C1920" s="179">
        <v>1896</v>
      </c>
      <c r="D1920" s="195">
        <f t="shared" ca="1" si="149"/>
        <v>1.026399925161843</v>
      </c>
      <c r="E1920" s="195">
        <f t="shared" ca="1" si="145"/>
        <v>308.39643974143155</v>
      </c>
      <c r="F1920" s="195">
        <f t="shared" ca="1" si="146"/>
        <v>293.24896264982431</v>
      </c>
      <c r="G1920" s="195">
        <f t="shared" ca="1" si="147"/>
        <v>58.39643974143155</v>
      </c>
      <c r="H1920" s="195">
        <f t="shared" ca="1" si="148"/>
        <v>43.248962649824307</v>
      </c>
      <c r="O1920" s="154"/>
      <c r="P1920" s="154"/>
    </row>
    <row r="1921" spans="3:16" hidden="1" outlineLevel="2">
      <c r="C1921" s="179">
        <v>1897</v>
      </c>
      <c r="D1921" s="195">
        <f t="shared" ca="1" si="149"/>
        <v>-0.30272509831491801</v>
      </c>
      <c r="E1921" s="195">
        <f t="shared" ca="1" si="145"/>
        <v>230.29393639963115</v>
      </c>
      <c r="F1921" s="195">
        <f t="shared" ca="1" si="146"/>
        <v>237.22046000433744</v>
      </c>
      <c r="G1921" s="195">
        <f t="shared" ca="1" si="147"/>
        <v>0</v>
      </c>
      <c r="H1921" s="195">
        <f t="shared" ca="1" si="148"/>
        <v>0</v>
      </c>
      <c r="O1921" s="154"/>
      <c r="P1921" s="154"/>
    </row>
    <row r="1922" spans="3:16" hidden="1" outlineLevel="2">
      <c r="C1922" s="179">
        <v>1898</v>
      </c>
      <c r="D1922" s="195">
        <f t="shared" ca="1" si="149"/>
        <v>1.2211641515027982</v>
      </c>
      <c r="E1922" s="195">
        <f t="shared" ca="1" si="145"/>
        <v>321.880015512662</v>
      </c>
      <c r="F1922" s="195">
        <f t="shared" ca="1" si="146"/>
        <v>302.50330584143427</v>
      </c>
      <c r="G1922" s="195">
        <f t="shared" ca="1" si="147"/>
        <v>71.880015512661998</v>
      </c>
      <c r="H1922" s="195">
        <f t="shared" ca="1" si="148"/>
        <v>52.503305841434269</v>
      </c>
      <c r="O1922" s="154"/>
      <c r="P1922" s="154"/>
    </row>
    <row r="1923" spans="3:16" hidden="1" outlineLevel="2">
      <c r="C1923" s="179">
        <v>1899</v>
      </c>
      <c r="D1923" s="195">
        <f t="shared" ca="1" si="149"/>
        <v>-0.34223246825608716</v>
      </c>
      <c r="E1923" s="195">
        <f t="shared" ca="1" si="145"/>
        <v>228.30354662438276</v>
      </c>
      <c r="F1923" s="195">
        <f t="shared" ca="1" si="146"/>
        <v>235.73007646350734</v>
      </c>
      <c r="G1923" s="195">
        <f t="shared" ca="1" si="147"/>
        <v>0</v>
      </c>
      <c r="H1923" s="195">
        <f t="shared" ca="1" si="148"/>
        <v>0</v>
      </c>
      <c r="O1923" s="154"/>
      <c r="P1923" s="154"/>
    </row>
    <row r="1924" spans="3:16" hidden="1" outlineLevel="2">
      <c r="C1924" s="179">
        <v>1900</v>
      </c>
      <c r="D1924" s="195">
        <f t="shared" ca="1" si="149"/>
        <v>-1.6217022097817244</v>
      </c>
      <c r="E1924" s="195">
        <f t="shared" ca="1" si="145"/>
        <v>172.3550361172947</v>
      </c>
      <c r="F1924" s="195">
        <f t="shared" ca="1" si="146"/>
        <v>192.20773893093477</v>
      </c>
      <c r="G1924" s="195">
        <f t="shared" ca="1" si="147"/>
        <v>0</v>
      </c>
      <c r="H1924" s="195">
        <f t="shared" ca="1" si="148"/>
        <v>0</v>
      </c>
      <c r="O1924" s="154"/>
      <c r="P1924" s="154"/>
    </row>
    <row r="1925" spans="3:16" hidden="1" outlineLevel="2">
      <c r="C1925" s="179">
        <v>1901</v>
      </c>
      <c r="D1925" s="195">
        <f t="shared" ca="1" si="149"/>
        <v>0.90870744917226964</v>
      </c>
      <c r="E1925" s="195">
        <f t="shared" ca="1" si="145"/>
        <v>300.52387865884396</v>
      </c>
      <c r="F1925" s="195">
        <f t="shared" ca="1" si="146"/>
        <v>287.79452201066039</v>
      </c>
      <c r="G1925" s="195">
        <f t="shared" ca="1" si="147"/>
        <v>50.523878658843955</v>
      </c>
      <c r="H1925" s="195">
        <f t="shared" ca="1" si="148"/>
        <v>37.794522010660387</v>
      </c>
      <c r="O1925" s="154"/>
      <c r="P1925" s="154"/>
    </row>
    <row r="1926" spans="3:16" hidden="1" outlineLevel="2">
      <c r="C1926" s="179">
        <v>1902</v>
      </c>
      <c r="D1926" s="195">
        <f t="shared" ca="1" si="149"/>
        <v>-1.7234588307692293</v>
      </c>
      <c r="E1926" s="195">
        <f t="shared" ca="1" si="145"/>
        <v>168.54436126768715</v>
      </c>
      <c r="F1926" s="195">
        <f t="shared" ca="1" si="146"/>
        <v>189.11282193911853</v>
      </c>
      <c r="G1926" s="195">
        <f t="shared" ca="1" si="147"/>
        <v>0</v>
      </c>
      <c r="H1926" s="195">
        <f t="shared" ca="1" si="148"/>
        <v>0</v>
      </c>
      <c r="O1926" s="154"/>
      <c r="P1926" s="154"/>
    </row>
    <row r="1927" spans="3:16" hidden="1" outlineLevel="2">
      <c r="C1927" s="179">
        <v>1903</v>
      </c>
      <c r="D1927" s="195">
        <f t="shared" ca="1" si="149"/>
        <v>0.44518107742044416</v>
      </c>
      <c r="E1927" s="195">
        <f t="shared" ca="1" si="145"/>
        <v>271.4242779452872</v>
      </c>
      <c r="F1927" s="195">
        <f t="shared" ca="1" si="146"/>
        <v>267.28126841418867</v>
      </c>
      <c r="G1927" s="195">
        <f t="shared" ca="1" si="147"/>
        <v>21.424277945287201</v>
      </c>
      <c r="H1927" s="195">
        <f t="shared" ca="1" si="148"/>
        <v>17.281268414188673</v>
      </c>
      <c r="O1927" s="154"/>
      <c r="P1927" s="154"/>
    </row>
    <row r="1928" spans="3:16" hidden="1" outlineLevel="2">
      <c r="C1928" s="179">
        <v>1904</v>
      </c>
      <c r="D1928" s="195">
        <f t="shared" ca="1" si="149"/>
        <v>-1.3721651468111604</v>
      </c>
      <c r="E1928" s="195">
        <f t="shared" ca="1" si="145"/>
        <v>182.06863301912063</v>
      </c>
      <c r="F1928" s="195">
        <f t="shared" ca="1" si="146"/>
        <v>200.01348548394776</v>
      </c>
      <c r="G1928" s="195">
        <f t="shared" ca="1" si="147"/>
        <v>0</v>
      </c>
      <c r="H1928" s="195">
        <f t="shared" ca="1" si="148"/>
        <v>0</v>
      </c>
      <c r="O1928" s="154"/>
      <c r="P1928" s="154"/>
    </row>
    <row r="1929" spans="3:16" hidden="1" outlineLevel="2">
      <c r="C1929" s="179">
        <v>1905</v>
      </c>
      <c r="D1929" s="195">
        <f t="shared" ca="1" si="149"/>
        <v>-0.39614284490292234</v>
      </c>
      <c r="E1929" s="195">
        <f t="shared" ca="1" si="145"/>
        <v>225.61525404996937</v>
      </c>
      <c r="F1929" s="195">
        <f t="shared" ca="1" si="146"/>
        <v>233.71144595960334</v>
      </c>
      <c r="G1929" s="195">
        <f t="shared" ca="1" si="147"/>
        <v>0</v>
      </c>
      <c r="H1929" s="195">
        <f t="shared" ca="1" si="148"/>
        <v>0</v>
      </c>
      <c r="O1929" s="154"/>
      <c r="P1929" s="154"/>
    </row>
    <row r="1930" spans="3:16" hidden="1" outlineLevel="2">
      <c r="C1930" s="179">
        <v>1906</v>
      </c>
      <c r="D1930" s="195">
        <f t="shared" ca="1" si="149"/>
        <v>0.67167948874858208</v>
      </c>
      <c r="E1930" s="195">
        <f t="shared" ca="1" si="145"/>
        <v>285.27352370763555</v>
      </c>
      <c r="F1930" s="195">
        <f t="shared" ca="1" si="146"/>
        <v>277.11546915819986</v>
      </c>
      <c r="G1930" s="195">
        <f t="shared" ca="1" si="147"/>
        <v>35.273523707635547</v>
      </c>
      <c r="H1930" s="195">
        <f t="shared" ca="1" si="148"/>
        <v>27.115469158199858</v>
      </c>
      <c r="O1930" s="154"/>
      <c r="P1930" s="154"/>
    </row>
    <row r="1931" spans="3:16" hidden="1" outlineLevel="2">
      <c r="C1931" s="179">
        <v>1907</v>
      </c>
      <c r="D1931" s="195">
        <f t="shared" ca="1" si="149"/>
        <v>-1.2702328283091406</v>
      </c>
      <c r="E1931" s="195">
        <f t="shared" ca="1" si="145"/>
        <v>186.19227010763859</v>
      </c>
      <c r="F1931" s="195">
        <f t="shared" ca="1" si="146"/>
        <v>203.29249469444414</v>
      </c>
      <c r="G1931" s="195">
        <f t="shared" ca="1" si="147"/>
        <v>0</v>
      </c>
      <c r="H1931" s="195">
        <f t="shared" ca="1" si="148"/>
        <v>0</v>
      </c>
      <c r="O1931" s="154"/>
      <c r="P1931" s="154"/>
    </row>
    <row r="1932" spans="3:16" hidden="1" outlineLevel="2">
      <c r="C1932" s="179">
        <v>1908</v>
      </c>
      <c r="D1932" s="195">
        <f t="shared" ca="1" si="149"/>
        <v>-0.48685277991896064</v>
      </c>
      <c r="E1932" s="195">
        <f t="shared" ca="1" si="145"/>
        <v>221.16316603597699</v>
      </c>
      <c r="F1932" s="195">
        <f t="shared" ca="1" si="146"/>
        <v>230.35382253990534</v>
      </c>
      <c r="G1932" s="195">
        <f t="shared" ca="1" si="147"/>
        <v>0</v>
      </c>
      <c r="H1932" s="195">
        <f t="shared" ca="1" si="148"/>
        <v>0</v>
      </c>
      <c r="O1932" s="154"/>
      <c r="P1932" s="154"/>
    </row>
    <row r="1933" spans="3:16" hidden="1" outlineLevel="2">
      <c r="C1933" s="179">
        <v>1909</v>
      </c>
      <c r="D1933" s="195">
        <f t="shared" ca="1" si="149"/>
        <v>0.69507748442486017</v>
      </c>
      <c r="E1933" s="195">
        <f t="shared" ca="1" si="145"/>
        <v>286.74386449133584</v>
      </c>
      <c r="F1933" s="195">
        <f t="shared" ca="1" si="146"/>
        <v>278.15176998525084</v>
      </c>
      <c r="G1933" s="195">
        <f t="shared" ca="1" si="147"/>
        <v>36.743864491335842</v>
      </c>
      <c r="H1933" s="195">
        <f t="shared" ca="1" si="148"/>
        <v>28.151769985250837</v>
      </c>
      <c r="O1933" s="154"/>
      <c r="P1933" s="154"/>
    </row>
    <row r="1934" spans="3:16" hidden="1" outlineLevel="2">
      <c r="C1934" s="179">
        <v>1910</v>
      </c>
      <c r="D1934" s="195">
        <f t="shared" ca="1" si="149"/>
        <v>1.6160273793088475</v>
      </c>
      <c r="E1934" s="195">
        <f t="shared" ca="1" si="145"/>
        <v>351.05275086491883</v>
      </c>
      <c r="F1934" s="195">
        <f t="shared" ca="1" si="146"/>
        <v>322.17141890063061</v>
      </c>
      <c r="G1934" s="195">
        <f t="shared" ca="1" si="147"/>
        <v>101.05275086491883</v>
      </c>
      <c r="H1934" s="195">
        <f t="shared" ca="1" si="148"/>
        <v>72.171418900630613</v>
      </c>
      <c r="O1934" s="154"/>
      <c r="P1934" s="154"/>
    </row>
    <row r="1935" spans="3:16" hidden="1" outlineLevel="2">
      <c r="C1935" s="179">
        <v>1911</v>
      </c>
      <c r="D1935" s="195">
        <f t="shared" ca="1" si="149"/>
        <v>-0.91510292221430389</v>
      </c>
      <c r="E1935" s="195">
        <f t="shared" ca="1" si="145"/>
        <v>201.30224034713186</v>
      </c>
      <c r="F1935" s="195">
        <f t="shared" ca="1" si="146"/>
        <v>215.14211265335973</v>
      </c>
      <c r="G1935" s="195">
        <f t="shared" ca="1" si="147"/>
        <v>0</v>
      </c>
      <c r="H1935" s="195">
        <f t="shared" ca="1" si="148"/>
        <v>0</v>
      </c>
      <c r="O1935" s="154"/>
      <c r="P1935" s="154"/>
    </row>
    <row r="1936" spans="3:16" hidden="1" outlineLevel="2">
      <c r="C1936" s="179">
        <v>1912</v>
      </c>
      <c r="D1936" s="195">
        <f t="shared" ca="1" si="149"/>
        <v>-0.47657185701356863</v>
      </c>
      <c r="E1936" s="195">
        <f t="shared" ca="1" si="145"/>
        <v>221.66331177309854</v>
      </c>
      <c r="F1936" s="195">
        <f t="shared" ca="1" si="146"/>
        <v>230.73193357567823</v>
      </c>
      <c r="G1936" s="195">
        <f t="shared" ca="1" si="147"/>
        <v>0</v>
      </c>
      <c r="H1936" s="195">
        <f t="shared" ca="1" si="148"/>
        <v>0</v>
      </c>
      <c r="O1936" s="154"/>
      <c r="P1936" s="154"/>
    </row>
    <row r="1937" spans="3:16" hidden="1" outlineLevel="2">
      <c r="C1937" s="179">
        <v>1913</v>
      </c>
      <c r="D1937" s="195">
        <f t="shared" ca="1" si="149"/>
        <v>-0.16891109913933069</v>
      </c>
      <c r="E1937" s="195">
        <f t="shared" ca="1" si="145"/>
        <v>237.16533461821129</v>
      </c>
      <c r="F1937" s="195">
        <f t="shared" ca="1" si="146"/>
        <v>242.33884586796268</v>
      </c>
      <c r="G1937" s="195">
        <f t="shared" ca="1" si="147"/>
        <v>0</v>
      </c>
      <c r="H1937" s="195">
        <f t="shared" ca="1" si="148"/>
        <v>0</v>
      </c>
      <c r="O1937" s="154"/>
      <c r="P1937" s="154"/>
    </row>
    <row r="1938" spans="3:16" hidden="1" outlineLevel="2">
      <c r="C1938" s="179">
        <v>1914</v>
      </c>
      <c r="D1938" s="195">
        <f t="shared" ca="1" si="149"/>
        <v>-1.0373936550864555</v>
      </c>
      <c r="E1938" s="195">
        <f t="shared" ca="1" si="145"/>
        <v>195.96543063734887</v>
      </c>
      <c r="F1938" s="195">
        <f t="shared" ca="1" si="146"/>
        <v>210.98563708152938</v>
      </c>
      <c r="G1938" s="195">
        <f t="shared" ca="1" si="147"/>
        <v>0</v>
      </c>
      <c r="H1938" s="195">
        <f t="shared" ca="1" si="148"/>
        <v>0</v>
      </c>
      <c r="O1938" s="154"/>
      <c r="P1938" s="154"/>
    </row>
    <row r="1939" spans="3:16" hidden="1" outlineLevel="2">
      <c r="C1939" s="179">
        <v>1915</v>
      </c>
      <c r="D1939" s="195">
        <f t="shared" ca="1" si="149"/>
        <v>0.31688944382673601</v>
      </c>
      <c r="E1939" s="195">
        <f t="shared" ca="1" si="145"/>
        <v>263.88027941871098</v>
      </c>
      <c r="F1939" s="195">
        <f t="shared" ca="1" si="146"/>
        <v>261.8666740095756</v>
      </c>
      <c r="G1939" s="195">
        <f t="shared" ca="1" si="147"/>
        <v>13.880279418710984</v>
      </c>
      <c r="H1939" s="195">
        <f t="shared" ca="1" si="148"/>
        <v>11.866674009575604</v>
      </c>
      <c r="O1939" s="154"/>
      <c r="P1939" s="154"/>
    </row>
    <row r="1940" spans="3:16" hidden="1" outlineLevel="2">
      <c r="C1940" s="179">
        <v>1916</v>
      </c>
      <c r="D1940" s="195">
        <f t="shared" ca="1" si="149"/>
        <v>0.31158780539740233</v>
      </c>
      <c r="E1940" s="195">
        <f t="shared" ca="1" si="145"/>
        <v>263.57307660470167</v>
      </c>
      <c r="F1940" s="195">
        <f t="shared" ca="1" si="146"/>
        <v>261.64529199540158</v>
      </c>
      <c r="G1940" s="195">
        <f t="shared" ca="1" si="147"/>
        <v>13.573076604701669</v>
      </c>
      <c r="H1940" s="195">
        <f t="shared" ca="1" si="148"/>
        <v>11.645291995401578</v>
      </c>
      <c r="O1940" s="154"/>
      <c r="P1940" s="154"/>
    </row>
    <row r="1941" spans="3:16" hidden="1" outlineLevel="2">
      <c r="C1941" s="179">
        <v>1917</v>
      </c>
      <c r="D1941" s="195">
        <f t="shared" ca="1" si="149"/>
        <v>0.52186339673835025</v>
      </c>
      <c r="E1941" s="195">
        <f t="shared" ca="1" si="145"/>
        <v>276.03605920673471</v>
      </c>
      <c r="F1941" s="195">
        <f t="shared" ca="1" si="146"/>
        <v>270.57098480274817</v>
      </c>
      <c r="G1941" s="195">
        <f t="shared" ca="1" si="147"/>
        <v>26.036059206734706</v>
      </c>
      <c r="H1941" s="195">
        <f t="shared" ca="1" si="148"/>
        <v>20.570984802748171</v>
      </c>
      <c r="O1941" s="154"/>
      <c r="P1941" s="154"/>
    </row>
    <row r="1942" spans="3:16" hidden="1" outlineLevel="2">
      <c r="C1942" s="179">
        <v>1918</v>
      </c>
      <c r="D1942" s="195">
        <f t="shared" ca="1" si="149"/>
        <v>0.45778493320024249</v>
      </c>
      <c r="E1942" s="195">
        <f t="shared" ca="1" si="145"/>
        <v>272.1769653730662</v>
      </c>
      <c r="F1942" s="195">
        <f t="shared" ca="1" si="146"/>
        <v>267.81922133402162</v>
      </c>
      <c r="G1942" s="195">
        <f t="shared" ca="1" si="147"/>
        <v>22.176965373066196</v>
      </c>
      <c r="H1942" s="195">
        <f t="shared" ca="1" si="148"/>
        <v>17.81922133402162</v>
      </c>
      <c r="O1942" s="154"/>
      <c r="P1942" s="154"/>
    </row>
    <row r="1943" spans="3:16" hidden="1" outlineLevel="2">
      <c r="C1943" s="179">
        <v>1919</v>
      </c>
      <c r="D1943" s="195">
        <f t="shared" ca="1" si="149"/>
        <v>-0.42915945734843824</v>
      </c>
      <c r="E1943" s="195">
        <f t="shared" ca="1" si="145"/>
        <v>223.98450269481944</v>
      </c>
      <c r="F1943" s="195">
        <f t="shared" ca="1" si="146"/>
        <v>232.48371019695279</v>
      </c>
      <c r="G1943" s="195">
        <f t="shared" ca="1" si="147"/>
        <v>0</v>
      </c>
      <c r="H1943" s="195">
        <f t="shared" ca="1" si="148"/>
        <v>0</v>
      </c>
      <c r="O1943" s="154"/>
      <c r="P1943" s="154"/>
    </row>
    <row r="1944" spans="3:16" hidden="1" outlineLevel="2">
      <c r="C1944" s="179">
        <v>1920</v>
      </c>
      <c r="D1944" s="195">
        <f t="shared" ca="1" si="149"/>
        <v>-1.6312900514530031</v>
      </c>
      <c r="E1944" s="195">
        <f t="shared" ca="1" si="145"/>
        <v>171.99233529655342</v>
      </c>
      <c r="F1944" s="195">
        <f t="shared" ca="1" si="146"/>
        <v>191.91397716430299</v>
      </c>
      <c r="G1944" s="195">
        <f t="shared" ca="1" si="147"/>
        <v>0</v>
      </c>
      <c r="H1944" s="195">
        <f t="shared" ca="1" si="148"/>
        <v>0</v>
      </c>
      <c r="O1944" s="154"/>
      <c r="P1944" s="154"/>
    </row>
    <row r="1945" spans="3:16" hidden="1" outlineLevel="2">
      <c r="C1945" s="179">
        <v>1921</v>
      </c>
      <c r="D1945" s="195">
        <f t="shared" ca="1" si="149"/>
        <v>-0.71029452946670535</v>
      </c>
      <c r="E1945" s="195">
        <f t="shared" ref="E1945:E2008" ca="1" si="150">$H$9 * EXP(($H$17 - $H$18 - ($H$11^2)/2)*$H$14 + $H$11*SQRT($H$14)*D1945)</f>
        <v>210.5676710341184</v>
      </c>
      <c r="F1945" s="195">
        <f t="shared" ref="F1945:F2008" ca="1" si="151">$H$9 * EXP(($H$17 - $H$18 - ($H$12^2)/2)*$H$14 + $H$12*SQRT($H$14)*D1945)</f>
        <v>222.28745255105071</v>
      </c>
      <c r="G1945" s="195">
        <f t="shared" ref="G1945:G2008" ca="1" si="152">MAX(E1945-$H$16, 0)</f>
        <v>0</v>
      </c>
      <c r="H1945" s="195">
        <f t="shared" ref="H1945:H2008" ca="1" si="153">MAX(F1945-$H$16, 0)</f>
        <v>0</v>
      </c>
      <c r="O1945" s="154"/>
      <c r="P1945" s="154"/>
    </row>
    <row r="1946" spans="3:16" hidden="1" outlineLevel="2">
      <c r="C1946" s="179">
        <v>1922</v>
      </c>
      <c r="D1946" s="195">
        <f t="shared" ref="D1946:D2009" ca="1" si="154">_xlfn.NORM.S.INV(RAND())</f>
        <v>-1.154385990822649</v>
      </c>
      <c r="E1946" s="195">
        <f t="shared" ca="1" si="150"/>
        <v>190.99231998750125</v>
      </c>
      <c r="F1946" s="195">
        <f t="shared" ca="1" si="151"/>
        <v>207.08442539297914</v>
      </c>
      <c r="G1946" s="195">
        <f t="shared" ca="1" si="152"/>
        <v>0</v>
      </c>
      <c r="H1946" s="195">
        <f t="shared" ca="1" si="153"/>
        <v>0</v>
      </c>
      <c r="O1946" s="154"/>
      <c r="P1946" s="154"/>
    </row>
    <row r="1947" spans="3:16" hidden="1" outlineLevel="2">
      <c r="C1947" s="179">
        <v>1923</v>
      </c>
      <c r="D1947" s="195">
        <f t="shared" ca="1" si="154"/>
        <v>-0.43273232793874433</v>
      </c>
      <c r="E1947" s="195">
        <f t="shared" ca="1" si="150"/>
        <v>223.80874033571305</v>
      </c>
      <c r="F1947" s="195">
        <f t="shared" ca="1" si="151"/>
        <v>232.35123893001014</v>
      </c>
      <c r="G1947" s="195">
        <f t="shared" ca="1" si="152"/>
        <v>0</v>
      </c>
      <c r="H1947" s="195">
        <f t="shared" ca="1" si="153"/>
        <v>0</v>
      </c>
      <c r="O1947" s="154"/>
      <c r="P1947" s="154"/>
    </row>
    <row r="1948" spans="3:16" hidden="1" outlineLevel="2">
      <c r="C1948" s="179">
        <v>1924</v>
      </c>
      <c r="D1948" s="195">
        <f t="shared" ca="1" si="154"/>
        <v>-1.0595111996107818</v>
      </c>
      <c r="E1948" s="195">
        <f t="shared" ca="1" si="150"/>
        <v>195.01543277079585</v>
      </c>
      <c r="F1948" s="195">
        <f t="shared" ca="1" si="151"/>
        <v>210.24251615474665</v>
      </c>
      <c r="G1948" s="195">
        <f t="shared" ca="1" si="152"/>
        <v>0</v>
      </c>
      <c r="H1948" s="195">
        <f t="shared" ca="1" si="153"/>
        <v>0</v>
      </c>
      <c r="O1948" s="154"/>
      <c r="P1948" s="154"/>
    </row>
    <row r="1949" spans="3:16" hidden="1" outlineLevel="2">
      <c r="C1949" s="179">
        <v>1925</v>
      </c>
      <c r="D1949" s="195">
        <f t="shared" ca="1" si="154"/>
        <v>-0.63226078525687712</v>
      </c>
      <c r="E1949" s="195">
        <f t="shared" ca="1" si="150"/>
        <v>214.20903062649978</v>
      </c>
      <c r="F1949" s="195">
        <f t="shared" ca="1" si="151"/>
        <v>225.07189983565237</v>
      </c>
      <c r="G1949" s="195">
        <f t="shared" ca="1" si="152"/>
        <v>0</v>
      </c>
      <c r="H1949" s="195">
        <f t="shared" ca="1" si="153"/>
        <v>0</v>
      </c>
      <c r="O1949" s="154"/>
      <c r="P1949" s="154"/>
    </row>
    <row r="1950" spans="3:16" hidden="1" outlineLevel="2">
      <c r="C1950" s="179">
        <v>1926</v>
      </c>
      <c r="D1950" s="195">
        <f t="shared" ca="1" si="154"/>
        <v>1.2916196072140014</v>
      </c>
      <c r="E1950" s="195">
        <f t="shared" ca="1" si="150"/>
        <v>326.90153928442822</v>
      </c>
      <c r="F1950" s="195">
        <f t="shared" ca="1" si="151"/>
        <v>305.92249652665168</v>
      </c>
      <c r="G1950" s="195">
        <f t="shared" ca="1" si="152"/>
        <v>76.901539284428225</v>
      </c>
      <c r="H1950" s="195">
        <f t="shared" ca="1" si="153"/>
        <v>55.922496526651685</v>
      </c>
      <c r="O1950" s="154"/>
      <c r="P1950" s="154"/>
    </row>
    <row r="1951" spans="3:16" hidden="1" outlineLevel="2">
      <c r="C1951" s="179">
        <v>1927</v>
      </c>
      <c r="D1951" s="195">
        <f t="shared" ca="1" si="154"/>
        <v>0.10293996524303119</v>
      </c>
      <c r="E1951" s="195">
        <f t="shared" ca="1" si="150"/>
        <v>251.76282059258946</v>
      </c>
      <c r="F1951" s="195">
        <f t="shared" ca="1" si="151"/>
        <v>253.07975211956088</v>
      </c>
      <c r="G1951" s="195">
        <f t="shared" ca="1" si="152"/>
        <v>1.7628205925894633</v>
      </c>
      <c r="H1951" s="195">
        <f t="shared" ca="1" si="153"/>
        <v>3.0797521195608795</v>
      </c>
      <c r="O1951" s="154"/>
      <c r="P1951" s="154"/>
    </row>
    <row r="1952" spans="3:16" hidden="1" outlineLevel="2">
      <c r="C1952" s="179">
        <v>1928</v>
      </c>
      <c r="D1952" s="195">
        <f t="shared" ca="1" si="154"/>
        <v>9.4799835114312059E-2</v>
      </c>
      <c r="E1952" s="195">
        <f t="shared" ca="1" si="150"/>
        <v>251.31294161569588</v>
      </c>
      <c r="F1952" s="195">
        <f t="shared" ca="1" si="151"/>
        <v>252.75132241164269</v>
      </c>
      <c r="G1952" s="195">
        <f t="shared" ca="1" si="152"/>
        <v>1.3129416156958769</v>
      </c>
      <c r="H1952" s="195">
        <f t="shared" ca="1" si="153"/>
        <v>2.7513224116426898</v>
      </c>
      <c r="O1952" s="154"/>
      <c r="P1952" s="154"/>
    </row>
    <row r="1953" spans="3:16" hidden="1" outlineLevel="2">
      <c r="C1953" s="179">
        <v>1929</v>
      </c>
      <c r="D1953" s="195">
        <f t="shared" ca="1" si="154"/>
        <v>-0.62542733449625787</v>
      </c>
      <c r="E1953" s="195">
        <f t="shared" ca="1" si="150"/>
        <v>214.53088912671467</v>
      </c>
      <c r="F1953" s="195">
        <f t="shared" ca="1" si="151"/>
        <v>225.31738978853409</v>
      </c>
      <c r="G1953" s="195">
        <f t="shared" ca="1" si="152"/>
        <v>0</v>
      </c>
      <c r="H1953" s="195">
        <f t="shared" ca="1" si="153"/>
        <v>0</v>
      </c>
      <c r="O1953" s="154"/>
      <c r="P1953" s="154"/>
    </row>
    <row r="1954" spans="3:16" hidden="1" outlineLevel="2">
      <c r="C1954" s="179">
        <v>1930</v>
      </c>
      <c r="D1954" s="195">
        <f t="shared" ca="1" si="154"/>
        <v>0.36721208158965435</v>
      </c>
      <c r="E1954" s="195">
        <f t="shared" ca="1" si="150"/>
        <v>266.81410667984346</v>
      </c>
      <c r="F1954" s="195">
        <f t="shared" ca="1" si="151"/>
        <v>263.97736014799193</v>
      </c>
      <c r="G1954" s="195">
        <f t="shared" ca="1" si="152"/>
        <v>16.814106679843462</v>
      </c>
      <c r="H1954" s="195">
        <f t="shared" ca="1" si="153"/>
        <v>13.977360147991931</v>
      </c>
      <c r="O1954" s="154"/>
      <c r="P1954" s="154"/>
    </row>
    <row r="1955" spans="3:16" hidden="1" outlineLevel="2">
      <c r="C1955" s="179">
        <v>1931</v>
      </c>
      <c r="D1955" s="195">
        <f t="shared" ca="1" si="154"/>
        <v>0.62877252943866235</v>
      </c>
      <c r="E1955" s="195">
        <f t="shared" ca="1" si="150"/>
        <v>282.59679249673297</v>
      </c>
      <c r="F1955" s="195">
        <f t="shared" ca="1" si="151"/>
        <v>275.2251346823914</v>
      </c>
      <c r="G1955" s="195">
        <f t="shared" ca="1" si="152"/>
        <v>32.596792496732974</v>
      </c>
      <c r="H1955" s="195">
        <f t="shared" ca="1" si="153"/>
        <v>25.225134682391399</v>
      </c>
      <c r="O1955" s="154"/>
      <c r="P1955" s="154"/>
    </row>
    <row r="1956" spans="3:16" hidden="1" outlineLevel="2">
      <c r="C1956" s="179">
        <v>1932</v>
      </c>
      <c r="D1956" s="195">
        <f t="shared" ca="1" si="154"/>
        <v>-3.2922144435682954</v>
      </c>
      <c r="E1956" s="195">
        <f t="shared" ca="1" si="150"/>
        <v>119.40472425332774</v>
      </c>
      <c r="F1956" s="195">
        <f t="shared" ca="1" si="151"/>
        <v>147.2429689553567</v>
      </c>
      <c r="G1956" s="195">
        <f t="shared" ca="1" si="152"/>
        <v>0</v>
      </c>
      <c r="H1956" s="195">
        <f t="shared" ca="1" si="153"/>
        <v>0</v>
      </c>
      <c r="O1956" s="154"/>
      <c r="P1956" s="154"/>
    </row>
    <row r="1957" spans="3:16" hidden="1" outlineLevel="2">
      <c r="C1957" s="179">
        <v>1933</v>
      </c>
      <c r="D1957" s="195">
        <f t="shared" ca="1" si="154"/>
        <v>0.93307070322315644</v>
      </c>
      <c r="E1957" s="195">
        <f t="shared" ca="1" si="150"/>
        <v>302.1368930916417</v>
      </c>
      <c r="F1957" s="195">
        <f t="shared" ca="1" si="151"/>
        <v>288.91524348719486</v>
      </c>
      <c r="G1957" s="195">
        <f t="shared" ca="1" si="152"/>
        <v>52.136893091641696</v>
      </c>
      <c r="H1957" s="195">
        <f t="shared" ca="1" si="153"/>
        <v>38.915243487194857</v>
      </c>
      <c r="O1957" s="154"/>
      <c r="P1957" s="154"/>
    </row>
    <row r="1958" spans="3:16" hidden="1" outlineLevel="2">
      <c r="C1958" s="179">
        <v>1934</v>
      </c>
      <c r="D1958" s="195">
        <f t="shared" ca="1" si="154"/>
        <v>-0.8178408651127469</v>
      </c>
      <c r="E1958" s="195">
        <f t="shared" ca="1" si="150"/>
        <v>205.65036341862702</v>
      </c>
      <c r="F1958" s="195">
        <f t="shared" ca="1" si="151"/>
        <v>218.50628413463454</v>
      </c>
      <c r="G1958" s="195">
        <f t="shared" ca="1" si="152"/>
        <v>0</v>
      </c>
      <c r="H1958" s="195">
        <f t="shared" ca="1" si="153"/>
        <v>0</v>
      </c>
      <c r="O1958" s="154"/>
      <c r="P1958" s="154"/>
    </row>
    <row r="1959" spans="3:16" hidden="1" outlineLevel="2">
      <c r="C1959" s="179">
        <v>1935</v>
      </c>
      <c r="D1959" s="195">
        <f t="shared" ca="1" si="154"/>
        <v>-0.90433944841612246</v>
      </c>
      <c r="E1959" s="195">
        <f t="shared" ca="1" si="150"/>
        <v>201.77886419513385</v>
      </c>
      <c r="F1959" s="195">
        <f t="shared" ca="1" si="151"/>
        <v>215.51184413816159</v>
      </c>
      <c r="G1959" s="195">
        <f t="shared" ca="1" si="152"/>
        <v>0</v>
      </c>
      <c r="H1959" s="195">
        <f t="shared" ca="1" si="153"/>
        <v>0</v>
      </c>
      <c r="O1959" s="154"/>
      <c r="P1959" s="154"/>
    </row>
    <row r="1960" spans="3:16" hidden="1" outlineLevel="2">
      <c r="C1960" s="179">
        <v>1936</v>
      </c>
      <c r="D1960" s="195">
        <f t="shared" ca="1" si="154"/>
        <v>-1.4264110598734849</v>
      </c>
      <c r="E1960" s="195">
        <f t="shared" ca="1" si="150"/>
        <v>179.91149622622157</v>
      </c>
      <c r="F1960" s="195">
        <f t="shared" ca="1" si="151"/>
        <v>198.29009312293999</v>
      </c>
      <c r="G1960" s="195">
        <f t="shared" ca="1" si="152"/>
        <v>0</v>
      </c>
      <c r="H1960" s="195">
        <f t="shared" ca="1" si="153"/>
        <v>0</v>
      </c>
      <c r="O1960" s="154"/>
      <c r="P1960" s="154"/>
    </row>
    <row r="1961" spans="3:16" hidden="1" outlineLevel="2">
      <c r="C1961" s="179">
        <v>1937</v>
      </c>
      <c r="D1961" s="195">
        <f t="shared" ca="1" si="154"/>
        <v>-0.1252905502291837</v>
      </c>
      <c r="E1961" s="195">
        <f t="shared" ca="1" si="150"/>
        <v>239.44928272805569</v>
      </c>
      <c r="F1961" s="195">
        <f t="shared" ca="1" si="151"/>
        <v>244.03108499797003</v>
      </c>
      <c r="G1961" s="195">
        <f t="shared" ca="1" si="152"/>
        <v>0</v>
      </c>
      <c r="H1961" s="195">
        <f t="shared" ca="1" si="153"/>
        <v>0</v>
      </c>
      <c r="O1961" s="154"/>
      <c r="P1961" s="154"/>
    </row>
    <row r="1962" spans="3:16" hidden="1" outlineLevel="2">
      <c r="C1962" s="179">
        <v>1938</v>
      </c>
      <c r="D1962" s="195">
        <f t="shared" ca="1" si="154"/>
        <v>-1.0290532818620979</v>
      </c>
      <c r="E1962" s="195">
        <f t="shared" ca="1" si="150"/>
        <v>196.32486865118446</v>
      </c>
      <c r="F1962" s="195">
        <f t="shared" ca="1" si="151"/>
        <v>211.26654434243056</v>
      </c>
      <c r="G1962" s="195">
        <f t="shared" ca="1" si="152"/>
        <v>0</v>
      </c>
      <c r="H1962" s="195">
        <f t="shared" ca="1" si="153"/>
        <v>0</v>
      </c>
      <c r="O1962" s="154"/>
      <c r="P1962" s="154"/>
    </row>
    <row r="1963" spans="3:16" hidden="1" outlineLevel="2">
      <c r="C1963" s="179">
        <v>1939</v>
      </c>
      <c r="D1963" s="195">
        <f t="shared" ca="1" si="154"/>
        <v>-0.80954883255844412</v>
      </c>
      <c r="E1963" s="195">
        <f t="shared" ca="1" si="150"/>
        <v>206.02537719914466</v>
      </c>
      <c r="F1963" s="195">
        <f t="shared" ca="1" si="151"/>
        <v>218.79551713527309</v>
      </c>
      <c r="G1963" s="195">
        <f t="shared" ca="1" si="152"/>
        <v>0</v>
      </c>
      <c r="H1963" s="195">
        <f t="shared" ca="1" si="153"/>
        <v>0</v>
      </c>
      <c r="O1963" s="154"/>
      <c r="P1963" s="154"/>
    </row>
    <row r="1964" spans="3:16" hidden="1" outlineLevel="2">
      <c r="C1964" s="179">
        <v>1940</v>
      </c>
      <c r="D1964" s="195">
        <f t="shared" ca="1" si="154"/>
        <v>-0.55437087813762354</v>
      </c>
      <c r="E1964" s="195">
        <f t="shared" ca="1" si="150"/>
        <v>217.90647380770261</v>
      </c>
      <c r="F1964" s="195">
        <f t="shared" ca="1" si="151"/>
        <v>227.88599691556365</v>
      </c>
      <c r="G1964" s="195">
        <f t="shared" ca="1" si="152"/>
        <v>0</v>
      </c>
      <c r="H1964" s="195">
        <f t="shared" ca="1" si="153"/>
        <v>0</v>
      </c>
      <c r="O1964" s="154"/>
      <c r="P1964" s="154"/>
    </row>
    <row r="1965" spans="3:16" hidden="1" outlineLevel="2">
      <c r="C1965" s="179">
        <v>1941</v>
      </c>
      <c r="D1965" s="195">
        <f t="shared" ca="1" si="154"/>
        <v>1.5490298435739531</v>
      </c>
      <c r="E1965" s="195">
        <f t="shared" ca="1" si="150"/>
        <v>345.92295948892064</v>
      </c>
      <c r="F1965" s="195">
        <f t="shared" ca="1" si="151"/>
        <v>318.74640227256265</v>
      </c>
      <c r="G1965" s="195">
        <f t="shared" ca="1" si="152"/>
        <v>95.92295948892064</v>
      </c>
      <c r="H1965" s="195">
        <f t="shared" ca="1" si="153"/>
        <v>68.746402272562648</v>
      </c>
      <c r="O1965" s="154"/>
      <c r="P1965" s="154"/>
    </row>
    <row r="1966" spans="3:16" hidden="1" outlineLevel="2">
      <c r="C1966" s="179">
        <v>1942</v>
      </c>
      <c r="D1966" s="195">
        <f t="shared" ca="1" si="154"/>
        <v>-1.0984404497325515</v>
      </c>
      <c r="E1966" s="195">
        <f t="shared" ca="1" si="150"/>
        <v>193.35450758038581</v>
      </c>
      <c r="F1966" s="195">
        <f t="shared" ca="1" si="151"/>
        <v>208.94089567754366</v>
      </c>
      <c r="G1966" s="195">
        <f t="shared" ca="1" si="152"/>
        <v>0</v>
      </c>
      <c r="H1966" s="195">
        <f t="shared" ca="1" si="153"/>
        <v>0</v>
      </c>
      <c r="O1966" s="154"/>
      <c r="P1966" s="154"/>
    </row>
    <row r="1967" spans="3:16" hidden="1" outlineLevel="2">
      <c r="C1967" s="179">
        <v>1943</v>
      </c>
      <c r="D1967" s="195">
        <f t="shared" ca="1" si="154"/>
        <v>-1.2393920787545496</v>
      </c>
      <c r="E1967" s="195">
        <f t="shared" ca="1" si="150"/>
        <v>187.45822987436821</v>
      </c>
      <c r="F1967" s="195">
        <f t="shared" ca="1" si="151"/>
        <v>204.29514778935774</v>
      </c>
      <c r="G1967" s="195">
        <f t="shared" ca="1" si="152"/>
        <v>0</v>
      </c>
      <c r="H1967" s="195">
        <f t="shared" ca="1" si="153"/>
        <v>0</v>
      </c>
      <c r="O1967" s="154"/>
      <c r="P1967" s="154"/>
    </row>
    <row r="1968" spans="3:16" hidden="1" outlineLevel="2">
      <c r="C1968" s="179">
        <v>1944</v>
      </c>
      <c r="D1968" s="195">
        <f t="shared" ca="1" si="154"/>
        <v>-0.98049760299872735</v>
      </c>
      <c r="E1968" s="195">
        <f t="shared" ca="1" si="150"/>
        <v>198.43056186545178</v>
      </c>
      <c r="F1968" s="195">
        <f t="shared" ca="1" si="151"/>
        <v>212.90936251307005</v>
      </c>
      <c r="G1968" s="195">
        <f t="shared" ca="1" si="152"/>
        <v>0</v>
      </c>
      <c r="H1968" s="195">
        <f t="shared" ca="1" si="153"/>
        <v>0</v>
      </c>
      <c r="O1968" s="154"/>
      <c r="P1968" s="154"/>
    </row>
    <row r="1969" spans="3:16" hidden="1" outlineLevel="2">
      <c r="C1969" s="179">
        <v>1945</v>
      </c>
      <c r="D1969" s="195">
        <f t="shared" ca="1" si="154"/>
        <v>-2.3282044671639652</v>
      </c>
      <c r="E1969" s="195">
        <f t="shared" ca="1" si="150"/>
        <v>147.57357762062117</v>
      </c>
      <c r="F1969" s="195">
        <f t="shared" ca="1" si="151"/>
        <v>171.72085142472545</v>
      </c>
      <c r="G1969" s="195">
        <f t="shared" ca="1" si="152"/>
        <v>0</v>
      </c>
      <c r="H1969" s="195">
        <f t="shared" ca="1" si="153"/>
        <v>0</v>
      </c>
      <c r="O1969" s="154"/>
      <c r="P1969" s="154"/>
    </row>
    <row r="1970" spans="3:16" hidden="1" outlineLevel="2">
      <c r="C1970" s="179">
        <v>1946</v>
      </c>
      <c r="D1970" s="195">
        <f t="shared" ca="1" si="154"/>
        <v>-2.1931922511128734</v>
      </c>
      <c r="E1970" s="195">
        <f t="shared" ca="1" si="150"/>
        <v>152.0168218476077</v>
      </c>
      <c r="F1970" s="195">
        <f t="shared" ca="1" si="151"/>
        <v>175.45952100060498</v>
      </c>
      <c r="G1970" s="195">
        <f t="shared" ca="1" si="152"/>
        <v>0</v>
      </c>
      <c r="H1970" s="195">
        <f t="shared" ca="1" si="153"/>
        <v>0</v>
      </c>
      <c r="O1970" s="154"/>
      <c r="P1970" s="154"/>
    </row>
    <row r="1971" spans="3:16" hidden="1" outlineLevel="2">
      <c r="C1971" s="179">
        <v>1947</v>
      </c>
      <c r="D1971" s="195">
        <f t="shared" ca="1" si="154"/>
        <v>-0.96119205329837387</v>
      </c>
      <c r="E1971" s="195">
        <f t="shared" ca="1" si="150"/>
        <v>199.27403879608406</v>
      </c>
      <c r="F1971" s="195">
        <f t="shared" ca="1" si="151"/>
        <v>213.56608441989107</v>
      </c>
      <c r="G1971" s="195">
        <f t="shared" ca="1" si="152"/>
        <v>0</v>
      </c>
      <c r="H1971" s="195">
        <f t="shared" ca="1" si="153"/>
        <v>0</v>
      </c>
      <c r="O1971" s="154"/>
      <c r="P1971" s="154"/>
    </row>
    <row r="1972" spans="3:16" hidden="1" outlineLevel="2">
      <c r="C1972" s="179">
        <v>1948</v>
      </c>
      <c r="D1972" s="195">
        <f t="shared" ca="1" si="154"/>
        <v>-1.3570447869773812</v>
      </c>
      <c r="E1972" s="195">
        <f t="shared" ca="1" si="150"/>
        <v>182.67450368903744</v>
      </c>
      <c r="F1972" s="195">
        <f t="shared" ca="1" si="151"/>
        <v>200.49652307657425</v>
      </c>
      <c r="G1972" s="195">
        <f t="shared" ca="1" si="152"/>
        <v>0</v>
      </c>
      <c r="H1972" s="195">
        <f t="shared" ca="1" si="153"/>
        <v>0</v>
      </c>
      <c r="O1972" s="154"/>
      <c r="P1972" s="154"/>
    </row>
    <row r="1973" spans="3:16" hidden="1" outlineLevel="2">
      <c r="C1973" s="179">
        <v>1949</v>
      </c>
      <c r="D1973" s="195">
        <f t="shared" ca="1" si="154"/>
        <v>1.33470815127894</v>
      </c>
      <c r="E1973" s="195">
        <f t="shared" ca="1" si="150"/>
        <v>330.01108723835188</v>
      </c>
      <c r="F1973" s="195">
        <f t="shared" ca="1" si="151"/>
        <v>308.03259321391931</v>
      </c>
      <c r="G1973" s="195">
        <f t="shared" ca="1" si="152"/>
        <v>80.011087238351877</v>
      </c>
      <c r="H1973" s="195">
        <f t="shared" ca="1" si="153"/>
        <v>58.032593213919313</v>
      </c>
      <c r="O1973" s="154"/>
      <c r="P1973" s="154"/>
    </row>
    <row r="1974" spans="3:16" hidden="1" outlineLevel="2">
      <c r="C1974" s="179">
        <v>1950</v>
      </c>
      <c r="D1974" s="195">
        <f t="shared" ca="1" si="154"/>
        <v>0.9007467603574022</v>
      </c>
      <c r="E1974" s="195">
        <f t="shared" ca="1" si="150"/>
        <v>299.99869531093947</v>
      </c>
      <c r="F1974" s="195">
        <f t="shared" ca="1" si="151"/>
        <v>287.42926961637659</v>
      </c>
      <c r="G1974" s="195">
        <f t="shared" ca="1" si="152"/>
        <v>49.998695310939468</v>
      </c>
      <c r="H1974" s="195">
        <f t="shared" ca="1" si="153"/>
        <v>37.429269616376587</v>
      </c>
      <c r="O1974" s="154"/>
      <c r="P1974" s="154"/>
    </row>
    <row r="1975" spans="3:16" hidden="1" outlineLevel="2">
      <c r="C1975" s="179">
        <v>1951</v>
      </c>
      <c r="D1975" s="195">
        <f t="shared" ca="1" si="154"/>
        <v>-0.73100065330730246</v>
      </c>
      <c r="E1975" s="195">
        <f t="shared" ca="1" si="150"/>
        <v>209.6118776030919</v>
      </c>
      <c r="F1975" s="195">
        <f t="shared" ca="1" si="151"/>
        <v>221.55440472387193</v>
      </c>
      <c r="G1975" s="195">
        <f t="shared" ca="1" si="152"/>
        <v>0</v>
      </c>
      <c r="H1975" s="195">
        <f t="shared" ca="1" si="153"/>
        <v>0</v>
      </c>
      <c r="O1975" s="154"/>
      <c r="P1975" s="154"/>
    </row>
    <row r="1976" spans="3:16" hidden="1" outlineLevel="2">
      <c r="C1976" s="179">
        <v>1952</v>
      </c>
      <c r="D1976" s="195">
        <f t="shared" ca="1" si="154"/>
        <v>0.77171061520525108</v>
      </c>
      <c r="E1976" s="195">
        <f t="shared" ca="1" si="150"/>
        <v>291.61278986834117</v>
      </c>
      <c r="F1976" s="195">
        <f t="shared" ca="1" si="151"/>
        <v>281.57307176937633</v>
      </c>
      <c r="G1976" s="195">
        <f t="shared" ca="1" si="152"/>
        <v>41.612789868341167</v>
      </c>
      <c r="H1976" s="195">
        <f t="shared" ca="1" si="153"/>
        <v>31.573071769376327</v>
      </c>
      <c r="O1976" s="154"/>
      <c r="P1976" s="154"/>
    </row>
    <row r="1977" spans="3:16" hidden="1" outlineLevel="2">
      <c r="C1977" s="179">
        <v>1953</v>
      </c>
      <c r="D1977" s="195">
        <f t="shared" ca="1" si="154"/>
        <v>1.3702627557148108</v>
      </c>
      <c r="E1977" s="195">
        <f t="shared" ca="1" si="150"/>
        <v>332.5991981794545</v>
      </c>
      <c r="F1977" s="195">
        <f t="shared" ca="1" si="151"/>
        <v>309.78469926150353</v>
      </c>
      <c r="G1977" s="195">
        <f t="shared" ca="1" si="152"/>
        <v>82.599198179454504</v>
      </c>
      <c r="H1977" s="195">
        <f t="shared" ca="1" si="153"/>
        <v>59.784699261503533</v>
      </c>
      <c r="O1977" s="154"/>
      <c r="P1977" s="154"/>
    </row>
    <row r="1978" spans="3:16" hidden="1" outlineLevel="2">
      <c r="C1978" s="179">
        <v>1954</v>
      </c>
      <c r="D1978" s="195">
        <f t="shared" ca="1" si="154"/>
        <v>-0.82976696283960238</v>
      </c>
      <c r="E1978" s="195">
        <f t="shared" ca="1" si="150"/>
        <v>205.11219273510113</v>
      </c>
      <c r="F1978" s="195">
        <f t="shared" ca="1" si="151"/>
        <v>218.09096220143547</v>
      </c>
      <c r="G1978" s="195">
        <f t="shared" ca="1" si="152"/>
        <v>0</v>
      </c>
      <c r="H1978" s="195">
        <f t="shared" ca="1" si="153"/>
        <v>0</v>
      </c>
      <c r="O1978" s="154"/>
      <c r="P1978" s="154"/>
    </row>
    <row r="1979" spans="3:16" hidden="1" outlineLevel="2">
      <c r="C1979" s="179">
        <v>1955</v>
      </c>
      <c r="D1979" s="195">
        <f t="shared" ca="1" si="154"/>
        <v>-0.53039717848310453</v>
      </c>
      <c r="E1979" s="195">
        <f t="shared" ca="1" si="150"/>
        <v>219.05730219185463</v>
      </c>
      <c r="F1979" s="195">
        <f t="shared" ca="1" si="151"/>
        <v>228.75920766613476</v>
      </c>
      <c r="G1979" s="195">
        <f t="shared" ca="1" si="152"/>
        <v>0</v>
      </c>
      <c r="H1979" s="195">
        <f t="shared" ca="1" si="153"/>
        <v>0</v>
      </c>
      <c r="O1979" s="154"/>
      <c r="P1979" s="154"/>
    </row>
    <row r="1980" spans="3:16" hidden="1" outlineLevel="2">
      <c r="C1980" s="179">
        <v>1956</v>
      </c>
      <c r="D1980" s="195">
        <f t="shared" ca="1" si="154"/>
        <v>0.58720551268943644</v>
      </c>
      <c r="E1980" s="195">
        <f t="shared" ca="1" si="150"/>
        <v>280.02760693202453</v>
      </c>
      <c r="F1980" s="195">
        <f t="shared" ca="1" si="151"/>
        <v>273.40613149080167</v>
      </c>
      <c r="G1980" s="195">
        <f t="shared" ca="1" si="152"/>
        <v>30.027606932024526</v>
      </c>
      <c r="H1980" s="195">
        <f t="shared" ca="1" si="153"/>
        <v>23.40613149080167</v>
      </c>
      <c r="O1980" s="154"/>
      <c r="P1980" s="154"/>
    </row>
    <row r="1981" spans="3:16" hidden="1" outlineLevel="2">
      <c r="C1981" s="179">
        <v>1957</v>
      </c>
      <c r="D1981" s="195">
        <f t="shared" ca="1" si="154"/>
        <v>0.15322719374055802</v>
      </c>
      <c r="E1981" s="195">
        <f t="shared" ca="1" si="150"/>
        <v>254.55994517979741</v>
      </c>
      <c r="F1981" s="195">
        <f t="shared" ca="1" si="151"/>
        <v>255.1181731968025</v>
      </c>
      <c r="G1981" s="195">
        <f t="shared" ca="1" si="152"/>
        <v>4.5599451797974098</v>
      </c>
      <c r="H1981" s="195">
        <f t="shared" ca="1" si="153"/>
        <v>5.1181731968025019</v>
      </c>
      <c r="O1981" s="154"/>
      <c r="P1981" s="154"/>
    </row>
    <row r="1982" spans="3:16" hidden="1" outlineLevel="2">
      <c r="C1982" s="179">
        <v>1958</v>
      </c>
      <c r="D1982" s="195">
        <f t="shared" ca="1" si="154"/>
        <v>-1.4562181923830886</v>
      </c>
      <c r="E1982" s="195">
        <f t="shared" ca="1" si="150"/>
        <v>178.73708865963968</v>
      </c>
      <c r="F1982" s="195">
        <f t="shared" ca="1" si="151"/>
        <v>197.3494503700208</v>
      </c>
      <c r="G1982" s="195">
        <f t="shared" ca="1" si="152"/>
        <v>0</v>
      </c>
      <c r="H1982" s="195">
        <f t="shared" ca="1" si="153"/>
        <v>0</v>
      </c>
      <c r="O1982" s="154"/>
      <c r="P1982" s="154"/>
    </row>
    <row r="1983" spans="3:16" hidden="1" outlineLevel="2">
      <c r="C1983" s="179">
        <v>1959</v>
      </c>
      <c r="D1983" s="195">
        <f t="shared" ca="1" si="154"/>
        <v>-0.23154229353347658</v>
      </c>
      <c r="E1983" s="195">
        <f t="shared" ca="1" si="150"/>
        <v>233.92404211686576</v>
      </c>
      <c r="F1983" s="195">
        <f t="shared" ca="1" si="151"/>
        <v>239.92959752918375</v>
      </c>
      <c r="G1983" s="195">
        <f t="shared" ca="1" si="152"/>
        <v>0</v>
      </c>
      <c r="H1983" s="195">
        <f t="shared" ca="1" si="153"/>
        <v>0</v>
      </c>
      <c r="O1983" s="154"/>
      <c r="P1983" s="154"/>
    </row>
    <row r="1984" spans="3:16" hidden="1" outlineLevel="2">
      <c r="C1984" s="179">
        <v>1960</v>
      </c>
      <c r="D1984" s="195">
        <f t="shared" ca="1" si="154"/>
        <v>-0.93864314587704689</v>
      </c>
      <c r="E1984" s="195">
        <f t="shared" ca="1" si="150"/>
        <v>200.26376156755981</v>
      </c>
      <c r="F1984" s="195">
        <f t="shared" ca="1" si="151"/>
        <v>214.33570163973897</v>
      </c>
      <c r="G1984" s="195">
        <f t="shared" ca="1" si="152"/>
        <v>0</v>
      </c>
      <c r="H1984" s="195">
        <f t="shared" ca="1" si="153"/>
        <v>0</v>
      </c>
      <c r="O1984" s="154"/>
      <c r="P1984" s="154"/>
    </row>
    <row r="1985" spans="3:16" hidden="1" outlineLevel="2">
      <c r="C1985" s="179">
        <v>1961</v>
      </c>
      <c r="D1985" s="195">
        <f t="shared" ca="1" si="154"/>
        <v>-1.177193966226171</v>
      </c>
      <c r="E1985" s="195">
        <f t="shared" ca="1" si="150"/>
        <v>190.03760007691884</v>
      </c>
      <c r="F1985" s="195">
        <f t="shared" ca="1" si="151"/>
        <v>206.33231782270627</v>
      </c>
      <c r="G1985" s="195">
        <f t="shared" ca="1" si="152"/>
        <v>0</v>
      </c>
      <c r="H1985" s="195">
        <f t="shared" ca="1" si="153"/>
        <v>0</v>
      </c>
      <c r="O1985" s="154"/>
      <c r="P1985" s="154"/>
    </row>
    <row r="1986" spans="3:16" hidden="1" outlineLevel="2">
      <c r="C1986" s="179">
        <v>1962</v>
      </c>
      <c r="D1986" s="195">
        <f t="shared" ca="1" si="154"/>
        <v>0.12339639699263676</v>
      </c>
      <c r="E1986" s="195">
        <f t="shared" ca="1" si="150"/>
        <v>252.8969403095787</v>
      </c>
      <c r="F1986" s="195">
        <f t="shared" ca="1" si="151"/>
        <v>253.90699253177723</v>
      </c>
      <c r="G1986" s="195">
        <f t="shared" ca="1" si="152"/>
        <v>2.8969403095786959</v>
      </c>
      <c r="H1986" s="195">
        <f t="shared" ca="1" si="153"/>
        <v>3.9069925317772345</v>
      </c>
      <c r="O1986" s="154"/>
      <c r="P1986" s="154"/>
    </row>
    <row r="1987" spans="3:16" hidden="1" outlineLevel="2">
      <c r="C1987" s="179">
        <v>1963</v>
      </c>
      <c r="D1987" s="195">
        <f t="shared" ca="1" si="154"/>
        <v>0.20112222139481536</v>
      </c>
      <c r="E1987" s="195">
        <f t="shared" ca="1" si="150"/>
        <v>257.2528975548114</v>
      </c>
      <c r="F1987" s="195">
        <f t="shared" ca="1" si="151"/>
        <v>257.07488853131554</v>
      </c>
      <c r="G1987" s="195">
        <f t="shared" ca="1" si="152"/>
        <v>7.2528975548113976</v>
      </c>
      <c r="H1987" s="195">
        <f t="shared" ca="1" si="153"/>
        <v>7.074888531315537</v>
      </c>
      <c r="O1987" s="154"/>
      <c r="P1987" s="154"/>
    </row>
    <row r="1988" spans="3:16" hidden="1" outlineLevel="2">
      <c r="C1988" s="179">
        <v>1964</v>
      </c>
      <c r="D1988" s="195">
        <f t="shared" ca="1" si="154"/>
        <v>-0.19150737541256879</v>
      </c>
      <c r="E1988" s="195">
        <f t="shared" ca="1" si="150"/>
        <v>235.99078459411245</v>
      </c>
      <c r="F1988" s="195">
        <f t="shared" ca="1" si="151"/>
        <v>241.46685281076736</v>
      </c>
      <c r="G1988" s="195">
        <f t="shared" ca="1" si="152"/>
        <v>0</v>
      </c>
      <c r="H1988" s="195">
        <f t="shared" ca="1" si="153"/>
        <v>0</v>
      </c>
      <c r="O1988" s="154"/>
      <c r="P1988" s="154"/>
    </row>
    <row r="1989" spans="3:16" hidden="1" outlineLevel="2">
      <c r="C1989" s="179">
        <v>1965</v>
      </c>
      <c r="D1989" s="195">
        <f t="shared" ca="1" si="154"/>
        <v>-0.22946920034932758</v>
      </c>
      <c r="E1989" s="195">
        <f t="shared" ca="1" si="150"/>
        <v>234.03061670543113</v>
      </c>
      <c r="F1989" s="195">
        <f t="shared" ca="1" si="151"/>
        <v>240.00895907211415</v>
      </c>
      <c r="G1989" s="195">
        <f t="shared" ca="1" si="152"/>
        <v>0</v>
      </c>
      <c r="H1989" s="195">
        <f t="shared" ca="1" si="153"/>
        <v>0</v>
      </c>
      <c r="O1989" s="154"/>
      <c r="P1989" s="154"/>
    </row>
    <row r="1990" spans="3:16" hidden="1" outlineLevel="2">
      <c r="C1990" s="179">
        <v>1966</v>
      </c>
      <c r="D1990" s="195">
        <f t="shared" ca="1" si="154"/>
        <v>0.28400682189659943</v>
      </c>
      <c r="E1990" s="195">
        <f t="shared" ca="1" si="150"/>
        <v>261.98066028062124</v>
      </c>
      <c r="F1990" s="195">
        <f t="shared" ca="1" si="151"/>
        <v>260.49660096737966</v>
      </c>
      <c r="G1990" s="195">
        <f t="shared" ca="1" si="152"/>
        <v>11.980660280621237</v>
      </c>
      <c r="H1990" s="195">
        <f t="shared" ca="1" si="153"/>
        <v>10.496600967379663</v>
      </c>
      <c r="O1990" s="154"/>
      <c r="P1990" s="154"/>
    </row>
    <row r="1991" spans="3:16" hidden="1" outlineLevel="2">
      <c r="C1991" s="179">
        <v>1967</v>
      </c>
      <c r="D1991" s="195">
        <f t="shared" ca="1" si="154"/>
        <v>-0.84808784272401971</v>
      </c>
      <c r="E1991" s="195">
        <f t="shared" ca="1" si="150"/>
        <v>204.2881968069054</v>
      </c>
      <c r="F1991" s="195">
        <f t="shared" ca="1" si="151"/>
        <v>217.45448165380751</v>
      </c>
      <c r="G1991" s="195">
        <f t="shared" ca="1" si="152"/>
        <v>0</v>
      </c>
      <c r="H1991" s="195">
        <f t="shared" ca="1" si="153"/>
        <v>0</v>
      </c>
      <c r="O1991" s="154"/>
      <c r="P1991" s="154"/>
    </row>
    <row r="1992" spans="3:16" hidden="1" outlineLevel="2">
      <c r="C1992" s="179">
        <v>1968</v>
      </c>
      <c r="D1992" s="195">
        <f t="shared" ca="1" si="154"/>
        <v>1.1020477005193663</v>
      </c>
      <c r="E1992" s="195">
        <f t="shared" ca="1" si="150"/>
        <v>313.56513335784945</v>
      </c>
      <c r="F1992" s="195">
        <f t="shared" ca="1" si="151"/>
        <v>296.80930229230967</v>
      </c>
      <c r="G1992" s="195">
        <f t="shared" ca="1" si="152"/>
        <v>63.565133357849447</v>
      </c>
      <c r="H1992" s="195">
        <f t="shared" ca="1" si="153"/>
        <v>46.809302292309667</v>
      </c>
      <c r="O1992" s="154"/>
      <c r="P1992" s="154"/>
    </row>
    <row r="1993" spans="3:16" hidden="1" outlineLevel="2">
      <c r="C1993" s="179">
        <v>1969</v>
      </c>
      <c r="D1993" s="195">
        <f t="shared" ca="1" si="154"/>
        <v>0.59793699463640548</v>
      </c>
      <c r="E1993" s="195">
        <f t="shared" ca="1" si="150"/>
        <v>280.68865604031436</v>
      </c>
      <c r="F1993" s="195">
        <f t="shared" ca="1" si="151"/>
        <v>273.87459459154934</v>
      </c>
      <c r="G1993" s="195">
        <f t="shared" ca="1" si="152"/>
        <v>30.688656040314356</v>
      </c>
      <c r="H1993" s="195">
        <f t="shared" ca="1" si="153"/>
        <v>23.874594591549339</v>
      </c>
      <c r="O1993" s="154"/>
      <c r="P1993" s="154"/>
    </row>
    <row r="1994" spans="3:16" hidden="1" outlineLevel="2">
      <c r="C1994" s="179">
        <v>1970</v>
      </c>
      <c r="D1994" s="195">
        <f t="shared" ca="1" si="154"/>
        <v>-8.8192758052409535E-3</v>
      </c>
      <c r="E1994" s="195">
        <f t="shared" ca="1" si="150"/>
        <v>245.65600350226106</v>
      </c>
      <c r="F1994" s="195">
        <f t="shared" ca="1" si="151"/>
        <v>248.60765953635894</v>
      </c>
      <c r="G1994" s="195">
        <f t="shared" ca="1" si="152"/>
        <v>0</v>
      </c>
      <c r="H1994" s="195">
        <f t="shared" ca="1" si="153"/>
        <v>0</v>
      </c>
      <c r="O1994" s="154"/>
      <c r="P1994" s="154"/>
    </row>
    <row r="1995" spans="3:16" hidden="1" outlineLevel="2">
      <c r="C1995" s="179">
        <v>1971</v>
      </c>
      <c r="D1995" s="195">
        <f t="shared" ca="1" si="154"/>
        <v>-0.5768008108806395</v>
      </c>
      <c r="E1995" s="195">
        <f t="shared" ca="1" si="150"/>
        <v>216.83522718501175</v>
      </c>
      <c r="F1995" s="195">
        <f t="shared" ca="1" si="151"/>
        <v>227.07203424947681</v>
      </c>
      <c r="G1995" s="195">
        <f t="shared" ca="1" si="152"/>
        <v>0</v>
      </c>
      <c r="H1995" s="195">
        <f t="shared" ca="1" si="153"/>
        <v>0</v>
      </c>
      <c r="O1995" s="154"/>
      <c r="P1995" s="154"/>
    </row>
    <row r="1996" spans="3:16" hidden="1" outlineLevel="2">
      <c r="C1996" s="179">
        <v>1972</v>
      </c>
      <c r="D1996" s="195">
        <f t="shared" ca="1" si="154"/>
        <v>0.33932769669583907</v>
      </c>
      <c r="E1996" s="195">
        <f t="shared" ca="1" si="150"/>
        <v>265.18443085987735</v>
      </c>
      <c r="F1996" s="195">
        <f t="shared" ca="1" si="151"/>
        <v>262.80571039891595</v>
      </c>
      <c r="G1996" s="195">
        <f t="shared" ca="1" si="152"/>
        <v>15.184430859877352</v>
      </c>
      <c r="H1996" s="195">
        <f t="shared" ca="1" si="153"/>
        <v>12.805710398915949</v>
      </c>
      <c r="O1996" s="154"/>
      <c r="P1996" s="154"/>
    </row>
    <row r="1997" spans="3:16" hidden="1" outlineLevel="2">
      <c r="C1997" s="179">
        <v>1973</v>
      </c>
      <c r="D1997" s="195">
        <f t="shared" ca="1" si="154"/>
        <v>0.29727767746832201</v>
      </c>
      <c r="E1997" s="195">
        <f t="shared" ca="1" si="150"/>
        <v>262.74566222489869</v>
      </c>
      <c r="F1997" s="195">
        <f t="shared" ca="1" si="151"/>
        <v>261.04867385245944</v>
      </c>
      <c r="G1997" s="195">
        <f t="shared" ca="1" si="152"/>
        <v>12.745662224898695</v>
      </c>
      <c r="H1997" s="195">
        <f t="shared" ca="1" si="153"/>
        <v>11.048673852459444</v>
      </c>
      <c r="O1997" s="154"/>
      <c r="P1997" s="154"/>
    </row>
    <row r="1998" spans="3:16" hidden="1" outlineLevel="2">
      <c r="C1998" s="179">
        <v>1974</v>
      </c>
      <c r="D1998" s="195">
        <f t="shared" ca="1" si="154"/>
        <v>-1.1358158777968018E-2</v>
      </c>
      <c r="E1998" s="195">
        <f t="shared" ca="1" si="150"/>
        <v>245.51900683322543</v>
      </c>
      <c r="F1998" s="195">
        <f t="shared" ca="1" si="151"/>
        <v>248.50698842128048</v>
      </c>
      <c r="G1998" s="195">
        <f t="shared" ca="1" si="152"/>
        <v>0</v>
      </c>
      <c r="H1998" s="195">
        <f t="shared" ca="1" si="153"/>
        <v>0</v>
      </c>
      <c r="O1998" s="154"/>
      <c r="P1998" s="154"/>
    </row>
    <row r="1999" spans="3:16" hidden="1" outlineLevel="2">
      <c r="C1999" s="179">
        <v>1975</v>
      </c>
      <c r="D1999" s="195">
        <f t="shared" ca="1" si="154"/>
        <v>-1.5816429641104099</v>
      </c>
      <c r="E1999" s="195">
        <f t="shared" ca="1" si="150"/>
        <v>173.87873962867303</v>
      </c>
      <c r="F1999" s="195">
        <f t="shared" ca="1" si="151"/>
        <v>193.43998574592834</v>
      </c>
      <c r="G1999" s="195">
        <f t="shared" ca="1" si="152"/>
        <v>0</v>
      </c>
      <c r="H1999" s="195">
        <f t="shared" ca="1" si="153"/>
        <v>0</v>
      </c>
      <c r="O1999" s="154"/>
      <c r="P1999" s="154"/>
    </row>
    <row r="2000" spans="3:16" hidden="1" outlineLevel="2">
      <c r="C2000" s="179">
        <v>1976</v>
      </c>
      <c r="D2000" s="195">
        <f t="shared" ca="1" si="154"/>
        <v>0.61926779349196803</v>
      </c>
      <c r="E2000" s="195">
        <f t="shared" ca="1" si="150"/>
        <v>282.00725021919362</v>
      </c>
      <c r="F2000" s="195">
        <f t="shared" ca="1" si="151"/>
        <v>274.80813610348906</v>
      </c>
      <c r="G2000" s="195">
        <f t="shared" ca="1" si="152"/>
        <v>32.007250219193622</v>
      </c>
      <c r="H2000" s="195">
        <f t="shared" ca="1" si="153"/>
        <v>24.808136103489062</v>
      </c>
      <c r="O2000" s="154"/>
      <c r="P2000" s="154"/>
    </row>
    <row r="2001" spans="3:16" hidden="1" outlineLevel="2">
      <c r="C2001" s="179">
        <v>1977</v>
      </c>
      <c r="D2001" s="195">
        <f t="shared" ca="1" si="154"/>
        <v>-1.6993378453339496</v>
      </c>
      <c r="E2001" s="195">
        <f t="shared" ca="1" si="150"/>
        <v>169.4399769284442</v>
      </c>
      <c r="F2001" s="195">
        <f t="shared" ca="1" si="151"/>
        <v>189.84192261567395</v>
      </c>
      <c r="G2001" s="195">
        <f t="shared" ca="1" si="152"/>
        <v>0</v>
      </c>
      <c r="H2001" s="195">
        <f t="shared" ca="1" si="153"/>
        <v>0</v>
      </c>
      <c r="O2001" s="154"/>
      <c r="P2001" s="154"/>
    </row>
    <row r="2002" spans="3:16" hidden="1" outlineLevel="2">
      <c r="C2002" s="179">
        <v>1978</v>
      </c>
      <c r="D2002" s="195">
        <f t="shared" ca="1" si="154"/>
        <v>6.1625607275985615E-2</v>
      </c>
      <c r="E2002" s="195">
        <f t="shared" ca="1" si="150"/>
        <v>249.48780682946838</v>
      </c>
      <c r="F2002" s="195">
        <f t="shared" ca="1" si="151"/>
        <v>251.41724442914665</v>
      </c>
      <c r="G2002" s="195">
        <f t="shared" ca="1" si="152"/>
        <v>0</v>
      </c>
      <c r="H2002" s="195">
        <f t="shared" ca="1" si="153"/>
        <v>1.4172444291466491</v>
      </c>
      <c r="O2002" s="154"/>
      <c r="P2002" s="154"/>
    </row>
    <row r="2003" spans="3:16" hidden="1" outlineLevel="2">
      <c r="C2003" s="179">
        <v>1979</v>
      </c>
      <c r="D2003" s="195">
        <f t="shared" ca="1" si="154"/>
        <v>0.53940397587633993</v>
      </c>
      <c r="E2003" s="195">
        <f t="shared" ca="1" si="150"/>
        <v>277.10193833258268</v>
      </c>
      <c r="F2003" s="195">
        <f t="shared" ca="1" si="151"/>
        <v>271.32915821852032</v>
      </c>
      <c r="G2003" s="195">
        <f t="shared" ca="1" si="152"/>
        <v>27.101938332582677</v>
      </c>
      <c r="H2003" s="195">
        <f t="shared" ca="1" si="153"/>
        <v>21.32915821852032</v>
      </c>
      <c r="O2003" s="154"/>
      <c r="P2003" s="154"/>
    </row>
    <row r="2004" spans="3:16" hidden="1" outlineLevel="2">
      <c r="C2004" s="179">
        <v>1980</v>
      </c>
      <c r="D2004" s="195">
        <f t="shared" ca="1" si="154"/>
        <v>0.18716281829132467</v>
      </c>
      <c r="E2004" s="195">
        <f t="shared" ca="1" si="150"/>
        <v>256.4650859927176</v>
      </c>
      <c r="F2004" s="195">
        <f t="shared" ca="1" si="151"/>
        <v>256.5030430881568</v>
      </c>
      <c r="G2004" s="195">
        <f t="shared" ca="1" si="152"/>
        <v>6.4650859927176043</v>
      </c>
      <c r="H2004" s="195">
        <f t="shared" ca="1" si="153"/>
        <v>6.5030430881568009</v>
      </c>
      <c r="O2004" s="154"/>
      <c r="P2004" s="154"/>
    </row>
    <row r="2005" spans="3:16" hidden="1" outlineLevel="2">
      <c r="C2005" s="179">
        <v>1981</v>
      </c>
      <c r="D2005" s="195">
        <f t="shared" ca="1" si="154"/>
        <v>0.79069871335208908</v>
      </c>
      <c r="E2005" s="195">
        <f t="shared" ca="1" si="150"/>
        <v>292.83193484633148</v>
      </c>
      <c r="F2005" s="195">
        <f t="shared" ca="1" si="151"/>
        <v>282.42728472919111</v>
      </c>
      <c r="G2005" s="195">
        <f t="shared" ca="1" si="152"/>
        <v>42.831934846331478</v>
      </c>
      <c r="H2005" s="195">
        <f t="shared" ca="1" si="153"/>
        <v>32.427284729191115</v>
      </c>
      <c r="O2005" s="154"/>
      <c r="P2005" s="154"/>
    </row>
    <row r="2006" spans="3:16" hidden="1" outlineLevel="2">
      <c r="C2006" s="179">
        <v>1982</v>
      </c>
      <c r="D2006" s="195">
        <f t="shared" ca="1" si="154"/>
        <v>0.22795884517760065</v>
      </c>
      <c r="E2006" s="195">
        <f t="shared" ca="1" si="150"/>
        <v>258.77425142584559</v>
      </c>
      <c r="F2006" s="195">
        <f t="shared" ca="1" si="151"/>
        <v>258.17783173707187</v>
      </c>
      <c r="G2006" s="195">
        <f t="shared" ca="1" si="152"/>
        <v>8.7742514258455913</v>
      </c>
      <c r="H2006" s="195">
        <f t="shared" ca="1" si="153"/>
        <v>8.1778317370718696</v>
      </c>
      <c r="O2006" s="154"/>
      <c r="P2006" s="154"/>
    </row>
    <row r="2007" spans="3:16" hidden="1" outlineLevel="2">
      <c r="C2007" s="179">
        <v>1983</v>
      </c>
      <c r="D2007" s="195">
        <f t="shared" ca="1" si="154"/>
        <v>-0.69638113698537041</v>
      </c>
      <c r="E2007" s="195">
        <f t="shared" ca="1" si="150"/>
        <v>211.21235932865892</v>
      </c>
      <c r="F2007" s="195">
        <f t="shared" ca="1" si="151"/>
        <v>222.78138286966183</v>
      </c>
      <c r="G2007" s="195">
        <f t="shared" ca="1" si="152"/>
        <v>0</v>
      </c>
      <c r="H2007" s="195">
        <f t="shared" ca="1" si="153"/>
        <v>0</v>
      </c>
      <c r="O2007" s="154"/>
      <c r="P2007" s="154"/>
    </row>
    <row r="2008" spans="3:16" hidden="1" outlineLevel="2">
      <c r="C2008" s="179">
        <v>1984</v>
      </c>
      <c r="D2008" s="195">
        <f t="shared" ca="1" si="154"/>
        <v>-0.19748947902582664</v>
      </c>
      <c r="E2008" s="195">
        <f t="shared" ca="1" si="150"/>
        <v>235.68081102416221</v>
      </c>
      <c r="F2008" s="195">
        <f t="shared" ca="1" si="151"/>
        <v>241.23652844665168</v>
      </c>
      <c r="G2008" s="195">
        <f t="shared" ca="1" si="152"/>
        <v>0</v>
      </c>
      <c r="H2008" s="195">
        <f t="shared" ca="1" si="153"/>
        <v>0</v>
      </c>
      <c r="O2008" s="154"/>
      <c r="P2008" s="154"/>
    </row>
    <row r="2009" spans="3:16" hidden="1" outlineLevel="2">
      <c r="C2009" s="179">
        <v>1985</v>
      </c>
      <c r="D2009" s="195">
        <f t="shared" ca="1" si="154"/>
        <v>-1.4304483448850509</v>
      </c>
      <c r="E2009" s="195">
        <f t="shared" ref="E2009:E2072" ca="1" si="155">$H$9 * EXP(($H$17 - $H$18 - ($H$11^2)/2)*$H$14 + $H$11*SQRT($H$14)*D2009)</f>
        <v>179.75197562187537</v>
      </c>
      <c r="F2009" s="195">
        <f t="shared" ref="F2009:F2072" ca="1" si="156">$H$9 * EXP(($H$17 - $H$18 - ($H$12^2)/2)*$H$14 + $H$12*SQRT($H$14)*D2009)</f>
        <v>198.16242389980047</v>
      </c>
      <c r="G2009" s="195">
        <f t="shared" ref="G2009:G2072" ca="1" si="157">MAX(E2009-$H$16, 0)</f>
        <v>0</v>
      </c>
      <c r="H2009" s="195">
        <f t="shared" ref="H2009:H2072" ca="1" si="158">MAX(F2009-$H$16, 0)</f>
        <v>0</v>
      </c>
      <c r="O2009" s="154"/>
      <c r="P2009" s="154"/>
    </row>
    <row r="2010" spans="3:16" hidden="1" outlineLevel="2">
      <c r="C2010" s="179">
        <v>1986</v>
      </c>
      <c r="D2010" s="195">
        <f t="shared" ref="D2010:D2073" ca="1" si="159">_xlfn.NORM.S.INV(RAND())</f>
        <v>-0.29315482669825771</v>
      </c>
      <c r="E2010" s="195">
        <f t="shared" ca="1" si="155"/>
        <v>230.7786938802704</v>
      </c>
      <c r="F2010" s="195">
        <f t="shared" ca="1" si="156"/>
        <v>237.58290625422262</v>
      </c>
      <c r="G2010" s="195">
        <f t="shared" ca="1" si="157"/>
        <v>0</v>
      </c>
      <c r="H2010" s="195">
        <f t="shared" ca="1" si="158"/>
        <v>0</v>
      </c>
      <c r="O2010" s="154"/>
      <c r="P2010" s="154"/>
    </row>
    <row r="2011" spans="3:16" hidden="1" outlineLevel="2">
      <c r="C2011" s="179">
        <v>1987</v>
      </c>
      <c r="D2011" s="195">
        <f t="shared" ca="1" si="159"/>
        <v>-8.5425445074427744E-2</v>
      </c>
      <c r="E2011" s="195">
        <f t="shared" ca="1" si="155"/>
        <v>241.55582850824231</v>
      </c>
      <c r="F2011" s="195">
        <f t="shared" ca="1" si="156"/>
        <v>245.58796593069752</v>
      </c>
      <c r="G2011" s="195">
        <f t="shared" ca="1" si="157"/>
        <v>0</v>
      </c>
      <c r="H2011" s="195">
        <f t="shared" ca="1" si="158"/>
        <v>0</v>
      </c>
      <c r="O2011" s="154"/>
      <c r="P2011" s="154"/>
    </row>
    <row r="2012" spans="3:16" hidden="1" outlineLevel="2">
      <c r="C2012" s="179">
        <v>1988</v>
      </c>
      <c r="D2012" s="195">
        <f t="shared" ca="1" si="159"/>
        <v>0.15464819700164029</v>
      </c>
      <c r="E2012" s="195">
        <f t="shared" ca="1" si="155"/>
        <v>254.63943545689352</v>
      </c>
      <c r="F2012" s="195">
        <f t="shared" ca="1" si="156"/>
        <v>255.17601227120866</v>
      </c>
      <c r="G2012" s="195">
        <f t="shared" ca="1" si="157"/>
        <v>4.6394354568935228</v>
      </c>
      <c r="H2012" s="195">
        <f t="shared" ca="1" si="158"/>
        <v>5.1760122712086627</v>
      </c>
      <c r="O2012" s="154"/>
      <c r="P2012" s="154"/>
    </row>
    <row r="2013" spans="3:16" hidden="1" outlineLevel="2">
      <c r="C2013" s="179">
        <v>1989</v>
      </c>
      <c r="D2013" s="195">
        <f t="shared" ca="1" si="159"/>
        <v>1.6502619298565568</v>
      </c>
      <c r="E2013" s="195">
        <f t="shared" ca="1" si="155"/>
        <v>353.70327923160221</v>
      </c>
      <c r="F2013" s="195">
        <f t="shared" ca="1" si="156"/>
        <v>323.93572418689018</v>
      </c>
      <c r="G2013" s="195">
        <f t="shared" ca="1" si="157"/>
        <v>103.70327923160221</v>
      </c>
      <c r="H2013" s="195">
        <f t="shared" ca="1" si="158"/>
        <v>73.935724186890184</v>
      </c>
      <c r="O2013" s="154"/>
      <c r="P2013" s="154"/>
    </row>
    <row r="2014" spans="3:16" hidden="1" outlineLevel="2">
      <c r="C2014" s="179">
        <v>1990</v>
      </c>
      <c r="D2014" s="195">
        <f t="shared" ca="1" si="159"/>
        <v>1.1428866607492876</v>
      </c>
      <c r="E2014" s="195">
        <f t="shared" ca="1" si="155"/>
        <v>316.39140187799529</v>
      </c>
      <c r="F2014" s="195">
        <f t="shared" ca="1" si="156"/>
        <v>298.74930926467681</v>
      </c>
      <c r="G2014" s="195">
        <f t="shared" ca="1" si="157"/>
        <v>66.391401877995293</v>
      </c>
      <c r="H2014" s="195">
        <f t="shared" ca="1" si="158"/>
        <v>48.74930926467681</v>
      </c>
      <c r="O2014" s="154"/>
      <c r="P2014" s="154"/>
    </row>
    <row r="2015" spans="3:16" hidden="1" outlineLevel="2">
      <c r="C2015" s="179">
        <v>1991</v>
      </c>
      <c r="D2015" s="195">
        <f t="shared" ca="1" si="159"/>
        <v>-0.42624745363736355</v>
      </c>
      <c r="E2015" s="195">
        <f t="shared" ca="1" si="155"/>
        <v>224.12785672427239</v>
      </c>
      <c r="F2015" s="195">
        <f t="shared" ca="1" si="156"/>
        <v>232.5917343743892</v>
      </c>
      <c r="G2015" s="195">
        <f t="shared" ca="1" si="157"/>
        <v>0</v>
      </c>
      <c r="H2015" s="195">
        <f t="shared" ca="1" si="158"/>
        <v>0</v>
      </c>
      <c r="O2015" s="154"/>
      <c r="P2015" s="154"/>
    </row>
    <row r="2016" spans="3:16" hidden="1" outlineLevel="2">
      <c r="C2016" s="179">
        <v>1992</v>
      </c>
      <c r="D2016" s="195">
        <f t="shared" ca="1" si="159"/>
        <v>-0.5618816757632753</v>
      </c>
      <c r="E2016" s="195">
        <f t="shared" ca="1" si="155"/>
        <v>217.54717236071022</v>
      </c>
      <c r="F2016" s="195">
        <f t="shared" ca="1" si="156"/>
        <v>227.61311221832702</v>
      </c>
      <c r="G2016" s="195">
        <f t="shared" ca="1" si="157"/>
        <v>0</v>
      </c>
      <c r="H2016" s="195">
        <f t="shared" ca="1" si="158"/>
        <v>0</v>
      </c>
      <c r="O2016" s="154"/>
      <c r="P2016" s="154"/>
    </row>
    <row r="2017" spans="3:16" hidden="1" outlineLevel="2">
      <c r="C2017" s="179">
        <v>1993</v>
      </c>
      <c r="D2017" s="195">
        <f t="shared" ca="1" si="159"/>
        <v>-1.3549326156907062</v>
      </c>
      <c r="E2017" s="195">
        <f t="shared" ca="1" si="155"/>
        <v>182.75929842969629</v>
      </c>
      <c r="F2017" s="195">
        <f t="shared" ca="1" si="156"/>
        <v>200.56409165583807</v>
      </c>
      <c r="G2017" s="195">
        <f t="shared" ca="1" si="157"/>
        <v>0</v>
      </c>
      <c r="H2017" s="195">
        <f t="shared" ca="1" si="158"/>
        <v>0</v>
      </c>
      <c r="O2017" s="154"/>
      <c r="P2017" s="154"/>
    </row>
    <row r="2018" spans="3:16" hidden="1" outlineLevel="2">
      <c r="C2018" s="179">
        <v>1994</v>
      </c>
      <c r="D2018" s="195">
        <f t="shared" ca="1" si="159"/>
        <v>0.46152910155189059</v>
      </c>
      <c r="E2018" s="195">
        <f t="shared" ca="1" si="155"/>
        <v>272.40096456587867</v>
      </c>
      <c r="F2018" s="195">
        <f t="shared" ca="1" si="156"/>
        <v>267.97923698274911</v>
      </c>
      <c r="G2018" s="195">
        <f t="shared" ca="1" si="157"/>
        <v>22.400964565878667</v>
      </c>
      <c r="H2018" s="195">
        <f t="shared" ca="1" si="158"/>
        <v>17.979236982749114</v>
      </c>
      <c r="O2018" s="154"/>
      <c r="P2018" s="154"/>
    </row>
    <row r="2019" spans="3:16" hidden="1" outlineLevel="2">
      <c r="C2019" s="179">
        <v>1995</v>
      </c>
      <c r="D2019" s="195">
        <f t="shared" ca="1" si="159"/>
        <v>-0.65023726291019446</v>
      </c>
      <c r="E2019" s="195">
        <f t="shared" ca="1" si="155"/>
        <v>213.36463484178933</v>
      </c>
      <c r="F2019" s="195">
        <f t="shared" ca="1" si="156"/>
        <v>224.42737606398984</v>
      </c>
      <c r="G2019" s="195">
        <f t="shared" ca="1" si="157"/>
        <v>0</v>
      </c>
      <c r="H2019" s="195">
        <f t="shared" ca="1" si="158"/>
        <v>0</v>
      </c>
      <c r="O2019" s="154"/>
      <c r="P2019" s="154"/>
    </row>
    <row r="2020" spans="3:16" hidden="1" outlineLevel="2">
      <c r="C2020" s="179">
        <v>1996</v>
      </c>
      <c r="D2020" s="195">
        <f t="shared" ca="1" si="159"/>
        <v>-1.0473534081443019</v>
      </c>
      <c r="E2020" s="195">
        <f t="shared" ca="1" si="155"/>
        <v>195.5370656109055</v>
      </c>
      <c r="F2020" s="195">
        <f t="shared" ca="1" si="156"/>
        <v>210.65067771237821</v>
      </c>
      <c r="G2020" s="195">
        <f t="shared" ca="1" si="157"/>
        <v>0</v>
      </c>
      <c r="H2020" s="195">
        <f t="shared" ca="1" si="158"/>
        <v>0</v>
      </c>
      <c r="O2020" s="154"/>
      <c r="P2020" s="154"/>
    </row>
    <row r="2021" spans="3:16" hidden="1" outlineLevel="2">
      <c r="C2021" s="179">
        <v>1997</v>
      </c>
      <c r="D2021" s="195">
        <f t="shared" ca="1" si="159"/>
        <v>-1.014575806162568</v>
      </c>
      <c r="E2021" s="195">
        <f t="shared" ca="1" si="155"/>
        <v>196.95035832152405</v>
      </c>
      <c r="F2021" s="195">
        <f t="shared" ca="1" si="156"/>
        <v>211.75504012773874</v>
      </c>
      <c r="G2021" s="195">
        <f t="shared" ca="1" si="157"/>
        <v>0</v>
      </c>
      <c r="H2021" s="195">
        <f t="shared" ca="1" si="158"/>
        <v>0</v>
      </c>
      <c r="O2021" s="154"/>
      <c r="P2021" s="154"/>
    </row>
    <row r="2022" spans="3:16" hidden="1" outlineLevel="2">
      <c r="C2022" s="179">
        <v>1998</v>
      </c>
      <c r="D2022" s="195">
        <f t="shared" ca="1" si="159"/>
        <v>0.99639263056620486</v>
      </c>
      <c r="E2022" s="195">
        <f t="shared" ca="1" si="155"/>
        <v>306.36984745481652</v>
      </c>
      <c r="F2022" s="195">
        <f t="shared" ca="1" si="156"/>
        <v>291.8485375144503</v>
      </c>
      <c r="G2022" s="195">
        <f t="shared" ca="1" si="157"/>
        <v>56.369847454816522</v>
      </c>
      <c r="H2022" s="195">
        <f t="shared" ca="1" si="158"/>
        <v>41.8485375144503</v>
      </c>
      <c r="O2022" s="154"/>
      <c r="P2022" s="154"/>
    </row>
    <row r="2023" spans="3:16" hidden="1" outlineLevel="2">
      <c r="C2023" s="179">
        <v>1999</v>
      </c>
      <c r="D2023" s="195">
        <f t="shared" ca="1" si="159"/>
        <v>0.36937791855917934</v>
      </c>
      <c r="E2023" s="195">
        <f t="shared" ca="1" si="155"/>
        <v>266.94110528653181</v>
      </c>
      <c r="F2023" s="195">
        <f t="shared" ca="1" si="156"/>
        <v>264.06858288749862</v>
      </c>
      <c r="G2023" s="195">
        <f t="shared" ca="1" si="157"/>
        <v>16.941105286531808</v>
      </c>
      <c r="H2023" s="195">
        <f t="shared" ca="1" si="158"/>
        <v>14.068582887498621</v>
      </c>
      <c r="O2023" s="154"/>
      <c r="P2023" s="154"/>
    </row>
    <row r="2024" spans="3:16" hidden="1" outlineLevel="2">
      <c r="C2024" s="179">
        <v>2000</v>
      </c>
      <c r="D2024" s="195">
        <f t="shared" ca="1" si="159"/>
        <v>-1.50767551169088</v>
      </c>
      <c r="E2024" s="195">
        <f t="shared" ca="1" si="155"/>
        <v>176.72767126799388</v>
      </c>
      <c r="F2024" s="195">
        <f t="shared" ca="1" si="156"/>
        <v>195.7360676369407</v>
      </c>
      <c r="G2024" s="195">
        <f t="shared" ca="1" si="157"/>
        <v>0</v>
      </c>
      <c r="H2024" s="195">
        <f t="shared" ca="1" si="158"/>
        <v>0</v>
      </c>
      <c r="O2024" s="154"/>
      <c r="P2024" s="154"/>
    </row>
    <row r="2025" spans="3:16" hidden="1" outlineLevel="2">
      <c r="C2025" s="179">
        <v>2001</v>
      </c>
      <c r="D2025" s="195">
        <f t="shared" ca="1" si="159"/>
        <v>-0.161648040818726</v>
      </c>
      <c r="E2025" s="195">
        <f t="shared" ca="1" si="155"/>
        <v>237.54410706730761</v>
      </c>
      <c r="F2025" s="195">
        <f t="shared" ca="1" si="156"/>
        <v>242.61979637991482</v>
      </c>
      <c r="G2025" s="195">
        <f t="shared" ca="1" si="157"/>
        <v>0</v>
      </c>
      <c r="H2025" s="195">
        <f t="shared" ca="1" si="158"/>
        <v>0</v>
      </c>
      <c r="O2025" s="154"/>
      <c r="P2025" s="154"/>
    </row>
    <row r="2026" spans="3:16" hidden="1" outlineLevel="2">
      <c r="C2026" s="179">
        <v>2002</v>
      </c>
      <c r="D2026" s="195">
        <f t="shared" ca="1" si="159"/>
        <v>2.4673821059791345E-3</v>
      </c>
      <c r="E2026" s="195">
        <f t="shared" ca="1" si="155"/>
        <v>246.2659509497708</v>
      </c>
      <c r="F2026" s="195">
        <f t="shared" ca="1" si="156"/>
        <v>249.05568896769327</v>
      </c>
      <c r="G2026" s="195">
        <f t="shared" ca="1" si="157"/>
        <v>0</v>
      </c>
      <c r="H2026" s="195">
        <f t="shared" ca="1" si="158"/>
        <v>0</v>
      </c>
      <c r="O2026" s="154"/>
      <c r="P2026" s="154"/>
    </row>
    <row r="2027" spans="3:16" hidden="1" outlineLevel="2">
      <c r="C2027" s="179">
        <v>2003</v>
      </c>
      <c r="D2027" s="195">
        <f t="shared" ca="1" si="159"/>
        <v>0.85390565901190163</v>
      </c>
      <c r="E2027" s="195">
        <f t="shared" ca="1" si="155"/>
        <v>296.92702479137358</v>
      </c>
      <c r="F2027" s="195">
        <f t="shared" ca="1" si="156"/>
        <v>285.28947487360995</v>
      </c>
      <c r="G2027" s="195">
        <f t="shared" ca="1" si="157"/>
        <v>46.927024791373583</v>
      </c>
      <c r="H2027" s="195">
        <f t="shared" ca="1" si="158"/>
        <v>35.289474873609947</v>
      </c>
      <c r="O2027" s="154"/>
      <c r="P2027" s="154"/>
    </row>
    <row r="2028" spans="3:16" hidden="1" outlineLevel="2">
      <c r="C2028" s="179">
        <v>2004</v>
      </c>
      <c r="D2028" s="195">
        <f t="shared" ca="1" si="159"/>
        <v>1.1899240258930488</v>
      </c>
      <c r="E2028" s="195">
        <f t="shared" ca="1" si="155"/>
        <v>319.67821372781964</v>
      </c>
      <c r="F2028" s="195">
        <f t="shared" ca="1" si="156"/>
        <v>300.999482589965</v>
      </c>
      <c r="G2028" s="195">
        <f t="shared" ca="1" si="157"/>
        <v>69.678213727819639</v>
      </c>
      <c r="H2028" s="195">
        <f t="shared" ca="1" si="158"/>
        <v>50.999482589964998</v>
      </c>
      <c r="O2028" s="154"/>
      <c r="P2028" s="154"/>
    </row>
    <row r="2029" spans="3:16" hidden="1" outlineLevel="2">
      <c r="C2029" s="179">
        <v>2005</v>
      </c>
      <c r="D2029" s="195">
        <f t="shared" ca="1" si="159"/>
        <v>0.50894505771639575</v>
      </c>
      <c r="E2029" s="195">
        <f t="shared" ca="1" si="155"/>
        <v>275.25367987606319</v>
      </c>
      <c r="F2029" s="195">
        <f t="shared" ca="1" si="156"/>
        <v>270.01395797704868</v>
      </c>
      <c r="G2029" s="195">
        <f t="shared" ca="1" si="157"/>
        <v>25.253679876063188</v>
      </c>
      <c r="H2029" s="195">
        <f t="shared" ca="1" si="158"/>
        <v>20.013957977048676</v>
      </c>
      <c r="O2029" s="154"/>
      <c r="P2029" s="154"/>
    </row>
    <row r="2030" spans="3:16" hidden="1" outlineLevel="2">
      <c r="C2030" s="179">
        <v>2006</v>
      </c>
      <c r="D2030" s="195">
        <f t="shared" ca="1" si="159"/>
        <v>2.7420051521023856</v>
      </c>
      <c r="E2030" s="195">
        <f t="shared" ca="1" si="155"/>
        <v>449.58794316888208</v>
      </c>
      <c r="F2030" s="195">
        <f t="shared" ca="1" si="156"/>
        <v>385.5643912831315</v>
      </c>
      <c r="G2030" s="195">
        <f t="shared" ca="1" si="157"/>
        <v>199.58794316888208</v>
      </c>
      <c r="H2030" s="195">
        <f t="shared" ca="1" si="158"/>
        <v>135.5643912831315</v>
      </c>
      <c r="O2030" s="154"/>
      <c r="P2030" s="154"/>
    </row>
    <row r="2031" spans="3:16" hidden="1" outlineLevel="2">
      <c r="C2031" s="179">
        <v>2007</v>
      </c>
      <c r="D2031" s="195">
        <f t="shared" ca="1" si="159"/>
        <v>-1.6290440052031729</v>
      </c>
      <c r="E2031" s="195">
        <f t="shared" ca="1" si="155"/>
        <v>172.07723301551036</v>
      </c>
      <c r="F2031" s="195">
        <f t="shared" ca="1" si="156"/>
        <v>191.98275345440138</v>
      </c>
      <c r="G2031" s="195">
        <f t="shared" ca="1" si="157"/>
        <v>0</v>
      </c>
      <c r="H2031" s="195">
        <f t="shared" ca="1" si="158"/>
        <v>0</v>
      </c>
      <c r="O2031" s="154"/>
      <c r="P2031" s="154"/>
    </row>
    <row r="2032" spans="3:16" hidden="1" outlineLevel="2">
      <c r="C2032" s="179">
        <v>2008</v>
      </c>
      <c r="D2032" s="195">
        <f t="shared" ca="1" si="159"/>
        <v>0.62574489629149244</v>
      </c>
      <c r="E2032" s="195">
        <f t="shared" ca="1" si="155"/>
        <v>282.40886639457312</v>
      </c>
      <c r="F2032" s="195">
        <f t="shared" ca="1" si="156"/>
        <v>275.09223556220957</v>
      </c>
      <c r="G2032" s="195">
        <f t="shared" ca="1" si="157"/>
        <v>32.408866394573124</v>
      </c>
      <c r="H2032" s="195">
        <f t="shared" ca="1" si="158"/>
        <v>25.092235562209567</v>
      </c>
      <c r="O2032" s="154"/>
      <c r="P2032" s="154"/>
    </row>
    <row r="2033" spans="3:16" hidden="1" outlineLevel="2">
      <c r="C2033" s="179">
        <v>2009</v>
      </c>
      <c r="D2033" s="195">
        <f t="shared" ca="1" si="159"/>
        <v>-4.762662815522722E-4</v>
      </c>
      <c r="E2033" s="195">
        <f t="shared" ca="1" si="155"/>
        <v>246.10672606765178</v>
      </c>
      <c r="F2033" s="195">
        <f t="shared" ca="1" si="156"/>
        <v>248.93876162760429</v>
      </c>
      <c r="G2033" s="195">
        <f t="shared" ca="1" si="157"/>
        <v>0</v>
      </c>
      <c r="H2033" s="195">
        <f t="shared" ca="1" si="158"/>
        <v>0</v>
      </c>
      <c r="O2033" s="154"/>
      <c r="P2033" s="154"/>
    </row>
    <row r="2034" spans="3:16" hidden="1" outlineLevel="2">
      <c r="C2034" s="179">
        <v>2010</v>
      </c>
      <c r="D2034" s="195">
        <f t="shared" ca="1" si="159"/>
        <v>-0.35863742711675312</v>
      </c>
      <c r="E2034" s="195">
        <f t="shared" ca="1" si="155"/>
        <v>227.48212446170299</v>
      </c>
      <c r="F2034" s="195">
        <f t="shared" ca="1" si="156"/>
        <v>235.11396736757575</v>
      </c>
      <c r="G2034" s="195">
        <f t="shared" ca="1" si="157"/>
        <v>0</v>
      </c>
      <c r="H2034" s="195">
        <f t="shared" ca="1" si="158"/>
        <v>0</v>
      </c>
      <c r="O2034" s="154"/>
      <c r="P2034" s="154"/>
    </row>
    <row r="2035" spans="3:16" hidden="1" outlineLevel="2">
      <c r="C2035" s="179">
        <v>2011</v>
      </c>
      <c r="D2035" s="195">
        <f t="shared" ca="1" si="159"/>
        <v>1.1366876665415389</v>
      </c>
      <c r="E2035" s="195">
        <f t="shared" ca="1" si="155"/>
        <v>315.96076497095754</v>
      </c>
      <c r="F2035" s="195">
        <f t="shared" ca="1" si="156"/>
        <v>298.45401904940275</v>
      </c>
      <c r="G2035" s="195">
        <f t="shared" ca="1" si="157"/>
        <v>65.960764970957541</v>
      </c>
      <c r="H2035" s="195">
        <f t="shared" ca="1" si="158"/>
        <v>48.454019049402746</v>
      </c>
      <c r="O2035" s="154"/>
      <c r="P2035" s="154"/>
    </row>
    <row r="2036" spans="3:16" hidden="1" outlineLevel="2">
      <c r="C2036" s="179">
        <v>2012</v>
      </c>
      <c r="D2036" s="195">
        <f t="shared" ca="1" si="159"/>
        <v>-0.74109085525235052</v>
      </c>
      <c r="E2036" s="195">
        <f t="shared" ca="1" si="155"/>
        <v>209.1476879090217</v>
      </c>
      <c r="F2036" s="195">
        <f t="shared" ca="1" si="156"/>
        <v>221.1980632294472</v>
      </c>
      <c r="G2036" s="195">
        <f t="shared" ca="1" si="157"/>
        <v>0</v>
      </c>
      <c r="H2036" s="195">
        <f t="shared" ca="1" si="158"/>
        <v>0</v>
      </c>
      <c r="O2036" s="154"/>
      <c r="P2036" s="154"/>
    </row>
    <row r="2037" spans="3:16" hidden="1" outlineLevel="2">
      <c r="C2037" s="179">
        <v>2013</v>
      </c>
      <c r="D2037" s="195">
        <f t="shared" ca="1" si="159"/>
        <v>0.54148265173049648</v>
      </c>
      <c r="E2037" s="195">
        <f t="shared" ca="1" si="155"/>
        <v>277.228524596591</v>
      </c>
      <c r="F2037" s="195">
        <f t="shared" ca="1" si="156"/>
        <v>271.41914752100905</v>
      </c>
      <c r="G2037" s="195">
        <f t="shared" ca="1" si="157"/>
        <v>27.228524596591001</v>
      </c>
      <c r="H2037" s="195">
        <f t="shared" ca="1" si="158"/>
        <v>21.419147521009052</v>
      </c>
      <c r="O2037" s="154"/>
      <c r="P2037" s="154"/>
    </row>
    <row r="2038" spans="3:16" hidden="1" outlineLevel="2">
      <c r="C2038" s="179">
        <v>2014</v>
      </c>
      <c r="D2038" s="195">
        <f t="shared" ca="1" si="159"/>
        <v>0.14830643089734205</v>
      </c>
      <c r="E2038" s="195">
        <f t="shared" ca="1" si="155"/>
        <v>254.28487163727209</v>
      </c>
      <c r="F2038" s="195">
        <f t="shared" ca="1" si="156"/>
        <v>254.91798474551371</v>
      </c>
      <c r="G2038" s="195">
        <f t="shared" ca="1" si="157"/>
        <v>4.2848716372720901</v>
      </c>
      <c r="H2038" s="195">
        <f t="shared" ca="1" si="158"/>
        <v>4.9179847455137065</v>
      </c>
      <c r="O2038" s="154"/>
      <c r="P2038" s="154"/>
    </row>
    <row r="2039" spans="3:16" hidden="1" outlineLevel="2">
      <c r="C2039" s="179">
        <v>2015</v>
      </c>
      <c r="D2039" s="195">
        <f t="shared" ca="1" si="159"/>
        <v>0.62615252358328644</v>
      </c>
      <c r="E2039" s="195">
        <f t="shared" ca="1" si="155"/>
        <v>282.43416066154964</v>
      </c>
      <c r="F2039" s="195">
        <f t="shared" ca="1" si="156"/>
        <v>275.11012477971178</v>
      </c>
      <c r="G2039" s="195">
        <f t="shared" ca="1" si="157"/>
        <v>32.43416066154964</v>
      </c>
      <c r="H2039" s="195">
        <f t="shared" ca="1" si="158"/>
        <v>25.110124779711782</v>
      </c>
      <c r="O2039" s="154"/>
      <c r="P2039" s="154"/>
    </row>
    <row r="2040" spans="3:16" hidden="1" outlineLevel="2">
      <c r="C2040" s="179">
        <v>2016</v>
      </c>
      <c r="D2040" s="195">
        <f t="shared" ca="1" si="159"/>
        <v>-0.32377345187186624</v>
      </c>
      <c r="E2040" s="195">
        <f t="shared" ca="1" si="155"/>
        <v>229.23136564539988</v>
      </c>
      <c r="F2040" s="195">
        <f t="shared" ca="1" si="156"/>
        <v>236.42525888968316</v>
      </c>
      <c r="G2040" s="195">
        <f t="shared" ca="1" si="157"/>
        <v>0</v>
      </c>
      <c r="H2040" s="195">
        <f t="shared" ca="1" si="158"/>
        <v>0</v>
      </c>
      <c r="O2040" s="154"/>
      <c r="P2040" s="154"/>
    </row>
    <row r="2041" spans="3:16" hidden="1" outlineLevel="2">
      <c r="C2041" s="179">
        <v>2017</v>
      </c>
      <c r="D2041" s="195">
        <f t="shared" ca="1" si="159"/>
        <v>-0.10341880329336964</v>
      </c>
      <c r="E2041" s="195">
        <f t="shared" ca="1" si="155"/>
        <v>240.60274133702774</v>
      </c>
      <c r="F2041" s="195">
        <f t="shared" ca="1" si="156"/>
        <v>244.8840321811897</v>
      </c>
      <c r="G2041" s="195">
        <f t="shared" ca="1" si="157"/>
        <v>0</v>
      </c>
      <c r="H2041" s="195">
        <f t="shared" ca="1" si="158"/>
        <v>0</v>
      </c>
      <c r="O2041" s="154"/>
      <c r="P2041" s="154"/>
    </row>
    <row r="2042" spans="3:16" hidden="1" outlineLevel="2">
      <c r="C2042" s="179">
        <v>2018</v>
      </c>
      <c r="D2042" s="195">
        <f t="shared" ca="1" si="159"/>
        <v>-1.0099871180075526</v>
      </c>
      <c r="E2042" s="195">
        <f t="shared" ca="1" si="155"/>
        <v>197.14902513960351</v>
      </c>
      <c r="F2042" s="195">
        <f t="shared" ca="1" si="156"/>
        <v>211.91010624195337</v>
      </c>
      <c r="G2042" s="195">
        <f t="shared" ca="1" si="157"/>
        <v>0</v>
      </c>
      <c r="H2042" s="195">
        <f t="shared" ca="1" si="158"/>
        <v>0</v>
      </c>
      <c r="O2042" s="154"/>
      <c r="P2042" s="154"/>
    </row>
    <row r="2043" spans="3:16" hidden="1" outlineLevel="2">
      <c r="C2043" s="179">
        <v>2019</v>
      </c>
      <c r="D2043" s="195">
        <f t="shared" ca="1" si="159"/>
        <v>3.8626228940364479E-2</v>
      </c>
      <c r="E2043" s="195">
        <f t="shared" ca="1" si="155"/>
        <v>248.23024415665694</v>
      </c>
      <c r="F2043" s="195">
        <f t="shared" ca="1" si="156"/>
        <v>250.49647621204613</v>
      </c>
      <c r="G2043" s="195">
        <f t="shared" ca="1" si="157"/>
        <v>0</v>
      </c>
      <c r="H2043" s="195">
        <f t="shared" ca="1" si="158"/>
        <v>0.49647621204613301</v>
      </c>
      <c r="O2043" s="154"/>
      <c r="P2043" s="154"/>
    </row>
    <row r="2044" spans="3:16" hidden="1" outlineLevel="2">
      <c r="C2044" s="179">
        <v>2020</v>
      </c>
      <c r="D2044" s="195">
        <f t="shared" ca="1" si="159"/>
        <v>-0.66937883568903256</v>
      </c>
      <c r="E2044" s="195">
        <f t="shared" ca="1" si="155"/>
        <v>212.4691707245301</v>
      </c>
      <c r="F2044" s="195">
        <f t="shared" ca="1" si="156"/>
        <v>223.74310815225425</v>
      </c>
      <c r="G2044" s="195">
        <f t="shared" ca="1" si="157"/>
        <v>0</v>
      </c>
      <c r="H2044" s="195">
        <f t="shared" ca="1" si="158"/>
        <v>0</v>
      </c>
      <c r="O2044" s="154"/>
      <c r="P2044" s="154"/>
    </row>
    <row r="2045" spans="3:16" hidden="1" outlineLevel="2">
      <c r="C2045" s="179">
        <v>2021</v>
      </c>
      <c r="D2045" s="195">
        <f t="shared" ca="1" si="159"/>
        <v>-1.2343728556121241E-2</v>
      </c>
      <c r="E2045" s="195">
        <f t="shared" ca="1" si="155"/>
        <v>245.46584664086947</v>
      </c>
      <c r="F2045" s="195">
        <f t="shared" ca="1" si="156"/>
        <v>248.46791985438466</v>
      </c>
      <c r="G2045" s="195">
        <f t="shared" ca="1" si="157"/>
        <v>0</v>
      </c>
      <c r="H2045" s="195">
        <f t="shared" ca="1" si="158"/>
        <v>0</v>
      </c>
      <c r="O2045" s="154"/>
      <c r="P2045" s="154"/>
    </row>
    <row r="2046" spans="3:16" hidden="1" outlineLevel="2">
      <c r="C2046" s="179">
        <v>2022</v>
      </c>
      <c r="D2046" s="195">
        <f t="shared" ca="1" si="159"/>
        <v>-1.2568131851578181</v>
      </c>
      <c r="E2046" s="195">
        <f t="shared" ca="1" si="155"/>
        <v>186.74206930373782</v>
      </c>
      <c r="F2046" s="195">
        <f t="shared" ca="1" si="156"/>
        <v>203.72816995794761</v>
      </c>
      <c r="G2046" s="195">
        <f t="shared" ca="1" si="157"/>
        <v>0</v>
      </c>
      <c r="H2046" s="195">
        <f t="shared" ca="1" si="158"/>
        <v>0</v>
      </c>
      <c r="O2046" s="154"/>
      <c r="P2046" s="154"/>
    </row>
    <row r="2047" spans="3:16" hidden="1" outlineLevel="2">
      <c r="C2047" s="179">
        <v>2023</v>
      </c>
      <c r="D2047" s="195">
        <f t="shared" ca="1" si="159"/>
        <v>-0.70913785318094258</v>
      </c>
      <c r="E2047" s="195">
        <f t="shared" ca="1" si="155"/>
        <v>210.62119148717699</v>
      </c>
      <c r="F2047" s="195">
        <f t="shared" ca="1" si="156"/>
        <v>222.32847319625634</v>
      </c>
      <c r="G2047" s="195">
        <f t="shared" ca="1" si="157"/>
        <v>0</v>
      </c>
      <c r="H2047" s="195">
        <f t="shared" ca="1" si="158"/>
        <v>0</v>
      </c>
      <c r="O2047" s="154"/>
      <c r="P2047" s="154"/>
    </row>
    <row r="2048" spans="3:16" hidden="1" outlineLevel="2">
      <c r="C2048" s="179">
        <v>2024</v>
      </c>
      <c r="D2048" s="195">
        <f t="shared" ca="1" si="159"/>
        <v>2.6699716858991764</v>
      </c>
      <c r="E2048" s="195">
        <f t="shared" ca="1" si="155"/>
        <v>442.52838035355677</v>
      </c>
      <c r="F2048" s="195">
        <f t="shared" ca="1" si="156"/>
        <v>381.15910689980205</v>
      </c>
      <c r="G2048" s="195">
        <f t="shared" ca="1" si="157"/>
        <v>192.52838035355677</v>
      </c>
      <c r="H2048" s="195">
        <f t="shared" ca="1" si="158"/>
        <v>131.15910689980205</v>
      </c>
      <c r="O2048" s="154"/>
      <c r="P2048" s="154"/>
    </row>
    <row r="2049" spans="3:16" hidden="1" outlineLevel="2">
      <c r="C2049" s="179">
        <v>2025</v>
      </c>
      <c r="D2049" s="195">
        <f t="shared" ca="1" si="159"/>
        <v>-0.97001044649022461</v>
      </c>
      <c r="E2049" s="195">
        <f t="shared" ca="1" si="155"/>
        <v>198.88831130943632</v>
      </c>
      <c r="F2049" s="195">
        <f t="shared" ca="1" si="156"/>
        <v>213.26585590357985</v>
      </c>
      <c r="G2049" s="195">
        <f t="shared" ca="1" si="157"/>
        <v>0</v>
      </c>
      <c r="H2049" s="195">
        <f t="shared" ca="1" si="158"/>
        <v>0</v>
      </c>
      <c r="O2049" s="154"/>
      <c r="P2049" s="154"/>
    </row>
    <row r="2050" spans="3:16" hidden="1" outlineLevel="2">
      <c r="C2050" s="179">
        <v>2026</v>
      </c>
      <c r="D2050" s="195">
        <f t="shared" ca="1" si="159"/>
        <v>-0.29577689659859507</v>
      </c>
      <c r="E2050" s="195">
        <f t="shared" ca="1" si="155"/>
        <v>230.64577828203895</v>
      </c>
      <c r="F2050" s="195">
        <f t="shared" ca="1" si="156"/>
        <v>237.48354792834235</v>
      </c>
      <c r="G2050" s="195">
        <f t="shared" ca="1" si="157"/>
        <v>0</v>
      </c>
      <c r="H2050" s="195">
        <f t="shared" ca="1" si="158"/>
        <v>0</v>
      </c>
      <c r="O2050" s="154"/>
      <c r="P2050" s="154"/>
    </row>
    <row r="2051" spans="3:16" hidden="1" outlineLevel="2">
      <c r="C2051" s="179">
        <v>2027</v>
      </c>
      <c r="D2051" s="195">
        <f t="shared" ca="1" si="159"/>
        <v>-0.93386565186227466</v>
      </c>
      <c r="E2051" s="195">
        <f t="shared" ca="1" si="155"/>
        <v>200.47408688206809</v>
      </c>
      <c r="F2051" s="195">
        <f t="shared" ca="1" si="156"/>
        <v>214.4991181054678</v>
      </c>
      <c r="G2051" s="195">
        <f t="shared" ca="1" si="157"/>
        <v>0</v>
      </c>
      <c r="H2051" s="195">
        <f t="shared" ca="1" si="158"/>
        <v>0</v>
      </c>
      <c r="O2051" s="154"/>
      <c r="P2051" s="154"/>
    </row>
    <row r="2052" spans="3:16" hidden="1" outlineLevel="2">
      <c r="C2052" s="179">
        <v>2028</v>
      </c>
      <c r="D2052" s="195">
        <f t="shared" ca="1" si="159"/>
        <v>-0.51197629697544422</v>
      </c>
      <c r="E2052" s="195">
        <f t="shared" ca="1" si="155"/>
        <v>219.94570184697844</v>
      </c>
      <c r="F2052" s="195">
        <f t="shared" ca="1" si="156"/>
        <v>229.43243680265053</v>
      </c>
      <c r="G2052" s="195">
        <f t="shared" ca="1" si="157"/>
        <v>0</v>
      </c>
      <c r="H2052" s="195">
        <f t="shared" ca="1" si="158"/>
        <v>0</v>
      </c>
      <c r="O2052" s="154"/>
      <c r="P2052" s="154"/>
    </row>
    <row r="2053" spans="3:16" hidden="1" outlineLevel="2">
      <c r="C2053" s="179">
        <v>2029</v>
      </c>
      <c r="D2053" s="195">
        <f t="shared" ca="1" si="159"/>
        <v>-3.2484835856265215E-2</v>
      </c>
      <c r="E2053" s="195">
        <f t="shared" ca="1" si="155"/>
        <v>244.38198238267495</v>
      </c>
      <c r="F2053" s="195">
        <f t="shared" ca="1" si="156"/>
        <v>247.67085844236161</v>
      </c>
      <c r="G2053" s="195">
        <f t="shared" ca="1" si="157"/>
        <v>0</v>
      </c>
      <c r="H2053" s="195">
        <f t="shared" ca="1" si="158"/>
        <v>0</v>
      </c>
      <c r="O2053" s="154"/>
      <c r="P2053" s="154"/>
    </row>
    <row r="2054" spans="3:16" hidden="1" outlineLevel="2">
      <c r="C2054" s="179">
        <v>2030</v>
      </c>
      <c r="D2054" s="195">
        <f t="shared" ca="1" si="159"/>
        <v>0.44262771255198535</v>
      </c>
      <c r="E2054" s="195">
        <f t="shared" ca="1" si="155"/>
        <v>271.2720477440152</v>
      </c>
      <c r="F2054" s="195">
        <f t="shared" ca="1" si="156"/>
        <v>267.17241837449086</v>
      </c>
      <c r="G2054" s="195">
        <f t="shared" ca="1" si="157"/>
        <v>21.272047744015197</v>
      </c>
      <c r="H2054" s="195">
        <f t="shared" ca="1" si="158"/>
        <v>17.17241837449086</v>
      </c>
      <c r="O2054" s="154"/>
      <c r="P2054" s="154"/>
    </row>
    <row r="2055" spans="3:16" hidden="1" outlineLevel="2">
      <c r="C2055" s="179">
        <v>2031</v>
      </c>
      <c r="D2055" s="195">
        <f t="shared" ca="1" si="159"/>
        <v>-0.30233461728013067</v>
      </c>
      <c r="E2055" s="195">
        <f t="shared" ca="1" si="155"/>
        <v>230.31369527162786</v>
      </c>
      <c r="F2055" s="195">
        <f t="shared" ca="1" si="156"/>
        <v>237.23523751405025</v>
      </c>
      <c r="G2055" s="195">
        <f t="shared" ca="1" si="157"/>
        <v>0</v>
      </c>
      <c r="H2055" s="195">
        <f t="shared" ca="1" si="158"/>
        <v>0</v>
      </c>
      <c r="O2055" s="154"/>
      <c r="P2055" s="154"/>
    </row>
    <row r="2056" spans="3:16" hidden="1" outlineLevel="2">
      <c r="C2056" s="179">
        <v>2032</v>
      </c>
      <c r="D2056" s="195">
        <f t="shared" ca="1" si="159"/>
        <v>-0.53706538284167038</v>
      </c>
      <c r="E2056" s="195">
        <f t="shared" ca="1" si="155"/>
        <v>218.73659433540715</v>
      </c>
      <c r="F2056" s="195">
        <f t="shared" ca="1" si="156"/>
        <v>228.51599166166281</v>
      </c>
      <c r="G2056" s="195">
        <f t="shared" ca="1" si="157"/>
        <v>0</v>
      </c>
      <c r="H2056" s="195">
        <f t="shared" ca="1" si="158"/>
        <v>0</v>
      </c>
      <c r="O2056" s="154"/>
      <c r="P2056" s="154"/>
    </row>
    <row r="2057" spans="3:16" hidden="1" outlineLevel="2">
      <c r="C2057" s="179">
        <v>2033</v>
      </c>
      <c r="D2057" s="195">
        <f t="shared" ca="1" si="159"/>
        <v>2.2292983071038743</v>
      </c>
      <c r="E2057" s="195">
        <f t="shared" ca="1" si="155"/>
        <v>401.69044064784362</v>
      </c>
      <c r="F2057" s="195">
        <f t="shared" ca="1" si="156"/>
        <v>355.2839597208158</v>
      </c>
      <c r="G2057" s="195">
        <f t="shared" ca="1" si="157"/>
        <v>151.69044064784362</v>
      </c>
      <c r="H2057" s="195">
        <f t="shared" ca="1" si="158"/>
        <v>105.2839597208158</v>
      </c>
      <c r="O2057" s="154"/>
      <c r="P2057" s="154"/>
    </row>
    <row r="2058" spans="3:16" hidden="1" outlineLevel="2">
      <c r="C2058" s="179">
        <v>2034</v>
      </c>
      <c r="D2058" s="195">
        <f t="shared" ca="1" si="159"/>
        <v>2.0752048685093771</v>
      </c>
      <c r="E2058" s="195">
        <f t="shared" ca="1" si="155"/>
        <v>388.31815776237374</v>
      </c>
      <c r="F2058" s="195">
        <f t="shared" ca="1" si="156"/>
        <v>346.65678935742062</v>
      </c>
      <c r="G2058" s="195">
        <f t="shared" ca="1" si="157"/>
        <v>138.31815776237374</v>
      </c>
      <c r="H2058" s="195">
        <f t="shared" ca="1" si="158"/>
        <v>96.656789357420621</v>
      </c>
      <c r="O2058" s="154"/>
      <c r="P2058" s="154"/>
    </row>
    <row r="2059" spans="3:16" hidden="1" outlineLevel="2">
      <c r="C2059" s="179">
        <v>2035</v>
      </c>
      <c r="D2059" s="195">
        <f t="shared" ca="1" si="159"/>
        <v>-0.75084402599433997</v>
      </c>
      <c r="E2059" s="195">
        <f t="shared" ca="1" si="155"/>
        <v>208.69998005129474</v>
      </c>
      <c r="F2059" s="195">
        <f t="shared" ca="1" si="156"/>
        <v>220.85416893595979</v>
      </c>
      <c r="G2059" s="195">
        <f t="shared" ca="1" si="157"/>
        <v>0</v>
      </c>
      <c r="H2059" s="195">
        <f t="shared" ca="1" si="158"/>
        <v>0</v>
      </c>
      <c r="O2059" s="154"/>
      <c r="P2059" s="154"/>
    </row>
    <row r="2060" spans="3:16" hidden="1" outlineLevel="2">
      <c r="C2060" s="179">
        <v>2036</v>
      </c>
      <c r="D2060" s="195">
        <f t="shared" ca="1" si="159"/>
        <v>1.1356429606344174</v>
      </c>
      <c r="E2060" s="195">
        <f t="shared" ca="1" si="155"/>
        <v>315.88824820407388</v>
      </c>
      <c r="F2060" s="195">
        <f t="shared" ca="1" si="156"/>
        <v>298.40428304070537</v>
      </c>
      <c r="G2060" s="195">
        <f t="shared" ca="1" si="157"/>
        <v>65.888248204073875</v>
      </c>
      <c r="H2060" s="195">
        <f t="shared" ca="1" si="158"/>
        <v>48.404283040705366</v>
      </c>
      <c r="O2060" s="154"/>
      <c r="P2060" s="154"/>
    </row>
    <row r="2061" spans="3:16" hidden="1" outlineLevel="2">
      <c r="C2061" s="179">
        <v>2037</v>
      </c>
      <c r="D2061" s="195">
        <f t="shared" ca="1" si="159"/>
        <v>0.74965622331356707</v>
      </c>
      <c r="E2061" s="195">
        <f t="shared" ca="1" si="155"/>
        <v>290.20314108963817</v>
      </c>
      <c r="F2061" s="195">
        <f t="shared" ca="1" si="156"/>
        <v>280.58415877802275</v>
      </c>
      <c r="G2061" s="195">
        <f t="shared" ca="1" si="157"/>
        <v>40.203141089638166</v>
      </c>
      <c r="H2061" s="195">
        <f t="shared" ca="1" si="158"/>
        <v>30.584158778022754</v>
      </c>
      <c r="O2061" s="154"/>
      <c r="P2061" s="154"/>
    </row>
    <row r="2062" spans="3:16" hidden="1" outlineLevel="2">
      <c r="C2062" s="179">
        <v>2038</v>
      </c>
      <c r="D2062" s="195">
        <f t="shared" ca="1" si="159"/>
        <v>1.3493499355045289</v>
      </c>
      <c r="E2062" s="195">
        <f t="shared" ca="1" si="155"/>
        <v>331.07445223057408</v>
      </c>
      <c r="F2062" s="195">
        <f t="shared" ca="1" si="156"/>
        <v>308.7529267197429</v>
      </c>
      <c r="G2062" s="195">
        <f t="shared" ca="1" si="157"/>
        <v>81.074452230574082</v>
      </c>
      <c r="H2062" s="195">
        <f t="shared" ca="1" si="158"/>
        <v>58.752926719742902</v>
      </c>
      <c r="O2062" s="154"/>
      <c r="P2062" s="154"/>
    </row>
    <row r="2063" spans="3:16" hidden="1" outlineLevel="2">
      <c r="C2063" s="179">
        <v>2039</v>
      </c>
      <c r="D2063" s="195">
        <f t="shared" ca="1" si="159"/>
        <v>2.6680642233546754</v>
      </c>
      <c r="E2063" s="195">
        <f t="shared" ca="1" si="155"/>
        <v>442.34295581254878</v>
      </c>
      <c r="F2063" s="195">
        <f t="shared" ca="1" si="156"/>
        <v>381.04314057806351</v>
      </c>
      <c r="G2063" s="195">
        <f t="shared" ca="1" si="157"/>
        <v>192.34295581254878</v>
      </c>
      <c r="H2063" s="195">
        <f t="shared" ca="1" si="158"/>
        <v>131.04314057806351</v>
      </c>
      <c r="O2063" s="154"/>
      <c r="P2063" s="154"/>
    </row>
    <row r="2064" spans="3:16" hidden="1" outlineLevel="2">
      <c r="C2064" s="179">
        <v>2040</v>
      </c>
      <c r="D2064" s="195">
        <f t="shared" ca="1" si="159"/>
        <v>1.2580698112634146</v>
      </c>
      <c r="E2064" s="195">
        <f t="shared" ca="1" si="155"/>
        <v>324.50067164477389</v>
      </c>
      <c r="F2064" s="195">
        <f t="shared" ca="1" si="156"/>
        <v>304.28953761770094</v>
      </c>
      <c r="G2064" s="195">
        <f t="shared" ca="1" si="157"/>
        <v>74.500671644773888</v>
      </c>
      <c r="H2064" s="195">
        <f t="shared" ca="1" si="158"/>
        <v>54.289537617700944</v>
      </c>
      <c r="O2064" s="154"/>
      <c r="P2064" s="154"/>
    </row>
    <row r="2065" spans="3:16" hidden="1" outlineLevel="2">
      <c r="C2065" s="179">
        <v>2041</v>
      </c>
      <c r="D2065" s="195">
        <f t="shared" ca="1" si="159"/>
        <v>-0.74242571826385506</v>
      </c>
      <c r="E2065" s="195">
        <f t="shared" ca="1" si="155"/>
        <v>209.08635590575514</v>
      </c>
      <c r="F2065" s="195">
        <f t="shared" ca="1" si="156"/>
        <v>221.15096469250477</v>
      </c>
      <c r="G2065" s="195">
        <f t="shared" ca="1" si="157"/>
        <v>0</v>
      </c>
      <c r="H2065" s="195">
        <f t="shared" ca="1" si="158"/>
        <v>0</v>
      </c>
      <c r="O2065" s="154"/>
      <c r="P2065" s="154"/>
    </row>
    <row r="2066" spans="3:16" hidden="1" outlineLevel="2">
      <c r="C2066" s="179">
        <v>2042</v>
      </c>
      <c r="D2066" s="195">
        <f t="shared" ca="1" si="159"/>
        <v>-0.42612179109359188</v>
      </c>
      <c r="E2066" s="195">
        <f t="shared" ca="1" si="155"/>
        <v>224.13404498707737</v>
      </c>
      <c r="F2066" s="195">
        <f t="shared" ca="1" si="156"/>
        <v>232.5963971027422</v>
      </c>
      <c r="G2066" s="195">
        <f t="shared" ca="1" si="157"/>
        <v>0</v>
      </c>
      <c r="H2066" s="195">
        <f t="shared" ca="1" si="158"/>
        <v>0</v>
      </c>
      <c r="O2066" s="154"/>
      <c r="P2066" s="154"/>
    </row>
    <row r="2067" spans="3:16" hidden="1" outlineLevel="2">
      <c r="C2067" s="179">
        <v>2043</v>
      </c>
      <c r="D2067" s="195">
        <f t="shared" ca="1" si="159"/>
        <v>0.58943414557900364</v>
      </c>
      <c r="E2067" s="195">
        <f t="shared" ca="1" si="155"/>
        <v>280.16476039801273</v>
      </c>
      <c r="F2067" s="195">
        <f t="shared" ca="1" si="156"/>
        <v>273.50335238856735</v>
      </c>
      <c r="G2067" s="195">
        <f t="shared" ca="1" si="157"/>
        <v>30.164760398012731</v>
      </c>
      <c r="H2067" s="195">
        <f t="shared" ca="1" si="158"/>
        <v>23.50335238856735</v>
      </c>
      <c r="O2067" s="154"/>
      <c r="P2067" s="154"/>
    </row>
    <row r="2068" spans="3:16" hidden="1" outlineLevel="2">
      <c r="C2068" s="179">
        <v>2044</v>
      </c>
      <c r="D2068" s="195">
        <f t="shared" ca="1" si="159"/>
        <v>1.0356815702914737</v>
      </c>
      <c r="E2068" s="195">
        <f t="shared" ca="1" si="155"/>
        <v>309.02600143196895</v>
      </c>
      <c r="F2068" s="195">
        <f t="shared" ca="1" si="156"/>
        <v>293.68349153021558</v>
      </c>
      <c r="G2068" s="195">
        <f t="shared" ca="1" si="157"/>
        <v>59.02600143196895</v>
      </c>
      <c r="H2068" s="195">
        <f t="shared" ca="1" si="158"/>
        <v>43.683491530215576</v>
      </c>
      <c r="O2068" s="154"/>
      <c r="P2068" s="154"/>
    </row>
    <row r="2069" spans="3:16" hidden="1" outlineLevel="2">
      <c r="C2069" s="179">
        <v>2045</v>
      </c>
      <c r="D2069" s="195">
        <f t="shared" ca="1" si="159"/>
        <v>-0.59833739342705305</v>
      </c>
      <c r="E2069" s="195">
        <f t="shared" ca="1" si="155"/>
        <v>215.81160290459698</v>
      </c>
      <c r="F2069" s="195">
        <f t="shared" ca="1" si="156"/>
        <v>226.29322653677482</v>
      </c>
      <c r="G2069" s="195">
        <f t="shared" ca="1" si="157"/>
        <v>0</v>
      </c>
      <c r="H2069" s="195">
        <f t="shared" ca="1" si="158"/>
        <v>0</v>
      </c>
      <c r="O2069" s="154"/>
      <c r="P2069" s="154"/>
    </row>
    <row r="2070" spans="3:16" hidden="1" outlineLevel="2">
      <c r="C2070" s="179">
        <v>2046</v>
      </c>
      <c r="D2070" s="195">
        <f t="shared" ca="1" si="159"/>
        <v>-0.29610156540351062</v>
      </c>
      <c r="E2070" s="195">
        <f t="shared" ca="1" si="155"/>
        <v>230.6293257914582</v>
      </c>
      <c r="F2070" s="195">
        <f t="shared" ca="1" si="156"/>
        <v>237.47124811610925</v>
      </c>
      <c r="G2070" s="195">
        <f t="shared" ca="1" si="157"/>
        <v>0</v>
      </c>
      <c r="H2070" s="195">
        <f t="shared" ca="1" si="158"/>
        <v>0</v>
      </c>
      <c r="O2070" s="154"/>
      <c r="P2070" s="154"/>
    </row>
    <row r="2071" spans="3:16" hidden="1" outlineLevel="2">
      <c r="C2071" s="179">
        <v>2047</v>
      </c>
      <c r="D2071" s="195">
        <f t="shared" ca="1" si="159"/>
        <v>0.13001903353414004</v>
      </c>
      <c r="E2071" s="195">
        <f t="shared" ca="1" si="155"/>
        <v>253.26519778668447</v>
      </c>
      <c r="F2071" s="195">
        <f t="shared" ca="1" si="156"/>
        <v>254.17538520419097</v>
      </c>
      <c r="G2071" s="195">
        <f t="shared" ca="1" si="157"/>
        <v>3.2651977866844675</v>
      </c>
      <c r="H2071" s="195">
        <f t="shared" ca="1" si="158"/>
        <v>4.1753852041909738</v>
      </c>
      <c r="O2071" s="154"/>
      <c r="P2071" s="154"/>
    </row>
    <row r="2072" spans="3:16" hidden="1" outlineLevel="2">
      <c r="C2072" s="179">
        <v>2048</v>
      </c>
      <c r="D2072" s="195">
        <f t="shared" ca="1" si="159"/>
        <v>0.50019336551858762</v>
      </c>
      <c r="E2072" s="195">
        <f t="shared" ca="1" si="155"/>
        <v>274.72490750422406</v>
      </c>
      <c r="F2072" s="195">
        <f t="shared" ca="1" si="156"/>
        <v>269.63724484867714</v>
      </c>
      <c r="G2072" s="195">
        <f t="shared" ca="1" si="157"/>
        <v>24.724907504224063</v>
      </c>
      <c r="H2072" s="195">
        <f t="shared" ca="1" si="158"/>
        <v>19.637244848677142</v>
      </c>
      <c r="O2072" s="154"/>
      <c r="P2072" s="154"/>
    </row>
    <row r="2073" spans="3:16" hidden="1" outlineLevel="2">
      <c r="C2073" s="179">
        <v>2049</v>
      </c>
      <c r="D2073" s="195">
        <f t="shared" ca="1" si="159"/>
        <v>0.49534126278835816</v>
      </c>
      <c r="E2073" s="195">
        <f t="shared" ref="E2073:E2136" ca="1" si="160">$H$9 * EXP(($H$17 - $H$18 - ($H$11^2)/2)*$H$14 + $H$11*SQRT($H$14)*D2073)</f>
        <v>274.43218398653414</v>
      </c>
      <c r="F2073" s="195">
        <f t="shared" ref="F2073:F2136" ca="1" si="161">$H$9 * EXP(($H$17 - $H$18 - ($H$12^2)/2)*$H$14 + $H$12*SQRT($H$14)*D2073)</f>
        <v>269.42861452348245</v>
      </c>
      <c r="G2073" s="195">
        <f t="shared" ref="G2073:G2136" ca="1" si="162">MAX(E2073-$H$16, 0)</f>
        <v>24.432183986534142</v>
      </c>
      <c r="H2073" s="195">
        <f t="shared" ref="H2073:H2136" ca="1" si="163">MAX(F2073-$H$16, 0)</f>
        <v>19.428614523482452</v>
      </c>
      <c r="O2073" s="154"/>
      <c r="P2073" s="154"/>
    </row>
    <row r="2074" spans="3:16" hidden="1" outlineLevel="2">
      <c r="C2074" s="179">
        <v>2050</v>
      </c>
      <c r="D2074" s="195">
        <f t="shared" ref="D2074:D2137" ca="1" si="164">_xlfn.NORM.S.INV(RAND())</f>
        <v>-6.9989329168082898E-2</v>
      </c>
      <c r="E2074" s="195">
        <f t="shared" ca="1" si="160"/>
        <v>242.37646966918226</v>
      </c>
      <c r="F2074" s="195">
        <f t="shared" ca="1" si="161"/>
        <v>246.19346793096116</v>
      </c>
      <c r="G2074" s="195">
        <f t="shared" ca="1" si="162"/>
        <v>0</v>
      </c>
      <c r="H2074" s="195">
        <f t="shared" ca="1" si="163"/>
        <v>0</v>
      </c>
      <c r="O2074" s="154"/>
      <c r="P2074" s="154"/>
    </row>
    <row r="2075" spans="3:16" hidden="1" outlineLevel="2">
      <c r="C2075" s="179">
        <v>2051</v>
      </c>
      <c r="D2075" s="195">
        <f t="shared" ca="1" si="164"/>
        <v>-0.37608895910055196</v>
      </c>
      <c r="E2075" s="195">
        <f t="shared" ca="1" si="160"/>
        <v>226.61154274177218</v>
      </c>
      <c r="F2075" s="195">
        <f t="shared" ca="1" si="161"/>
        <v>234.4603204351946</v>
      </c>
      <c r="G2075" s="195">
        <f t="shared" ca="1" si="162"/>
        <v>0</v>
      </c>
      <c r="H2075" s="195">
        <f t="shared" ca="1" si="163"/>
        <v>0</v>
      </c>
      <c r="O2075" s="154"/>
      <c r="P2075" s="154"/>
    </row>
    <row r="2076" spans="3:16" hidden="1" outlineLevel="2">
      <c r="C2076" s="179">
        <v>2052</v>
      </c>
      <c r="D2076" s="195">
        <f t="shared" ca="1" si="164"/>
        <v>-0.56731989092568391</v>
      </c>
      <c r="E2076" s="195">
        <f t="shared" ca="1" si="160"/>
        <v>217.28738892092835</v>
      </c>
      <c r="F2076" s="195">
        <f t="shared" ca="1" si="161"/>
        <v>227.41573322504294</v>
      </c>
      <c r="G2076" s="195">
        <f t="shared" ca="1" si="162"/>
        <v>0</v>
      </c>
      <c r="H2076" s="195">
        <f t="shared" ca="1" si="163"/>
        <v>0</v>
      </c>
      <c r="O2076" s="154"/>
      <c r="P2076" s="154"/>
    </row>
    <row r="2077" spans="3:16" hidden="1" outlineLevel="2">
      <c r="C2077" s="179">
        <v>2053</v>
      </c>
      <c r="D2077" s="195">
        <f t="shared" ca="1" si="164"/>
        <v>-2.2259356112804842</v>
      </c>
      <c r="E2077" s="195">
        <f t="shared" ca="1" si="160"/>
        <v>150.92710242382483</v>
      </c>
      <c r="F2077" s="195">
        <f t="shared" ca="1" si="161"/>
        <v>174.54540343506571</v>
      </c>
      <c r="G2077" s="195">
        <f t="shared" ca="1" si="162"/>
        <v>0</v>
      </c>
      <c r="H2077" s="195">
        <f t="shared" ca="1" si="163"/>
        <v>0</v>
      </c>
      <c r="O2077" s="154"/>
      <c r="P2077" s="154"/>
    </row>
    <row r="2078" spans="3:16" hidden="1" outlineLevel="2">
      <c r="C2078" s="179">
        <v>2054</v>
      </c>
      <c r="D2078" s="195">
        <f t="shared" ca="1" si="164"/>
        <v>1.0326100110446137</v>
      </c>
      <c r="E2078" s="195">
        <f t="shared" ca="1" si="160"/>
        <v>308.81751948692732</v>
      </c>
      <c r="F2078" s="195">
        <f t="shared" ca="1" si="161"/>
        <v>293.53962238225307</v>
      </c>
      <c r="G2078" s="195">
        <f t="shared" ca="1" si="162"/>
        <v>58.817519486927324</v>
      </c>
      <c r="H2078" s="195">
        <f t="shared" ca="1" si="163"/>
        <v>43.539622382253071</v>
      </c>
      <c r="O2078" s="154"/>
      <c r="P2078" s="154"/>
    </row>
    <row r="2079" spans="3:16" hidden="1" outlineLevel="2">
      <c r="C2079" s="179">
        <v>2055</v>
      </c>
      <c r="D2079" s="195">
        <f t="shared" ca="1" si="164"/>
        <v>0.24985663036739036</v>
      </c>
      <c r="E2079" s="195">
        <f t="shared" ca="1" si="160"/>
        <v>260.02228853094908</v>
      </c>
      <c r="F2079" s="195">
        <f t="shared" ca="1" si="161"/>
        <v>259.08130136825679</v>
      </c>
      <c r="G2079" s="195">
        <f t="shared" ca="1" si="162"/>
        <v>10.022288530949083</v>
      </c>
      <c r="H2079" s="195">
        <f t="shared" ca="1" si="163"/>
        <v>9.0813013682567885</v>
      </c>
      <c r="O2079" s="154"/>
      <c r="P2079" s="154"/>
    </row>
    <row r="2080" spans="3:16" hidden="1" outlineLevel="2">
      <c r="C2080" s="179">
        <v>2056</v>
      </c>
      <c r="D2080" s="195">
        <f t="shared" ca="1" si="164"/>
        <v>-1.0095016057830959</v>
      </c>
      <c r="E2080" s="195">
        <f t="shared" ca="1" si="160"/>
        <v>197.17005706517719</v>
      </c>
      <c r="F2080" s="195">
        <f t="shared" ca="1" si="161"/>
        <v>211.92651985893156</v>
      </c>
      <c r="G2080" s="195">
        <f t="shared" ca="1" si="162"/>
        <v>0</v>
      </c>
      <c r="H2080" s="195">
        <f t="shared" ca="1" si="163"/>
        <v>0</v>
      </c>
      <c r="O2080" s="154"/>
      <c r="P2080" s="154"/>
    </row>
    <row r="2081" spans="3:16" hidden="1" outlineLevel="2">
      <c r="C2081" s="179">
        <v>2057</v>
      </c>
      <c r="D2081" s="195">
        <f t="shared" ca="1" si="164"/>
        <v>-0.78490872945204559</v>
      </c>
      <c r="E2081" s="195">
        <f t="shared" ca="1" si="160"/>
        <v>207.14378563284501</v>
      </c>
      <c r="F2081" s="195">
        <f t="shared" ca="1" si="161"/>
        <v>219.65724555135546</v>
      </c>
      <c r="G2081" s="195">
        <f t="shared" ca="1" si="162"/>
        <v>0</v>
      </c>
      <c r="H2081" s="195">
        <f t="shared" ca="1" si="163"/>
        <v>0</v>
      </c>
      <c r="O2081" s="154"/>
      <c r="P2081" s="154"/>
    </row>
    <row r="2082" spans="3:16" hidden="1" outlineLevel="2">
      <c r="C2082" s="179">
        <v>2058</v>
      </c>
      <c r="D2082" s="195">
        <f t="shared" ca="1" si="164"/>
        <v>-0.76808934228444603</v>
      </c>
      <c r="E2082" s="195">
        <f t="shared" ca="1" si="160"/>
        <v>207.91069820361994</v>
      </c>
      <c r="F2082" s="195">
        <f t="shared" ca="1" si="161"/>
        <v>220.24741144652617</v>
      </c>
      <c r="G2082" s="195">
        <f t="shared" ca="1" si="162"/>
        <v>0</v>
      </c>
      <c r="H2082" s="195">
        <f t="shared" ca="1" si="163"/>
        <v>0</v>
      </c>
      <c r="O2082" s="154"/>
      <c r="P2082" s="154"/>
    </row>
    <row r="2083" spans="3:16" hidden="1" outlineLevel="2">
      <c r="C2083" s="179">
        <v>2059</v>
      </c>
      <c r="D2083" s="195">
        <f t="shared" ca="1" si="164"/>
        <v>-1.0913556578317369</v>
      </c>
      <c r="E2083" s="195">
        <f t="shared" ca="1" si="160"/>
        <v>193.65572531091826</v>
      </c>
      <c r="F2083" s="195">
        <f t="shared" ca="1" si="161"/>
        <v>209.17717821987068</v>
      </c>
      <c r="G2083" s="195">
        <f t="shared" ca="1" si="162"/>
        <v>0</v>
      </c>
      <c r="H2083" s="195">
        <f t="shared" ca="1" si="163"/>
        <v>0</v>
      </c>
      <c r="O2083" s="154"/>
      <c r="P2083" s="154"/>
    </row>
    <row r="2084" spans="3:16" hidden="1" outlineLevel="2">
      <c r="C2084" s="179">
        <v>2060</v>
      </c>
      <c r="D2084" s="195">
        <f t="shared" ca="1" si="164"/>
        <v>-2.112012573325174</v>
      </c>
      <c r="E2084" s="195">
        <f t="shared" ca="1" si="160"/>
        <v>154.75258775534621</v>
      </c>
      <c r="F2084" s="195">
        <f t="shared" ca="1" si="161"/>
        <v>177.7465679347184</v>
      </c>
      <c r="G2084" s="195">
        <f t="shared" ca="1" si="162"/>
        <v>0</v>
      </c>
      <c r="H2084" s="195">
        <f t="shared" ca="1" si="163"/>
        <v>0</v>
      </c>
      <c r="O2084" s="154"/>
      <c r="P2084" s="154"/>
    </row>
    <row r="2085" spans="3:16" hidden="1" outlineLevel="2">
      <c r="C2085" s="179">
        <v>2061</v>
      </c>
      <c r="D2085" s="195">
        <f t="shared" ca="1" si="164"/>
        <v>9.5920257121555302E-2</v>
      </c>
      <c r="E2085" s="195">
        <f t="shared" ca="1" si="160"/>
        <v>251.37481601705895</v>
      </c>
      <c r="F2085" s="195">
        <f t="shared" ca="1" si="161"/>
        <v>252.79650275402145</v>
      </c>
      <c r="G2085" s="195">
        <f t="shared" ca="1" si="162"/>
        <v>1.3748160170589472</v>
      </c>
      <c r="H2085" s="195">
        <f t="shared" ca="1" si="163"/>
        <v>2.7965027540214464</v>
      </c>
      <c r="O2085" s="154"/>
      <c r="P2085" s="154"/>
    </row>
    <row r="2086" spans="3:16" hidden="1" outlineLevel="2">
      <c r="C2086" s="179">
        <v>2062</v>
      </c>
      <c r="D2086" s="195">
        <f t="shared" ca="1" si="164"/>
        <v>-0.76234330291072683</v>
      </c>
      <c r="E2086" s="195">
        <f t="shared" ca="1" si="160"/>
        <v>208.17335018379373</v>
      </c>
      <c r="F2086" s="195">
        <f t="shared" ca="1" si="161"/>
        <v>220.44939411777068</v>
      </c>
      <c r="G2086" s="195">
        <f t="shared" ca="1" si="162"/>
        <v>0</v>
      </c>
      <c r="H2086" s="195">
        <f t="shared" ca="1" si="163"/>
        <v>0</v>
      </c>
      <c r="O2086" s="154"/>
      <c r="P2086" s="154"/>
    </row>
    <row r="2087" spans="3:16" hidden="1" outlineLevel="2">
      <c r="C2087" s="179">
        <v>2063</v>
      </c>
      <c r="D2087" s="195">
        <f t="shared" ca="1" si="164"/>
        <v>1.2414754696514132</v>
      </c>
      <c r="E2087" s="195">
        <f t="shared" ca="1" si="160"/>
        <v>323.31968439554532</v>
      </c>
      <c r="F2087" s="195">
        <f t="shared" ca="1" si="161"/>
        <v>303.48507111184887</v>
      </c>
      <c r="G2087" s="195">
        <f t="shared" ca="1" si="162"/>
        <v>73.319684395545323</v>
      </c>
      <c r="H2087" s="195">
        <f t="shared" ca="1" si="163"/>
        <v>53.485071111848868</v>
      </c>
      <c r="O2087" s="154"/>
      <c r="P2087" s="154"/>
    </row>
    <row r="2088" spans="3:16" hidden="1" outlineLevel="2">
      <c r="C2088" s="179">
        <v>2064</v>
      </c>
      <c r="D2088" s="195">
        <f t="shared" ca="1" si="164"/>
        <v>0.64345818699043922</v>
      </c>
      <c r="E2088" s="195">
        <f t="shared" ca="1" si="160"/>
        <v>283.51011160643037</v>
      </c>
      <c r="F2088" s="195">
        <f t="shared" ca="1" si="161"/>
        <v>275.87067883545717</v>
      </c>
      <c r="G2088" s="195">
        <f t="shared" ca="1" si="162"/>
        <v>33.510111606430371</v>
      </c>
      <c r="H2088" s="195">
        <f t="shared" ca="1" si="163"/>
        <v>25.87067883545717</v>
      </c>
      <c r="O2088" s="154"/>
      <c r="P2088" s="154"/>
    </row>
    <row r="2089" spans="3:16" hidden="1" outlineLevel="2">
      <c r="C2089" s="179">
        <v>2065</v>
      </c>
      <c r="D2089" s="195">
        <f t="shared" ca="1" si="164"/>
        <v>-0.86396421609747531</v>
      </c>
      <c r="E2089" s="195">
        <f t="shared" ca="1" si="160"/>
        <v>203.57682213924474</v>
      </c>
      <c r="F2089" s="195">
        <f t="shared" ca="1" si="161"/>
        <v>216.90442750167341</v>
      </c>
      <c r="G2089" s="195">
        <f t="shared" ca="1" si="162"/>
        <v>0</v>
      </c>
      <c r="H2089" s="195">
        <f t="shared" ca="1" si="163"/>
        <v>0</v>
      </c>
      <c r="O2089" s="154"/>
      <c r="P2089" s="154"/>
    </row>
    <row r="2090" spans="3:16" hidden="1" outlineLevel="2">
      <c r="C2090" s="179">
        <v>2066</v>
      </c>
      <c r="D2090" s="195">
        <f t="shared" ca="1" si="164"/>
        <v>-0.47145863337032701</v>
      </c>
      <c r="E2090" s="195">
        <f t="shared" ca="1" si="160"/>
        <v>221.91248056860806</v>
      </c>
      <c r="F2090" s="195">
        <f t="shared" ca="1" si="161"/>
        <v>230.92021837962494</v>
      </c>
      <c r="G2090" s="195">
        <f t="shared" ca="1" si="162"/>
        <v>0</v>
      </c>
      <c r="H2090" s="195">
        <f t="shared" ca="1" si="163"/>
        <v>0</v>
      </c>
      <c r="O2090" s="154"/>
      <c r="P2090" s="154"/>
    </row>
    <row r="2091" spans="3:16" hidden="1" outlineLevel="2">
      <c r="C2091" s="179">
        <v>2067</v>
      </c>
      <c r="D2091" s="195">
        <f t="shared" ca="1" si="164"/>
        <v>0.21481838367856321</v>
      </c>
      <c r="E2091" s="195">
        <f t="shared" ca="1" si="160"/>
        <v>258.02820482042927</v>
      </c>
      <c r="F2091" s="195">
        <f t="shared" ca="1" si="161"/>
        <v>257.63718935739695</v>
      </c>
      <c r="G2091" s="195">
        <f t="shared" ca="1" si="162"/>
        <v>8.0282048204292664</v>
      </c>
      <c r="H2091" s="195">
        <f t="shared" ca="1" si="163"/>
        <v>7.6371893573969487</v>
      </c>
      <c r="O2091" s="154"/>
      <c r="P2091" s="154"/>
    </row>
    <row r="2092" spans="3:16" hidden="1" outlineLevel="2">
      <c r="C2092" s="179">
        <v>2068</v>
      </c>
      <c r="D2092" s="195">
        <f t="shared" ca="1" si="164"/>
        <v>-0.46541845547973298</v>
      </c>
      <c r="E2092" s="195">
        <f t="shared" ca="1" si="160"/>
        <v>222.20718097778422</v>
      </c>
      <c r="F2092" s="195">
        <f t="shared" ca="1" si="161"/>
        <v>231.14283448506447</v>
      </c>
      <c r="G2092" s="195">
        <f t="shared" ca="1" si="162"/>
        <v>0</v>
      </c>
      <c r="H2092" s="195">
        <f t="shared" ca="1" si="163"/>
        <v>0</v>
      </c>
      <c r="O2092" s="154"/>
      <c r="P2092" s="154"/>
    </row>
    <row r="2093" spans="3:16" hidden="1" outlineLevel="2">
      <c r="C2093" s="179">
        <v>2069</v>
      </c>
      <c r="D2093" s="195">
        <f t="shared" ca="1" si="164"/>
        <v>-0.82821833054474081</v>
      </c>
      <c r="E2093" s="195">
        <f t="shared" ca="1" si="160"/>
        <v>205.18199584087446</v>
      </c>
      <c r="F2093" s="195">
        <f t="shared" ca="1" si="161"/>
        <v>218.14484811684125</v>
      </c>
      <c r="G2093" s="195">
        <f t="shared" ca="1" si="162"/>
        <v>0</v>
      </c>
      <c r="H2093" s="195">
        <f t="shared" ca="1" si="163"/>
        <v>0</v>
      </c>
      <c r="O2093" s="154"/>
      <c r="P2093" s="154"/>
    </row>
    <row r="2094" spans="3:16" hidden="1" outlineLevel="2">
      <c r="C2094" s="179">
        <v>2070</v>
      </c>
      <c r="D2094" s="195">
        <f t="shared" ca="1" si="164"/>
        <v>1.0534435443077506</v>
      </c>
      <c r="E2094" s="195">
        <f t="shared" ca="1" si="160"/>
        <v>310.2343577930954</v>
      </c>
      <c r="F2094" s="195">
        <f t="shared" ca="1" si="161"/>
        <v>294.51683078476088</v>
      </c>
      <c r="G2094" s="195">
        <f t="shared" ca="1" si="162"/>
        <v>60.234357793095398</v>
      </c>
      <c r="H2094" s="195">
        <f t="shared" ca="1" si="163"/>
        <v>44.516830784760884</v>
      </c>
      <c r="O2094" s="154"/>
      <c r="P2094" s="154"/>
    </row>
    <row r="2095" spans="3:16" hidden="1" outlineLevel="2">
      <c r="C2095" s="179">
        <v>2071</v>
      </c>
      <c r="D2095" s="195">
        <f t="shared" ca="1" si="164"/>
        <v>-1.8979778188666685</v>
      </c>
      <c r="E2095" s="195">
        <f t="shared" ca="1" si="160"/>
        <v>162.20393914079321</v>
      </c>
      <c r="F2095" s="195">
        <f t="shared" ca="1" si="161"/>
        <v>183.92042579311322</v>
      </c>
      <c r="G2095" s="195">
        <f t="shared" ca="1" si="162"/>
        <v>0</v>
      </c>
      <c r="H2095" s="195">
        <f t="shared" ca="1" si="163"/>
        <v>0</v>
      </c>
      <c r="O2095" s="154"/>
      <c r="P2095" s="154"/>
    </row>
    <row r="2096" spans="3:16" hidden="1" outlineLevel="2">
      <c r="C2096" s="179">
        <v>2072</v>
      </c>
      <c r="D2096" s="195">
        <f t="shared" ca="1" si="164"/>
        <v>1.9142760403847852</v>
      </c>
      <c r="E2096" s="195">
        <f t="shared" ca="1" si="160"/>
        <v>374.82768343787723</v>
      </c>
      <c r="F2096" s="195">
        <f t="shared" ca="1" si="161"/>
        <v>337.87048195760087</v>
      </c>
      <c r="G2096" s="195">
        <f t="shared" ca="1" si="162"/>
        <v>124.82768343787723</v>
      </c>
      <c r="H2096" s="195">
        <f t="shared" ca="1" si="163"/>
        <v>87.870481957600873</v>
      </c>
      <c r="O2096" s="154"/>
      <c r="P2096" s="154"/>
    </row>
    <row r="2097" spans="3:16" hidden="1" outlineLevel="2">
      <c r="C2097" s="179">
        <v>2073</v>
      </c>
      <c r="D2097" s="195">
        <f t="shared" ca="1" si="164"/>
        <v>0.67877352826972126</v>
      </c>
      <c r="E2097" s="195">
        <f t="shared" ca="1" si="160"/>
        <v>285.71851820858041</v>
      </c>
      <c r="F2097" s="195">
        <f t="shared" ca="1" si="161"/>
        <v>277.42925675878365</v>
      </c>
      <c r="G2097" s="195">
        <f t="shared" ca="1" si="162"/>
        <v>35.718518208580406</v>
      </c>
      <c r="H2097" s="195">
        <f t="shared" ca="1" si="163"/>
        <v>27.429256758783652</v>
      </c>
      <c r="O2097" s="154"/>
      <c r="P2097" s="154"/>
    </row>
    <row r="2098" spans="3:16" hidden="1" outlineLevel="2">
      <c r="C2098" s="179">
        <v>2074</v>
      </c>
      <c r="D2098" s="195">
        <f t="shared" ca="1" si="164"/>
        <v>0.47598541059382016</v>
      </c>
      <c r="E2098" s="195">
        <f t="shared" ca="1" si="160"/>
        <v>273.26756127649065</v>
      </c>
      <c r="F2098" s="195">
        <f t="shared" ca="1" si="161"/>
        <v>268.59795830700523</v>
      </c>
      <c r="G2098" s="195">
        <f t="shared" ca="1" si="162"/>
        <v>23.267561276490653</v>
      </c>
      <c r="H2098" s="195">
        <f t="shared" ca="1" si="163"/>
        <v>18.597958307005229</v>
      </c>
      <c r="O2098" s="154"/>
      <c r="P2098" s="154"/>
    </row>
    <row r="2099" spans="3:16" hidden="1" outlineLevel="2">
      <c r="C2099" s="179">
        <v>2075</v>
      </c>
      <c r="D2099" s="195">
        <f t="shared" ca="1" si="164"/>
        <v>-1.3427102866647918</v>
      </c>
      <c r="E2099" s="195">
        <f t="shared" ca="1" si="160"/>
        <v>183.25074667367184</v>
      </c>
      <c r="F2099" s="195">
        <f t="shared" ca="1" si="161"/>
        <v>200.95553260089429</v>
      </c>
      <c r="G2099" s="195">
        <f t="shared" ca="1" si="162"/>
        <v>0</v>
      </c>
      <c r="H2099" s="195">
        <f t="shared" ca="1" si="163"/>
        <v>0</v>
      </c>
      <c r="O2099" s="154"/>
      <c r="P2099" s="154"/>
    </row>
    <row r="2100" spans="3:16" hidden="1" outlineLevel="2">
      <c r="C2100" s="179">
        <v>2076</v>
      </c>
      <c r="D2100" s="195">
        <f t="shared" ca="1" si="164"/>
        <v>-1.6893441388979278</v>
      </c>
      <c r="E2100" s="195">
        <f t="shared" ca="1" si="160"/>
        <v>169.81243761019934</v>
      </c>
      <c r="F2100" s="195">
        <f t="shared" ca="1" si="161"/>
        <v>190.14482353159255</v>
      </c>
      <c r="G2100" s="195">
        <f t="shared" ca="1" si="162"/>
        <v>0</v>
      </c>
      <c r="H2100" s="195">
        <f t="shared" ca="1" si="163"/>
        <v>0</v>
      </c>
      <c r="O2100" s="154"/>
      <c r="P2100" s="154"/>
    </row>
    <row r="2101" spans="3:16" hidden="1" outlineLevel="2">
      <c r="C2101" s="179">
        <v>2077</v>
      </c>
      <c r="D2101" s="195">
        <f t="shared" ca="1" si="164"/>
        <v>0.37218818537891663</v>
      </c>
      <c r="E2101" s="195">
        <f t="shared" ca="1" si="160"/>
        <v>267.10598156095762</v>
      </c>
      <c r="F2101" s="195">
        <f t="shared" ca="1" si="161"/>
        <v>264.18699531436653</v>
      </c>
      <c r="G2101" s="195">
        <f t="shared" ca="1" si="162"/>
        <v>17.105981560957616</v>
      </c>
      <c r="H2101" s="195">
        <f t="shared" ca="1" si="163"/>
        <v>14.186995314366527</v>
      </c>
      <c r="O2101" s="154"/>
      <c r="P2101" s="154"/>
    </row>
    <row r="2102" spans="3:16" hidden="1" outlineLevel="2">
      <c r="C2102" s="179">
        <v>2078</v>
      </c>
      <c r="D2102" s="195">
        <f t="shared" ca="1" si="164"/>
        <v>0.90322741486969793</v>
      </c>
      <c r="E2102" s="195">
        <f t="shared" ca="1" si="160"/>
        <v>300.16225078224551</v>
      </c>
      <c r="F2102" s="195">
        <f t="shared" ca="1" si="161"/>
        <v>287.54303728199636</v>
      </c>
      <c r="G2102" s="195">
        <f t="shared" ca="1" si="162"/>
        <v>50.162250782245508</v>
      </c>
      <c r="H2102" s="195">
        <f t="shared" ca="1" si="163"/>
        <v>37.543037281996362</v>
      </c>
      <c r="O2102" s="154"/>
      <c r="P2102" s="154"/>
    </row>
    <row r="2103" spans="3:16" hidden="1" outlineLevel="2">
      <c r="C2103" s="179">
        <v>2079</v>
      </c>
      <c r="D2103" s="195">
        <f t="shared" ca="1" si="164"/>
        <v>-0.87908028255569604</v>
      </c>
      <c r="E2103" s="195">
        <f t="shared" ca="1" si="160"/>
        <v>202.90181682149458</v>
      </c>
      <c r="F2103" s="195">
        <f t="shared" ca="1" si="161"/>
        <v>216.3820080761482</v>
      </c>
      <c r="G2103" s="195">
        <f t="shared" ca="1" si="162"/>
        <v>0</v>
      </c>
      <c r="H2103" s="195">
        <f t="shared" ca="1" si="163"/>
        <v>0</v>
      </c>
      <c r="O2103" s="154"/>
      <c r="P2103" s="154"/>
    </row>
    <row r="2104" spans="3:16" hidden="1" outlineLevel="2">
      <c r="C2104" s="179">
        <v>2080</v>
      </c>
      <c r="D2104" s="195">
        <f t="shared" ca="1" si="164"/>
        <v>-0.80250248241337307</v>
      </c>
      <c r="E2104" s="195">
        <f t="shared" ca="1" si="160"/>
        <v>206.34459142406251</v>
      </c>
      <c r="F2104" s="195">
        <f t="shared" ca="1" si="161"/>
        <v>219.04160057715023</v>
      </c>
      <c r="G2104" s="195">
        <f t="shared" ca="1" si="162"/>
        <v>0</v>
      </c>
      <c r="H2104" s="195">
        <f t="shared" ca="1" si="163"/>
        <v>0</v>
      </c>
      <c r="O2104" s="154"/>
      <c r="P2104" s="154"/>
    </row>
    <row r="2105" spans="3:16" hidden="1" outlineLevel="2">
      <c r="C2105" s="179">
        <v>2081</v>
      </c>
      <c r="D2105" s="195">
        <f t="shared" ca="1" si="164"/>
        <v>1.1204744365095323</v>
      </c>
      <c r="E2105" s="195">
        <f t="shared" ca="1" si="160"/>
        <v>314.83722001160908</v>
      </c>
      <c r="F2105" s="195">
        <f t="shared" ca="1" si="161"/>
        <v>297.68307813839431</v>
      </c>
      <c r="G2105" s="195">
        <f t="shared" ca="1" si="162"/>
        <v>64.837220011609077</v>
      </c>
      <c r="H2105" s="195">
        <f t="shared" ca="1" si="163"/>
        <v>47.683078138394308</v>
      </c>
      <c r="O2105" s="154"/>
      <c r="P2105" s="154"/>
    </row>
    <row r="2106" spans="3:16" hidden="1" outlineLevel="2">
      <c r="C2106" s="179">
        <v>2082</v>
      </c>
      <c r="D2106" s="195">
        <f t="shared" ca="1" si="164"/>
        <v>1.2964527886569457</v>
      </c>
      <c r="E2106" s="195">
        <f t="shared" ca="1" si="160"/>
        <v>327.2488688461487</v>
      </c>
      <c r="F2106" s="195">
        <f t="shared" ca="1" si="161"/>
        <v>306.15846152570663</v>
      </c>
      <c r="G2106" s="195">
        <f t="shared" ca="1" si="162"/>
        <v>77.248868846148696</v>
      </c>
      <c r="H2106" s="195">
        <f t="shared" ca="1" si="163"/>
        <v>56.158461525706628</v>
      </c>
      <c r="O2106" s="154"/>
      <c r="P2106" s="154"/>
    </row>
    <row r="2107" spans="3:16" hidden="1" outlineLevel="2">
      <c r="C2107" s="179">
        <v>2083</v>
      </c>
      <c r="D2107" s="195">
        <f t="shared" ca="1" si="164"/>
        <v>-0.56704021989902487</v>
      </c>
      <c r="E2107" s="195">
        <f t="shared" ca="1" si="160"/>
        <v>217.30074123102639</v>
      </c>
      <c r="F2107" s="195">
        <f t="shared" ca="1" si="161"/>
        <v>227.4258796561129</v>
      </c>
      <c r="G2107" s="195">
        <f t="shared" ca="1" si="162"/>
        <v>0</v>
      </c>
      <c r="H2107" s="195">
        <f t="shared" ca="1" si="163"/>
        <v>0</v>
      </c>
      <c r="O2107" s="154"/>
      <c r="P2107" s="154"/>
    </row>
    <row r="2108" spans="3:16" hidden="1" outlineLevel="2">
      <c r="C2108" s="179">
        <v>2084</v>
      </c>
      <c r="D2108" s="195">
        <f t="shared" ca="1" si="164"/>
        <v>-0.72637249832803186</v>
      </c>
      <c r="E2108" s="195">
        <f t="shared" ca="1" si="160"/>
        <v>209.82513577467603</v>
      </c>
      <c r="F2108" s="195">
        <f t="shared" ca="1" si="161"/>
        <v>221.71804275788824</v>
      </c>
      <c r="G2108" s="195">
        <f t="shared" ca="1" si="162"/>
        <v>0</v>
      </c>
      <c r="H2108" s="195">
        <f t="shared" ca="1" si="163"/>
        <v>0</v>
      </c>
      <c r="O2108" s="154"/>
      <c r="P2108" s="154"/>
    </row>
    <row r="2109" spans="3:16" hidden="1" outlineLevel="2">
      <c r="C2109" s="179">
        <v>2085</v>
      </c>
      <c r="D2109" s="195">
        <f t="shared" ca="1" si="164"/>
        <v>0.58098632089481228</v>
      </c>
      <c r="E2109" s="195">
        <f t="shared" ca="1" si="160"/>
        <v>279.64522340022972</v>
      </c>
      <c r="F2109" s="195">
        <f t="shared" ca="1" si="161"/>
        <v>273.13501095333862</v>
      </c>
      <c r="G2109" s="195">
        <f t="shared" ca="1" si="162"/>
        <v>29.645223400229725</v>
      </c>
      <c r="H2109" s="195">
        <f t="shared" ca="1" si="163"/>
        <v>23.135010953338622</v>
      </c>
      <c r="O2109" s="154"/>
      <c r="P2109" s="154"/>
    </row>
    <row r="2110" spans="3:16" hidden="1" outlineLevel="2">
      <c r="C2110" s="179">
        <v>2086</v>
      </c>
      <c r="D2110" s="195">
        <f t="shared" ca="1" si="164"/>
        <v>1.5518167661844489</v>
      </c>
      <c r="E2110" s="195">
        <f t="shared" ca="1" si="160"/>
        <v>346.13484357442695</v>
      </c>
      <c r="F2110" s="195">
        <f t="shared" ca="1" si="161"/>
        <v>318.88814552156464</v>
      </c>
      <c r="G2110" s="195">
        <f t="shared" ca="1" si="162"/>
        <v>96.134843574426952</v>
      </c>
      <c r="H2110" s="195">
        <f t="shared" ca="1" si="163"/>
        <v>68.888145521564638</v>
      </c>
      <c r="O2110" s="154"/>
      <c r="P2110" s="154"/>
    </row>
    <row r="2111" spans="3:16" hidden="1" outlineLevel="2">
      <c r="C2111" s="179">
        <v>2087</v>
      </c>
      <c r="D2111" s="195">
        <f t="shared" ca="1" si="164"/>
        <v>-1.2067810047029293</v>
      </c>
      <c r="E2111" s="195">
        <f t="shared" ca="1" si="160"/>
        <v>188.80622247373989</v>
      </c>
      <c r="F2111" s="195">
        <f t="shared" ca="1" si="161"/>
        <v>205.36073490503765</v>
      </c>
      <c r="G2111" s="195">
        <f t="shared" ca="1" si="162"/>
        <v>0</v>
      </c>
      <c r="H2111" s="195">
        <f t="shared" ca="1" si="163"/>
        <v>0</v>
      </c>
      <c r="O2111" s="154"/>
      <c r="P2111" s="154"/>
    </row>
    <row r="2112" spans="3:16" hidden="1" outlineLevel="2">
      <c r="C2112" s="179">
        <v>2088</v>
      </c>
      <c r="D2112" s="195">
        <f t="shared" ca="1" si="164"/>
        <v>-0.62903438455601135</v>
      </c>
      <c r="E2112" s="195">
        <f t="shared" ca="1" si="160"/>
        <v>214.36093528432605</v>
      </c>
      <c r="F2112" s="195">
        <f t="shared" ca="1" si="161"/>
        <v>225.18777409950241</v>
      </c>
      <c r="G2112" s="195">
        <f t="shared" ca="1" si="162"/>
        <v>0</v>
      </c>
      <c r="H2112" s="195">
        <f t="shared" ca="1" si="163"/>
        <v>0</v>
      </c>
      <c r="O2112" s="154"/>
      <c r="P2112" s="154"/>
    </row>
    <row r="2113" spans="3:16" hidden="1" outlineLevel="2">
      <c r="C2113" s="179">
        <v>2089</v>
      </c>
      <c r="D2113" s="195">
        <f t="shared" ca="1" si="164"/>
        <v>-1.7370808347854816</v>
      </c>
      <c r="E2113" s="195">
        <f t="shared" ca="1" si="160"/>
        <v>168.04066753431732</v>
      </c>
      <c r="F2113" s="195">
        <f t="shared" ca="1" si="161"/>
        <v>188.70230997128792</v>
      </c>
      <c r="G2113" s="195">
        <f t="shared" ca="1" si="162"/>
        <v>0</v>
      </c>
      <c r="H2113" s="195">
        <f t="shared" ca="1" si="163"/>
        <v>0</v>
      </c>
      <c r="O2113" s="154"/>
      <c r="P2113" s="154"/>
    </row>
    <row r="2114" spans="3:16" hidden="1" outlineLevel="2">
      <c r="C2114" s="179">
        <v>2090</v>
      </c>
      <c r="D2114" s="195">
        <f t="shared" ca="1" si="164"/>
        <v>0.80919931796188094</v>
      </c>
      <c r="E2114" s="195">
        <f t="shared" ca="1" si="160"/>
        <v>294.02468203720252</v>
      </c>
      <c r="F2114" s="195">
        <f t="shared" ca="1" si="161"/>
        <v>283.26205936771328</v>
      </c>
      <c r="G2114" s="195">
        <f t="shared" ca="1" si="162"/>
        <v>44.024682037202524</v>
      </c>
      <c r="H2114" s="195">
        <f t="shared" ca="1" si="163"/>
        <v>33.262059367713277</v>
      </c>
      <c r="O2114" s="154"/>
      <c r="P2114" s="154"/>
    </row>
    <row r="2115" spans="3:16" hidden="1" outlineLevel="2">
      <c r="C2115" s="179">
        <v>2091</v>
      </c>
      <c r="D2115" s="195">
        <f t="shared" ca="1" si="164"/>
        <v>-0.3337813068510026</v>
      </c>
      <c r="E2115" s="195">
        <f t="shared" ca="1" si="160"/>
        <v>228.72786652040472</v>
      </c>
      <c r="F2115" s="195">
        <f t="shared" ca="1" si="161"/>
        <v>236.0481004080836</v>
      </c>
      <c r="G2115" s="195">
        <f t="shared" ca="1" si="162"/>
        <v>0</v>
      </c>
      <c r="H2115" s="195">
        <f t="shared" ca="1" si="163"/>
        <v>0</v>
      </c>
      <c r="O2115" s="154"/>
      <c r="P2115" s="154"/>
    </row>
    <row r="2116" spans="3:16" hidden="1" outlineLevel="2">
      <c r="C2116" s="179">
        <v>2092</v>
      </c>
      <c r="D2116" s="195">
        <f t="shared" ca="1" si="164"/>
        <v>1.4709787832914594</v>
      </c>
      <c r="E2116" s="195">
        <f t="shared" ca="1" si="160"/>
        <v>340.04128862155875</v>
      </c>
      <c r="F2116" s="195">
        <f t="shared" ca="1" si="161"/>
        <v>314.80220364447683</v>
      </c>
      <c r="G2116" s="195">
        <f t="shared" ca="1" si="162"/>
        <v>90.041288621558749</v>
      </c>
      <c r="H2116" s="195">
        <f t="shared" ca="1" si="163"/>
        <v>64.802203644476833</v>
      </c>
      <c r="O2116" s="154"/>
      <c r="P2116" s="154"/>
    </row>
    <row r="2117" spans="3:16" hidden="1" outlineLevel="2">
      <c r="C2117" s="179">
        <v>2093</v>
      </c>
      <c r="D2117" s="195">
        <f t="shared" ca="1" si="164"/>
        <v>-1.5909942548537801</v>
      </c>
      <c r="E2117" s="195">
        <f t="shared" ca="1" si="160"/>
        <v>173.52185073546153</v>
      </c>
      <c r="F2117" s="195">
        <f t="shared" ca="1" si="161"/>
        <v>193.15162937473792</v>
      </c>
      <c r="G2117" s="195">
        <f t="shared" ca="1" si="162"/>
        <v>0</v>
      </c>
      <c r="H2117" s="195">
        <f t="shared" ca="1" si="163"/>
        <v>0</v>
      </c>
      <c r="O2117" s="154"/>
      <c r="P2117" s="154"/>
    </row>
    <row r="2118" spans="3:16" hidden="1" outlineLevel="2">
      <c r="C2118" s="179">
        <v>2094</v>
      </c>
      <c r="D2118" s="195">
        <f t="shared" ca="1" si="164"/>
        <v>1.1648957620712554</v>
      </c>
      <c r="E2118" s="195">
        <f t="shared" ca="1" si="160"/>
        <v>317.9250952583721</v>
      </c>
      <c r="F2118" s="195">
        <f t="shared" ca="1" si="161"/>
        <v>299.80007885731419</v>
      </c>
      <c r="G2118" s="195">
        <f t="shared" ca="1" si="162"/>
        <v>67.925095258372096</v>
      </c>
      <c r="H2118" s="195">
        <f t="shared" ca="1" si="163"/>
        <v>49.80007885731419</v>
      </c>
      <c r="O2118" s="154"/>
      <c r="P2118" s="154"/>
    </row>
    <row r="2119" spans="3:16" hidden="1" outlineLevel="2">
      <c r="C2119" s="179">
        <v>2095</v>
      </c>
      <c r="D2119" s="195">
        <f t="shared" ca="1" si="164"/>
        <v>-1.4619956863059402</v>
      </c>
      <c r="E2119" s="195">
        <f t="shared" ca="1" si="160"/>
        <v>178.51034266357263</v>
      </c>
      <c r="F2119" s="195">
        <f t="shared" ca="1" si="161"/>
        <v>197.1676432306765</v>
      </c>
      <c r="G2119" s="195">
        <f t="shared" ca="1" si="162"/>
        <v>0</v>
      </c>
      <c r="H2119" s="195">
        <f t="shared" ca="1" si="163"/>
        <v>0</v>
      </c>
      <c r="O2119" s="154"/>
      <c r="P2119" s="154"/>
    </row>
    <row r="2120" spans="3:16" hidden="1" outlineLevel="2">
      <c r="C2120" s="179">
        <v>2096</v>
      </c>
      <c r="D2120" s="195">
        <f t="shared" ca="1" si="164"/>
        <v>-0.14879890174567645</v>
      </c>
      <c r="E2120" s="195">
        <f t="shared" ca="1" si="160"/>
        <v>238.21567901147873</v>
      </c>
      <c r="F2120" s="195">
        <f t="shared" ca="1" si="161"/>
        <v>243.11762640215338</v>
      </c>
      <c r="G2120" s="195">
        <f t="shared" ca="1" si="162"/>
        <v>0</v>
      </c>
      <c r="H2120" s="195">
        <f t="shared" ca="1" si="163"/>
        <v>0</v>
      </c>
      <c r="O2120" s="154"/>
      <c r="P2120" s="154"/>
    </row>
    <row r="2121" spans="3:16" hidden="1" outlineLevel="2">
      <c r="C2121" s="179">
        <v>2097</v>
      </c>
      <c r="D2121" s="195">
        <f t="shared" ca="1" si="164"/>
        <v>-0.27490927886108546</v>
      </c>
      <c r="E2121" s="195">
        <f t="shared" ca="1" si="160"/>
        <v>231.70570402237473</v>
      </c>
      <c r="F2121" s="195">
        <f t="shared" ca="1" si="161"/>
        <v>238.27543839277786</v>
      </c>
      <c r="G2121" s="195">
        <f t="shared" ca="1" si="162"/>
        <v>0</v>
      </c>
      <c r="H2121" s="195">
        <f t="shared" ca="1" si="163"/>
        <v>0</v>
      </c>
      <c r="O2121" s="154"/>
      <c r="P2121" s="154"/>
    </row>
    <row r="2122" spans="3:16" hidden="1" outlineLevel="2">
      <c r="C2122" s="179">
        <v>2098</v>
      </c>
      <c r="D2122" s="195">
        <f t="shared" ca="1" si="164"/>
        <v>-1.0829654871236712E-2</v>
      </c>
      <c r="E2122" s="195">
        <f t="shared" ca="1" si="160"/>
        <v>245.54751830293424</v>
      </c>
      <c r="F2122" s="195">
        <f t="shared" ca="1" si="161"/>
        <v>248.52794115789729</v>
      </c>
      <c r="G2122" s="195">
        <f t="shared" ca="1" si="162"/>
        <v>0</v>
      </c>
      <c r="H2122" s="195">
        <f t="shared" ca="1" si="163"/>
        <v>0</v>
      </c>
      <c r="O2122" s="154"/>
      <c r="P2122" s="154"/>
    </row>
    <row r="2123" spans="3:16" hidden="1" outlineLevel="2">
      <c r="C2123" s="179">
        <v>2099</v>
      </c>
      <c r="D2123" s="195">
        <f t="shared" ca="1" si="164"/>
        <v>-1.7133922654434364</v>
      </c>
      <c r="E2123" s="195">
        <f t="shared" ca="1" si="160"/>
        <v>168.91755727047214</v>
      </c>
      <c r="F2123" s="195">
        <f t="shared" ca="1" si="161"/>
        <v>189.41676112165067</v>
      </c>
      <c r="G2123" s="195">
        <f t="shared" ca="1" si="162"/>
        <v>0</v>
      </c>
      <c r="H2123" s="195">
        <f t="shared" ca="1" si="163"/>
        <v>0</v>
      </c>
      <c r="O2123" s="154"/>
      <c r="P2123" s="154"/>
    </row>
    <row r="2124" spans="3:16" hidden="1" outlineLevel="2">
      <c r="C2124" s="179">
        <v>2100</v>
      </c>
      <c r="D2124" s="195">
        <f t="shared" ca="1" si="164"/>
        <v>0.24546160155015864</v>
      </c>
      <c r="E2124" s="195">
        <f t="shared" ca="1" si="160"/>
        <v>259.77131743957847</v>
      </c>
      <c r="F2124" s="195">
        <f t="shared" ca="1" si="161"/>
        <v>258.89971585613432</v>
      </c>
      <c r="G2124" s="195">
        <f t="shared" ca="1" si="162"/>
        <v>9.7713174395784677</v>
      </c>
      <c r="H2124" s="195">
        <f t="shared" ca="1" si="163"/>
        <v>8.8997158561343213</v>
      </c>
      <c r="O2124" s="154"/>
      <c r="P2124" s="154"/>
    </row>
    <row r="2125" spans="3:16" hidden="1" outlineLevel="2">
      <c r="C2125" s="179">
        <v>2101</v>
      </c>
      <c r="D2125" s="195">
        <f t="shared" ca="1" si="164"/>
        <v>-0.75339358932446321</v>
      </c>
      <c r="E2125" s="195">
        <f t="shared" ca="1" si="160"/>
        <v>208.58310343096753</v>
      </c>
      <c r="F2125" s="195">
        <f t="shared" ca="1" si="161"/>
        <v>220.7643601704161</v>
      </c>
      <c r="G2125" s="195">
        <f t="shared" ca="1" si="162"/>
        <v>0</v>
      </c>
      <c r="H2125" s="195">
        <f t="shared" ca="1" si="163"/>
        <v>0</v>
      </c>
      <c r="O2125" s="154"/>
      <c r="P2125" s="154"/>
    </row>
    <row r="2126" spans="3:16" hidden="1" outlineLevel="2">
      <c r="C2126" s="179">
        <v>2102</v>
      </c>
      <c r="D2126" s="195">
        <f t="shared" ca="1" si="164"/>
        <v>-0.37650115458067684</v>
      </c>
      <c r="E2126" s="195">
        <f t="shared" ca="1" si="160"/>
        <v>226.59102041230696</v>
      </c>
      <c r="F2126" s="195">
        <f t="shared" ca="1" si="161"/>
        <v>234.44490364585181</v>
      </c>
      <c r="G2126" s="195">
        <f t="shared" ca="1" si="162"/>
        <v>0</v>
      </c>
      <c r="H2126" s="195">
        <f t="shared" ca="1" si="163"/>
        <v>0</v>
      </c>
      <c r="O2126" s="154"/>
      <c r="P2126" s="154"/>
    </row>
    <row r="2127" spans="3:16" hidden="1" outlineLevel="2">
      <c r="C2127" s="179">
        <v>2103</v>
      </c>
      <c r="D2127" s="195">
        <f t="shared" ca="1" si="164"/>
        <v>0.69099402875197946</v>
      </c>
      <c r="E2127" s="195">
        <f t="shared" ca="1" si="160"/>
        <v>286.4867134788982</v>
      </c>
      <c r="F2127" s="195">
        <f t="shared" ca="1" si="161"/>
        <v>277.97063436450253</v>
      </c>
      <c r="G2127" s="195">
        <f t="shared" ca="1" si="162"/>
        <v>36.486713478898196</v>
      </c>
      <c r="H2127" s="195">
        <f t="shared" ca="1" si="163"/>
        <v>27.97063436450253</v>
      </c>
      <c r="O2127" s="154"/>
      <c r="P2127" s="154"/>
    </row>
    <row r="2128" spans="3:16" hidden="1" outlineLevel="2">
      <c r="C2128" s="179">
        <v>2104</v>
      </c>
      <c r="D2128" s="195">
        <f t="shared" ca="1" si="164"/>
        <v>0.28273834401367437</v>
      </c>
      <c r="E2128" s="195">
        <f t="shared" ca="1" si="160"/>
        <v>261.90765526773879</v>
      </c>
      <c r="F2128" s="195">
        <f t="shared" ca="1" si="161"/>
        <v>260.44389295283486</v>
      </c>
      <c r="G2128" s="195">
        <f t="shared" ca="1" si="162"/>
        <v>11.907655267738789</v>
      </c>
      <c r="H2128" s="195">
        <f t="shared" ca="1" si="163"/>
        <v>10.443892952834858</v>
      </c>
      <c r="O2128" s="154"/>
      <c r="P2128" s="154"/>
    </row>
    <row r="2129" spans="3:16" hidden="1" outlineLevel="2">
      <c r="C2129" s="179">
        <v>2105</v>
      </c>
      <c r="D2129" s="195">
        <f t="shared" ca="1" si="164"/>
        <v>0.77446437263068768</v>
      </c>
      <c r="E2129" s="195">
        <f t="shared" ca="1" si="160"/>
        <v>291.78928173970411</v>
      </c>
      <c r="F2129" s="195">
        <f t="shared" ca="1" si="161"/>
        <v>281.69679402629663</v>
      </c>
      <c r="G2129" s="195">
        <f t="shared" ca="1" si="162"/>
        <v>41.789281739704109</v>
      </c>
      <c r="H2129" s="195">
        <f t="shared" ca="1" si="163"/>
        <v>31.696794026296629</v>
      </c>
      <c r="O2129" s="154"/>
      <c r="P2129" s="154"/>
    </row>
    <row r="2130" spans="3:16" hidden="1" outlineLevel="2">
      <c r="C2130" s="179">
        <v>2106</v>
      </c>
      <c r="D2130" s="195">
        <f t="shared" ca="1" si="164"/>
        <v>-0.65847030858925804</v>
      </c>
      <c r="E2130" s="195">
        <f t="shared" ca="1" si="160"/>
        <v>212.97902217997938</v>
      </c>
      <c r="F2130" s="195">
        <f t="shared" ca="1" si="161"/>
        <v>224.13280721014883</v>
      </c>
      <c r="G2130" s="195">
        <f t="shared" ca="1" si="162"/>
        <v>0</v>
      </c>
      <c r="H2130" s="195">
        <f t="shared" ca="1" si="163"/>
        <v>0</v>
      </c>
      <c r="O2130" s="154"/>
      <c r="P2130" s="154"/>
    </row>
    <row r="2131" spans="3:16" hidden="1" outlineLevel="2">
      <c r="C2131" s="179">
        <v>2107</v>
      </c>
      <c r="D2131" s="195">
        <f t="shared" ca="1" si="164"/>
        <v>0.90966926805616211</v>
      </c>
      <c r="E2131" s="195">
        <f t="shared" ca="1" si="160"/>
        <v>300.58739408897128</v>
      </c>
      <c r="F2131" s="195">
        <f t="shared" ca="1" si="161"/>
        <v>287.83868360854592</v>
      </c>
      <c r="G2131" s="195">
        <f t="shared" ca="1" si="162"/>
        <v>50.58739408897128</v>
      </c>
      <c r="H2131" s="195">
        <f t="shared" ca="1" si="163"/>
        <v>37.838683608545921</v>
      </c>
      <c r="O2131" s="154"/>
      <c r="P2131" s="154"/>
    </row>
    <row r="2132" spans="3:16" hidden="1" outlineLevel="2">
      <c r="C2132" s="179">
        <v>2108</v>
      </c>
      <c r="D2132" s="195">
        <f t="shared" ca="1" si="164"/>
        <v>-0.93873016824135869</v>
      </c>
      <c r="E2132" s="195">
        <f t="shared" ca="1" si="160"/>
        <v>200.25993252525501</v>
      </c>
      <c r="F2132" s="195">
        <f t="shared" ca="1" si="161"/>
        <v>214.33272615300453</v>
      </c>
      <c r="G2132" s="195">
        <f t="shared" ca="1" si="162"/>
        <v>0</v>
      </c>
      <c r="H2132" s="195">
        <f t="shared" ca="1" si="163"/>
        <v>0</v>
      </c>
      <c r="O2132" s="154"/>
      <c r="P2132" s="154"/>
    </row>
    <row r="2133" spans="3:16" hidden="1" outlineLevel="2">
      <c r="C2133" s="179">
        <v>2109</v>
      </c>
      <c r="D2133" s="195">
        <f t="shared" ca="1" si="164"/>
        <v>1.2884279716780185</v>
      </c>
      <c r="E2133" s="195">
        <f t="shared" ca="1" si="160"/>
        <v>326.67237915435044</v>
      </c>
      <c r="F2133" s="195">
        <f t="shared" ca="1" si="161"/>
        <v>305.76677459313271</v>
      </c>
      <c r="G2133" s="195">
        <f t="shared" ca="1" si="162"/>
        <v>76.672379154350438</v>
      </c>
      <c r="H2133" s="195">
        <f t="shared" ca="1" si="163"/>
        <v>55.766774593132709</v>
      </c>
      <c r="O2133" s="154"/>
      <c r="P2133" s="154"/>
    </row>
    <row r="2134" spans="3:16" hidden="1" outlineLevel="2">
      <c r="C2134" s="179">
        <v>2110</v>
      </c>
      <c r="D2134" s="195">
        <f t="shared" ca="1" si="164"/>
        <v>-0.92680350142764256</v>
      </c>
      <c r="E2134" s="195">
        <f t="shared" ca="1" si="160"/>
        <v>200.7853970176906</v>
      </c>
      <c r="F2134" s="195">
        <f t="shared" ca="1" si="161"/>
        <v>214.7409105775881</v>
      </c>
      <c r="G2134" s="195">
        <f t="shared" ca="1" si="162"/>
        <v>0</v>
      </c>
      <c r="H2134" s="195">
        <f t="shared" ca="1" si="163"/>
        <v>0</v>
      </c>
      <c r="O2134" s="154"/>
      <c r="P2134" s="154"/>
    </row>
    <row r="2135" spans="3:16" hidden="1" outlineLevel="2">
      <c r="C2135" s="179">
        <v>2111</v>
      </c>
      <c r="D2135" s="195">
        <f t="shared" ca="1" si="164"/>
        <v>0.5136324693587766</v>
      </c>
      <c r="E2135" s="195">
        <f t="shared" ca="1" si="160"/>
        <v>275.53730908624408</v>
      </c>
      <c r="F2135" s="195">
        <f t="shared" ca="1" si="161"/>
        <v>270.21594214674104</v>
      </c>
      <c r="G2135" s="195">
        <f t="shared" ca="1" si="162"/>
        <v>25.537309086244079</v>
      </c>
      <c r="H2135" s="195">
        <f t="shared" ca="1" si="163"/>
        <v>20.215942146741043</v>
      </c>
      <c r="O2135" s="154"/>
      <c r="P2135" s="154"/>
    </row>
    <row r="2136" spans="3:16" hidden="1" outlineLevel="2">
      <c r="C2136" s="179">
        <v>2112</v>
      </c>
      <c r="D2136" s="195">
        <f t="shared" ca="1" si="164"/>
        <v>-1.1567173448189989</v>
      </c>
      <c r="E2136" s="195">
        <f t="shared" ca="1" si="160"/>
        <v>190.89451207955847</v>
      </c>
      <c r="F2136" s="195">
        <f t="shared" ca="1" si="161"/>
        <v>207.00742187985776</v>
      </c>
      <c r="G2136" s="195">
        <f t="shared" ca="1" si="162"/>
        <v>0</v>
      </c>
      <c r="H2136" s="195">
        <f t="shared" ca="1" si="163"/>
        <v>0</v>
      </c>
      <c r="O2136" s="154"/>
      <c r="P2136" s="154"/>
    </row>
    <row r="2137" spans="3:16" hidden="1" outlineLevel="2">
      <c r="C2137" s="179">
        <v>2113</v>
      </c>
      <c r="D2137" s="195">
        <f t="shared" ca="1" si="164"/>
        <v>0.51237411517665488</v>
      </c>
      <c r="E2137" s="195">
        <f t="shared" ref="E2137:E2200" ca="1" si="165">$H$9 * EXP(($H$17 - $H$18 - ($H$11^2)/2)*$H$14 + $H$11*SQRT($H$14)*D2137)</f>
        <v>275.4611390183299</v>
      </c>
      <c r="F2137" s="195">
        <f t="shared" ref="F2137:F2200" ca="1" si="166">$H$9 * EXP(($H$17 - $H$18 - ($H$12^2)/2)*$H$14 + $H$12*SQRT($H$14)*D2137)</f>
        <v>270.16170386629932</v>
      </c>
      <c r="G2137" s="195">
        <f t="shared" ref="G2137:G2200" ca="1" si="167">MAX(E2137-$H$16, 0)</f>
        <v>25.461139018329902</v>
      </c>
      <c r="H2137" s="195">
        <f t="shared" ref="H2137:H2200" ca="1" si="168">MAX(F2137-$H$16, 0)</f>
        <v>20.16170386629932</v>
      </c>
      <c r="O2137" s="154"/>
      <c r="P2137" s="154"/>
    </row>
    <row r="2138" spans="3:16" hidden="1" outlineLevel="2">
      <c r="C2138" s="179">
        <v>2114</v>
      </c>
      <c r="D2138" s="195">
        <f t="shared" ref="D2138:D2201" ca="1" si="169">_xlfn.NORM.S.INV(RAND())</f>
        <v>-0.76805864771579802</v>
      </c>
      <c r="E2138" s="195">
        <f t="shared" ca="1" si="165"/>
        <v>207.91210037437452</v>
      </c>
      <c r="F2138" s="195">
        <f t="shared" ca="1" si="166"/>
        <v>220.24848991895851</v>
      </c>
      <c r="G2138" s="195">
        <f t="shared" ca="1" si="167"/>
        <v>0</v>
      </c>
      <c r="H2138" s="195">
        <f t="shared" ca="1" si="168"/>
        <v>0</v>
      </c>
      <c r="O2138" s="154"/>
      <c r="P2138" s="154"/>
    </row>
    <row r="2139" spans="3:16" hidden="1" outlineLevel="2">
      <c r="C2139" s="179">
        <v>2115</v>
      </c>
      <c r="D2139" s="195">
        <f t="shared" ca="1" si="169"/>
        <v>-1.0692180686447179</v>
      </c>
      <c r="E2139" s="195">
        <f t="shared" ca="1" si="165"/>
        <v>194.59995654174125</v>
      </c>
      <c r="F2139" s="195">
        <f t="shared" ca="1" si="166"/>
        <v>209.91720486072597</v>
      </c>
      <c r="G2139" s="195">
        <f t="shared" ca="1" si="167"/>
        <v>0</v>
      </c>
      <c r="H2139" s="195">
        <f t="shared" ca="1" si="168"/>
        <v>0</v>
      </c>
      <c r="O2139" s="154"/>
      <c r="P2139" s="154"/>
    </row>
    <row r="2140" spans="3:16" hidden="1" outlineLevel="2">
      <c r="C2140" s="179">
        <v>2116</v>
      </c>
      <c r="D2140" s="195">
        <f t="shared" ca="1" si="169"/>
        <v>0.32934438904714619</v>
      </c>
      <c r="E2140" s="195">
        <f t="shared" ca="1" si="165"/>
        <v>264.60338913134075</v>
      </c>
      <c r="F2140" s="195">
        <f t="shared" ca="1" si="166"/>
        <v>262.38749588157106</v>
      </c>
      <c r="G2140" s="195">
        <f t="shared" ca="1" si="167"/>
        <v>14.603389131340748</v>
      </c>
      <c r="H2140" s="195">
        <f t="shared" ca="1" si="168"/>
        <v>12.387495881571056</v>
      </c>
      <c r="O2140" s="154"/>
      <c r="P2140" s="154"/>
    </row>
    <row r="2141" spans="3:16" hidden="1" outlineLevel="2">
      <c r="C2141" s="179">
        <v>2117</v>
      </c>
      <c r="D2141" s="195">
        <f t="shared" ca="1" si="169"/>
        <v>0.43821485397335441</v>
      </c>
      <c r="E2141" s="195">
        <f t="shared" ca="1" si="165"/>
        <v>271.00915681524612</v>
      </c>
      <c r="F2141" s="195">
        <f t="shared" ca="1" si="166"/>
        <v>266.98440254634147</v>
      </c>
      <c r="G2141" s="195">
        <f t="shared" ca="1" si="167"/>
        <v>21.009156815246115</v>
      </c>
      <c r="H2141" s="195">
        <f t="shared" ca="1" si="168"/>
        <v>16.984402546341471</v>
      </c>
      <c r="O2141" s="154"/>
      <c r="P2141" s="154"/>
    </row>
    <row r="2142" spans="3:16" hidden="1" outlineLevel="2">
      <c r="C2142" s="179">
        <v>2118</v>
      </c>
      <c r="D2142" s="195">
        <f t="shared" ca="1" si="169"/>
        <v>-0.75676151104576728</v>
      </c>
      <c r="E2142" s="195">
        <f t="shared" ca="1" si="165"/>
        <v>208.42881210665865</v>
      </c>
      <c r="F2142" s="195">
        <f t="shared" ca="1" si="166"/>
        <v>220.64578058530765</v>
      </c>
      <c r="G2142" s="195">
        <f t="shared" ca="1" si="167"/>
        <v>0</v>
      </c>
      <c r="H2142" s="195">
        <f t="shared" ca="1" si="168"/>
        <v>0</v>
      </c>
      <c r="O2142" s="154"/>
      <c r="P2142" s="154"/>
    </row>
    <row r="2143" spans="3:16" hidden="1" outlineLevel="2">
      <c r="C2143" s="179">
        <v>2119</v>
      </c>
      <c r="D2143" s="195">
        <f t="shared" ca="1" si="169"/>
        <v>0.49603350998327245</v>
      </c>
      <c r="E2143" s="195">
        <f t="shared" ca="1" si="165"/>
        <v>274.47392762910926</v>
      </c>
      <c r="F2143" s="195">
        <f t="shared" ca="1" si="166"/>
        <v>269.45836983766367</v>
      </c>
      <c r="G2143" s="195">
        <f t="shared" ca="1" si="167"/>
        <v>24.473927629109255</v>
      </c>
      <c r="H2143" s="195">
        <f t="shared" ca="1" si="168"/>
        <v>19.458369837663668</v>
      </c>
      <c r="O2143" s="154"/>
      <c r="P2143" s="154"/>
    </row>
    <row r="2144" spans="3:16" hidden="1" outlineLevel="2">
      <c r="C2144" s="179">
        <v>2120</v>
      </c>
      <c r="D2144" s="195">
        <f t="shared" ca="1" si="169"/>
        <v>1.6810256274512216</v>
      </c>
      <c r="E2144" s="195">
        <f t="shared" ca="1" si="165"/>
        <v>356.10215231544788</v>
      </c>
      <c r="F2144" s="195">
        <f t="shared" ca="1" si="166"/>
        <v>325.5293968989767</v>
      </c>
      <c r="G2144" s="195">
        <f t="shared" ca="1" si="167"/>
        <v>106.10215231544788</v>
      </c>
      <c r="H2144" s="195">
        <f t="shared" ca="1" si="168"/>
        <v>75.5293968989767</v>
      </c>
      <c r="O2144" s="154"/>
      <c r="P2144" s="154"/>
    </row>
    <row r="2145" spans="3:16" hidden="1" outlineLevel="2">
      <c r="C2145" s="179">
        <v>2121</v>
      </c>
      <c r="D2145" s="195">
        <f t="shared" ca="1" si="169"/>
        <v>-3.305597382273498E-2</v>
      </c>
      <c r="E2145" s="195">
        <f t="shared" ca="1" si="165"/>
        <v>244.35131730747884</v>
      </c>
      <c r="F2145" s="195">
        <f t="shared" ca="1" si="166"/>
        <v>247.64829362653271</v>
      </c>
      <c r="G2145" s="195">
        <f t="shared" ca="1" si="167"/>
        <v>0</v>
      </c>
      <c r="H2145" s="195">
        <f t="shared" ca="1" si="168"/>
        <v>0</v>
      </c>
      <c r="O2145" s="154"/>
      <c r="P2145" s="154"/>
    </row>
    <row r="2146" spans="3:16" hidden="1" outlineLevel="2">
      <c r="C2146" s="179">
        <v>2122</v>
      </c>
      <c r="D2146" s="195">
        <f t="shared" ca="1" si="169"/>
        <v>-1.1682409992895353</v>
      </c>
      <c r="E2146" s="195">
        <f t="shared" ca="1" si="165"/>
        <v>190.41179234424195</v>
      </c>
      <c r="F2146" s="195">
        <f t="shared" ca="1" si="166"/>
        <v>206.62722140714445</v>
      </c>
      <c r="G2146" s="195">
        <f t="shared" ca="1" si="167"/>
        <v>0</v>
      </c>
      <c r="H2146" s="195">
        <f t="shared" ca="1" si="168"/>
        <v>0</v>
      </c>
      <c r="O2146" s="154"/>
      <c r="P2146" s="154"/>
    </row>
    <row r="2147" spans="3:16" hidden="1" outlineLevel="2">
      <c r="C2147" s="179">
        <v>2123</v>
      </c>
      <c r="D2147" s="195">
        <f t="shared" ca="1" si="169"/>
        <v>-0.39760389509067517</v>
      </c>
      <c r="E2147" s="195">
        <f t="shared" ca="1" si="165"/>
        <v>225.5428396466184</v>
      </c>
      <c r="F2147" s="195">
        <f t="shared" ca="1" si="166"/>
        <v>233.65697937500875</v>
      </c>
      <c r="G2147" s="195">
        <f t="shared" ca="1" si="167"/>
        <v>0</v>
      </c>
      <c r="H2147" s="195">
        <f t="shared" ca="1" si="168"/>
        <v>0</v>
      </c>
      <c r="O2147" s="154"/>
      <c r="P2147" s="154"/>
    </row>
    <row r="2148" spans="3:16" hidden="1" outlineLevel="2">
      <c r="C2148" s="179">
        <v>2124</v>
      </c>
      <c r="D2148" s="195">
        <f t="shared" ca="1" si="169"/>
        <v>-0.40278662828518785</v>
      </c>
      <c r="E2148" s="195">
        <f t="shared" ca="1" si="165"/>
        <v>225.28615392180237</v>
      </c>
      <c r="F2148" s="195">
        <f t="shared" ca="1" si="166"/>
        <v>233.4638742833659</v>
      </c>
      <c r="G2148" s="195">
        <f t="shared" ca="1" si="167"/>
        <v>0</v>
      </c>
      <c r="H2148" s="195">
        <f t="shared" ca="1" si="168"/>
        <v>0</v>
      </c>
      <c r="O2148" s="154"/>
      <c r="P2148" s="154"/>
    </row>
    <row r="2149" spans="3:16" hidden="1" outlineLevel="2">
      <c r="C2149" s="179">
        <v>2125</v>
      </c>
      <c r="D2149" s="195">
        <f t="shared" ca="1" si="169"/>
        <v>1.7115962325494749</v>
      </c>
      <c r="E2149" s="195">
        <f t="shared" ca="1" si="165"/>
        <v>358.50208501091606</v>
      </c>
      <c r="F2149" s="195">
        <f t="shared" ca="1" si="166"/>
        <v>327.12083338857792</v>
      </c>
      <c r="G2149" s="195">
        <f t="shared" ca="1" si="167"/>
        <v>108.50208501091606</v>
      </c>
      <c r="H2149" s="195">
        <f t="shared" ca="1" si="168"/>
        <v>77.120833388577921</v>
      </c>
      <c r="O2149" s="154"/>
      <c r="P2149" s="154"/>
    </row>
    <row r="2150" spans="3:16" hidden="1" outlineLevel="2">
      <c r="C2150" s="179">
        <v>2126</v>
      </c>
      <c r="D2150" s="195">
        <f t="shared" ca="1" si="169"/>
        <v>-0.98360644764165783</v>
      </c>
      <c r="E2150" s="195">
        <f t="shared" ca="1" si="165"/>
        <v>198.29506778120751</v>
      </c>
      <c r="F2150" s="195">
        <f t="shared" ca="1" si="166"/>
        <v>212.80379708140094</v>
      </c>
      <c r="G2150" s="195">
        <f t="shared" ca="1" si="167"/>
        <v>0</v>
      </c>
      <c r="H2150" s="195">
        <f t="shared" ca="1" si="168"/>
        <v>0</v>
      </c>
      <c r="O2150" s="154"/>
      <c r="P2150" s="154"/>
    </row>
    <row r="2151" spans="3:16" hidden="1" outlineLevel="2">
      <c r="C2151" s="179">
        <v>2127</v>
      </c>
      <c r="D2151" s="195">
        <f t="shared" ca="1" si="169"/>
        <v>0.63960117080364476</v>
      </c>
      <c r="E2151" s="195">
        <f t="shared" ca="1" si="165"/>
        <v>283.26995359689369</v>
      </c>
      <c r="F2151" s="195">
        <f t="shared" ca="1" si="166"/>
        <v>275.7009877457412</v>
      </c>
      <c r="G2151" s="195">
        <f t="shared" ca="1" si="167"/>
        <v>33.269953596893686</v>
      </c>
      <c r="H2151" s="195">
        <f t="shared" ca="1" si="168"/>
        <v>25.700987745741202</v>
      </c>
      <c r="O2151" s="154"/>
      <c r="P2151" s="154"/>
    </row>
    <row r="2152" spans="3:16" hidden="1" outlineLevel="2">
      <c r="C2152" s="179">
        <v>2128</v>
      </c>
      <c r="D2152" s="195">
        <f t="shared" ca="1" si="169"/>
        <v>-1.5209595432796894</v>
      </c>
      <c r="E2152" s="195">
        <f t="shared" ca="1" si="165"/>
        <v>176.21260644815843</v>
      </c>
      <c r="F2152" s="195">
        <f t="shared" ca="1" si="166"/>
        <v>195.32170908582555</v>
      </c>
      <c r="G2152" s="195">
        <f t="shared" ca="1" si="167"/>
        <v>0</v>
      </c>
      <c r="H2152" s="195">
        <f t="shared" ca="1" si="168"/>
        <v>0</v>
      </c>
      <c r="O2152" s="154"/>
      <c r="P2152" s="154"/>
    </row>
    <row r="2153" spans="3:16" hidden="1" outlineLevel="2">
      <c r="C2153" s="179">
        <v>2129</v>
      </c>
      <c r="D2153" s="195">
        <f t="shared" ca="1" si="169"/>
        <v>0.31085154270534299</v>
      </c>
      <c r="E2153" s="195">
        <f t="shared" ca="1" si="165"/>
        <v>263.53044224135652</v>
      </c>
      <c r="F2153" s="195">
        <f t="shared" ca="1" si="166"/>
        <v>261.61456247007442</v>
      </c>
      <c r="G2153" s="195">
        <f t="shared" ca="1" si="167"/>
        <v>13.530442241356525</v>
      </c>
      <c r="H2153" s="195">
        <f t="shared" ca="1" si="168"/>
        <v>11.614562470074418</v>
      </c>
      <c r="O2153" s="154"/>
      <c r="P2153" s="154"/>
    </row>
    <row r="2154" spans="3:16" hidden="1" outlineLevel="2">
      <c r="C2154" s="179">
        <v>2130</v>
      </c>
      <c r="D2154" s="195">
        <f t="shared" ca="1" si="169"/>
        <v>-1.2257345171172391</v>
      </c>
      <c r="E2154" s="195">
        <f t="shared" ca="1" si="165"/>
        <v>188.02159573268173</v>
      </c>
      <c r="F2154" s="195">
        <f t="shared" ca="1" si="166"/>
        <v>204.74074252925362</v>
      </c>
      <c r="G2154" s="195">
        <f t="shared" ca="1" si="167"/>
        <v>0</v>
      </c>
      <c r="H2154" s="195">
        <f t="shared" ca="1" si="168"/>
        <v>0</v>
      </c>
      <c r="O2154" s="154"/>
      <c r="P2154" s="154"/>
    </row>
    <row r="2155" spans="3:16" hidden="1" outlineLevel="2">
      <c r="C2155" s="179">
        <v>2131</v>
      </c>
      <c r="D2155" s="195">
        <f t="shared" ca="1" si="169"/>
        <v>0.70647610295736862</v>
      </c>
      <c r="E2155" s="195">
        <f t="shared" ca="1" si="165"/>
        <v>287.46290171123621</v>
      </c>
      <c r="F2155" s="195">
        <f t="shared" ca="1" si="166"/>
        <v>278.65801948148288</v>
      </c>
      <c r="G2155" s="195">
        <f t="shared" ca="1" si="167"/>
        <v>37.462901711236213</v>
      </c>
      <c r="H2155" s="195">
        <f t="shared" ca="1" si="168"/>
        <v>28.658019481482881</v>
      </c>
      <c r="O2155" s="154"/>
      <c r="P2155" s="154"/>
    </row>
    <row r="2156" spans="3:16" hidden="1" outlineLevel="2">
      <c r="C2156" s="179">
        <v>2132</v>
      </c>
      <c r="D2156" s="195">
        <f t="shared" ca="1" si="169"/>
        <v>-1.8077971183748605E-2</v>
      </c>
      <c r="E2156" s="195">
        <f t="shared" ca="1" si="165"/>
        <v>245.15677820649501</v>
      </c>
      <c r="F2156" s="195">
        <f t="shared" ca="1" si="166"/>
        <v>248.24073289349158</v>
      </c>
      <c r="G2156" s="195">
        <f t="shared" ca="1" si="167"/>
        <v>0</v>
      </c>
      <c r="H2156" s="195">
        <f t="shared" ca="1" si="168"/>
        <v>0</v>
      </c>
      <c r="O2156" s="154"/>
      <c r="P2156" s="154"/>
    </row>
    <row r="2157" spans="3:16" hidden="1" outlineLevel="2">
      <c r="C2157" s="179">
        <v>2133</v>
      </c>
      <c r="D2157" s="195">
        <f t="shared" ca="1" si="169"/>
        <v>-0.25361491946546905</v>
      </c>
      <c r="E2157" s="195">
        <f t="shared" ca="1" si="165"/>
        <v>232.79232663260979</v>
      </c>
      <c r="F2157" s="195">
        <f t="shared" ca="1" si="166"/>
        <v>239.08624515158849</v>
      </c>
      <c r="G2157" s="195">
        <f t="shared" ca="1" si="167"/>
        <v>0</v>
      </c>
      <c r="H2157" s="195">
        <f t="shared" ca="1" si="168"/>
        <v>0</v>
      </c>
      <c r="O2157" s="154"/>
      <c r="P2157" s="154"/>
    </row>
    <row r="2158" spans="3:16" hidden="1" outlineLevel="2">
      <c r="C2158" s="179">
        <v>2134</v>
      </c>
      <c r="D2158" s="195">
        <f t="shared" ca="1" si="169"/>
        <v>-4.4575918011379466E-2</v>
      </c>
      <c r="E2158" s="195">
        <f t="shared" ca="1" si="165"/>
        <v>243.7336187027953</v>
      </c>
      <c r="F2158" s="195">
        <f t="shared" ca="1" si="166"/>
        <v>247.19359635142652</v>
      </c>
      <c r="G2158" s="195">
        <f t="shared" ca="1" si="167"/>
        <v>0</v>
      </c>
      <c r="H2158" s="195">
        <f t="shared" ca="1" si="168"/>
        <v>0</v>
      </c>
      <c r="O2158" s="154"/>
      <c r="P2158" s="154"/>
    </row>
    <row r="2159" spans="3:16" hidden="1" outlineLevel="2">
      <c r="C2159" s="179">
        <v>2135</v>
      </c>
      <c r="D2159" s="195">
        <f t="shared" ca="1" si="169"/>
        <v>-0.99192415534053902</v>
      </c>
      <c r="E2159" s="195">
        <f t="shared" ca="1" si="165"/>
        <v>197.93300836042778</v>
      </c>
      <c r="F2159" s="195">
        <f t="shared" ca="1" si="166"/>
        <v>212.52161426541304</v>
      </c>
      <c r="G2159" s="195">
        <f t="shared" ca="1" si="167"/>
        <v>0</v>
      </c>
      <c r="H2159" s="195">
        <f t="shared" ca="1" si="168"/>
        <v>0</v>
      </c>
      <c r="O2159" s="154"/>
      <c r="P2159" s="154"/>
    </row>
    <row r="2160" spans="3:16" hidden="1" outlineLevel="2">
      <c r="C2160" s="179">
        <v>2136</v>
      </c>
      <c r="D2160" s="195">
        <f t="shared" ca="1" si="169"/>
        <v>2.1878254962093071</v>
      </c>
      <c r="E2160" s="195">
        <f t="shared" ca="1" si="165"/>
        <v>398.04677226327124</v>
      </c>
      <c r="F2160" s="195">
        <f t="shared" ca="1" si="166"/>
        <v>352.94114014909945</v>
      </c>
      <c r="G2160" s="195">
        <f t="shared" ca="1" si="167"/>
        <v>148.04677226327124</v>
      </c>
      <c r="H2160" s="195">
        <f t="shared" ca="1" si="168"/>
        <v>102.94114014909945</v>
      </c>
      <c r="O2160" s="154"/>
      <c r="P2160" s="154"/>
    </row>
    <row r="2161" spans="3:16" hidden="1" outlineLevel="2">
      <c r="C2161" s="179">
        <v>2137</v>
      </c>
      <c r="D2161" s="195">
        <f t="shared" ca="1" si="169"/>
        <v>-1.3220375839115663</v>
      </c>
      <c r="E2161" s="195">
        <f t="shared" ca="1" si="165"/>
        <v>184.08498620071191</v>
      </c>
      <c r="F2161" s="195">
        <f t="shared" ca="1" si="166"/>
        <v>201.61935084492887</v>
      </c>
      <c r="G2161" s="195">
        <f t="shared" ca="1" si="167"/>
        <v>0</v>
      </c>
      <c r="H2161" s="195">
        <f t="shared" ca="1" si="168"/>
        <v>0</v>
      </c>
      <c r="O2161" s="154"/>
      <c r="P2161" s="154"/>
    </row>
    <row r="2162" spans="3:16" hidden="1" outlineLevel="2">
      <c r="C2162" s="179">
        <v>2138</v>
      </c>
      <c r="D2162" s="195">
        <f t="shared" ca="1" si="169"/>
        <v>0.48350245849334861</v>
      </c>
      <c r="E2162" s="195">
        <f t="shared" ca="1" si="165"/>
        <v>273.71926654920969</v>
      </c>
      <c r="F2162" s="195">
        <f t="shared" ca="1" si="166"/>
        <v>268.92024775459163</v>
      </c>
      <c r="G2162" s="195">
        <f t="shared" ca="1" si="167"/>
        <v>23.719266549209692</v>
      </c>
      <c r="H2162" s="195">
        <f t="shared" ca="1" si="168"/>
        <v>18.920247754591628</v>
      </c>
      <c r="O2162" s="154"/>
      <c r="P2162" s="154"/>
    </row>
    <row r="2163" spans="3:16" hidden="1" outlineLevel="2">
      <c r="C2163" s="179">
        <v>2139</v>
      </c>
      <c r="D2163" s="195">
        <f t="shared" ca="1" si="169"/>
        <v>0.35060921049051941</v>
      </c>
      <c r="E2163" s="195">
        <f t="shared" ca="1" si="165"/>
        <v>265.84256562116997</v>
      </c>
      <c r="F2163" s="195">
        <f t="shared" ca="1" si="166"/>
        <v>263.27911085823547</v>
      </c>
      <c r="G2163" s="195">
        <f t="shared" ca="1" si="167"/>
        <v>15.842565621169967</v>
      </c>
      <c r="H2163" s="195">
        <f t="shared" ca="1" si="168"/>
        <v>13.27911085823547</v>
      </c>
      <c r="O2163" s="154"/>
      <c r="P2163" s="154"/>
    </row>
    <row r="2164" spans="3:16" hidden="1" outlineLevel="2">
      <c r="C2164" s="179">
        <v>2140</v>
      </c>
      <c r="D2164" s="195">
        <f t="shared" ca="1" si="169"/>
        <v>-1.4553830639924363</v>
      </c>
      <c r="E2164" s="195">
        <f t="shared" ca="1" si="165"/>
        <v>178.7698882818591</v>
      </c>
      <c r="F2164" s="195">
        <f t="shared" ca="1" si="166"/>
        <v>197.37574419311585</v>
      </c>
      <c r="G2164" s="195">
        <f t="shared" ca="1" si="167"/>
        <v>0</v>
      </c>
      <c r="H2164" s="195">
        <f t="shared" ca="1" si="168"/>
        <v>0</v>
      </c>
      <c r="O2164" s="154"/>
      <c r="P2164" s="154"/>
    </row>
    <row r="2165" spans="3:16" hidden="1" outlineLevel="2">
      <c r="C2165" s="179">
        <v>2141</v>
      </c>
      <c r="D2165" s="195">
        <f t="shared" ca="1" si="169"/>
        <v>-2.6772780307437487</v>
      </c>
      <c r="E2165" s="195">
        <f t="shared" ca="1" si="165"/>
        <v>136.67829383851779</v>
      </c>
      <c r="F2165" s="195">
        <f t="shared" ca="1" si="166"/>
        <v>162.41964036444668</v>
      </c>
      <c r="G2165" s="195">
        <f t="shared" ca="1" si="167"/>
        <v>0</v>
      </c>
      <c r="H2165" s="195">
        <f t="shared" ca="1" si="168"/>
        <v>0</v>
      </c>
      <c r="O2165" s="154"/>
      <c r="P2165" s="154"/>
    </row>
    <row r="2166" spans="3:16" hidden="1" outlineLevel="2">
      <c r="C2166" s="179">
        <v>2142</v>
      </c>
      <c r="D2166" s="195">
        <f t="shared" ca="1" si="169"/>
        <v>1.3166249320493499</v>
      </c>
      <c r="E2166" s="195">
        <f t="shared" ca="1" si="165"/>
        <v>328.7024994277927</v>
      </c>
      <c r="F2166" s="195">
        <f t="shared" ca="1" si="166"/>
        <v>307.14527011469647</v>
      </c>
      <c r="G2166" s="195">
        <f t="shared" ca="1" si="167"/>
        <v>78.702499427792702</v>
      </c>
      <c r="H2166" s="195">
        <f t="shared" ca="1" si="168"/>
        <v>57.145270114696473</v>
      </c>
      <c r="O2166" s="154"/>
      <c r="P2166" s="154"/>
    </row>
    <row r="2167" spans="3:16" hidden="1" outlineLevel="2">
      <c r="C2167" s="179">
        <v>2143</v>
      </c>
      <c r="D2167" s="195">
        <f t="shared" ca="1" si="169"/>
        <v>0.44415961353544497</v>
      </c>
      <c r="E2167" s="195">
        <f t="shared" ca="1" si="165"/>
        <v>271.36336858441831</v>
      </c>
      <c r="F2167" s="195">
        <f t="shared" ca="1" si="166"/>
        <v>267.23771804977525</v>
      </c>
      <c r="G2167" s="195">
        <f t="shared" ca="1" si="167"/>
        <v>21.363368584418311</v>
      </c>
      <c r="H2167" s="195">
        <f t="shared" ca="1" si="168"/>
        <v>17.237718049775253</v>
      </c>
      <c r="O2167" s="154"/>
      <c r="P2167" s="154"/>
    </row>
    <row r="2168" spans="3:16" hidden="1" outlineLevel="2">
      <c r="C2168" s="179">
        <v>2144</v>
      </c>
      <c r="D2168" s="195">
        <f t="shared" ca="1" si="169"/>
        <v>0.55091310620001299</v>
      </c>
      <c r="E2168" s="195">
        <f t="shared" ca="1" si="165"/>
        <v>277.80354282978828</v>
      </c>
      <c r="F2168" s="195">
        <f t="shared" ca="1" si="166"/>
        <v>271.82778242838356</v>
      </c>
      <c r="G2168" s="195">
        <f t="shared" ca="1" si="167"/>
        <v>27.803542829788285</v>
      </c>
      <c r="H2168" s="195">
        <f t="shared" ca="1" si="168"/>
        <v>21.827782428383557</v>
      </c>
      <c r="O2168" s="154"/>
      <c r="P2168" s="154"/>
    </row>
    <row r="2169" spans="3:16" hidden="1" outlineLevel="2">
      <c r="C2169" s="179">
        <v>2145</v>
      </c>
      <c r="D2169" s="195">
        <f t="shared" ca="1" si="169"/>
        <v>-0.27120653560611713</v>
      </c>
      <c r="E2169" s="195">
        <f t="shared" ca="1" si="165"/>
        <v>231.89428507940951</v>
      </c>
      <c r="F2169" s="195">
        <f t="shared" ca="1" si="166"/>
        <v>238.41622676481705</v>
      </c>
      <c r="G2169" s="195">
        <f t="shared" ca="1" si="167"/>
        <v>0</v>
      </c>
      <c r="H2169" s="195">
        <f t="shared" ca="1" si="168"/>
        <v>0</v>
      </c>
      <c r="O2169" s="154"/>
      <c r="P2169" s="154"/>
    </row>
    <row r="2170" spans="3:16" hidden="1" outlineLevel="2">
      <c r="C2170" s="179">
        <v>2146</v>
      </c>
      <c r="D2170" s="195">
        <f t="shared" ca="1" si="169"/>
        <v>0.356932432829423</v>
      </c>
      <c r="E2170" s="195">
        <f t="shared" ca="1" si="165"/>
        <v>266.21216034369633</v>
      </c>
      <c r="F2170" s="195">
        <f t="shared" ca="1" si="166"/>
        <v>263.54482187047631</v>
      </c>
      <c r="G2170" s="195">
        <f t="shared" ca="1" si="167"/>
        <v>16.212160343696326</v>
      </c>
      <c r="H2170" s="195">
        <f t="shared" ca="1" si="168"/>
        <v>13.544821870476312</v>
      </c>
      <c r="O2170" s="154"/>
      <c r="P2170" s="154"/>
    </row>
    <row r="2171" spans="3:16" hidden="1" outlineLevel="2">
      <c r="C2171" s="179">
        <v>2147</v>
      </c>
      <c r="D2171" s="195">
        <f t="shared" ca="1" si="169"/>
        <v>-1.3743768106914511</v>
      </c>
      <c r="E2171" s="195">
        <f t="shared" ca="1" si="165"/>
        <v>181.9801805806818</v>
      </c>
      <c r="F2171" s="195">
        <f t="shared" ca="1" si="166"/>
        <v>199.94292891900605</v>
      </c>
      <c r="G2171" s="195">
        <f t="shared" ca="1" si="167"/>
        <v>0</v>
      </c>
      <c r="H2171" s="195">
        <f t="shared" ca="1" si="168"/>
        <v>0</v>
      </c>
      <c r="O2171" s="154"/>
      <c r="P2171" s="154"/>
    </row>
    <row r="2172" spans="3:16" hidden="1" outlineLevel="2">
      <c r="C2172" s="179">
        <v>2148</v>
      </c>
      <c r="D2172" s="195">
        <f t="shared" ca="1" si="169"/>
        <v>-0.45671677788602677</v>
      </c>
      <c r="E2172" s="195">
        <f t="shared" ca="1" si="165"/>
        <v>222.63242417581137</v>
      </c>
      <c r="F2172" s="195">
        <f t="shared" ca="1" si="166"/>
        <v>231.46391986392808</v>
      </c>
      <c r="G2172" s="195">
        <f t="shared" ca="1" si="167"/>
        <v>0</v>
      </c>
      <c r="H2172" s="195">
        <f t="shared" ca="1" si="168"/>
        <v>0</v>
      </c>
      <c r="O2172" s="154"/>
      <c r="P2172" s="154"/>
    </row>
    <row r="2173" spans="3:16" hidden="1" outlineLevel="2">
      <c r="C2173" s="179">
        <v>2149</v>
      </c>
      <c r="D2173" s="195">
        <f t="shared" ca="1" si="169"/>
        <v>0.4176995506642025</v>
      </c>
      <c r="E2173" s="195">
        <f t="shared" ca="1" si="165"/>
        <v>269.79032285886609</v>
      </c>
      <c r="F2173" s="195">
        <f t="shared" ca="1" si="166"/>
        <v>266.11205610469239</v>
      </c>
      <c r="G2173" s="195">
        <f t="shared" ca="1" si="167"/>
        <v>19.790322858866091</v>
      </c>
      <c r="H2173" s="195">
        <f t="shared" ca="1" si="168"/>
        <v>16.112056104692385</v>
      </c>
      <c r="O2173" s="154"/>
      <c r="P2173" s="154"/>
    </row>
    <row r="2174" spans="3:16" hidden="1" outlineLevel="2">
      <c r="C2174" s="179">
        <v>2150</v>
      </c>
      <c r="D2174" s="195">
        <f t="shared" ca="1" si="169"/>
        <v>1.7614852135622459</v>
      </c>
      <c r="E2174" s="195">
        <f t="shared" ca="1" si="165"/>
        <v>362.45338313534137</v>
      </c>
      <c r="F2174" s="195">
        <f t="shared" ca="1" si="166"/>
        <v>329.73466630918733</v>
      </c>
      <c r="G2174" s="195">
        <f t="shared" ca="1" si="167"/>
        <v>112.45338313534137</v>
      </c>
      <c r="H2174" s="195">
        <f t="shared" ca="1" si="168"/>
        <v>79.734666309187332</v>
      </c>
      <c r="O2174" s="154"/>
      <c r="P2174" s="154"/>
    </row>
    <row r="2175" spans="3:16" hidden="1" outlineLevel="2">
      <c r="C2175" s="179">
        <v>2151</v>
      </c>
      <c r="D2175" s="195">
        <f t="shared" ca="1" si="169"/>
        <v>0.29115766602790694</v>
      </c>
      <c r="E2175" s="195">
        <f t="shared" ca="1" si="165"/>
        <v>262.3925954093321</v>
      </c>
      <c r="F2175" s="195">
        <f t="shared" ca="1" si="166"/>
        <v>260.79393371610348</v>
      </c>
      <c r="G2175" s="195">
        <f t="shared" ca="1" si="167"/>
        <v>12.392595409332102</v>
      </c>
      <c r="H2175" s="195">
        <f t="shared" ca="1" si="168"/>
        <v>10.793933716103481</v>
      </c>
      <c r="O2175" s="154"/>
      <c r="P2175" s="154"/>
    </row>
    <row r="2176" spans="3:16" hidden="1" outlineLevel="2">
      <c r="C2176" s="179">
        <v>2152</v>
      </c>
      <c r="D2176" s="195">
        <f t="shared" ca="1" si="169"/>
        <v>-0.14270757170771453</v>
      </c>
      <c r="E2176" s="195">
        <f t="shared" ca="1" si="165"/>
        <v>238.53471097452206</v>
      </c>
      <c r="F2176" s="195">
        <f t="shared" ca="1" si="166"/>
        <v>243.3539870882822</v>
      </c>
      <c r="G2176" s="195">
        <f t="shared" ca="1" si="167"/>
        <v>0</v>
      </c>
      <c r="H2176" s="195">
        <f t="shared" ca="1" si="168"/>
        <v>0</v>
      </c>
      <c r="O2176" s="154"/>
      <c r="P2176" s="154"/>
    </row>
    <row r="2177" spans="3:16" hidden="1" outlineLevel="2">
      <c r="C2177" s="179">
        <v>2153</v>
      </c>
      <c r="D2177" s="195">
        <f t="shared" ca="1" si="169"/>
        <v>0.74179901391042224</v>
      </c>
      <c r="E2177" s="195">
        <f t="shared" ca="1" si="165"/>
        <v>289.70258046187547</v>
      </c>
      <c r="F2177" s="195">
        <f t="shared" ca="1" si="166"/>
        <v>280.23268335660589</v>
      </c>
      <c r="G2177" s="195">
        <f t="shared" ca="1" si="167"/>
        <v>39.702580461875471</v>
      </c>
      <c r="H2177" s="195">
        <f t="shared" ca="1" si="168"/>
        <v>30.232683356605889</v>
      </c>
      <c r="O2177" s="154"/>
      <c r="P2177" s="154"/>
    </row>
    <row r="2178" spans="3:16" hidden="1" outlineLevel="2">
      <c r="C2178" s="179">
        <v>2154</v>
      </c>
      <c r="D2178" s="195">
        <f t="shared" ca="1" si="169"/>
        <v>0.71090145926547899</v>
      </c>
      <c r="E2178" s="195">
        <f t="shared" ca="1" si="165"/>
        <v>287.74254362870056</v>
      </c>
      <c r="F2178" s="195">
        <f t="shared" ca="1" si="166"/>
        <v>278.8548120684863</v>
      </c>
      <c r="G2178" s="195">
        <f t="shared" ca="1" si="167"/>
        <v>37.74254362870056</v>
      </c>
      <c r="H2178" s="195">
        <f t="shared" ca="1" si="168"/>
        <v>28.854812068486297</v>
      </c>
      <c r="O2178" s="154"/>
      <c r="P2178" s="154"/>
    </row>
    <row r="2179" spans="3:16" hidden="1" outlineLevel="2">
      <c r="C2179" s="179">
        <v>2155</v>
      </c>
      <c r="D2179" s="195">
        <f t="shared" ca="1" si="169"/>
        <v>1.9063175619016302</v>
      </c>
      <c r="E2179" s="195">
        <f t="shared" ca="1" si="165"/>
        <v>374.17283148777375</v>
      </c>
      <c r="F2179" s="195">
        <f t="shared" ca="1" si="166"/>
        <v>337.4417949957176</v>
      </c>
      <c r="G2179" s="195">
        <f t="shared" ca="1" si="167"/>
        <v>124.17283148777375</v>
      </c>
      <c r="H2179" s="195">
        <f t="shared" ca="1" si="168"/>
        <v>87.441794995717601</v>
      </c>
      <c r="O2179" s="154"/>
      <c r="P2179" s="154"/>
    </row>
    <row r="2180" spans="3:16" hidden="1" outlineLevel="2">
      <c r="C2180" s="179">
        <v>2156</v>
      </c>
      <c r="D2180" s="195">
        <f t="shared" ca="1" si="169"/>
        <v>0.81033130226726446</v>
      </c>
      <c r="E2180" s="195">
        <f t="shared" ca="1" si="165"/>
        <v>294.09781939591124</v>
      </c>
      <c r="F2180" s="195">
        <f t="shared" ca="1" si="166"/>
        <v>283.31321620240726</v>
      </c>
      <c r="G2180" s="195">
        <f t="shared" ca="1" si="167"/>
        <v>44.097819395911245</v>
      </c>
      <c r="H2180" s="195">
        <f t="shared" ca="1" si="168"/>
        <v>33.313216202407261</v>
      </c>
      <c r="O2180" s="154"/>
      <c r="P2180" s="154"/>
    </row>
    <row r="2181" spans="3:16" hidden="1" outlineLevel="2">
      <c r="C2181" s="179">
        <v>2157</v>
      </c>
      <c r="D2181" s="195">
        <f t="shared" ca="1" si="169"/>
        <v>-0.66312596485893527</v>
      </c>
      <c r="E2181" s="195">
        <f t="shared" ca="1" si="165"/>
        <v>212.76127291352901</v>
      </c>
      <c r="F2181" s="195">
        <f t="shared" ca="1" si="166"/>
        <v>223.96640437931228</v>
      </c>
      <c r="G2181" s="195">
        <f t="shared" ca="1" si="167"/>
        <v>0</v>
      </c>
      <c r="H2181" s="195">
        <f t="shared" ca="1" si="168"/>
        <v>0</v>
      </c>
      <c r="O2181" s="154"/>
      <c r="P2181" s="154"/>
    </row>
    <row r="2182" spans="3:16" hidden="1" outlineLevel="2">
      <c r="C2182" s="179">
        <v>2158</v>
      </c>
      <c r="D2182" s="195">
        <f t="shared" ca="1" si="169"/>
        <v>-1.2432987294636275</v>
      </c>
      <c r="E2182" s="195">
        <f t="shared" ca="1" si="165"/>
        <v>187.29739368018116</v>
      </c>
      <c r="F2182" s="195">
        <f t="shared" ca="1" si="166"/>
        <v>204.16786697386161</v>
      </c>
      <c r="G2182" s="195">
        <f t="shared" ca="1" si="167"/>
        <v>0</v>
      </c>
      <c r="H2182" s="195">
        <f t="shared" ca="1" si="168"/>
        <v>0</v>
      </c>
      <c r="O2182" s="154"/>
      <c r="P2182" s="154"/>
    </row>
    <row r="2183" spans="3:16" hidden="1" outlineLevel="2">
      <c r="C2183" s="179">
        <v>2159</v>
      </c>
      <c r="D2183" s="195">
        <f t="shared" ca="1" si="169"/>
        <v>0.10935838277246984</v>
      </c>
      <c r="E2183" s="195">
        <f t="shared" ca="1" si="165"/>
        <v>252.11811379005778</v>
      </c>
      <c r="F2183" s="195">
        <f t="shared" ca="1" si="166"/>
        <v>253.33901680320312</v>
      </c>
      <c r="G2183" s="195">
        <f t="shared" ca="1" si="167"/>
        <v>2.1181137900577767</v>
      </c>
      <c r="H2183" s="195">
        <f t="shared" ca="1" si="168"/>
        <v>3.3390168032031227</v>
      </c>
      <c r="O2183" s="154"/>
      <c r="P2183" s="154"/>
    </row>
    <row r="2184" spans="3:16" hidden="1" outlineLevel="2">
      <c r="C2184" s="179">
        <v>2160</v>
      </c>
      <c r="D2184" s="195">
        <f t="shared" ca="1" si="169"/>
        <v>0.25483270627790777</v>
      </c>
      <c r="E2184" s="195">
        <f t="shared" ca="1" si="165"/>
        <v>260.30673207130769</v>
      </c>
      <c r="F2184" s="195">
        <f t="shared" ca="1" si="166"/>
        <v>259.28704722190963</v>
      </c>
      <c r="G2184" s="195">
        <f t="shared" ca="1" si="167"/>
        <v>10.306732071307692</v>
      </c>
      <c r="H2184" s="195">
        <f t="shared" ca="1" si="168"/>
        <v>9.2870472219096314</v>
      </c>
      <c r="O2184" s="154"/>
      <c r="P2184" s="154"/>
    </row>
    <row r="2185" spans="3:16" hidden="1" outlineLevel="2">
      <c r="C2185" s="179">
        <v>2161</v>
      </c>
      <c r="D2185" s="195">
        <f t="shared" ca="1" si="169"/>
        <v>-1.151388310870409</v>
      </c>
      <c r="E2185" s="195">
        <f t="shared" ca="1" si="165"/>
        <v>191.11815609203006</v>
      </c>
      <c r="F2185" s="195">
        <f t="shared" ca="1" si="166"/>
        <v>207.18347943106366</v>
      </c>
      <c r="G2185" s="195">
        <f t="shared" ca="1" si="167"/>
        <v>0</v>
      </c>
      <c r="H2185" s="195">
        <f t="shared" ca="1" si="168"/>
        <v>0</v>
      </c>
      <c r="O2185" s="154"/>
      <c r="P2185" s="154"/>
    </row>
    <row r="2186" spans="3:16" hidden="1" outlineLevel="2">
      <c r="C2186" s="179">
        <v>2162</v>
      </c>
      <c r="D2186" s="195">
        <f t="shared" ca="1" si="169"/>
        <v>0.71357549544021204</v>
      </c>
      <c r="E2186" s="195">
        <f t="shared" ca="1" si="165"/>
        <v>287.91165001600717</v>
      </c>
      <c r="F2186" s="195">
        <f t="shared" ca="1" si="166"/>
        <v>278.97379199420158</v>
      </c>
      <c r="G2186" s="195">
        <f t="shared" ca="1" si="167"/>
        <v>37.911650016007172</v>
      </c>
      <c r="H2186" s="195">
        <f t="shared" ca="1" si="168"/>
        <v>28.973791994201576</v>
      </c>
      <c r="O2186" s="154"/>
      <c r="P2186" s="154"/>
    </row>
    <row r="2187" spans="3:16" hidden="1" outlineLevel="2">
      <c r="C2187" s="179">
        <v>2163</v>
      </c>
      <c r="D2187" s="195">
        <f t="shared" ca="1" si="169"/>
        <v>1.1627809762048957</v>
      </c>
      <c r="E2187" s="195">
        <f t="shared" ca="1" si="165"/>
        <v>317.77740515849791</v>
      </c>
      <c r="F2187" s="195">
        <f t="shared" ca="1" si="166"/>
        <v>299.6989533942471</v>
      </c>
      <c r="G2187" s="195">
        <f t="shared" ca="1" si="167"/>
        <v>67.777405158497913</v>
      </c>
      <c r="H2187" s="195">
        <f t="shared" ca="1" si="168"/>
        <v>49.698953394247098</v>
      </c>
      <c r="O2187" s="154"/>
      <c r="P2187" s="154"/>
    </row>
    <row r="2188" spans="3:16" hidden="1" outlineLevel="2">
      <c r="C2188" s="179">
        <v>2164</v>
      </c>
      <c r="D2188" s="195">
        <f t="shared" ca="1" si="169"/>
        <v>-7.7861722620590615E-2</v>
      </c>
      <c r="E2188" s="195">
        <f t="shared" ca="1" si="165"/>
        <v>241.95759627800706</v>
      </c>
      <c r="F2188" s="195">
        <f t="shared" ca="1" si="166"/>
        <v>245.88447661346189</v>
      </c>
      <c r="G2188" s="195">
        <f t="shared" ca="1" si="167"/>
        <v>0</v>
      </c>
      <c r="H2188" s="195">
        <f t="shared" ca="1" si="168"/>
        <v>0</v>
      </c>
      <c r="O2188" s="154"/>
      <c r="P2188" s="154"/>
    </row>
    <row r="2189" spans="3:16" hidden="1" outlineLevel="2">
      <c r="C2189" s="179">
        <v>2165</v>
      </c>
      <c r="D2189" s="195">
        <f t="shared" ca="1" si="169"/>
        <v>0.12886525768629581</v>
      </c>
      <c r="E2189" s="195">
        <f t="shared" ca="1" si="165"/>
        <v>253.20100252378157</v>
      </c>
      <c r="F2189" s="195">
        <f t="shared" ca="1" si="166"/>
        <v>254.12860623967617</v>
      </c>
      <c r="G2189" s="195">
        <f t="shared" ca="1" si="167"/>
        <v>3.2010025237815682</v>
      </c>
      <c r="H2189" s="195">
        <f t="shared" ca="1" si="168"/>
        <v>4.1286062396761736</v>
      </c>
      <c r="O2189" s="154"/>
      <c r="P2189" s="154"/>
    </row>
    <row r="2190" spans="3:16" hidden="1" outlineLevel="2">
      <c r="C2190" s="179">
        <v>2166</v>
      </c>
      <c r="D2190" s="195">
        <f t="shared" ca="1" si="169"/>
        <v>0.65477251139354931</v>
      </c>
      <c r="E2190" s="195">
        <f t="shared" ca="1" si="165"/>
        <v>284.21577595070505</v>
      </c>
      <c r="F2190" s="195">
        <f t="shared" ca="1" si="166"/>
        <v>276.3690602124791</v>
      </c>
      <c r="G2190" s="195">
        <f t="shared" ca="1" si="167"/>
        <v>34.215775950705051</v>
      </c>
      <c r="H2190" s="195">
        <f t="shared" ca="1" si="168"/>
        <v>26.369060212479098</v>
      </c>
      <c r="O2190" s="154"/>
      <c r="P2190" s="154"/>
    </row>
    <row r="2191" spans="3:16" hidden="1" outlineLevel="2">
      <c r="C2191" s="179">
        <v>2167</v>
      </c>
      <c r="D2191" s="195">
        <f t="shared" ca="1" si="169"/>
        <v>0.75258464805603398</v>
      </c>
      <c r="E2191" s="195">
        <f t="shared" ca="1" si="165"/>
        <v>290.38992392759144</v>
      </c>
      <c r="F2191" s="195">
        <f t="shared" ca="1" si="166"/>
        <v>280.71526832007265</v>
      </c>
      <c r="G2191" s="195">
        <f t="shared" ca="1" si="167"/>
        <v>40.38992392759144</v>
      </c>
      <c r="H2191" s="195">
        <f t="shared" ca="1" si="168"/>
        <v>30.715268320072653</v>
      </c>
      <c r="O2191" s="154"/>
      <c r="P2191" s="154"/>
    </row>
    <row r="2192" spans="3:16" hidden="1" outlineLevel="2">
      <c r="C2192" s="179">
        <v>2168</v>
      </c>
      <c r="D2192" s="195">
        <f t="shared" ca="1" si="169"/>
        <v>0.96544904139938681</v>
      </c>
      <c r="E2192" s="195">
        <f t="shared" ca="1" si="165"/>
        <v>304.29396731968228</v>
      </c>
      <c r="F2192" s="195">
        <f t="shared" ca="1" si="166"/>
        <v>290.41141970815977</v>
      </c>
      <c r="G2192" s="195">
        <f t="shared" ca="1" si="167"/>
        <v>54.293967319682281</v>
      </c>
      <c r="H2192" s="195">
        <f t="shared" ca="1" si="168"/>
        <v>40.411419708159769</v>
      </c>
      <c r="O2192" s="154"/>
      <c r="P2192" s="154"/>
    </row>
    <row r="2193" spans="3:16" hidden="1" outlineLevel="2">
      <c r="C2193" s="179">
        <v>2169</v>
      </c>
      <c r="D2193" s="195">
        <f t="shared" ca="1" si="169"/>
        <v>-0.47579228340103835</v>
      </c>
      <c r="E2193" s="195">
        <f t="shared" ca="1" si="165"/>
        <v>221.70128252623027</v>
      </c>
      <c r="F2193" s="195">
        <f t="shared" ca="1" si="166"/>
        <v>230.76062997974756</v>
      </c>
      <c r="G2193" s="195">
        <f t="shared" ca="1" si="167"/>
        <v>0</v>
      </c>
      <c r="H2193" s="195">
        <f t="shared" ca="1" si="168"/>
        <v>0</v>
      </c>
      <c r="O2193" s="154"/>
      <c r="P2193" s="154"/>
    </row>
    <row r="2194" spans="3:16" hidden="1" outlineLevel="2">
      <c r="C2194" s="179">
        <v>2170</v>
      </c>
      <c r="D2194" s="195">
        <f t="shared" ca="1" si="169"/>
        <v>-0.97178876035807615</v>
      </c>
      <c r="E2194" s="195">
        <f t="shared" ca="1" si="165"/>
        <v>198.8106161606668</v>
      </c>
      <c r="F2194" s="195">
        <f t="shared" ca="1" si="166"/>
        <v>213.20536309038181</v>
      </c>
      <c r="G2194" s="195">
        <f t="shared" ca="1" si="167"/>
        <v>0</v>
      </c>
      <c r="H2194" s="195">
        <f t="shared" ca="1" si="168"/>
        <v>0</v>
      </c>
      <c r="O2194" s="154"/>
      <c r="P2194" s="154"/>
    </row>
    <row r="2195" spans="3:16" hidden="1" outlineLevel="2">
      <c r="C2195" s="179">
        <v>2171</v>
      </c>
      <c r="D2195" s="195">
        <f t="shared" ca="1" si="169"/>
        <v>1.3076688652062527</v>
      </c>
      <c r="E2195" s="195">
        <f t="shared" ca="1" si="165"/>
        <v>328.0563184462145</v>
      </c>
      <c r="F2195" s="195">
        <f t="shared" ca="1" si="166"/>
        <v>306.70675296187437</v>
      </c>
      <c r="G2195" s="195">
        <f t="shared" ca="1" si="167"/>
        <v>78.056318446214505</v>
      </c>
      <c r="H2195" s="195">
        <f t="shared" ca="1" si="168"/>
        <v>56.706752961874372</v>
      </c>
      <c r="O2195" s="154"/>
      <c r="P2195" s="154"/>
    </row>
    <row r="2196" spans="3:16" hidden="1" outlineLevel="2">
      <c r="C2196" s="179">
        <v>2172</v>
      </c>
      <c r="D2196" s="195">
        <f t="shared" ca="1" si="169"/>
        <v>-0.13744881956113134</v>
      </c>
      <c r="E2196" s="195">
        <f t="shared" ca="1" si="165"/>
        <v>238.81048050465992</v>
      </c>
      <c r="F2196" s="195">
        <f t="shared" ca="1" si="166"/>
        <v>243.55822623474424</v>
      </c>
      <c r="G2196" s="195">
        <f t="shared" ca="1" si="167"/>
        <v>0</v>
      </c>
      <c r="H2196" s="195">
        <f t="shared" ca="1" si="168"/>
        <v>0</v>
      </c>
      <c r="O2196" s="154"/>
      <c r="P2196" s="154"/>
    </row>
    <row r="2197" spans="3:16" hidden="1" outlineLevel="2">
      <c r="C2197" s="179">
        <v>2173</v>
      </c>
      <c r="D2197" s="195">
        <f t="shared" ca="1" si="169"/>
        <v>-0.49197571633834186</v>
      </c>
      <c r="E2197" s="195">
        <f t="shared" ca="1" si="165"/>
        <v>220.91436714661543</v>
      </c>
      <c r="F2197" s="195">
        <f t="shared" ca="1" si="166"/>
        <v>230.16564292500445</v>
      </c>
      <c r="G2197" s="195">
        <f t="shared" ca="1" si="167"/>
        <v>0</v>
      </c>
      <c r="H2197" s="195">
        <f t="shared" ca="1" si="168"/>
        <v>0</v>
      </c>
      <c r="O2197" s="154"/>
      <c r="P2197" s="154"/>
    </row>
    <row r="2198" spans="3:16" hidden="1" outlineLevel="2">
      <c r="C2198" s="179">
        <v>2174</v>
      </c>
      <c r="D2198" s="195">
        <f t="shared" ca="1" si="169"/>
        <v>0.98975067585916743</v>
      </c>
      <c r="E2198" s="195">
        <f t="shared" ca="1" si="165"/>
        <v>305.92307525106821</v>
      </c>
      <c r="F2198" s="195">
        <f t="shared" ca="1" si="166"/>
        <v>291.53946598222439</v>
      </c>
      <c r="G2198" s="195">
        <f t="shared" ca="1" si="167"/>
        <v>55.923075251068212</v>
      </c>
      <c r="H2198" s="195">
        <f t="shared" ca="1" si="168"/>
        <v>41.539465982224385</v>
      </c>
      <c r="O2198" s="154"/>
      <c r="P2198" s="154"/>
    </row>
    <row r="2199" spans="3:16" hidden="1" outlineLevel="2">
      <c r="C2199" s="179">
        <v>2175</v>
      </c>
      <c r="D2199" s="195">
        <f t="shared" ca="1" si="169"/>
        <v>1.3295240108210873</v>
      </c>
      <c r="E2199" s="195">
        <f t="shared" ca="1" si="165"/>
        <v>329.63540640023001</v>
      </c>
      <c r="F2199" s="195">
        <f t="shared" ca="1" si="166"/>
        <v>307.77795152976341</v>
      </c>
      <c r="G2199" s="195">
        <f t="shared" ca="1" si="167"/>
        <v>79.635406400230011</v>
      </c>
      <c r="H2199" s="195">
        <f t="shared" ca="1" si="168"/>
        <v>57.777951529763413</v>
      </c>
      <c r="O2199" s="154"/>
      <c r="P2199" s="154"/>
    </row>
    <row r="2200" spans="3:16" hidden="1" outlineLevel="2">
      <c r="C2200" s="179">
        <v>2176</v>
      </c>
      <c r="D2200" s="195">
        <f t="shared" ca="1" si="169"/>
        <v>-0.39907133584831</v>
      </c>
      <c r="E2200" s="195">
        <f t="shared" ca="1" si="165"/>
        <v>225.47013190095061</v>
      </c>
      <c r="F2200" s="195">
        <f t="shared" ca="1" si="166"/>
        <v>233.60228733281195</v>
      </c>
      <c r="G2200" s="195">
        <f t="shared" ca="1" si="167"/>
        <v>0</v>
      </c>
      <c r="H2200" s="195">
        <f t="shared" ca="1" si="168"/>
        <v>0</v>
      </c>
      <c r="O2200" s="154"/>
      <c r="P2200" s="154"/>
    </row>
    <row r="2201" spans="3:16" hidden="1" outlineLevel="2">
      <c r="C2201" s="179">
        <v>2177</v>
      </c>
      <c r="D2201" s="195">
        <f t="shared" ca="1" si="169"/>
        <v>1.2988913225111163</v>
      </c>
      <c r="E2201" s="195">
        <f t="shared" ref="E2201:E2264" ca="1" si="170">$H$9 * EXP(($H$17 - $H$18 - ($H$11^2)/2)*$H$14 + $H$11*SQRT($H$14)*D2201)</f>
        <v>327.42425058084183</v>
      </c>
      <c r="F2201" s="195">
        <f t="shared" ref="F2201:F2264" ca="1" si="171">$H$9 * EXP(($H$17 - $H$18 - ($H$12^2)/2)*$H$14 + $H$12*SQRT($H$14)*D2201)</f>
        <v>306.27758440154616</v>
      </c>
      <c r="G2201" s="195">
        <f t="shared" ref="G2201:G2264" ca="1" si="172">MAX(E2201-$H$16, 0)</f>
        <v>77.424250580841829</v>
      </c>
      <c r="H2201" s="195">
        <f t="shared" ref="H2201:H2264" ca="1" si="173">MAX(F2201-$H$16, 0)</f>
        <v>56.277584401546164</v>
      </c>
      <c r="O2201" s="154"/>
      <c r="P2201" s="154"/>
    </row>
    <row r="2202" spans="3:16" hidden="1" outlineLevel="2">
      <c r="C2202" s="179">
        <v>2178</v>
      </c>
      <c r="D2202" s="195">
        <f t="shared" ref="D2202:D2265" ca="1" si="174">_xlfn.NORM.S.INV(RAND())</f>
        <v>1.5412525467359997</v>
      </c>
      <c r="E2202" s="195">
        <f t="shared" ca="1" si="170"/>
        <v>345.33235312185445</v>
      </c>
      <c r="F2202" s="195">
        <f t="shared" ca="1" si="171"/>
        <v>318.35118108488717</v>
      </c>
      <c r="G2202" s="195">
        <f t="shared" ca="1" si="172"/>
        <v>95.332353121854453</v>
      </c>
      <c r="H2202" s="195">
        <f t="shared" ca="1" si="173"/>
        <v>68.351181084887173</v>
      </c>
      <c r="O2202" s="154"/>
      <c r="P2202" s="154"/>
    </row>
    <row r="2203" spans="3:16" hidden="1" outlineLevel="2">
      <c r="C2203" s="179">
        <v>2179</v>
      </c>
      <c r="D2203" s="195">
        <f t="shared" ca="1" si="174"/>
        <v>0.10640880032145937</v>
      </c>
      <c r="E2203" s="195">
        <f t="shared" ca="1" si="170"/>
        <v>251.95477665270684</v>
      </c>
      <c r="F2203" s="195">
        <f t="shared" ca="1" si="171"/>
        <v>253.21983880496595</v>
      </c>
      <c r="G2203" s="195">
        <f t="shared" ca="1" si="172"/>
        <v>1.9547766527068404</v>
      </c>
      <c r="H2203" s="195">
        <f t="shared" ca="1" si="173"/>
        <v>3.2198388049659457</v>
      </c>
      <c r="O2203" s="154"/>
      <c r="P2203" s="154"/>
    </row>
    <row r="2204" spans="3:16" hidden="1" outlineLevel="2">
      <c r="C2204" s="179">
        <v>2180</v>
      </c>
      <c r="D2204" s="195">
        <f t="shared" ca="1" si="174"/>
        <v>-0.41853056823684553</v>
      </c>
      <c r="E2204" s="195">
        <f t="shared" ca="1" si="170"/>
        <v>224.50819250767051</v>
      </c>
      <c r="F2204" s="195">
        <f t="shared" ca="1" si="171"/>
        <v>232.87824406334954</v>
      </c>
      <c r="G2204" s="195">
        <f t="shared" ca="1" si="172"/>
        <v>0</v>
      </c>
      <c r="H2204" s="195">
        <f t="shared" ca="1" si="173"/>
        <v>0</v>
      </c>
      <c r="O2204" s="154"/>
      <c r="P2204" s="154"/>
    </row>
    <row r="2205" spans="3:16" hidden="1" outlineLevel="2">
      <c r="C2205" s="179">
        <v>2181</v>
      </c>
      <c r="D2205" s="195">
        <f t="shared" ca="1" si="174"/>
        <v>-1.1863470176021287</v>
      </c>
      <c r="E2205" s="195">
        <f t="shared" ca="1" si="170"/>
        <v>189.65580538937058</v>
      </c>
      <c r="F2205" s="195">
        <f t="shared" ca="1" si="171"/>
        <v>206.03125872031853</v>
      </c>
      <c r="G2205" s="195">
        <f t="shared" ca="1" si="172"/>
        <v>0</v>
      </c>
      <c r="H2205" s="195">
        <f t="shared" ca="1" si="173"/>
        <v>0</v>
      </c>
      <c r="O2205" s="154"/>
      <c r="P2205" s="154"/>
    </row>
    <row r="2206" spans="3:16" hidden="1" outlineLevel="2">
      <c r="C2206" s="179">
        <v>2182</v>
      </c>
      <c r="D2206" s="195">
        <f t="shared" ca="1" si="174"/>
        <v>-0.56556426510372237</v>
      </c>
      <c r="E2206" s="195">
        <f t="shared" ca="1" si="170"/>
        <v>217.37122120800444</v>
      </c>
      <c r="F2206" s="195">
        <f t="shared" ca="1" si="171"/>
        <v>227.47943461700856</v>
      </c>
      <c r="G2206" s="195">
        <f t="shared" ca="1" si="172"/>
        <v>0</v>
      </c>
      <c r="H2206" s="195">
        <f t="shared" ca="1" si="173"/>
        <v>0</v>
      </c>
      <c r="O2206" s="154"/>
      <c r="P2206" s="154"/>
    </row>
    <row r="2207" spans="3:16" hidden="1" outlineLevel="2">
      <c r="C2207" s="179">
        <v>2183</v>
      </c>
      <c r="D2207" s="195">
        <f t="shared" ca="1" si="174"/>
        <v>0.11377489097902101</v>
      </c>
      <c r="E2207" s="195">
        <f t="shared" ca="1" si="170"/>
        <v>252.36288193216052</v>
      </c>
      <c r="F2207" s="195">
        <f t="shared" ca="1" si="171"/>
        <v>253.51757087608917</v>
      </c>
      <c r="G2207" s="195">
        <f t="shared" ca="1" si="172"/>
        <v>2.3628819321605192</v>
      </c>
      <c r="H2207" s="195">
        <f t="shared" ca="1" si="173"/>
        <v>3.5175708760891666</v>
      </c>
      <c r="O2207" s="154"/>
      <c r="P2207" s="154"/>
    </row>
    <row r="2208" spans="3:16" hidden="1" outlineLevel="2">
      <c r="C2208" s="179">
        <v>2184</v>
      </c>
      <c r="D2208" s="195">
        <f t="shared" ca="1" si="174"/>
        <v>0.83552851043082088</v>
      </c>
      <c r="E2208" s="195">
        <f t="shared" ca="1" si="170"/>
        <v>295.73052553974611</v>
      </c>
      <c r="F2208" s="195">
        <f t="shared" ca="1" si="171"/>
        <v>284.45432760096946</v>
      </c>
      <c r="G2208" s="195">
        <f t="shared" ca="1" si="172"/>
        <v>45.730525539746111</v>
      </c>
      <c r="H2208" s="195">
        <f t="shared" ca="1" si="173"/>
        <v>34.454327600969464</v>
      </c>
      <c r="O2208" s="154"/>
      <c r="P2208" s="154"/>
    </row>
    <row r="2209" spans="3:16" hidden="1" outlineLevel="2">
      <c r="C2209" s="179">
        <v>2185</v>
      </c>
      <c r="D2209" s="195">
        <f t="shared" ca="1" si="174"/>
        <v>-0.57089126684918823</v>
      </c>
      <c r="E2209" s="195">
        <f t="shared" ca="1" si="170"/>
        <v>217.1169531399982</v>
      </c>
      <c r="F2209" s="195">
        <f t="shared" ca="1" si="171"/>
        <v>227.28620393027273</v>
      </c>
      <c r="G2209" s="195">
        <f t="shared" ca="1" si="172"/>
        <v>0</v>
      </c>
      <c r="H2209" s="195">
        <f t="shared" ca="1" si="173"/>
        <v>0</v>
      </c>
      <c r="O2209" s="154"/>
      <c r="P2209" s="154"/>
    </row>
    <row r="2210" spans="3:16" hidden="1" outlineLevel="2">
      <c r="C2210" s="179">
        <v>2186</v>
      </c>
      <c r="D2210" s="195">
        <f t="shared" ca="1" si="174"/>
        <v>-0.3719657909144925</v>
      </c>
      <c r="E2210" s="195">
        <f t="shared" ca="1" si="170"/>
        <v>226.8169287623285</v>
      </c>
      <c r="F2210" s="195">
        <f t="shared" ca="1" si="171"/>
        <v>234.61458951189337</v>
      </c>
      <c r="G2210" s="195">
        <f t="shared" ca="1" si="172"/>
        <v>0</v>
      </c>
      <c r="H2210" s="195">
        <f t="shared" ca="1" si="173"/>
        <v>0</v>
      </c>
      <c r="O2210" s="154"/>
      <c r="P2210" s="154"/>
    </row>
    <row r="2211" spans="3:16" hidden="1" outlineLevel="2">
      <c r="C2211" s="179">
        <v>2187</v>
      </c>
      <c r="D2211" s="195">
        <f t="shared" ca="1" si="174"/>
        <v>-0.75124676604786378</v>
      </c>
      <c r="E2211" s="195">
        <f t="shared" ca="1" si="170"/>
        <v>208.68151336018246</v>
      </c>
      <c r="F2211" s="195">
        <f t="shared" ca="1" si="171"/>
        <v>220.83997992542021</v>
      </c>
      <c r="G2211" s="195">
        <f t="shared" ca="1" si="172"/>
        <v>0</v>
      </c>
      <c r="H2211" s="195">
        <f t="shared" ca="1" si="173"/>
        <v>0</v>
      </c>
      <c r="O2211" s="154"/>
      <c r="P2211" s="154"/>
    </row>
    <row r="2212" spans="3:16" hidden="1" outlineLevel="2">
      <c r="C2212" s="179">
        <v>2188</v>
      </c>
      <c r="D2212" s="195">
        <f t="shared" ca="1" si="174"/>
        <v>2.6762700021658717E-2</v>
      </c>
      <c r="E2212" s="195">
        <f t="shared" ca="1" si="170"/>
        <v>247.5840489046611</v>
      </c>
      <c r="F2212" s="195">
        <f t="shared" ca="1" si="171"/>
        <v>250.02284506764286</v>
      </c>
      <c r="G2212" s="195">
        <f t="shared" ca="1" si="172"/>
        <v>0</v>
      </c>
      <c r="H2212" s="195">
        <f t="shared" ca="1" si="173"/>
        <v>2.2845067642862205E-2</v>
      </c>
      <c r="O2212" s="154"/>
      <c r="P2212" s="154"/>
    </row>
    <row r="2213" spans="3:16" hidden="1" outlineLevel="2">
      <c r="C2213" s="179">
        <v>2189</v>
      </c>
      <c r="D2213" s="195">
        <f t="shared" ca="1" si="174"/>
        <v>-0.27084118687185238</v>
      </c>
      <c r="E2213" s="195">
        <f t="shared" ca="1" si="170"/>
        <v>231.91290064144292</v>
      </c>
      <c r="F2213" s="195">
        <f t="shared" ca="1" si="171"/>
        <v>238.43012282579238</v>
      </c>
      <c r="G2213" s="195">
        <f t="shared" ca="1" si="172"/>
        <v>0</v>
      </c>
      <c r="H2213" s="195">
        <f t="shared" ca="1" si="173"/>
        <v>0</v>
      </c>
      <c r="O2213" s="154"/>
      <c r="P2213" s="154"/>
    </row>
    <row r="2214" spans="3:16" hidden="1" outlineLevel="2">
      <c r="C2214" s="179">
        <v>2190</v>
      </c>
      <c r="D2214" s="195">
        <f t="shared" ca="1" si="174"/>
        <v>-1.2313592890881115</v>
      </c>
      <c r="E2214" s="195">
        <f t="shared" ca="1" si="170"/>
        <v>187.78937264788772</v>
      </c>
      <c r="F2214" s="195">
        <f t="shared" ca="1" si="171"/>
        <v>204.55710983792051</v>
      </c>
      <c r="G2214" s="195">
        <f t="shared" ca="1" si="172"/>
        <v>0</v>
      </c>
      <c r="H2214" s="195">
        <f t="shared" ca="1" si="173"/>
        <v>0</v>
      </c>
      <c r="O2214" s="154"/>
      <c r="P2214" s="154"/>
    </row>
    <row r="2215" spans="3:16" hidden="1" outlineLevel="2">
      <c r="C2215" s="179">
        <v>2191</v>
      </c>
      <c r="D2215" s="195">
        <f t="shared" ca="1" si="174"/>
        <v>0.52625698372170893</v>
      </c>
      <c r="E2215" s="195">
        <f t="shared" ca="1" si="170"/>
        <v>276.30265651124336</v>
      </c>
      <c r="F2215" s="195">
        <f t="shared" ca="1" si="171"/>
        <v>270.76069396041345</v>
      </c>
      <c r="G2215" s="195">
        <f t="shared" ca="1" si="172"/>
        <v>26.302656511243356</v>
      </c>
      <c r="H2215" s="195">
        <f t="shared" ca="1" si="173"/>
        <v>20.760693960413448</v>
      </c>
      <c r="O2215" s="154"/>
      <c r="P2215" s="154"/>
    </row>
    <row r="2216" spans="3:16" hidden="1" outlineLevel="2">
      <c r="C2216" s="179">
        <v>2192</v>
      </c>
      <c r="D2216" s="195">
        <f t="shared" ca="1" si="174"/>
        <v>0.93271795520946998</v>
      </c>
      <c r="E2216" s="195">
        <f t="shared" ca="1" si="170"/>
        <v>302.11347709889145</v>
      </c>
      <c r="F2216" s="195">
        <f t="shared" ca="1" si="171"/>
        <v>288.89898581168069</v>
      </c>
      <c r="G2216" s="195">
        <f t="shared" ca="1" si="172"/>
        <v>52.113477098891451</v>
      </c>
      <c r="H2216" s="195">
        <f t="shared" ca="1" si="173"/>
        <v>38.898985811680689</v>
      </c>
      <c r="O2216" s="154"/>
      <c r="P2216" s="154"/>
    </row>
    <row r="2217" spans="3:16" hidden="1" outlineLevel="2">
      <c r="C2217" s="179">
        <v>2193</v>
      </c>
      <c r="D2217" s="195">
        <f t="shared" ca="1" si="174"/>
        <v>0.13747602066943981</v>
      </c>
      <c r="E2217" s="195">
        <f t="shared" ca="1" si="170"/>
        <v>253.68049192820081</v>
      </c>
      <c r="F2217" s="195">
        <f t="shared" ca="1" si="171"/>
        <v>254.47793082042804</v>
      </c>
      <c r="G2217" s="195">
        <f t="shared" ca="1" si="172"/>
        <v>3.6804919282008086</v>
      </c>
      <c r="H2217" s="195">
        <f t="shared" ca="1" si="173"/>
        <v>4.4779308204280426</v>
      </c>
      <c r="O2217" s="154"/>
      <c r="P2217" s="154"/>
    </row>
    <row r="2218" spans="3:16" hidden="1" outlineLevel="2">
      <c r="C2218" s="179">
        <v>2194</v>
      </c>
      <c r="D2218" s="195">
        <f t="shared" ca="1" si="174"/>
        <v>-1.0285473637141533</v>
      </c>
      <c r="E2218" s="195">
        <f t="shared" ca="1" si="170"/>
        <v>196.34669297418716</v>
      </c>
      <c r="F2218" s="195">
        <f t="shared" ca="1" si="171"/>
        <v>211.28359590371144</v>
      </c>
      <c r="G2218" s="195">
        <f t="shared" ca="1" si="172"/>
        <v>0</v>
      </c>
      <c r="H2218" s="195">
        <f t="shared" ca="1" si="173"/>
        <v>0</v>
      </c>
      <c r="O2218" s="154"/>
      <c r="P2218" s="154"/>
    </row>
    <row r="2219" spans="3:16" hidden="1" outlineLevel="2">
      <c r="C2219" s="179">
        <v>2195</v>
      </c>
      <c r="D2219" s="195">
        <f t="shared" ca="1" si="174"/>
        <v>0.54727329791424284</v>
      </c>
      <c r="E2219" s="195">
        <f t="shared" ca="1" si="170"/>
        <v>277.58146576331762</v>
      </c>
      <c r="F2219" s="195">
        <f t="shared" ca="1" si="171"/>
        <v>271.66999154462326</v>
      </c>
      <c r="G2219" s="195">
        <f t="shared" ca="1" si="172"/>
        <v>27.581465763317624</v>
      </c>
      <c r="H2219" s="195">
        <f t="shared" ca="1" si="173"/>
        <v>21.669991544623258</v>
      </c>
      <c r="O2219" s="154"/>
      <c r="P2219" s="154"/>
    </row>
    <row r="2220" spans="3:16" hidden="1" outlineLevel="2">
      <c r="C2220" s="179">
        <v>2196</v>
      </c>
      <c r="D2220" s="195">
        <f t="shared" ca="1" si="174"/>
        <v>0.7707759808107808</v>
      </c>
      <c r="E2220" s="195">
        <f t="shared" ca="1" si="170"/>
        <v>291.55291221049208</v>
      </c>
      <c r="F2220" s="195">
        <f t="shared" ca="1" si="171"/>
        <v>281.53109237789067</v>
      </c>
      <c r="G2220" s="195">
        <f t="shared" ca="1" si="172"/>
        <v>41.552912210492082</v>
      </c>
      <c r="H2220" s="195">
        <f t="shared" ca="1" si="173"/>
        <v>31.531092377890673</v>
      </c>
      <c r="O2220" s="154"/>
      <c r="P2220" s="154"/>
    </row>
    <row r="2221" spans="3:16" hidden="1" outlineLevel="2">
      <c r="C2221" s="179">
        <v>2197</v>
      </c>
      <c r="D2221" s="195">
        <f t="shared" ca="1" si="174"/>
        <v>-0.81710987522998657</v>
      </c>
      <c r="E2221" s="195">
        <f t="shared" ca="1" si="170"/>
        <v>205.68339556487732</v>
      </c>
      <c r="F2221" s="195">
        <f t="shared" ca="1" si="171"/>
        <v>218.53176629577254</v>
      </c>
      <c r="G2221" s="195">
        <f t="shared" ca="1" si="172"/>
        <v>0</v>
      </c>
      <c r="H2221" s="195">
        <f t="shared" ca="1" si="173"/>
        <v>0</v>
      </c>
      <c r="O2221" s="154"/>
      <c r="P2221" s="154"/>
    </row>
    <row r="2222" spans="3:16" hidden="1" outlineLevel="2">
      <c r="C2222" s="179">
        <v>2198</v>
      </c>
      <c r="D2222" s="195">
        <f t="shared" ca="1" si="174"/>
        <v>-0.62500383462868192</v>
      </c>
      <c r="E2222" s="195">
        <f t="shared" ca="1" si="170"/>
        <v>214.55085206140467</v>
      </c>
      <c r="F2222" s="195">
        <f t="shared" ca="1" si="171"/>
        <v>225.33261272021616</v>
      </c>
      <c r="G2222" s="195">
        <f t="shared" ca="1" si="172"/>
        <v>0</v>
      </c>
      <c r="H2222" s="195">
        <f t="shared" ca="1" si="173"/>
        <v>0</v>
      </c>
      <c r="O2222" s="154"/>
      <c r="P2222" s="154"/>
    </row>
    <row r="2223" spans="3:16" hidden="1" outlineLevel="2">
      <c r="C2223" s="179">
        <v>2199</v>
      </c>
      <c r="D2223" s="195">
        <f t="shared" ca="1" si="174"/>
        <v>-0.33078291334092014</v>
      </c>
      <c r="E2223" s="195">
        <f t="shared" ca="1" si="170"/>
        <v>228.87860073424412</v>
      </c>
      <c r="F2223" s="195">
        <f t="shared" ca="1" si="171"/>
        <v>236.16103543192079</v>
      </c>
      <c r="G2223" s="195">
        <f t="shared" ca="1" si="172"/>
        <v>0</v>
      </c>
      <c r="H2223" s="195">
        <f t="shared" ca="1" si="173"/>
        <v>0</v>
      </c>
      <c r="O2223" s="154"/>
      <c r="P2223" s="154"/>
    </row>
    <row r="2224" spans="3:16" hidden="1" outlineLevel="2">
      <c r="C2224" s="179">
        <v>2200</v>
      </c>
      <c r="D2224" s="195">
        <f t="shared" ca="1" si="174"/>
        <v>0.9079771219748316</v>
      </c>
      <c r="E2224" s="195">
        <f t="shared" ca="1" si="170"/>
        <v>300.47565916089422</v>
      </c>
      <c r="F2224" s="195">
        <f t="shared" ca="1" si="171"/>
        <v>287.76099380314912</v>
      </c>
      <c r="G2224" s="195">
        <f t="shared" ca="1" si="172"/>
        <v>50.475659160894224</v>
      </c>
      <c r="H2224" s="195">
        <f t="shared" ca="1" si="173"/>
        <v>37.76099380314912</v>
      </c>
      <c r="O2224" s="154"/>
      <c r="P2224" s="154"/>
    </row>
    <row r="2225" spans="3:16" hidden="1" outlineLevel="2">
      <c r="C2225" s="179">
        <v>2201</v>
      </c>
      <c r="D2225" s="195">
        <f t="shared" ca="1" si="174"/>
        <v>0.28896093205972606</v>
      </c>
      <c r="E2225" s="195">
        <f t="shared" ca="1" si="170"/>
        <v>262.26598036649648</v>
      </c>
      <c r="F2225" s="195">
        <f t="shared" ca="1" si="171"/>
        <v>260.70255722152791</v>
      </c>
      <c r="G2225" s="195">
        <f t="shared" ca="1" si="172"/>
        <v>12.265980366496478</v>
      </c>
      <c r="H2225" s="195">
        <f t="shared" ca="1" si="173"/>
        <v>10.702557221527911</v>
      </c>
      <c r="O2225" s="154"/>
      <c r="P2225" s="154"/>
    </row>
    <row r="2226" spans="3:16" hidden="1" outlineLevel="2">
      <c r="C2226" s="179">
        <v>2202</v>
      </c>
      <c r="D2226" s="195">
        <f t="shared" ca="1" si="174"/>
        <v>0.10941063864376657</v>
      </c>
      <c r="E2226" s="195">
        <f t="shared" ca="1" si="170"/>
        <v>252.12100848434918</v>
      </c>
      <c r="F2226" s="195">
        <f t="shared" ca="1" si="171"/>
        <v>253.34112870938688</v>
      </c>
      <c r="G2226" s="195">
        <f t="shared" ca="1" si="172"/>
        <v>2.1210084843491757</v>
      </c>
      <c r="H2226" s="195">
        <f t="shared" ca="1" si="173"/>
        <v>3.3411287093868793</v>
      </c>
      <c r="O2226" s="154"/>
      <c r="P2226" s="154"/>
    </row>
    <row r="2227" spans="3:16" hidden="1" outlineLevel="2">
      <c r="C2227" s="179">
        <v>2203</v>
      </c>
      <c r="D2227" s="195">
        <f t="shared" ca="1" si="174"/>
        <v>0.20093055818356934</v>
      </c>
      <c r="E2227" s="195">
        <f t="shared" ca="1" si="170"/>
        <v>257.24206449951794</v>
      </c>
      <c r="F2227" s="195">
        <f t="shared" ca="1" si="171"/>
        <v>257.06702844320256</v>
      </c>
      <c r="G2227" s="195">
        <f t="shared" ca="1" si="172"/>
        <v>7.2420644995179373</v>
      </c>
      <c r="H2227" s="195">
        <f t="shared" ca="1" si="173"/>
        <v>7.0670284432025596</v>
      </c>
      <c r="O2227" s="154"/>
      <c r="P2227" s="154"/>
    </row>
    <row r="2228" spans="3:16" hidden="1" outlineLevel="2">
      <c r="C2228" s="179">
        <v>2204</v>
      </c>
      <c r="D2228" s="195">
        <f t="shared" ca="1" si="174"/>
        <v>0.50418221789743767</v>
      </c>
      <c r="E2228" s="195">
        <f t="shared" ca="1" si="170"/>
        <v>274.96578564661297</v>
      </c>
      <c r="F2228" s="195">
        <f t="shared" ca="1" si="171"/>
        <v>269.80887819399106</v>
      </c>
      <c r="G2228" s="195">
        <f t="shared" ca="1" si="172"/>
        <v>24.965785646612972</v>
      </c>
      <c r="H2228" s="195">
        <f t="shared" ca="1" si="173"/>
        <v>19.808878193991063</v>
      </c>
      <c r="O2228" s="154"/>
      <c r="P2228" s="154"/>
    </row>
    <row r="2229" spans="3:16" hidden="1" outlineLevel="2">
      <c r="C2229" s="179">
        <v>2205</v>
      </c>
      <c r="D2229" s="195">
        <f t="shared" ca="1" si="174"/>
        <v>-0.80509535523455622</v>
      </c>
      <c r="E2229" s="195">
        <f t="shared" ca="1" si="170"/>
        <v>206.22707145396026</v>
      </c>
      <c r="F2229" s="195">
        <f t="shared" ca="1" si="171"/>
        <v>218.95101612946914</v>
      </c>
      <c r="G2229" s="195">
        <f t="shared" ca="1" si="172"/>
        <v>0</v>
      </c>
      <c r="H2229" s="195">
        <f t="shared" ca="1" si="173"/>
        <v>0</v>
      </c>
      <c r="O2229" s="154"/>
      <c r="P2229" s="154"/>
    </row>
    <row r="2230" spans="3:16" hidden="1" outlineLevel="2">
      <c r="C2230" s="179">
        <v>2206</v>
      </c>
      <c r="D2230" s="195">
        <f t="shared" ca="1" si="174"/>
        <v>1.2132723727334958</v>
      </c>
      <c r="E2230" s="195">
        <f t="shared" ca="1" si="170"/>
        <v>321.3223760282736</v>
      </c>
      <c r="F2230" s="195">
        <f t="shared" ca="1" si="171"/>
        <v>302.1227071291118</v>
      </c>
      <c r="G2230" s="195">
        <f t="shared" ca="1" si="172"/>
        <v>71.322376028273595</v>
      </c>
      <c r="H2230" s="195">
        <f t="shared" ca="1" si="173"/>
        <v>52.122707129111802</v>
      </c>
      <c r="O2230" s="154"/>
      <c r="P2230" s="154"/>
    </row>
    <row r="2231" spans="3:16" hidden="1" outlineLevel="2">
      <c r="C2231" s="179">
        <v>2207</v>
      </c>
      <c r="D2231" s="195">
        <f t="shared" ca="1" si="174"/>
        <v>-1.1316108001199192</v>
      </c>
      <c r="E2231" s="195">
        <f t="shared" ca="1" si="170"/>
        <v>191.95045358106228</v>
      </c>
      <c r="F2231" s="195">
        <f t="shared" ca="1" si="171"/>
        <v>207.83818748159894</v>
      </c>
      <c r="G2231" s="195">
        <f t="shared" ca="1" si="172"/>
        <v>0</v>
      </c>
      <c r="H2231" s="195">
        <f t="shared" ca="1" si="173"/>
        <v>0</v>
      </c>
      <c r="O2231" s="154"/>
      <c r="P2231" s="154"/>
    </row>
    <row r="2232" spans="3:16" hidden="1" outlineLevel="2">
      <c r="C2232" s="179">
        <v>2208</v>
      </c>
      <c r="D2232" s="195">
        <f t="shared" ca="1" si="174"/>
        <v>0.62718262667145963</v>
      </c>
      <c r="E2232" s="195">
        <f t="shared" ca="1" si="170"/>
        <v>282.49809116575051</v>
      </c>
      <c r="F2232" s="195">
        <f t="shared" ca="1" si="171"/>
        <v>275.15533728626957</v>
      </c>
      <c r="G2232" s="195">
        <f t="shared" ca="1" si="172"/>
        <v>32.498091165750509</v>
      </c>
      <c r="H2232" s="195">
        <f t="shared" ca="1" si="173"/>
        <v>25.155337286269571</v>
      </c>
      <c r="O2232" s="154"/>
      <c r="P2232" s="154"/>
    </row>
    <row r="2233" spans="3:16" hidden="1" outlineLevel="2">
      <c r="C2233" s="179">
        <v>2209</v>
      </c>
      <c r="D2233" s="195">
        <f t="shared" ca="1" si="174"/>
        <v>8.9957030281737044E-2</v>
      </c>
      <c r="E2233" s="195">
        <f t="shared" ca="1" si="170"/>
        <v>251.04567675869009</v>
      </c>
      <c r="F2233" s="195">
        <f t="shared" ca="1" si="171"/>
        <v>252.55613208425129</v>
      </c>
      <c r="G2233" s="195">
        <f t="shared" ca="1" si="172"/>
        <v>1.0456767586900924</v>
      </c>
      <c r="H2233" s="195">
        <f t="shared" ca="1" si="173"/>
        <v>2.5561320842512885</v>
      </c>
      <c r="O2233" s="154"/>
      <c r="P2233" s="154"/>
    </row>
    <row r="2234" spans="3:16" hidden="1" outlineLevel="2">
      <c r="C2234" s="179">
        <v>2210</v>
      </c>
      <c r="D2234" s="195">
        <f t="shared" ca="1" si="174"/>
        <v>0.23334150429503206</v>
      </c>
      <c r="E2234" s="195">
        <f t="shared" ca="1" si="170"/>
        <v>259.08047304050604</v>
      </c>
      <c r="F2234" s="195">
        <f t="shared" ca="1" si="171"/>
        <v>258.39961968229511</v>
      </c>
      <c r="G2234" s="195">
        <f t="shared" ca="1" si="172"/>
        <v>9.0804730405060354</v>
      </c>
      <c r="H2234" s="195">
        <f t="shared" ca="1" si="173"/>
        <v>8.3996196822951106</v>
      </c>
      <c r="O2234" s="154"/>
      <c r="P2234" s="154"/>
    </row>
    <row r="2235" spans="3:16" hidden="1" outlineLevel="2">
      <c r="C2235" s="179">
        <v>2211</v>
      </c>
      <c r="D2235" s="195">
        <f t="shared" ca="1" si="174"/>
        <v>-2.4010277293553987E-2</v>
      </c>
      <c r="E2235" s="195">
        <f t="shared" ca="1" si="170"/>
        <v>244.83744394008218</v>
      </c>
      <c r="F2235" s="195">
        <f t="shared" ca="1" si="171"/>
        <v>248.00591739921413</v>
      </c>
      <c r="G2235" s="195">
        <f t="shared" ca="1" si="172"/>
        <v>0</v>
      </c>
      <c r="H2235" s="195">
        <f t="shared" ca="1" si="173"/>
        <v>0</v>
      </c>
      <c r="O2235" s="154"/>
      <c r="P2235" s="154"/>
    </row>
    <row r="2236" spans="3:16" hidden="1" outlineLevel="2">
      <c r="C2236" s="179">
        <v>2212</v>
      </c>
      <c r="D2236" s="195">
        <f t="shared" ca="1" si="174"/>
        <v>0.97731768594552493</v>
      </c>
      <c r="E2236" s="195">
        <f t="shared" ca="1" si="170"/>
        <v>305.08851857560575</v>
      </c>
      <c r="F2236" s="195">
        <f t="shared" ca="1" si="171"/>
        <v>290.96179845735304</v>
      </c>
      <c r="G2236" s="195">
        <f t="shared" ca="1" si="172"/>
        <v>55.088518575605747</v>
      </c>
      <c r="H2236" s="195">
        <f t="shared" ca="1" si="173"/>
        <v>40.961798457353041</v>
      </c>
      <c r="O2236" s="154"/>
      <c r="P2236" s="154"/>
    </row>
    <row r="2237" spans="3:16" hidden="1" outlineLevel="2">
      <c r="C2237" s="179">
        <v>2213</v>
      </c>
      <c r="D2237" s="195">
        <f t="shared" ca="1" si="174"/>
        <v>1.1685236609459262</v>
      </c>
      <c r="E2237" s="195">
        <f t="shared" ca="1" si="170"/>
        <v>318.17861638295881</v>
      </c>
      <c r="F2237" s="195">
        <f t="shared" ca="1" si="171"/>
        <v>299.97363829447664</v>
      </c>
      <c r="G2237" s="195">
        <f t="shared" ca="1" si="172"/>
        <v>68.178616382958808</v>
      </c>
      <c r="H2237" s="195">
        <f t="shared" ca="1" si="173"/>
        <v>49.973638294476643</v>
      </c>
      <c r="O2237" s="154"/>
      <c r="P2237" s="154"/>
    </row>
    <row r="2238" spans="3:16" hidden="1" outlineLevel="2">
      <c r="C2238" s="179">
        <v>2214</v>
      </c>
      <c r="D2238" s="195">
        <f t="shared" ca="1" si="174"/>
        <v>-0.97687154249590646</v>
      </c>
      <c r="E2238" s="195">
        <f t="shared" ca="1" si="170"/>
        <v>198.58871495863897</v>
      </c>
      <c r="F2238" s="195">
        <f t="shared" ca="1" si="171"/>
        <v>213.03255693942472</v>
      </c>
      <c r="G2238" s="195">
        <f t="shared" ca="1" si="172"/>
        <v>0</v>
      </c>
      <c r="H2238" s="195">
        <f t="shared" ca="1" si="173"/>
        <v>0</v>
      </c>
      <c r="O2238" s="154"/>
      <c r="P2238" s="154"/>
    </row>
    <row r="2239" spans="3:16" hidden="1" outlineLevel="2">
      <c r="C2239" s="179">
        <v>2215</v>
      </c>
      <c r="D2239" s="195">
        <f t="shared" ca="1" si="174"/>
        <v>-1.4082946439674686</v>
      </c>
      <c r="E2239" s="195">
        <f t="shared" ca="1" si="170"/>
        <v>180.62905404216133</v>
      </c>
      <c r="F2239" s="195">
        <f t="shared" ca="1" si="171"/>
        <v>198.8639936952637</v>
      </c>
      <c r="G2239" s="195">
        <f t="shared" ca="1" si="172"/>
        <v>0</v>
      </c>
      <c r="H2239" s="195">
        <f t="shared" ca="1" si="173"/>
        <v>0</v>
      </c>
      <c r="O2239" s="154"/>
      <c r="P2239" s="154"/>
    </row>
    <row r="2240" spans="3:16" hidden="1" outlineLevel="2">
      <c r="C2240" s="179">
        <v>2216</v>
      </c>
      <c r="D2240" s="195">
        <f t="shared" ca="1" si="174"/>
        <v>-1.7056581783200659</v>
      </c>
      <c r="E2240" s="195">
        <f t="shared" ca="1" si="170"/>
        <v>169.20484294590383</v>
      </c>
      <c r="F2240" s="195">
        <f t="shared" ca="1" si="171"/>
        <v>189.65060771499469</v>
      </c>
      <c r="G2240" s="195">
        <f t="shared" ca="1" si="172"/>
        <v>0</v>
      </c>
      <c r="H2240" s="195">
        <f t="shared" ca="1" si="173"/>
        <v>0</v>
      </c>
      <c r="O2240" s="154"/>
      <c r="P2240" s="154"/>
    </row>
    <row r="2241" spans="3:16" hidden="1" outlineLevel="2">
      <c r="C2241" s="179">
        <v>2217</v>
      </c>
      <c r="D2241" s="195">
        <f t="shared" ca="1" si="174"/>
        <v>0.78786347469981832</v>
      </c>
      <c r="E2241" s="195">
        <f t="shared" ca="1" si="170"/>
        <v>292.6495730495289</v>
      </c>
      <c r="F2241" s="195">
        <f t="shared" ca="1" si="171"/>
        <v>282.29957214361048</v>
      </c>
      <c r="G2241" s="195">
        <f t="shared" ca="1" si="172"/>
        <v>42.649573049528897</v>
      </c>
      <c r="H2241" s="195">
        <f t="shared" ca="1" si="173"/>
        <v>32.299572143610476</v>
      </c>
      <c r="O2241" s="154"/>
      <c r="P2241" s="154"/>
    </row>
    <row r="2242" spans="3:16" hidden="1" outlineLevel="2">
      <c r="C2242" s="179">
        <v>2218</v>
      </c>
      <c r="D2242" s="195">
        <f t="shared" ca="1" si="174"/>
        <v>0.63652448273658868</v>
      </c>
      <c r="E2242" s="195">
        <f t="shared" ca="1" si="170"/>
        <v>283.07852876923869</v>
      </c>
      <c r="F2242" s="195">
        <f t="shared" ca="1" si="171"/>
        <v>275.56570237019321</v>
      </c>
      <c r="G2242" s="195">
        <f t="shared" ca="1" si="172"/>
        <v>33.078528769238687</v>
      </c>
      <c r="H2242" s="195">
        <f t="shared" ca="1" si="173"/>
        <v>25.565702370193208</v>
      </c>
      <c r="O2242" s="154"/>
      <c r="P2242" s="154"/>
    </row>
    <row r="2243" spans="3:16" hidden="1" outlineLevel="2">
      <c r="C2243" s="179">
        <v>2219</v>
      </c>
      <c r="D2243" s="195">
        <f t="shared" ca="1" si="174"/>
        <v>-0.24145266980280317</v>
      </c>
      <c r="E2243" s="195">
        <f t="shared" ca="1" si="170"/>
        <v>233.41523482399586</v>
      </c>
      <c r="F2243" s="195">
        <f t="shared" ca="1" si="171"/>
        <v>239.55057384651332</v>
      </c>
      <c r="G2243" s="195">
        <f t="shared" ca="1" si="172"/>
        <v>0</v>
      </c>
      <c r="H2243" s="195">
        <f t="shared" ca="1" si="173"/>
        <v>0</v>
      </c>
      <c r="O2243" s="154"/>
      <c r="P2243" s="154"/>
    </row>
    <row r="2244" spans="3:16" hidden="1" outlineLevel="2">
      <c r="C2244" s="179">
        <v>2220</v>
      </c>
      <c r="D2244" s="195">
        <f t="shared" ca="1" si="174"/>
        <v>0.97685604599539766</v>
      </c>
      <c r="E2244" s="195">
        <f t="shared" ca="1" si="170"/>
        <v>305.05757515694279</v>
      </c>
      <c r="F2244" s="195">
        <f t="shared" ca="1" si="171"/>
        <v>290.94037157407439</v>
      </c>
      <c r="G2244" s="195">
        <f t="shared" ca="1" si="172"/>
        <v>55.057575156942789</v>
      </c>
      <c r="H2244" s="195">
        <f t="shared" ca="1" si="173"/>
        <v>40.940371574074391</v>
      </c>
      <c r="O2244" s="154"/>
      <c r="P2244" s="154"/>
    </row>
    <row r="2245" spans="3:16" hidden="1" outlineLevel="2">
      <c r="C2245" s="179">
        <v>2221</v>
      </c>
      <c r="D2245" s="195">
        <f t="shared" ca="1" si="174"/>
        <v>0.60383928805363296</v>
      </c>
      <c r="E2245" s="195">
        <f t="shared" ca="1" si="170"/>
        <v>281.05289664484513</v>
      </c>
      <c r="F2245" s="195">
        <f t="shared" ca="1" si="171"/>
        <v>274.13259040454784</v>
      </c>
      <c r="G2245" s="195">
        <f t="shared" ca="1" si="172"/>
        <v>31.052896644845134</v>
      </c>
      <c r="H2245" s="195">
        <f t="shared" ca="1" si="173"/>
        <v>24.132590404547841</v>
      </c>
      <c r="O2245" s="154"/>
      <c r="P2245" s="154"/>
    </row>
    <row r="2246" spans="3:16" hidden="1" outlineLevel="2">
      <c r="C2246" s="179">
        <v>2222</v>
      </c>
      <c r="D2246" s="195">
        <f t="shared" ca="1" si="174"/>
        <v>0.10824784388953548</v>
      </c>
      <c r="E2246" s="195">
        <f t="shared" ca="1" si="170"/>
        <v>252.05660376505236</v>
      </c>
      <c r="F2246" s="195">
        <f t="shared" ca="1" si="171"/>
        <v>253.29413885245398</v>
      </c>
      <c r="G2246" s="195">
        <f t="shared" ca="1" si="172"/>
        <v>2.0566037650523583</v>
      </c>
      <c r="H2246" s="195">
        <f t="shared" ca="1" si="173"/>
        <v>3.2941388524539832</v>
      </c>
      <c r="O2246" s="154"/>
      <c r="P2246" s="154"/>
    </row>
    <row r="2247" spans="3:16" hidden="1" outlineLevel="2">
      <c r="C2247" s="179">
        <v>2223</v>
      </c>
      <c r="D2247" s="195">
        <f t="shared" ca="1" si="174"/>
        <v>0.13650125257252013</v>
      </c>
      <c r="E2247" s="195">
        <f t="shared" ca="1" si="170"/>
        <v>253.62616652720087</v>
      </c>
      <c r="F2247" s="195">
        <f t="shared" ca="1" si="171"/>
        <v>254.43836198189123</v>
      </c>
      <c r="G2247" s="195">
        <f t="shared" ca="1" si="172"/>
        <v>3.6261665272008656</v>
      </c>
      <c r="H2247" s="195">
        <f t="shared" ca="1" si="173"/>
        <v>4.4383619818912337</v>
      </c>
      <c r="O2247" s="154"/>
      <c r="P2247" s="154"/>
    </row>
    <row r="2248" spans="3:16" hidden="1" outlineLevel="2">
      <c r="C2248" s="179">
        <v>2224</v>
      </c>
      <c r="D2248" s="195">
        <f t="shared" ca="1" si="174"/>
        <v>-1.0856353157943039</v>
      </c>
      <c r="E2248" s="195">
        <f t="shared" ca="1" si="170"/>
        <v>193.89927431454791</v>
      </c>
      <c r="F2248" s="195">
        <f t="shared" ca="1" si="171"/>
        <v>209.36815040097892</v>
      </c>
      <c r="G2248" s="195">
        <f t="shared" ca="1" si="172"/>
        <v>0</v>
      </c>
      <c r="H2248" s="195">
        <f t="shared" ca="1" si="173"/>
        <v>0</v>
      </c>
      <c r="O2248" s="154"/>
      <c r="P2248" s="154"/>
    </row>
    <row r="2249" spans="3:16" hidden="1" outlineLevel="2">
      <c r="C2249" s="179">
        <v>2225</v>
      </c>
      <c r="D2249" s="195">
        <f t="shared" ca="1" si="174"/>
        <v>0.17552307481694132</v>
      </c>
      <c r="E2249" s="195">
        <f t="shared" ca="1" si="170"/>
        <v>255.81003138328174</v>
      </c>
      <c r="F2249" s="195">
        <f t="shared" ca="1" si="171"/>
        <v>256.02719490123388</v>
      </c>
      <c r="G2249" s="195">
        <f t="shared" ca="1" si="172"/>
        <v>5.8100313832817392</v>
      </c>
      <c r="H2249" s="195">
        <f t="shared" ca="1" si="173"/>
        <v>6.0271949012338837</v>
      </c>
      <c r="O2249" s="154"/>
      <c r="P2249" s="154"/>
    </row>
    <row r="2250" spans="3:16" hidden="1" outlineLevel="2">
      <c r="C2250" s="179">
        <v>2226</v>
      </c>
      <c r="D2250" s="195">
        <f t="shared" ca="1" si="174"/>
        <v>-1.9863606176616448</v>
      </c>
      <c r="E2250" s="195">
        <f t="shared" ca="1" si="170"/>
        <v>159.08447327096113</v>
      </c>
      <c r="F2250" s="195">
        <f t="shared" ca="1" si="171"/>
        <v>181.34543735482663</v>
      </c>
      <c r="G2250" s="195">
        <f t="shared" ca="1" si="172"/>
        <v>0</v>
      </c>
      <c r="H2250" s="195">
        <f t="shared" ca="1" si="173"/>
        <v>0</v>
      </c>
      <c r="O2250" s="154"/>
      <c r="P2250" s="154"/>
    </row>
    <row r="2251" spans="3:16" hidden="1" outlineLevel="2">
      <c r="C2251" s="179">
        <v>2227</v>
      </c>
      <c r="D2251" s="195">
        <f t="shared" ca="1" si="174"/>
        <v>0.96323879934768131</v>
      </c>
      <c r="E2251" s="195">
        <f t="shared" ca="1" si="170"/>
        <v>304.14623048125009</v>
      </c>
      <c r="F2251" s="195">
        <f t="shared" ca="1" si="171"/>
        <v>290.30904030292805</v>
      </c>
      <c r="G2251" s="195">
        <f t="shared" ca="1" si="172"/>
        <v>54.146230481250086</v>
      </c>
      <c r="H2251" s="195">
        <f t="shared" ca="1" si="173"/>
        <v>40.309040302928054</v>
      </c>
      <c r="O2251" s="154"/>
      <c r="P2251" s="154"/>
    </row>
    <row r="2252" spans="3:16" hidden="1" outlineLevel="2">
      <c r="C2252" s="179">
        <v>2228</v>
      </c>
      <c r="D2252" s="195">
        <f t="shared" ca="1" si="174"/>
        <v>0.76222292595337093</v>
      </c>
      <c r="E2252" s="195">
        <f t="shared" ca="1" si="170"/>
        <v>291.00552871056408</v>
      </c>
      <c r="F2252" s="195">
        <f t="shared" ca="1" si="171"/>
        <v>281.14721987171021</v>
      </c>
      <c r="G2252" s="195">
        <f t="shared" ca="1" si="172"/>
        <v>41.005528710564079</v>
      </c>
      <c r="H2252" s="195">
        <f t="shared" ca="1" si="173"/>
        <v>31.147219871710206</v>
      </c>
      <c r="O2252" s="154"/>
      <c r="P2252" s="154"/>
    </row>
    <row r="2253" spans="3:16" hidden="1" outlineLevel="2">
      <c r="C2253" s="179">
        <v>2229</v>
      </c>
      <c r="D2253" s="195">
        <f t="shared" ca="1" si="174"/>
        <v>2.0206346490400384</v>
      </c>
      <c r="E2253" s="195">
        <f t="shared" ca="1" si="170"/>
        <v>383.69004972700526</v>
      </c>
      <c r="F2253" s="195">
        <f t="shared" ca="1" si="171"/>
        <v>343.65208286961689</v>
      </c>
      <c r="G2253" s="195">
        <f t="shared" ca="1" si="172"/>
        <v>133.69004972700526</v>
      </c>
      <c r="H2253" s="195">
        <f t="shared" ca="1" si="173"/>
        <v>93.652082869616891</v>
      </c>
      <c r="O2253" s="154"/>
      <c r="P2253" s="154"/>
    </row>
    <row r="2254" spans="3:16" hidden="1" outlineLevel="2">
      <c r="C2254" s="179">
        <v>2230</v>
      </c>
      <c r="D2254" s="195">
        <f t="shared" ca="1" si="174"/>
        <v>-2.1516169805829111</v>
      </c>
      <c r="E2254" s="195">
        <f t="shared" ca="1" si="170"/>
        <v>153.41181763029846</v>
      </c>
      <c r="F2254" s="195">
        <f t="shared" ca="1" si="171"/>
        <v>176.62710642320786</v>
      </c>
      <c r="G2254" s="195">
        <f t="shared" ca="1" si="172"/>
        <v>0</v>
      </c>
      <c r="H2254" s="195">
        <f t="shared" ca="1" si="173"/>
        <v>0</v>
      </c>
      <c r="O2254" s="154"/>
      <c r="P2254" s="154"/>
    </row>
    <row r="2255" spans="3:16" hidden="1" outlineLevel="2">
      <c r="C2255" s="179">
        <v>2231</v>
      </c>
      <c r="D2255" s="195">
        <f t="shared" ca="1" si="174"/>
        <v>-0.69297526531300824</v>
      </c>
      <c r="E2255" s="195">
        <f t="shared" ca="1" si="170"/>
        <v>211.37047364098021</v>
      </c>
      <c r="F2255" s="195">
        <f t="shared" ca="1" si="171"/>
        <v>222.9024596326104</v>
      </c>
      <c r="G2255" s="195">
        <f t="shared" ca="1" si="172"/>
        <v>0</v>
      </c>
      <c r="H2255" s="195">
        <f t="shared" ca="1" si="173"/>
        <v>0</v>
      </c>
      <c r="O2255" s="154"/>
      <c r="P2255" s="154"/>
    </row>
    <row r="2256" spans="3:16" hidden="1" outlineLevel="2">
      <c r="C2256" s="179">
        <v>2232</v>
      </c>
      <c r="D2256" s="195">
        <f t="shared" ca="1" si="174"/>
        <v>0.82687936665672801</v>
      </c>
      <c r="E2256" s="195">
        <f t="shared" ca="1" si="170"/>
        <v>295.16906692571746</v>
      </c>
      <c r="F2256" s="195">
        <f t="shared" ca="1" si="171"/>
        <v>284.062114840574</v>
      </c>
      <c r="G2256" s="195">
        <f t="shared" ca="1" si="172"/>
        <v>45.169066925717459</v>
      </c>
      <c r="H2256" s="195">
        <f t="shared" ca="1" si="173"/>
        <v>34.062114840573997</v>
      </c>
      <c r="O2256" s="154"/>
      <c r="P2256" s="154"/>
    </row>
    <row r="2257" spans="3:16" hidden="1" outlineLevel="2">
      <c r="C2257" s="179">
        <v>2233</v>
      </c>
      <c r="D2257" s="195">
        <f t="shared" ca="1" si="174"/>
        <v>2.3018445492266704</v>
      </c>
      <c r="E2257" s="195">
        <f t="shared" ca="1" si="170"/>
        <v>408.1445053168427</v>
      </c>
      <c r="F2257" s="195">
        <f t="shared" ca="1" si="171"/>
        <v>359.41958950453125</v>
      </c>
      <c r="G2257" s="195">
        <f t="shared" ca="1" si="172"/>
        <v>158.1445053168427</v>
      </c>
      <c r="H2257" s="195">
        <f t="shared" ca="1" si="173"/>
        <v>109.41958950453125</v>
      </c>
      <c r="O2257" s="154"/>
      <c r="P2257" s="154"/>
    </row>
    <row r="2258" spans="3:16" hidden="1" outlineLevel="2">
      <c r="C2258" s="179">
        <v>2234</v>
      </c>
      <c r="D2258" s="195">
        <f t="shared" ca="1" si="174"/>
        <v>-1.9450897030580019</v>
      </c>
      <c r="E2258" s="195">
        <f t="shared" ca="1" si="170"/>
        <v>160.5335904561251</v>
      </c>
      <c r="F2258" s="195">
        <f t="shared" ca="1" si="171"/>
        <v>182.54332700521437</v>
      </c>
      <c r="G2258" s="195">
        <f t="shared" ca="1" si="172"/>
        <v>0</v>
      </c>
      <c r="H2258" s="195">
        <f t="shared" ca="1" si="173"/>
        <v>0</v>
      </c>
      <c r="O2258" s="154"/>
      <c r="P2258" s="154"/>
    </row>
    <row r="2259" spans="3:16" hidden="1" outlineLevel="2">
      <c r="C2259" s="179">
        <v>2235</v>
      </c>
      <c r="D2259" s="195">
        <f t="shared" ca="1" si="174"/>
        <v>0.1230113845517679</v>
      </c>
      <c r="E2259" s="195">
        <f t="shared" ca="1" si="170"/>
        <v>252.87554783434953</v>
      </c>
      <c r="F2259" s="195">
        <f t="shared" ca="1" si="171"/>
        <v>253.89139802207916</v>
      </c>
      <c r="G2259" s="195">
        <f t="shared" ca="1" si="172"/>
        <v>2.8755478343495326</v>
      </c>
      <c r="H2259" s="195">
        <f t="shared" ca="1" si="173"/>
        <v>3.8913980220791586</v>
      </c>
      <c r="O2259" s="154"/>
      <c r="P2259" s="154"/>
    </row>
    <row r="2260" spans="3:16" hidden="1" outlineLevel="2">
      <c r="C2260" s="179">
        <v>2236</v>
      </c>
      <c r="D2260" s="195">
        <f t="shared" ca="1" si="174"/>
        <v>0.90756275431563838</v>
      </c>
      <c r="E2260" s="195">
        <f t="shared" ca="1" si="170"/>
        <v>300.44830417798823</v>
      </c>
      <c r="F2260" s="195">
        <f t="shared" ca="1" si="171"/>
        <v>287.74197255286367</v>
      </c>
      <c r="G2260" s="195">
        <f t="shared" ca="1" si="172"/>
        <v>50.448304177988234</v>
      </c>
      <c r="H2260" s="195">
        <f t="shared" ca="1" si="173"/>
        <v>37.741972552863672</v>
      </c>
      <c r="O2260" s="154"/>
      <c r="P2260" s="154"/>
    </row>
    <row r="2261" spans="3:16" hidden="1" outlineLevel="2">
      <c r="C2261" s="179">
        <v>2237</v>
      </c>
      <c r="D2261" s="195">
        <f t="shared" ca="1" si="174"/>
        <v>0.23163418642475847</v>
      </c>
      <c r="E2261" s="195">
        <f t="shared" ca="1" si="170"/>
        <v>258.9833038283623</v>
      </c>
      <c r="F2261" s="195">
        <f t="shared" ca="1" si="171"/>
        <v>258.32925045991249</v>
      </c>
      <c r="G2261" s="195">
        <f t="shared" ca="1" si="172"/>
        <v>8.9833038283622955</v>
      </c>
      <c r="H2261" s="195">
        <f t="shared" ca="1" si="173"/>
        <v>8.3292504599124868</v>
      </c>
      <c r="O2261" s="154"/>
      <c r="P2261" s="154"/>
    </row>
    <row r="2262" spans="3:16" hidden="1" outlineLevel="2">
      <c r="C2262" s="179">
        <v>2238</v>
      </c>
      <c r="D2262" s="195">
        <f t="shared" ca="1" si="174"/>
        <v>1.2255140313715558</v>
      </c>
      <c r="E2262" s="195">
        <f t="shared" ca="1" si="170"/>
        <v>322.18779515997085</v>
      </c>
      <c r="F2262" s="195">
        <f t="shared" ca="1" si="171"/>
        <v>302.71329347458368</v>
      </c>
      <c r="G2262" s="195">
        <f t="shared" ca="1" si="172"/>
        <v>72.187795159970847</v>
      </c>
      <c r="H2262" s="195">
        <f t="shared" ca="1" si="173"/>
        <v>52.713293474583679</v>
      </c>
      <c r="O2262" s="154"/>
      <c r="P2262" s="154"/>
    </row>
    <row r="2263" spans="3:16" hidden="1" outlineLevel="2">
      <c r="C2263" s="179">
        <v>2239</v>
      </c>
      <c r="D2263" s="195">
        <f t="shared" ca="1" si="174"/>
        <v>0.72063305626651908</v>
      </c>
      <c r="E2263" s="195">
        <f t="shared" ca="1" si="170"/>
        <v>288.35844851087819</v>
      </c>
      <c r="F2263" s="195">
        <f t="shared" ca="1" si="171"/>
        <v>279.28805855776938</v>
      </c>
      <c r="G2263" s="195">
        <f t="shared" ca="1" si="172"/>
        <v>38.358448510878191</v>
      </c>
      <c r="H2263" s="195">
        <f t="shared" ca="1" si="173"/>
        <v>29.288058557769375</v>
      </c>
      <c r="O2263" s="154"/>
      <c r="P2263" s="154"/>
    </row>
    <row r="2264" spans="3:16" hidden="1" outlineLevel="2">
      <c r="C2264" s="179">
        <v>2240</v>
      </c>
      <c r="D2264" s="195">
        <f t="shared" ca="1" si="174"/>
        <v>1.8137559962407366</v>
      </c>
      <c r="E2264" s="195">
        <f t="shared" ca="1" si="170"/>
        <v>366.6400508147284</v>
      </c>
      <c r="F2264" s="195">
        <f t="shared" ca="1" si="171"/>
        <v>332.49569689515653</v>
      </c>
      <c r="G2264" s="195">
        <f t="shared" ca="1" si="172"/>
        <v>116.6400508147284</v>
      </c>
      <c r="H2264" s="195">
        <f t="shared" ca="1" si="173"/>
        <v>82.495696895156527</v>
      </c>
      <c r="O2264" s="154"/>
      <c r="P2264" s="154"/>
    </row>
    <row r="2265" spans="3:16" hidden="1" outlineLevel="2">
      <c r="C2265" s="179">
        <v>2241</v>
      </c>
      <c r="D2265" s="195">
        <f t="shared" ca="1" si="174"/>
        <v>8.5169247073561438E-2</v>
      </c>
      <c r="E2265" s="195">
        <f t="shared" ref="E2265:E2328" ca="1" si="175">$H$9 * EXP(($H$17 - $H$18 - ($H$11^2)/2)*$H$14 + $H$11*SQRT($H$14)*D2265)</f>
        <v>250.78172784159074</v>
      </c>
      <c r="F2265" s="195">
        <f t="shared" ref="F2265:F2328" ca="1" si="176">$H$9 * EXP(($H$17 - $H$18 - ($H$12^2)/2)*$H$14 + $H$12*SQRT($H$14)*D2265)</f>
        <v>252.36330759506558</v>
      </c>
      <c r="G2265" s="195">
        <f t="shared" ref="G2265:G2328" ca="1" si="177">MAX(E2265-$H$16, 0)</f>
        <v>0.78172784159073672</v>
      </c>
      <c r="H2265" s="195">
        <f t="shared" ref="H2265:H2328" ca="1" si="178">MAX(F2265-$H$16, 0)</f>
        <v>2.363307595065578</v>
      </c>
      <c r="O2265" s="154"/>
      <c r="P2265" s="154"/>
    </row>
    <row r="2266" spans="3:16" hidden="1" outlineLevel="2">
      <c r="C2266" s="179">
        <v>2242</v>
      </c>
      <c r="D2266" s="195">
        <f t="shared" ref="D2266:D2329" ca="1" si="179">_xlfn.NORM.S.INV(RAND())</f>
        <v>-0.43698477616558229</v>
      </c>
      <c r="E2266" s="195">
        <f t="shared" ca="1" si="175"/>
        <v>223.59972686580883</v>
      </c>
      <c r="F2266" s="195">
        <f t="shared" ca="1" si="176"/>
        <v>232.19366935477512</v>
      </c>
      <c r="G2266" s="195">
        <f t="shared" ca="1" si="177"/>
        <v>0</v>
      </c>
      <c r="H2266" s="195">
        <f t="shared" ca="1" si="178"/>
        <v>0</v>
      </c>
      <c r="O2266" s="154"/>
      <c r="P2266" s="154"/>
    </row>
    <row r="2267" spans="3:16" hidden="1" outlineLevel="2">
      <c r="C2267" s="179">
        <v>2243</v>
      </c>
      <c r="D2267" s="195">
        <f t="shared" ca="1" si="179"/>
        <v>1.1582049335324587</v>
      </c>
      <c r="E2267" s="195">
        <f t="shared" ca="1" si="175"/>
        <v>317.45806330534833</v>
      </c>
      <c r="F2267" s="195">
        <f t="shared" ca="1" si="176"/>
        <v>299.48025156245575</v>
      </c>
      <c r="G2267" s="195">
        <f t="shared" ca="1" si="177"/>
        <v>67.458063305348333</v>
      </c>
      <c r="H2267" s="195">
        <f t="shared" ca="1" si="178"/>
        <v>49.480251562455749</v>
      </c>
      <c r="O2267" s="154"/>
      <c r="P2267" s="154"/>
    </row>
    <row r="2268" spans="3:16" hidden="1" outlineLevel="2">
      <c r="C2268" s="179">
        <v>2244</v>
      </c>
      <c r="D2268" s="195">
        <f t="shared" ca="1" si="179"/>
        <v>-1.7443402147689406</v>
      </c>
      <c r="E2268" s="195">
        <f t="shared" ca="1" si="175"/>
        <v>167.77285636067765</v>
      </c>
      <c r="F2268" s="195">
        <f t="shared" ca="1" si="176"/>
        <v>188.48390579631223</v>
      </c>
      <c r="G2268" s="195">
        <f t="shared" ca="1" si="177"/>
        <v>0</v>
      </c>
      <c r="H2268" s="195">
        <f t="shared" ca="1" si="178"/>
        <v>0</v>
      </c>
      <c r="O2268" s="154"/>
      <c r="P2268" s="154"/>
    </row>
    <row r="2269" spans="3:16" hidden="1" outlineLevel="2">
      <c r="C2269" s="179">
        <v>2245</v>
      </c>
      <c r="D2269" s="195">
        <f t="shared" ca="1" si="179"/>
        <v>0.17318150894458284</v>
      </c>
      <c r="E2269" s="195">
        <f t="shared" ca="1" si="175"/>
        <v>255.678456405107</v>
      </c>
      <c r="F2269" s="195">
        <f t="shared" ca="1" si="176"/>
        <v>255.93157528338534</v>
      </c>
      <c r="G2269" s="195">
        <f t="shared" ca="1" si="177"/>
        <v>5.6784564051069992</v>
      </c>
      <c r="H2269" s="195">
        <f t="shared" ca="1" si="178"/>
        <v>5.9315752833853423</v>
      </c>
      <c r="O2269" s="154"/>
      <c r="P2269" s="154"/>
    </row>
    <row r="2270" spans="3:16" hidden="1" outlineLevel="2">
      <c r="C2270" s="179">
        <v>2246</v>
      </c>
      <c r="D2270" s="195">
        <f t="shared" ca="1" si="179"/>
        <v>-1.3136735956235426</v>
      </c>
      <c r="E2270" s="195">
        <f t="shared" ca="1" si="175"/>
        <v>184.42359010896965</v>
      </c>
      <c r="F2270" s="195">
        <f t="shared" ca="1" si="176"/>
        <v>201.88854835242142</v>
      </c>
      <c r="G2270" s="195">
        <f t="shared" ca="1" si="177"/>
        <v>0</v>
      </c>
      <c r="H2270" s="195">
        <f t="shared" ca="1" si="178"/>
        <v>0</v>
      </c>
      <c r="O2270" s="154"/>
      <c r="P2270" s="154"/>
    </row>
    <row r="2271" spans="3:16" hidden="1" outlineLevel="2">
      <c r="C2271" s="179">
        <v>2247</v>
      </c>
      <c r="D2271" s="195">
        <f t="shared" ca="1" si="179"/>
        <v>-0.67683410775232489</v>
      </c>
      <c r="E2271" s="195">
        <f t="shared" ca="1" si="175"/>
        <v>212.12142256439725</v>
      </c>
      <c r="F2271" s="195">
        <f t="shared" ca="1" si="176"/>
        <v>223.47716392433327</v>
      </c>
      <c r="G2271" s="195">
        <f t="shared" ca="1" si="177"/>
        <v>0</v>
      </c>
      <c r="H2271" s="195">
        <f t="shared" ca="1" si="178"/>
        <v>0</v>
      </c>
      <c r="O2271" s="154"/>
      <c r="P2271" s="154"/>
    </row>
    <row r="2272" spans="3:16" hidden="1" outlineLevel="2">
      <c r="C2272" s="179">
        <v>2248</v>
      </c>
      <c r="D2272" s="195">
        <f t="shared" ca="1" si="179"/>
        <v>-0.2620834548328359</v>
      </c>
      <c r="E2272" s="195">
        <f t="shared" ca="1" si="175"/>
        <v>232.35957963987801</v>
      </c>
      <c r="F2272" s="195">
        <f t="shared" ca="1" si="176"/>
        <v>238.76346619794811</v>
      </c>
      <c r="G2272" s="195">
        <f t="shared" ca="1" si="177"/>
        <v>0</v>
      </c>
      <c r="H2272" s="195">
        <f t="shared" ca="1" si="178"/>
        <v>0</v>
      </c>
      <c r="O2272" s="154"/>
      <c r="P2272" s="154"/>
    </row>
    <row r="2273" spans="3:16" hidden="1" outlineLevel="2">
      <c r="C2273" s="179">
        <v>2249</v>
      </c>
      <c r="D2273" s="195">
        <f t="shared" ca="1" si="179"/>
        <v>0.46775464306532494</v>
      </c>
      <c r="E2273" s="195">
        <f t="shared" ca="1" si="175"/>
        <v>272.77382294029303</v>
      </c>
      <c r="F2273" s="195">
        <f t="shared" ca="1" si="176"/>
        <v>268.24551149249578</v>
      </c>
      <c r="G2273" s="195">
        <f t="shared" ca="1" si="177"/>
        <v>22.77382294029303</v>
      </c>
      <c r="H2273" s="195">
        <f t="shared" ca="1" si="178"/>
        <v>18.24551149249578</v>
      </c>
      <c r="O2273" s="154"/>
      <c r="P2273" s="154"/>
    </row>
    <row r="2274" spans="3:16" hidden="1" outlineLevel="2">
      <c r="C2274" s="179">
        <v>2250</v>
      </c>
      <c r="D2274" s="195">
        <f t="shared" ca="1" si="179"/>
        <v>-0.91378511004613105</v>
      </c>
      <c r="E2274" s="195">
        <f t="shared" ca="1" si="175"/>
        <v>201.36053464363579</v>
      </c>
      <c r="F2274" s="195">
        <f t="shared" ca="1" si="176"/>
        <v>215.18734615729312</v>
      </c>
      <c r="G2274" s="195">
        <f t="shared" ca="1" si="177"/>
        <v>0</v>
      </c>
      <c r="H2274" s="195">
        <f t="shared" ca="1" si="178"/>
        <v>0</v>
      </c>
      <c r="O2274" s="154"/>
      <c r="P2274" s="154"/>
    </row>
    <row r="2275" spans="3:16" hidden="1" outlineLevel="2">
      <c r="C2275" s="179">
        <v>2251</v>
      </c>
      <c r="D2275" s="195">
        <f t="shared" ca="1" si="179"/>
        <v>-0.71767704271178789</v>
      </c>
      <c r="E2275" s="195">
        <f t="shared" ca="1" si="175"/>
        <v>210.22639576301859</v>
      </c>
      <c r="F2275" s="195">
        <f t="shared" ca="1" si="176"/>
        <v>222.02581558233521</v>
      </c>
      <c r="G2275" s="195">
        <f t="shared" ca="1" si="177"/>
        <v>0</v>
      </c>
      <c r="H2275" s="195">
        <f t="shared" ca="1" si="178"/>
        <v>0</v>
      </c>
      <c r="O2275" s="154"/>
      <c r="P2275" s="154"/>
    </row>
    <row r="2276" spans="3:16" hidden="1" outlineLevel="2">
      <c r="C2276" s="179">
        <v>2252</v>
      </c>
      <c r="D2276" s="195">
        <f t="shared" ca="1" si="179"/>
        <v>-0.59103165964600524</v>
      </c>
      <c r="E2276" s="195">
        <f t="shared" ca="1" si="175"/>
        <v>216.15829848845479</v>
      </c>
      <c r="F2276" s="195">
        <f t="shared" ca="1" si="176"/>
        <v>226.55711726831532</v>
      </c>
      <c r="G2276" s="195">
        <f t="shared" ca="1" si="177"/>
        <v>0</v>
      </c>
      <c r="H2276" s="195">
        <f t="shared" ca="1" si="178"/>
        <v>0</v>
      </c>
      <c r="O2276" s="154"/>
      <c r="P2276" s="154"/>
    </row>
    <row r="2277" spans="3:16" hidden="1" outlineLevel="2">
      <c r="C2277" s="179">
        <v>2253</v>
      </c>
      <c r="D2277" s="195">
        <f t="shared" ca="1" si="179"/>
        <v>0.21455146868976466</v>
      </c>
      <c r="E2277" s="195">
        <f t="shared" ca="1" si="175"/>
        <v>258.01307309411709</v>
      </c>
      <c r="F2277" s="195">
        <f t="shared" ca="1" si="176"/>
        <v>257.62621932509035</v>
      </c>
      <c r="G2277" s="195">
        <f t="shared" ca="1" si="177"/>
        <v>8.0130730941170896</v>
      </c>
      <c r="H2277" s="195">
        <f t="shared" ca="1" si="178"/>
        <v>7.6262193250903465</v>
      </c>
      <c r="O2277" s="154"/>
      <c r="P2277" s="154"/>
    </row>
    <row r="2278" spans="3:16" hidden="1" outlineLevel="2">
      <c r="C2278" s="179">
        <v>2254</v>
      </c>
      <c r="D2278" s="195">
        <f t="shared" ca="1" si="179"/>
        <v>0.42594868097804711</v>
      </c>
      <c r="E2278" s="195">
        <f t="shared" ca="1" si="175"/>
        <v>270.27975133246883</v>
      </c>
      <c r="F2278" s="195">
        <f t="shared" ca="1" si="176"/>
        <v>266.46248034581799</v>
      </c>
      <c r="G2278" s="195">
        <f t="shared" ca="1" si="177"/>
        <v>20.279751332468834</v>
      </c>
      <c r="H2278" s="195">
        <f t="shared" ca="1" si="178"/>
        <v>16.462480345817994</v>
      </c>
      <c r="O2278" s="154"/>
      <c r="P2278" s="154"/>
    </row>
    <row r="2279" spans="3:16" hidden="1" outlineLevel="2">
      <c r="C2279" s="179">
        <v>2255</v>
      </c>
      <c r="D2279" s="195">
        <f t="shared" ca="1" si="179"/>
        <v>-0.49600988234095889</v>
      </c>
      <c r="E2279" s="195">
        <f t="shared" ca="1" si="175"/>
        <v>220.71864213095978</v>
      </c>
      <c r="F2279" s="195">
        <f t="shared" ca="1" si="176"/>
        <v>230.01756505484835</v>
      </c>
      <c r="G2279" s="195">
        <f t="shared" ca="1" si="177"/>
        <v>0</v>
      </c>
      <c r="H2279" s="195">
        <f t="shared" ca="1" si="178"/>
        <v>0</v>
      </c>
      <c r="O2279" s="154"/>
      <c r="P2279" s="154"/>
    </row>
    <row r="2280" spans="3:16" hidden="1" outlineLevel="2">
      <c r="C2280" s="179">
        <v>2256</v>
      </c>
      <c r="D2280" s="195">
        <f t="shared" ca="1" si="179"/>
        <v>1.51682278162583</v>
      </c>
      <c r="E2280" s="195">
        <f t="shared" ca="1" si="175"/>
        <v>343.48371208575816</v>
      </c>
      <c r="F2280" s="195">
        <f t="shared" ca="1" si="176"/>
        <v>317.11291095022455</v>
      </c>
      <c r="G2280" s="195">
        <f t="shared" ca="1" si="177"/>
        <v>93.483712085758157</v>
      </c>
      <c r="H2280" s="195">
        <f t="shared" ca="1" si="178"/>
        <v>67.112910950224546</v>
      </c>
      <c r="O2280" s="154"/>
      <c r="P2280" s="154"/>
    </row>
    <row r="2281" spans="3:16" hidden="1" outlineLevel="2">
      <c r="C2281" s="179">
        <v>2257</v>
      </c>
      <c r="D2281" s="195">
        <f t="shared" ca="1" si="179"/>
        <v>-0.83562471002637295</v>
      </c>
      <c r="E2281" s="195">
        <f t="shared" ca="1" si="175"/>
        <v>204.84837516050305</v>
      </c>
      <c r="F2281" s="195">
        <f t="shared" ca="1" si="176"/>
        <v>217.88725751149141</v>
      </c>
      <c r="G2281" s="195">
        <f t="shared" ca="1" si="177"/>
        <v>0</v>
      </c>
      <c r="H2281" s="195">
        <f t="shared" ca="1" si="178"/>
        <v>0</v>
      </c>
      <c r="O2281" s="154"/>
      <c r="P2281" s="154"/>
    </row>
    <row r="2282" spans="3:16" hidden="1" outlineLevel="2">
      <c r="C2282" s="179">
        <v>2258</v>
      </c>
      <c r="D2282" s="195">
        <f t="shared" ca="1" si="179"/>
        <v>0.45605936031683608</v>
      </c>
      <c r="E2282" s="195">
        <f t="shared" ca="1" si="175"/>
        <v>272.07379300039941</v>
      </c>
      <c r="F2282" s="195">
        <f t="shared" ca="1" si="176"/>
        <v>267.74550717523869</v>
      </c>
      <c r="G2282" s="195">
        <f t="shared" ca="1" si="177"/>
        <v>22.073793000399405</v>
      </c>
      <c r="H2282" s="195">
        <f t="shared" ca="1" si="178"/>
        <v>17.745507175238686</v>
      </c>
      <c r="O2282" s="154"/>
      <c r="P2282" s="154"/>
    </row>
    <row r="2283" spans="3:16" hidden="1" outlineLevel="2">
      <c r="C2283" s="179">
        <v>2259</v>
      </c>
      <c r="D2283" s="195">
        <f t="shared" ca="1" si="179"/>
        <v>-1.1345828810068457</v>
      </c>
      <c r="E2283" s="195">
        <f t="shared" ca="1" si="175"/>
        <v>191.82514839547008</v>
      </c>
      <c r="F2283" s="195">
        <f t="shared" ca="1" si="176"/>
        <v>207.73966878511627</v>
      </c>
      <c r="G2283" s="195">
        <f t="shared" ca="1" si="177"/>
        <v>0</v>
      </c>
      <c r="H2283" s="195">
        <f t="shared" ca="1" si="178"/>
        <v>0</v>
      </c>
      <c r="O2283" s="154"/>
      <c r="P2283" s="154"/>
    </row>
    <row r="2284" spans="3:16" hidden="1" outlineLevel="2">
      <c r="C2284" s="179">
        <v>2260</v>
      </c>
      <c r="D2284" s="195">
        <f t="shared" ca="1" si="179"/>
        <v>1.3624112137815632</v>
      </c>
      <c r="E2284" s="195">
        <f t="shared" ca="1" si="175"/>
        <v>332.02592361532623</v>
      </c>
      <c r="F2284" s="195">
        <f t="shared" ca="1" si="176"/>
        <v>309.39692533977779</v>
      </c>
      <c r="G2284" s="195">
        <f t="shared" ca="1" si="177"/>
        <v>82.025923615326235</v>
      </c>
      <c r="H2284" s="195">
        <f t="shared" ca="1" si="178"/>
        <v>59.396925339777795</v>
      </c>
      <c r="O2284" s="154"/>
      <c r="P2284" s="154"/>
    </row>
    <row r="2285" spans="3:16" hidden="1" outlineLevel="2">
      <c r="C2285" s="179">
        <v>2261</v>
      </c>
      <c r="D2285" s="195">
        <f t="shared" ca="1" si="179"/>
        <v>-0.32346250025895751</v>
      </c>
      <c r="E2285" s="195">
        <f t="shared" ca="1" si="175"/>
        <v>229.24702748457685</v>
      </c>
      <c r="F2285" s="195">
        <f t="shared" ca="1" si="176"/>
        <v>236.43698713648214</v>
      </c>
      <c r="G2285" s="195">
        <f t="shared" ca="1" si="177"/>
        <v>0</v>
      </c>
      <c r="H2285" s="195">
        <f t="shared" ca="1" si="178"/>
        <v>0</v>
      </c>
      <c r="O2285" s="154"/>
      <c r="P2285" s="154"/>
    </row>
    <row r="2286" spans="3:16" hidden="1" outlineLevel="2">
      <c r="C2286" s="179">
        <v>2262</v>
      </c>
      <c r="D2286" s="195">
        <f t="shared" ca="1" si="179"/>
        <v>-0.67158505938145174</v>
      </c>
      <c r="E2286" s="195">
        <f t="shared" ca="1" si="175"/>
        <v>212.3662029610793</v>
      </c>
      <c r="F2286" s="195">
        <f t="shared" ca="1" si="176"/>
        <v>223.66437485764146</v>
      </c>
      <c r="G2286" s="195">
        <f t="shared" ca="1" si="177"/>
        <v>0</v>
      </c>
      <c r="H2286" s="195">
        <f t="shared" ca="1" si="178"/>
        <v>0</v>
      </c>
      <c r="O2286" s="154"/>
      <c r="P2286" s="154"/>
    </row>
    <row r="2287" spans="3:16" hidden="1" outlineLevel="2">
      <c r="C2287" s="179">
        <v>2263</v>
      </c>
      <c r="D2287" s="195">
        <f t="shared" ca="1" si="179"/>
        <v>-0.70233340872234729</v>
      </c>
      <c r="E2287" s="195">
        <f t="shared" ca="1" si="175"/>
        <v>210.93631477024084</v>
      </c>
      <c r="F2287" s="195">
        <f t="shared" ca="1" si="176"/>
        <v>222.56994094346979</v>
      </c>
      <c r="G2287" s="195">
        <f t="shared" ca="1" si="177"/>
        <v>0</v>
      </c>
      <c r="H2287" s="195">
        <f t="shared" ca="1" si="178"/>
        <v>0</v>
      </c>
      <c r="O2287" s="154"/>
      <c r="P2287" s="154"/>
    </row>
    <row r="2288" spans="3:16" hidden="1" outlineLevel="2">
      <c r="C2288" s="179">
        <v>2264</v>
      </c>
      <c r="D2288" s="195">
        <f t="shared" ca="1" si="179"/>
        <v>-1.7309744856705702</v>
      </c>
      <c r="E2288" s="195">
        <f t="shared" ca="1" si="175"/>
        <v>168.26627240297671</v>
      </c>
      <c r="F2288" s="195">
        <f t="shared" ca="1" si="176"/>
        <v>188.88622026220082</v>
      </c>
      <c r="G2288" s="195">
        <f t="shared" ca="1" si="177"/>
        <v>0</v>
      </c>
      <c r="H2288" s="195">
        <f t="shared" ca="1" si="178"/>
        <v>0</v>
      </c>
      <c r="O2288" s="154"/>
      <c r="P2288" s="154"/>
    </row>
    <row r="2289" spans="3:16" hidden="1" outlineLevel="2">
      <c r="C2289" s="179">
        <v>2265</v>
      </c>
      <c r="D2289" s="195">
        <f t="shared" ca="1" si="179"/>
        <v>-2.0027680591455375</v>
      </c>
      <c r="E2289" s="195">
        <f t="shared" ca="1" si="175"/>
        <v>158.51201062637611</v>
      </c>
      <c r="F2289" s="195">
        <f t="shared" ca="1" si="176"/>
        <v>180.87139746430014</v>
      </c>
      <c r="G2289" s="195">
        <f t="shared" ca="1" si="177"/>
        <v>0</v>
      </c>
      <c r="H2289" s="195">
        <f t="shared" ca="1" si="178"/>
        <v>0</v>
      </c>
      <c r="O2289" s="154"/>
      <c r="P2289" s="154"/>
    </row>
    <row r="2290" spans="3:16" hidden="1" outlineLevel="2">
      <c r="C2290" s="179">
        <v>2266</v>
      </c>
      <c r="D2290" s="195">
        <f t="shared" ca="1" si="179"/>
        <v>0.9849799639342014</v>
      </c>
      <c r="E2290" s="195">
        <f t="shared" ca="1" si="175"/>
        <v>305.60257460889176</v>
      </c>
      <c r="F2290" s="195">
        <f t="shared" ca="1" si="176"/>
        <v>291.31767140035629</v>
      </c>
      <c r="G2290" s="195">
        <f t="shared" ca="1" si="177"/>
        <v>55.602574608891757</v>
      </c>
      <c r="H2290" s="195">
        <f t="shared" ca="1" si="178"/>
        <v>41.317671400356289</v>
      </c>
      <c r="O2290" s="154"/>
      <c r="P2290" s="154"/>
    </row>
    <row r="2291" spans="3:16" hidden="1" outlineLevel="2">
      <c r="C2291" s="179">
        <v>2267</v>
      </c>
      <c r="D2291" s="195">
        <f t="shared" ca="1" si="179"/>
        <v>0.3910255668097718</v>
      </c>
      <c r="E2291" s="195">
        <f t="shared" ca="1" si="175"/>
        <v>268.21378897664107</v>
      </c>
      <c r="F2291" s="195">
        <f t="shared" ca="1" si="176"/>
        <v>264.98209267753128</v>
      </c>
      <c r="G2291" s="195">
        <f t="shared" ca="1" si="177"/>
        <v>18.213788976641069</v>
      </c>
      <c r="H2291" s="195">
        <f t="shared" ca="1" si="178"/>
        <v>14.982092677531284</v>
      </c>
      <c r="O2291" s="154"/>
      <c r="P2291" s="154"/>
    </row>
    <row r="2292" spans="3:16" hidden="1" outlineLevel="2">
      <c r="C2292" s="179">
        <v>2268</v>
      </c>
      <c r="D2292" s="195">
        <f t="shared" ca="1" si="179"/>
        <v>-0.24642393314179703</v>
      </c>
      <c r="E2292" s="195">
        <f t="shared" ca="1" si="175"/>
        <v>233.16042282429123</v>
      </c>
      <c r="F2292" s="195">
        <f t="shared" ca="1" si="176"/>
        <v>239.36067277100665</v>
      </c>
      <c r="G2292" s="195">
        <f t="shared" ca="1" si="177"/>
        <v>0</v>
      </c>
      <c r="H2292" s="195">
        <f t="shared" ca="1" si="178"/>
        <v>0</v>
      </c>
      <c r="O2292" s="154"/>
      <c r="P2292" s="154"/>
    </row>
    <row r="2293" spans="3:16" hidden="1" outlineLevel="2">
      <c r="C2293" s="179">
        <v>2269</v>
      </c>
      <c r="D2293" s="195">
        <f t="shared" ca="1" si="179"/>
        <v>0.11319703884885461</v>
      </c>
      <c r="E2293" s="195">
        <f t="shared" ca="1" si="175"/>
        <v>252.3308431723774</v>
      </c>
      <c r="F2293" s="195">
        <f t="shared" ca="1" si="176"/>
        <v>253.49420186127983</v>
      </c>
      <c r="G2293" s="195">
        <f t="shared" ca="1" si="177"/>
        <v>2.3308431723773992</v>
      </c>
      <c r="H2293" s="195">
        <f t="shared" ca="1" si="178"/>
        <v>3.4942018612798336</v>
      </c>
      <c r="O2293" s="154"/>
      <c r="P2293" s="154"/>
    </row>
    <row r="2294" spans="3:16" hidden="1" outlineLevel="2">
      <c r="C2294" s="179">
        <v>2270</v>
      </c>
      <c r="D2294" s="195">
        <f t="shared" ca="1" si="179"/>
        <v>0.12892932252927528</v>
      </c>
      <c r="E2294" s="195">
        <f t="shared" ca="1" si="175"/>
        <v>253.20456661911606</v>
      </c>
      <c r="F2294" s="195">
        <f t="shared" ca="1" si="176"/>
        <v>254.1312034742615</v>
      </c>
      <c r="G2294" s="195">
        <f t="shared" ca="1" si="177"/>
        <v>3.2045666191160649</v>
      </c>
      <c r="H2294" s="195">
        <f t="shared" ca="1" si="178"/>
        <v>4.1312034742614969</v>
      </c>
      <c r="O2294" s="154"/>
      <c r="P2294" s="154"/>
    </row>
    <row r="2295" spans="3:16" hidden="1" outlineLevel="2">
      <c r="C2295" s="179">
        <v>2271</v>
      </c>
      <c r="D2295" s="195">
        <f t="shared" ca="1" si="179"/>
        <v>1.3501174106557965</v>
      </c>
      <c r="E2295" s="195">
        <f t="shared" ca="1" si="175"/>
        <v>331.13028480818713</v>
      </c>
      <c r="F2295" s="195">
        <f t="shared" ca="1" si="176"/>
        <v>308.79073070890507</v>
      </c>
      <c r="G2295" s="195">
        <f t="shared" ca="1" si="177"/>
        <v>81.130284808187128</v>
      </c>
      <c r="H2295" s="195">
        <f t="shared" ca="1" si="178"/>
        <v>58.790730708905073</v>
      </c>
      <c r="O2295" s="154"/>
      <c r="P2295" s="154"/>
    </row>
    <row r="2296" spans="3:16" hidden="1" outlineLevel="2">
      <c r="C2296" s="179">
        <v>2272</v>
      </c>
      <c r="D2296" s="195">
        <f t="shared" ca="1" si="179"/>
        <v>-0.89279530307286747</v>
      </c>
      <c r="E2296" s="195">
        <f t="shared" ca="1" si="175"/>
        <v>202.29131174733251</v>
      </c>
      <c r="F2296" s="195">
        <f t="shared" ca="1" si="176"/>
        <v>215.90909836634989</v>
      </c>
      <c r="G2296" s="195">
        <f t="shared" ca="1" si="177"/>
        <v>0</v>
      </c>
      <c r="H2296" s="195">
        <f t="shared" ca="1" si="178"/>
        <v>0</v>
      </c>
      <c r="O2296" s="154"/>
      <c r="P2296" s="154"/>
    </row>
    <row r="2297" spans="3:16" hidden="1" outlineLevel="2">
      <c r="C2297" s="179">
        <v>2273</v>
      </c>
      <c r="D2297" s="195">
        <f t="shared" ca="1" si="179"/>
        <v>-0.51982677859528026</v>
      </c>
      <c r="E2297" s="195">
        <f t="shared" ca="1" si="175"/>
        <v>219.56665023178485</v>
      </c>
      <c r="F2297" s="195">
        <f t="shared" ca="1" si="176"/>
        <v>229.14528282496894</v>
      </c>
      <c r="G2297" s="195">
        <f t="shared" ca="1" si="177"/>
        <v>0</v>
      </c>
      <c r="H2297" s="195">
        <f t="shared" ca="1" si="178"/>
        <v>0</v>
      </c>
      <c r="O2297" s="154"/>
      <c r="P2297" s="154"/>
    </row>
    <row r="2298" spans="3:16" hidden="1" outlineLevel="2">
      <c r="C2298" s="179">
        <v>2274</v>
      </c>
      <c r="D2298" s="195">
        <f t="shared" ca="1" si="179"/>
        <v>1.1337548677749594</v>
      </c>
      <c r="E2298" s="195">
        <f t="shared" ca="1" si="175"/>
        <v>315.75723115637498</v>
      </c>
      <c r="F2298" s="195">
        <f t="shared" ca="1" si="176"/>
        <v>298.31441637346779</v>
      </c>
      <c r="G2298" s="195">
        <f t="shared" ca="1" si="177"/>
        <v>65.757231156374985</v>
      </c>
      <c r="H2298" s="195">
        <f t="shared" ca="1" si="178"/>
        <v>48.314416373467793</v>
      </c>
      <c r="O2298" s="154"/>
      <c r="P2298" s="154"/>
    </row>
    <row r="2299" spans="3:16" hidden="1" outlineLevel="2">
      <c r="C2299" s="179">
        <v>2275</v>
      </c>
      <c r="D2299" s="195">
        <f t="shared" ca="1" si="179"/>
        <v>-0.81775590008410037</v>
      </c>
      <c r="E2299" s="195">
        <f t="shared" ca="1" si="175"/>
        <v>205.65420256625052</v>
      </c>
      <c r="F2299" s="195">
        <f t="shared" ca="1" si="176"/>
        <v>218.50924584592209</v>
      </c>
      <c r="G2299" s="195">
        <f t="shared" ca="1" si="177"/>
        <v>0</v>
      </c>
      <c r="H2299" s="195">
        <f t="shared" ca="1" si="178"/>
        <v>0</v>
      </c>
      <c r="O2299" s="154"/>
      <c r="P2299" s="154"/>
    </row>
    <row r="2300" spans="3:16" hidden="1" outlineLevel="2">
      <c r="C2300" s="179">
        <v>2276</v>
      </c>
      <c r="D2300" s="195">
        <f t="shared" ca="1" si="179"/>
        <v>0.34209492660575841</v>
      </c>
      <c r="E2300" s="195">
        <f t="shared" ca="1" si="175"/>
        <v>265.34571303346019</v>
      </c>
      <c r="F2300" s="195">
        <f t="shared" ca="1" si="176"/>
        <v>262.92175141989884</v>
      </c>
      <c r="G2300" s="195">
        <f t="shared" ca="1" si="177"/>
        <v>15.345713033460186</v>
      </c>
      <c r="H2300" s="195">
        <f t="shared" ca="1" si="178"/>
        <v>12.92175141989884</v>
      </c>
      <c r="O2300" s="154"/>
      <c r="P2300" s="154"/>
    </row>
    <row r="2301" spans="3:16" hidden="1" outlineLevel="2">
      <c r="C2301" s="179">
        <v>2277</v>
      </c>
      <c r="D2301" s="195">
        <f t="shared" ca="1" si="179"/>
        <v>0.51314991823840561</v>
      </c>
      <c r="E2301" s="195">
        <f t="shared" ca="1" si="175"/>
        <v>275.50809705293517</v>
      </c>
      <c r="F2301" s="195">
        <f t="shared" ca="1" si="176"/>
        <v>270.19514167341367</v>
      </c>
      <c r="G2301" s="195">
        <f t="shared" ca="1" si="177"/>
        <v>25.50809705293517</v>
      </c>
      <c r="H2301" s="195">
        <f t="shared" ca="1" si="178"/>
        <v>20.195141673413673</v>
      </c>
      <c r="O2301" s="154"/>
      <c r="P2301" s="154"/>
    </row>
    <row r="2302" spans="3:16" hidden="1" outlineLevel="2">
      <c r="C2302" s="179">
        <v>2278</v>
      </c>
      <c r="D2302" s="195">
        <f t="shared" ca="1" si="179"/>
        <v>-9.24682572818675E-2</v>
      </c>
      <c r="E2302" s="195">
        <f t="shared" ca="1" si="175"/>
        <v>241.18233012666641</v>
      </c>
      <c r="F2302" s="195">
        <f t="shared" ca="1" si="176"/>
        <v>245.31219728838394</v>
      </c>
      <c r="G2302" s="195">
        <f t="shared" ca="1" si="177"/>
        <v>0</v>
      </c>
      <c r="H2302" s="195">
        <f t="shared" ca="1" si="178"/>
        <v>0</v>
      </c>
      <c r="O2302" s="154"/>
      <c r="P2302" s="154"/>
    </row>
    <row r="2303" spans="3:16" hidden="1" outlineLevel="2">
      <c r="C2303" s="179">
        <v>2279</v>
      </c>
      <c r="D2303" s="195">
        <f t="shared" ca="1" si="179"/>
        <v>-1.5843924702406333</v>
      </c>
      <c r="E2303" s="195">
        <f t="shared" ca="1" si="175"/>
        <v>173.77372952905938</v>
      </c>
      <c r="F2303" s="195">
        <f t="shared" ca="1" si="176"/>
        <v>193.35515733349291</v>
      </c>
      <c r="G2303" s="195">
        <f t="shared" ca="1" si="177"/>
        <v>0</v>
      </c>
      <c r="H2303" s="195">
        <f t="shared" ca="1" si="178"/>
        <v>0</v>
      </c>
      <c r="O2303" s="154"/>
      <c r="P2303" s="154"/>
    </row>
    <row r="2304" spans="3:16" hidden="1" outlineLevel="2">
      <c r="C2304" s="179">
        <v>2280</v>
      </c>
      <c r="D2304" s="195">
        <f t="shared" ca="1" si="179"/>
        <v>0.39451404970055692</v>
      </c>
      <c r="E2304" s="195">
        <f t="shared" ca="1" si="175"/>
        <v>268.41944679093751</v>
      </c>
      <c r="F2304" s="195">
        <f t="shared" ca="1" si="176"/>
        <v>265.12959865179812</v>
      </c>
      <c r="G2304" s="195">
        <f t="shared" ca="1" si="177"/>
        <v>18.419446790937513</v>
      </c>
      <c r="H2304" s="195">
        <f t="shared" ca="1" si="178"/>
        <v>15.129598651798119</v>
      </c>
      <c r="O2304" s="154"/>
      <c r="P2304" s="154"/>
    </row>
    <row r="2305" spans="3:16" hidden="1" outlineLevel="2">
      <c r="C2305" s="179">
        <v>2281</v>
      </c>
      <c r="D2305" s="195">
        <f t="shared" ca="1" si="179"/>
        <v>1.4467177651542744</v>
      </c>
      <c r="E2305" s="195">
        <f t="shared" ca="1" si="175"/>
        <v>338.23351206683407</v>
      </c>
      <c r="F2305" s="195">
        <f t="shared" ca="1" si="176"/>
        <v>313.58617929905012</v>
      </c>
      <c r="G2305" s="195">
        <f t="shared" ca="1" si="177"/>
        <v>88.233512066834066</v>
      </c>
      <c r="H2305" s="195">
        <f t="shared" ca="1" si="178"/>
        <v>63.586179299050116</v>
      </c>
      <c r="O2305" s="154"/>
      <c r="P2305" s="154"/>
    </row>
    <row r="2306" spans="3:16" hidden="1" outlineLevel="2">
      <c r="C2306" s="179">
        <v>2282</v>
      </c>
      <c r="D2306" s="195">
        <f t="shared" ca="1" si="179"/>
        <v>0.28016068336707278</v>
      </c>
      <c r="E2306" s="195">
        <f t="shared" ca="1" si="175"/>
        <v>261.75936521268477</v>
      </c>
      <c r="F2306" s="195">
        <f t="shared" ca="1" si="176"/>
        <v>260.33681840049547</v>
      </c>
      <c r="G2306" s="195">
        <f t="shared" ca="1" si="177"/>
        <v>11.75936521268477</v>
      </c>
      <c r="H2306" s="195">
        <f t="shared" ca="1" si="178"/>
        <v>10.336818400495474</v>
      </c>
      <c r="O2306" s="154"/>
      <c r="P2306" s="154"/>
    </row>
    <row r="2307" spans="3:16" hidden="1" outlineLevel="2">
      <c r="C2307" s="179">
        <v>2283</v>
      </c>
      <c r="D2307" s="195">
        <f t="shared" ca="1" si="179"/>
        <v>-0.3795899314391446</v>
      </c>
      <c r="E2307" s="195">
        <f t="shared" ca="1" si="175"/>
        <v>226.43729596525685</v>
      </c>
      <c r="F2307" s="195">
        <f t="shared" ca="1" si="176"/>
        <v>234.32941056275891</v>
      </c>
      <c r="G2307" s="195">
        <f t="shared" ca="1" si="177"/>
        <v>0</v>
      </c>
      <c r="H2307" s="195">
        <f t="shared" ca="1" si="178"/>
        <v>0</v>
      </c>
      <c r="O2307" s="154"/>
      <c r="P2307" s="154"/>
    </row>
    <row r="2308" spans="3:16" hidden="1" outlineLevel="2">
      <c r="C2308" s="179">
        <v>2284</v>
      </c>
      <c r="D2308" s="195">
        <f t="shared" ca="1" si="179"/>
        <v>-0.81243446687227494</v>
      </c>
      <c r="E2308" s="195">
        <f t="shared" ca="1" si="175"/>
        <v>205.89479456888833</v>
      </c>
      <c r="F2308" s="195">
        <f t="shared" ca="1" si="176"/>
        <v>218.69482039929775</v>
      </c>
      <c r="G2308" s="195">
        <f t="shared" ca="1" si="177"/>
        <v>0</v>
      </c>
      <c r="H2308" s="195">
        <f t="shared" ca="1" si="178"/>
        <v>0</v>
      </c>
      <c r="O2308" s="154"/>
      <c r="P2308" s="154"/>
    </row>
    <row r="2309" spans="3:16" hidden="1" outlineLevel="2">
      <c r="C2309" s="179">
        <v>2285</v>
      </c>
      <c r="D2309" s="195">
        <f t="shared" ca="1" si="179"/>
        <v>-0.88008719235163313</v>
      </c>
      <c r="E2309" s="195">
        <f t="shared" ca="1" si="175"/>
        <v>202.85693303052443</v>
      </c>
      <c r="F2309" s="195">
        <f t="shared" ca="1" si="176"/>
        <v>216.34725346206369</v>
      </c>
      <c r="G2309" s="195">
        <f t="shared" ca="1" si="177"/>
        <v>0</v>
      </c>
      <c r="H2309" s="195">
        <f t="shared" ca="1" si="178"/>
        <v>0</v>
      </c>
      <c r="O2309" s="154"/>
      <c r="P2309" s="154"/>
    </row>
    <row r="2310" spans="3:16" hidden="1" outlineLevel="2">
      <c r="C2310" s="179">
        <v>2286</v>
      </c>
      <c r="D2310" s="195">
        <f t="shared" ca="1" si="179"/>
        <v>-0.26926713882362274</v>
      </c>
      <c r="E2310" s="195">
        <f t="shared" ca="1" si="175"/>
        <v>231.99311997743365</v>
      </c>
      <c r="F2310" s="195">
        <f t="shared" ca="1" si="176"/>
        <v>238.4900010997373</v>
      </c>
      <c r="G2310" s="195">
        <f t="shared" ca="1" si="177"/>
        <v>0</v>
      </c>
      <c r="H2310" s="195">
        <f t="shared" ca="1" si="178"/>
        <v>0</v>
      </c>
      <c r="O2310" s="154"/>
      <c r="P2310" s="154"/>
    </row>
    <row r="2311" spans="3:16" hidden="1" outlineLevel="2">
      <c r="C2311" s="179">
        <v>2287</v>
      </c>
      <c r="D2311" s="195">
        <f t="shared" ca="1" si="179"/>
        <v>-1.0938845324205351</v>
      </c>
      <c r="E2311" s="195">
        <f t="shared" ca="1" si="175"/>
        <v>193.54815360554235</v>
      </c>
      <c r="F2311" s="195">
        <f t="shared" ca="1" si="176"/>
        <v>209.09280791268063</v>
      </c>
      <c r="G2311" s="195">
        <f t="shared" ca="1" si="177"/>
        <v>0</v>
      </c>
      <c r="H2311" s="195">
        <f t="shared" ca="1" si="178"/>
        <v>0</v>
      </c>
      <c r="O2311" s="154"/>
      <c r="P2311" s="154"/>
    </row>
    <row r="2312" spans="3:16" hidden="1" outlineLevel="2">
      <c r="C2312" s="179">
        <v>2288</v>
      </c>
      <c r="D2312" s="195">
        <f t="shared" ca="1" si="179"/>
        <v>-0.81820283798757787</v>
      </c>
      <c r="E2312" s="195">
        <f t="shared" ca="1" si="175"/>
        <v>205.63400846536948</v>
      </c>
      <c r="F2312" s="195">
        <f t="shared" ca="1" si="176"/>
        <v>218.49366693260731</v>
      </c>
      <c r="G2312" s="195">
        <f t="shared" ca="1" si="177"/>
        <v>0</v>
      </c>
      <c r="H2312" s="195">
        <f t="shared" ca="1" si="178"/>
        <v>0</v>
      </c>
      <c r="O2312" s="154"/>
      <c r="P2312" s="154"/>
    </row>
    <row r="2313" spans="3:16" hidden="1" outlineLevel="2">
      <c r="C2313" s="179">
        <v>2289</v>
      </c>
      <c r="D2313" s="195">
        <f t="shared" ca="1" si="179"/>
        <v>-0.73902171178842435</v>
      </c>
      <c r="E2313" s="195">
        <f t="shared" ca="1" si="175"/>
        <v>209.2427929340239</v>
      </c>
      <c r="F2313" s="195">
        <f t="shared" ca="1" si="176"/>
        <v>221.27108951989163</v>
      </c>
      <c r="G2313" s="195">
        <f t="shared" ca="1" si="177"/>
        <v>0</v>
      </c>
      <c r="H2313" s="195">
        <f t="shared" ca="1" si="178"/>
        <v>0</v>
      </c>
      <c r="O2313" s="154"/>
      <c r="P2313" s="154"/>
    </row>
    <row r="2314" spans="3:16" hidden="1" outlineLevel="2">
      <c r="C2314" s="179">
        <v>2290</v>
      </c>
      <c r="D2314" s="195">
        <f t="shared" ca="1" si="179"/>
        <v>0.55714248130578392</v>
      </c>
      <c r="E2314" s="195">
        <f t="shared" ca="1" si="175"/>
        <v>278.18403048710701</v>
      </c>
      <c r="F2314" s="195">
        <f t="shared" ca="1" si="176"/>
        <v>272.09804740656625</v>
      </c>
      <c r="G2314" s="195">
        <f t="shared" ca="1" si="177"/>
        <v>28.184030487107009</v>
      </c>
      <c r="H2314" s="195">
        <f t="shared" ca="1" si="178"/>
        <v>22.098047406566252</v>
      </c>
      <c r="O2314" s="154"/>
      <c r="P2314" s="154"/>
    </row>
    <row r="2315" spans="3:16" hidden="1" outlineLevel="2">
      <c r="C2315" s="179">
        <v>2291</v>
      </c>
      <c r="D2315" s="195">
        <f t="shared" ca="1" si="179"/>
        <v>-1.1682821033323985</v>
      </c>
      <c r="E2315" s="195">
        <f t="shared" ca="1" si="175"/>
        <v>190.41007270443998</v>
      </c>
      <c r="F2315" s="195">
        <f t="shared" ca="1" si="176"/>
        <v>206.62586651011992</v>
      </c>
      <c r="G2315" s="195">
        <f t="shared" ca="1" si="177"/>
        <v>0</v>
      </c>
      <c r="H2315" s="195">
        <f t="shared" ca="1" si="178"/>
        <v>0</v>
      </c>
      <c r="O2315" s="154"/>
      <c r="P2315" s="154"/>
    </row>
    <row r="2316" spans="3:16" hidden="1" outlineLevel="2">
      <c r="C2316" s="179">
        <v>2292</v>
      </c>
      <c r="D2316" s="195">
        <f t="shared" ca="1" si="179"/>
        <v>0.69151112493625733</v>
      </c>
      <c r="E2316" s="195">
        <f t="shared" ca="1" si="175"/>
        <v>286.51926427078001</v>
      </c>
      <c r="F2316" s="195">
        <f t="shared" ca="1" si="176"/>
        <v>277.99356540712586</v>
      </c>
      <c r="G2316" s="195">
        <f t="shared" ca="1" si="177"/>
        <v>36.519264270780013</v>
      </c>
      <c r="H2316" s="195">
        <f t="shared" ca="1" si="178"/>
        <v>27.993565407125857</v>
      </c>
      <c r="O2316" s="154"/>
      <c r="P2316" s="154"/>
    </row>
    <row r="2317" spans="3:16" hidden="1" outlineLevel="2">
      <c r="C2317" s="179">
        <v>2293</v>
      </c>
      <c r="D2317" s="195">
        <f t="shared" ca="1" si="179"/>
        <v>0.80667657774779078</v>
      </c>
      <c r="E2317" s="195">
        <f t="shared" ca="1" si="175"/>
        <v>293.86175354744023</v>
      </c>
      <c r="F2317" s="195">
        <f t="shared" ca="1" si="176"/>
        <v>283.14808447588808</v>
      </c>
      <c r="G2317" s="195">
        <f t="shared" ca="1" si="177"/>
        <v>43.86175354744023</v>
      </c>
      <c r="H2317" s="195">
        <f t="shared" ca="1" si="178"/>
        <v>33.148084475888083</v>
      </c>
      <c r="O2317" s="154"/>
      <c r="P2317" s="154"/>
    </row>
    <row r="2318" spans="3:16" hidden="1" outlineLevel="2">
      <c r="C2318" s="179">
        <v>2294</v>
      </c>
      <c r="D2318" s="195">
        <f t="shared" ca="1" si="179"/>
        <v>0.70372806092521689</v>
      </c>
      <c r="E2318" s="195">
        <f t="shared" ca="1" si="175"/>
        <v>287.28938746390406</v>
      </c>
      <c r="F2318" s="195">
        <f t="shared" ca="1" si="176"/>
        <v>278.53588582387795</v>
      </c>
      <c r="G2318" s="195">
        <f t="shared" ca="1" si="177"/>
        <v>37.289387463904063</v>
      </c>
      <c r="H2318" s="195">
        <f t="shared" ca="1" si="178"/>
        <v>28.535885823877948</v>
      </c>
      <c r="O2318" s="154"/>
      <c r="P2318" s="154"/>
    </row>
    <row r="2319" spans="3:16" hidden="1" outlineLevel="2">
      <c r="C2319" s="179">
        <v>2295</v>
      </c>
      <c r="D2319" s="195">
        <f t="shared" ca="1" si="179"/>
        <v>-1.2884911159152492</v>
      </c>
      <c r="E2319" s="195">
        <f t="shared" ca="1" si="175"/>
        <v>185.44683140724479</v>
      </c>
      <c r="F2319" s="195">
        <f t="shared" ca="1" si="176"/>
        <v>202.70122625835594</v>
      </c>
      <c r="G2319" s="195">
        <f t="shared" ca="1" si="177"/>
        <v>0</v>
      </c>
      <c r="H2319" s="195">
        <f t="shared" ca="1" si="178"/>
        <v>0</v>
      </c>
      <c r="O2319" s="154"/>
      <c r="P2319" s="154"/>
    </row>
    <row r="2320" spans="3:16" hidden="1" outlineLevel="2">
      <c r="C2320" s="179">
        <v>2296</v>
      </c>
      <c r="D2320" s="195">
        <f t="shared" ca="1" si="179"/>
        <v>-1.5076114640185732</v>
      </c>
      <c r="E2320" s="195">
        <f t="shared" ca="1" si="175"/>
        <v>176.73015824648979</v>
      </c>
      <c r="F2320" s="195">
        <f t="shared" ca="1" si="176"/>
        <v>195.73806755437298</v>
      </c>
      <c r="G2320" s="195">
        <f t="shared" ca="1" si="177"/>
        <v>0</v>
      </c>
      <c r="H2320" s="195">
        <f t="shared" ca="1" si="178"/>
        <v>0</v>
      </c>
      <c r="O2320" s="154"/>
      <c r="P2320" s="154"/>
    </row>
    <row r="2321" spans="3:16" hidden="1" outlineLevel="2">
      <c r="C2321" s="179">
        <v>2297</v>
      </c>
      <c r="D2321" s="195">
        <f t="shared" ca="1" si="179"/>
        <v>0.95387258075916759</v>
      </c>
      <c r="E2321" s="195">
        <f t="shared" ca="1" si="175"/>
        <v>303.52096996570322</v>
      </c>
      <c r="F2321" s="195">
        <f t="shared" ca="1" si="176"/>
        <v>289.87559323223633</v>
      </c>
      <c r="G2321" s="195">
        <f t="shared" ca="1" si="177"/>
        <v>53.520969965703216</v>
      </c>
      <c r="H2321" s="195">
        <f t="shared" ca="1" si="178"/>
        <v>39.875593232236326</v>
      </c>
      <c r="O2321" s="154"/>
      <c r="P2321" s="154"/>
    </row>
    <row r="2322" spans="3:16" hidden="1" outlineLevel="2">
      <c r="C2322" s="179">
        <v>2298</v>
      </c>
      <c r="D2322" s="195">
        <f t="shared" ca="1" si="179"/>
        <v>0.85706890522134349</v>
      </c>
      <c r="E2322" s="195">
        <f t="shared" ca="1" si="175"/>
        <v>297.13346520522146</v>
      </c>
      <c r="F2322" s="195">
        <f t="shared" ca="1" si="176"/>
        <v>285.43347536228146</v>
      </c>
      <c r="G2322" s="195">
        <f t="shared" ca="1" si="177"/>
        <v>47.133465205221455</v>
      </c>
      <c r="H2322" s="195">
        <f t="shared" ca="1" si="178"/>
        <v>35.433475362281456</v>
      </c>
      <c r="O2322" s="154"/>
      <c r="P2322" s="154"/>
    </row>
    <row r="2323" spans="3:16" hidden="1" outlineLevel="2">
      <c r="C2323" s="179">
        <v>2299</v>
      </c>
      <c r="D2323" s="195">
        <f t="shared" ca="1" si="179"/>
        <v>0.41039658309989474</v>
      </c>
      <c r="E2323" s="195">
        <f t="shared" ca="1" si="175"/>
        <v>269.35777075809563</v>
      </c>
      <c r="F2323" s="195">
        <f t="shared" ca="1" si="176"/>
        <v>265.80220959915988</v>
      </c>
      <c r="G2323" s="195">
        <f t="shared" ca="1" si="177"/>
        <v>19.357770758095626</v>
      </c>
      <c r="H2323" s="195">
        <f t="shared" ca="1" si="178"/>
        <v>15.80220959915988</v>
      </c>
      <c r="O2323" s="154"/>
      <c r="P2323" s="154"/>
    </row>
    <row r="2324" spans="3:16" hidden="1" outlineLevel="2">
      <c r="C2324" s="179">
        <v>2300</v>
      </c>
      <c r="D2324" s="195">
        <f t="shared" ca="1" si="179"/>
        <v>6.2999239054370914E-4</v>
      </c>
      <c r="E2324" s="195">
        <f t="shared" ca="1" si="175"/>
        <v>246.16655262622226</v>
      </c>
      <c r="F2324" s="195">
        <f t="shared" ca="1" si="176"/>
        <v>248.98269789643834</v>
      </c>
      <c r="G2324" s="195">
        <f t="shared" ca="1" si="177"/>
        <v>0</v>
      </c>
      <c r="H2324" s="195">
        <f t="shared" ca="1" si="178"/>
        <v>0</v>
      </c>
      <c r="O2324" s="154"/>
      <c r="P2324" s="154"/>
    </row>
    <row r="2325" spans="3:16" hidden="1" outlineLevel="2">
      <c r="C2325" s="179">
        <v>2301</v>
      </c>
      <c r="D2325" s="195">
        <f t="shared" ca="1" si="179"/>
        <v>-0.26502019238453539</v>
      </c>
      <c r="E2325" s="195">
        <f t="shared" ca="1" si="175"/>
        <v>232.20969860562366</v>
      </c>
      <c r="F2325" s="195">
        <f t="shared" ca="1" si="176"/>
        <v>238.6516339842876</v>
      </c>
      <c r="G2325" s="195">
        <f t="shared" ca="1" si="177"/>
        <v>0</v>
      </c>
      <c r="H2325" s="195">
        <f t="shared" ca="1" si="178"/>
        <v>0</v>
      </c>
      <c r="O2325" s="154"/>
      <c r="P2325" s="154"/>
    </row>
    <row r="2326" spans="3:16" hidden="1" outlineLevel="2">
      <c r="C2326" s="179">
        <v>2302</v>
      </c>
      <c r="D2326" s="195">
        <f t="shared" ca="1" si="179"/>
        <v>2.9473470528563257</v>
      </c>
      <c r="E2326" s="195">
        <f t="shared" ca="1" si="175"/>
        <v>470.33646359881681</v>
      </c>
      <c r="F2326" s="195">
        <f t="shared" ca="1" si="176"/>
        <v>398.4037340112734</v>
      </c>
      <c r="G2326" s="195">
        <f t="shared" ca="1" si="177"/>
        <v>220.33646359881681</v>
      </c>
      <c r="H2326" s="195">
        <f t="shared" ca="1" si="178"/>
        <v>148.4037340112734</v>
      </c>
      <c r="O2326" s="154"/>
      <c r="P2326" s="154"/>
    </row>
    <row r="2327" spans="3:16" hidden="1" outlineLevel="2">
      <c r="C2327" s="179">
        <v>2303</v>
      </c>
      <c r="D2327" s="195">
        <f t="shared" ca="1" si="179"/>
        <v>-0.3534324988612938</v>
      </c>
      <c r="E2327" s="195">
        <f t="shared" ca="1" si="175"/>
        <v>227.74242283020368</v>
      </c>
      <c r="F2327" s="195">
        <f t="shared" ca="1" si="176"/>
        <v>235.30927046506389</v>
      </c>
      <c r="G2327" s="195">
        <f t="shared" ca="1" si="177"/>
        <v>0</v>
      </c>
      <c r="H2327" s="195">
        <f t="shared" ca="1" si="178"/>
        <v>0</v>
      </c>
      <c r="O2327" s="154"/>
      <c r="P2327" s="154"/>
    </row>
    <row r="2328" spans="3:16" hidden="1" outlineLevel="2">
      <c r="C2328" s="179">
        <v>2304</v>
      </c>
      <c r="D2328" s="195">
        <f t="shared" ca="1" si="179"/>
        <v>1.604689247412429</v>
      </c>
      <c r="E2328" s="195">
        <f t="shared" ca="1" si="175"/>
        <v>350.1793087737833</v>
      </c>
      <c r="F2328" s="195">
        <f t="shared" ca="1" si="176"/>
        <v>321.58921991085106</v>
      </c>
      <c r="G2328" s="195">
        <f t="shared" ca="1" si="177"/>
        <v>100.1793087737833</v>
      </c>
      <c r="H2328" s="195">
        <f t="shared" ca="1" si="178"/>
        <v>71.589219910851057</v>
      </c>
      <c r="O2328" s="154"/>
      <c r="P2328" s="154"/>
    </row>
    <row r="2329" spans="3:16" hidden="1" outlineLevel="2">
      <c r="C2329" s="179">
        <v>2305</v>
      </c>
      <c r="D2329" s="195">
        <f t="shared" ca="1" si="179"/>
        <v>-1.0745733313711685</v>
      </c>
      <c r="E2329" s="195">
        <f t="shared" ref="E2329:E2392" ca="1" si="180">$H$9 * EXP(($H$17 - $H$18 - ($H$11^2)/2)*$H$14 + $H$11*SQRT($H$14)*D2329)</f>
        <v>194.37111803159792</v>
      </c>
      <c r="F2329" s="195">
        <f t="shared" ref="F2329:F2392" ca="1" si="181">$H$9 * EXP(($H$17 - $H$18 - ($H$12^2)/2)*$H$14 + $H$12*SQRT($H$14)*D2329)</f>
        <v>209.73794669171878</v>
      </c>
      <c r="G2329" s="195">
        <f t="shared" ref="G2329:G2392" ca="1" si="182">MAX(E2329-$H$16, 0)</f>
        <v>0</v>
      </c>
      <c r="H2329" s="195">
        <f t="shared" ref="H2329:H2392" ca="1" si="183">MAX(F2329-$H$16, 0)</f>
        <v>0</v>
      </c>
      <c r="O2329" s="154"/>
      <c r="P2329" s="154"/>
    </row>
    <row r="2330" spans="3:16" hidden="1" outlineLevel="2">
      <c r="C2330" s="179">
        <v>2306</v>
      </c>
      <c r="D2330" s="195">
        <f t="shared" ref="D2330:D2393" ca="1" si="184">_xlfn.NORM.S.INV(RAND())</f>
        <v>-0.29927306580713853</v>
      </c>
      <c r="E2330" s="195">
        <f t="shared" ca="1" si="180"/>
        <v>230.46867270870197</v>
      </c>
      <c r="F2330" s="195">
        <f t="shared" ca="1" si="181"/>
        <v>237.35113191617879</v>
      </c>
      <c r="G2330" s="195">
        <f t="shared" ca="1" si="182"/>
        <v>0</v>
      </c>
      <c r="H2330" s="195">
        <f t="shared" ca="1" si="183"/>
        <v>0</v>
      </c>
      <c r="O2330" s="154"/>
      <c r="P2330" s="154"/>
    </row>
    <row r="2331" spans="3:16" hidden="1" outlineLevel="2">
      <c r="C2331" s="179">
        <v>2307</v>
      </c>
      <c r="D2331" s="195">
        <f t="shared" ca="1" si="184"/>
        <v>1.2684876805602765</v>
      </c>
      <c r="E2331" s="195">
        <f t="shared" ca="1" si="180"/>
        <v>325.24429446934255</v>
      </c>
      <c r="F2331" s="195">
        <f t="shared" ca="1" si="181"/>
        <v>304.79566810375667</v>
      </c>
      <c r="G2331" s="195">
        <f t="shared" ca="1" si="182"/>
        <v>75.244294469342549</v>
      </c>
      <c r="H2331" s="195">
        <f t="shared" ca="1" si="183"/>
        <v>54.795668103756668</v>
      </c>
      <c r="O2331" s="154"/>
      <c r="P2331" s="154"/>
    </row>
    <row r="2332" spans="3:16" hidden="1" outlineLevel="2">
      <c r="C2332" s="179">
        <v>2308</v>
      </c>
      <c r="D2332" s="195">
        <f t="shared" ca="1" si="184"/>
        <v>-1.9930101454159956</v>
      </c>
      <c r="E2332" s="195">
        <f t="shared" ca="1" si="180"/>
        <v>158.85221967254125</v>
      </c>
      <c r="F2332" s="195">
        <f t="shared" ca="1" si="181"/>
        <v>181.15317124106667</v>
      </c>
      <c r="G2332" s="195">
        <f t="shared" ca="1" si="182"/>
        <v>0</v>
      </c>
      <c r="H2332" s="195">
        <f t="shared" ca="1" si="183"/>
        <v>0</v>
      </c>
      <c r="O2332" s="154"/>
      <c r="P2332" s="154"/>
    </row>
    <row r="2333" spans="3:16" hidden="1" outlineLevel="2">
      <c r="C2333" s="179">
        <v>2309</v>
      </c>
      <c r="D2333" s="195">
        <f t="shared" ca="1" si="184"/>
        <v>-1.198989724015324</v>
      </c>
      <c r="E2333" s="195">
        <f t="shared" ca="1" si="180"/>
        <v>189.12971034541087</v>
      </c>
      <c r="F2333" s="195">
        <f t="shared" ca="1" si="181"/>
        <v>205.61614133299767</v>
      </c>
      <c r="G2333" s="195">
        <f t="shared" ca="1" si="182"/>
        <v>0</v>
      </c>
      <c r="H2333" s="195">
        <f t="shared" ca="1" si="183"/>
        <v>0</v>
      </c>
      <c r="O2333" s="154"/>
      <c r="P2333" s="154"/>
    </row>
    <row r="2334" spans="3:16" hidden="1" outlineLevel="2">
      <c r="C2334" s="179">
        <v>2310</v>
      </c>
      <c r="D2334" s="195">
        <f t="shared" ca="1" si="184"/>
        <v>-0.42721352617948849</v>
      </c>
      <c r="E2334" s="195">
        <f t="shared" ca="1" si="180"/>
        <v>224.08028810405139</v>
      </c>
      <c r="F2334" s="195">
        <f t="shared" ca="1" si="181"/>
        <v>232.55589122287725</v>
      </c>
      <c r="G2334" s="195">
        <f t="shared" ca="1" si="182"/>
        <v>0</v>
      </c>
      <c r="H2334" s="195">
        <f t="shared" ca="1" si="183"/>
        <v>0</v>
      </c>
      <c r="O2334" s="154"/>
      <c r="P2334" s="154"/>
    </row>
    <row r="2335" spans="3:16" hidden="1" outlineLevel="2">
      <c r="C2335" s="179">
        <v>2311</v>
      </c>
      <c r="D2335" s="195">
        <f t="shared" ca="1" si="184"/>
        <v>-1.6984711385232076</v>
      </c>
      <c r="E2335" s="195">
        <f t="shared" ca="1" si="180"/>
        <v>169.47224630043962</v>
      </c>
      <c r="F2335" s="195">
        <f t="shared" ca="1" si="181"/>
        <v>189.86817265716925</v>
      </c>
      <c r="G2335" s="195">
        <f t="shared" ca="1" si="182"/>
        <v>0</v>
      </c>
      <c r="H2335" s="195">
        <f t="shared" ca="1" si="183"/>
        <v>0</v>
      </c>
      <c r="O2335" s="154"/>
      <c r="P2335" s="154"/>
    </row>
    <row r="2336" spans="3:16" hidden="1" outlineLevel="2">
      <c r="C2336" s="179">
        <v>2312</v>
      </c>
      <c r="D2336" s="195">
        <f t="shared" ca="1" si="184"/>
        <v>0.76474924307264724</v>
      </c>
      <c r="E2336" s="195">
        <f t="shared" ca="1" si="180"/>
        <v>291.16710242594712</v>
      </c>
      <c r="F2336" s="195">
        <f t="shared" ca="1" si="181"/>
        <v>281.26054985189882</v>
      </c>
      <c r="G2336" s="195">
        <f t="shared" ca="1" si="182"/>
        <v>41.167102425947121</v>
      </c>
      <c r="H2336" s="195">
        <f t="shared" ca="1" si="183"/>
        <v>31.260549851898816</v>
      </c>
      <c r="O2336" s="154"/>
      <c r="P2336" s="154"/>
    </row>
    <row r="2337" spans="3:16" hidden="1" outlineLevel="2">
      <c r="C2337" s="179">
        <v>2313</v>
      </c>
      <c r="D2337" s="195">
        <f t="shared" ca="1" si="184"/>
        <v>0.69312394137372035</v>
      </c>
      <c r="E2337" s="195">
        <f t="shared" ca="1" si="180"/>
        <v>286.62081353659789</v>
      </c>
      <c r="F2337" s="195">
        <f t="shared" ca="1" si="181"/>
        <v>278.06509919011023</v>
      </c>
      <c r="G2337" s="195">
        <f t="shared" ca="1" si="182"/>
        <v>36.620813536597893</v>
      </c>
      <c r="H2337" s="195">
        <f t="shared" ca="1" si="183"/>
        <v>28.065099190110232</v>
      </c>
      <c r="O2337" s="154"/>
      <c r="P2337" s="154"/>
    </row>
    <row r="2338" spans="3:16" hidden="1" outlineLevel="2">
      <c r="C2338" s="179">
        <v>2314</v>
      </c>
      <c r="D2338" s="195">
        <f t="shared" ca="1" si="184"/>
        <v>-0.10619269430691287</v>
      </c>
      <c r="E2338" s="195">
        <f t="shared" ca="1" si="180"/>
        <v>240.45614649286694</v>
      </c>
      <c r="F2338" s="195">
        <f t="shared" ca="1" si="181"/>
        <v>244.7756920363216</v>
      </c>
      <c r="G2338" s="195">
        <f t="shared" ca="1" si="182"/>
        <v>0</v>
      </c>
      <c r="H2338" s="195">
        <f t="shared" ca="1" si="183"/>
        <v>0</v>
      </c>
      <c r="O2338" s="154"/>
      <c r="P2338" s="154"/>
    </row>
    <row r="2339" spans="3:16" hidden="1" outlineLevel="2">
      <c r="C2339" s="179">
        <v>2315</v>
      </c>
      <c r="D2339" s="195">
        <f t="shared" ca="1" si="184"/>
        <v>3.099350847649664E-2</v>
      </c>
      <c r="E2339" s="195">
        <f t="shared" ca="1" si="180"/>
        <v>247.81430384840004</v>
      </c>
      <c r="F2339" s="195">
        <f t="shared" ca="1" si="181"/>
        <v>250.19165005019687</v>
      </c>
      <c r="G2339" s="195">
        <f t="shared" ca="1" si="182"/>
        <v>0</v>
      </c>
      <c r="H2339" s="195">
        <f t="shared" ca="1" si="183"/>
        <v>0.19165005019686987</v>
      </c>
      <c r="O2339" s="154"/>
      <c r="P2339" s="154"/>
    </row>
    <row r="2340" spans="3:16" hidden="1" outlineLevel="2">
      <c r="C2340" s="179">
        <v>2316</v>
      </c>
      <c r="D2340" s="195">
        <f t="shared" ca="1" si="184"/>
        <v>-1.0854588776548135</v>
      </c>
      <c r="E2340" s="195">
        <f t="shared" ca="1" si="180"/>
        <v>193.90679120359744</v>
      </c>
      <c r="F2340" s="195">
        <f t="shared" ca="1" si="181"/>
        <v>209.37404351488453</v>
      </c>
      <c r="G2340" s="195">
        <f t="shared" ca="1" si="182"/>
        <v>0</v>
      </c>
      <c r="H2340" s="195">
        <f t="shared" ca="1" si="183"/>
        <v>0</v>
      </c>
      <c r="O2340" s="154"/>
      <c r="P2340" s="154"/>
    </row>
    <row r="2341" spans="3:16" hidden="1" outlineLevel="2">
      <c r="C2341" s="179">
        <v>2317</v>
      </c>
      <c r="D2341" s="195">
        <f t="shared" ca="1" si="184"/>
        <v>-0.13068271060480779</v>
      </c>
      <c r="E2341" s="195">
        <f t="shared" ca="1" si="180"/>
        <v>239.1657650315114</v>
      </c>
      <c r="F2341" s="195">
        <f t="shared" ca="1" si="181"/>
        <v>243.82126020041053</v>
      </c>
      <c r="G2341" s="195">
        <f t="shared" ca="1" si="182"/>
        <v>0</v>
      </c>
      <c r="H2341" s="195">
        <f t="shared" ca="1" si="183"/>
        <v>0</v>
      </c>
      <c r="O2341" s="154"/>
      <c r="P2341" s="154"/>
    </row>
    <row r="2342" spans="3:16" hidden="1" outlineLevel="2">
      <c r="C2342" s="179">
        <v>2318</v>
      </c>
      <c r="D2342" s="195">
        <f t="shared" ca="1" si="184"/>
        <v>-1.238969790434485</v>
      </c>
      <c r="E2342" s="195">
        <f t="shared" ca="1" si="180"/>
        <v>187.47562368741754</v>
      </c>
      <c r="F2342" s="195">
        <f t="shared" ca="1" si="181"/>
        <v>204.308910924917</v>
      </c>
      <c r="G2342" s="195">
        <f t="shared" ca="1" si="182"/>
        <v>0</v>
      </c>
      <c r="H2342" s="195">
        <f t="shared" ca="1" si="183"/>
        <v>0</v>
      </c>
      <c r="O2342" s="154"/>
      <c r="P2342" s="154"/>
    </row>
    <row r="2343" spans="3:16" hidden="1" outlineLevel="2">
      <c r="C2343" s="179">
        <v>2319</v>
      </c>
      <c r="D2343" s="195">
        <f t="shared" ca="1" si="184"/>
        <v>-0.36491851692838134</v>
      </c>
      <c r="E2343" s="195">
        <f t="shared" ca="1" si="180"/>
        <v>227.16840337759209</v>
      </c>
      <c r="F2343" s="195">
        <f t="shared" ca="1" si="181"/>
        <v>234.87849957856224</v>
      </c>
      <c r="G2343" s="195">
        <f t="shared" ca="1" si="182"/>
        <v>0</v>
      </c>
      <c r="H2343" s="195">
        <f t="shared" ca="1" si="183"/>
        <v>0</v>
      </c>
      <c r="O2343" s="154"/>
      <c r="P2343" s="154"/>
    </row>
    <row r="2344" spans="3:16" hidden="1" outlineLevel="2">
      <c r="C2344" s="179">
        <v>2320</v>
      </c>
      <c r="D2344" s="195">
        <f t="shared" ca="1" si="184"/>
        <v>-0.22839171859081892</v>
      </c>
      <c r="E2344" s="195">
        <f t="shared" ca="1" si="180"/>
        <v>234.086027589666</v>
      </c>
      <c r="F2344" s="195">
        <f t="shared" ca="1" si="181"/>
        <v>240.05021727838718</v>
      </c>
      <c r="G2344" s="195">
        <f t="shared" ca="1" si="182"/>
        <v>0</v>
      </c>
      <c r="H2344" s="195">
        <f t="shared" ca="1" si="183"/>
        <v>0</v>
      </c>
      <c r="O2344" s="154"/>
      <c r="P2344" s="154"/>
    </row>
    <row r="2345" spans="3:16" hidden="1" outlineLevel="2">
      <c r="C2345" s="179">
        <v>2321</v>
      </c>
      <c r="D2345" s="195">
        <f t="shared" ca="1" si="184"/>
        <v>-0.65302197138075291</v>
      </c>
      <c r="E2345" s="195">
        <f t="shared" ca="1" si="180"/>
        <v>213.23412886908653</v>
      </c>
      <c r="F2345" s="195">
        <f t="shared" ca="1" si="181"/>
        <v>224.32769911325869</v>
      </c>
      <c r="G2345" s="195">
        <f t="shared" ca="1" si="182"/>
        <v>0</v>
      </c>
      <c r="H2345" s="195">
        <f t="shared" ca="1" si="183"/>
        <v>0</v>
      </c>
      <c r="O2345" s="154"/>
      <c r="P2345" s="154"/>
    </row>
    <row r="2346" spans="3:16" hidden="1" outlineLevel="2">
      <c r="C2346" s="179">
        <v>2322</v>
      </c>
      <c r="D2346" s="195">
        <f t="shared" ca="1" si="184"/>
        <v>0.54787776215059225</v>
      </c>
      <c r="E2346" s="195">
        <f t="shared" ca="1" si="180"/>
        <v>277.61833388258344</v>
      </c>
      <c r="F2346" s="195">
        <f t="shared" ca="1" si="181"/>
        <v>271.69618958798702</v>
      </c>
      <c r="G2346" s="195">
        <f t="shared" ca="1" si="182"/>
        <v>27.618333882583443</v>
      </c>
      <c r="H2346" s="195">
        <f t="shared" ca="1" si="183"/>
        <v>21.696189587987021</v>
      </c>
      <c r="O2346" s="154"/>
      <c r="P2346" s="154"/>
    </row>
    <row r="2347" spans="3:16" hidden="1" outlineLevel="2">
      <c r="C2347" s="179">
        <v>2323</v>
      </c>
      <c r="D2347" s="195">
        <f t="shared" ca="1" si="184"/>
        <v>-0.48897027487920064</v>
      </c>
      <c r="E2347" s="195">
        <f t="shared" ca="1" si="180"/>
        <v>221.06029449880918</v>
      </c>
      <c r="F2347" s="195">
        <f t="shared" ca="1" si="181"/>
        <v>230.27602245046415</v>
      </c>
      <c r="G2347" s="195">
        <f t="shared" ca="1" si="182"/>
        <v>0</v>
      </c>
      <c r="H2347" s="195">
        <f t="shared" ca="1" si="183"/>
        <v>0</v>
      </c>
      <c r="O2347" s="154"/>
      <c r="P2347" s="154"/>
    </row>
    <row r="2348" spans="3:16" hidden="1" outlineLevel="2">
      <c r="C2348" s="179">
        <v>2324</v>
      </c>
      <c r="D2348" s="195">
        <f t="shared" ca="1" si="184"/>
        <v>-2.0772724271167151</v>
      </c>
      <c r="E2348" s="195">
        <f t="shared" ca="1" si="180"/>
        <v>155.93832690727962</v>
      </c>
      <c r="F2348" s="195">
        <f t="shared" ca="1" si="181"/>
        <v>178.73437582554061</v>
      </c>
      <c r="G2348" s="195">
        <f t="shared" ca="1" si="182"/>
        <v>0</v>
      </c>
      <c r="H2348" s="195">
        <f t="shared" ca="1" si="183"/>
        <v>0</v>
      </c>
      <c r="O2348" s="154"/>
      <c r="P2348" s="154"/>
    </row>
    <row r="2349" spans="3:16" hidden="1" outlineLevel="2">
      <c r="C2349" s="179">
        <v>2325</v>
      </c>
      <c r="D2349" s="195">
        <f t="shared" ca="1" si="184"/>
        <v>-0.66680661765547056</v>
      </c>
      <c r="E2349" s="195">
        <f t="shared" ca="1" si="180"/>
        <v>212.58928302868924</v>
      </c>
      <c r="F2349" s="195">
        <f t="shared" ca="1" si="181"/>
        <v>223.8349376460236</v>
      </c>
      <c r="G2349" s="195">
        <f t="shared" ca="1" si="182"/>
        <v>0</v>
      </c>
      <c r="H2349" s="195">
        <f t="shared" ca="1" si="183"/>
        <v>0</v>
      </c>
      <c r="O2349" s="154"/>
      <c r="P2349" s="154"/>
    </row>
    <row r="2350" spans="3:16" hidden="1" outlineLevel="2">
      <c r="C2350" s="179">
        <v>2326</v>
      </c>
      <c r="D2350" s="195">
        <f t="shared" ca="1" si="184"/>
        <v>-0.74088183904653981</v>
      </c>
      <c r="E2350" s="195">
        <f t="shared" ca="1" si="180"/>
        <v>209.15729305719555</v>
      </c>
      <c r="F2350" s="195">
        <f t="shared" ca="1" si="181"/>
        <v>221.20543894497163</v>
      </c>
      <c r="G2350" s="195">
        <f t="shared" ca="1" si="182"/>
        <v>0</v>
      </c>
      <c r="H2350" s="195">
        <f t="shared" ca="1" si="183"/>
        <v>0</v>
      </c>
      <c r="O2350" s="154"/>
      <c r="P2350" s="154"/>
    </row>
    <row r="2351" spans="3:16" hidden="1" outlineLevel="2">
      <c r="C2351" s="179">
        <v>2327</v>
      </c>
      <c r="D2351" s="195">
        <f t="shared" ca="1" si="184"/>
        <v>-0.52647103312996579</v>
      </c>
      <c r="E2351" s="195">
        <f t="shared" ca="1" si="180"/>
        <v>219.24635037588098</v>
      </c>
      <c r="F2351" s="195">
        <f t="shared" ca="1" si="181"/>
        <v>228.90253090292023</v>
      </c>
      <c r="G2351" s="195">
        <f t="shared" ca="1" si="182"/>
        <v>0</v>
      </c>
      <c r="H2351" s="195">
        <f t="shared" ca="1" si="183"/>
        <v>0</v>
      </c>
      <c r="O2351" s="154"/>
      <c r="P2351" s="154"/>
    </row>
    <row r="2352" spans="3:16" hidden="1" outlineLevel="2">
      <c r="C2352" s="179">
        <v>2328</v>
      </c>
      <c r="D2352" s="195">
        <f t="shared" ca="1" si="184"/>
        <v>-0.18558856255310913</v>
      </c>
      <c r="E2352" s="195">
        <f t="shared" ca="1" si="180"/>
        <v>236.29787987496795</v>
      </c>
      <c r="F2352" s="195">
        <f t="shared" ca="1" si="181"/>
        <v>241.69495676682658</v>
      </c>
      <c r="G2352" s="195">
        <f t="shared" ca="1" si="182"/>
        <v>0</v>
      </c>
      <c r="H2352" s="195">
        <f t="shared" ca="1" si="183"/>
        <v>0</v>
      </c>
      <c r="O2352" s="154"/>
      <c r="P2352" s="154"/>
    </row>
    <row r="2353" spans="3:16" hidden="1" outlineLevel="2">
      <c r="C2353" s="179">
        <v>2329</v>
      </c>
      <c r="D2353" s="195">
        <f t="shared" ca="1" si="184"/>
        <v>0.72766263876148995</v>
      </c>
      <c r="E2353" s="195">
        <f t="shared" ca="1" si="180"/>
        <v>288.8041650092951</v>
      </c>
      <c r="F2353" s="195">
        <f t="shared" ca="1" si="181"/>
        <v>279.60143119375226</v>
      </c>
      <c r="G2353" s="195">
        <f t="shared" ca="1" si="182"/>
        <v>38.804165009295104</v>
      </c>
      <c r="H2353" s="195">
        <f t="shared" ca="1" si="183"/>
        <v>29.601431193752262</v>
      </c>
      <c r="O2353" s="154"/>
      <c r="P2353" s="154"/>
    </row>
    <row r="2354" spans="3:16" hidden="1" outlineLevel="2">
      <c r="C2354" s="179">
        <v>2330</v>
      </c>
      <c r="D2354" s="195">
        <f t="shared" ca="1" si="184"/>
        <v>-0.53236700633949507</v>
      </c>
      <c r="E2354" s="195">
        <f t="shared" ca="1" si="180"/>
        <v>218.96251424859159</v>
      </c>
      <c r="F2354" s="195">
        <f t="shared" ca="1" si="181"/>
        <v>228.68733326139048</v>
      </c>
      <c r="G2354" s="195">
        <f t="shared" ca="1" si="182"/>
        <v>0</v>
      </c>
      <c r="H2354" s="195">
        <f t="shared" ca="1" si="183"/>
        <v>0</v>
      </c>
      <c r="O2354" s="154"/>
      <c r="P2354" s="154"/>
    </row>
    <row r="2355" spans="3:16" hidden="1" outlineLevel="2">
      <c r="C2355" s="179">
        <v>2331</v>
      </c>
      <c r="D2355" s="195">
        <f t="shared" ca="1" si="184"/>
        <v>-1.4992942036916159</v>
      </c>
      <c r="E2355" s="195">
        <f t="shared" ca="1" si="180"/>
        <v>177.05341597167435</v>
      </c>
      <c r="F2355" s="195">
        <f t="shared" ca="1" si="181"/>
        <v>195.99795145622986</v>
      </c>
      <c r="G2355" s="195">
        <f t="shared" ca="1" si="182"/>
        <v>0</v>
      </c>
      <c r="H2355" s="195">
        <f t="shared" ca="1" si="183"/>
        <v>0</v>
      </c>
      <c r="O2355" s="154"/>
      <c r="P2355" s="154"/>
    </row>
    <row r="2356" spans="3:16" hidden="1" outlineLevel="2">
      <c r="C2356" s="179">
        <v>2332</v>
      </c>
      <c r="D2356" s="195">
        <f t="shared" ca="1" si="184"/>
        <v>-0.43576517148778116</v>
      </c>
      <c r="E2356" s="195">
        <f t="shared" ca="1" si="180"/>
        <v>223.65965208184031</v>
      </c>
      <c r="F2356" s="195">
        <f t="shared" ca="1" si="181"/>
        <v>232.23884947087805</v>
      </c>
      <c r="G2356" s="195">
        <f t="shared" ca="1" si="182"/>
        <v>0</v>
      </c>
      <c r="H2356" s="195">
        <f t="shared" ca="1" si="183"/>
        <v>0</v>
      </c>
      <c r="O2356" s="154"/>
      <c r="P2356" s="154"/>
    </row>
    <row r="2357" spans="3:16" hidden="1" outlineLevel="2">
      <c r="C2357" s="179">
        <v>2333</v>
      </c>
      <c r="D2357" s="195">
        <f t="shared" ca="1" si="184"/>
        <v>-0.68879203017670865</v>
      </c>
      <c r="E2357" s="195">
        <f t="shared" ca="1" si="180"/>
        <v>211.56483828449456</v>
      </c>
      <c r="F2357" s="195">
        <f t="shared" ca="1" si="181"/>
        <v>223.05126126453993</v>
      </c>
      <c r="G2357" s="195">
        <f t="shared" ca="1" si="182"/>
        <v>0</v>
      </c>
      <c r="H2357" s="195">
        <f t="shared" ca="1" si="183"/>
        <v>0</v>
      </c>
      <c r="O2357" s="154"/>
      <c r="P2357" s="154"/>
    </row>
    <row r="2358" spans="3:16" hidden="1" outlineLevel="2">
      <c r="C2358" s="179">
        <v>2334</v>
      </c>
      <c r="D2358" s="195">
        <f t="shared" ca="1" si="184"/>
        <v>1.5636084087534556</v>
      </c>
      <c r="E2358" s="195">
        <f t="shared" ca="1" si="180"/>
        <v>347.03277547965035</v>
      </c>
      <c r="F2358" s="195">
        <f t="shared" ca="1" si="181"/>
        <v>319.48856788067195</v>
      </c>
      <c r="G2358" s="195">
        <f t="shared" ca="1" si="182"/>
        <v>97.032775479650354</v>
      </c>
      <c r="H2358" s="195">
        <f t="shared" ca="1" si="183"/>
        <v>69.488567880671951</v>
      </c>
      <c r="O2358" s="154"/>
      <c r="P2358" s="154"/>
    </row>
    <row r="2359" spans="3:16" hidden="1" outlineLevel="2">
      <c r="C2359" s="179">
        <v>2335</v>
      </c>
      <c r="D2359" s="195">
        <f t="shared" ca="1" si="184"/>
        <v>-0.2786394260327088</v>
      </c>
      <c r="E2359" s="195">
        <f t="shared" ca="1" si="180"/>
        <v>231.51588234558798</v>
      </c>
      <c r="F2359" s="195">
        <f t="shared" ca="1" si="181"/>
        <v>238.13369211203175</v>
      </c>
      <c r="G2359" s="195">
        <f t="shared" ca="1" si="182"/>
        <v>0</v>
      </c>
      <c r="H2359" s="195">
        <f t="shared" ca="1" si="183"/>
        <v>0</v>
      </c>
      <c r="O2359" s="154"/>
      <c r="P2359" s="154"/>
    </row>
    <row r="2360" spans="3:16" hidden="1" outlineLevel="2">
      <c r="C2360" s="179">
        <v>2336</v>
      </c>
      <c r="D2360" s="195">
        <f t="shared" ca="1" si="184"/>
        <v>-3.0859712761467158E-2</v>
      </c>
      <c r="E2360" s="195">
        <f t="shared" ca="1" si="180"/>
        <v>244.46925822566445</v>
      </c>
      <c r="F2360" s="195">
        <f t="shared" ca="1" si="181"/>
        <v>247.73507589973775</v>
      </c>
      <c r="G2360" s="195">
        <f t="shared" ca="1" si="182"/>
        <v>0</v>
      </c>
      <c r="H2360" s="195">
        <f t="shared" ca="1" si="183"/>
        <v>0</v>
      </c>
      <c r="O2360" s="154"/>
      <c r="P2360" s="154"/>
    </row>
    <row r="2361" spans="3:16" hidden="1" outlineLevel="2">
      <c r="C2361" s="179">
        <v>2337</v>
      </c>
      <c r="D2361" s="195">
        <f t="shared" ca="1" si="184"/>
        <v>-0.10247357319743476</v>
      </c>
      <c r="E2361" s="195">
        <f t="shared" ca="1" si="180"/>
        <v>240.65271535622963</v>
      </c>
      <c r="F2361" s="195">
        <f t="shared" ca="1" si="181"/>
        <v>244.92096108277804</v>
      </c>
      <c r="G2361" s="195">
        <f t="shared" ca="1" si="182"/>
        <v>0</v>
      </c>
      <c r="H2361" s="195">
        <f t="shared" ca="1" si="183"/>
        <v>0</v>
      </c>
      <c r="O2361" s="154"/>
      <c r="P2361" s="154"/>
    </row>
    <row r="2362" spans="3:16" hidden="1" outlineLevel="2">
      <c r="C2362" s="179">
        <v>2338</v>
      </c>
      <c r="D2362" s="195">
        <f t="shared" ca="1" si="184"/>
        <v>-0.47288968984747576</v>
      </c>
      <c r="E2362" s="195">
        <f t="shared" ca="1" si="180"/>
        <v>221.84271658110109</v>
      </c>
      <c r="F2362" s="195">
        <f t="shared" ca="1" si="181"/>
        <v>230.86750694960156</v>
      </c>
      <c r="G2362" s="195">
        <f t="shared" ca="1" si="182"/>
        <v>0</v>
      </c>
      <c r="H2362" s="195">
        <f t="shared" ca="1" si="183"/>
        <v>0</v>
      </c>
      <c r="O2362" s="154"/>
      <c r="P2362" s="154"/>
    </row>
    <row r="2363" spans="3:16" hidden="1" outlineLevel="2">
      <c r="C2363" s="179">
        <v>2339</v>
      </c>
      <c r="D2363" s="195">
        <f t="shared" ca="1" si="184"/>
        <v>-0.7129412908654178</v>
      </c>
      <c r="E2363" s="195">
        <f t="shared" ca="1" si="180"/>
        <v>210.44525416105819</v>
      </c>
      <c r="F2363" s="195">
        <f t="shared" ca="1" si="181"/>
        <v>222.19361564169853</v>
      </c>
      <c r="G2363" s="195">
        <f t="shared" ca="1" si="182"/>
        <v>0</v>
      </c>
      <c r="H2363" s="195">
        <f t="shared" ca="1" si="183"/>
        <v>0</v>
      </c>
      <c r="O2363" s="154"/>
      <c r="P2363" s="154"/>
    </row>
    <row r="2364" spans="3:16" hidden="1" outlineLevel="2">
      <c r="C2364" s="179">
        <v>2340</v>
      </c>
      <c r="D2364" s="195">
        <f t="shared" ca="1" si="184"/>
        <v>0.72136544650436396</v>
      </c>
      <c r="E2364" s="195">
        <f t="shared" ca="1" si="180"/>
        <v>288.40485420136787</v>
      </c>
      <c r="F2364" s="195">
        <f t="shared" ca="1" si="181"/>
        <v>279.32069147672689</v>
      </c>
      <c r="G2364" s="195">
        <f t="shared" ca="1" si="182"/>
        <v>38.404854201367868</v>
      </c>
      <c r="H2364" s="195">
        <f t="shared" ca="1" si="183"/>
        <v>29.320691476726893</v>
      </c>
      <c r="O2364" s="154"/>
      <c r="P2364" s="154"/>
    </row>
    <row r="2365" spans="3:16" hidden="1" outlineLevel="2">
      <c r="C2365" s="179">
        <v>2341</v>
      </c>
      <c r="D2365" s="195">
        <f t="shared" ca="1" si="184"/>
        <v>0.82504667772610163</v>
      </c>
      <c r="E2365" s="195">
        <f t="shared" ca="1" si="180"/>
        <v>295.05023497346582</v>
      </c>
      <c r="F2365" s="195">
        <f t="shared" ca="1" si="181"/>
        <v>283.97907734817352</v>
      </c>
      <c r="G2365" s="195">
        <f t="shared" ca="1" si="182"/>
        <v>45.05023497346582</v>
      </c>
      <c r="H2365" s="195">
        <f t="shared" ca="1" si="183"/>
        <v>33.979077348173519</v>
      </c>
      <c r="O2365" s="154"/>
      <c r="P2365" s="154"/>
    </row>
    <row r="2366" spans="3:16" hidden="1" outlineLevel="2">
      <c r="C2366" s="179">
        <v>2342</v>
      </c>
      <c r="D2366" s="195">
        <f t="shared" ca="1" si="184"/>
        <v>0.35617178851866416</v>
      </c>
      <c r="E2366" s="195">
        <f t="shared" ca="1" si="180"/>
        <v>266.16767322388489</v>
      </c>
      <c r="F2366" s="195">
        <f t="shared" ca="1" si="181"/>
        <v>263.51284430497293</v>
      </c>
      <c r="G2366" s="195">
        <f t="shared" ca="1" si="182"/>
        <v>16.16767322388489</v>
      </c>
      <c r="H2366" s="195">
        <f t="shared" ca="1" si="183"/>
        <v>13.51284430497293</v>
      </c>
      <c r="O2366" s="154"/>
      <c r="P2366" s="154"/>
    </row>
    <row r="2367" spans="3:16" hidden="1" outlineLevel="2">
      <c r="C2367" s="179">
        <v>2343</v>
      </c>
      <c r="D2367" s="195">
        <f t="shared" ca="1" si="184"/>
        <v>-1.0055741798793991</v>
      </c>
      <c r="E2367" s="195">
        <f t="shared" ca="1" si="180"/>
        <v>197.3402719066504</v>
      </c>
      <c r="F2367" s="195">
        <f t="shared" ca="1" si="181"/>
        <v>212.05934032537289</v>
      </c>
      <c r="G2367" s="195">
        <f t="shared" ca="1" si="182"/>
        <v>0</v>
      </c>
      <c r="H2367" s="195">
        <f t="shared" ca="1" si="183"/>
        <v>0</v>
      </c>
      <c r="O2367" s="154"/>
      <c r="P2367" s="154"/>
    </row>
    <row r="2368" spans="3:16" hidden="1" outlineLevel="2">
      <c r="C2368" s="179">
        <v>2344</v>
      </c>
      <c r="D2368" s="195">
        <f t="shared" ca="1" si="184"/>
        <v>0.19435560284874703</v>
      </c>
      <c r="E2368" s="195">
        <f t="shared" ca="1" si="180"/>
        <v>256.87071554601562</v>
      </c>
      <c r="F2368" s="195">
        <f t="shared" ca="1" si="181"/>
        <v>256.79753569768872</v>
      </c>
      <c r="G2368" s="195">
        <f t="shared" ca="1" si="182"/>
        <v>6.8707155460156173</v>
      </c>
      <c r="H2368" s="195">
        <f t="shared" ca="1" si="183"/>
        <v>6.7975356976887156</v>
      </c>
      <c r="O2368" s="154"/>
      <c r="P2368" s="154"/>
    </row>
    <row r="2369" spans="3:16" hidden="1" outlineLevel="2">
      <c r="C2369" s="179">
        <v>2345</v>
      </c>
      <c r="D2369" s="195">
        <f t="shared" ca="1" si="184"/>
        <v>-0.97276692968414169</v>
      </c>
      <c r="E2369" s="195">
        <f t="shared" ca="1" si="180"/>
        <v>198.7678925438118</v>
      </c>
      <c r="F2369" s="195">
        <f t="shared" ca="1" si="181"/>
        <v>213.17209606894448</v>
      </c>
      <c r="G2369" s="195">
        <f t="shared" ca="1" si="182"/>
        <v>0</v>
      </c>
      <c r="H2369" s="195">
        <f t="shared" ca="1" si="183"/>
        <v>0</v>
      </c>
      <c r="O2369" s="154"/>
      <c r="P2369" s="154"/>
    </row>
    <row r="2370" spans="3:16" hidden="1" outlineLevel="2">
      <c r="C2370" s="179">
        <v>2346</v>
      </c>
      <c r="D2370" s="195">
        <f t="shared" ca="1" si="184"/>
        <v>-1.0586802376194417</v>
      </c>
      <c r="E2370" s="195">
        <f t="shared" ca="1" si="180"/>
        <v>195.05104103925981</v>
      </c>
      <c r="F2370" s="195">
        <f t="shared" ca="1" si="181"/>
        <v>210.27038802604883</v>
      </c>
      <c r="G2370" s="195">
        <f t="shared" ca="1" si="182"/>
        <v>0</v>
      </c>
      <c r="H2370" s="195">
        <f t="shared" ca="1" si="183"/>
        <v>0</v>
      </c>
      <c r="O2370" s="154"/>
      <c r="P2370" s="154"/>
    </row>
    <row r="2371" spans="3:16" hidden="1" outlineLevel="2">
      <c r="C2371" s="179">
        <v>2347</v>
      </c>
      <c r="D2371" s="195">
        <f t="shared" ca="1" si="184"/>
        <v>-0.2078821693194686</v>
      </c>
      <c r="E2371" s="195">
        <f t="shared" ca="1" si="180"/>
        <v>235.14326267758253</v>
      </c>
      <c r="F2371" s="195">
        <f t="shared" ca="1" si="181"/>
        <v>240.83690889353167</v>
      </c>
      <c r="G2371" s="195">
        <f t="shared" ca="1" si="182"/>
        <v>0</v>
      </c>
      <c r="H2371" s="195">
        <f t="shared" ca="1" si="183"/>
        <v>0</v>
      </c>
      <c r="O2371" s="154"/>
      <c r="P2371" s="154"/>
    </row>
    <row r="2372" spans="3:16" hidden="1" outlineLevel="2">
      <c r="C2372" s="179">
        <v>2348</v>
      </c>
      <c r="D2372" s="195">
        <f t="shared" ca="1" si="184"/>
        <v>2.1304033216083842</v>
      </c>
      <c r="E2372" s="195">
        <f t="shared" ca="1" si="180"/>
        <v>393.05634142017379</v>
      </c>
      <c r="F2372" s="195">
        <f t="shared" ca="1" si="181"/>
        <v>349.72281502041693</v>
      </c>
      <c r="G2372" s="195">
        <f t="shared" ca="1" si="182"/>
        <v>143.05634142017379</v>
      </c>
      <c r="H2372" s="195">
        <f t="shared" ca="1" si="183"/>
        <v>99.722815020416931</v>
      </c>
      <c r="O2372" s="154"/>
      <c r="P2372" s="154"/>
    </row>
    <row r="2373" spans="3:16" hidden="1" outlineLevel="2">
      <c r="C2373" s="179">
        <v>2349</v>
      </c>
      <c r="D2373" s="195">
        <f t="shared" ca="1" si="184"/>
        <v>0.91615577914297963</v>
      </c>
      <c r="E2373" s="195">
        <f t="shared" ca="1" si="180"/>
        <v>301.01609312732074</v>
      </c>
      <c r="F2373" s="195">
        <f t="shared" ca="1" si="181"/>
        <v>288.13668663890797</v>
      </c>
      <c r="G2373" s="195">
        <f t="shared" ca="1" si="182"/>
        <v>51.016093127320744</v>
      </c>
      <c r="H2373" s="195">
        <f t="shared" ca="1" si="183"/>
        <v>38.136686638907975</v>
      </c>
      <c r="O2373" s="154"/>
      <c r="P2373" s="154"/>
    </row>
    <row r="2374" spans="3:16" hidden="1" outlineLevel="2">
      <c r="C2374" s="179">
        <v>2350</v>
      </c>
      <c r="D2374" s="195">
        <f t="shared" ca="1" si="184"/>
        <v>6.5708455178583675E-2</v>
      </c>
      <c r="E2374" s="195">
        <f t="shared" ca="1" si="180"/>
        <v>249.71171420809026</v>
      </c>
      <c r="F2374" s="195">
        <f t="shared" ca="1" si="181"/>
        <v>251.5810525176984</v>
      </c>
      <c r="G2374" s="195">
        <f t="shared" ca="1" si="182"/>
        <v>0</v>
      </c>
      <c r="H2374" s="195">
        <f t="shared" ca="1" si="183"/>
        <v>1.5810525176983958</v>
      </c>
      <c r="O2374" s="154"/>
      <c r="P2374" s="154"/>
    </row>
    <row r="2375" spans="3:16" hidden="1" outlineLevel="2">
      <c r="C2375" s="179">
        <v>2351</v>
      </c>
      <c r="D2375" s="195">
        <f t="shared" ca="1" si="184"/>
        <v>0.42353650811463606</v>
      </c>
      <c r="E2375" s="195">
        <f t="shared" ca="1" si="180"/>
        <v>270.1365431194402</v>
      </c>
      <c r="F2375" s="195">
        <f t="shared" ca="1" si="181"/>
        <v>266.35996318411958</v>
      </c>
      <c r="G2375" s="195">
        <f t="shared" ca="1" si="182"/>
        <v>20.136543119440205</v>
      </c>
      <c r="H2375" s="195">
        <f t="shared" ca="1" si="183"/>
        <v>16.359963184119579</v>
      </c>
      <c r="O2375" s="154"/>
      <c r="P2375" s="154"/>
    </row>
    <row r="2376" spans="3:16" hidden="1" outlineLevel="2">
      <c r="C2376" s="179">
        <v>2352</v>
      </c>
      <c r="D2376" s="195">
        <f t="shared" ca="1" si="184"/>
        <v>0.54737828261141419</v>
      </c>
      <c r="E2376" s="195">
        <f t="shared" ca="1" si="180"/>
        <v>277.58786874916984</v>
      </c>
      <c r="F2376" s="195">
        <f t="shared" ca="1" si="181"/>
        <v>271.6745414979672</v>
      </c>
      <c r="G2376" s="195">
        <f t="shared" ca="1" si="182"/>
        <v>27.587868749169843</v>
      </c>
      <c r="H2376" s="195">
        <f t="shared" ca="1" si="183"/>
        <v>21.674541497967198</v>
      </c>
      <c r="O2376" s="154"/>
      <c r="P2376" s="154"/>
    </row>
    <row r="2377" spans="3:16" hidden="1" outlineLevel="2">
      <c r="C2377" s="179">
        <v>2353</v>
      </c>
      <c r="D2377" s="195">
        <f t="shared" ca="1" si="184"/>
        <v>0.67901499698203083</v>
      </c>
      <c r="E2377" s="195">
        <f t="shared" ca="1" si="180"/>
        <v>285.73367725366876</v>
      </c>
      <c r="F2377" s="195">
        <f t="shared" ca="1" si="181"/>
        <v>277.43994379120096</v>
      </c>
      <c r="G2377" s="195">
        <f t="shared" ca="1" si="182"/>
        <v>35.733677253668759</v>
      </c>
      <c r="H2377" s="195">
        <f t="shared" ca="1" si="183"/>
        <v>27.43994379120096</v>
      </c>
      <c r="O2377" s="154"/>
      <c r="P2377" s="154"/>
    </row>
    <row r="2378" spans="3:16" hidden="1" outlineLevel="2">
      <c r="C2378" s="179">
        <v>2354</v>
      </c>
      <c r="D2378" s="195">
        <f t="shared" ca="1" si="184"/>
        <v>0.58018886001579639</v>
      </c>
      <c r="E2378" s="195">
        <f t="shared" ca="1" si="180"/>
        <v>279.59622974805836</v>
      </c>
      <c r="F2378" s="195">
        <f t="shared" ca="1" si="181"/>
        <v>273.10026575681559</v>
      </c>
      <c r="G2378" s="195">
        <f t="shared" ca="1" si="182"/>
        <v>29.596229748058363</v>
      </c>
      <c r="H2378" s="195">
        <f t="shared" ca="1" si="183"/>
        <v>23.100265756815588</v>
      </c>
      <c r="O2378" s="154"/>
      <c r="P2378" s="154"/>
    </row>
    <row r="2379" spans="3:16" hidden="1" outlineLevel="2">
      <c r="C2379" s="179">
        <v>2355</v>
      </c>
      <c r="D2379" s="195">
        <f t="shared" ca="1" si="184"/>
        <v>0.66584786641873595</v>
      </c>
      <c r="E2379" s="195">
        <f t="shared" ca="1" si="180"/>
        <v>284.90823712133596</v>
      </c>
      <c r="F2379" s="195">
        <f t="shared" ca="1" si="181"/>
        <v>276.85778732584561</v>
      </c>
      <c r="G2379" s="195">
        <f t="shared" ca="1" si="182"/>
        <v>34.908237121335958</v>
      </c>
      <c r="H2379" s="195">
        <f t="shared" ca="1" si="183"/>
        <v>26.857787325845607</v>
      </c>
      <c r="O2379" s="154"/>
      <c r="P2379" s="154"/>
    </row>
    <row r="2380" spans="3:16" hidden="1" outlineLevel="2">
      <c r="C2380" s="179">
        <v>2356</v>
      </c>
      <c r="D2380" s="195">
        <f t="shared" ca="1" si="184"/>
        <v>1.3393987924131865</v>
      </c>
      <c r="E2380" s="195">
        <f t="shared" ca="1" si="180"/>
        <v>330.3513744437858</v>
      </c>
      <c r="F2380" s="195">
        <f t="shared" ca="1" si="181"/>
        <v>308.2631760708091</v>
      </c>
      <c r="G2380" s="195">
        <f t="shared" ca="1" si="182"/>
        <v>80.351374443785801</v>
      </c>
      <c r="H2380" s="195">
        <f t="shared" ca="1" si="183"/>
        <v>58.263176070809095</v>
      </c>
      <c r="O2380" s="154"/>
      <c r="P2380" s="154"/>
    </row>
    <row r="2381" spans="3:16" hidden="1" outlineLevel="2">
      <c r="C2381" s="179">
        <v>2357</v>
      </c>
      <c r="D2381" s="195">
        <f t="shared" ca="1" si="184"/>
        <v>-9.9395692715706446E-2</v>
      </c>
      <c r="E2381" s="195">
        <f t="shared" ca="1" si="180"/>
        <v>240.81551387256567</v>
      </c>
      <c r="F2381" s="195">
        <f t="shared" ca="1" si="181"/>
        <v>245.0412484360742</v>
      </c>
      <c r="G2381" s="195">
        <f t="shared" ca="1" si="182"/>
        <v>0</v>
      </c>
      <c r="H2381" s="195">
        <f t="shared" ca="1" si="183"/>
        <v>0</v>
      </c>
      <c r="O2381" s="154"/>
      <c r="P2381" s="154"/>
    </row>
    <row r="2382" spans="3:16" hidden="1" outlineLevel="2">
      <c r="C2382" s="179">
        <v>2358</v>
      </c>
      <c r="D2382" s="195">
        <f t="shared" ca="1" si="184"/>
        <v>-0.67686972449825056</v>
      </c>
      <c r="E2382" s="195">
        <f t="shared" ca="1" si="180"/>
        <v>212.11976260242614</v>
      </c>
      <c r="F2382" s="195">
        <f t="shared" ca="1" si="181"/>
        <v>223.47589416389079</v>
      </c>
      <c r="G2382" s="195">
        <f t="shared" ca="1" si="182"/>
        <v>0</v>
      </c>
      <c r="H2382" s="195">
        <f t="shared" ca="1" si="183"/>
        <v>0</v>
      </c>
      <c r="O2382" s="154"/>
      <c r="P2382" s="154"/>
    </row>
    <row r="2383" spans="3:16" hidden="1" outlineLevel="2">
      <c r="C2383" s="179">
        <v>2359</v>
      </c>
      <c r="D2383" s="195">
        <f t="shared" ca="1" si="184"/>
        <v>0.37003981198957381</v>
      </c>
      <c r="E2383" s="195">
        <f t="shared" ca="1" si="180"/>
        <v>266.97992891957369</v>
      </c>
      <c r="F2383" s="195">
        <f t="shared" ca="1" si="181"/>
        <v>264.0964674202541</v>
      </c>
      <c r="G2383" s="195">
        <f t="shared" ca="1" si="182"/>
        <v>16.979928919573695</v>
      </c>
      <c r="H2383" s="195">
        <f t="shared" ca="1" si="183"/>
        <v>14.0964674202541</v>
      </c>
      <c r="O2383" s="154"/>
      <c r="P2383" s="154"/>
    </row>
    <row r="2384" spans="3:16" hidden="1" outlineLevel="2">
      <c r="C2384" s="179">
        <v>2360</v>
      </c>
      <c r="D2384" s="195">
        <f t="shared" ca="1" si="184"/>
        <v>1.692083881077219</v>
      </c>
      <c r="E2384" s="195">
        <f t="shared" ca="1" si="180"/>
        <v>356.96841561873612</v>
      </c>
      <c r="F2384" s="195">
        <f t="shared" ca="1" si="181"/>
        <v>326.10416879186249</v>
      </c>
      <c r="G2384" s="195">
        <f t="shared" ca="1" si="182"/>
        <v>106.96841561873612</v>
      </c>
      <c r="H2384" s="195">
        <f t="shared" ca="1" si="183"/>
        <v>76.104168791862492</v>
      </c>
      <c r="O2384" s="154"/>
      <c r="P2384" s="154"/>
    </row>
    <row r="2385" spans="3:16" hidden="1" outlineLevel="2">
      <c r="C2385" s="179">
        <v>2361</v>
      </c>
      <c r="D2385" s="195">
        <f t="shared" ca="1" si="184"/>
        <v>-1.5389197694642742</v>
      </c>
      <c r="E2385" s="195">
        <f t="shared" ca="1" si="180"/>
        <v>175.51861641518346</v>
      </c>
      <c r="F2385" s="195">
        <f t="shared" ca="1" si="181"/>
        <v>194.76288393504012</v>
      </c>
      <c r="G2385" s="195">
        <f t="shared" ca="1" si="182"/>
        <v>0</v>
      </c>
      <c r="H2385" s="195">
        <f t="shared" ca="1" si="183"/>
        <v>0</v>
      </c>
      <c r="O2385" s="154"/>
      <c r="P2385" s="154"/>
    </row>
    <row r="2386" spans="3:16" hidden="1" outlineLevel="2">
      <c r="C2386" s="179">
        <v>2362</v>
      </c>
      <c r="D2386" s="195">
        <f t="shared" ca="1" si="184"/>
        <v>0.58305289877151445</v>
      </c>
      <c r="E2386" s="195">
        <f t="shared" ca="1" si="180"/>
        <v>279.77222782496131</v>
      </c>
      <c r="F2386" s="195">
        <f t="shared" ca="1" si="181"/>
        <v>273.2250718726778</v>
      </c>
      <c r="G2386" s="195">
        <f t="shared" ca="1" si="182"/>
        <v>29.772227824961305</v>
      </c>
      <c r="H2386" s="195">
        <f t="shared" ca="1" si="183"/>
        <v>23.225071872677802</v>
      </c>
      <c r="O2386" s="154"/>
      <c r="P2386" s="154"/>
    </row>
    <row r="2387" spans="3:16" hidden="1" outlineLevel="2">
      <c r="C2387" s="179">
        <v>2363</v>
      </c>
      <c r="D2387" s="195">
        <f t="shared" ca="1" si="184"/>
        <v>-0.73612780740089656</v>
      </c>
      <c r="E2387" s="195">
        <f t="shared" ca="1" si="180"/>
        <v>209.37587938157421</v>
      </c>
      <c r="F2387" s="195">
        <f t="shared" ca="1" si="181"/>
        <v>221.37326454227261</v>
      </c>
      <c r="G2387" s="195">
        <f t="shared" ca="1" si="182"/>
        <v>0</v>
      </c>
      <c r="H2387" s="195">
        <f t="shared" ca="1" si="183"/>
        <v>0</v>
      </c>
      <c r="O2387" s="154"/>
      <c r="P2387" s="154"/>
    </row>
    <row r="2388" spans="3:16" hidden="1" outlineLevel="2">
      <c r="C2388" s="179">
        <v>2364</v>
      </c>
      <c r="D2388" s="195">
        <f t="shared" ca="1" si="184"/>
        <v>1.0089460814826563</v>
      </c>
      <c r="E2388" s="195">
        <f t="shared" ca="1" si="180"/>
        <v>307.21604018320357</v>
      </c>
      <c r="F2388" s="195">
        <f t="shared" ca="1" si="181"/>
        <v>292.43358514377422</v>
      </c>
      <c r="G2388" s="195">
        <f t="shared" ca="1" si="182"/>
        <v>57.216040183203575</v>
      </c>
      <c r="H2388" s="195">
        <f t="shared" ca="1" si="183"/>
        <v>42.433585143774224</v>
      </c>
      <c r="O2388" s="154"/>
      <c r="P2388" s="154"/>
    </row>
    <row r="2389" spans="3:16" hidden="1" outlineLevel="2">
      <c r="C2389" s="179">
        <v>2365</v>
      </c>
      <c r="D2389" s="195">
        <f t="shared" ca="1" si="184"/>
        <v>-0.77016681936239972</v>
      </c>
      <c r="E2389" s="195">
        <f t="shared" ca="1" si="180"/>
        <v>207.81581812579398</v>
      </c>
      <c r="F2389" s="195">
        <f t="shared" ca="1" si="181"/>
        <v>220.17443029237154</v>
      </c>
      <c r="G2389" s="195">
        <f t="shared" ca="1" si="182"/>
        <v>0</v>
      </c>
      <c r="H2389" s="195">
        <f t="shared" ca="1" si="183"/>
        <v>0</v>
      </c>
      <c r="O2389" s="154"/>
      <c r="P2389" s="154"/>
    </row>
    <row r="2390" spans="3:16" hidden="1" outlineLevel="2">
      <c r="C2390" s="179">
        <v>2366</v>
      </c>
      <c r="D2390" s="195">
        <f t="shared" ca="1" si="184"/>
        <v>2.4468796512315847E-2</v>
      </c>
      <c r="E2390" s="195">
        <f t="shared" ca="1" si="180"/>
        <v>247.45929635324748</v>
      </c>
      <c r="F2390" s="195">
        <f t="shared" ca="1" si="181"/>
        <v>249.93136825677701</v>
      </c>
      <c r="G2390" s="195">
        <f t="shared" ca="1" si="182"/>
        <v>0</v>
      </c>
      <c r="H2390" s="195">
        <f t="shared" ca="1" si="183"/>
        <v>0</v>
      </c>
      <c r="O2390" s="154"/>
      <c r="P2390" s="154"/>
    </row>
    <row r="2391" spans="3:16" hidden="1" outlineLevel="2">
      <c r="C2391" s="179">
        <v>2367</v>
      </c>
      <c r="D2391" s="195">
        <f t="shared" ca="1" si="184"/>
        <v>-1.0444720281921753</v>
      </c>
      <c r="E2391" s="195">
        <f t="shared" ca="1" si="180"/>
        <v>195.66089626649895</v>
      </c>
      <c r="F2391" s="195">
        <f t="shared" ca="1" si="181"/>
        <v>210.74752753862651</v>
      </c>
      <c r="G2391" s="195">
        <f t="shared" ca="1" si="182"/>
        <v>0</v>
      </c>
      <c r="H2391" s="195">
        <f t="shared" ca="1" si="183"/>
        <v>0</v>
      </c>
      <c r="O2391" s="154"/>
      <c r="P2391" s="154"/>
    </row>
    <row r="2392" spans="3:16" hidden="1" outlineLevel="2">
      <c r="C2392" s="179">
        <v>2368</v>
      </c>
      <c r="D2392" s="195">
        <f t="shared" ca="1" si="184"/>
        <v>0.27575747062269118</v>
      </c>
      <c r="E2392" s="195">
        <f t="shared" ca="1" si="180"/>
        <v>261.50624728654634</v>
      </c>
      <c r="F2392" s="195">
        <f t="shared" ca="1" si="181"/>
        <v>260.15401327131059</v>
      </c>
      <c r="G2392" s="195">
        <f t="shared" ca="1" si="182"/>
        <v>11.506247286546341</v>
      </c>
      <c r="H2392" s="195">
        <f t="shared" ca="1" si="183"/>
        <v>10.154013271310589</v>
      </c>
      <c r="O2392" s="154"/>
      <c r="P2392" s="154"/>
    </row>
    <row r="2393" spans="3:16" hidden="1" outlineLevel="2">
      <c r="C2393" s="179">
        <v>2369</v>
      </c>
      <c r="D2393" s="195">
        <f t="shared" ca="1" si="184"/>
        <v>-1.45369350938759</v>
      </c>
      <c r="E2393" s="195">
        <f t="shared" ref="E2393:E2456" ca="1" si="185">$H$9 * EXP(($H$17 - $H$18 - ($H$11^2)/2)*$H$14 + $H$11*SQRT($H$14)*D2393)</f>
        <v>178.83626385468415</v>
      </c>
      <c r="F2393" s="195">
        <f t="shared" ref="F2393:F2456" ca="1" si="186">$H$9 * EXP(($H$17 - $H$18 - ($H$12^2)/2)*$H$14 + $H$12*SQRT($H$14)*D2393)</f>
        <v>197.42895014035258</v>
      </c>
      <c r="G2393" s="195">
        <f t="shared" ref="G2393:G2456" ca="1" si="187">MAX(E2393-$H$16, 0)</f>
        <v>0</v>
      </c>
      <c r="H2393" s="195">
        <f t="shared" ref="H2393:H2456" ca="1" si="188">MAX(F2393-$H$16, 0)</f>
        <v>0</v>
      </c>
      <c r="O2393" s="154"/>
      <c r="P2393" s="154"/>
    </row>
    <row r="2394" spans="3:16" hidden="1" outlineLevel="2">
      <c r="C2394" s="179">
        <v>2370</v>
      </c>
      <c r="D2394" s="195">
        <f t="shared" ref="D2394:D2457" ca="1" si="189">_xlfn.NORM.S.INV(RAND())</f>
        <v>0.72439308849133233</v>
      </c>
      <c r="E2394" s="195">
        <f t="shared" ca="1" si="185"/>
        <v>288.5967708330345</v>
      </c>
      <c r="F2394" s="195">
        <f t="shared" ca="1" si="186"/>
        <v>279.45563378972946</v>
      </c>
      <c r="G2394" s="195">
        <f t="shared" ca="1" si="187"/>
        <v>38.596770833034498</v>
      </c>
      <c r="H2394" s="195">
        <f t="shared" ca="1" si="188"/>
        <v>29.455633789729461</v>
      </c>
      <c r="O2394" s="154"/>
      <c r="P2394" s="154"/>
    </row>
    <row r="2395" spans="3:16" hidden="1" outlineLevel="2">
      <c r="C2395" s="179">
        <v>2371</v>
      </c>
      <c r="D2395" s="195">
        <f t="shared" ca="1" si="189"/>
        <v>0.43813638809509869</v>
      </c>
      <c r="E2395" s="195">
        <f t="shared" ca="1" si="185"/>
        <v>271.00448460766029</v>
      </c>
      <c r="F2395" s="195">
        <f t="shared" ca="1" si="186"/>
        <v>266.98106059863676</v>
      </c>
      <c r="G2395" s="195">
        <f t="shared" ca="1" si="187"/>
        <v>21.004484607660288</v>
      </c>
      <c r="H2395" s="195">
        <f t="shared" ca="1" si="188"/>
        <v>16.981060598636759</v>
      </c>
      <c r="O2395" s="154"/>
      <c r="P2395" s="154"/>
    </row>
    <row r="2396" spans="3:16" hidden="1" outlineLevel="2">
      <c r="C2396" s="179">
        <v>2372</v>
      </c>
      <c r="D2396" s="195">
        <f t="shared" ca="1" si="189"/>
        <v>7.6586034129361796E-2</v>
      </c>
      <c r="E2396" s="195">
        <f t="shared" ca="1" si="185"/>
        <v>250.30923264271857</v>
      </c>
      <c r="F2396" s="195">
        <f t="shared" ca="1" si="186"/>
        <v>252.01799339429326</v>
      </c>
      <c r="G2396" s="195">
        <f t="shared" ca="1" si="187"/>
        <v>0.30923264271856965</v>
      </c>
      <c r="H2396" s="195">
        <f t="shared" ca="1" si="188"/>
        <v>2.0179933942932564</v>
      </c>
      <c r="O2396" s="154"/>
      <c r="P2396" s="154"/>
    </row>
    <row r="2397" spans="3:16" hidden="1" outlineLevel="2">
      <c r="C2397" s="179">
        <v>2373</v>
      </c>
      <c r="D2397" s="195">
        <f t="shared" ca="1" si="189"/>
        <v>-1.4542571158742081</v>
      </c>
      <c r="E2397" s="195">
        <f t="shared" ca="1" si="185"/>
        <v>178.814119361248</v>
      </c>
      <c r="F2397" s="195">
        <f t="shared" ca="1" si="186"/>
        <v>197.41119995335578</v>
      </c>
      <c r="G2397" s="195">
        <f t="shared" ca="1" si="187"/>
        <v>0</v>
      </c>
      <c r="H2397" s="195">
        <f t="shared" ca="1" si="188"/>
        <v>0</v>
      </c>
      <c r="O2397" s="154"/>
      <c r="P2397" s="154"/>
    </row>
    <row r="2398" spans="3:16" hidden="1" outlineLevel="2">
      <c r="C2398" s="179">
        <v>2374</v>
      </c>
      <c r="D2398" s="195">
        <f t="shared" ca="1" si="189"/>
        <v>-0.66315316871657692</v>
      </c>
      <c r="E2398" s="195">
        <f t="shared" ca="1" si="185"/>
        <v>212.76000121887873</v>
      </c>
      <c r="F2398" s="195">
        <f t="shared" ca="1" si="186"/>
        <v>223.96543242004176</v>
      </c>
      <c r="G2398" s="195">
        <f t="shared" ca="1" si="187"/>
        <v>0</v>
      </c>
      <c r="H2398" s="195">
        <f t="shared" ca="1" si="188"/>
        <v>0</v>
      </c>
      <c r="O2398" s="154"/>
      <c r="P2398" s="154"/>
    </row>
    <row r="2399" spans="3:16" hidden="1" outlineLevel="2">
      <c r="C2399" s="179">
        <v>2375</v>
      </c>
      <c r="D2399" s="195">
        <f t="shared" ca="1" si="189"/>
        <v>-0.40351995824254516</v>
      </c>
      <c r="E2399" s="195">
        <f t="shared" ca="1" si="185"/>
        <v>225.24985781792537</v>
      </c>
      <c r="F2399" s="195">
        <f t="shared" ca="1" si="186"/>
        <v>233.4365638023406</v>
      </c>
      <c r="G2399" s="195">
        <f t="shared" ca="1" si="187"/>
        <v>0</v>
      </c>
      <c r="H2399" s="195">
        <f t="shared" ca="1" si="188"/>
        <v>0</v>
      </c>
      <c r="O2399" s="154"/>
      <c r="P2399" s="154"/>
    </row>
    <row r="2400" spans="3:16" hidden="1" outlineLevel="2">
      <c r="C2400" s="179">
        <v>2376</v>
      </c>
      <c r="D2400" s="195">
        <f t="shared" ca="1" si="189"/>
        <v>-0.15973588381210801</v>
      </c>
      <c r="E2400" s="195">
        <f t="shared" ca="1" si="185"/>
        <v>237.64392765270028</v>
      </c>
      <c r="F2400" s="195">
        <f t="shared" ca="1" si="186"/>
        <v>242.69381681972408</v>
      </c>
      <c r="G2400" s="195">
        <f t="shared" ca="1" si="187"/>
        <v>0</v>
      </c>
      <c r="H2400" s="195">
        <f t="shared" ca="1" si="188"/>
        <v>0</v>
      </c>
      <c r="O2400" s="154"/>
      <c r="P2400" s="154"/>
    </row>
    <row r="2401" spans="3:16" hidden="1" outlineLevel="2">
      <c r="C2401" s="179">
        <v>2377</v>
      </c>
      <c r="D2401" s="195">
        <f t="shared" ca="1" si="189"/>
        <v>0.57211742616905448</v>
      </c>
      <c r="E2401" s="195">
        <f t="shared" ca="1" si="185"/>
        <v>279.10082742959304</v>
      </c>
      <c r="F2401" s="195">
        <f t="shared" ca="1" si="186"/>
        <v>272.74884381054835</v>
      </c>
      <c r="G2401" s="195">
        <f t="shared" ca="1" si="187"/>
        <v>29.100827429593039</v>
      </c>
      <c r="H2401" s="195">
        <f t="shared" ca="1" si="188"/>
        <v>22.748843810548351</v>
      </c>
      <c r="O2401" s="154"/>
      <c r="P2401" s="154"/>
    </row>
    <row r="2402" spans="3:16" hidden="1" outlineLevel="2">
      <c r="C2402" s="179">
        <v>2378</v>
      </c>
      <c r="D2402" s="195">
        <f t="shared" ca="1" si="189"/>
        <v>0.46889527300902051</v>
      </c>
      <c r="E2402" s="195">
        <f t="shared" ca="1" si="185"/>
        <v>272.84219252611126</v>
      </c>
      <c r="F2402" s="195">
        <f t="shared" ca="1" si="186"/>
        <v>268.29432639011344</v>
      </c>
      <c r="G2402" s="195">
        <f t="shared" ca="1" si="187"/>
        <v>22.842192526111262</v>
      </c>
      <c r="H2402" s="195">
        <f t="shared" ca="1" si="188"/>
        <v>18.29432639011344</v>
      </c>
      <c r="O2402" s="154"/>
      <c r="P2402" s="154"/>
    </row>
    <row r="2403" spans="3:16" hidden="1" outlineLevel="2">
      <c r="C2403" s="179">
        <v>2379</v>
      </c>
      <c r="D2403" s="195">
        <f t="shared" ca="1" si="189"/>
        <v>-0.33182374295736555</v>
      </c>
      <c r="E2403" s="195">
        <f t="shared" ca="1" si="185"/>
        <v>228.82626525056949</v>
      </c>
      <c r="F2403" s="195">
        <f t="shared" ca="1" si="186"/>
        <v>236.12182627823242</v>
      </c>
      <c r="G2403" s="195">
        <f t="shared" ca="1" si="187"/>
        <v>0</v>
      </c>
      <c r="H2403" s="195">
        <f t="shared" ca="1" si="188"/>
        <v>0</v>
      </c>
      <c r="O2403" s="154"/>
      <c r="P2403" s="154"/>
    </row>
    <row r="2404" spans="3:16" hidden="1" outlineLevel="2">
      <c r="C2404" s="179">
        <v>2380</v>
      </c>
      <c r="D2404" s="195">
        <f t="shared" ca="1" si="189"/>
        <v>0.77082973284849832</v>
      </c>
      <c r="E2404" s="195">
        <f t="shared" ca="1" si="185"/>
        <v>291.55635551911308</v>
      </c>
      <c r="F2404" s="195">
        <f t="shared" ca="1" si="186"/>
        <v>281.53350649757806</v>
      </c>
      <c r="G2404" s="195">
        <f t="shared" ca="1" si="187"/>
        <v>41.556355519113083</v>
      </c>
      <c r="H2404" s="195">
        <f t="shared" ca="1" si="188"/>
        <v>31.53350649757806</v>
      </c>
      <c r="O2404" s="154"/>
      <c r="P2404" s="154"/>
    </row>
    <row r="2405" spans="3:16" hidden="1" outlineLevel="2">
      <c r="C2405" s="179">
        <v>2381</v>
      </c>
      <c r="D2405" s="195">
        <f t="shared" ca="1" si="189"/>
        <v>1.3003540325083562</v>
      </c>
      <c r="E2405" s="195">
        <f t="shared" ca="1" si="185"/>
        <v>327.52949520689123</v>
      </c>
      <c r="F2405" s="195">
        <f t="shared" ca="1" si="186"/>
        <v>306.34906032104323</v>
      </c>
      <c r="G2405" s="195">
        <f t="shared" ca="1" si="187"/>
        <v>77.529495206891227</v>
      </c>
      <c r="H2405" s="195">
        <f t="shared" ca="1" si="188"/>
        <v>56.349060321043225</v>
      </c>
      <c r="O2405" s="154"/>
      <c r="P2405" s="154"/>
    </row>
    <row r="2406" spans="3:16" hidden="1" outlineLevel="2">
      <c r="C2406" s="179">
        <v>2382</v>
      </c>
      <c r="D2406" s="195">
        <f t="shared" ca="1" si="189"/>
        <v>0.1922624782497214</v>
      </c>
      <c r="E2406" s="195">
        <f t="shared" ca="1" si="185"/>
        <v>256.75260983854878</v>
      </c>
      <c r="F2406" s="195">
        <f t="shared" ca="1" si="186"/>
        <v>256.71180249156328</v>
      </c>
      <c r="G2406" s="195">
        <f t="shared" ca="1" si="187"/>
        <v>6.7526098385487785</v>
      </c>
      <c r="H2406" s="195">
        <f t="shared" ca="1" si="188"/>
        <v>6.7118024915632759</v>
      </c>
      <c r="O2406" s="154"/>
      <c r="P2406" s="154"/>
    </row>
    <row r="2407" spans="3:16" hidden="1" outlineLevel="2">
      <c r="C2407" s="179">
        <v>2383</v>
      </c>
      <c r="D2407" s="195">
        <f t="shared" ca="1" si="189"/>
        <v>0.80917532779723433</v>
      </c>
      <c r="E2407" s="195">
        <f t="shared" ca="1" si="185"/>
        <v>294.02313223261621</v>
      </c>
      <c r="F2407" s="195">
        <f t="shared" ca="1" si="186"/>
        <v>283.26097529991711</v>
      </c>
      <c r="G2407" s="195">
        <f t="shared" ca="1" si="187"/>
        <v>44.023132232616206</v>
      </c>
      <c r="H2407" s="195">
        <f t="shared" ca="1" si="188"/>
        <v>33.260975299917106</v>
      </c>
      <c r="O2407" s="154"/>
      <c r="P2407" s="154"/>
    </row>
    <row r="2408" spans="3:16" hidden="1" outlineLevel="2">
      <c r="C2408" s="179">
        <v>2384</v>
      </c>
      <c r="D2408" s="195">
        <f t="shared" ca="1" si="189"/>
        <v>0.63793159773325836</v>
      </c>
      <c r="E2408" s="195">
        <f t="shared" ca="1" si="185"/>
        <v>283.16606034087619</v>
      </c>
      <c r="F2408" s="195">
        <f t="shared" ca="1" si="186"/>
        <v>275.62756653256565</v>
      </c>
      <c r="G2408" s="195">
        <f t="shared" ca="1" si="187"/>
        <v>33.166060340876186</v>
      </c>
      <c r="H2408" s="195">
        <f t="shared" ca="1" si="188"/>
        <v>25.627566532565652</v>
      </c>
      <c r="O2408" s="154"/>
      <c r="P2408" s="154"/>
    </row>
    <row r="2409" spans="3:16" hidden="1" outlineLevel="2">
      <c r="C2409" s="179">
        <v>2385</v>
      </c>
      <c r="D2409" s="195">
        <f t="shared" ca="1" si="189"/>
        <v>0.78851015194899443</v>
      </c>
      <c r="E2409" s="195">
        <f t="shared" ca="1" si="185"/>
        <v>292.69115715844299</v>
      </c>
      <c r="F2409" s="195">
        <f t="shared" ca="1" si="186"/>
        <v>282.32869646677682</v>
      </c>
      <c r="G2409" s="195">
        <f t="shared" ca="1" si="187"/>
        <v>42.691157158442991</v>
      </c>
      <c r="H2409" s="195">
        <f t="shared" ca="1" si="188"/>
        <v>32.328696466776819</v>
      </c>
      <c r="O2409" s="154"/>
      <c r="P2409" s="154"/>
    </row>
    <row r="2410" spans="3:16" hidden="1" outlineLevel="2">
      <c r="C2410" s="179">
        <v>2386</v>
      </c>
      <c r="D2410" s="195">
        <f t="shared" ca="1" si="189"/>
        <v>-0.52142311747953063</v>
      </c>
      <c r="E2410" s="195">
        <f t="shared" ca="1" si="185"/>
        <v>219.48965277560376</v>
      </c>
      <c r="F2410" s="195">
        <f t="shared" ca="1" si="186"/>
        <v>229.0869361174868</v>
      </c>
      <c r="G2410" s="195">
        <f t="shared" ca="1" si="187"/>
        <v>0</v>
      </c>
      <c r="H2410" s="195">
        <f t="shared" ca="1" si="188"/>
        <v>0</v>
      </c>
      <c r="O2410" s="154"/>
      <c r="P2410" s="154"/>
    </row>
    <row r="2411" spans="3:16" hidden="1" outlineLevel="2">
      <c r="C2411" s="179">
        <v>2387</v>
      </c>
      <c r="D2411" s="195">
        <f t="shared" ca="1" si="189"/>
        <v>-0.9391437477166994</v>
      </c>
      <c r="E2411" s="195">
        <f t="shared" ca="1" si="185"/>
        <v>200.24173575213769</v>
      </c>
      <c r="F2411" s="195">
        <f t="shared" ca="1" si="186"/>
        <v>214.31858552242403</v>
      </c>
      <c r="G2411" s="195">
        <f t="shared" ca="1" si="187"/>
        <v>0</v>
      </c>
      <c r="H2411" s="195">
        <f t="shared" ca="1" si="188"/>
        <v>0</v>
      </c>
      <c r="O2411" s="154"/>
      <c r="P2411" s="154"/>
    </row>
    <row r="2412" spans="3:16" hidden="1" outlineLevel="2">
      <c r="C2412" s="179">
        <v>2388</v>
      </c>
      <c r="D2412" s="195">
        <f t="shared" ca="1" si="189"/>
        <v>1.003871181006545</v>
      </c>
      <c r="E2412" s="195">
        <f t="shared" ca="1" si="185"/>
        <v>306.87367437839055</v>
      </c>
      <c r="F2412" s="195">
        <f t="shared" ca="1" si="186"/>
        <v>292.19693071940281</v>
      </c>
      <c r="G2412" s="195">
        <f t="shared" ca="1" si="187"/>
        <v>56.873674378390547</v>
      </c>
      <c r="H2412" s="195">
        <f t="shared" ca="1" si="188"/>
        <v>42.196930719402815</v>
      </c>
      <c r="O2412" s="154"/>
      <c r="P2412" s="154"/>
    </row>
    <row r="2413" spans="3:16" hidden="1" outlineLevel="2">
      <c r="C2413" s="179">
        <v>2389</v>
      </c>
      <c r="D2413" s="195">
        <f t="shared" ca="1" si="189"/>
        <v>-7.611556753357919E-2</v>
      </c>
      <c r="E2413" s="195">
        <f t="shared" ca="1" si="185"/>
        <v>242.05044297459699</v>
      </c>
      <c r="F2413" s="195">
        <f t="shared" ca="1" si="186"/>
        <v>245.95297968617328</v>
      </c>
      <c r="G2413" s="195">
        <f t="shared" ca="1" si="187"/>
        <v>0</v>
      </c>
      <c r="H2413" s="195">
        <f t="shared" ca="1" si="188"/>
        <v>0</v>
      </c>
      <c r="O2413" s="154"/>
      <c r="P2413" s="154"/>
    </row>
    <row r="2414" spans="3:16" hidden="1" outlineLevel="2">
      <c r="C2414" s="179">
        <v>2390</v>
      </c>
      <c r="D2414" s="195">
        <f t="shared" ca="1" si="189"/>
        <v>-0.13887387648941413</v>
      </c>
      <c r="E2414" s="195">
        <f t="shared" ca="1" si="185"/>
        <v>238.73571888930374</v>
      </c>
      <c r="F2414" s="195">
        <f t="shared" ca="1" si="186"/>
        <v>243.5028630213466</v>
      </c>
      <c r="G2414" s="195">
        <f t="shared" ca="1" si="187"/>
        <v>0</v>
      </c>
      <c r="H2414" s="195">
        <f t="shared" ca="1" si="188"/>
        <v>0</v>
      </c>
      <c r="O2414" s="154"/>
      <c r="P2414" s="154"/>
    </row>
    <row r="2415" spans="3:16" hidden="1" outlineLevel="2">
      <c r="C2415" s="179">
        <v>2391</v>
      </c>
      <c r="D2415" s="195">
        <f t="shared" ca="1" si="189"/>
        <v>-0.97999909560748943</v>
      </c>
      <c r="E2415" s="195">
        <f t="shared" ca="1" si="185"/>
        <v>198.45229713433145</v>
      </c>
      <c r="F2415" s="195">
        <f t="shared" ca="1" si="186"/>
        <v>212.92629494224997</v>
      </c>
      <c r="G2415" s="195">
        <f t="shared" ca="1" si="187"/>
        <v>0</v>
      </c>
      <c r="H2415" s="195">
        <f t="shared" ca="1" si="188"/>
        <v>0</v>
      </c>
      <c r="O2415" s="154"/>
      <c r="P2415" s="154"/>
    </row>
    <row r="2416" spans="3:16" hidden="1" outlineLevel="2">
      <c r="C2416" s="179">
        <v>2392</v>
      </c>
      <c r="D2416" s="195">
        <f t="shared" ca="1" si="189"/>
        <v>0.91535269367358796</v>
      </c>
      <c r="E2416" s="195">
        <f t="shared" ca="1" si="185"/>
        <v>300.96298337984769</v>
      </c>
      <c r="F2416" s="195">
        <f t="shared" ca="1" si="186"/>
        <v>288.09977459073144</v>
      </c>
      <c r="G2416" s="195">
        <f t="shared" ca="1" si="187"/>
        <v>50.962983379847685</v>
      </c>
      <c r="H2416" s="195">
        <f t="shared" ca="1" si="188"/>
        <v>38.099774590731442</v>
      </c>
      <c r="O2416" s="154"/>
      <c r="P2416" s="154"/>
    </row>
    <row r="2417" spans="3:16" hidden="1" outlineLevel="2">
      <c r="C2417" s="179">
        <v>2393</v>
      </c>
      <c r="D2417" s="195">
        <f t="shared" ca="1" si="189"/>
        <v>-0.17121255575227853</v>
      </c>
      <c r="E2417" s="195">
        <f t="shared" ca="1" si="185"/>
        <v>237.04543845876628</v>
      </c>
      <c r="F2417" s="195">
        <f t="shared" ca="1" si="186"/>
        <v>242.24988853732063</v>
      </c>
      <c r="G2417" s="195">
        <f t="shared" ca="1" si="187"/>
        <v>0</v>
      </c>
      <c r="H2417" s="195">
        <f t="shared" ca="1" si="188"/>
        <v>0</v>
      </c>
      <c r="O2417" s="154"/>
      <c r="P2417" s="154"/>
    </row>
    <row r="2418" spans="3:16" hidden="1" outlineLevel="2">
      <c r="C2418" s="179">
        <v>2394</v>
      </c>
      <c r="D2418" s="195">
        <f t="shared" ca="1" si="189"/>
        <v>1.4965905593779338</v>
      </c>
      <c r="E2418" s="195">
        <f t="shared" ca="1" si="185"/>
        <v>341.96020012357167</v>
      </c>
      <c r="F2418" s="195">
        <f t="shared" ca="1" si="186"/>
        <v>316.09104842247086</v>
      </c>
      <c r="G2418" s="195">
        <f t="shared" ca="1" si="187"/>
        <v>91.960200123571667</v>
      </c>
      <c r="H2418" s="195">
        <f t="shared" ca="1" si="188"/>
        <v>66.091048422470863</v>
      </c>
      <c r="O2418" s="154"/>
      <c r="P2418" s="154"/>
    </row>
    <row r="2419" spans="3:16" hidden="1" outlineLevel="2">
      <c r="C2419" s="179">
        <v>2395</v>
      </c>
      <c r="D2419" s="195">
        <f t="shared" ca="1" si="189"/>
        <v>-1.0829506821007089</v>
      </c>
      <c r="E2419" s="195">
        <f t="shared" ca="1" si="185"/>
        <v>194.01368073059916</v>
      </c>
      <c r="F2419" s="195">
        <f t="shared" ca="1" si="186"/>
        <v>209.45783632604565</v>
      </c>
      <c r="G2419" s="195">
        <f t="shared" ca="1" si="187"/>
        <v>0</v>
      </c>
      <c r="H2419" s="195">
        <f t="shared" ca="1" si="188"/>
        <v>0</v>
      </c>
      <c r="O2419" s="154"/>
      <c r="P2419" s="154"/>
    </row>
    <row r="2420" spans="3:16" hidden="1" outlineLevel="2">
      <c r="C2420" s="179">
        <v>2396</v>
      </c>
      <c r="D2420" s="195">
        <f t="shared" ca="1" si="189"/>
        <v>-0.10456787595682897</v>
      </c>
      <c r="E2420" s="195">
        <f t="shared" ca="1" si="185"/>
        <v>240.54200420079576</v>
      </c>
      <c r="F2420" s="195">
        <f t="shared" ca="1" si="186"/>
        <v>244.83914691618955</v>
      </c>
      <c r="G2420" s="195">
        <f t="shared" ca="1" si="187"/>
        <v>0</v>
      </c>
      <c r="H2420" s="195">
        <f t="shared" ca="1" si="188"/>
        <v>0</v>
      </c>
      <c r="O2420" s="154"/>
      <c r="P2420" s="154"/>
    </row>
    <row r="2421" spans="3:16" hidden="1" outlineLevel="2">
      <c r="C2421" s="179">
        <v>2397</v>
      </c>
      <c r="D2421" s="195">
        <f t="shared" ca="1" si="189"/>
        <v>0.58340727697530526</v>
      </c>
      <c r="E2421" s="195">
        <f t="shared" ca="1" si="185"/>
        <v>279.79401242446806</v>
      </c>
      <c r="F2421" s="195">
        <f t="shared" ca="1" si="186"/>
        <v>273.24051856389383</v>
      </c>
      <c r="G2421" s="195">
        <f t="shared" ca="1" si="187"/>
        <v>29.794012424468065</v>
      </c>
      <c r="H2421" s="195">
        <f t="shared" ca="1" si="188"/>
        <v>23.240518563893829</v>
      </c>
      <c r="O2421" s="154"/>
      <c r="P2421" s="154"/>
    </row>
    <row r="2422" spans="3:16" hidden="1" outlineLevel="2">
      <c r="C2422" s="179">
        <v>2398</v>
      </c>
      <c r="D2422" s="195">
        <f t="shared" ca="1" si="189"/>
        <v>-0.84124211977582419</v>
      </c>
      <c r="E2422" s="195">
        <f t="shared" ca="1" si="185"/>
        <v>204.59570048698473</v>
      </c>
      <c r="F2422" s="195">
        <f t="shared" ca="1" si="186"/>
        <v>217.69208933887984</v>
      </c>
      <c r="G2422" s="195">
        <f t="shared" ca="1" si="187"/>
        <v>0</v>
      </c>
      <c r="H2422" s="195">
        <f t="shared" ca="1" si="188"/>
        <v>0</v>
      </c>
      <c r="O2422" s="154"/>
      <c r="P2422" s="154"/>
    </row>
    <row r="2423" spans="3:16" hidden="1" outlineLevel="2">
      <c r="C2423" s="179">
        <v>2399</v>
      </c>
      <c r="D2423" s="195">
        <f t="shared" ca="1" si="189"/>
        <v>1.9646598851720307</v>
      </c>
      <c r="E2423" s="195">
        <f t="shared" ca="1" si="185"/>
        <v>379.0001234056017</v>
      </c>
      <c r="F2423" s="195">
        <f t="shared" ca="1" si="186"/>
        <v>340.59709625785655</v>
      </c>
      <c r="G2423" s="195">
        <f t="shared" ca="1" si="187"/>
        <v>129.0001234056017</v>
      </c>
      <c r="H2423" s="195">
        <f t="shared" ca="1" si="188"/>
        <v>90.597096257856549</v>
      </c>
      <c r="O2423" s="154"/>
      <c r="P2423" s="154"/>
    </row>
    <row r="2424" spans="3:16" hidden="1" outlineLevel="2">
      <c r="C2424" s="179">
        <v>2400</v>
      </c>
      <c r="D2424" s="195">
        <f t="shared" ca="1" si="189"/>
        <v>0.13542476852708743</v>
      </c>
      <c r="E2424" s="195">
        <f t="shared" ca="1" si="185"/>
        <v>253.56618584995709</v>
      </c>
      <c r="F2424" s="195">
        <f t="shared" ca="1" si="186"/>
        <v>254.39467132885017</v>
      </c>
      <c r="G2424" s="195">
        <f t="shared" ca="1" si="187"/>
        <v>3.566185849957094</v>
      </c>
      <c r="H2424" s="195">
        <f t="shared" ca="1" si="188"/>
        <v>4.3946713288501655</v>
      </c>
      <c r="O2424" s="154"/>
      <c r="P2424" s="154"/>
    </row>
    <row r="2425" spans="3:16" hidden="1" outlineLevel="2">
      <c r="C2425" s="179">
        <v>2401</v>
      </c>
      <c r="D2425" s="195">
        <f t="shared" ca="1" si="189"/>
        <v>6.4322428318906874E-2</v>
      </c>
      <c r="E2425" s="195">
        <f t="shared" ca="1" si="185"/>
        <v>249.63568061667618</v>
      </c>
      <c r="F2425" s="195">
        <f t="shared" ca="1" si="186"/>
        <v>251.5254317215142</v>
      </c>
      <c r="G2425" s="195">
        <f t="shared" ca="1" si="187"/>
        <v>0</v>
      </c>
      <c r="H2425" s="195">
        <f t="shared" ca="1" si="188"/>
        <v>1.5254317215141953</v>
      </c>
      <c r="O2425" s="154"/>
      <c r="P2425" s="154"/>
    </row>
    <row r="2426" spans="3:16" hidden="1" outlineLevel="2">
      <c r="C2426" s="179">
        <v>2402</v>
      </c>
      <c r="D2426" s="195">
        <f t="shared" ca="1" si="189"/>
        <v>-0.4983812061924015</v>
      </c>
      <c r="E2426" s="195">
        <f t="shared" ca="1" si="185"/>
        <v>220.60367390722928</v>
      </c>
      <c r="F2426" s="195">
        <f t="shared" ca="1" si="186"/>
        <v>229.93056783654953</v>
      </c>
      <c r="G2426" s="195">
        <f t="shared" ca="1" si="187"/>
        <v>0</v>
      </c>
      <c r="H2426" s="195">
        <f t="shared" ca="1" si="188"/>
        <v>0</v>
      </c>
      <c r="O2426" s="154"/>
      <c r="P2426" s="154"/>
    </row>
    <row r="2427" spans="3:16" hidden="1" outlineLevel="2">
      <c r="C2427" s="179">
        <v>2403</v>
      </c>
      <c r="D2427" s="195">
        <f t="shared" ca="1" si="189"/>
        <v>0.15522569843664638</v>
      </c>
      <c r="E2427" s="195">
        <f t="shared" ca="1" si="185"/>
        <v>254.67174771821806</v>
      </c>
      <c r="F2427" s="195">
        <f t="shared" ca="1" si="186"/>
        <v>255.19952205076157</v>
      </c>
      <c r="G2427" s="195">
        <f t="shared" ca="1" si="187"/>
        <v>4.6717477182180573</v>
      </c>
      <c r="H2427" s="195">
        <f t="shared" ca="1" si="188"/>
        <v>5.1995220507615727</v>
      </c>
      <c r="O2427" s="154"/>
      <c r="P2427" s="154"/>
    </row>
    <row r="2428" spans="3:16" hidden="1" outlineLevel="2">
      <c r="C2428" s="179">
        <v>2404</v>
      </c>
      <c r="D2428" s="195">
        <f t="shared" ca="1" si="189"/>
        <v>0.14901988337870536</v>
      </c>
      <c r="E2428" s="195">
        <f t="shared" ca="1" si="185"/>
        <v>254.32473561985231</v>
      </c>
      <c r="F2428" s="195">
        <f t="shared" ca="1" si="186"/>
        <v>254.94699996643777</v>
      </c>
      <c r="G2428" s="195">
        <f t="shared" ca="1" si="187"/>
        <v>4.324735619852305</v>
      </c>
      <c r="H2428" s="195">
        <f t="shared" ca="1" si="188"/>
        <v>4.9469999664377724</v>
      </c>
      <c r="O2428" s="154"/>
      <c r="P2428" s="154"/>
    </row>
    <row r="2429" spans="3:16" hidden="1" outlineLevel="2">
      <c r="C2429" s="179">
        <v>2405</v>
      </c>
      <c r="D2429" s="195">
        <f t="shared" ca="1" si="189"/>
        <v>-0.97530875002523343</v>
      </c>
      <c r="E2429" s="195">
        <f t="shared" ca="1" si="185"/>
        <v>198.65691607891932</v>
      </c>
      <c r="F2429" s="195">
        <f t="shared" ca="1" si="186"/>
        <v>213.08567437079978</v>
      </c>
      <c r="G2429" s="195">
        <f t="shared" ca="1" si="187"/>
        <v>0</v>
      </c>
      <c r="H2429" s="195">
        <f t="shared" ca="1" si="188"/>
        <v>0</v>
      </c>
      <c r="O2429" s="154"/>
      <c r="P2429" s="154"/>
    </row>
    <row r="2430" spans="3:16" hidden="1" outlineLevel="2">
      <c r="C2430" s="179">
        <v>2406</v>
      </c>
      <c r="D2430" s="195">
        <f t="shared" ca="1" si="189"/>
        <v>0.21986927304083378</v>
      </c>
      <c r="E2430" s="195">
        <f t="shared" ca="1" si="185"/>
        <v>258.3147130550941</v>
      </c>
      <c r="F2430" s="195">
        <f t="shared" ca="1" si="186"/>
        <v>257.84486569919761</v>
      </c>
      <c r="G2430" s="195">
        <f t="shared" ca="1" si="187"/>
        <v>8.3147130550941029</v>
      </c>
      <c r="H2430" s="195">
        <f t="shared" ca="1" si="188"/>
        <v>7.8448656991976122</v>
      </c>
      <c r="O2430" s="154"/>
      <c r="P2430" s="154"/>
    </row>
    <row r="2431" spans="3:16" hidden="1" outlineLevel="2">
      <c r="C2431" s="179">
        <v>2407</v>
      </c>
      <c r="D2431" s="195">
        <f t="shared" ca="1" si="189"/>
        <v>0.51146702124597165</v>
      </c>
      <c r="E2431" s="195">
        <f t="shared" ca="1" si="185"/>
        <v>275.40624432142829</v>
      </c>
      <c r="F2431" s="195">
        <f t="shared" ca="1" si="186"/>
        <v>270.1226125528259</v>
      </c>
      <c r="G2431" s="195">
        <f t="shared" ca="1" si="187"/>
        <v>25.406244321428289</v>
      </c>
      <c r="H2431" s="195">
        <f t="shared" ca="1" si="188"/>
        <v>20.122612552825899</v>
      </c>
      <c r="O2431" s="154"/>
      <c r="P2431" s="154"/>
    </row>
    <row r="2432" spans="3:16" hidden="1" outlineLevel="2">
      <c r="C2432" s="179">
        <v>2408</v>
      </c>
      <c r="D2432" s="195">
        <f t="shared" ca="1" si="189"/>
        <v>-0.45642432843576347</v>
      </c>
      <c r="E2432" s="195">
        <f t="shared" ca="1" si="185"/>
        <v>222.64673004489364</v>
      </c>
      <c r="F2432" s="195">
        <f t="shared" ca="1" si="186"/>
        <v>231.47471877292224</v>
      </c>
      <c r="G2432" s="195">
        <f t="shared" ca="1" si="187"/>
        <v>0</v>
      </c>
      <c r="H2432" s="195">
        <f t="shared" ca="1" si="188"/>
        <v>0</v>
      </c>
      <c r="O2432" s="154"/>
      <c r="P2432" s="154"/>
    </row>
    <row r="2433" spans="3:16" hidden="1" outlineLevel="2">
      <c r="C2433" s="179">
        <v>2409</v>
      </c>
      <c r="D2433" s="195">
        <f t="shared" ca="1" si="189"/>
        <v>0.61200743143209912</v>
      </c>
      <c r="E2433" s="195">
        <f t="shared" ca="1" si="185"/>
        <v>281.55774651938327</v>
      </c>
      <c r="F2433" s="195">
        <f t="shared" ca="1" si="186"/>
        <v>274.49002998607722</v>
      </c>
      <c r="G2433" s="195">
        <f t="shared" ca="1" si="187"/>
        <v>31.557746519383272</v>
      </c>
      <c r="H2433" s="195">
        <f t="shared" ca="1" si="188"/>
        <v>24.490029986077218</v>
      </c>
      <c r="O2433" s="154"/>
      <c r="P2433" s="154"/>
    </row>
    <row r="2434" spans="3:16" hidden="1" outlineLevel="2">
      <c r="C2434" s="179">
        <v>2410</v>
      </c>
      <c r="D2434" s="195">
        <f t="shared" ca="1" si="189"/>
        <v>-1.932828629146945</v>
      </c>
      <c r="E2434" s="195">
        <f t="shared" ca="1" si="185"/>
        <v>160.96664301933737</v>
      </c>
      <c r="F2434" s="195">
        <f t="shared" ca="1" si="186"/>
        <v>182.900727306421</v>
      </c>
      <c r="G2434" s="195">
        <f t="shared" ca="1" si="187"/>
        <v>0</v>
      </c>
      <c r="H2434" s="195">
        <f t="shared" ca="1" si="188"/>
        <v>0</v>
      </c>
      <c r="O2434" s="154"/>
      <c r="P2434" s="154"/>
    </row>
    <row r="2435" spans="3:16" hidden="1" outlineLevel="2">
      <c r="C2435" s="179">
        <v>2411</v>
      </c>
      <c r="D2435" s="195">
        <f t="shared" ca="1" si="189"/>
        <v>0.41534232623521694</v>
      </c>
      <c r="E2435" s="195">
        <f t="shared" ca="1" si="185"/>
        <v>269.65062945172315</v>
      </c>
      <c r="F2435" s="195">
        <f t="shared" ca="1" si="186"/>
        <v>266.01200555770839</v>
      </c>
      <c r="G2435" s="195">
        <f t="shared" ca="1" si="187"/>
        <v>19.650629451723148</v>
      </c>
      <c r="H2435" s="195">
        <f t="shared" ca="1" si="188"/>
        <v>16.012005557708392</v>
      </c>
      <c r="O2435" s="154"/>
      <c r="P2435" s="154"/>
    </row>
    <row r="2436" spans="3:16" hidden="1" outlineLevel="2">
      <c r="C2436" s="179">
        <v>2412</v>
      </c>
      <c r="D2436" s="195">
        <f t="shared" ca="1" si="189"/>
        <v>-0.31104952802071545</v>
      </c>
      <c r="E2436" s="195">
        <f t="shared" ca="1" si="185"/>
        <v>229.87311195509929</v>
      </c>
      <c r="F2436" s="195">
        <f t="shared" ca="1" si="186"/>
        <v>236.90564607704042</v>
      </c>
      <c r="G2436" s="195">
        <f t="shared" ca="1" si="187"/>
        <v>0</v>
      </c>
      <c r="H2436" s="195">
        <f t="shared" ca="1" si="188"/>
        <v>0</v>
      </c>
      <c r="O2436" s="154"/>
      <c r="P2436" s="154"/>
    </row>
    <row r="2437" spans="3:16" hidden="1" outlineLevel="2">
      <c r="C2437" s="179">
        <v>2413</v>
      </c>
      <c r="D2437" s="195">
        <f t="shared" ca="1" si="189"/>
        <v>1.134018343806334</v>
      </c>
      <c r="E2437" s="195">
        <f t="shared" ca="1" si="185"/>
        <v>315.77551081402436</v>
      </c>
      <c r="F2437" s="195">
        <f t="shared" ca="1" si="186"/>
        <v>298.32695529311866</v>
      </c>
      <c r="G2437" s="195">
        <f t="shared" ca="1" si="187"/>
        <v>65.775510814024358</v>
      </c>
      <c r="H2437" s="195">
        <f t="shared" ca="1" si="188"/>
        <v>48.326955293118658</v>
      </c>
      <c r="O2437" s="154"/>
      <c r="P2437" s="154"/>
    </row>
    <row r="2438" spans="3:16" hidden="1" outlineLevel="2">
      <c r="C2438" s="179">
        <v>2414</v>
      </c>
      <c r="D2438" s="195">
        <f t="shared" ca="1" si="189"/>
        <v>-0.4232027610491908</v>
      </c>
      <c r="E2438" s="195">
        <f t="shared" ca="1" si="185"/>
        <v>224.27784096512471</v>
      </c>
      <c r="F2438" s="195">
        <f t="shared" ca="1" si="186"/>
        <v>232.70473447755006</v>
      </c>
      <c r="G2438" s="195">
        <f t="shared" ca="1" si="187"/>
        <v>0</v>
      </c>
      <c r="H2438" s="195">
        <f t="shared" ca="1" si="188"/>
        <v>0</v>
      </c>
      <c r="O2438" s="154"/>
      <c r="P2438" s="154"/>
    </row>
    <row r="2439" spans="3:16" hidden="1" outlineLevel="2">
      <c r="C2439" s="179">
        <v>2415</v>
      </c>
      <c r="D2439" s="195">
        <f t="shared" ca="1" si="189"/>
        <v>-1.2505275258972248</v>
      </c>
      <c r="E2439" s="195">
        <f t="shared" ca="1" si="185"/>
        <v>187.00014909441259</v>
      </c>
      <c r="F2439" s="195">
        <f t="shared" ca="1" si="186"/>
        <v>203.93255792108707</v>
      </c>
      <c r="G2439" s="195">
        <f t="shared" ca="1" si="187"/>
        <v>0</v>
      </c>
      <c r="H2439" s="195">
        <f t="shared" ca="1" si="188"/>
        <v>0</v>
      </c>
      <c r="O2439" s="154"/>
      <c r="P2439" s="154"/>
    </row>
    <row r="2440" spans="3:16" hidden="1" outlineLevel="2">
      <c r="C2440" s="179">
        <v>2416</v>
      </c>
      <c r="D2440" s="195">
        <f t="shared" ca="1" si="189"/>
        <v>0.68153062997135683</v>
      </c>
      <c r="E2440" s="195">
        <f t="shared" ca="1" si="185"/>
        <v>285.89165277909069</v>
      </c>
      <c r="F2440" s="195">
        <f t="shared" ca="1" si="186"/>
        <v>277.55130631210631</v>
      </c>
      <c r="G2440" s="195">
        <f t="shared" ca="1" si="187"/>
        <v>35.891652779090691</v>
      </c>
      <c r="H2440" s="195">
        <f t="shared" ca="1" si="188"/>
        <v>27.551306312106306</v>
      </c>
      <c r="O2440" s="154"/>
      <c r="P2440" s="154"/>
    </row>
    <row r="2441" spans="3:16" hidden="1" outlineLevel="2">
      <c r="C2441" s="179">
        <v>2417</v>
      </c>
      <c r="D2441" s="195">
        <f t="shared" ca="1" si="189"/>
        <v>-0.41297122040791118</v>
      </c>
      <c r="E2441" s="195">
        <f t="shared" ca="1" si="185"/>
        <v>224.78259141426665</v>
      </c>
      <c r="F2441" s="195">
        <f t="shared" ca="1" si="186"/>
        <v>233.08486817426359</v>
      </c>
      <c r="G2441" s="195">
        <f t="shared" ca="1" si="187"/>
        <v>0</v>
      </c>
      <c r="H2441" s="195">
        <f t="shared" ca="1" si="188"/>
        <v>0</v>
      </c>
      <c r="O2441" s="154"/>
      <c r="P2441" s="154"/>
    </row>
    <row r="2442" spans="3:16" hidden="1" outlineLevel="2">
      <c r="C2442" s="179">
        <v>2418</v>
      </c>
      <c r="D2442" s="195">
        <f t="shared" ca="1" si="189"/>
        <v>0.40511748049366031</v>
      </c>
      <c r="E2442" s="195">
        <f t="shared" ca="1" si="185"/>
        <v>269.04552335440684</v>
      </c>
      <c r="F2442" s="195">
        <f t="shared" ca="1" si="186"/>
        <v>265.57845525946425</v>
      </c>
      <c r="G2442" s="195">
        <f t="shared" ca="1" si="187"/>
        <v>19.045523354406839</v>
      </c>
      <c r="H2442" s="195">
        <f t="shared" ca="1" si="188"/>
        <v>15.578455259464249</v>
      </c>
      <c r="O2442" s="154"/>
      <c r="P2442" s="154"/>
    </row>
    <row r="2443" spans="3:16" hidden="1" outlineLevel="2">
      <c r="C2443" s="179">
        <v>2419</v>
      </c>
      <c r="D2443" s="195">
        <f t="shared" ca="1" si="189"/>
        <v>-0.48249399755576</v>
      </c>
      <c r="E2443" s="195">
        <f t="shared" ca="1" si="185"/>
        <v>221.37507387811968</v>
      </c>
      <c r="F2443" s="195">
        <f t="shared" ca="1" si="186"/>
        <v>230.51405379960894</v>
      </c>
      <c r="G2443" s="195">
        <f t="shared" ca="1" si="187"/>
        <v>0</v>
      </c>
      <c r="H2443" s="195">
        <f t="shared" ca="1" si="188"/>
        <v>0</v>
      </c>
      <c r="O2443" s="154"/>
      <c r="P2443" s="154"/>
    </row>
    <row r="2444" spans="3:16" hidden="1" outlineLevel="2">
      <c r="C2444" s="179">
        <v>2420</v>
      </c>
      <c r="D2444" s="195">
        <f t="shared" ca="1" si="189"/>
        <v>1.1337064657873155</v>
      </c>
      <c r="E2444" s="195">
        <f t="shared" ca="1" si="185"/>
        <v>315.7538731983658</v>
      </c>
      <c r="F2444" s="195">
        <f t="shared" ca="1" si="186"/>
        <v>298.31211296266724</v>
      </c>
      <c r="G2444" s="195">
        <f t="shared" ca="1" si="187"/>
        <v>65.753873198365795</v>
      </c>
      <c r="H2444" s="195">
        <f t="shared" ca="1" si="188"/>
        <v>48.312112962667243</v>
      </c>
      <c r="O2444" s="154"/>
      <c r="P2444" s="154"/>
    </row>
    <row r="2445" spans="3:16" hidden="1" outlineLevel="2">
      <c r="C2445" s="179">
        <v>2421</v>
      </c>
      <c r="D2445" s="195">
        <f t="shared" ca="1" si="189"/>
        <v>0.62120951789130163</v>
      </c>
      <c r="E2445" s="195">
        <f t="shared" ca="1" si="185"/>
        <v>282.12758788266763</v>
      </c>
      <c r="F2445" s="195">
        <f t="shared" ca="1" si="186"/>
        <v>274.8932734434361</v>
      </c>
      <c r="G2445" s="195">
        <f t="shared" ca="1" si="187"/>
        <v>32.127587882667626</v>
      </c>
      <c r="H2445" s="195">
        <f t="shared" ca="1" si="188"/>
        <v>24.893273443436101</v>
      </c>
      <c r="O2445" s="154"/>
      <c r="P2445" s="154"/>
    </row>
    <row r="2446" spans="3:16" hidden="1" outlineLevel="2">
      <c r="C2446" s="179">
        <v>2422</v>
      </c>
      <c r="D2446" s="195">
        <f t="shared" ca="1" si="189"/>
        <v>1.1385352454343307</v>
      </c>
      <c r="E2446" s="195">
        <f t="shared" ca="1" si="185"/>
        <v>316.08905277455364</v>
      </c>
      <c r="F2446" s="195">
        <f t="shared" ca="1" si="186"/>
        <v>298.5419982607599</v>
      </c>
      <c r="G2446" s="195">
        <f t="shared" ca="1" si="187"/>
        <v>66.089052774553636</v>
      </c>
      <c r="H2446" s="195">
        <f t="shared" ca="1" si="188"/>
        <v>48.541998260759897</v>
      </c>
      <c r="O2446" s="154"/>
      <c r="P2446" s="154"/>
    </row>
    <row r="2447" spans="3:16" hidden="1" outlineLevel="2">
      <c r="C2447" s="179">
        <v>2423</v>
      </c>
      <c r="D2447" s="195">
        <f t="shared" ca="1" si="189"/>
        <v>0.4881831986554111</v>
      </c>
      <c r="E2447" s="195">
        <f t="shared" ca="1" si="185"/>
        <v>274.00091301756493</v>
      </c>
      <c r="F2447" s="195">
        <f t="shared" ca="1" si="186"/>
        <v>269.12112735175782</v>
      </c>
      <c r="G2447" s="195">
        <f t="shared" ca="1" si="187"/>
        <v>24.000913017564926</v>
      </c>
      <c r="H2447" s="195">
        <f t="shared" ca="1" si="188"/>
        <v>19.121127351757821</v>
      </c>
      <c r="O2447" s="154"/>
      <c r="P2447" s="154"/>
    </row>
    <row r="2448" spans="3:16" hidden="1" outlineLevel="2">
      <c r="C2448" s="179">
        <v>2424</v>
      </c>
      <c r="D2448" s="195">
        <f t="shared" ca="1" si="189"/>
        <v>0.4236038434433303</v>
      </c>
      <c r="E2448" s="195">
        <f t="shared" ca="1" si="185"/>
        <v>270.14053971870197</v>
      </c>
      <c r="F2448" s="195">
        <f t="shared" ca="1" si="186"/>
        <v>266.36282439521619</v>
      </c>
      <c r="G2448" s="195">
        <f t="shared" ca="1" si="187"/>
        <v>20.140539718701973</v>
      </c>
      <c r="H2448" s="195">
        <f t="shared" ca="1" si="188"/>
        <v>16.362824395216194</v>
      </c>
      <c r="O2448" s="154"/>
      <c r="P2448" s="154"/>
    </row>
    <row r="2449" spans="3:16" hidden="1" outlineLevel="2">
      <c r="C2449" s="179">
        <v>2425</v>
      </c>
      <c r="D2449" s="195">
        <f t="shared" ca="1" si="189"/>
        <v>0.70888981846405208</v>
      </c>
      <c r="E2449" s="195">
        <f t="shared" ca="1" si="185"/>
        <v>287.61539267858876</v>
      </c>
      <c r="F2449" s="195">
        <f t="shared" ca="1" si="186"/>
        <v>278.76533854646624</v>
      </c>
      <c r="G2449" s="195">
        <f t="shared" ca="1" si="187"/>
        <v>37.615392678588762</v>
      </c>
      <c r="H2449" s="195">
        <f t="shared" ca="1" si="188"/>
        <v>28.765338546466239</v>
      </c>
      <c r="O2449" s="154"/>
      <c r="P2449" s="154"/>
    </row>
    <row r="2450" spans="3:16" hidden="1" outlineLevel="2">
      <c r="C2450" s="179">
        <v>2426</v>
      </c>
      <c r="D2450" s="195">
        <f t="shared" ca="1" si="189"/>
        <v>0.73449958483490951</v>
      </c>
      <c r="E2450" s="195">
        <f t="shared" ca="1" si="185"/>
        <v>289.23832811110691</v>
      </c>
      <c r="F2450" s="195">
        <f t="shared" ca="1" si="186"/>
        <v>279.90655355874071</v>
      </c>
      <c r="G2450" s="195">
        <f t="shared" ca="1" si="187"/>
        <v>39.23832811110691</v>
      </c>
      <c r="H2450" s="195">
        <f t="shared" ca="1" si="188"/>
        <v>29.906553558740711</v>
      </c>
      <c r="O2450" s="154"/>
      <c r="P2450" s="154"/>
    </row>
    <row r="2451" spans="3:16" hidden="1" outlineLevel="2">
      <c r="C2451" s="179">
        <v>2427</v>
      </c>
      <c r="D2451" s="195">
        <f t="shared" ca="1" si="189"/>
        <v>-1.0523447655212292</v>
      </c>
      <c r="E2451" s="195">
        <f t="shared" ca="1" si="185"/>
        <v>195.32274165870103</v>
      </c>
      <c r="F2451" s="195">
        <f t="shared" ca="1" si="186"/>
        <v>210.48301199543977</v>
      </c>
      <c r="G2451" s="195">
        <f t="shared" ca="1" si="187"/>
        <v>0</v>
      </c>
      <c r="H2451" s="195">
        <f t="shared" ca="1" si="188"/>
        <v>0</v>
      </c>
      <c r="O2451" s="154"/>
      <c r="P2451" s="154"/>
    </row>
    <row r="2452" spans="3:16" hidden="1" outlineLevel="2">
      <c r="C2452" s="179">
        <v>2428</v>
      </c>
      <c r="D2452" s="195">
        <f t="shared" ca="1" si="189"/>
        <v>-1.4912230857144422</v>
      </c>
      <c r="E2452" s="195">
        <f t="shared" ca="1" si="185"/>
        <v>177.36767242858835</v>
      </c>
      <c r="F2452" s="195">
        <f t="shared" ca="1" si="186"/>
        <v>196.25047419245328</v>
      </c>
      <c r="G2452" s="195">
        <f t="shared" ca="1" si="187"/>
        <v>0</v>
      </c>
      <c r="H2452" s="195">
        <f t="shared" ca="1" si="188"/>
        <v>0</v>
      </c>
      <c r="O2452" s="154"/>
      <c r="P2452" s="154"/>
    </row>
    <row r="2453" spans="3:16" hidden="1" outlineLevel="2">
      <c r="C2453" s="179">
        <v>2429</v>
      </c>
      <c r="D2453" s="195">
        <f t="shared" ca="1" si="189"/>
        <v>0.52618942560397386</v>
      </c>
      <c r="E2453" s="195">
        <f t="shared" ca="1" si="185"/>
        <v>276.29855522154656</v>
      </c>
      <c r="F2453" s="195">
        <f t="shared" ca="1" si="186"/>
        <v>270.75777588536738</v>
      </c>
      <c r="G2453" s="195">
        <f t="shared" ca="1" si="187"/>
        <v>26.298555221546565</v>
      </c>
      <c r="H2453" s="195">
        <f t="shared" ca="1" si="188"/>
        <v>20.75777588536738</v>
      </c>
      <c r="O2453" s="154"/>
      <c r="P2453" s="154"/>
    </row>
    <row r="2454" spans="3:16" hidden="1" outlineLevel="2">
      <c r="C2454" s="179">
        <v>2430</v>
      </c>
      <c r="D2454" s="195">
        <f t="shared" ca="1" si="189"/>
        <v>-1.203519251637204</v>
      </c>
      <c r="E2454" s="195">
        <f t="shared" ca="1" si="185"/>
        <v>188.94158052115492</v>
      </c>
      <c r="F2454" s="195">
        <f t="shared" ca="1" si="186"/>
        <v>205.46761999367752</v>
      </c>
      <c r="G2454" s="195">
        <f t="shared" ca="1" si="187"/>
        <v>0</v>
      </c>
      <c r="H2454" s="195">
        <f t="shared" ca="1" si="188"/>
        <v>0</v>
      </c>
      <c r="O2454" s="154"/>
      <c r="P2454" s="154"/>
    </row>
    <row r="2455" spans="3:16" hidden="1" outlineLevel="2">
      <c r="C2455" s="179">
        <v>2431</v>
      </c>
      <c r="D2455" s="195">
        <f t="shared" ca="1" si="189"/>
        <v>-0.19545472089125479</v>
      </c>
      <c r="E2455" s="195">
        <f t="shared" ca="1" si="185"/>
        <v>235.78619999643547</v>
      </c>
      <c r="F2455" s="195">
        <f t="shared" ca="1" si="186"/>
        <v>241.31484651886063</v>
      </c>
      <c r="G2455" s="195">
        <f t="shared" ca="1" si="187"/>
        <v>0</v>
      </c>
      <c r="H2455" s="195">
        <f t="shared" ca="1" si="188"/>
        <v>0</v>
      </c>
      <c r="O2455" s="154"/>
      <c r="P2455" s="154"/>
    </row>
    <row r="2456" spans="3:16" hidden="1" outlineLevel="2">
      <c r="C2456" s="179">
        <v>2432</v>
      </c>
      <c r="D2456" s="195">
        <f t="shared" ca="1" si="189"/>
        <v>1.3843883702494326</v>
      </c>
      <c r="E2456" s="195">
        <f t="shared" ca="1" si="185"/>
        <v>333.63306294380396</v>
      </c>
      <c r="F2456" s="195">
        <f t="shared" ca="1" si="186"/>
        <v>310.48356277717409</v>
      </c>
      <c r="G2456" s="195">
        <f t="shared" ca="1" si="187"/>
        <v>83.633062943803964</v>
      </c>
      <c r="H2456" s="195">
        <f t="shared" ca="1" si="188"/>
        <v>60.483562777174086</v>
      </c>
      <c r="O2456" s="154"/>
      <c r="P2456" s="154"/>
    </row>
    <row r="2457" spans="3:16" hidden="1" outlineLevel="2">
      <c r="C2457" s="179">
        <v>2433</v>
      </c>
      <c r="D2457" s="195">
        <f t="shared" ca="1" si="189"/>
        <v>-0.73976232782098372</v>
      </c>
      <c r="E2457" s="195">
        <f t="shared" ref="E2457:E2520" ca="1" si="190">$H$9 * EXP(($H$17 - $H$18 - ($H$11^2)/2)*$H$14 + $H$11*SQRT($H$14)*D2457)</f>
        <v>209.20874667871934</v>
      </c>
      <c r="F2457" s="195">
        <f t="shared" ref="F2457:F2520" ca="1" si="191">$H$9 * EXP(($H$17 - $H$18 - ($H$12^2)/2)*$H$14 + $H$12*SQRT($H$14)*D2457)</f>
        <v>221.2449481847097</v>
      </c>
      <c r="G2457" s="195">
        <f t="shared" ref="G2457:G2520" ca="1" si="192">MAX(E2457-$H$16, 0)</f>
        <v>0</v>
      </c>
      <c r="H2457" s="195">
        <f t="shared" ref="H2457:H2520" ca="1" si="193">MAX(F2457-$H$16, 0)</f>
        <v>0</v>
      </c>
      <c r="O2457" s="154"/>
      <c r="P2457" s="154"/>
    </row>
    <row r="2458" spans="3:16" hidden="1" outlineLevel="2">
      <c r="C2458" s="179">
        <v>2434</v>
      </c>
      <c r="D2458" s="195">
        <f t="shared" ref="D2458:D2521" ca="1" si="194">_xlfn.NORM.S.INV(RAND())</f>
        <v>0.19817404580758372</v>
      </c>
      <c r="E2458" s="195">
        <f t="shared" ca="1" si="190"/>
        <v>257.08631326651499</v>
      </c>
      <c r="F2458" s="195">
        <f t="shared" ca="1" si="191"/>
        <v>256.9540107400851</v>
      </c>
      <c r="G2458" s="195">
        <f t="shared" ca="1" si="192"/>
        <v>7.0863132665149919</v>
      </c>
      <c r="H2458" s="195">
        <f t="shared" ca="1" si="193"/>
        <v>6.9540107400850957</v>
      </c>
      <c r="O2458" s="154"/>
      <c r="P2458" s="154"/>
    </row>
    <row r="2459" spans="3:16" hidden="1" outlineLevel="2">
      <c r="C2459" s="179">
        <v>2435</v>
      </c>
      <c r="D2459" s="195">
        <f t="shared" ca="1" si="194"/>
        <v>-1.5263030924296417</v>
      </c>
      <c r="E2459" s="195">
        <f t="shared" ca="1" si="190"/>
        <v>176.00584339670129</v>
      </c>
      <c r="F2459" s="195">
        <f t="shared" ca="1" si="191"/>
        <v>195.15527937097769</v>
      </c>
      <c r="G2459" s="195">
        <f t="shared" ca="1" si="192"/>
        <v>0</v>
      </c>
      <c r="H2459" s="195">
        <f t="shared" ca="1" si="193"/>
        <v>0</v>
      </c>
      <c r="O2459" s="154"/>
      <c r="P2459" s="154"/>
    </row>
    <row r="2460" spans="3:16" hidden="1" outlineLevel="2">
      <c r="C2460" s="179">
        <v>2436</v>
      </c>
      <c r="D2460" s="195">
        <f t="shared" ca="1" si="194"/>
        <v>-7.0638686745528964E-2</v>
      </c>
      <c r="E2460" s="195">
        <f t="shared" ca="1" si="190"/>
        <v>242.34189130403993</v>
      </c>
      <c r="F2460" s="195">
        <f t="shared" ca="1" si="191"/>
        <v>246.16796596968297</v>
      </c>
      <c r="G2460" s="195">
        <f t="shared" ca="1" si="192"/>
        <v>0</v>
      </c>
      <c r="H2460" s="195">
        <f t="shared" ca="1" si="193"/>
        <v>0</v>
      </c>
      <c r="O2460" s="154"/>
      <c r="P2460" s="154"/>
    </row>
    <row r="2461" spans="3:16" hidden="1" outlineLevel="2">
      <c r="C2461" s="179">
        <v>2437</v>
      </c>
      <c r="D2461" s="195">
        <f t="shared" ca="1" si="194"/>
        <v>-0.25932034275265203</v>
      </c>
      <c r="E2461" s="195">
        <f t="shared" ca="1" si="190"/>
        <v>232.50068775444404</v>
      </c>
      <c r="F2461" s="195">
        <f t="shared" ca="1" si="191"/>
        <v>238.86873452824688</v>
      </c>
      <c r="G2461" s="195">
        <f t="shared" ca="1" si="192"/>
        <v>0</v>
      </c>
      <c r="H2461" s="195">
        <f t="shared" ca="1" si="193"/>
        <v>0</v>
      </c>
      <c r="O2461" s="154"/>
      <c r="P2461" s="154"/>
    </row>
    <row r="2462" spans="3:16" hidden="1" outlineLevel="2">
      <c r="C2462" s="179">
        <v>2438</v>
      </c>
      <c r="D2462" s="195">
        <f t="shared" ca="1" si="194"/>
        <v>0.2869609908100445</v>
      </c>
      <c r="E2462" s="195">
        <f t="shared" ca="1" si="190"/>
        <v>262.15076116746485</v>
      </c>
      <c r="F2462" s="195">
        <f t="shared" ca="1" si="191"/>
        <v>260.61939446260459</v>
      </c>
      <c r="G2462" s="195">
        <f t="shared" ca="1" si="192"/>
        <v>12.15076116746485</v>
      </c>
      <c r="H2462" s="195">
        <f t="shared" ca="1" si="193"/>
        <v>10.619394462604589</v>
      </c>
      <c r="O2462" s="154"/>
      <c r="P2462" s="154"/>
    </row>
    <row r="2463" spans="3:16" hidden="1" outlineLevel="2">
      <c r="C2463" s="179">
        <v>2439</v>
      </c>
      <c r="D2463" s="195">
        <f t="shared" ca="1" si="194"/>
        <v>1.5166540820972123</v>
      </c>
      <c r="E2463" s="195">
        <f t="shared" ca="1" si="190"/>
        <v>343.47098077740679</v>
      </c>
      <c r="F2463" s="195">
        <f t="shared" ca="1" si="191"/>
        <v>317.10437685298638</v>
      </c>
      <c r="G2463" s="195">
        <f t="shared" ca="1" si="192"/>
        <v>93.470980777406794</v>
      </c>
      <c r="H2463" s="195">
        <f t="shared" ca="1" si="193"/>
        <v>67.104376852986377</v>
      </c>
      <c r="O2463" s="154"/>
      <c r="P2463" s="154"/>
    </row>
    <row r="2464" spans="3:16" hidden="1" outlineLevel="2">
      <c r="C2464" s="179">
        <v>2440</v>
      </c>
      <c r="D2464" s="195">
        <f t="shared" ca="1" si="194"/>
        <v>0.151803390774984</v>
      </c>
      <c r="E2464" s="195">
        <f t="shared" ca="1" si="190"/>
        <v>254.48032317620036</v>
      </c>
      <c r="F2464" s="195">
        <f t="shared" ca="1" si="191"/>
        <v>255.06023331483848</v>
      </c>
      <c r="G2464" s="195">
        <f t="shared" ca="1" si="192"/>
        <v>4.4803231762003577</v>
      </c>
      <c r="H2464" s="195">
        <f t="shared" ca="1" si="193"/>
        <v>5.0602333148384844</v>
      </c>
      <c r="O2464" s="154"/>
      <c r="P2464" s="154"/>
    </row>
    <row r="2465" spans="3:16" hidden="1" outlineLevel="2">
      <c r="C2465" s="179">
        <v>2441</v>
      </c>
      <c r="D2465" s="195">
        <f t="shared" ca="1" si="194"/>
        <v>-0.2145019942272178</v>
      </c>
      <c r="E2465" s="195">
        <f t="shared" ca="1" si="190"/>
        <v>234.80150025197796</v>
      </c>
      <c r="F2465" s="195">
        <f t="shared" ca="1" si="191"/>
        <v>240.58270869367703</v>
      </c>
      <c r="G2465" s="195">
        <f t="shared" ca="1" si="192"/>
        <v>0</v>
      </c>
      <c r="H2465" s="195">
        <f t="shared" ca="1" si="193"/>
        <v>0</v>
      </c>
      <c r="O2465" s="154"/>
      <c r="P2465" s="154"/>
    </row>
    <row r="2466" spans="3:16" hidden="1" outlineLevel="2">
      <c r="C2466" s="179">
        <v>2442</v>
      </c>
      <c r="D2466" s="195">
        <f t="shared" ca="1" si="194"/>
        <v>0.21479020762107645</v>
      </c>
      <c r="E2466" s="195">
        <f t="shared" ca="1" si="190"/>
        <v>258.02660744452118</v>
      </c>
      <c r="F2466" s="195">
        <f t="shared" ca="1" si="191"/>
        <v>257.63603131772192</v>
      </c>
      <c r="G2466" s="195">
        <f t="shared" ca="1" si="192"/>
        <v>8.0266074445211757</v>
      </c>
      <c r="H2466" s="195">
        <f t="shared" ca="1" si="193"/>
        <v>7.6360313177219155</v>
      </c>
      <c r="O2466" s="154"/>
      <c r="P2466" s="154"/>
    </row>
    <row r="2467" spans="3:16" hidden="1" outlineLevel="2">
      <c r="C2467" s="179">
        <v>2443</v>
      </c>
      <c r="D2467" s="195">
        <f t="shared" ca="1" si="194"/>
        <v>-1.497453090814971</v>
      </c>
      <c r="E2467" s="195">
        <f t="shared" ca="1" si="190"/>
        <v>177.12505235275529</v>
      </c>
      <c r="F2467" s="195">
        <f t="shared" ca="1" si="191"/>
        <v>196.05552611392812</v>
      </c>
      <c r="G2467" s="195">
        <f t="shared" ca="1" si="192"/>
        <v>0</v>
      </c>
      <c r="H2467" s="195">
        <f t="shared" ca="1" si="193"/>
        <v>0</v>
      </c>
      <c r="O2467" s="154"/>
      <c r="P2467" s="154"/>
    </row>
    <row r="2468" spans="3:16" hidden="1" outlineLevel="2">
      <c r="C2468" s="179">
        <v>2444</v>
      </c>
      <c r="D2468" s="195">
        <f t="shared" ca="1" si="194"/>
        <v>-1.9171993759582329</v>
      </c>
      <c r="E2468" s="195">
        <f t="shared" ca="1" si="190"/>
        <v>161.52035137548668</v>
      </c>
      <c r="F2468" s="195">
        <f t="shared" ca="1" si="191"/>
        <v>183.35732195956388</v>
      </c>
      <c r="G2468" s="195">
        <f t="shared" ca="1" si="192"/>
        <v>0</v>
      </c>
      <c r="H2468" s="195">
        <f t="shared" ca="1" si="193"/>
        <v>0</v>
      </c>
      <c r="O2468" s="154"/>
      <c r="P2468" s="154"/>
    </row>
    <row r="2469" spans="3:16" hidden="1" outlineLevel="2">
      <c r="C2469" s="179">
        <v>2445</v>
      </c>
      <c r="D2469" s="195">
        <f t="shared" ca="1" si="194"/>
        <v>1.0830164772543873</v>
      </c>
      <c r="E2469" s="195">
        <f t="shared" ca="1" si="190"/>
        <v>312.25671128230346</v>
      </c>
      <c r="F2469" s="195">
        <f t="shared" ca="1" si="191"/>
        <v>295.9095545685247</v>
      </c>
      <c r="G2469" s="195">
        <f t="shared" ca="1" si="192"/>
        <v>62.256711282303456</v>
      </c>
      <c r="H2469" s="195">
        <f t="shared" ca="1" si="193"/>
        <v>45.909554568524698</v>
      </c>
      <c r="O2469" s="154"/>
      <c r="P2469" s="154"/>
    </row>
    <row r="2470" spans="3:16" hidden="1" outlineLevel="2">
      <c r="C2470" s="179">
        <v>2446</v>
      </c>
      <c r="D2470" s="195">
        <f t="shared" ca="1" si="194"/>
        <v>-0.37864795699986525</v>
      </c>
      <c r="E2470" s="195">
        <f t="shared" ca="1" si="190"/>
        <v>226.48416576414942</v>
      </c>
      <c r="F2470" s="195">
        <f t="shared" ca="1" si="191"/>
        <v>234.36462608936631</v>
      </c>
      <c r="G2470" s="195">
        <f t="shared" ca="1" si="192"/>
        <v>0</v>
      </c>
      <c r="H2470" s="195">
        <f t="shared" ca="1" si="193"/>
        <v>0</v>
      </c>
      <c r="O2470" s="154"/>
      <c r="P2470" s="154"/>
    </row>
    <row r="2471" spans="3:16" hidden="1" outlineLevel="2">
      <c r="C2471" s="179">
        <v>2447</v>
      </c>
      <c r="D2471" s="195">
        <f t="shared" ca="1" si="194"/>
        <v>0.79787329392444928</v>
      </c>
      <c r="E2471" s="195">
        <f t="shared" ca="1" si="190"/>
        <v>293.29390973758672</v>
      </c>
      <c r="F2471" s="195">
        <f t="shared" ca="1" si="191"/>
        <v>282.75071998901853</v>
      </c>
      <c r="G2471" s="195">
        <f t="shared" ca="1" si="192"/>
        <v>43.293909737586716</v>
      </c>
      <c r="H2471" s="195">
        <f t="shared" ca="1" si="193"/>
        <v>32.750719989018535</v>
      </c>
      <c r="O2471" s="154"/>
      <c r="P2471" s="154"/>
    </row>
    <row r="2472" spans="3:16" hidden="1" outlineLevel="2">
      <c r="C2472" s="179">
        <v>2448</v>
      </c>
      <c r="D2472" s="195">
        <f t="shared" ca="1" si="194"/>
        <v>1.0349518668034661</v>
      </c>
      <c r="E2472" s="195">
        <f t="shared" ca="1" si="190"/>
        <v>308.97646009767061</v>
      </c>
      <c r="F2472" s="195">
        <f t="shared" ca="1" si="191"/>
        <v>293.64930647253328</v>
      </c>
      <c r="G2472" s="195">
        <f t="shared" ca="1" si="192"/>
        <v>58.976460097670611</v>
      </c>
      <c r="H2472" s="195">
        <f t="shared" ca="1" si="193"/>
        <v>43.649306472533283</v>
      </c>
      <c r="O2472" s="154"/>
      <c r="P2472" s="154"/>
    </row>
    <row r="2473" spans="3:16" hidden="1" outlineLevel="2">
      <c r="C2473" s="179">
        <v>2449</v>
      </c>
      <c r="D2473" s="195">
        <f t="shared" ca="1" si="194"/>
        <v>0.65827685921702439</v>
      </c>
      <c r="E2473" s="195">
        <f t="shared" ca="1" si="190"/>
        <v>284.43469505386417</v>
      </c>
      <c r="F2473" s="195">
        <f t="shared" ca="1" si="191"/>
        <v>276.52360475180507</v>
      </c>
      <c r="G2473" s="195">
        <f t="shared" ca="1" si="192"/>
        <v>34.434695053864175</v>
      </c>
      <c r="H2473" s="195">
        <f t="shared" ca="1" si="193"/>
        <v>26.523604751805067</v>
      </c>
      <c r="O2473" s="154"/>
      <c r="P2473" s="154"/>
    </row>
    <row r="2474" spans="3:16" hidden="1" outlineLevel="2">
      <c r="C2474" s="179">
        <v>2450</v>
      </c>
      <c r="D2474" s="195">
        <f t="shared" ca="1" si="194"/>
        <v>0.81371301885204494</v>
      </c>
      <c r="E2474" s="195">
        <f t="shared" ca="1" si="190"/>
        <v>294.31642003861793</v>
      </c>
      <c r="F2474" s="195">
        <f t="shared" ca="1" si="191"/>
        <v>283.46609836955753</v>
      </c>
      <c r="G2474" s="195">
        <f t="shared" ca="1" si="192"/>
        <v>44.316420038617935</v>
      </c>
      <c r="H2474" s="195">
        <f t="shared" ca="1" si="193"/>
        <v>33.466098369557528</v>
      </c>
      <c r="O2474" s="154"/>
      <c r="P2474" s="154"/>
    </row>
    <row r="2475" spans="3:16" hidden="1" outlineLevel="2">
      <c r="C2475" s="179">
        <v>2451</v>
      </c>
      <c r="D2475" s="195">
        <f t="shared" ca="1" si="194"/>
        <v>0.27873136616965116</v>
      </c>
      <c r="E2475" s="195">
        <f t="shared" ca="1" si="190"/>
        <v>261.67717431481032</v>
      </c>
      <c r="F2475" s="195">
        <f t="shared" ca="1" si="191"/>
        <v>260.27746435330829</v>
      </c>
      <c r="G2475" s="195">
        <f t="shared" ca="1" si="192"/>
        <v>11.677174314810316</v>
      </c>
      <c r="H2475" s="195">
        <f t="shared" ca="1" si="193"/>
        <v>10.277464353308289</v>
      </c>
      <c r="O2475" s="154"/>
      <c r="P2475" s="154"/>
    </row>
    <row r="2476" spans="3:16" hidden="1" outlineLevel="2">
      <c r="C2476" s="179">
        <v>2452</v>
      </c>
      <c r="D2476" s="195">
        <f t="shared" ca="1" si="194"/>
        <v>-1.5619195188914019</v>
      </c>
      <c r="E2476" s="195">
        <f t="shared" ca="1" si="190"/>
        <v>174.63388695454705</v>
      </c>
      <c r="F2476" s="195">
        <f t="shared" ca="1" si="191"/>
        <v>194.04959013537757</v>
      </c>
      <c r="G2476" s="195">
        <f t="shared" ca="1" si="192"/>
        <v>0</v>
      </c>
      <c r="H2476" s="195">
        <f t="shared" ca="1" si="193"/>
        <v>0</v>
      </c>
      <c r="O2476" s="154"/>
      <c r="P2476" s="154"/>
    </row>
    <row r="2477" spans="3:16" hidden="1" outlineLevel="2">
      <c r="C2477" s="179">
        <v>2453</v>
      </c>
      <c r="D2477" s="195">
        <f t="shared" ca="1" si="194"/>
        <v>0.74200939420681655</v>
      </c>
      <c r="E2477" s="195">
        <f t="shared" ca="1" si="190"/>
        <v>289.71597194049968</v>
      </c>
      <c r="F2477" s="195">
        <f t="shared" ca="1" si="191"/>
        <v>280.24208852927825</v>
      </c>
      <c r="G2477" s="195">
        <f t="shared" ca="1" si="192"/>
        <v>39.715971940499685</v>
      </c>
      <c r="H2477" s="195">
        <f t="shared" ca="1" si="193"/>
        <v>30.242088529278249</v>
      </c>
      <c r="O2477" s="154"/>
      <c r="P2477" s="154"/>
    </row>
    <row r="2478" spans="3:16" hidden="1" outlineLevel="2">
      <c r="C2478" s="179">
        <v>2454</v>
      </c>
      <c r="D2478" s="195">
        <f t="shared" ca="1" si="194"/>
        <v>-8.1972550485179763E-2</v>
      </c>
      <c r="E2478" s="195">
        <f t="shared" ca="1" si="190"/>
        <v>241.73915560482206</v>
      </c>
      <c r="F2478" s="195">
        <f t="shared" ca="1" si="191"/>
        <v>245.72328084193211</v>
      </c>
      <c r="G2478" s="195">
        <f t="shared" ca="1" si="192"/>
        <v>0</v>
      </c>
      <c r="H2478" s="195">
        <f t="shared" ca="1" si="193"/>
        <v>0</v>
      </c>
      <c r="O2478" s="154"/>
      <c r="P2478" s="154"/>
    </row>
    <row r="2479" spans="3:16" hidden="1" outlineLevel="2">
      <c r="C2479" s="179">
        <v>2455</v>
      </c>
      <c r="D2479" s="195">
        <f t="shared" ca="1" si="194"/>
        <v>-0.3847639462800071</v>
      </c>
      <c r="E2479" s="195">
        <f t="shared" ca="1" si="190"/>
        <v>226.18002553865784</v>
      </c>
      <c r="F2479" s="195">
        <f t="shared" ca="1" si="191"/>
        <v>234.13607538273405</v>
      </c>
      <c r="G2479" s="195">
        <f t="shared" ca="1" si="192"/>
        <v>0</v>
      </c>
      <c r="H2479" s="195">
        <f t="shared" ca="1" si="193"/>
        <v>0</v>
      </c>
      <c r="O2479" s="154"/>
      <c r="P2479" s="154"/>
    </row>
    <row r="2480" spans="3:16" hidden="1" outlineLevel="2">
      <c r="C2480" s="179">
        <v>2456</v>
      </c>
      <c r="D2480" s="195">
        <f t="shared" ca="1" si="194"/>
        <v>-0.69015627265486534</v>
      </c>
      <c r="E2480" s="195">
        <f t="shared" ca="1" si="190"/>
        <v>211.50143218471484</v>
      </c>
      <c r="F2480" s="195">
        <f t="shared" ca="1" si="191"/>
        <v>223.00272295678545</v>
      </c>
      <c r="G2480" s="195">
        <f t="shared" ca="1" si="192"/>
        <v>0</v>
      </c>
      <c r="H2480" s="195">
        <f t="shared" ca="1" si="193"/>
        <v>0</v>
      </c>
      <c r="O2480" s="154"/>
      <c r="P2480" s="154"/>
    </row>
    <row r="2481" spans="3:16" hidden="1" outlineLevel="2">
      <c r="C2481" s="179">
        <v>2457</v>
      </c>
      <c r="D2481" s="195">
        <f t="shared" ca="1" si="194"/>
        <v>-1.3319371275236025</v>
      </c>
      <c r="E2481" s="195">
        <f t="shared" ca="1" si="190"/>
        <v>183.68502083757403</v>
      </c>
      <c r="F2481" s="195">
        <f t="shared" ca="1" si="191"/>
        <v>201.30119482999447</v>
      </c>
      <c r="G2481" s="195">
        <f t="shared" ca="1" si="192"/>
        <v>0</v>
      </c>
      <c r="H2481" s="195">
        <f t="shared" ca="1" si="193"/>
        <v>0</v>
      </c>
      <c r="O2481" s="154"/>
      <c r="P2481" s="154"/>
    </row>
    <row r="2482" spans="3:16" hidden="1" outlineLevel="2">
      <c r="C2482" s="179">
        <v>2458</v>
      </c>
      <c r="D2482" s="195">
        <f t="shared" ca="1" si="194"/>
        <v>-0.14767509552144428</v>
      </c>
      <c r="E2482" s="195">
        <f t="shared" ca="1" si="190"/>
        <v>238.27450597924044</v>
      </c>
      <c r="F2482" s="195">
        <f t="shared" ca="1" si="191"/>
        <v>243.16121595841119</v>
      </c>
      <c r="G2482" s="195">
        <f t="shared" ca="1" si="192"/>
        <v>0</v>
      </c>
      <c r="H2482" s="195">
        <f t="shared" ca="1" si="193"/>
        <v>0</v>
      </c>
      <c r="O2482" s="154"/>
      <c r="P2482" s="154"/>
    </row>
    <row r="2483" spans="3:16" hidden="1" outlineLevel="2">
      <c r="C2483" s="179">
        <v>2459</v>
      </c>
      <c r="D2483" s="195">
        <f t="shared" ca="1" si="194"/>
        <v>-0.20190274850355161</v>
      </c>
      <c r="E2483" s="195">
        <f t="shared" ca="1" si="190"/>
        <v>235.45239046180069</v>
      </c>
      <c r="F2483" s="195">
        <f t="shared" ca="1" si="191"/>
        <v>241.06674854282673</v>
      </c>
      <c r="G2483" s="195">
        <f t="shared" ca="1" si="192"/>
        <v>0</v>
      </c>
      <c r="H2483" s="195">
        <f t="shared" ca="1" si="193"/>
        <v>0</v>
      </c>
      <c r="O2483" s="154"/>
      <c r="P2483" s="154"/>
    </row>
    <row r="2484" spans="3:16" hidden="1" outlineLevel="2">
      <c r="C2484" s="179">
        <v>2460</v>
      </c>
      <c r="D2484" s="195">
        <f t="shared" ca="1" si="194"/>
        <v>6.7141248628004843E-2</v>
      </c>
      <c r="E2484" s="195">
        <f t="shared" ca="1" si="190"/>
        <v>249.79033762850784</v>
      </c>
      <c r="F2484" s="195">
        <f t="shared" ca="1" si="191"/>
        <v>251.63856297073932</v>
      </c>
      <c r="G2484" s="195">
        <f t="shared" ca="1" si="192"/>
        <v>0</v>
      </c>
      <c r="H2484" s="195">
        <f t="shared" ca="1" si="193"/>
        <v>1.638562970739315</v>
      </c>
      <c r="O2484" s="154"/>
      <c r="P2484" s="154"/>
    </row>
    <row r="2485" spans="3:16" hidden="1" outlineLevel="2">
      <c r="C2485" s="179">
        <v>2461</v>
      </c>
      <c r="D2485" s="195">
        <f t="shared" ca="1" si="194"/>
        <v>-0.23431879747030646</v>
      </c>
      <c r="E2485" s="195">
        <f t="shared" ca="1" si="190"/>
        <v>233.78138226784728</v>
      </c>
      <c r="F2485" s="195">
        <f t="shared" ca="1" si="191"/>
        <v>239.82334932963201</v>
      </c>
      <c r="G2485" s="195">
        <f t="shared" ca="1" si="192"/>
        <v>0</v>
      </c>
      <c r="H2485" s="195">
        <f t="shared" ca="1" si="193"/>
        <v>0</v>
      </c>
      <c r="O2485" s="154"/>
      <c r="P2485" s="154"/>
    </row>
    <row r="2486" spans="3:16" hidden="1" outlineLevel="2">
      <c r="C2486" s="179">
        <v>2462</v>
      </c>
      <c r="D2486" s="195">
        <f t="shared" ca="1" si="194"/>
        <v>1.0705862461365281</v>
      </c>
      <c r="E2486" s="195">
        <f t="shared" ca="1" si="190"/>
        <v>311.40506523660679</v>
      </c>
      <c r="F2486" s="195">
        <f t="shared" ca="1" si="191"/>
        <v>295.32335795476462</v>
      </c>
      <c r="G2486" s="195">
        <f t="shared" ca="1" si="192"/>
        <v>61.405065236606788</v>
      </c>
      <c r="H2486" s="195">
        <f t="shared" ca="1" si="193"/>
        <v>45.323357954764617</v>
      </c>
      <c r="O2486" s="154"/>
      <c r="P2486" s="154"/>
    </row>
    <row r="2487" spans="3:16" hidden="1" outlineLevel="2">
      <c r="C2487" s="179">
        <v>2463</v>
      </c>
      <c r="D2487" s="195">
        <f t="shared" ca="1" si="194"/>
        <v>2.1294952882504772</v>
      </c>
      <c r="E2487" s="195">
        <f t="shared" ca="1" si="190"/>
        <v>392.97793089597309</v>
      </c>
      <c r="F2487" s="195">
        <f t="shared" ca="1" si="191"/>
        <v>349.6721591302599</v>
      </c>
      <c r="G2487" s="195">
        <f t="shared" ca="1" si="192"/>
        <v>142.97793089597309</v>
      </c>
      <c r="H2487" s="195">
        <f t="shared" ca="1" si="193"/>
        <v>99.672159130259899</v>
      </c>
      <c r="O2487" s="154"/>
      <c r="P2487" s="154"/>
    </row>
    <row r="2488" spans="3:16" hidden="1" outlineLevel="2">
      <c r="C2488" s="179">
        <v>2464</v>
      </c>
      <c r="D2488" s="195">
        <f t="shared" ca="1" si="194"/>
        <v>1.5777171542963051</v>
      </c>
      <c r="E2488" s="195">
        <f t="shared" ca="1" si="190"/>
        <v>348.11021592603601</v>
      </c>
      <c r="F2488" s="195">
        <f t="shared" ca="1" si="191"/>
        <v>320.2084612826261</v>
      </c>
      <c r="G2488" s="195">
        <f t="shared" ca="1" si="192"/>
        <v>98.110215926036005</v>
      </c>
      <c r="H2488" s="195">
        <f t="shared" ca="1" si="193"/>
        <v>70.208461282626104</v>
      </c>
      <c r="O2488" s="154"/>
      <c r="P2488" s="154"/>
    </row>
    <row r="2489" spans="3:16" hidden="1" outlineLevel="2">
      <c r="C2489" s="179">
        <v>2465</v>
      </c>
      <c r="D2489" s="195">
        <f t="shared" ca="1" si="194"/>
        <v>1.0396360192818963</v>
      </c>
      <c r="E2489" s="195">
        <f t="shared" ca="1" si="190"/>
        <v>309.29461673577777</v>
      </c>
      <c r="F2489" s="195">
        <f t="shared" ca="1" si="191"/>
        <v>293.86881829447498</v>
      </c>
      <c r="G2489" s="195">
        <f t="shared" ca="1" si="192"/>
        <v>59.294616735777765</v>
      </c>
      <c r="H2489" s="195">
        <f t="shared" ca="1" si="193"/>
        <v>43.868818294474977</v>
      </c>
      <c r="O2489" s="154"/>
      <c r="P2489" s="154"/>
    </row>
    <row r="2490" spans="3:16" hidden="1" outlineLevel="2">
      <c r="C2490" s="179">
        <v>2466</v>
      </c>
      <c r="D2490" s="195">
        <f t="shared" ca="1" si="194"/>
        <v>0.19728785126226273</v>
      </c>
      <c r="E2490" s="195">
        <f t="shared" ca="1" si="190"/>
        <v>257.03626064629691</v>
      </c>
      <c r="F2490" s="195">
        <f t="shared" ca="1" si="191"/>
        <v>256.91768709591412</v>
      </c>
      <c r="G2490" s="195">
        <f t="shared" ca="1" si="192"/>
        <v>7.0362606462969097</v>
      </c>
      <c r="H2490" s="195">
        <f t="shared" ca="1" si="193"/>
        <v>6.9176870959141183</v>
      </c>
      <c r="O2490" s="154"/>
      <c r="P2490" s="154"/>
    </row>
    <row r="2491" spans="3:16" hidden="1" outlineLevel="2">
      <c r="C2491" s="179">
        <v>2467</v>
      </c>
      <c r="D2491" s="195">
        <f t="shared" ca="1" si="194"/>
        <v>1.3376633121987846E-2</v>
      </c>
      <c r="E2491" s="195">
        <f t="shared" ca="1" si="190"/>
        <v>246.85694208266611</v>
      </c>
      <c r="F2491" s="195">
        <f t="shared" ca="1" si="191"/>
        <v>249.48950440309872</v>
      </c>
      <c r="G2491" s="195">
        <f t="shared" ca="1" si="192"/>
        <v>0</v>
      </c>
      <c r="H2491" s="195">
        <f t="shared" ca="1" si="193"/>
        <v>0</v>
      </c>
      <c r="O2491" s="154"/>
      <c r="P2491" s="154"/>
    </row>
    <row r="2492" spans="3:16" hidden="1" outlineLevel="2">
      <c r="C2492" s="179">
        <v>2468</v>
      </c>
      <c r="D2492" s="195">
        <f t="shared" ca="1" si="194"/>
        <v>-0.84194142213336409</v>
      </c>
      <c r="E2492" s="195">
        <f t="shared" ca="1" si="190"/>
        <v>204.56426724323481</v>
      </c>
      <c r="F2492" s="195">
        <f t="shared" ca="1" si="191"/>
        <v>217.66780540435877</v>
      </c>
      <c r="G2492" s="195">
        <f t="shared" ca="1" si="192"/>
        <v>0</v>
      </c>
      <c r="H2492" s="195">
        <f t="shared" ca="1" si="193"/>
        <v>0</v>
      </c>
      <c r="O2492" s="154"/>
      <c r="P2492" s="154"/>
    </row>
    <row r="2493" spans="3:16" hidden="1" outlineLevel="2">
      <c r="C2493" s="179">
        <v>2469</v>
      </c>
      <c r="D2493" s="195">
        <f t="shared" ca="1" si="194"/>
        <v>1.0108299450982052</v>
      </c>
      <c r="E2493" s="195">
        <f t="shared" ca="1" si="190"/>
        <v>307.34322764418226</v>
      </c>
      <c r="F2493" s="195">
        <f t="shared" ca="1" si="191"/>
        <v>292.52148286275684</v>
      </c>
      <c r="G2493" s="195">
        <f t="shared" ca="1" si="192"/>
        <v>57.343227644182264</v>
      </c>
      <c r="H2493" s="195">
        <f t="shared" ca="1" si="193"/>
        <v>42.521482862756841</v>
      </c>
      <c r="O2493" s="154"/>
      <c r="P2493" s="154"/>
    </row>
    <row r="2494" spans="3:16" hidden="1" outlineLevel="2">
      <c r="C2494" s="179">
        <v>2470</v>
      </c>
      <c r="D2494" s="195">
        <f t="shared" ca="1" si="194"/>
        <v>-6.4086035114002377E-2</v>
      </c>
      <c r="E2494" s="195">
        <f t="shared" ca="1" si="190"/>
        <v>242.69104714367654</v>
      </c>
      <c r="F2494" s="195">
        <f t="shared" ca="1" si="191"/>
        <v>246.42542685845351</v>
      </c>
      <c r="G2494" s="195">
        <f t="shared" ca="1" si="192"/>
        <v>0</v>
      </c>
      <c r="H2494" s="195">
        <f t="shared" ca="1" si="193"/>
        <v>0</v>
      </c>
      <c r="O2494" s="154"/>
      <c r="P2494" s="154"/>
    </row>
    <row r="2495" spans="3:16" hidden="1" outlineLevel="2">
      <c r="C2495" s="179">
        <v>2471</v>
      </c>
      <c r="D2495" s="195">
        <f t="shared" ca="1" si="194"/>
        <v>0.55608684607386338</v>
      </c>
      <c r="E2495" s="195">
        <f t="shared" ca="1" si="190"/>
        <v>278.11951607022422</v>
      </c>
      <c r="F2495" s="195">
        <f t="shared" ca="1" si="191"/>
        <v>272.05222916987066</v>
      </c>
      <c r="G2495" s="195">
        <f t="shared" ca="1" si="192"/>
        <v>28.119516070224222</v>
      </c>
      <c r="H2495" s="195">
        <f t="shared" ca="1" si="193"/>
        <v>22.052229169870657</v>
      </c>
      <c r="O2495" s="154"/>
      <c r="P2495" s="154"/>
    </row>
    <row r="2496" spans="3:16" hidden="1" outlineLevel="2">
      <c r="C2496" s="179">
        <v>2472</v>
      </c>
      <c r="D2496" s="195">
        <f t="shared" ca="1" si="194"/>
        <v>-9.6190989188341069E-2</v>
      </c>
      <c r="E2496" s="195">
        <f t="shared" ca="1" si="190"/>
        <v>240.98513748042728</v>
      </c>
      <c r="F2496" s="195">
        <f t="shared" ca="1" si="191"/>
        <v>245.16655496821889</v>
      </c>
      <c r="G2496" s="195">
        <f t="shared" ca="1" si="192"/>
        <v>0</v>
      </c>
      <c r="H2496" s="195">
        <f t="shared" ca="1" si="193"/>
        <v>0</v>
      </c>
      <c r="O2496" s="154"/>
      <c r="P2496" s="154"/>
    </row>
    <row r="2497" spans="3:16" hidden="1" outlineLevel="2">
      <c r="C2497" s="179">
        <v>2473</v>
      </c>
      <c r="D2497" s="195">
        <f t="shared" ca="1" si="194"/>
        <v>-0.21192500333314096</v>
      </c>
      <c r="E2497" s="195">
        <f t="shared" ca="1" si="190"/>
        <v>234.93448375716611</v>
      </c>
      <c r="F2497" s="195">
        <f t="shared" ca="1" si="191"/>
        <v>240.6816328156342</v>
      </c>
      <c r="G2497" s="195">
        <f t="shared" ca="1" si="192"/>
        <v>0</v>
      </c>
      <c r="H2497" s="195">
        <f t="shared" ca="1" si="193"/>
        <v>0</v>
      </c>
      <c r="O2497" s="154"/>
      <c r="P2497" s="154"/>
    </row>
    <row r="2498" spans="3:16" hidden="1" outlineLevel="2">
      <c r="C2498" s="179">
        <v>2474</v>
      </c>
      <c r="D2498" s="195">
        <f t="shared" ca="1" si="194"/>
        <v>0.68769068622439966</v>
      </c>
      <c r="E2498" s="195">
        <f t="shared" ca="1" si="190"/>
        <v>286.27885795650826</v>
      </c>
      <c r="F2498" s="195">
        <f t="shared" ca="1" si="191"/>
        <v>277.82418963766315</v>
      </c>
      <c r="G2498" s="195">
        <f t="shared" ca="1" si="192"/>
        <v>36.278857956508261</v>
      </c>
      <c r="H2498" s="195">
        <f t="shared" ca="1" si="193"/>
        <v>27.824189637663153</v>
      </c>
      <c r="O2498" s="154"/>
      <c r="P2498" s="154"/>
    </row>
    <row r="2499" spans="3:16" hidden="1" outlineLevel="2">
      <c r="C2499" s="179">
        <v>2475</v>
      </c>
      <c r="D2499" s="195">
        <f t="shared" ca="1" si="194"/>
        <v>0.18352929304341362</v>
      </c>
      <c r="E2499" s="195">
        <f t="shared" ca="1" si="190"/>
        <v>256.26042072152512</v>
      </c>
      <c r="F2499" s="195">
        <f t="shared" ca="1" si="191"/>
        <v>256.35440487396352</v>
      </c>
      <c r="G2499" s="195">
        <f t="shared" ca="1" si="192"/>
        <v>6.2604207215251222</v>
      </c>
      <c r="H2499" s="195">
        <f t="shared" ca="1" si="193"/>
        <v>6.3544048739635173</v>
      </c>
      <c r="O2499" s="154"/>
      <c r="P2499" s="154"/>
    </row>
    <row r="2500" spans="3:16" hidden="1" outlineLevel="2">
      <c r="C2500" s="179">
        <v>2476</v>
      </c>
      <c r="D2500" s="195">
        <f t="shared" ca="1" si="194"/>
        <v>-0.151036886417799</v>
      </c>
      <c r="E2500" s="195">
        <f t="shared" ca="1" si="190"/>
        <v>238.0985723101569</v>
      </c>
      <c r="F2500" s="195">
        <f t="shared" ca="1" si="191"/>
        <v>243.03084399974554</v>
      </c>
      <c r="G2500" s="195">
        <f t="shared" ca="1" si="192"/>
        <v>0</v>
      </c>
      <c r="H2500" s="195">
        <f t="shared" ca="1" si="193"/>
        <v>0</v>
      </c>
      <c r="O2500" s="154"/>
      <c r="P2500" s="154"/>
    </row>
    <row r="2501" spans="3:16" hidden="1" outlineLevel="2">
      <c r="C2501" s="179">
        <v>2477</v>
      </c>
      <c r="D2501" s="195">
        <f t="shared" ca="1" si="194"/>
        <v>-0.73181288896255559</v>
      </c>
      <c r="E2501" s="195">
        <f t="shared" ca="1" si="190"/>
        <v>209.57447341301136</v>
      </c>
      <c r="F2501" s="195">
        <f t="shared" ca="1" si="191"/>
        <v>221.52569890501954</v>
      </c>
      <c r="G2501" s="195">
        <f t="shared" ca="1" si="192"/>
        <v>0</v>
      </c>
      <c r="H2501" s="195">
        <f t="shared" ca="1" si="193"/>
        <v>0</v>
      </c>
      <c r="O2501" s="154"/>
      <c r="P2501" s="154"/>
    </row>
    <row r="2502" spans="3:16" hidden="1" outlineLevel="2">
      <c r="C2502" s="179">
        <v>2478</v>
      </c>
      <c r="D2502" s="195">
        <f t="shared" ca="1" si="194"/>
        <v>-3.7826466994048624E-2</v>
      </c>
      <c r="E2502" s="195">
        <f t="shared" ca="1" si="190"/>
        <v>244.09533411651304</v>
      </c>
      <c r="F2502" s="195">
        <f t="shared" ca="1" si="191"/>
        <v>247.45989878292858</v>
      </c>
      <c r="G2502" s="195">
        <f t="shared" ca="1" si="192"/>
        <v>0</v>
      </c>
      <c r="H2502" s="195">
        <f t="shared" ca="1" si="193"/>
        <v>0</v>
      </c>
      <c r="O2502" s="154"/>
      <c r="P2502" s="154"/>
    </row>
    <row r="2503" spans="3:16" hidden="1" outlineLevel="2">
      <c r="C2503" s="179">
        <v>2479</v>
      </c>
      <c r="D2503" s="195">
        <f t="shared" ca="1" si="194"/>
        <v>-0.72604818073956345</v>
      </c>
      <c r="E2503" s="195">
        <f t="shared" ca="1" si="190"/>
        <v>209.84008795607178</v>
      </c>
      <c r="F2503" s="195">
        <f t="shared" ca="1" si="191"/>
        <v>221.72951421036873</v>
      </c>
      <c r="G2503" s="195">
        <f t="shared" ca="1" si="192"/>
        <v>0</v>
      </c>
      <c r="H2503" s="195">
        <f t="shared" ca="1" si="193"/>
        <v>0</v>
      </c>
      <c r="O2503" s="154"/>
      <c r="P2503" s="154"/>
    </row>
    <row r="2504" spans="3:16" hidden="1" outlineLevel="2">
      <c r="C2504" s="179">
        <v>2480</v>
      </c>
      <c r="D2504" s="195">
        <f t="shared" ca="1" si="194"/>
        <v>0.70117625983913612</v>
      </c>
      <c r="E2504" s="195">
        <f t="shared" ca="1" si="190"/>
        <v>287.12835785889826</v>
      </c>
      <c r="F2504" s="195">
        <f t="shared" ca="1" si="191"/>
        <v>278.42252180909435</v>
      </c>
      <c r="G2504" s="195">
        <f t="shared" ca="1" si="192"/>
        <v>37.128357858898255</v>
      </c>
      <c r="H2504" s="195">
        <f t="shared" ca="1" si="193"/>
        <v>28.422521809094349</v>
      </c>
      <c r="O2504" s="154"/>
      <c r="P2504" s="154"/>
    </row>
    <row r="2505" spans="3:16" hidden="1" outlineLevel="2">
      <c r="C2505" s="179">
        <v>2481</v>
      </c>
      <c r="D2505" s="195">
        <f t="shared" ca="1" si="194"/>
        <v>0.21299607434996418</v>
      </c>
      <c r="E2505" s="195">
        <f t="shared" ca="1" si="190"/>
        <v>257.92491360035126</v>
      </c>
      <c r="F2505" s="195">
        <f t="shared" ca="1" si="191"/>
        <v>257.56230292115646</v>
      </c>
      <c r="G2505" s="195">
        <f t="shared" ca="1" si="192"/>
        <v>7.9249136003512604</v>
      </c>
      <c r="H2505" s="195">
        <f t="shared" ca="1" si="193"/>
        <v>7.5623029211564585</v>
      </c>
      <c r="O2505" s="154"/>
      <c r="P2505" s="154"/>
    </row>
    <row r="2506" spans="3:16" hidden="1" outlineLevel="2">
      <c r="C2506" s="179">
        <v>2482</v>
      </c>
      <c r="D2506" s="195">
        <f t="shared" ca="1" si="194"/>
        <v>1.7031184693927752</v>
      </c>
      <c r="E2506" s="195">
        <f t="shared" ca="1" si="190"/>
        <v>357.8349255989105</v>
      </c>
      <c r="F2506" s="195">
        <f t="shared" ca="1" si="191"/>
        <v>326.67872223013865</v>
      </c>
      <c r="G2506" s="195">
        <f t="shared" ca="1" si="192"/>
        <v>107.8349255989105</v>
      </c>
      <c r="H2506" s="195">
        <f t="shared" ca="1" si="193"/>
        <v>76.678722230138646</v>
      </c>
      <c r="O2506" s="154"/>
      <c r="P2506" s="154"/>
    </row>
    <row r="2507" spans="3:16" hidden="1" outlineLevel="2">
      <c r="C2507" s="179">
        <v>2483</v>
      </c>
      <c r="D2507" s="195">
        <f t="shared" ca="1" si="194"/>
        <v>-1.4591519921170883</v>
      </c>
      <c r="E2507" s="195">
        <f t="shared" ca="1" si="190"/>
        <v>178.62191153101472</v>
      </c>
      <c r="F2507" s="195">
        <f t="shared" ca="1" si="191"/>
        <v>197.25710813159799</v>
      </c>
      <c r="G2507" s="195">
        <f t="shared" ca="1" si="192"/>
        <v>0</v>
      </c>
      <c r="H2507" s="195">
        <f t="shared" ca="1" si="193"/>
        <v>0</v>
      </c>
      <c r="O2507" s="154"/>
      <c r="P2507" s="154"/>
    </row>
    <row r="2508" spans="3:16" hidden="1" outlineLevel="2">
      <c r="C2508" s="179">
        <v>2484</v>
      </c>
      <c r="D2508" s="195">
        <f t="shared" ca="1" si="194"/>
        <v>-0.1805577526188378</v>
      </c>
      <c r="E2508" s="195">
        <f t="shared" ca="1" si="190"/>
        <v>236.55921563997575</v>
      </c>
      <c r="F2508" s="195">
        <f t="shared" ca="1" si="191"/>
        <v>241.88900755879783</v>
      </c>
      <c r="G2508" s="195">
        <f t="shared" ca="1" si="192"/>
        <v>0</v>
      </c>
      <c r="H2508" s="195">
        <f t="shared" ca="1" si="193"/>
        <v>0</v>
      </c>
      <c r="O2508" s="154"/>
      <c r="P2508" s="154"/>
    </row>
    <row r="2509" spans="3:16" hidden="1" outlineLevel="2">
      <c r="C2509" s="179">
        <v>2485</v>
      </c>
      <c r="D2509" s="195">
        <f t="shared" ca="1" si="194"/>
        <v>0.32796392039603633</v>
      </c>
      <c r="E2509" s="195">
        <f t="shared" ca="1" si="190"/>
        <v>264.52314428336922</v>
      </c>
      <c r="F2509" s="195">
        <f t="shared" ca="1" si="191"/>
        <v>262.32971854721131</v>
      </c>
      <c r="G2509" s="195">
        <f t="shared" ca="1" si="192"/>
        <v>14.52314428336922</v>
      </c>
      <c r="H2509" s="195">
        <f t="shared" ca="1" si="193"/>
        <v>12.329718547211314</v>
      </c>
      <c r="O2509" s="154"/>
      <c r="P2509" s="154"/>
    </row>
    <row r="2510" spans="3:16" hidden="1" outlineLevel="2">
      <c r="C2510" s="179">
        <v>2486</v>
      </c>
      <c r="D2510" s="195">
        <f t="shared" ca="1" si="194"/>
        <v>0.21642296464573083</v>
      </c>
      <c r="E2510" s="195">
        <f t="shared" ca="1" si="190"/>
        <v>258.11918911746739</v>
      </c>
      <c r="F2510" s="195">
        <f t="shared" ca="1" si="191"/>
        <v>257.7031464360897</v>
      </c>
      <c r="G2510" s="195">
        <f t="shared" ca="1" si="192"/>
        <v>8.1191891174673856</v>
      </c>
      <c r="H2510" s="195">
        <f t="shared" ca="1" si="193"/>
        <v>7.7031464360896962</v>
      </c>
      <c r="O2510" s="154"/>
      <c r="P2510" s="154"/>
    </row>
    <row r="2511" spans="3:16" hidden="1" outlineLevel="2">
      <c r="C2511" s="179">
        <v>2487</v>
      </c>
      <c r="D2511" s="195">
        <f t="shared" ca="1" si="194"/>
        <v>-1.3776431648502865</v>
      </c>
      <c r="E2511" s="195">
        <f t="shared" ca="1" si="190"/>
        <v>181.84962585344431</v>
      </c>
      <c r="F2511" s="195">
        <f t="shared" ca="1" si="191"/>
        <v>199.83877111513939</v>
      </c>
      <c r="G2511" s="195">
        <f t="shared" ca="1" si="192"/>
        <v>0</v>
      </c>
      <c r="H2511" s="195">
        <f t="shared" ca="1" si="193"/>
        <v>0</v>
      </c>
      <c r="O2511" s="154"/>
      <c r="P2511" s="154"/>
    </row>
    <row r="2512" spans="3:16" hidden="1" outlineLevel="2">
      <c r="C2512" s="179">
        <v>2488</v>
      </c>
      <c r="D2512" s="195">
        <f t="shared" ca="1" si="194"/>
        <v>-0.87707153345010236</v>
      </c>
      <c r="E2512" s="195">
        <f t="shared" ca="1" si="190"/>
        <v>202.99138805256825</v>
      </c>
      <c r="F2512" s="195">
        <f t="shared" ca="1" si="191"/>
        <v>216.45135897073214</v>
      </c>
      <c r="G2512" s="195">
        <f t="shared" ca="1" si="192"/>
        <v>0</v>
      </c>
      <c r="H2512" s="195">
        <f t="shared" ca="1" si="193"/>
        <v>0</v>
      </c>
      <c r="O2512" s="154"/>
      <c r="P2512" s="154"/>
    </row>
    <row r="2513" spans="3:16" hidden="1" outlineLevel="2">
      <c r="C2513" s="179">
        <v>2489</v>
      </c>
      <c r="D2513" s="195">
        <f t="shared" ca="1" si="194"/>
        <v>-0.74976199439171487</v>
      </c>
      <c r="E2513" s="195">
        <f t="shared" ca="1" si="190"/>
        <v>208.74960214072104</v>
      </c>
      <c r="F2513" s="195">
        <f t="shared" ca="1" si="191"/>
        <v>220.89229470981653</v>
      </c>
      <c r="G2513" s="195">
        <f t="shared" ca="1" si="192"/>
        <v>0</v>
      </c>
      <c r="H2513" s="195">
        <f t="shared" ca="1" si="193"/>
        <v>0</v>
      </c>
      <c r="O2513" s="154"/>
      <c r="P2513" s="154"/>
    </row>
    <row r="2514" spans="3:16" hidden="1" outlineLevel="2">
      <c r="C2514" s="179">
        <v>2490</v>
      </c>
      <c r="D2514" s="195">
        <f t="shared" ca="1" si="194"/>
        <v>0.16957711583917207</v>
      </c>
      <c r="E2514" s="195">
        <f t="shared" ca="1" si="190"/>
        <v>255.47605412615619</v>
      </c>
      <c r="F2514" s="195">
        <f t="shared" ca="1" si="191"/>
        <v>255.78445694745315</v>
      </c>
      <c r="G2514" s="195">
        <f t="shared" ca="1" si="192"/>
        <v>5.4760541261561855</v>
      </c>
      <c r="H2514" s="195">
        <f t="shared" ca="1" si="193"/>
        <v>5.7844569474531511</v>
      </c>
      <c r="O2514" s="154"/>
      <c r="P2514" s="154"/>
    </row>
    <row r="2515" spans="3:16" hidden="1" outlineLevel="2">
      <c r="C2515" s="179">
        <v>2491</v>
      </c>
      <c r="D2515" s="195">
        <f t="shared" ca="1" si="194"/>
        <v>-0.67664792423440911</v>
      </c>
      <c r="E2515" s="195">
        <f t="shared" ca="1" si="190"/>
        <v>212.13010008622359</v>
      </c>
      <c r="F2515" s="195">
        <f t="shared" ca="1" si="191"/>
        <v>223.48380160676177</v>
      </c>
      <c r="G2515" s="195">
        <f t="shared" ca="1" si="192"/>
        <v>0</v>
      </c>
      <c r="H2515" s="195">
        <f t="shared" ca="1" si="193"/>
        <v>0</v>
      </c>
      <c r="O2515" s="154"/>
      <c r="P2515" s="154"/>
    </row>
    <row r="2516" spans="3:16" hidden="1" outlineLevel="2">
      <c r="C2516" s="179">
        <v>2492</v>
      </c>
      <c r="D2516" s="195">
        <f t="shared" ca="1" si="194"/>
        <v>-0.4345981426412624</v>
      </c>
      <c r="E2516" s="195">
        <f t="shared" ca="1" si="190"/>
        <v>223.71700902343463</v>
      </c>
      <c r="F2516" s="195">
        <f t="shared" ca="1" si="191"/>
        <v>232.28209015211539</v>
      </c>
      <c r="G2516" s="195">
        <f t="shared" ca="1" si="192"/>
        <v>0</v>
      </c>
      <c r="H2516" s="195">
        <f t="shared" ca="1" si="193"/>
        <v>0</v>
      </c>
      <c r="O2516" s="154"/>
      <c r="P2516" s="154"/>
    </row>
    <row r="2517" spans="3:16" hidden="1" outlineLevel="2">
      <c r="C2517" s="179">
        <v>2493</v>
      </c>
      <c r="D2517" s="195">
        <f t="shared" ca="1" si="194"/>
        <v>1.0369893883303278</v>
      </c>
      <c r="E2517" s="195">
        <f t="shared" ca="1" si="190"/>
        <v>309.11481223825865</v>
      </c>
      <c r="F2517" s="195">
        <f t="shared" ca="1" si="191"/>
        <v>293.74476998428912</v>
      </c>
      <c r="G2517" s="195">
        <f t="shared" ca="1" si="192"/>
        <v>59.114812238258651</v>
      </c>
      <c r="H2517" s="195">
        <f t="shared" ca="1" si="193"/>
        <v>43.744769984289121</v>
      </c>
      <c r="O2517" s="154"/>
      <c r="P2517" s="154"/>
    </row>
    <row r="2518" spans="3:16" hidden="1" outlineLevel="2">
      <c r="C2518" s="179">
        <v>2494</v>
      </c>
      <c r="D2518" s="195">
        <f t="shared" ca="1" si="194"/>
        <v>-0.64639282720590296</v>
      </c>
      <c r="E2518" s="195">
        <f t="shared" ca="1" si="190"/>
        <v>213.54493642533029</v>
      </c>
      <c r="F2518" s="195">
        <f t="shared" ca="1" si="191"/>
        <v>224.56505809159646</v>
      </c>
      <c r="G2518" s="195">
        <f t="shared" ca="1" si="192"/>
        <v>0</v>
      </c>
      <c r="H2518" s="195">
        <f t="shared" ca="1" si="193"/>
        <v>0</v>
      </c>
      <c r="O2518" s="154"/>
      <c r="P2518" s="154"/>
    </row>
    <row r="2519" spans="3:16" hidden="1" outlineLevel="2">
      <c r="C2519" s="179">
        <v>2495</v>
      </c>
      <c r="D2519" s="195">
        <f t="shared" ca="1" si="194"/>
        <v>0.93629542565212809</v>
      </c>
      <c r="E2519" s="195">
        <f t="shared" ca="1" si="190"/>
        <v>302.35103961532752</v>
      </c>
      <c r="F2519" s="195">
        <f t="shared" ca="1" si="191"/>
        <v>289.06390896956651</v>
      </c>
      <c r="G2519" s="195">
        <f t="shared" ca="1" si="192"/>
        <v>52.351039615327522</v>
      </c>
      <c r="H2519" s="195">
        <f t="shared" ca="1" si="193"/>
        <v>39.063908969566512</v>
      </c>
      <c r="O2519" s="154"/>
      <c r="P2519" s="154"/>
    </row>
    <row r="2520" spans="3:16" hidden="1" outlineLevel="2">
      <c r="C2520" s="179">
        <v>2496</v>
      </c>
      <c r="D2520" s="195">
        <f t="shared" ca="1" si="194"/>
        <v>5.9677397671628586E-2</v>
      </c>
      <c r="E2520" s="195">
        <f t="shared" ca="1" si="190"/>
        <v>249.38103587452048</v>
      </c>
      <c r="F2520" s="195">
        <f t="shared" ca="1" si="191"/>
        <v>251.33911783473624</v>
      </c>
      <c r="G2520" s="195">
        <f t="shared" ca="1" si="192"/>
        <v>0</v>
      </c>
      <c r="H2520" s="195">
        <f t="shared" ca="1" si="193"/>
        <v>1.3391178347362427</v>
      </c>
      <c r="O2520" s="154"/>
      <c r="P2520" s="154"/>
    </row>
    <row r="2521" spans="3:16" hidden="1" outlineLevel="2">
      <c r="C2521" s="179">
        <v>2497</v>
      </c>
      <c r="D2521" s="195">
        <f t="shared" ca="1" si="194"/>
        <v>-1.8149722541197681</v>
      </c>
      <c r="E2521" s="195">
        <f t="shared" ref="E2521:E2584" ca="1" si="195">$H$9 * EXP(($H$17 - $H$18 - ($H$11^2)/2)*$H$14 + $H$11*SQRT($H$14)*D2521)</f>
        <v>165.1892938722155</v>
      </c>
      <c r="F2521" s="195">
        <f t="shared" ref="F2521:F2584" ca="1" si="196">$H$9 * EXP(($H$17 - $H$18 - ($H$12^2)/2)*$H$14 + $H$12*SQRT($H$14)*D2521)</f>
        <v>186.3720357442985</v>
      </c>
      <c r="G2521" s="195">
        <f t="shared" ref="G2521:G2584" ca="1" si="197">MAX(E2521-$H$16, 0)</f>
        <v>0</v>
      </c>
      <c r="H2521" s="195">
        <f t="shared" ref="H2521:H2584" ca="1" si="198">MAX(F2521-$H$16, 0)</f>
        <v>0</v>
      </c>
      <c r="O2521" s="154"/>
      <c r="P2521" s="154"/>
    </row>
    <row r="2522" spans="3:16" hidden="1" outlineLevel="2">
      <c r="C2522" s="179">
        <v>2498</v>
      </c>
      <c r="D2522" s="195">
        <f t="shared" ref="D2522:D2585" ca="1" si="199">_xlfn.NORM.S.INV(RAND())</f>
        <v>0.33198692925220896</v>
      </c>
      <c r="E2522" s="195">
        <f t="shared" ca="1" si="195"/>
        <v>264.75706446272227</v>
      </c>
      <c r="F2522" s="195">
        <f t="shared" ca="1" si="196"/>
        <v>262.49813072339816</v>
      </c>
      <c r="G2522" s="195">
        <f t="shared" ca="1" si="197"/>
        <v>14.757064462722269</v>
      </c>
      <c r="H2522" s="195">
        <f t="shared" ca="1" si="198"/>
        <v>12.498130723398162</v>
      </c>
      <c r="O2522" s="154"/>
      <c r="P2522" s="154"/>
    </row>
    <row r="2523" spans="3:16" hidden="1" outlineLevel="2">
      <c r="C2523" s="179">
        <v>2499</v>
      </c>
      <c r="D2523" s="195">
        <f t="shared" ca="1" si="199"/>
        <v>-1.2532286625741085</v>
      </c>
      <c r="E2523" s="195">
        <f t="shared" ca="1" si="195"/>
        <v>186.88920077839134</v>
      </c>
      <c r="F2523" s="195">
        <f t="shared" ca="1" si="196"/>
        <v>203.8447011582131</v>
      </c>
      <c r="G2523" s="195">
        <f t="shared" ca="1" si="197"/>
        <v>0</v>
      </c>
      <c r="H2523" s="195">
        <f t="shared" ca="1" si="198"/>
        <v>0</v>
      </c>
      <c r="O2523" s="154"/>
      <c r="P2523" s="154"/>
    </row>
    <row r="2524" spans="3:16" hidden="1" outlineLevel="2">
      <c r="C2524" s="179">
        <v>2500</v>
      </c>
      <c r="D2524" s="195">
        <f t="shared" ca="1" si="199"/>
        <v>-0.66298295521353556</v>
      </c>
      <c r="E2524" s="195">
        <f t="shared" ca="1" si="195"/>
        <v>212.76795828896985</v>
      </c>
      <c r="F2524" s="195">
        <f t="shared" ca="1" si="196"/>
        <v>223.97151400161809</v>
      </c>
      <c r="G2524" s="195">
        <f t="shared" ca="1" si="197"/>
        <v>0</v>
      </c>
      <c r="H2524" s="195">
        <f t="shared" ca="1" si="198"/>
        <v>0</v>
      </c>
      <c r="O2524" s="154"/>
      <c r="P2524" s="154"/>
    </row>
    <row r="2525" spans="3:16" hidden="1" outlineLevel="2">
      <c r="C2525" s="179">
        <v>2501</v>
      </c>
      <c r="D2525" s="195">
        <f t="shared" ca="1" si="199"/>
        <v>0.73404681306406816</v>
      </c>
      <c r="E2525" s="195">
        <f t="shared" ca="1" si="195"/>
        <v>289.20955580637775</v>
      </c>
      <c r="F2525" s="195">
        <f t="shared" ca="1" si="196"/>
        <v>279.88633676120071</v>
      </c>
      <c r="G2525" s="195">
        <f t="shared" ca="1" si="197"/>
        <v>39.20955580637775</v>
      </c>
      <c r="H2525" s="195">
        <f t="shared" ca="1" si="198"/>
        <v>29.88633676120071</v>
      </c>
      <c r="O2525" s="154"/>
      <c r="P2525" s="154"/>
    </row>
    <row r="2526" spans="3:16" hidden="1" outlineLevel="2">
      <c r="C2526" s="179">
        <v>2502</v>
      </c>
      <c r="D2526" s="195">
        <f t="shared" ca="1" si="199"/>
        <v>0.90611512746108369</v>
      </c>
      <c r="E2526" s="195">
        <f t="shared" ca="1" si="195"/>
        <v>300.35275688408905</v>
      </c>
      <c r="F2526" s="195">
        <f t="shared" ca="1" si="196"/>
        <v>287.67553014868503</v>
      </c>
      <c r="G2526" s="195">
        <f t="shared" ca="1" si="197"/>
        <v>50.352756884089047</v>
      </c>
      <c r="H2526" s="195">
        <f t="shared" ca="1" si="198"/>
        <v>37.675530148685027</v>
      </c>
      <c r="O2526" s="154"/>
      <c r="P2526" s="154"/>
    </row>
    <row r="2527" spans="3:16" hidden="1" outlineLevel="2">
      <c r="C2527" s="179">
        <v>2503</v>
      </c>
      <c r="D2527" s="195">
        <f t="shared" ca="1" si="199"/>
        <v>-0.23382547454475741</v>
      </c>
      <c r="E2527" s="195">
        <f t="shared" ca="1" si="195"/>
        <v>233.80672338905759</v>
      </c>
      <c r="F2527" s="195">
        <f t="shared" ca="1" si="196"/>
        <v>239.84222383108408</v>
      </c>
      <c r="G2527" s="195">
        <f t="shared" ca="1" si="197"/>
        <v>0</v>
      </c>
      <c r="H2527" s="195">
        <f t="shared" ca="1" si="198"/>
        <v>0</v>
      </c>
      <c r="O2527" s="154"/>
      <c r="P2527" s="154"/>
    </row>
    <row r="2528" spans="3:16" hidden="1" outlineLevel="2">
      <c r="C2528" s="179">
        <v>2504</v>
      </c>
      <c r="D2528" s="195">
        <f t="shared" ca="1" si="199"/>
        <v>0.31051746957134951</v>
      </c>
      <c r="E2528" s="195">
        <f t="shared" ca="1" si="195"/>
        <v>263.51109952460797</v>
      </c>
      <c r="F2528" s="195">
        <f t="shared" ca="1" si="196"/>
        <v>261.60062039133845</v>
      </c>
      <c r="G2528" s="195">
        <f t="shared" ca="1" si="197"/>
        <v>13.511099524607971</v>
      </c>
      <c r="H2528" s="195">
        <f t="shared" ca="1" si="198"/>
        <v>11.600620391338452</v>
      </c>
      <c r="O2528" s="154"/>
      <c r="P2528" s="154"/>
    </row>
    <row r="2529" spans="3:16" hidden="1" outlineLevel="2">
      <c r="C2529" s="179">
        <v>2505</v>
      </c>
      <c r="D2529" s="195">
        <f t="shared" ca="1" si="199"/>
        <v>-1.3637301515493965</v>
      </c>
      <c r="E2529" s="195">
        <f t="shared" ca="1" si="195"/>
        <v>182.40637383218902</v>
      </c>
      <c r="F2529" s="195">
        <f t="shared" ca="1" si="196"/>
        <v>200.28280758112578</v>
      </c>
      <c r="G2529" s="195">
        <f t="shared" ca="1" si="197"/>
        <v>0</v>
      </c>
      <c r="H2529" s="195">
        <f t="shared" ca="1" si="198"/>
        <v>0</v>
      </c>
      <c r="O2529" s="154"/>
      <c r="P2529" s="154"/>
    </row>
    <row r="2530" spans="3:16" hidden="1" outlineLevel="2">
      <c r="C2530" s="179">
        <v>2506</v>
      </c>
      <c r="D2530" s="195">
        <f t="shared" ca="1" si="199"/>
        <v>-0.53817807211367907</v>
      </c>
      <c r="E2530" s="195">
        <f t="shared" ca="1" si="195"/>
        <v>218.68312517933069</v>
      </c>
      <c r="F2530" s="195">
        <f t="shared" ca="1" si="196"/>
        <v>228.47543262868447</v>
      </c>
      <c r="G2530" s="195">
        <f t="shared" ca="1" si="197"/>
        <v>0</v>
      </c>
      <c r="H2530" s="195">
        <f t="shared" ca="1" si="198"/>
        <v>0</v>
      </c>
      <c r="O2530" s="154"/>
      <c r="P2530" s="154"/>
    </row>
    <row r="2531" spans="3:16" hidden="1" outlineLevel="2">
      <c r="C2531" s="179">
        <v>2507</v>
      </c>
      <c r="D2531" s="195">
        <f t="shared" ca="1" si="199"/>
        <v>1.4166664550891799</v>
      </c>
      <c r="E2531" s="195">
        <f t="shared" ca="1" si="195"/>
        <v>336.00759932966218</v>
      </c>
      <c r="F2531" s="195">
        <f t="shared" ca="1" si="196"/>
        <v>312.08644138658872</v>
      </c>
      <c r="G2531" s="195">
        <f t="shared" ca="1" si="197"/>
        <v>86.007599329662185</v>
      </c>
      <c r="H2531" s="195">
        <f t="shared" ca="1" si="198"/>
        <v>62.086441386588717</v>
      </c>
      <c r="O2531" s="154"/>
      <c r="P2531" s="154"/>
    </row>
    <row r="2532" spans="3:16" hidden="1" outlineLevel="2">
      <c r="C2532" s="179">
        <v>2508</v>
      </c>
      <c r="D2532" s="195">
        <f t="shared" ca="1" si="199"/>
        <v>2.08459397980043</v>
      </c>
      <c r="E2532" s="195">
        <f t="shared" ca="1" si="195"/>
        <v>389.12005975369181</v>
      </c>
      <c r="F2532" s="195">
        <f t="shared" ca="1" si="196"/>
        <v>347.17640847755797</v>
      </c>
      <c r="G2532" s="195">
        <f t="shared" ca="1" si="197"/>
        <v>139.12005975369181</v>
      </c>
      <c r="H2532" s="195">
        <f t="shared" ca="1" si="198"/>
        <v>97.17640847755797</v>
      </c>
      <c r="O2532" s="154"/>
      <c r="P2532" s="154"/>
    </row>
    <row r="2533" spans="3:16" hidden="1" outlineLevel="2">
      <c r="C2533" s="179">
        <v>2509</v>
      </c>
      <c r="D2533" s="195">
        <f t="shared" ca="1" si="199"/>
        <v>0.27566295014108466</v>
      </c>
      <c r="E2533" s="195">
        <f t="shared" ca="1" si="195"/>
        <v>261.50081647724176</v>
      </c>
      <c r="F2533" s="195">
        <f t="shared" ca="1" si="196"/>
        <v>260.15009053767852</v>
      </c>
      <c r="G2533" s="195">
        <f t="shared" ca="1" si="197"/>
        <v>11.500816477241756</v>
      </c>
      <c r="H2533" s="195">
        <f t="shared" ca="1" si="198"/>
        <v>10.150090537678523</v>
      </c>
      <c r="O2533" s="154"/>
      <c r="P2533" s="154"/>
    </row>
    <row r="2534" spans="3:16" hidden="1" outlineLevel="2">
      <c r="C2534" s="179">
        <v>2510</v>
      </c>
      <c r="D2534" s="195">
        <f t="shared" ca="1" si="199"/>
        <v>-7.7404593736921226E-2</v>
      </c>
      <c r="E2534" s="195">
        <f t="shared" ca="1" si="195"/>
        <v>241.9818993292873</v>
      </c>
      <c r="F2534" s="195">
        <f t="shared" ca="1" si="196"/>
        <v>245.90240830449864</v>
      </c>
      <c r="G2534" s="195">
        <f t="shared" ca="1" si="197"/>
        <v>0</v>
      </c>
      <c r="H2534" s="195">
        <f t="shared" ca="1" si="198"/>
        <v>0</v>
      </c>
      <c r="O2534" s="154"/>
      <c r="P2534" s="154"/>
    </row>
    <row r="2535" spans="3:16" hidden="1" outlineLevel="2">
      <c r="C2535" s="179">
        <v>2511</v>
      </c>
      <c r="D2535" s="195">
        <f t="shared" ca="1" si="199"/>
        <v>-1.833267864474831</v>
      </c>
      <c r="E2535" s="195">
        <f t="shared" ca="1" si="195"/>
        <v>164.52659342331282</v>
      </c>
      <c r="F2535" s="195">
        <f t="shared" ca="1" si="196"/>
        <v>185.82887338562398</v>
      </c>
      <c r="G2535" s="195">
        <f t="shared" ca="1" si="197"/>
        <v>0</v>
      </c>
      <c r="H2535" s="195">
        <f t="shared" ca="1" si="198"/>
        <v>0</v>
      </c>
      <c r="O2535" s="154"/>
      <c r="P2535" s="154"/>
    </row>
    <row r="2536" spans="3:16" hidden="1" outlineLevel="2">
      <c r="C2536" s="179">
        <v>2512</v>
      </c>
      <c r="D2536" s="195">
        <f t="shared" ca="1" si="199"/>
        <v>-0.75877235543008614</v>
      </c>
      <c r="E2536" s="195">
        <f t="shared" ca="1" si="195"/>
        <v>208.33674566681034</v>
      </c>
      <c r="F2536" s="195">
        <f t="shared" ca="1" si="196"/>
        <v>220.5750120721469</v>
      </c>
      <c r="G2536" s="195">
        <f t="shared" ca="1" si="197"/>
        <v>0</v>
      </c>
      <c r="H2536" s="195">
        <f t="shared" ca="1" si="198"/>
        <v>0</v>
      </c>
      <c r="O2536" s="154"/>
      <c r="P2536" s="154"/>
    </row>
    <row r="2537" spans="3:16" hidden="1" outlineLevel="2">
      <c r="C2537" s="179">
        <v>2513</v>
      </c>
      <c r="D2537" s="195">
        <f t="shared" ca="1" si="199"/>
        <v>0.28932873006457427</v>
      </c>
      <c r="E2537" s="195">
        <f t="shared" ca="1" si="195"/>
        <v>262.28717519690406</v>
      </c>
      <c r="F2537" s="195">
        <f t="shared" ca="1" si="196"/>
        <v>260.71785410782769</v>
      </c>
      <c r="G2537" s="195">
        <f t="shared" ca="1" si="197"/>
        <v>12.287175196904059</v>
      </c>
      <c r="H2537" s="195">
        <f t="shared" ca="1" si="198"/>
        <v>10.717854107827691</v>
      </c>
      <c r="O2537" s="154"/>
      <c r="P2537" s="154"/>
    </row>
    <row r="2538" spans="3:16" hidden="1" outlineLevel="2">
      <c r="C2538" s="179">
        <v>2514</v>
      </c>
      <c r="D2538" s="195">
        <f t="shared" ca="1" si="199"/>
        <v>-1.5621001087101565</v>
      </c>
      <c r="E2538" s="195">
        <f t="shared" ca="1" si="195"/>
        <v>174.62695789592874</v>
      </c>
      <c r="F2538" s="195">
        <f t="shared" ca="1" si="196"/>
        <v>194.04399983204445</v>
      </c>
      <c r="G2538" s="195">
        <f t="shared" ca="1" si="197"/>
        <v>0</v>
      </c>
      <c r="H2538" s="195">
        <f t="shared" ca="1" si="198"/>
        <v>0</v>
      </c>
      <c r="O2538" s="154"/>
      <c r="P2538" s="154"/>
    </row>
    <row r="2539" spans="3:16" hidden="1" outlineLevel="2">
      <c r="C2539" s="179">
        <v>2515</v>
      </c>
      <c r="D2539" s="195">
        <f t="shared" ca="1" si="199"/>
        <v>7.9753087931250896E-2</v>
      </c>
      <c r="E2539" s="195">
        <f t="shared" ca="1" si="195"/>
        <v>250.48347128962297</v>
      </c>
      <c r="F2539" s="195">
        <f t="shared" ca="1" si="196"/>
        <v>252.14535318668334</v>
      </c>
      <c r="G2539" s="195">
        <f t="shared" ca="1" si="197"/>
        <v>0.48347128962296892</v>
      </c>
      <c r="H2539" s="195">
        <f t="shared" ca="1" si="198"/>
        <v>2.1453531866833373</v>
      </c>
      <c r="O2539" s="154"/>
      <c r="P2539" s="154"/>
    </row>
    <row r="2540" spans="3:16" hidden="1" outlineLevel="2">
      <c r="C2540" s="179">
        <v>2516</v>
      </c>
      <c r="D2540" s="195">
        <f t="shared" ca="1" si="199"/>
        <v>-0.14671723755125954</v>
      </c>
      <c r="E2540" s="195">
        <f t="shared" ca="1" si="195"/>
        <v>238.32465765680459</v>
      </c>
      <c r="F2540" s="195">
        <f t="shared" ca="1" si="196"/>
        <v>243.19837497764232</v>
      </c>
      <c r="G2540" s="195">
        <f t="shared" ca="1" si="197"/>
        <v>0</v>
      </c>
      <c r="H2540" s="195">
        <f t="shared" ca="1" si="198"/>
        <v>0</v>
      </c>
      <c r="O2540" s="154"/>
      <c r="P2540" s="154"/>
    </row>
    <row r="2541" spans="3:16" hidden="1" outlineLevel="2">
      <c r="C2541" s="179">
        <v>2517</v>
      </c>
      <c r="D2541" s="195">
        <f t="shared" ca="1" si="199"/>
        <v>0.36123956902731785</v>
      </c>
      <c r="E2541" s="195">
        <f t="shared" ca="1" si="195"/>
        <v>266.4642082394588</v>
      </c>
      <c r="F2541" s="195">
        <f t="shared" ca="1" si="196"/>
        <v>263.72596753405963</v>
      </c>
      <c r="G2541" s="195">
        <f t="shared" ca="1" si="197"/>
        <v>16.464208239458799</v>
      </c>
      <c r="H2541" s="195">
        <f t="shared" ca="1" si="198"/>
        <v>13.725967534059635</v>
      </c>
      <c r="O2541" s="154"/>
      <c r="P2541" s="154"/>
    </row>
    <row r="2542" spans="3:16" hidden="1" outlineLevel="2">
      <c r="C2542" s="179">
        <v>2518</v>
      </c>
      <c r="D2542" s="195">
        <f t="shared" ca="1" si="199"/>
        <v>-0.40950849025243974</v>
      </c>
      <c r="E2542" s="195">
        <f t="shared" ca="1" si="195"/>
        <v>224.95367471127318</v>
      </c>
      <c r="F2542" s="195">
        <f t="shared" ca="1" si="196"/>
        <v>233.21366000733775</v>
      </c>
      <c r="G2542" s="195">
        <f t="shared" ca="1" si="197"/>
        <v>0</v>
      </c>
      <c r="H2542" s="195">
        <f t="shared" ca="1" si="198"/>
        <v>0</v>
      </c>
      <c r="O2542" s="154"/>
      <c r="P2542" s="154"/>
    </row>
    <row r="2543" spans="3:16" hidden="1" outlineLevel="2">
      <c r="C2543" s="179">
        <v>2519</v>
      </c>
      <c r="D2543" s="195">
        <f t="shared" ca="1" si="199"/>
        <v>-1.6631641238152455E-2</v>
      </c>
      <c r="E2543" s="195">
        <f t="shared" ca="1" si="195"/>
        <v>245.23469684572504</v>
      </c>
      <c r="F2543" s="195">
        <f t="shared" ca="1" si="196"/>
        <v>248.29801594744706</v>
      </c>
      <c r="G2543" s="195">
        <f t="shared" ca="1" si="197"/>
        <v>0</v>
      </c>
      <c r="H2543" s="195">
        <f t="shared" ca="1" si="198"/>
        <v>0</v>
      </c>
      <c r="O2543" s="154"/>
      <c r="P2543" s="154"/>
    </row>
    <row r="2544" spans="3:16" hidden="1" outlineLevel="2">
      <c r="C2544" s="179">
        <v>2520</v>
      </c>
      <c r="D2544" s="195">
        <f t="shared" ca="1" si="199"/>
        <v>-0.57341295153963634</v>
      </c>
      <c r="E2544" s="195">
        <f t="shared" ca="1" si="195"/>
        <v>216.99669200988757</v>
      </c>
      <c r="F2544" s="195">
        <f t="shared" ca="1" si="196"/>
        <v>227.19479005002526</v>
      </c>
      <c r="G2544" s="195">
        <f t="shared" ca="1" si="197"/>
        <v>0</v>
      </c>
      <c r="H2544" s="195">
        <f t="shared" ca="1" si="198"/>
        <v>0</v>
      </c>
      <c r="O2544" s="154"/>
      <c r="P2544" s="154"/>
    </row>
    <row r="2545" spans="3:16" hidden="1" outlineLevel="2">
      <c r="C2545" s="179">
        <v>2521</v>
      </c>
      <c r="D2545" s="195">
        <f t="shared" ca="1" si="199"/>
        <v>1.2592661556830289</v>
      </c>
      <c r="E2545" s="195">
        <f t="shared" ca="1" si="195"/>
        <v>324.58597968726087</v>
      </c>
      <c r="F2545" s="195">
        <f t="shared" ca="1" si="196"/>
        <v>304.34761677804391</v>
      </c>
      <c r="G2545" s="195">
        <f t="shared" ca="1" si="197"/>
        <v>74.585979687260874</v>
      </c>
      <c r="H2545" s="195">
        <f t="shared" ca="1" si="198"/>
        <v>54.347616778043914</v>
      </c>
      <c r="O2545" s="154"/>
      <c r="P2545" s="154"/>
    </row>
    <row r="2546" spans="3:16" hidden="1" outlineLevel="2">
      <c r="C2546" s="179">
        <v>2522</v>
      </c>
      <c r="D2546" s="195">
        <f t="shared" ca="1" si="199"/>
        <v>-0.63455742081136868</v>
      </c>
      <c r="E2546" s="195">
        <f t="shared" ca="1" si="195"/>
        <v>214.10096654682371</v>
      </c>
      <c r="F2546" s="195">
        <f t="shared" ca="1" si="196"/>
        <v>224.98945386355962</v>
      </c>
      <c r="G2546" s="195">
        <f t="shared" ca="1" si="197"/>
        <v>0</v>
      </c>
      <c r="H2546" s="195">
        <f t="shared" ca="1" si="198"/>
        <v>0</v>
      </c>
      <c r="O2546" s="154"/>
      <c r="P2546" s="154"/>
    </row>
    <row r="2547" spans="3:16" hidden="1" outlineLevel="2">
      <c r="C2547" s="179">
        <v>2523</v>
      </c>
      <c r="D2547" s="195">
        <f t="shared" ca="1" si="199"/>
        <v>-1.2763005439328998</v>
      </c>
      <c r="E2547" s="195">
        <f t="shared" ca="1" si="195"/>
        <v>185.9442091181578</v>
      </c>
      <c r="F2547" s="195">
        <f t="shared" ca="1" si="196"/>
        <v>203.09580933820234</v>
      </c>
      <c r="G2547" s="195">
        <f t="shared" ca="1" si="197"/>
        <v>0</v>
      </c>
      <c r="H2547" s="195">
        <f t="shared" ca="1" si="198"/>
        <v>0</v>
      </c>
      <c r="O2547" s="154"/>
      <c r="P2547" s="154"/>
    </row>
    <row r="2548" spans="3:16" hidden="1" outlineLevel="2">
      <c r="C2548" s="179">
        <v>2524</v>
      </c>
      <c r="D2548" s="195">
        <f t="shared" ca="1" si="199"/>
        <v>-0.51150427147299027</v>
      </c>
      <c r="E2548" s="195">
        <f t="shared" ca="1" si="195"/>
        <v>219.96851390840084</v>
      </c>
      <c r="F2548" s="195">
        <f t="shared" ca="1" si="196"/>
        <v>229.44971395926191</v>
      </c>
      <c r="G2548" s="195">
        <f t="shared" ca="1" si="197"/>
        <v>0</v>
      </c>
      <c r="H2548" s="195">
        <f t="shared" ca="1" si="198"/>
        <v>0</v>
      </c>
      <c r="O2548" s="154"/>
      <c r="P2548" s="154"/>
    </row>
    <row r="2549" spans="3:16" hidden="1" outlineLevel="2">
      <c r="C2549" s="179">
        <v>2525</v>
      </c>
      <c r="D2549" s="195">
        <f t="shared" ca="1" si="199"/>
        <v>0.97263469279289871</v>
      </c>
      <c r="E2549" s="195">
        <f t="shared" ca="1" si="195"/>
        <v>304.77476618315512</v>
      </c>
      <c r="F2549" s="195">
        <f t="shared" ca="1" si="196"/>
        <v>290.74451186981713</v>
      </c>
      <c r="G2549" s="195">
        <f t="shared" ca="1" si="197"/>
        <v>54.774766183155123</v>
      </c>
      <c r="H2549" s="195">
        <f t="shared" ca="1" si="198"/>
        <v>40.744511869817131</v>
      </c>
      <c r="O2549" s="154"/>
      <c r="P2549" s="154"/>
    </row>
    <row r="2550" spans="3:16" hidden="1" outlineLevel="2">
      <c r="C2550" s="179">
        <v>2526</v>
      </c>
      <c r="D2550" s="195">
        <f t="shared" ca="1" si="199"/>
        <v>-1.2185339847747647</v>
      </c>
      <c r="E2550" s="195">
        <f t="shared" ca="1" si="195"/>
        <v>188.31929447220489</v>
      </c>
      <c r="F2550" s="195">
        <f t="shared" ca="1" si="196"/>
        <v>204.97605989290241</v>
      </c>
      <c r="G2550" s="195">
        <f t="shared" ca="1" si="197"/>
        <v>0</v>
      </c>
      <c r="H2550" s="195">
        <f t="shared" ca="1" si="198"/>
        <v>0</v>
      </c>
      <c r="O2550" s="154"/>
      <c r="P2550" s="154"/>
    </row>
    <row r="2551" spans="3:16" hidden="1" outlineLevel="2">
      <c r="C2551" s="179">
        <v>2527</v>
      </c>
      <c r="D2551" s="195">
        <f t="shared" ca="1" si="199"/>
        <v>-1.6044303903293726</v>
      </c>
      <c r="E2551" s="195">
        <f t="shared" ca="1" si="195"/>
        <v>173.01034709986149</v>
      </c>
      <c r="F2551" s="195">
        <f t="shared" ca="1" si="196"/>
        <v>192.73806508618924</v>
      </c>
      <c r="G2551" s="195">
        <f t="shared" ca="1" si="197"/>
        <v>0</v>
      </c>
      <c r="H2551" s="195">
        <f t="shared" ca="1" si="198"/>
        <v>0</v>
      </c>
      <c r="O2551" s="154"/>
      <c r="P2551" s="154"/>
    </row>
    <row r="2552" spans="3:16" hidden="1" outlineLevel="2">
      <c r="C2552" s="179">
        <v>2528</v>
      </c>
      <c r="D2552" s="195">
        <f t="shared" ca="1" si="199"/>
        <v>-1.9161129233977925</v>
      </c>
      <c r="E2552" s="195">
        <f t="shared" ca="1" si="195"/>
        <v>161.55891260951299</v>
      </c>
      <c r="F2552" s="195">
        <f t="shared" ca="1" si="196"/>
        <v>183.38910403826554</v>
      </c>
      <c r="G2552" s="195">
        <f t="shared" ca="1" si="197"/>
        <v>0</v>
      </c>
      <c r="H2552" s="195">
        <f t="shared" ca="1" si="198"/>
        <v>0</v>
      </c>
      <c r="O2552" s="154"/>
      <c r="P2552" s="154"/>
    </row>
    <row r="2553" spans="3:16" hidden="1" outlineLevel="2">
      <c r="C2553" s="179">
        <v>2529</v>
      </c>
      <c r="D2553" s="195">
        <f t="shared" ca="1" si="199"/>
        <v>-0.1219990841493942</v>
      </c>
      <c r="E2553" s="195">
        <f t="shared" ca="1" si="195"/>
        <v>239.62251190442672</v>
      </c>
      <c r="F2553" s="195">
        <f t="shared" ca="1" si="196"/>
        <v>244.15925435236232</v>
      </c>
      <c r="G2553" s="195">
        <f t="shared" ca="1" si="197"/>
        <v>0</v>
      </c>
      <c r="H2553" s="195">
        <f t="shared" ca="1" si="198"/>
        <v>0</v>
      </c>
      <c r="O2553" s="154"/>
      <c r="P2553" s="154"/>
    </row>
    <row r="2554" spans="3:16" hidden="1" outlineLevel="2">
      <c r="C2554" s="179">
        <v>2530</v>
      </c>
      <c r="D2554" s="195">
        <f t="shared" ca="1" si="199"/>
        <v>-0.49258649371282237</v>
      </c>
      <c r="E2554" s="195">
        <f t="shared" ca="1" si="195"/>
        <v>220.88472300834107</v>
      </c>
      <c r="F2554" s="195">
        <f t="shared" ca="1" si="196"/>
        <v>230.14321764279885</v>
      </c>
      <c r="G2554" s="195">
        <f t="shared" ca="1" si="197"/>
        <v>0</v>
      </c>
      <c r="H2554" s="195">
        <f t="shared" ca="1" si="198"/>
        <v>0</v>
      </c>
      <c r="O2554" s="154"/>
      <c r="P2554" s="154"/>
    </row>
    <row r="2555" spans="3:16" hidden="1" outlineLevel="2">
      <c r="C2555" s="179">
        <v>2531</v>
      </c>
      <c r="D2555" s="195">
        <f t="shared" ca="1" si="199"/>
        <v>1.6611666012316655</v>
      </c>
      <c r="E2555" s="195">
        <f t="shared" ca="1" si="195"/>
        <v>354.5517426258628</v>
      </c>
      <c r="F2555" s="195">
        <f t="shared" ca="1" si="196"/>
        <v>324.49973167255223</v>
      </c>
      <c r="G2555" s="195">
        <f t="shared" ca="1" si="197"/>
        <v>104.5517426258628</v>
      </c>
      <c r="H2555" s="195">
        <f t="shared" ca="1" si="198"/>
        <v>74.49973167255223</v>
      </c>
      <c r="O2555" s="154"/>
      <c r="P2555" s="154"/>
    </row>
    <row r="2556" spans="3:16" hidden="1" outlineLevel="2">
      <c r="C2556" s="179">
        <v>2532</v>
      </c>
      <c r="D2556" s="195">
        <f t="shared" ca="1" si="199"/>
        <v>-0.55306240608552493</v>
      </c>
      <c r="E2556" s="195">
        <f t="shared" ca="1" si="195"/>
        <v>217.96912914642226</v>
      </c>
      <c r="F2556" s="195">
        <f t="shared" ca="1" si="196"/>
        <v>227.93357019118682</v>
      </c>
      <c r="G2556" s="195">
        <f t="shared" ca="1" si="197"/>
        <v>0</v>
      </c>
      <c r="H2556" s="195">
        <f t="shared" ca="1" si="198"/>
        <v>0</v>
      </c>
      <c r="O2556" s="154"/>
      <c r="P2556" s="154"/>
    </row>
    <row r="2557" spans="3:16" hidden="1" outlineLevel="2">
      <c r="C2557" s="179">
        <v>2533</v>
      </c>
      <c r="D2557" s="195">
        <f t="shared" ca="1" si="199"/>
        <v>1.3686594694152243</v>
      </c>
      <c r="E2557" s="195">
        <f t="shared" ca="1" si="195"/>
        <v>332.48205504067175</v>
      </c>
      <c r="F2557" s="195">
        <f t="shared" ca="1" si="196"/>
        <v>309.70547628702911</v>
      </c>
      <c r="G2557" s="195">
        <f t="shared" ca="1" si="197"/>
        <v>82.482055040671753</v>
      </c>
      <c r="H2557" s="195">
        <f t="shared" ca="1" si="198"/>
        <v>59.705476287029114</v>
      </c>
      <c r="O2557" s="154"/>
      <c r="P2557" s="154"/>
    </row>
    <row r="2558" spans="3:16" hidden="1" outlineLevel="2">
      <c r="C2558" s="179">
        <v>2534</v>
      </c>
      <c r="D2558" s="195">
        <f t="shared" ca="1" si="199"/>
        <v>2.3596140551468401</v>
      </c>
      <c r="E2558" s="195">
        <f t="shared" ca="1" si="195"/>
        <v>413.35804654775058</v>
      </c>
      <c r="F2558" s="195">
        <f t="shared" ca="1" si="196"/>
        <v>362.74724809771197</v>
      </c>
      <c r="G2558" s="195">
        <f t="shared" ca="1" si="197"/>
        <v>163.35804654775058</v>
      </c>
      <c r="H2558" s="195">
        <f t="shared" ca="1" si="198"/>
        <v>112.74724809771197</v>
      </c>
      <c r="O2558" s="154"/>
      <c r="P2558" s="154"/>
    </row>
    <row r="2559" spans="3:16" hidden="1" outlineLevel="2">
      <c r="C2559" s="179">
        <v>2535</v>
      </c>
      <c r="D2559" s="195">
        <f t="shared" ca="1" si="199"/>
        <v>-0.55610330055739177</v>
      </c>
      <c r="E2559" s="195">
        <f t="shared" ca="1" si="195"/>
        <v>217.82354558749185</v>
      </c>
      <c r="F2559" s="195">
        <f t="shared" ca="1" si="196"/>
        <v>227.82302497728833</v>
      </c>
      <c r="G2559" s="195">
        <f t="shared" ca="1" si="197"/>
        <v>0</v>
      </c>
      <c r="H2559" s="195">
        <f t="shared" ca="1" si="198"/>
        <v>0</v>
      </c>
      <c r="O2559" s="154"/>
      <c r="P2559" s="154"/>
    </row>
    <row r="2560" spans="3:16" hidden="1" outlineLevel="2">
      <c r="C2560" s="179">
        <v>2536</v>
      </c>
      <c r="D2560" s="195">
        <f t="shared" ca="1" si="199"/>
        <v>0.89758197550942143</v>
      </c>
      <c r="E2560" s="195">
        <f t="shared" ca="1" si="195"/>
        <v>299.79016286357768</v>
      </c>
      <c r="F2560" s="195">
        <f t="shared" ca="1" si="196"/>
        <v>287.28419173898743</v>
      </c>
      <c r="G2560" s="195">
        <f t="shared" ca="1" si="197"/>
        <v>49.790162863577677</v>
      </c>
      <c r="H2560" s="195">
        <f t="shared" ca="1" si="198"/>
        <v>37.284191738987431</v>
      </c>
      <c r="O2560" s="154"/>
      <c r="P2560" s="154"/>
    </row>
    <row r="2561" spans="3:16" hidden="1" outlineLevel="2">
      <c r="C2561" s="179">
        <v>2537</v>
      </c>
      <c r="D2561" s="195">
        <f t="shared" ca="1" si="199"/>
        <v>-2.0230366706563405</v>
      </c>
      <c r="E2561" s="195">
        <f t="shared" ca="1" si="195"/>
        <v>157.80767351434613</v>
      </c>
      <c r="F2561" s="195">
        <f t="shared" ca="1" si="196"/>
        <v>180.28751209216881</v>
      </c>
      <c r="G2561" s="195">
        <f t="shared" ca="1" si="197"/>
        <v>0</v>
      </c>
      <c r="H2561" s="195">
        <f t="shared" ca="1" si="198"/>
        <v>0</v>
      </c>
      <c r="O2561" s="154"/>
      <c r="P2561" s="154"/>
    </row>
    <row r="2562" spans="3:16" hidden="1" outlineLevel="2">
      <c r="C2562" s="179">
        <v>2538</v>
      </c>
      <c r="D2562" s="195">
        <f t="shared" ca="1" si="199"/>
        <v>0.84427956232177725</v>
      </c>
      <c r="E2562" s="195">
        <f t="shared" ca="1" si="195"/>
        <v>296.29968645387976</v>
      </c>
      <c r="F2562" s="195">
        <f t="shared" ca="1" si="196"/>
        <v>284.85171274023389</v>
      </c>
      <c r="G2562" s="195">
        <f t="shared" ca="1" si="197"/>
        <v>46.299686453879758</v>
      </c>
      <c r="H2562" s="195">
        <f t="shared" ca="1" si="198"/>
        <v>34.851712740233893</v>
      </c>
      <c r="O2562" s="154"/>
      <c r="P2562" s="154"/>
    </row>
    <row r="2563" spans="3:16" hidden="1" outlineLevel="2">
      <c r="C2563" s="179">
        <v>2539</v>
      </c>
      <c r="D2563" s="195">
        <f t="shared" ca="1" si="199"/>
        <v>-1.2261852844394143</v>
      </c>
      <c r="E2563" s="195">
        <f t="shared" ca="1" si="195"/>
        <v>188.00297487325136</v>
      </c>
      <c r="F2563" s="195">
        <f t="shared" ca="1" si="196"/>
        <v>204.72602019338058</v>
      </c>
      <c r="G2563" s="195">
        <f t="shared" ca="1" si="197"/>
        <v>0</v>
      </c>
      <c r="H2563" s="195">
        <f t="shared" ca="1" si="198"/>
        <v>0</v>
      </c>
      <c r="O2563" s="154"/>
      <c r="P2563" s="154"/>
    </row>
    <row r="2564" spans="3:16" hidden="1" outlineLevel="2">
      <c r="C2564" s="179">
        <v>2540</v>
      </c>
      <c r="D2564" s="195">
        <f t="shared" ca="1" si="199"/>
        <v>2.8660501345062987E-2</v>
      </c>
      <c r="E2564" s="195">
        <f t="shared" ca="1" si="195"/>
        <v>247.68730721717515</v>
      </c>
      <c r="F2564" s="195">
        <f t="shared" ca="1" si="196"/>
        <v>250.0985513323202</v>
      </c>
      <c r="G2564" s="195">
        <f t="shared" ca="1" si="197"/>
        <v>0</v>
      </c>
      <c r="H2564" s="195">
        <f t="shared" ca="1" si="198"/>
        <v>9.8551332320198526E-2</v>
      </c>
      <c r="O2564" s="154"/>
      <c r="P2564" s="154"/>
    </row>
    <row r="2565" spans="3:16" hidden="1" outlineLevel="2">
      <c r="C2565" s="179">
        <v>2541</v>
      </c>
      <c r="D2565" s="195">
        <f t="shared" ca="1" si="199"/>
        <v>1.1311326180846648</v>
      </c>
      <c r="E2565" s="195">
        <f t="shared" ca="1" si="195"/>
        <v>315.57536021554893</v>
      </c>
      <c r="F2565" s="195">
        <f t="shared" ca="1" si="196"/>
        <v>298.18965128243252</v>
      </c>
      <c r="G2565" s="195">
        <f t="shared" ca="1" si="197"/>
        <v>65.575360215548926</v>
      </c>
      <c r="H2565" s="195">
        <f t="shared" ca="1" si="198"/>
        <v>48.189651282432521</v>
      </c>
      <c r="O2565" s="154"/>
      <c r="P2565" s="154"/>
    </row>
    <row r="2566" spans="3:16" hidden="1" outlineLevel="2">
      <c r="C2566" s="179">
        <v>2542</v>
      </c>
      <c r="D2566" s="195">
        <f t="shared" ca="1" si="199"/>
        <v>-0.65222720973015735</v>
      </c>
      <c r="E2566" s="195">
        <f t="shared" ca="1" si="195"/>
        <v>213.27136740581534</v>
      </c>
      <c r="F2566" s="195">
        <f t="shared" ca="1" si="196"/>
        <v>224.35614260921989</v>
      </c>
      <c r="G2566" s="195">
        <f t="shared" ca="1" si="197"/>
        <v>0</v>
      </c>
      <c r="H2566" s="195">
        <f t="shared" ca="1" si="198"/>
        <v>0</v>
      </c>
      <c r="O2566" s="154"/>
      <c r="P2566" s="154"/>
    </row>
    <row r="2567" spans="3:16" hidden="1" outlineLevel="2">
      <c r="C2567" s="179">
        <v>2543</v>
      </c>
      <c r="D2567" s="195">
        <f t="shared" ca="1" si="199"/>
        <v>0.97456548617108074</v>
      </c>
      <c r="E2567" s="195">
        <f t="shared" ca="1" si="195"/>
        <v>304.90408686890919</v>
      </c>
      <c r="F2567" s="195">
        <f t="shared" ca="1" si="196"/>
        <v>290.83407924560674</v>
      </c>
      <c r="G2567" s="195">
        <f t="shared" ca="1" si="197"/>
        <v>54.904086868909189</v>
      </c>
      <c r="H2567" s="195">
        <f t="shared" ca="1" si="198"/>
        <v>40.834079245606745</v>
      </c>
      <c r="O2567" s="154"/>
      <c r="P2567" s="154"/>
    </row>
    <row r="2568" spans="3:16" hidden="1" outlineLevel="2">
      <c r="C2568" s="179">
        <v>2544</v>
      </c>
      <c r="D2568" s="195">
        <f t="shared" ca="1" si="199"/>
        <v>0.52222487394436601</v>
      </c>
      <c r="E2568" s="195">
        <f t="shared" ca="1" si="195"/>
        <v>276.05798347213107</v>
      </c>
      <c r="F2568" s="195">
        <f t="shared" ca="1" si="196"/>
        <v>270.5865878814339</v>
      </c>
      <c r="G2568" s="195">
        <f t="shared" ca="1" si="197"/>
        <v>26.05798347213107</v>
      </c>
      <c r="H2568" s="195">
        <f t="shared" ca="1" si="198"/>
        <v>20.5865878814339</v>
      </c>
      <c r="O2568" s="154"/>
      <c r="P2568" s="154"/>
    </row>
    <row r="2569" spans="3:16" hidden="1" outlineLevel="2">
      <c r="C2569" s="179">
        <v>2545</v>
      </c>
      <c r="D2569" s="195">
        <f t="shared" ca="1" si="199"/>
        <v>-2.9318888155568965</v>
      </c>
      <c r="E2569" s="195">
        <f t="shared" ca="1" si="195"/>
        <v>129.24217375358438</v>
      </c>
      <c r="F2569" s="195">
        <f t="shared" ca="1" si="196"/>
        <v>155.95475440772458</v>
      </c>
      <c r="G2569" s="195">
        <f t="shared" ca="1" si="197"/>
        <v>0</v>
      </c>
      <c r="H2569" s="195">
        <f t="shared" ca="1" si="198"/>
        <v>0</v>
      </c>
      <c r="O2569" s="154"/>
      <c r="P2569" s="154"/>
    </row>
    <row r="2570" spans="3:16" hidden="1" outlineLevel="2">
      <c r="C2570" s="179">
        <v>2546</v>
      </c>
      <c r="D2570" s="195">
        <f t="shared" ca="1" si="199"/>
        <v>-0.14984470504098882</v>
      </c>
      <c r="E2570" s="195">
        <f t="shared" ca="1" si="195"/>
        <v>238.16094824598841</v>
      </c>
      <c r="F2570" s="195">
        <f t="shared" ca="1" si="196"/>
        <v>243.07706939836686</v>
      </c>
      <c r="G2570" s="195">
        <f t="shared" ca="1" si="197"/>
        <v>0</v>
      </c>
      <c r="H2570" s="195">
        <f t="shared" ca="1" si="198"/>
        <v>0</v>
      </c>
      <c r="O2570" s="154"/>
      <c r="P2570" s="154"/>
    </row>
    <row r="2571" spans="3:16" hidden="1" outlineLevel="2">
      <c r="C2571" s="179">
        <v>2547</v>
      </c>
      <c r="D2571" s="195">
        <f t="shared" ca="1" si="199"/>
        <v>1.2976687038608705</v>
      </c>
      <c r="E2571" s="195">
        <f t="shared" ca="1" si="195"/>
        <v>327.33630690854204</v>
      </c>
      <c r="F2571" s="195">
        <f t="shared" ca="1" si="196"/>
        <v>306.21785343876405</v>
      </c>
      <c r="G2571" s="195">
        <f t="shared" ca="1" si="197"/>
        <v>77.336306908542042</v>
      </c>
      <c r="H2571" s="195">
        <f t="shared" ca="1" si="198"/>
        <v>56.217853438764052</v>
      </c>
      <c r="O2571" s="154"/>
      <c r="P2571" s="154"/>
    </row>
    <row r="2572" spans="3:16" hidden="1" outlineLevel="2">
      <c r="C2572" s="179">
        <v>2548</v>
      </c>
      <c r="D2572" s="195">
        <f t="shared" ca="1" si="199"/>
        <v>-0.44490730364515602</v>
      </c>
      <c r="E2572" s="195">
        <f t="shared" ca="1" si="195"/>
        <v>223.21084458291506</v>
      </c>
      <c r="F2572" s="195">
        <f t="shared" ca="1" si="196"/>
        <v>231.90039414683909</v>
      </c>
      <c r="G2572" s="195">
        <f t="shared" ca="1" si="197"/>
        <v>0</v>
      </c>
      <c r="H2572" s="195">
        <f t="shared" ca="1" si="198"/>
        <v>0</v>
      </c>
      <c r="O2572" s="154"/>
      <c r="P2572" s="154"/>
    </row>
    <row r="2573" spans="3:16" hidden="1" outlineLevel="2">
      <c r="C2573" s="179">
        <v>2549</v>
      </c>
      <c r="D2573" s="195">
        <f t="shared" ca="1" si="199"/>
        <v>0.41993710434817866</v>
      </c>
      <c r="E2573" s="195">
        <f t="shared" ca="1" si="195"/>
        <v>269.92299131032416</v>
      </c>
      <c r="F2573" s="195">
        <f t="shared" ca="1" si="196"/>
        <v>266.20706213348535</v>
      </c>
      <c r="G2573" s="195">
        <f t="shared" ca="1" si="197"/>
        <v>19.922991310324164</v>
      </c>
      <c r="H2573" s="195">
        <f t="shared" ca="1" si="198"/>
        <v>16.207062133485351</v>
      </c>
      <c r="O2573" s="154"/>
      <c r="P2573" s="154"/>
    </row>
    <row r="2574" spans="3:16" hidden="1" outlineLevel="2">
      <c r="C2574" s="179">
        <v>2550</v>
      </c>
      <c r="D2574" s="195">
        <f t="shared" ca="1" si="199"/>
        <v>-4.045892334063738E-2</v>
      </c>
      <c r="E2574" s="195">
        <f t="shared" ca="1" si="195"/>
        <v>243.95419215956855</v>
      </c>
      <c r="F2574" s="195">
        <f t="shared" ca="1" si="196"/>
        <v>247.35600000031974</v>
      </c>
      <c r="G2574" s="195">
        <f t="shared" ca="1" si="197"/>
        <v>0</v>
      </c>
      <c r="H2574" s="195">
        <f t="shared" ca="1" si="198"/>
        <v>0</v>
      </c>
      <c r="O2574" s="154"/>
      <c r="P2574" s="154"/>
    </row>
    <row r="2575" spans="3:16" hidden="1" outlineLevel="2">
      <c r="C2575" s="179">
        <v>2551</v>
      </c>
      <c r="D2575" s="195">
        <f t="shared" ca="1" si="199"/>
        <v>0.22084384201322099</v>
      </c>
      <c r="E2575" s="195">
        <f t="shared" ca="1" si="195"/>
        <v>258.37003141439556</v>
      </c>
      <c r="F2575" s="195">
        <f t="shared" ca="1" si="196"/>
        <v>257.88495610630753</v>
      </c>
      <c r="G2575" s="195">
        <f t="shared" ca="1" si="197"/>
        <v>8.3700314143955552</v>
      </c>
      <c r="H2575" s="195">
        <f t="shared" ca="1" si="198"/>
        <v>7.8849561063075271</v>
      </c>
      <c r="O2575" s="154"/>
      <c r="P2575" s="154"/>
    </row>
    <row r="2576" spans="3:16" hidden="1" outlineLevel="2">
      <c r="C2576" s="179">
        <v>2552</v>
      </c>
      <c r="D2576" s="195">
        <f t="shared" ca="1" si="199"/>
        <v>2.467595025232161</v>
      </c>
      <c r="E2576" s="195">
        <f t="shared" ca="1" si="195"/>
        <v>423.28227420435229</v>
      </c>
      <c r="F2576" s="195">
        <f t="shared" ca="1" si="196"/>
        <v>369.05003934194332</v>
      </c>
      <c r="G2576" s="195">
        <f t="shared" ca="1" si="197"/>
        <v>173.28227420435229</v>
      </c>
      <c r="H2576" s="195">
        <f t="shared" ca="1" si="198"/>
        <v>119.05003934194332</v>
      </c>
      <c r="O2576" s="154"/>
      <c r="P2576" s="154"/>
    </row>
    <row r="2577" spans="3:16" hidden="1" outlineLevel="2">
      <c r="C2577" s="179">
        <v>2553</v>
      </c>
      <c r="D2577" s="195">
        <f t="shared" ca="1" si="199"/>
        <v>-1.3994631290245592</v>
      </c>
      <c r="E2577" s="195">
        <f t="shared" ca="1" si="195"/>
        <v>180.97989097848705</v>
      </c>
      <c r="F2577" s="195">
        <f t="shared" ca="1" si="196"/>
        <v>199.14436461776094</v>
      </c>
      <c r="G2577" s="195">
        <f t="shared" ca="1" si="197"/>
        <v>0</v>
      </c>
      <c r="H2577" s="195">
        <f t="shared" ca="1" si="198"/>
        <v>0</v>
      </c>
      <c r="O2577" s="154"/>
      <c r="P2577" s="154"/>
    </row>
    <row r="2578" spans="3:16" hidden="1" outlineLevel="2">
      <c r="C2578" s="179">
        <v>2554</v>
      </c>
      <c r="D2578" s="195">
        <f t="shared" ca="1" si="199"/>
        <v>1.7305187635030408</v>
      </c>
      <c r="E2578" s="195">
        <f t="shared" ca="1" si="195"/>
        <v>359.9956877385855</v>
      </c>
      <c r="F2578" s="195">
        <f t="shared" ca="1" si="196"/>
        <v>328.10979338659212</v>
      </c>
      <c r="G2578" s="195">
        <f t="shared" ca="1" si="197"/>
        <v>109.9956877385855</v>
      </c>
      <c r="H2578" s="195">
        <f t="shared" ca="1" si="198"/>
        <v>78.109793386592116</v>
      </c>
      <c r="O2578" s="154"/>
      <c r="P2578" s="154"/>
    </row>
    <row r="2579" spans="3:16" hidden="1" outlineLevel="2">
      <c r="C2579" s="179">
        <v>2555</v>
      </c>
      <c r="D2579" s="195">
        <f t="shared" ca="1" si="199"/>
        <v>0.5908397378062642</v>
      </c>
      <c r="E2579" s="195">
        <f t="shared" ca="1" si="195"/>
        <v>280.25129722901653</v>
      </c>
      <c r="F2579" s="195">
        <f t="shared" ca="1" si="196"/>
        <v>273.56468710055924</v>
      </c>
      <c r="G2579" s="195">
        <f t="shared" ca="1" si="197"/>
        <v>30.251297229016529</v>
      </c>
      <c r="H2579" s="195">
        <f t="shared" ca="1" si="198"/>
        <v>23.56468710055924</v>
      </c>
      <c r="O2579" s="154"/>
      <c r="P2579" s="154"/>
    </row>
    <row r="2580" spans="3:16" hidden="1" outlineLevel="2">
      <c r="C2580" s="179">
        <v>2556</v>
      </c>
      <c r="D2580" s="195">
        <f t="shared" ca="1" si="199"/>
        <v>-1.4199019624821636</v>
      </c>
      <c r="E2580" s="195">
        <f t="shared" ca="1" si="195"/>
        <v>180.16898087651811</v>
      </c>
      <c r="F2580" s="195">
        <f t="shared" ca="1" si="196"/>
        <v>198.49610057218646</v>
      </c>
      <c r="G2580" s="195">
        <f t="shared" ca="1" si="197"/>
        <v>0</v>
      </c>
      <c r="H2580" s="195">
        <f t="shared" ca="1" si="198"/>
        <v>0</v>
      </c>
      <c r="O2580" s="154"/>
      <c r="P2580" s="154"/>
    </row>
    <row r="2581" spans="3:16" hidden="1" outlineLevel="2">
      <c r="C2581" s="179">
        <v>2557</v>
      </c>
      <c r="D2581" s="195">
        <f t="shared" ca="1" si="199"/>
        <v>1.0617598146317591</v>
      </c>
      <c r="E2581" s="195">
        <f t="shared" ca="1" si="195"/>
        <v>310.80174089208384</v>
      </c>
      <c r="F2581" s="195">
        <f t="shared" ca="1" si="196"/>
        <v>294.90781792122038</v>
      </c>
      <c r="G2581" s="195">
        <f t="shared" ca="1" si="197"/>
        <v>60.801740892083842</v>
      </c>
      <c r="H2581" s="195">
        <f t="shared" ca="1" si="198"/>
        <v>44.907817921220385</v>
      </c>
      <c r="O2581" s="154"/>
      <c r="P2581" s="154"/>
    </row>
    <row r="2582" spans="3:16" hidden="1" outlineLevel="2">
      <c r="C2582" s="179">
        <v>2558</v>
      </c>
      <c r="D2582" s="195">
        <f t="shared" ca="1" si="199"/>
        <v>0.21516517594305803</v>
      </c>
      <c r="E2582" s="195">
        <f t="shared" ca="1" si="195"/>
        <v>258.04786620948573</v>
      </c>
      <c r="F2582" s="195">
        <f t="shared" ca="1" si="196"/>
        <v>257.65144299146499</v>
      </c>
      <c r="G2582" s="195">
        <f t="shared" ca="1" si="197"/>
        <v>8.0478662094857327</v>
      </c>
      <c r="H2582" s="195">
        <f t="shared" ca="1" si="198"/>
        <v>7.6514429914649895</v>
      </c>
      <c r="O2582" s="154"/>
      <c r="P2582" s="154"/>
    </row>
    <row r="2583" spans="3:16" hidden="1" outlineLevel="2">
      <c r="C2583" s="179">
        <v>2559</v>
      </c>
      <c r="D2583" s="195">
        <f t="shared" ca="1" si="199"/>
        <v>1.4744454296063494</v>
      </c>
      <c r="E2583" s="195">
        <f t="shared" ca="1" si="195"/>
        <v>340.30038877101526</v>
      </c>
      <c r="F2583" s="195">
        <f t="shared" ca="1" si="196"/>
        <v>314.97634544469804</v>
      </c>
      <c r="G2583" s="195">
        <f t="shared" ca="1" si="197"/>
        <v>90.300388771015264</v>
      </c>
      <c r="H2583" s="195">
        <f t="shared" ca="1" si="198"/>
        <v>64.97634544469804</v>
      </c>
      <c r="O2583" s="154"/>
      <c r="P2583" s="154"/>
    </row>
    <row r="2584" spans="3:16" hidden="1" outlineLevel="2">
      <c r="C2584" s="179">
        <v>2560</v>
      </c>
      <c r="D2584" s="195">
        <f t="shared" ca="1" si="199"/>
        <v>-1.5446566864485072</v>
      </c>
      <c r="E2584" s="195">
        <f t="shared" ca="1" si="195"/>
        <v>175.29751621402295</v>
      </c>
      <c r="F2584" s="195">
        <f t="shared" ca="1" si="196"/>
        <v>194.5847192261773</v>
      </c>
      <c r="G2584" s="195">
        <f t="shared" ca="1" si="197"/>
        <v>0</v>
      </c>
      <c r="H2584" s="195">
        <f t="shared" ca="1" si="198"/>
        <v>0</v>
      </c>
      <c r="O2584" s="154"/>
      <c r="P2584" s="154"/>
    </row>
    <row r="2585" spans="3:16" hidden="1" outlineLevel="2">
      <c r="C2585" s="179">
        <v>2561</v>
      </c>
      <c r="D2585" s="195">
        <f t="shared" ca="1" si="199"/>
        <v>-2.0536069145534026</v>
      </c>
      <c r="E2585" s="195">
        <f t="shared" ref="E2585:E2648" ca="1" si="200">$H$9 * EXP(($H$17 - $H$18 - ($H$11^2)/2)*$H$14 + $H$11*SQRT($H$14)*D2585)</f>
        <v>156.75126868067258</v>
      </c>
      <c r="F2585" s="195">
        <f t="shared" ref="F2585:F2648" ca="1" si="201">$H$9 * EXP(($H$17 - $H$18 - ($H$12^2)/2)*$H$14 + $H$12*SQRT($H$14)*D2585)</f>
        <v>179.41042719162249</v>
      </c>
      <c r="G2585" s="195">
        <f t="shared" ref="G2585:G2648" ca="1" si="202">MAX(E2585-$H$16, 0)</f>
        <v>0</v>
      </c>
      <c r="H2585" s="195">
        <f t="shared" ref="H2585:H2648" ca="1" si="203">MAX(F2585-$H$16, 0)</f>
        <v>0</v>
      </c>
      <c r="O2585" s="154"/>
      <c r="P2585" s="154"/>
    </row>
    <row r="2586" spans="3:16" hidden="1" outlineLevel="2">
      <c r="C2586" s="179">
        <v>2562</v>
      </c>
      <c r="D2586" s="195">
        <f t="shared" ref="D2586:D2649" ca="1" si="204">_xlfn.NORM.S.INV(RAND())</f>
        <v>-7.7163505733489124E-2</v>
      </c>
      <c r="E2586" s="195">
        <f t="shared" ca="1" si="200"/>
        <v>241.9947176476235</v>
      </c>
      <c r="F2586" s="195">
        <f t="shared" ca="1" si="201"/>
        <v>245.91186593562938</v>
      </c>
      <c r="G2586" s="195">
        <f t="shared" ca="1" si="202"/>
        <v>0</v>
      </c>
      <c r="H2586" s="195">
        <f t="shared" ca="1" si="203"/>
        <v>0</v>
      </c>
      <c r="O2586" s="154"/>
      <c r="P2586" s="154"/>
    </row>
    <row r="2587" spans="3:16" hidden="1" outlineLevel="2">
      <c r="C2587" s="179">
        <v>2563</v>
      </c>
      <c r="D2587" s="195">
        <f t="shared" ca="1" si="204"/>
        <v>2.1518977077329526</v>
      </c>
      <c r="E2587" s="195">
        <f t="shared" ca="1" si="200"/>
        <v>394.91700063146953</v>
      </c>
      <c r="F2587" s="195">
        <f t="shared" ca="1" si="201"/>
        <v>350.92405408808816</v>
      </c>
      <c r="G2587" s="195">
        <f t="shared" ca="1" si="202"/>
        <v>144.91700063146953</v>
      </c>
      <c r="H2587" s="195">
        <f t="shared" ca="1" si="203"/>
        <v>100.92405408808816</v>
      </c>
      <c r="O2587" s="154"/>
      <c r="P2587" s="154"/>
    </row>
    <row r="2588" spans="3:16" hidden="1" outlineLevel="2">
      <c r="C2588" s="179">
        <v>2564</v>
      </c>
      <c r="D2588" s="195">
        <f t="shared" ca="1" si="204"/>
        <v>1.0594018244641683</v>
      </c>
      <c r="E2588" s="195">
        <f t="shared" ca="1" si="200"/>
        <v>310.64076012038902</v>
      </c>
      <c r="F2588" s="195">
        <f t="shared" ca="1" si="201"/>
        <v>294.79690497735299</v>
      </c>
      <c r="G2588" s="195">
        <f t="shared" ca="1" si="202"/>
        <v>60.640760120389018</v>
      </c>
      <c r="H2588" s="195">
        <f t="shared" ca="1" si="203"/>
        <v>44.796904977352995</v>
      </c>
      <c r="O2588" s="154"/>
      <c r="P2588" s="154"/>
    </row>
    <row r="2589" spans="3:16" hidden="1" outlineLevel="2">
      <c r="C2589" s="179">
        <v>2565</v>
      </c>
      <c r="D2589" s="195">
        <f t="shared" ca="1" si="204"/>
        <v>-0.43987765094294845</v>
      </c>
      <c r="E2589" s="195">
        <f t="shared" ca="1" si="200"/>
        <v>223.45764980675955</v>
      </c>
      <c r="F2589" s="195">
        <f t="shared" ca="1" si="201"/>
        <v>232.08653828564294</v>
      </c>
      <c r="G2589" s="195">
        <f t="shared" ca="1" si="202"/>
        <v>0</v>
      </c>
      <c r="H2589" s="195">
        <f t="shared" ca="1" si="203"/>
        <v>0</v>
      </c>
      <c r="O2589" s="154"/>
      <c r="P2589" s="154"/>
    </row>
    <row r="2590" spans="3:16" hidden="1" outlineLevel="2">
      <c r="C2590" s="179">
        <v>2566</v>
      </c>
      <c r="D2590" s="195">
        <f t="shared" ca="1" si="204"/>
        <v>0.78482226804178756</v>
      </c>
      <c r="E2590" s="195">
        <f t="shared" ca="1" si="200"/>
        <v>292.45408968449112</v>
      </c>
      <c r="F2590" s="195">
        <f t="shared" ca="1" si="201"/>
        <v>282.16264597884611</v>
      </c>
      <c r="G2590" s="195">
        <f t="shared" ca="1" si="202"/>
        <v>42.454089684491123</v>
      </c>
      <c r="H2590" s="195">
        <f t="shared" ca="1" si="203"/>
        <v>32.162645978846115</v>
      </c>
      <c r="O2590" s="154"/>
      <c r="P2590" s="154"/>
    </row>
    <row r="2591" spans="3:16" hidden="1" outlineLevel="2">
      <c r="C2591" s="179">
        <v>2567</v>
      </c>
      <c r="D2591" s="195">
        <f t="shared" ca="1" si="204"/>
        <v>-1.8116290098280006</v>
      </c>
      <c r="E2591" s="195">
        <f t="shared" ca="1" si="200"/>
        <v>165.31068042980141</v>
      </c>
      <c r="F2591" s="195">
        <f t="shared" ca="1" si="201"/>
        <v>186.47146182418524</v>
      </c>
      <c r="G2591" s="195">
        <f t="shared" ca="1" si="202"/>
        <v>0</v>
      </c>
      <c r="H2591" s="195">
        <f t="shared" ca="1" si="203"/>
        <v>0</v>
      </c>
      <c r="O2591" s="154"/>
      <c r="P2591" s="154"/>
    </row>
    <row r="2592" spans="3:16" hidden="1" outlineLevel="2">
      <c r="C2592" s="179">
        <v>2568</v>
      </c>
      <c r="D2592" s="195">
        <f t="shared" ca="1" si="204"/>
        <v>-6.9497712085843794E-3</v>
      </c>
      <c r="E2592" s="195">
        <f t="shared" ca="1" si="200"/>
        <v>245.75692976379261</v>
      </c>
      <c r="F2592" s="195">
        <f t="shared" ca="1" si="201"/>
        <v>248.68181470772583</v>
      </c>
      <c r="G2592" s="195">
        <f t="shared" ca="1" si="202"/>
        <v>0</v>
      </c>
      <c r="H2592" s="195">
        <f t="shared" ca="1" si="203"/>
        <v>0</v>
      </c>
      <c r="O2592" s="154"/>
      <c r="P2592" s="154"/>
    </row>
    <row r="2593" spans="3:16" hidden="1" outlineLevel="2">
      <c r="C2593" s="179">
        <v>2569</v>
      </c>
      <c r="D2593" s="195">
        <f t="shared" ca="1" si="204"/>
        <v>0.19179584525869747</v>
      </c>
      <c r="E2593" s="195">
        <f t="shared" ca="1" si="200"/>
        <v>256.72628721864618</v>
      </c>
      <c r="F2593" s="195">
        <f t="shared" ca="1" si="201"/>
        <v>256.69269336885219</v>
      </c>
      <c r="G2593" s="195">
        <f t="shared" ca="1" si="202"/>
        <v>6.7262872186461777</v>
      </c>
      <c r="H2593" s="195">
        <f t="shared" ca="1" si="203"/>
        <v>6.6926933688521899</v>
      </c>
      <c r="O2593" s="154"/>
      <c r="P2593" s="154"/>
    </row>
    <row r="2594" spans="3:16" hidden="1" outlineLevel="2">
      <c r="C2594" s="179">
        <v>2570</v>
      </c>
      <c r="D2594" s="195">
        <f t="shared" ca="1" si="204"/>
        <v>-2.7049962922744393E-3</v>
      </c>
      <c r="E2594" s="195">
        <f t="shared" ca="1" si="200"/>
        <v>245.98624031829823</v>
      </c>
      <c r="F2594" s="195">
        <f t="shared" ca="1" si="201"/>
        <v>248.85026872910186</v>
      </c>
      <c r="G2594" s="195">
        <f t="shared" ca="1" si="202"/>
        <v>0</v>
      </c>
      <c r="H2594" s="195">
        <f t="shared" ca="1" si="203"/>
        <v>0</v>
      </c>
      <c r="O2594" s="154"/>
      <c r="P2594" s="154"/>
    </row>
    <row r="2595" spans="3:16" hidden="1" outlineLevel="2">
      <c r="C2595" s="179">
        <v>2571</v>
      </c>
      <c r="D2595" s="195">
        <f t="shared" ca="1" si="204"/>
        <v>-0.2933312697992394</v>
      </c>
      <c r="E2595" s="195">
        <f t="shared" ca="1" si="200"/>
        <v>230.76974738279861</v>
      </c>
      <c r="F2595" s="195">
        <f t="shared" ca="1" si="201"/>
        <v>237.57621897591522</v>
      </c>
      <c r="G2595" s="195">
        <f t="shared" ca="1" si="202"/>
        <v>0</v>
      </c>
      <c r="H2595" s="195">
        <f t="shared" ca="1" si="203"/>
        <v>0</v>
      </c>
      <c r="O2595" s="154"/>
      <c r="P2595" s="154"/>
    </row>
    <row r="2596" spans="3:16" hidden="1" outlineLevel="2">
      <c r="C2596" s="179">
        <v>2572</v>
      </c>
      <c r="D2596" s="195">
        <f t="shared" ca="1" si="204"/>
        <v>0.21552642590613535</v>
      </c>
      <c r="E2596" s="195">
        <f t="shared" ca="1" si="200"/>
        <v>258.06834887099257</v>
      </c>
      <c r="F2596" s="195">
        <f t="shared" ca="1" si="201"/>
        <v>257.66629169519587</v>
      </c>
      <c r="G2596" s="195">
        <f t="shared" ca="1" si="202"/>
        <v>8.0683488709925655</v>
      </c>
      <c r="H2596" s="195">
        <f t="shared" ca="1" si="203"/>
        <v>7.6662916951958664</v>
      </c>
      <c r="O2596" s="154"/>
      <c r="P2596" s="154"/>
    </row>
    <row r="2597" spans="3:16" hidden="1" outlineLevel="2">
      <c r="C2597" s="179">
        <v>2573</v>
      </c>
      <c r="D2597" s="195">
        <f t="shared" ca="1" si="204"/>
        <v>0.4519926837793003</v>
      </c>
      <c r="E2597" s="195">
        <f t="shared" ca="1" si="200"/>
        <v>271.83080020304328</v>
      </c>
      <c r="F2597" s="195">
        <f t="shared" ca="1" si="201"/>
        <v>267.57186444985462</v>
      </c>
      <c r="G2597" s="195">
        <f t="shared" ca="1" si="202"/>
        <v>21.830800203043282</v>
      </c>
      <c r="H2597" s="195">
        <f t="shared" ca="1" si="203"/>
        <v>17.571864449854615</v>
      </c>
      <c r="O2597" s="154"/>
      <c r="P2597" s="154"/>
    </row>
    <row r="2598" spans="3:16" hidden="1" outlineLevel="2">
      <c r="C2598" s="179">
        <v>2574</v>
      </c>
      <c r="D2598" s="195">
        <f t="shared" ca="1" si="204"/>
        <v>1.0922136908281916</v>
      </c>
      <c r="E2598" s="195">
        <f t="shared" ca="1" si="200"/>
        <v>312.88834892013989</v>
      </c>
      <c r="F2598" s="195">
        <f t="shared" ca="1" si="201"/>
        <v>296.34403431524993</v>
      </c>
      <c r="G2598" s="195">
        <f t="shared" ca="1" si="202"/>
        <v>62.88834892013989</v>
      </c>
      <c r="H2598" s="195">
        <f t="shared" ca="1" si="203"/>
        <v>46.344034315249928</v>
      </c>
      <c r="O2598" s="154"/>
      <c r="P2598" s="154"/>
    </row>
    <row r="2599" spans="3:16" hidden="1" outlineLevel="2">
      <c r="C2599" s="179">
        <v>2575</v>
      </c>
      <c r="D2599" s="195">
        <f t="shared" ca="1" si="204"/>
        <v>-1.2719346841064538</v>
      </c>
      <c r="E2599" s="195">
        <f t="shared" ca="1" si="200"/>
        <v>186.12266128630412</v>
      </c>
      <c r="F2599" s="195">
        <f t="shared" ca="1" si="201"/>
        <v>203.23730972726153</v>
      </c>
      <c r="G2599" s="195">
        <f t="shared" ca="1" si="202"/>
        <v>0</v>
      </c>
      <c r="H2599" s="195">
        <f t="shared" ca="1" si="203"/>
        <v>0</v>
      </c>
      <c r="O2599" s="154"/>
      <c r="P2599" s="154"/>
    </row>
    <row r="2600" spans="3:16" hidden="1" outlineLevel="2">
      <c r="C2600" s="179">
        <v>2576</v>
      </c>
      <c r="D2600" s="195">
        <f t="shared" ca="1" si="204"/>
        <v>1.2352609103217584</v>
      </c>
      <c r="E2600" s="195">
        <f t="shared" ca="1" si="200"/>
        <v>322.87851326369014</v>
      </c>
      <c r="F2600" s="195">
        <f t="shared" ca="1" si="201"/>
        <v>303.18434714063767</v>
      </c>
      <c r="G2600" s="195">
        <f t="shared" ca="1" si="202"/>
        <v>72.878513263690138</v>
      </c>
      <c r="H2600" s="195">
        <f t="shared" ca="1" si="203"/>
        <v>53.184347140637669</v>
      </c>
      <c r="O2600" s="154"/>
      <c r="P2600" s="154"/>
    </row>
    <row r="2601" spans="3:16" hidden="1" outlineLevel="2">
      <c r="C2601" s="179">
        <v>2577</v>
      </c>
      <c r="D2601" s="195">
        <f t="shared" ca="1" si="204"/>
        <v>0.42863531414537714</v>
      </c>
      <c r="E2601" s="195">
        <f t="shared" ca="1" si="200"/>
        <v>270.4393433403369</v>
      </c>
      <c r="F2601" s="195">
        <f t="shared" ca="1" si="201"/>
        <v>266.57670849669222</v>
      </c>
      <c r="G2601" s="195">
        <f t="shared" ca="1" si="202"/>
        <v>20.439343340336904</v>
      </c>
      <c r="H2601" s="195">
        <f t="shared" ca="1" si="203"/>
        <v>16.57670849669222</v>
      </c>
      <c r="O2601" s="154"/>
      <c r="P2601" s="154"/>
    </row>
    <row r="2602" spans="3:16" hidden="1" outlineLevel="2">
      <c r="C2602" s="179">
        <v>2578</v>
      </c>
      <c r="D2602" s="195">
        <f t="shared" ca="1" si="204"/>
        <v>0.14202486166625969</v>
      </c>
      <c r="E2602" s="195">
        <f t="shared" ca="1" si="200"/>
        <v>253.93416007883394</v>
      </c>
      <c r="F2602" s="195">
        <f t="shared" ca="1" si="201"/>
        <v>254.66266365941709</v>
      </c>
      <c r="G2602" s="195">
        <f t="shared" ca="1" si="202"/>
        <v>3.9341600788339406</v>
      </c>
      <c r="H2602" s="195">
        <f t="shared" ca="1" si="203"/>
        <v>4.6626636594170918</v>
      </c>
      <c r="O2602" s="154"/>
      <c r="P2602" s="154"/>
    </row>
    <row r="2603" spans="3:16" hidden="1" outlineLevel="2">
      <c r="C2603" s="179">
        <v>2579</v>
      </c>
      <c r="D2603" s="195">
        <f t="shared" ca="1" si="204"/>
        <v>0.32469508557856191</v>
      </c>
      <c r="E2603" s="195">
        <f t="shared" ca="1" si="200"/>
        <v>264.3332281886033</v>
      </c>
      <c r="F2603" s="195">
        <f t="shared" ca="1" si="201"/>
        <v>262.19295735589412</v>
      </c>
      <c r="G2603" s="195">
        <f t="shared" ca="1" si="202"/>
        <v>14.3332281886033</v>
      </c>
      <c r="H2603" s="195">
        <f t="shared" ca="1" si="203"/>
        <v>12.192957355894123</v>
      </c>
      <c r="O2603" s="154"/>
      <c r="P2603" s="154"/>
    </row>
    <row r="2604" spans="3:16" hidden="1" outlineLevel="2">
      <c r="C2604" s="179">
        <v>2580</v>
      </c>
      <c r="D2604" s="195">
        <f t="shared" ca="1" si="204"/>
        <v>-0.60110436523297739</v>
      </c>
      <c r="E2604" s="195">
        <f t="shared" ca="1" si="200"/>
        <v>215.68044073685232</v>
      </c>
      <c r="F2604" s="195">
        <f t="shared" ca="1" si="201"/>
        <v>226.19336089918269</v>
      </c>
      <c r="G2604" s="195">
        <f t="shared" ca="1" si="202"/>
        <v>0</v>
      </c>
      <c r="H2604" s="195">
        <f t="shared" ca="1" si="203"/>
        <v>0</v>
      </c>
      <c r="O2604" s="154"/>
      <c r="P2604" s="154"/>
    </row>
    <row r="2605" spans="3:16" hidden="1" outlineLevel="2">
      <c r="C2605" s="179">
        <v>2581</v>
      </c>
      <c r="D2605" s="195">
        <f t="shared" ca="1" si="204"/>
        <v>-0.93767602826225138</v>
      </c>
      <c r="E2605" s="195">
        <f t="shared" ca="1" si="200"/>
        <v>200.3063203185807</v>
      </c>
      <c r="F2605" s="195">
        <f t="shared" ca="1" si="201"/>
        <v>214.3687723064339</v>
      </c>
      <c r="G2605" s="195">
        <f t="shared" ca="1" si="202"/>
        <v>0</v>
      </c>
      <c r="H2605" s="195">
        <f t="shared" ca="1" si="203"/>
        <v>0</v>
      </c>
      <c r="O2605" s="154"/>
      <c r="P2605" s="154"/>
    </row>
    <row r="2606" spans="3:16" hidden="1" outlineLevel="2">
      <c r="C2606" s="179">
        <v>2582</v>
      </c>
      <c r="D2606" s="195">
        <f t="shared" ca="1" si="204"/>
        <v>1.6354163799202528</v>
      </c>
      <c r="E2606" s="195">
        <f t="shared" ca="1" si="200"/>
        <v>352.5514493350048</v>
      </c>
      <c r="F2606" s="195">
        <f t="shared" ca="1" si="201"/>
        <v>323.16946338389175</v>
      </c>
      <c r="G2606" s="195">
        <f t="shared" ca="1" si="202"/>
        <v>102.5514493350048</v>
      </c>
      <c r="H2606" s="195">
        <f t="shared" ca="1" si="203"/>
        <v>73.169463383891753</v>
      </c>
      <c r="O2606" s="154"/>
      <c r="P2606" s="154"/>
    </row>
    <row r="2607" spans="3:16" hidden="1" outlineLevel="2">
      <c r="C2607" s="179">
        <v>2583</v>
      </c>
      <c r="D2607" s="195">
        <f t="shared" ca="1" si="204"/>
        <v>-0.61328563690903815</v>
      </c>
      <c r="E2607" s="195">
        <f t="shared" ca="1" si="200"/>
        <v>215.10396184025345</v>
      </c>
      <c r="F2607" s="195">
        <f t="shared" ca="1" si="201"/>
        <v>225.75423786589326</v>
      </c>
      <c r="G2607" s="195">
        <f t="shared" ca="1" si="202"/>
        <v>0</v>
      </c>
      <c r="H2607" s="195">
        <f t="shared" ca="1" si="203"/>
        <v>0</v>
      </c>
      <c r="O2607" s="154"/>
      <c r="P2607" s="154"/>
    </row>
    <row r="2608" spans="3:16" hidden="1" outlineLevel="2">
      <c r="C2608" s="179">
        <v>2584</v>
      </c>
      <c r="D2608" s="195">
        <f t="shared" ca="1" si="204"/>
        <v>0.67387799604279541</v>
      </c>
      <c r="E2608" s="195">
        <f t="shared" ca="1" si="200"/>
        <v>285.4113573848345</v>
      </c>
      <c r="F2608" s="195">
        <f t="shared" ca="1" si="201"/>
        <v>277.21267681591996</v>
      </c>
      <c r="G2608" s="195">
        <f t="shared" ca="1" si="202"/>
        <v>35.411357384834503</v>
      </c>
      <c r="H2608" s="195">
        <f t="shared" ca="1" si="203"/>
        <v>27.212676815919963</v>
      </c>
      <c r="O2608" s="154"/>
      <c r="P2608" s="154"/>
    </row>
    <row r="2609" spans="3:16" hidden="1" outlineLevel="2">
      <c r="C2609" s="179">
        <v>2585</v>
      </c>
      <c r="D2609" s="195">
        <f t="shared" ca="1" si="204"/>
        <v>1.4737450343320544</v>
      </c>
      <c r="E2609" s="195">
        <f t="shared" ca="1" si="200"/>
        <v>340.24802471180374</v>
      </c>
      <c r="F2609" s="195">
        <f t="shared" ca="1" si="201"/>
        <v>314.94115437062425</v>
      </c>
      <c r="G2609" s="195">
        <f t="shared" ca="1" si="202"/>
        <v>90.248024711803737</v>
      </c>
      <c r="H2609" s="195">
        <f t="shared" ca="1" si="203"/>
        <v>64.941154370624247</v>
      </c>
      <c r="O2609" s="154"/>
      <c r="P2609" s="154"/>
    </row>
    <row r="2610" spans="3:16" hidden="1" outlineLevel="2">
      <c r="C2610" s="179">
        <v>2586</v>
      </c>
      <c r="D2610" s="195">
        <f t="shared" ca="1" si="204"/>
        <v>-3.2387588936654841</v>
      </c>
      <c r="E2610" s="195">
        <f t="shared" ca="1" si="200"/>
        <v>120.8154034955279</v>
      </c>
      <c r="F2610" s="195">
        <f t="shared" ca="1" si="201"/>
        <v>148.50397181799718</v>
      </c>
      <c r="G2610" s="195">
        <f t="shared" ca="1" si="202"/>
        <v>0</v>
      </c>
      <c r="H2610" s="195">
        <f t="shared" ca="1" si="203"/>
        <v>0</v>
      </c>
      <c r="O2610" s="154"/>
      <c r="P2610" s="154"/>
    </row>
    <row r="2611" spans="3:16" hidden="1" outlineLevel="2">
      <c r="C2611" s="179">
        <v>2587</v>
      </c>
      <c r="D2611" s="195">
        <f t="shared" ca="1" si="204"/>
        <v>-1.3560186755058259</v>
      </c>
      <c r="E2611" s="195">
        <f t="shared" ca="1" si="200"/>
        <v>182.71569280824957</v>
      </c>
      <c r="F2611" s="195">
        <f t="shared" ca="1" si="201"/>
        <v>200.52934564572908</v>
      </c>
      <c r="G2611" s="195">
        <f t="shared" ca="1" si="202"/>
        <v>0</v>
      </c>
      <c r="H2611" s="195">
        <f t="shared" ca="1" si="203"/>
        <v>0</v>
      </c>
      <c r="O2611" s="154"/>
      <c r="P2611" s="154"/>
    </row>
    <row r="2612" spans="3:16" hidden="1" outlineLevel="2">
      <c r="C2612" s="179">
        <v>2588</v>
      </c>
      <c r="D2612" s="195">
        <f t="shared" ca="1" si="204"/>
        <v>-7.2231105901852985E-2</v>
      </c>
      <c r="E2612" s="195">
        <f t="shared" ca="1" si="200"/>
        <v>242.25711568262</v>
      </c>
      <c r="F2612" s="195">
        <f t="shared" ca="1" si="201"/>
        <v>246.10543870847951</v>
      </c>
      <c r="G2612" s="195">
        <f t="shared" ca="1" si="202"/>
        <v>0</v>
      </c>
      <c r="H2612" s="195">
        <f t="shared" ca="1" si="203"/>
        <v>0</v>
      </c>
      <c r="O2612" s="154"/>
      <c r="P2612" s="154"/>
    </row>
    <row r="2613" spans="3:16" hidden="1" outlineLevel="2">
      <c r="C2613" s="179">
        <v>2589</v>
      </c>
      <c r="D2613" s="195">
        <f t="shared" ca="1" si="204"/>
        <v>1.4151267717047824E-2</v>
      </c>
      <c r="E2613" s="195">
        <f t="shared" ca="1" si="200"/>
        <v>246.89896055523405</v>
      </c>
      <c r="F2613" s="195">
        <f t="shared" ca="1" si="201"/>
        <v>249.52033710902606</v>
      </c>
      <c r="G2613" s="195">
        <f t="shared" ca="1" si="202"/>
        <v>0</v>
      </c>
      <c r="H2613" s="195">
        <f t="shared" ca="1" si="203"/>
        <v>0</v>
      </c>
      <c r="O2613" s="154"/>
      <c r="P2613" s="154"/>
    </row>
    <row r="2614" spans="3:16" hidden="1" outlineLevel="2">
      <c r="C2614" s="179">
        <v>2590</v>
      </c>
      <c r="D2614" s="195">
        <f t="shared" ca="1" si="204"/>
        <v>-0.45839285244393169</v>
      </c>
      <c r="E2614" s="195">
        <f t="shared" ca="1" si="200"/>
        <v>222.55045268124209</v>
      </c>
      <c r="F2614" s="195">
        <f t="shared" ca="1" si="201"/>
        <v>231.40203930676918</v>
      </c>
      <c r="G2614" s="195">
        <f t="shared" ca="1" si="202"/>
        <v>0</v>
      </c>
      <c r="H2614" s="195">
        <f t="shared" ca="1" si="203"/>
        <v>0</v>
      </c>
      <c r="O2614" s="154"/>
      <c r="P2614" s="154"/>
    </row>
    <row r="2615" spans="3:16" hidden="1" outlineLevel="2">
      <c r="C2615" s="179">
        <v>2591</v>
      </c>
      <c r="D2615" s="195">
        <f t="shared" ca="1" si="204"/>
        <v>-1.6886432974663506</v>
      </c>
      <c r="E2615" s="195">
        <f t="shared" ca="1" si="200"/>
        <v>169.83858833744878</v>
      </c>
      <c r="F2615" s="195">
        <f t="shared" ca="1" si="201"/>
        <v>190.16608357712693</v>
      </c>
      <c r="G2615" s="195">
        <f t="shared" ca="1" si="202"/>
        <v>0</v>
      </c>
      <c r="H2615" s="195">
        <f t="shared" ca="1" si="203"/>
        <v>0</v>
      </c>
      <c r="O2615" s="154"/>
      <c r="P2615" s="154"/>
    </row>
    <row r="2616" spans="3:16" hidden="1" outlineLevel="2">
      <c r="C2616" s="179">
        <v>2592</v>
      </c>
      <c r="D2616" s="195">
        <f t="shared" ca="1" si="204"/>
        <v>0.99001241299017895</v>
      </c>
      <c r="E2616" s="195">
        <f t="shared" ca="1" si="200"/>
        <v>305.94066870590285</v>
      </c>
      <c r="F2616" s="195">
        <f t="shared" ca="1" si="201"/>
        <v>291.55163925618439</v>
      </c>
      <c r="G2616" s="195">
        <f t="shared" ca="1" si="202"/>
        <v>55.940668705902851</v>
      </c>
      <c r="H2616" s="195">
        <f t="shared" ca="1" si="203"/>
        <v>41.551639256184387</v>
      </c>
      <c r="O2616" s="154"/>
      <c r="P2616" s="154"/>
    </row>
    <row r="2617" spans="3:16" hidden="1" outlineLevel="2">
      <c r="C2617" s="179">
        <v>2593</v>
      </c>
      <c r="D2617" s="195">
        <f t="shared" ca="1" si="204"/>
        <v>0.12403666115427683</v>
      </c>
      <c r="E2617" s="195">
        <f t="shared" ca="1" si="200"/>
        <v>252.93251936260836</v>
      </c>
      <c r="F2617" s="195">
        <f t="shared" ca="1" si="201"/>
        <v>253.93292785540453</v>
      </c>
      <c r="G2617" s="195">
        <f t="shared" ca="1" si="202"/>
        <v>2.9325193626083603</v>
      </c>
      <c r="H2617" s="195">
        <f t="shared" ca="1" si="203"/>
        <v>3.9329278554045288</v>
      </c>
      <c r="O2617" s="154"/>
      <c r="P2617" s="154"/>
    </row>
    <row r="2618" spans="3:16" hidden="1" outlineLevel="2">
      <c r="C2618" s="179">
        <v>2594</v>
      </c>
      <c r="D2618" s="195">
        <f t="shared" ca="1" si="204"/>
        <v>1.3286380795405879</v>
      </c>
      <c r="E2618" s="195">
        <f t="shared" ca="1" si="200"/>
        <v>329.57124812347809</v>
      </c>
      <c r="F2618" s="195">
        <f t="shared" ca="1" si="201"/>
        <v>307.73445621388635</v>
      </c>
      <c r="G2618" s="195">
        <f t="shared" ca="1" si="202"/>
        <v>79.571248123478085</v>
      </c>
      <c r="H2618" s="195">
        <f t="shared" ca="1" si="203"/>
        <v>57.734456213886347</v>
      </c>
      <c r="O2618" s="154"/>
      <c r="P2618" s="154"/>
    </row>
    <row r="2619" spans="3:16" hidden="1" outlineLevel="2">
      <c r="C2619" s="179">
        <v>2595</v>
      </c>
      <c r="D2619" s="195">
        <f t="shared" ca="1" si="204"/>
        <v>-0.75705973857005315</v>
      </c>
      <c r="E2619" s="195">
        <f t="shared" ca="1" si="200"/>
        <v>208.41515520076356</v>
      </c>
      <c r="F2619" s="195">
        <f t="shared" ca="1" si="201"/>
        <v>220.63528350168937</v>
      </c>
      <c r="G2619" s="195">
        <f t="shared" ca="1" si="202"/>
        <v>0</v>
      </c>
      <c r="H2619" s="195">
        <f t="shared" ca="1" si="203"/>
        <v>0</v>
      </c>
      <c r="O2619" s="154"/>
      <c r="P2619" s="154"/>
    </row>
    <row r="2620" spans="3:16" hidden="1" outlineLevel="2">
      <c r="C2620" s="179">
        <v>2596</v>
      </c>
      <c r="D2620" s="195">
        <f t="shared" ca="1" si="204"/>
        <v>-0.36680100504556123</v>
      </c>
      <c r="E2620" s="195">
        <f t="shared" ca="1" si="200"/>
        <v>227.0744631893163</v>
      </c>
      <c r="F2620" s="195">
        <f t="shared" ca="1" si="201"/>
        <v>234.80797411729003</v>
      </c>
      <c r="G2620" s="195">
        <f t="shared" ca="1" si="202"/>
        <v>0</v>
      </c>
      <c r="H2620" s="195">
        <f t="shared" ca="1" si="203"/>
        <v>0</v>
      </c>
      <c r="O2620" s="154"/>
      <c r="P2620" s="154"/>
    </row>
    <row r="2621" spans="3:16" hidden="1" outlineLevel="2">
      <c r="C2621" s="179">
        <v>2597</v>
      </c>
      <c r="D2621" s="195">
        <f t="shared" ca="1" si="204"/>
        <v>-1.1230214770021014</v>
      </c>
      <c r="E2621" s="195">
        <f t="shared" ca="1" si="200"/>
        <v>192.31304624969485</v>
      </c>
      <c r="F2621" s="195">
        <f t="shared" ca="1" si="201"/>
        <v>208.12316952804647</v>
      </c>
      <c r="G2621" s="195">
        <f t="shared" ca="1" si="202"/>
        <v>0</v>
      </c>
      <c r="H2621" s="195">
        <f t="shared" ca="1" si="203"/>
        <v>0</v>
      </c>
      <c r="O2621" s="154"/>
      <c r="P2621" s="154"/>
    </row>
    <row r="2622" spans="3:16" hidden="1" outlineLevel="2">
      <c r="C2622" s="179">
        <v>2598</v>
      </c>
      <c r="D2622" s="195">
        <f t="shared" ca="1" si="204"/>
        <v>-0.44549166111928323</v>
      </c>
      <c r="E2622" s="195">
        <f t="shared" ca="1" si="200"/>
        <v>223.18218782315094</v>
      </c>
      <c r="F2622" s="195">
        <f t="shared" ca="1" si="201"/>
        <v>231.87877714373582</v>
      </c>
      <c r="G2622" s="195">
        <f t="shared" ca="1" si="202"/>
        <v>0</v>
      </c>
      <c r="H2622" s="195">
        <f t="shared" ca="1" si="203"/>
        <v>0</v>
      </c>
      <c r="O2622" s="154"/>
      <c r="P2622" s="154"/>
    </row>
    <row r="2623" spans="3:16" hidden="1" outlineLevel="2">
      <c r="C2623" s="179">
        <v>2599</v>
      </c>
      <c r="D2623" s="195">
        <f t="shared" ca="1" si="204"/>
        <v>1.3031117535415553</v>
      </c>
      <c r="E2623" s="195">
        <f t="shared" ca="1" si="200"/>
        <v>327.72801023768704</v>
      </c>
      <c r="F2623" s="195">
        <f t="shared" ca="1" si="201"/>
        <v>306.48386285474965</v>
      </c>
      <c r="G2623" s="195">
        <f t="shared" ca="1" si="202"/>
        <v>77.728010237687045</v>
      </c>
      <c r="H2623" s="195">
        <f t="shared" ca="1" si="203"/>
        <v>56.483862854749646</v>
      </c>
      <c r="O2623" s="154"/>
      <c r="P2623" s="154"/>
    </row>
    <row r="2624" spans="3:16" hidden="1" outlineLevel="2">
      <c r="C2624" s="179">
        <v>2600</v>
      </c>
      <c r="D2624" s="195">
        <f t="shared" ca="1" si="204"/>
        <v>-1.0083853061213928</v>
      </c>
      <c r="E2624" s="195">
        <f t="shared" ca="1" si="200"/>
        <v>197.21842261001916</v>
      </c>
      <c r="F2624" s="195">
        <f t="shared" ca="1" si="201"/>
        <v>211.96426320571183</v>
      </c>
      <c r="G2624" s="195">
        <f t="shared" ca="1" si="202"/>
        <v>0</v>
      </c>
      <c r="H2624" s="195">
        <f t="shared" ca="1" si="203"/>
        <v>0</v>
      </c>
      <c r="O2624" s="154"/>
      <c r="P2624" s="154"/>
    </row>
    <row r="2625" spans="3:16" hidden="1" outlineLevel="2">
      <c r="C2625" s="179">
        <v>2601</v>
      </c>
      <c r="D2625" s="195">
        <f t="shared" ca="1" si="204"/>
        <v>-0.85855964685039099</v>
      </c>
      <c r="E2625" s="195">
        <f t="shared" ca="1" si="200"/>
        <v>203.81870682115715</v>
      </c>
      <c r="F2625" s="195">
        <f t="shared" ca="1" si="201"/>
        <v>217.09151827629961</v>
      </c>
      <c r="G2625" s="195">
        <f t="shared" ca="1" si="202"/>
        <v>0</v>
      </c>
      <c r="H2625" s="195">
        <f t="shared" ca="1" si="203"/>
        <v>0</v>
      </c>
      <c r="O2625" s="154"/>
      <c r="P2625" s="154"/>
    </row>
    <row r="2626" spans="3:16" hidden="1" outlineLevel="2">
      <c r="C2626" s="179">
        <v>2602</v>
      </c>
      <c r="D2626" s="195">
        <f t="shared" ca="1" si="204"/>
        <v>0.67796329965426083</v>
      </c>
      <c r="E2626" s="195">
        <f t="shared" ca="1" si="200"/>
        <v>285.66765914269445</v>
      </c>
      <c r="F2626" s="195">
        <f t="shared" ca="1" si="201"/>
        <v>277.39340029913484</v>
      </c>
      <c r="G2626" s="195">
        <f t="shared" ca="1" si="202"/>
        <v>35.667659142694447</v>
      </c>
      <c r="H2626" s="195">
        <f t="shared" ca="1" si="203"/>
        <v>27.393400299134839</v>
      </c>
      <c r="O2626" s="154"/>
      <c r="P2626" s="154"/>
    </row>
    <row r="2627" spans="3:16" hidden="1" outlineLevel="2">
      <c r="C2627" s="179">
        <v>2603</v>
      </c>
      <c r="D2627" s="195">
        <f t="shared" ca="1" si="204"/>
        <v>-1.2222893249289573</v>
      </c>
      <c r="E2627" s="195">
        <f t="shared" ca="1" si="200"/>
        <v>188.16397496255942</v>
      </c>
      <c r="F2627" s="195">
        <f t="shared" ca="1" si="201"/>
        <v>204.85329958271606</v>
      </c>
      <c r="G2627" s="195">
        <f t="shared" ca="1" si="202"/>
        <v>0</v>
      </c>
      <c r="H2627" s="195">
        <f t="shared" ca="1" si="203"/>
        <v>0</v>
      </c>
      <c r="O2627" s="154"/>
      <c r="P2627" s="154"/>
    </row>
    <row r="2628" spans="3:16" hidden="1" outlineLevel="2">
      <c r="C2628" s="179">
        <v>2604</v>
      </c>
      <c r="D2628" s="195">
        <f t="shared" ca="1" si="204"/>
        <v>0.38510423239566854</v>
      </c>
      <c r="E2628" s="195">
        <f t="shared" ca="1" si="200"/>
        <v>267.86506703104857</v>
      </c>
      <c r="F2628" s="195">
        <f t="shared" ca="1" si="201"/>
        <v>264.73190457835767</v>
      </c>
      <c r="G2628" s="195">
        <f t="shared" ca="1" si="202"/>
        <v>17.865067031048568</v>
      </c>
      <c r="H2628" s="195">
        <f t="shared" ca="1" si="203"/>
        <v>14.731904578357671</v>
      </c>
      <c r="O2628" s="154"/>
      <c r="P2628" s="154"/>
    </row>
    <row r="2629" spans="3:16" hidden="1" outlineLevel="2">
      <c r="C2629" s="179">
        <v>2605</v>
      </c>
      <c r="D2629" s="195">
        <f t="shared" ca="1" si="204"/>
        <v>0.19737286997611128</v>
      </c>
      <c r="E2629" s="195">
        <f t="shared" ca="1" si="200"/>
        <v>257.04106211442394</v>
      </c>
      <c r="F2629" s="195">
        <f t="shared" ca="1" si="201"/>
        <v>256.92117164925475</v>
      </c>
      <c r="G2629" s="195">
        <f t="shared" ca="1" si="202"/>
        <v>7.0410621144239371</v>
      </c>
      <c r="H2629" s="195">
        <f t="shared" ca="1" si="203"/>
        <v>6.9211716492547453</v>
      </c>
      <c r="O2629" s="154"/>
      <c r="P2629" s="154"/>
    </row>
    <row r="2630" spans="3:16" hidden="1" outlineLevel="2">
      <c r="C2630" s="179">
        <v>2606</v>
      </c>
      <c r="D2630" s="195">
        <f t="shared" ca="1" si="204"/>
        <v>-1.4289350050508547</v>
      </c>
      <c r="E2630" s="195">
        <f t="shared" ca="1" si="200"/>
        <v>179.81175390109712</v>
      </c>
      <c r="F2630" s="195">
        <f t="shared" ca="1" si="201"/>
        <v>198.21026992136564</v>
      </c>
      <c r="G2630" s="195">
        <f t="shared" ca="1" si="202"/>
        <v>0</v>
      </c>
      <c r="H2630" s="195">
        <f t="shared" ca="1" si="203"/>
        <v>0</v>
      </c>
      <c r="O2630" s="154"/>
      <c r="P2630" s="154"/>
    </row>
    <row r="2631" spans="3:16" hidden="1" outlineLevel="2">
      <c r="C2631" s="179">
        <v>2607</v>
      </c>
      <c r="D2631" s="195">
        <f t="shared" ca="1" si="204"/>
        <v>-8.5244233857573667E-2</v>
      </c>
      <c r="E2631" s="195">
        <f t="shared" ca="1" si="200"/>
        <v>241.56544623229337</v>
      </c>
      <c r="F2631" s="195">
        <f t="shared" ca="1" si="201"/>
        <v>245.59506553385114</v>
      </c>
      <c r="G2631" s="195">
        <f t="shared" ca="1" si="202"/>
        <v>0</v>
      </c>
      <c r="H2631" s="195">
        <f t="shared" ca="1" si="203"/>
        <v>0</v>
      </c>
      <c r="O2631" s="154"/>
      <c r="P2631" s="154"/>
    </row>
    <row r="2632" spans="3:16" hidden="1" outlineLevel="2">
      <c r="C2632" s="179">
        <v>2608</v>
      </c>
      <c r="D2632" s="195">
        <f t="shared" ca="1" si="204"/>
        <v>-1.2088112921655605</v>
      </c>
      <c r="E2632" s="195">
        <f t="shared" ca="1" si="200"/>
        <v>188.72201744236364</v>
      </c>
      <c r="F2632" s="195">
        <f t="shared" ca="1" si="201"/>
        <v>205.29423205605303</v>
      </c>
      <c r="G2632" s="195">
        <f t="shared" ca="1" si="202"/>
        <v>0</v>
      </c>
      <c r="H2632" s="195">
        <f t="shared" ca="1" si="203"/>
        <v>0</v>
      </c>
      <c r="O2632" s="154"/>
      <c r="P2632" s="154"/>
    </row>
    <row r="2633" spans="3:16" hidden="1" outlineLevel="2">
      <c r="C2633" s="179">
        <v>2609</v>
      </c>
      <c r="D2633" s="195">
        <f t="shared" ca="1" si="204"/>
        <v>0.82491991918464913</v>
      </c>
      <c r="E2633" s="195">
        <f t="shared" ca="1" si="200"/>
        <v>295.04201769093777</v>
      </c>
      <c r="F2633" s="195">
        <f t="shared" ca="1" si="201"/>
        <v>283.97333492989191</v>
      </c>
      <c r="G2633" s="195">
        <f t="shared" ca="1" si="202"/>
        <v>45.042017690937769</v>
      </c>
      <c r="H2633" s="195">
        <f t="shared" ca="1" si="203"/>
        <v>33.973334929891905</v>
      </c>
      <c r="O2633" s="154"/>
      <c r="P2633" s="154"/>
    </row>
    <row r="2634" spans="3:16" hidden="1" outlineLevel="2">
      <c r="C2634" s="179">
        <v>2610</v>
      </c>
      <c r="D2634" s="195">
        <f t="shared" ca="1" si="204"/>
        <v>0.65643619755554572</v>
      </c>
      <c r="E2634" s="195">
        <f t="shared" ca="1" si="200"/>
        <v>284.3196865935659</v>
      </c>
      <c r="F2634" s="195">
        <f t="shared" ca="1" si="201"/>
        <v>276.44241932969112</v>
      </c>
      <c r="G2634" s="195">
        <f t="shared" ca="1" si="202"/>
        <v>34.319686593565905</v>
      </c>
      <c r="H2634" s="195">
        <f t="shared" ca="1" si="203"/>
        <v>26.44241932969112</v>
      </c>
      <c r="O2634" s="154"/>
      <c r="P2634" s="154"/>
    </row>
    <row r="2635" spans="3:16" hidden="1" outlineLevel="2">
      <c r="C2635" s="179">
        <v>2611</v>
      </c>
      <c r="D2635" s="195">
        <f t="shared" ca="1" si="204"/>
        <v>0.33275505668667493</v>
      </c>
      <c r="E2635" s="195">
        <f t="shared" ca="1" si="200"/>
        <v>264.80175119015877</v>
      </c>
      <c r="F2635" s="195">
        <f t="shared" ca="1" si="201"/>
        <v>262.53029855141631</v>
      </c>
      <c r="G2635" s="195">
        <f t="shared" ca="1" si="202"/>
        <v>14.801751190158768</v>
      </c>
      <c r="H2635" s="195">
        <f t="shared" ca="1" si="203"/>
        <v>12.530298551416308</v>
      </c>
      <c r="O2635" s="154"/>
      <c r="P2635" s="154"/>
    </row>
    <row r="2636" spans="3:16" hidden="1" outlineLevel="2">
      <c r="C2636" s="179">
        <v>2612</v>
      </c>
      <c r="D2636" s="195">
        <f t="shared" ca="1" si="204"/>
        <v>3.1135128978213654E-2</v>
      </c>
      <c r="E2636" s="195">
        <f t="shared" ca="1" si="200"/>
        <v>247.82201501923106</v>
      </c>
      <c r="F2636" s="195">
        <f t="shared" ca="1" si="201"/>
        <v>250.1973025360405</v>
      </c>
      <c r="G2636" s="195">
        <f t="shared" ca="1" si="202"/>
        <v>0</v>
      </c>
      <c r="H2636" s="195">
        <f t="shared" ca="1" si="203"/>
        <v>0.19730253604049608</v>
      </c>
      <c r="O2636" s="154"/>
      <c r="P2636" s="154"/>
    </row>
    <row r="2637" spans="3:16" hidden="1" outlineLevel="2">
      <c r="C2637" s="179">
        <v>2613</v>
      </c>
      <c r="D2637" s="195">
        <f t="shared" ca="1" si="204"/>
        <v>-0.15754837872686775</v>
      </c>
      <c r="E2637" s="195">
        <f t="shared" ca="1" si="200"/>
        <v>237.75817371311769</v>
      </c>
      <c r="F2637" s="195">
        <f t="shared" ca="1" si="201"/>
        <v>242.77852380005072</v>
      </c>
      <c r="G2637" s="195">
        <f t="shared" ca="1" si="202"/>
        <v>0</v>
      </c>
      <c r="H2637" s="195">
        <f t="shared" ca="1" si="203"/>
        <v>0</v>
      </c>
      <c r="O2637" s="154"/>
      <c r="P2637" s="154"/>
    </row>
    <row r="2638" spans="3:16" hidden="1" outlineLevel="2">
      <c r="C2638" s="179">
        <v>2614</v>
      </c>
      <c r="D2638" s="195">
        <f t="shared" ca="1" si="204"/>
        <v>-0.29380313646326756</v>
      </c>
      <c r="E2638" s="195">
        <f t="shared" ca="1" si="200"/>
        <v>230.7458232211938</v>
      </c>
      <c r="F2638" s="195">
        <f t="shared" ca="1" si="201"/>
        <v>237.55833592740038</v>
      </c>
      <c r="G2638" s="195">
        <f t="shared" ca="1" si="202"/>
        <v>0</v>
      </c>
      <c r="H2638" s="195">
        <f t="shared" ca="1" si="203"/>
        <v>0</v>
      </c>
      <c r="O2638" s="154"/>
      <c r="P2638" s="154"/>
    </row>
    <row r="2639" spans="3:16" hidden="1" outlineLevel="2">
      <c r="C2639" s="179">
        <v>2615</v>
      </c>
      <c r="D2639" s="195">
        <f t="shared" ca="1" si="204"/>
        <v>0.86493007801505428</v>
      </c>
      <c r="E2639" s="195">
        <f t="shared" ca="1" si="200"/>
        <v>297.64712443319087</v>
      </c>
      <c r="F2639" s="195">
        <f t="shared" ca="1" si="201"/>
        <v>285.79165445529685</v>
      </c>
      <c r="G2639" s="195">
        <f t="shared" ca="1" si="202"/>
        <v>47.647124433190868</v>
      </c>
      <c r="H2639" s="195">
        <f t="shared" ca="1" si="203"/>
        <v>35.79165445529685</v>
      </c>
      <c r="O2639" s="154"/>
      <c r="P2639" s="154"/>
    </row>
    <row r="2640" spans="3:16" hidden="1" outlineLevel="2">
      <c r="C2640" s="179">
        <v>2616</v>
      </c>
      <c r="D2640" s="195">
        <f t="shared" ca="1" si="204"/>
        <v>1.7578569381209577</v>
      </c>
      <c r="E2640" s="195">
        <f t="shared" ca="1" si="200"/>
        <v>362.164554412499</v>
      </c>
      <c r="F2640" s="195">
        <f t="shared" ca="1" si="201"/>
        <v>329.54386787142317</v>
      </c>
      <c r="G2640" s="195">
        <f t="shared" ca="1" si="202"/>
        <v>112.164554412499</v>
      </c>
      <c r="H2640" s="195">
        <f t="shared" ca="1" si="203"/>
        <v>79.543867871423174</v>
      </c>
      <c r="O2640" s="154"/>
      <c r="P2640" s="154"/>
    </row>
    <row r="2641" spans="3:16" hidden="1" outlineLevel="2">
      <c r="C2641" s="179">
        <v>2617</v>
      </c>
      <c r="D2641" s="195">
        <f t="shared" ca="1" si="204"/>
        <v>0.53601189819478312</v>
      </c>
      <c r="E2641" s="195">
        <f t="shared" ca="1" si="200"/>
        <v>276.89549322574771</v>
      </c>
      <c r="F2641" s="195">
        <f t="shared" ca="1" si="201"/>
        <v>271.18237365193386</v>
      </c>
      <c r="G2641" s="195">
        <f t="shared" ca="1" si="202"/>
        <v>26.895493225747714</v>
      </c>
      <c r="H2641" s="195">
        <f t="shared" ca="1" si="203"/>
        <v>21.182373651933858</v>
      </c>
      <c r="O2641" s="154"/>
      <c r="P2641" s="154"/>
    </row>
    <row r="2642" spans="3:16" hidden="1" outlineLevel="2">
      <c r="C2642" s="179">
        <v>2618</v>
      </c>
      <c r="D2642" s="195">
        <f t="shared" ca="1" si="204"/>
        <v>0.14380644328003292</v>
      </c>
      <c r="E2642" s="195">
        <f t="shared" ca="1" si="200"/>
        <v>254.03357988717448</v>
      </c>
      <c r="F2642" s="195">
        <f t="shared" ca="1" si="201"/>
        <v>254.73505195548714</v>
      </c>
      <c r="G2642" s="195">
        <f t="shared" ca="1" si="202"/>
        <v>4.0335798871744828</v>
      </c>
      <c r="H2642" s="195">
        <f t="shared" ca="1" si="203"/>
        <v>4.7350519554871369</v>
      </c>
      <c r="O2642" s="154"/>
      <c r="P2642" s="154"/>
    </row>
    <row r="2643" spans="3:16" hidden="1" outlineLevel="2">
      <c r="C2643" s="179">
        <v>2619</v>
      </c>
      <c r="D2643" s="195">
        <f t="shared" ca="1" si="204"/>
        <v>0.57331706479174827</v>
      </c>
      <c r="E2643" s="195">
        <f t="shared" ca="1" si="200"/>
        <v>279.17440236154818</v>
      </c>
      <c r="F2643" s="195">
        <f t="shared" ca="1" si="201"/>
        <v>272.80104622046497</v>
      </c>
      <c r="G2643" s="195">
        <f t="shared" ca="1" si="202"/>
        <v>29.174402361548175</v>
      </c>
      <c r="H2643" s="195">
        <f t="shared" ca="1" si="203"/>
        <v>22.801046220464968</v>
      </c>
      <c r="O2643" s="154"/>
      <c r="P2643" s="154"/>
    </row>
    <row r="2644" spans="3:16" hidden="1" outlineLevel="2">
      <c r="C2644" s="179">
        <v>2620</v>
      </c>
      <c r="D2644" s="195">
        <f t="shared" ca="1" si="204"/>
        <v>-1.0973657747798293</v>
      </c>
      <c r="E2644" s="195">
        <f t="shared" ca="1" si="200"/>
        <v>193.4001684071886</v>
      </c>
      <c r="F2644" s="195">
        <f t="shared" ca="1" si="201"/>
        <v>208.97671962546139</v>
      </c>
      <c r="G2644" s="195">
        <f t="shared" ca="1" si="202"/>
        <v>0</v>
      </c>
      <c r="H2644" s="195">
        <f t="shared" ca="1" si="203"/>
        <v>0</v>
      </c>
      <c r="O2644" s="154"/>
      <c r="P2644" s="154"/>
    </row>
    <row r="2645" spans="3:16" hidden="1" outlineLevel="2">
      <c r="C2645" s="179">
        <v>2621</v>
      </c>
      <c r="D2645" s="195">
        <f t="shared" ca="1" si="204"/>
        <v>0.96802621108599995</v>
      </c>
      <c r="E2645" s="195">
        <f t="shared" ca="1" si="200"/>
        <v>304.46632093192108</v>
      </c>
      <c r="F2645" s="195">
        <f t="shared" ca="1" si="201"/>
        <v>290.53084096030915</v>
      </c>
      <c r="G2645" s="195">
        <f t="shared" ca="1" si="202"/>
        <v>54.466320931921075</v>
      </c>
      <c r="H2645" s="195">
        <f t="shared" ca="1" si="203"/>
        <v>40.530840960309149</v>
      </c>
      <c r="O2645" s="154"/>
      <c r="P2645" s="154"/>
    </row>
    <row r="2646" spans="3:16" hidden="1" outlineLevel="2">
      <c r="C2646" s="179">
        <v>2622</v>
      </c>
      <c r="D2646" s="195">
        <f t="shared" ca="1" si="204"/>
        <v>1.5055011906142104</v>
      </c>
      <c r="E2646" s="195">
        <f t="shared" ca="1" si="200"/>
        <v>342.6303474721409</v>
      </c>
      <c r="F2646" s="195">
        <f t="shared" ca="1" si="201"/>
        <v>316.54068850075242</v>
      </c>
      <c r="G2646" s="195">
        <f t="shared" ca="1" si="202"/>
        <v>92.630347472140897</v>
      </c>
      <c r="H2646" s="195">
        <f t="shared" ca="1" si="203"/>
        <v>66.540688500752424</v>
      </c>
      <c r="O2646" s="154"/>
      <c r="P2646" s="154"/>
    </row>
    <row r="2647" spans="3:16" hidden="1" outlineLevel="2">
      <c r="C2647" s="179">
        <v>2623</v>
      </c>
      <c r="D2647" s="195">
        <f t="shared" ca="1" si="204"/>
        <v>0.89034564136148842</v>
      </c>
      <c r="E2647" s="195">
        <f t="shared" ca="1" si="200"/>
        <v>299.31389436736225</v>
      </c>
      <c r="F2647" s="195">
        <f t="shared" ca="1" si="201"/>
        <v>286.95274379471931</v>
      </c>
      <c r="G2647" s="195">
        <f t="shared" ca="1" si="202"/>
        <v>49.313894367362252</v>
      </c>
      <c r="H2647" s="195">
        <f t="shared" ca="1" si="203"/>
        <v>36.952743794719311</v>
      </c>
      <c r="O2647" s="154"/>
      <c r="P2647" s="154"/>
    </row>
    <row r="2648" spans="3:16" hidden="1" outlineLevel="2">
      <c r="C2648" s="179">
        <v>2624</v>
      </c>
      <c r="D2648" s="195">
        <f t="shared" ca="1" si="204"/>
        <v>-3.0192958339993536</v>
      </c>
      <c r="E2648" s="195">
        <f t="shared" ca="1" si="200"/>
        <v>126.78379917296152</v>
      </c>
      <c r="F2648" s="195">
        <f t="shared" ca="1" si="201"/>
        <v>153.79523944331243</v>
      </c>
      <c r="G2648" s="195">
        <f t="shared" ca="1" si="202"/>
        <v>0</v>
      </c>
      <c r="H2648" s="195">
        <f t="shared" ca="1" si="203"/>
        <v>0</v>
      </c>
      <c r="O2648" s="154"/>
      <c r="P2648" s="154"/>
    </row>
    <row r="2649" spans="3:16" hidden="1" outlineLevel="2">
      <c r="C2649" s="179">
        <v>2625</v>
      </c>
      <c r="D2649" s="195">
        <f t="shared" ca="1" si="204"/>
        <v>-2.9675935336394081</v>
      </c>
      <c r="E2649" s="195">
        <f t="shared" ref="E2649:E2712" ca="1" si="205">$H$9 * EXP(($H$17 - $H$18 - ($H$11^2)/2)*$H$14 + $H$11*SQRT($H$14)*D2649)</f>
        <v>128.23225008808501</v>
      </c>
      <c r="F2649" s="195">
        <f t="shared" ref="F2649:F2712" ca="1" si="206">$H$9 * EXP(($H$17 - $H$18 - ($H$12^2)/2)*$H$14 + $H$12*SQRT($H$14)*D2649)</f>
        <v>155.06897902522127</v>
      </c>
      <c r="G2649" s="195">
        <f t="shared" ref="G2649:G2712" ca="1" si="207">MAX(E2649-$H$16, 0)</f>
        <v>0</v>
      </c>
      <c r="H2649" s="195">
        <f t="shared" ref="H2649:H2712" ca="1" si="208">MAX(F2649-$H$16, 0)</f>
        <v>0</v>
      </c>
      <c r="O2649" s="154"/>
      <c r="P2649" s="154"/>
    </row>
    <row r="2650" spans="3:16" hidden="1" outlineLevel="2">
      <c r="C2650" s="179">
        <v>2626</v>
      </c>
      <c r="D2650" s="195">
        <f t="shared" ref="D2650:D2713" ca="1" si="209">_xlfn.NORM.S.INV(RAND())</f>
        <v>0.67843226306077409</v>
      </c>
      <c r="E2650" s="195">
        <f t="shared" ca="1" si="205"/>
        <v>285.697095459975</v>
      </c>
      <c r="F2650" s="195">
        <f t="shared" ca="1" si="206"/>
        <v>277.41415358952185</v>
      </c>
      <c r="G2650" s="195">
        <f t="shared" ca="1" si="207"/>
        <v>35.697095459975003</v>
      </c>
      <c r="H2650" s="195">
        <f t="shared" ca="1" si="208"/>
        <v>27.414153589521845</v>
      </c>
      <c r="O2650" s="154"/>
      <c r="P2650" s="154"/>
    </row>
    <row r="2651" spans="3:16" hidden="1" outlineLevel="2">
      <c r="C2651" s="179">
        <v>2627</v>
      </c>
      <c r="D2651" s="195">
        <f t="shared" ca="1" si="209"/>
        <v>-1.1153999419120137</v>
      </c>
      <c r="E2651" s="195">
        <f t="shared" ca="1" si="205"/>
        <v>192.63535785900777</v>
      </c>
      <c r="F2651" s="195">
        <f t="shared" ca="1" si="206"/>
        <v>208.3763688662581</v>
      </c>
      <c r="G2651" s="195">
        <f t="shared" ca="1" si="207"/>
        <v>0</v>
      </c>
      <c r="H2651" s="195">
        <f t="shared" ca="1" si="208"/>
        <v>0</v>
      </c>
      <c r="O2651" s="154"/>
      <c r="P2651" s="154"/>
    </row>
    <row r="2652" spans="3:16" hidden="1" outlineLevel="2">
      <c r="C2652" s="179">
        <v>2628</v>
      </c>
      <c r="D2652" s="195">
        <f t="shared" ca="1" si="209"/>
        <v>0.19751641448435228</v>
      </c>
      <c r="E2652" s="195">
        <f t="shared" ca="1" si="205"/>
        <v>257.04916905531059</v>
      </c>
      <c r="F2652" s="195">
        <f t="shared" ca="1" si="206"/>
        <v>256.92705503177291</v>
      </c>
      <c r="G2652" s="195">
        <f t="shared" ca="1" si="207"/>
        <v>7.0491690553105855</v>
      </c>
      <c r="H2652" s="195">
        <f t="shared" ca="1" si="208"/>
        <v>6.9270550317729089</v>
      </c>
      <c r="O2652" s="154"/>
      <c r="P2652" s="154"/>
    </row>
    <row r="2653" spans="3:16" hidden="1" outlineLevel="2">
      <c r="C2653" s="179">
        <v>2629</v>
      </c>
      <c r="D2653" s="195">
        <f t="shared" ca="1" si="209"/>
        <v>-0.27683085846929845</v>
      </c>
      <c r="E2653" s="195">
        <f t="shared" ca="1" si="205"/>
        <v>231.60789824737927</v>
      </c>
      <c r="F2653" s="195">
        <f t="shared" ca="1" si="206"/>
        <v>238.20240747937436</v>
      </c>
      <c r="G2653" s="195">
        <f t="shared" ca="1" si="207"/>
        <v>0</v>
      </c>
      <c r="H2653" s="195">
        <f t="shared" ca="1" si="208"/>
        <v>0</v>
      </c>
      <c r="O2653" s="154"/>
      <c r="P2653" s="154"/>
    </row>
    <row r="2654" spans="3:16" hidden="1" outlineLevel="2">
      <c r="C2654" s="179">
        <v>2630</v>
      </c>
      <c r="D2654" s="195">
        <f t="shared" ca="1" si="209"/>
        <v>2.3650836338267855</v>
      </c>
      <c r="E2654" s="195">
        <f t="shared" ca="1" si="205"/>
        <v>413.85509911617709</v>
      </c>
      <c r="F2654" s="195">
        <f t="shared" ca="1" si="206"/>
        <v>363.06390074503008</v>
      </c>
      <c r="G2654" s="195">
        <f t="shared" ca="1" si="207"/>
        <v>163.85509911617709</v>
      </c>
      <c r="H2654" s="195">
        <f t="shared" ca="1" si="208"/>
        <v>113.06390074503008</v>
      </c>
      <c r="O2654" s="154"/>
      <c r="P2654" s="154"/>
    </row>
    <row r="2655" spans="3:16" hidden="1" outlineLevel="2">
      <c r="C2655" s="179">
        <v>2631</v>
      </c>
      <c r="D2655" s="195">
        <f t="shared" ca="1" si="209"/>
        <v>-1.1847209111067214</v>
      </c>
      <c r="E2655" s="195">
        <f t="shared" ca="1" si="205"/>
        <v>189.72357793198526</v>
      </c>
      <c r="F2655" s="195">
        <f t="shared" ca="1" si="206"/>
        <v>206.08471196455758</v>
      </c>
      <c r="G2655" s="195">
        <f t="shared" ca="1" si="207"/>
        <v>0</v>
      </c>
      <c r="H2655" s="195">
        <f t="shared" ca="1" si="208"/>
        <v>0</v>
      </c>
      <c r="O2655" s="154"/>
      <c r="P2655" s="154"/>
    </row>
    <row r="2656" spans="3:16" hidden="1" outlineLevel="2">
      <c r="C2656" s="179">
        <v>2632</v>
      </c>
      <c r="D2656" s="195">
        <f t="shared" ca="1" si="209"/>
        <v>0.42726500631131942</v>
      </c>
      <c r="E2656" s="195">
        <f t="shared" ca="1" si="205"/>
        <v>270.35793222484631</v>
      </c>
      <c r="F2656" s="195">
        <f t="shared" ca="1" si="206"/>
        <v>266.51844071137197</v>
      </c>
      <c r="G2656" s="195">
        <f t="shared" ca="1" si="207"/>
        <v>20.357932224846309</v>
      </c>
      <c r="H2656" s="195">
        <f t="shared" ca="1" si="208"/>
        <v>16.518440711371966</v>
      </c>
      <c r="O2656" s="154"/>
      <c r="P2656" s="154"/>
    </row>
    <row r="2657" spans="3:16" hidden="1" outlineLevel="2">
      <c r="C2657" s="179">
        <v>2633</v>
      </c>
      <c r="D2657" s="195">
        <f t="shared" ca="1" si="209"/>
        <v>-0.49617248877528008</v>
      </c>
      <c r="E2657" s="195">
        <f t="shared" ca="1" si="205"/>
        <v>220.71075661612679</v>
      </c>
      <c r="F2657" s="195">
        <f t="shared" ca="1" si="206"/>
        <v>230.01159842999243</v>
      </c>
      <c r="G2657" s="195">
        <f t="shared" ca="1" si="207"/>
        <v>0</v>
      </c>
      <c r="H2657" s="195">
        <f t="shared" ca="1" si="208"/>
        <v>0</v>
      </c>
      <c r="O2657" s="154"/>
      <c r="P2657" s="154"/>
    </row>
    <row r="2658" spans="3:16" hidden="1" outlineLevel="2">
      <c r="C2658" s="179">
        <v>2634</v>
      </c>
      <c r="D2658" s="195">
        <f t="shared" ca="1" si="209"/>
        <v>-0.84470672992714479</v>
      </c>
      <c r="E2658" s="195">
        <f t="shared" ca="1" si="205"/>
        <v>204.44001552789831</v>
      </c>
      <c r="F2658" s="195">
        <f t="shared" ca="1" si="206"/>
        <v>217.57180401366844</v>
      </c>
      <c r="G2658" s="195">
        <f t="shared" ca="1" si="207"/>
        <v>0</v>
      </c>
      <c r="H2658" s="195">
        <f t="shared" ca="1" si="208"/>
        <v>0</v>
      </c>
      <c r="O2658" s="154"/>
      <c r="P2658" s="154"/>
    </row>
    <row r="2659" spans="3:16" hidden="1" outlineLevel="2">
      <c r="C2659" s="179">
        <v>2635</v>
      </c>
      <c r="D2659" s="195">
        <f t="shared" ca="1" si="209"/>
        <v>-0.8182368477356764</v>
      </c>
      <c r="E2659" s="195">
        <f t="shared" ca="1" si="205"/>
        <v>205.63247187607618</v>
      </c>
      <c r="F2659" s="195">
        <f t="shared" ca="1" si="206"/>
        <v>218.49248150038503</v>
      </c>
      <c r="G2659" s="195">
        <f t="shared" ca="1" si="207"/>
        <v>0</v>
      </c>
      <c r="H2659" s="195">
        <f t="shared" ca="1" si="208"/>
        <v>0</v>
      </c>
      <c r="O2659" s="154"/>
      <c r="P2659" s="154"/>
    </row>
    <row r="2660" spans="3:16" hidden="1" outlineLevel="2">
      <c r="C2660" s="179">
        <v>2636</v>
      </c>
      <c r="D2660" s="195">
        <f t="shared" ca="1" si="209"/>
        <v>-1.3116424909798818</v>
      </c>
      <c r="E2660" s="195">
        <f t="shared" ca="1" si="205"/>
        <v>184.50591037188417</v>
      </c>
      <c r="F2660" s="195">
        <f t="shared" ca="1" si="206"/>
        <v>201.95397429425486</v>
      </c>
      <c r="G2660" s="195">
        <f t="shared" ca="1" si="207"/>
        <v>0</v>
      </c>
      <c r="H2660" s="195">
        <f t="shared" ca="1" si="208"/>
        <v>0</v>
      </c>
      <c r="O2660" s="154"/>
      <c r="P2660" s="154"/>
    </row>
    <row r="2661" spans="3:16" hidden="1" outlineLevel="2">
      <c r="C2661" s="179">
        <v>2637</v>
      </c>
      <c r="D2661" s="195">
        <f t="shared" ca="1" si="209"/>
        <v>-0.67108795801500576</v>
      </c>
      <c r="E2661" s="195">
        <f t="shared" ca="1" si="205"/>
        <v>212.38939907030192</v>
      </c>
      <c r="F2661" s="195">
        <f t="shared" ca="1" si="206"/>
        <v>223.68211244837474</v>
      </c>
      <c r="G2661" s="195">
        <f t="shared" ca="1" si="207"/>
        <v>0</v>
      </c>
      <c r="H2661" s="195">
        <f t="shared" ca="1" si="208"/>
        <v>0</v>
      </c>
      <c r="O2661" s="154"/>
      <c r="P2661" s="154"/>
    </row>
    <row r="2662" spans="3:16" hidden="1" outlineLevel="2">
      <c r="C2662" s="179">
        <v>2638</v>
      </c>
      <c r="D2662" s="195">
        <f t="shared" ca="1" si="209"/>
        <v>-0.12858076090601414</v>
      </c>
      <c r="E2662" s="195">
        <f t="shared" ca="1" si="205"/>
        <v>239.27624478340945</v>
      </c>
      <c r="F2662" s="195">
        <f t="shared" ca="1" si="206"/>
        <v>243.90303177178626</v>
      </c>
      <c r="G2662" s="195">
        <f t="shared" ca="1" si="207"/>
        <v>0</v>
      </c>
      <c r="H2662" s="195">
        <f t="shared" ca="1" si="208"/>
        <v>0</v>
      </c>
      <c r="O2662" s="154"/>
      <c r="P2662" s="154"/>
    </row>
    <row r="2663" spans="3:16" hidden="1" outlineLevel="2">
      <c r="C2663" s="179">
        <v>2639</v>
      </c>
      <c r="D2663" s="195">
        <f t="shared" ca="1" si="209"/>
        <v>-1.5843066012210889</v>
      </c>
      <c r="E2663" s="195">
        <f t="shared" ca="1" si="205"/>
        <v>173.77700810910881</v>
      </c>
      <c r="F2663" s="195">
        <f t="shared" ca="1" si="206"/>
        <v>193.35780602193626</v>
      </c>
      <c r="G2663" s="195">
        <f t="shared" ca="1" si="207"/>
        <v>0</v>
      </c>
      <c r="H2663" s="195">
        <f t="shared" ca="1" si="208"/>
        <v>0</v>
      </c>
      <c r="O2663" s="154"/>
      <c r="P2663" s="154"/>
    </row>
    <row r="2664" spans="3:16" hidden="1" outlineLevel="2">
      <c r="C2664" s="179">
        <v>2640</v>
      </c>
      <c r="D2664" s="195">
        <f t="shared" ca="1" si="209"/>
        <v>2.1859161044031459</v>
      </c>
      <c r="E2664" s="195">
        <f t="shared" ca="1" si="205"/>
        <v>397.87981737674392</v>
      </c>
      <c r="F2664" s="195">
        <f t="shared" ca="1" si="206"/>
        <v>352.83365045304743</v>
      </c>
      <c r="G2664" s="195">
        <f t="shared" ca="1" si="207"/>
        <v>147.87981737674392</v>
      </c>
      <c r="H2664" s="195">
        <f t="shared" ca="1" si="208"/>
        <v>102.83365045304743</v>
      </c>
      <c r="O2664" s="154"/>
      <c r="P2664" s="154"/>
    </row>
    <row r="2665" spans="3:16" hidden="1" outlineLevel="2">
      <c r="C2665" s="179">
        <v>2641</v>
      </c>
      <c r="D2665" s="195">
        <f t="shared" ca="1" si="209"/>
        <v>5.9398057207927677E-3</v>
      </c>
      <c r="E2665" s="195">
        <f t="shared" ca="1" si="205"/>
        <v>246.45391025101651</v>
      </c>
      <c r="F2665" s="195">
        <f t="shared" ca="1" si="206"/>
        <v>249.19369087812018</v>
      </c>
      <c r="G2665" s="195">
        <f t="shared" ca="1" si="207"/>
        <v>0</v>
      </c>
      <c r="H2665" s="195">
        <f t="shared" ca="1" si="208"/>
        <v>0</v>
      </c>
      <c r="O2665" s="154"/>
      <c r="P2665" s="154"/>
    </row>
    <row r="2666" spans="3:16" hidden="1" outlineLevel="2">
      <c r="C2666" s="179">
        <v>2642</v>
      </c>
      <c r="D2666" s="195">
        <f t="shared" ca="1" si="209"/>
        <v>-0.11404381361523484</v>
      </c>
      <c r="E2666" s="195">
        <f t="shared" ca="1" si="205"/>
        <v>240.04171380687785</v>
      </c>
      <c r="F2666" s="195">
        <f t="shared" ca="1" si="206"/>
        <v>244.4693098155787</v>
      </c>
      <c r="G2666" s="195">
        <f t="shared" ca="1" si="207"/>
        <v>0</v>
      </c>
      <c r="H2666" s="195">
        <f t="shared" ca="1" si="208"/>
        <v>0</v>
      </c>
      <c r="O2666" s="154"/>
      <c r="P2666" s="154"/>
    </row>
    <row r="2667" spans="3:16" hidden="1" outlineLevel="2">
      <c r="C2667" s="179">
        <v>2643</v>
      </c>
      <c r="D2667" s="195">
        <f t="shared" ca="1" si="209"/>
        <v>0.21313002637236442</v>
      </c>
      <c r="E2667" s="195">
        <f t="shared" ca="1" si="205"/>
        <v>257.93250479326815</v>
      </c>
      <c r="F2667" s="195">
        <f t="shared" ca="1" si="206"/>
        <v>257.56780683785462</v>
      </c>
      <c r="G2667" s="195">
        <f t="shared" ca="1" si="207"/>
        <v>7.9325047932681514</v>
      </c>
      <c r="H2667" s="195">
        <f t="shared" ca="1" si="208"/>
        <v>7.5678068378546186</v>
      </c>
      <c r="O2667" s="154"/>
      <c r="P2667" s="154"/>
    </row>
    <row r="2668" spans="3:16" hidden="1" outlineLevel="2">
      <c r="C2668" s="179">
        <v>2644</v>
      </c>
      <c r="D2668" s="195">
        <f t="shared" ca="1" si="209"/>
        <v>0.37960557692335872</v>
      </c>
      <c r="E2668" s="195">
        <f t="shared" ca="1" si="205"/>
        <v>267.54164370455527</v>
      </c>
      <c r="F2668" s="195">
        <f t="shared" ca="1" si="206"/>
        <v>264.49978703479735</v>
      </c>
      <c r="G2668" s="195">
        <f t="shared" ca="1" si="207"/>
        <v>17.54164370455527</v>
      </c>
      <c r="H2668" s="195">
        <f t="shared" ca="1" si="208"/>
        <v>14.49978703479735</v>
      </c>
      <c r="O2668" s="154"/>
      <c r="P2668" s="154"/>
    </row>
    <row r="2669" spans="3:16" hidden="1" outlineLevel="2">
      <c r="C2669" s="179">
        <v>2645</v>
      </c>
      <c r="D2669" s="195">
        <f t="shared" ca="1" si="209"/>
        <v>0.38284367346256154</v>
      </c>
      <c r="E2669" s="195">
        <f t="shared" ca="1" si="205"/>
        <v>267.73205677362961</v>
      </c>
      <c r="F2669" s="195">
        <f t="shared" ca="1" si="206"/>
        <v>264.63645380539464</v>
      </c>
      <c r="G2669" s="195">
        <f t="shared" ca="1" si="207"/>
        <v>17.732056773629608</v>
      </c>
      <c r="H2669" s="195">
        <f t="shared" ca="1" si="208"/>
        <v>14.636453805394638</v>
      </c>
      <c r="O2669" s="154"/>
      <c r="P2669" s="154"/>
    </row>
    <row r="2670" spans="3:16" hidden="1" outlineLevel="2">
      <c r="C2670" s="179">
        <v>2646</v>
      </c>
      <c r="D2670" s="195">
        <f t="shared" ca="1" si="209"/>
        <v>0.54821929759596189</v>
      </c>
      <c r="E2670" s="195">
        <f t="shared" ca="1" si="205"/>
        <v>277.63916733714291</v>
      </c>
      <c r="F2670" s="195">
        <f t="shared" ca="1" si="206"/>
        <v>271.71099316948056</v>
      </c>
      <c r="G2670" s="195">
        <f t="shared" ca="1" si="207"/>
        <v>27.639167337142908</v>
      </c>
      <c r="H2670" s="195">
        <f t="shared" ca="1" si="208"/>
        <v>21.71099316948056</v>
      </c>
      <c r="O2670" s="154"/>
      <c r="P2670" s="154"/>
    </row>
    <row r="2671" spans="3:16" hidden="1" outlineLevel="2">
      <c r="C2671" s="179">
        <v>2647</v>
      </c>
      <c r="D2671" s="195">
        <f t="shared" ca="1" si="209"/>
        <v>-1.0281761388878969</v>
      </c>
      <c r="E2671" s="195">
        <f t="shared" ca="1" si="205"/>
        <v>196.36270843296171</v>
      </c>
      <c r="F2671" s="195">
        <f t="shared" ca="1" si="206"/>
        <v>211.29610861112329</v>
      </c>
      <c r="G2671" s="195">
        <f t="shared" ca="1" si="207"/>
        <v>0</v>
      </c>
      <c r="H2671" s="195">
        <f t="shared" ca="1" si="208"/>
        <v>0</v>
      </c>
      <c r="O2671" s="154"/>
      <c r="P2671" s="154"/>
    </row>
    <row r="2672" spans="3:16" hidden="1" outlineLevel="2">
      <c r="C2672" s="179">
        <v>2648</v>
      </c>
      <c r="D2672" s="195">
        <f t="shared" ca="1" si="209"/>
        <v>-1.0164472613657907</v>
      </c>
      <c r="E2672" s="195">
        <f t="shared" ca="1" si="205"/>
        <v>196.86939133147305</v>
      </c>
      <c r="F2672" s="195">
        <f t="shared" ca="1" si="206"/>
        <v>211.691830388011</v>
      </c>
      <c r="G2672" s="195">
        <f t="shared" ca="1" si="207"/>
        <v>0</v>
      </c>
      <c r="H2672" s="195">
        <f t="shared" ca="1" si="208"/>
        <v>0</v>
      </c>
      <c r="O2672" s="154"/>
      <c r="P2672" s="154"/>
    </row>
    <row r="2673" spans="3:16" hidden="1" outlineLevel="2">
      <c r="C2673" s="179">
        <v>2649</v>
      </c>
      <c r="D2673" s="195">
        <f t="shared" ca="1" si="209"/>
        <v>1.5837431711097316</v>
      </c>
      <c r="E2673" s="195">
        <f t="shared" ca="1" si="205"/>
        <v>348.57142273828464</v>
      </c>
      <c r="F2673" s="195">
        <f t="shared" ca="1" si="206"/>
        <v>320.51643066635518</v>
      </c>
      <c r="G2673" s="195">
        <f t="shared" ca="1" si="207"/>
        <v>98.571422738284639</v>
      </c>
      <c r="H2673" s="195">
        <f t="shared" ca="1" si="208"/>
        <v>70.516430666355177</v>
      </c>
      <c r="O2673" s="154"/>
      <c r="P2673" s="154"/>
    </row>
    <row r="2674" spans="3:16" hidden="1" outlineLevel="2">
      <c r="C2674" s="179">
        <v>2650</v>
      </c>
      <c r="D2674" s="195">
        <f t="shared" ca="1" si="209"/>
        <v>0.37906361482499579</v>
      </c>
      <c r="E2674" s="195">
        <f t="shared" ca="1" si="205"/>
        <v>267.50978739094069</v>
      </c>
      <c r="F2674" s="195">
        <f t="shared" ca="1" si="206"/>
        <v>264.4769199340156</v>
      </c>
      <c r="G2674" s="195">
        <f t="shared" ca="1" si="207"/>
        <v>17.509787390940687</v>
      </c>
      <c r="H2674" s="195">
        <f t="shared" ca="1" si="208"/>
        <v>14.476919934015598</v>
      </c>
      <c r="O2674" s="154"/>
      <c r="P2674" s="154"/>
    </row>
    <row r="2675" spans="3:16" hidden="1" outlineLevel="2">
      <c r="C2675" s="179">
        <v>2651</v>
      </c>
      <c r="D2675" s="195">
        <f t="shared" ca="1" si="209"/>
        <v>0.87727078053433427</v>
      </c>
      <c r="E2675" s="195">
        <f t="shared" ca="1" si="205"/>
        <v>298.45527365577334</v>
      </c>
      <c r="F2675" s="195">
        <f t="shared" ca="1" si="206"/>
        <v>286.35484146313746</v>
      </c>
      <c r="G2675" s="195">
        <f t="shared" ca="1" si="207"/>
        <v>48.45527365577334</v>
      </c>
      <c r="H2675" s="195">
        <f t="shared" ca="1" si="208"/>
        <v>36.354841463137461</v>
      </c>
      <c r="O2675" s="154"/>
      <c r="P2675" s="154"/>
    </row>
    <row r="2676" spans="3:16" hidden="1" outlineLevel="2">
      <c r="C2676" s="179">
        <v>2652</v>
      </c>
      <c r="D2676" s="195">
        <f t="shared" ca="1" si="209"/>
        <v>0.50684955277099208</v>
      </c>
      <c r="E2676" s="195">
        <f t="shared" ca="1" si="205"/>
        <v>275.12697803702667</v>
      </c>
      <c r="F2676" s="195">
        <f t="shared" ca="1" si="206"/>
        <v>269.92370990056668</v>
      </c>
      <c r="G2676" s="195">
        <f t="shared" ca="1" si="207"/>
        <v>25.126978037026674</v>
      </c>
      <c r="H2676" s="195">
        <f t="shared" ca="1" si="208"/>
        <v>19.923709900566678</v>
      </c>
      <c r="O2676" s="154"/>
      <c r="P2676" s="154"/>
    </row>
    <row r="2677" spans="3:16" hidden="1" outlineLevel="2">
      <c r="C2677" s="179">
        <v>2653</v>
      </c>
      <c r="D2677" s="195">
        <f t="shared" ca="1" si="209"/>
        <v>-0.30922097023177125</v>
      </c>
      <c r="E2677" s="195">
        <f t="shared" ca="1" si="205"/>
        <v>229.96548498281231</v>
      </c>
      <c r="F2677" s="195">
        <f t="shared" ca="1" si="206"/>
        <v>236.97476279119715</v>
      </c>
      <c r="G2677" s="195">
        <f t="shared" ca="1" si="207"/>
        <v>0</v>
      </c>
      <c r="H2677" s="195">
        <f t="shared" ca="1" si="208"/>
        <v>0</v>
      </c>
      <c r="O2677" s="154"/>
      <c r="P2677" s="154"/>
    </row>
    <row r="2678" spans="3:16" hidden="1" outlineLevel="2">
      <c r="C2678" s="179">
        <v>2654</v>
      </c>
      <c r="D2678" s="195">
        <f t="shared" ca="1" si="209"/>
        <v>1.6930086972182574</v>
      </c>
      <c r="E2678" s="195">
        <f t="shared" ca="1" si="205"/>
        <v>357.04095776250813</v>
      </c>
      <c r="F2678" s="195">
        <f t="shared" ca="1" si="206"/>
        <v>326.15228367397845</v>
      </c>
      <c r="G2678" s="195">
        <f t="shared" ca="1" si="207"/>
        <v>107.04095776250813</v>
      </c>
      <c r="H2678" s="195">
        <f t="shared" ca="1" si="208"/>
        <v>76.152283673978445</v>
      </c>
      <c r="O2678" s="154"/>
      <c r="P2678" s="154"/>
    </row>
    <row r="2679" spans="3:16" hidden="1" outlineLevel="2">
      <c r="C2679" s="179">
        <v>2655</v>
      </c>
      <c r="D2679" s="195">
        <f t="shared" ca="1" si="209"/>
        <v>-0.15695036803928156</v>
      </c>
      <c r="E2679" s="195">
        <f t="shared" ca="1" si="205"/>
        <v>237.78941536597719</v>
      </c>
      <c r="F2679" s="195">
        <f t="shared" ca="1" si="206"/>
        <v>242.8016857738194</v>
      </c>
      <c r="G2679" s="195">
        <f t="shared" ca="1" si="207"/>
        <v>0</v>
      </c>
      <c r="H2679" s="195">
        <f t="shared" ca="1" si="208"/>
        <v>0</v>
      </c>
      <c r="O2679" s="154"/>
      <c r="P2679" s="154"/>
    </row>
    <row r="2680" spans="3:16" hidden="1" outlineLevel="2">
      <c r="C2680" s="179">
        <v>2656</v>
      </c>
      <c r="D2680" s="195">
        <f t="shared" ca="1" si="209"/>
        <v>7.0778717121077028E-2</v>
      </c>
      <c r="E2680" s="195">
        <f t="shared" ca="1" si="205"/>
        <v>249.99005208446155</v>
      </c>
      <c r="F2680" s="195">
        <f t="shared" ca="1" si="206"/>
        <v>251.78462525411572</v>
      </c>
      <c r="G2680" s="195">
        <f t="shared" ca="1" si="207"/>
        <v>0</v>
      </c>
      <c r="H2680" s="195">
        <f t="shared" ca="1" si="208"/>
        <v>1.7846252541157241</v>
      </c>
      <c r="O2680" s="154"/>
      <c r="P2680" s="154"/>
    </row>
    <row r="2681" spans="3:16" hidden="1" outlineLevel="2">
      <c r="C2681" s="179">
        <v>2657</v>
      </c>
      <c r="D2681" s="195">
        <f t="shared" ca="1" si="209"/>
        <v>-0.94383331842589846</v>
      </c>
      <c r="E2681" s="195">
        <f t="shared" ca="1" si="205"/>
        <v>200.03551848116766</v>
      </c>
      <c r="F2681" s="195">
        <f t="shared" ca="1" si="206"/>
        <v>214.15831039929026</v>
      </c>
      <c r="G2681" s="195">
        <f t="shared" ca="1" si="207"/>
        <v>0</v>
      </c>
      <c r="H2681" s="195">
        <f t="shared" ca="1" si="208"/>
        <v>0</v>
      </c>
      <c r="O2681" s="154"/>
      <c r="P2681" s="154"/>
    </row>
    <row r="2682" spans="3:16" hidden="1" outlineLevel="2">
      <c r="C2682" s="179">
        <v>2658</v>
      </c>
      <c r="D2682" s="195">
        <f t="shared" ca="1" si="209"/>
        <v>0.77285179987329722</v>
      </c>
      <c r="E2682" s="195">
        <f t="shared" ca="1" si="205"/>
        <v>291.68591691137055</v>
      </c>
      <c r="F2682" s="195">
        <f t="shared" ca="1" si="206"/>
        <v>281.6243369175258</v>
      </c>
      <c r="G2682" s="195">
        <f t="shared" ca="1" si="207"/>
        <v>41.685916911370555</v>
      </c>
      <c r="H2682" s="195">
        <f t="shared" ca="1" si="208"/>
        <v>31.624336917525795</v>
      </c>
      <c r="O2682" s="154"/>
      <c r="P2682" s="154"/>
    </row>
    <row r="2683" spans="3:16" hidden="1" outlineLevel="2">
      <c r="C2683" s="179">
        <v>2659</v>
      </c>
      <c r="D2683" s="195">
        <f t="shared" ca="1" si="209"/>
        <v>-1.4219053531408981</v>
      </c>
      <c r="E2683" s="195">
        <f t="shared" ca="1" si="205"/>
        <v>180.08969220238953</v>
      </c>
      <c r="F2683" s="195">
        <f t="shared" ca="1" si="206"/>
        <v>198.43267215647191</v>
      </c>
      <c r="G2683" s="195">
        <f t="shared" ca="1" si="207"/>
        <v>0</v>
      </c>
      <c r="H2683" s="195">
        <f t="shared" ca="1" si="208"/>
        <v>0</v>
      </c>
      <c r="O2683" s="154"/>
      <c r="P2683" s="154"/>
    </row>
    <row r="2684" spans="3:16" hidden="1" outlineLevel="2">
      <c r="C2684" s="179">
        <v>2660</v>
      </c>
      <c r="D2684" s="195">
        <f t="shared" ca="1" si="209"/>
        <v>-1.6520827270364664</v>
      </c>
      <c r="E2684" s="195">
        <f t="shared" ca="1" si="205"/>
        <v>171.20838435660522</v>
      </c>
      <c r="F2684" s="195">
        <f t="shared" ca="1" si="206"/>
        <v>191.27845230734607</v>
      </c>
      <c r="G2684" s="195">
        <f t="shared" ca="1" si="207"/>
        <v>0</v>
      </c>
      <c r="H2684" s="195">
        <f t="shared" ca="1" si="208"/>
        <v>0</v>
      </c>
      <c r="O2684" s="154"/>
      <c r="P2684" s="154"/>
    </row>
    <row r="2685" spans="3:16" hidden="1" outlineLevel="2">
      <c r="C2685" s="179">
        <v>2661</v>
      </c>
      <c r="D2685" s="195">
        <f t="shared" ca="1" si="209"/>
        <v>-0.22655027748406956</v>
      </c>
      <c r="E2685" s="195">
        <f t="shared" ca="1" si="205"/>
        <v>234.1807564371716</v>
      </c>
      <c r="F2685" s="195">
        <f t="shared" ca="1" si="206"/>
        <v>240.12074492062519</v>
      </c>
      <c r="G2685" s="195">
        <f t="shared" ca="1" si="207"/>
        <v>0</v>
      </c>
      <c r="H2685" s="195">
        <f t="shared" ca="1" si="208"/>
        <v>0</v>
      </c>
      <c r="O2685" s="154"/>
      <c r="P2685" s="154"/>
    </row>
    <row r="2686" spans="3:16" hidden="1" outlineLevel="2">
      <c r="C2686" s="179">
        <v>2662</v>
      </c>
      <c r="D2686" s="195">
        <f t="shared" ca="1" si="209"/>
        <v>-0.2993000735395393</v>
      </c>
      <c r="E2686" s="195">
        <f t="shared" ca="1" si="205"/>
        <v>230.46730510646415</v>
      </c>
      <c r="F2686" s="195">
        <f t="shared" ca="1" si="206"/>
        <v>237.35010929653495</v>
      </c>
      <c r="G2686" s="195">
        <f t="shared" ca="1" si="207"/>
        <v>0</v>
      </c>
      <c r="H2686" s="195">
        <f t="shared" ca="1" si="208"/>
        <v>0</v>
      </c>
      <c r="O2686" s="154"/>
      <c r="P2686" s="154"/>
    </row>
    <row r="2687" spans="3:16" hidden="1" outlineLevel="2">
      <c r="C2687" s="179">
        <v>2663</v>
      </c>
      <c r="D2687" s="195">
        <f t="shared" ca="1" si="209"/>
        <v>1.004677092404904</v>
      </c>
      <c r="E2687" s="195">
        <f t="shared" ca="1" si="205"/>
        <v>306.92801773396178</v>
      </c>
      <c r="F2687" s="195">
        <f t="shared" ca="1" si="206"/>
        <v>292.23449944846675</v>
      </c>
      <c r="G2687" s="195">
        <f t="shared" ca="1" si="207"/>
        <v>56.928017733961781</v>
      </c>
      <c r="H2687" s="195">
        <f t="shared" ca="1" si="208"/>
        <v>42.23449944846675</v>
      </c>
      <c r="O2687" s="154"/>
      <c r="P2687" s="154"/>
    </row>
    <row r="2688" spans="3:16" hidden="1" outlineLevel="2">
      <c r="C2688" s="179">
        <v>2664</v>
      </c>
      <c r="D2688" s="195">
        <f t="shared" ca="1" si="209"/>
        <v>0.97683330896016873</v>
      </c>
      <c r="E2688" s="195">
        <f t="shared" ca="1" si="205"/>
        <v>305.05605118969856</v>
      </c>
      <c r="F2688" s="195">
        <f t="shared" ca="1" si="206"/>
        <v>290.93931628200676</v>
      </c>
      <c r="G2688" s="195">
        <f t="shared" ca="1" si="207"/>
        <v>55.056051189698564</v>
      </c>
      <c r="H2688" s="195">
        <f t="shared" ca="1" si="208"/>
        <v>40.939316282006757</v>
      </c>
      <c r="O2688" s="154"/>
      <c r="P2688" s="154"/>
    </row>
    <row r="2689" spans="3:16" hidden="1" outlineLevel="2">
      <c r="C2689" s="179">
        <v>2665</v>
      </c>
      <c r="D2689" s="195">
        <f t="shared" ca="1" si="209"/>
        <v>-0.71786735292623205</v>
      </c>
      <c r="E2689" s="195">
        <f t="shared" ca="1" si="205"/>
        <v>210.21760551088653</v>
      </c>
      <c r="F2689" s="195">
        <f t="shared" ca="1" si="206"/>
        <v>222.01907504346184</v>
      </c>
      <c r="G2689" s="195">
        <f t="shared" ca="1" si="207"/>
        <v>0</v>
      </c>
      <c r="H2689" s="195">
        <f t="shared" ca="1" si="208"/>
        <v>0</v>
      </c>
      <c r="O2689" s="154"/>
      <c r="P2689" s="154"/>
    </row>
    <row r="2690" spans="3:16" hidden="1" outlineLevel="2">
      <c r="C2690" s="179">
        <v>2666</v>
      </c>
      <c r="D2690" s="195">
        <f t="shared" ca="1" si="209"/>
        <v>-0.95498160006463917</v>
      </c>
      <c r="E2690" s="195">
        <f t="shared" ca="1" si="205"/>
        <v>199.54614060315825</v>
      </c>
      <c r="F2690" s="195">
        <f t="shared" ca="1" si="206"/>
        <v>213.77777735887122</v>
      </c>
      <c r="G2690" s="195">
        <f t="shared" ca="1" si="207"/>
        <v>0</v>
      </c>
      <c r="H2690" s="195">
        <f t="shared" ca="1" si="208"/>
        <v>0</v>
      </c>
      <c r="O2690" s="154"/>
      <c r="P2690" s="154"/>
    </row>
    <row r="2691" spans="3:16" hidden="1" outlineLevel="2">
      <c r="C2691" s="179">
        <v>2667</v>
      </c>
      <c r="D2691" s="195">
        <f t="shared" ca="1" si="209"/>
        <v>-8.8419765581385257E-2</v>
      </c>
      <c r="E2691" s="195">
        <f t="shared" ca="1" si="205"/>
        <v>241.39696138870946</v>
      </c>
      <c r="F2691" s="195">
        <f t="shared" ca="1" si="206"/>
        <v>245.47068233228779</v>
      </c>
      <c r="G2691" s="195">
        <f t="shared" ca="1" si="207"/>
        <v>0</v>
      </c>
      <c r="H2691" s="195">
        <f t="shared" ca="1" si="208"/>
        <v>0</v>
      </c>
      <c r="O2691" s="154"/>
      <c r="P2691" s="154"/>
    </row>
    <row r="2692" spans="3:16" hidden="1" outlineLevel="2">
      <c r="C2692" s="179">
        <v>2668</v>
      </c>
      <c r="D2692" s="195">
        <f t="shared" ca="1" si="209"/>
        <v>0.68911510873010551</v>
      </c>
      <c r="E2692" s="195">
        <f t="shared" ca="1" si="205"/>
        <v>286.36846809191115</v>
      </c>
      <c r="F2692" s="195">
        <f t="shared" ca="1" si="206"/>
        <v>277.88732808022166</v>
      </c>
      <c r="G2692" s="195">
        <f t="shared" ca="1" si="207"/>
        <v>36.368468091911154</v>
      </c>
      <c r="H2692" s="195">
        <f t="shared" ca="1" si="208"/>
        <v>27.887328080221664</v>
      </c>
      <c r="O2692" s="154"/>
      <c r="P2692" s="154"/>
    </row>
    <row r="2693" spans="3:16" hidden="1" outlineLevel="2">
      <c r="C2693" s="179">
        <v>2669</v>
      </c>
      <c r="D2693" s="195">
        <f t="shared" ca="1" si="209"/>
        <v>1.6719075714146887</v>
      </c>
      <c r="E2693" s="195">
        <f t="shared" ca="1" si="205"/>
        <v>355.38945853555822</v>
      </c>
      <c r="F2693" s="195">
        <f t="shared" ca="1" si="206"/>
        <v>325.05623225237275</v>
      </c>
      <c r="G2693" s="195">
        <f t="shared" ca="1" si="207"/>
        <v>105.38945853555822</v>
      </c>
      <c r="H2693" s="195">
        <f t="shared" ca="1" si="208"/>
        <v>75.056232252372752</v>
      </c>
      <c r="O2693" s="154"/>
      <c r="P2693" s="154"/>
    </row>
    <row r="2694" spans="3:16" hidden="1" outlineLevel="2">
      <c r="C2694" s="179">
        <v>2670</v>
      </c>
      <c r="D2694" s="195">
        <f t="shared" ca="1" si="209"/>
        <v>0.16448270254503342</v>
      </c>
      <c r="E2694" s="195">
        <f t="shared" ca="1" si="205"/>
        <v>255.19025400506933</v>
      </c>
      <c r="F2694" s="195">
        <f t="shared" ca="1" si="206"/>
        <v>255.57666558073132</v>
      </c>
      <c r="G2694" s="195">
        <f t="shared" ca="1" si="207"/>
        <v>5.1902540050693347</v>
      </c>
      <c r="H2694" s="195">
        <f t="shared" ca="1" si="208"/>
        <v>5.5766655807313157</v>
      </c>
      <c r="O2694" s="154"/>
      <c r="P2694" s="154"/>
    </row>
    <row r="2695" spans="3:16" hidden="1" outlineLevel="2">
      <c r="C2695" s="179">
        <v>2671</v>
      </c>
      <c r="D2695" s="195">
        <f t="shared" ca="1" si="209"/>
        <v>0.78055279763998153</v>
      </c>
      <c r="E2695" s="195">
        <f t="shared" ca="1" si="205"/>
        <v>292.17987602065062</v>
      </c>
      <c r="F2695" s="195">
        <f t="shared" ca="1" si="206"/>
        <v>281.97053097946394</v>
      </c>
      <c r="G2695" s="195">
        <f t="shared" ca="1" si="207"/>
        <v>42.179876020650624</v>
      </c>
      <c r="H2695" s="195">
        <f t="shared" ca="1" si="208"/>
        <v>31.970530979463945</v>
      </c>
      <c r="O2695" s="154"/>
      <c r="P2695" s="154"/>
    </row>
    <row r="2696" spans="3:16" hidden="1" outlineLevel="2">
      <c r="C2696" s="179">
        <v>2672</v>
      </c>
      <c r="D2696" s="195">
        <f t="shared" ca="1" si="209"/>
        <v>1.7183879843900329</v>
      </c>
      <c r="E2696" s="195">
        <f t="shared" ca="1" si="205"/>
        <v>359.03746069574464</v>
      </c>
      <c r="F2696" s="195">
        <f t="shared" ca="1" si="206"/>
        <v>327.47545152619438</v>
      </c>
      <c r="G2696" s="195">
        <f t="shared" ca="1" si="207"/>
        <v>109.03746069574464</v>
      </c>
      <c r="H2696" s="195">
        <f t="shared" ca="1" si="208"/>
        <v>77.475451526194377</v>
      </c>
      <c r="O2696" s="154"/>
      <c r="P2696" s="154"/>
    </row>
    <row r="2697" spans="3:16" hidden="1" outlineLevel="2">
      <c r="C2697" s="179">
        <v>2673</v>
      </c>
      <c r="D2697" s="195">
        <f t="shared" ca="1" si="209"/>
        <v>-0.65620274170095516</v>
      </c>
      <c r="E2697" s="195">
        <f t="shared" ca="1" si="205"/>
        <v>213.08515903037292</v>
      </c>
      <c r="F2697" s="195">
        <f t="shared" ca="1" si="206"/>
        <v>224.21389953058406</v>
      </c>
      <c r="G2697" s="195">
        <f t="shared" ca="1" si="207"/>
        <v>0</v>
      </c>
      <c r="H2697" s="195">
        <f t="shared" ca="1" si="208"/>
        <v>0</v>
      </c>
      <c r="O2697" s="154"/>
      <c r="P2697" s="154"/>
    </row>
    <row r="2698" spans="3:16" hidden="1" outlineLevel="2">
      <c r="C2698" s="179">
        <v>2674</v>
      </c>
      <c r="D2698" s="195">
        <f t="shared" ca="1" si="209"/>
        <v>0.9684486633034739</v>
      </c>
      <c r="E2698" s="195">
        <f t="shared" ca="1" si="205"/>
        <v>304.49458261863651</v>
      </c>
      <c r="F2698" s="195">
        <f t="shared" ca="1" si="206"/>
        <v>290.55042129481888</v>
      </c>
      <c r="G2698" s="195">
        <f t="shared" ca="1" si="207"/>
        <v>54.494582618636514</v>
      </c>
      <c r="H2698" s="195">
        <f t="shared" ca="1" si="208"/>
        <v>40.550421294818875</v>
      </c>
      <c r="O2698" s="154"/>
      <c r="P2698" s="154"/>
    </row>
    <row r="2699" spans="3:16" hidden="1" outlineLevel="2">
      <c r="C2699" s="179">
        <v>2675</v>
      </c>
      <c r="D2699" s="195">
        <f t="shared" ca="1" si="209"/>
        <v>0.4938107236025166</v>
      </c>
      <c r="E2699" s="195">
        <f t="shared" ca="1" si="205"/>
        <v>274.33991249459677</v>
      </c>
      <c r="F2699" s="195">
        <f t="shared" ca="1" si="206"/>
        <v>269.36283801901635</v>
      </c>
      <c r="G2699" s="195">
        <f t="shared" ca="1" si="207"/>
        <v>24.339912494596774</v>
      </c>
      <c r="H2699" s="195">
        <f t="shared" ca="1" si="208"/>
        <v>19.362838019016351</v>
      </c>
      <c r="O2699" s="154"/>
      <c r="P2699" s="154"/>
    </row>
    <row r="2700" spans="3:16" hidden="1" outlineLevel="2">
      <c r="C2700" s="179">
        <v>2676</v>
      </c>
      <c r="D2700" s="195">
        <f t="shared" ca="1" si="209"/>
        <v>1.0354873073906241</v>
      </c>
      <c r="E2700" s="195">
        <f t="shared" ca="1" si="205"/>
        <v>309.01281167806638</v>
      </c>
      <c r="F2700" s="195">
        <f t="shared" ca="1" si="206"/>
        <v>293.67439033746138</v>
      </c>
      <c r="G2700" s="195">
        <f t="shared" ca="1" si="207"/>
        <v>59.012811678066385</v>
      </c>
      <c r="H2700" s="195">
        <f t="shared" ca="1" si="208"/>
        <v>43.674390337461375</v>
      </c>
      <c r="O2700" s="154"/>
      <c r="P2700" s="154"/>
    </row>
    <row r="2701" spans="3:16" hidden="1" outlineLevel="2">
      <c r="C2701" s="179">
        <v>2677</v>
      </c>
      <c r="D2701" s="195">
        <f t="shared" ca="1" si="209"/>
        <v>-1.2718765590102068</v>
      </c>
      <c r="E2701" s="195">
        <f t="shared" ca="1" si="205"/>
        <v>186.1250382731626</v>
      </c>
      <c r="F2701" s="195">
        <f t="shared" ca="1" si="206"/>
        <v>203.23919426471682</v>
      </c>
      <c r="G2701" s="195">
        <f t="shared" ca="1" si="207"/>
        <v>0</v>
      </c>
      <c r="H2701" s="195">
        <f t="shared" ca="1" si="208"/>
        <v>0</v>
      </c>
      <c r="O2701" s="154"/>
      <c r="P2701" s="154"/>
    </row>
    <row r="2702" spans="3:16" hidden="1" outlineLevel="2">
      <c r="C2702" s="179">
        <v>2678</v>
      </c>
      <c r="D2702" s="195">
        <f t="shared" ca="1" si="209"/>
        <v>0.41541044549767497</v>
      </c>
      <c r="E2702" s="195">
        <f t="shared" ca="1" si="205"/>
        <v>269.65466530802206</v>
      </c>
      <c r="F2702" s="195">
        <f t="shared" ca="1" si="206"/>
        <v>266.01489629863937</v>
      </c>
      <c r="G2702" s="195">
        <f t="shared" ca="1" si="207"/>
        <v>19.654665308022061</v>
      </c>
      <c r="H2702" s="195">
        <f t="shared" ca="1" si="208"/>
        <v>16.014896298639371</v>
      </c>
      <c r="O2702" s="154"/>
      <c r="P2702" s="154"/>
    </row>
    <row r="2703" spans="3:16" hidden="1" outlineLevel="2">
      <c r="C2703" s="179">
        <v>2679</v>
      </c>
      <c r="D2703" s="195">
        <f t="shared" ca="1" si="209"/>
        <v>-1.3525308658626793</v>
      </c>
      <c r="E2703" s="195">
        <f t="shared" ca="1" si="205"/>
        <v>182.85576634943348</v>
      </c>
      <c r="F2703" s="195">
        <f t="shared" ca="1" si="206"/>
        <v>200.64095155110081</v>
      </c>
      <c r="G2703" s="195">
        <f t="shared" ca="1" si="207"/>
        <v>0</v>
      </c>
      <c r="H2703" s="195">
        <f t="shared" ca="1" si="208"/>
        <v>0</v>
      </c>
      <c r="O2703" s="154"/>
      <c r="P2703" s="154"/>
    </row>
    <row r="2704" spans="3:16" hidden="1" outlineLevel="2">
      <c r="C2704" s="179">
        <v>2680</v>
      </c>
      <c r="D2704" s="195">
        <f t="shared" ca="1" si="209"/>
        <v>-1.2868906068828742E-2</v>
      </c>
      <c r="E2704" s="195">
        <f t="shared" ca="1" si="205"/>
        <v>245.43752403500986</v>
      </c>
      <c r="F2704" s="195">
        <f t="shared" ca="1" si="206"/>
        <v>248.44710401677906</v>
      </c>
      <c r="G2704" s="195">
        <f t="shared" ca="1" si="207"/>
        <v>0</v>
      </c>
      <c r="H2704" s="195">
        <f t="shared" ca="1" si="208"/>
        <v>0</v>
      </c>
      <c r="O2704" s="154"/>
      <c r="P2704" s="154"/>
    </row>
    <row r="2705" spans="3:16" hidden="1" outlineLevel="2">
      <c r="C2705" s="179">
        <v>2681</v>
      </c>
      <c r="D2705" s="195">
        <f t="shared" ca="1" si="209"/>
        <v>0.77617201451191864</v>
      </c>
      <c r="E2705" s="195">
        <f t="shared" ca="1" si="205"/>
        <v>291.89878036747382</v>
      </c>
      <c r="F2705" s="195">
        <f t="shared" ca="1" si="206"/>
        <v>281.77354316230816</v>
      </c>
      <c r="G2705" s="195">
        <f t="shared" ca="1" si="207"/>
        <v>41.898780367473819</v>
      </c>
      <c r="H2705" s="195">
        <f t="shared" ca="1" si="208"/>
        <v>31.773543162308158</v>
      </c>
      <c r="O2705" s="154"/>
      <c r="P2705" s="154"/>
    </row>
    <row r="2706" spans="3:16" hidden="1" outlineLevel="2">
      <c r="C2706" s="179">
        <v>2682</v>
      </c>
      <c r="D2706" s="195">
        <f t="shared" ca="1" si="209"/>
        <v>-0.27718386842197307</v>
      </c>
      <c r="E2706" s="195">
        <f t="shared" ca="1" si="205"/>
        <v>231.58993501277106</v>
      </c>
      <c r="F2706" s="195">
        <f t="shared" ca="1" si="206"/>
        <v>238.18899353486535</v>
      </c>
      <c r="G2706" s="195">
        <f t="shared" ca="1" si="207"/>
        <v>0</v>
      </c>
      <c r="H2706" s="195">
        <f t="shared" ca="1" si="208"/>
        <v>0</v>
      </c>
      <c r="O2706" s="154"/>
      <c r="P2706" s="154"/>
    </row>
    <row r="2707" spans="3:16" hidden="1" outlineLevel="2">
      <c r="C2707" s="179">
        <v>2683</v>
      </c>
      <c r="D2707" s="195">
        <f t="shared" ca="1" si="209"/>
        <v>0.37321148987739416</v>
      </c>
      <c r="E2707" s="195">
        <f t="shared" ca="1" si="205"/>
        <v>267.16604336728159</v>
      </c>
      <c r="F2707" s="195">
        <f t="shared" ca="1" si="206"/>
        <v>264.23012610358467</v>
      </c>
      <c r="G2707" s="195">
        <f t="shared" ca="1" si="207"/>
        <v>17.166043367281588</v>
      </c>
      <c r="H2707" s="195">
        <f t="shared" ca="1" si="208"/>
        <v>14.230126103584666</v>
      </c>
      <c r="O2707" s="154"/>
      <c r="P2707" s="154"/>
    </row>
    <row r="2708" spans="3:16" hidden="1" outlineLevel="2">
      <c r="C2708" s="179">
        <v>2684</v>
      </c>
      <c r="D2708" s="195">
        <f t="shared" ca="1" si="209"/>
        <v>1.7257637336313203</v>
      </c>
      <c r="E2708" s="195">
        <f t="shared" ca="1" si="205"/>
        <v>359.6197769664841</v>
      </c>
      <c r="F2708" s="195">
        <f t="shared" ca="1" si="206"/>
        <v>327.86099739903415</v>
      </c>
      <c r="G2708" s="195">
        <f t="shared" ca="1" si="207"/>
        <v>109.6197769664841</v>
      </c>
      <c r="H2708" s="195">
        <f t="shared" ca="1" si="208"/>
        <v>77.860997399034147</v>
      </c>
      <c r="O2708" s="154"/>
      <c r="P2708" s="154"/>
    </row>
    <row r="2709" spans="3:16" hidden="1" outlineLevel="2">
      <c r="C2709" s="179">
        <v>2685</v>
      </c>
      <c r="D2709" s="195">
        <f t="shared" ca="1" si="209"/>
        <v>0.98930532524653236</v>
      </c>
      <c r="E2709" s="195">
        <f t="shared" ca="1" si="205"/>
        <v>305.89314198463222</v>
      </c>
      <c r="F2709" s="195">
        <f t="shared" ca="1" si="206"/>
        <v>291.51875409759862</v>
      </c>
      <c r="G2709" s="195">
        <f t="shared" ca="1" si="207"/>
        <v>55.893141984632223</v>
      </c>
      <c r="H2709" s="195">
        <f t="shared" ca="1" si="208"/>
        <v>41.518754097598617</v>
      </c>
      <c r="O2709" s="154"/>
      <c r="P2709" s="154"/>
    </row>
    <row r="2710" spans="3:16" hidden="1" outlineLevel="2">
      <c r="C2710" s="179">
        <v>2686</v>
      </c>
      <c r="D2710" s="195">
        <f t="shared" ca="1" si="209"/>
        <v>0.91289839655969651</v>
      </c>
      <c r="E2710" s="195">
        <f t="shared" ca="1" si="205"/>
        <v>300.80073356948446</v>
      </c>
      <c r="F2710" s="195">
        <f t="shared" ca="1" si="206"/>
        <v>287.98699755475445</v>
      </c>
      <c r="G2710" s="195">
        <f t="shared" ca="1" si="207"/>
        <v>50.800733569484464</v>
      </c>
      <c r="H2710" s="195">
        <f t="shared" ca="1" si="208"/>
        <v>37.986997554754453</v>
      </c>
      <c r="O2710" s="154"/>
      <c r="P2710" s="154"/>
    </row>
    <row r="2711" spans="3:16" hidden="1" outlineLevel="2">
      <c r="C2711" s="179">
        <v>2687</v>
      </c>
      <c r="D2711" s="195">
        <f t="shared" ca="1" si="209"/>
        <v>-0.12350889059360283</v>
      </c>
      <c r="E2711" s="195">
        <f t="shared" ca="1" si="205"/>
        <v>239.54303555178936</v>
      </c>
      <c r="F2711" s="195">
        <f t="shared" ca="1" si="206"/>
        <v>244.10045428791727</v>
      </c>
      <c r="G2711" s="195">
        <f t="shared" ca="1" si="207"/>
        <v>0</v>
      </c>
      <c r="H2711" s="195">
        <f t="shared" ca="1" si="208"/>
        <v>0</v>
      </c>
      <c r="O2711" s="154"/>
      <c r="P2711" s="154"/>
    </row>
    <row r="2712" spans="3:16" hidden="1" outlineLevel="2">
      <c r="C2712" s="179">
        <v>2688</v>
      </c>
      <c r="D2712" s="195">
        <f t="shared" ca="1" si="209"/>
        <v>-0.60908451631692717</v>
      </c>
      <c r="E2712" s="195">
        <f t="shared" ca="1" si="205"/>
        <v>215.30260567011308</v>
      </c>
      <c r="F2712" s="195">
        <f t="shared" ca="1" si="206"/>
        <v>225.90558779998062</v>
      </c>
      <c r="G2712" s="195">
        <f t="shared" ca="1" si="207"/>
        <v>0</v>
      </c>
      <c r="H2712" s="195">
        <f t="shared" ca="1" si="208"/>
        <v>0</v>
      </c>
      <c r="O2712" s="154"/>
      <c r="P2712" s="154"/>
    </row>
    <row r="2713" spans="3:16" hidden="1" outlineLevel="2">
      <c r="C2713" s="179">
        <v>2689</v>
      </c>
      <c r="D2713" s="195">
        <f t="shared" ca="1" si="209"/>
        <v>0.86961473766352371</v>
      </c>
      <c r="E2713" s="195">
        <f t="shared" ref="E2713:E2776" ca="1" si="210">$H$9 * EXP(($H$17 - $H$18 - ($H$11^2)/2)*$H$14 + $H$11*SQRT($H$14)*D2713)</f>
        <v>297.95364832513104</v>
      </c>
      <c r="F2713" s="195">
        <f t="shared" ref="F2713:F2776" ca="1" si="211">$H$9 * EXP(($H$17 - $H$18 - ($H$12^2)/2)*$H$14 + $H$12*SQRT($H$14)*D2713)</f>
        <v>286.00531558245297</v>
      </c>
      <c r="G2713" s="195">
        <f t="shared" ref="G2713:G2776" ca="1" si="212">MAX(E2713-$H$16, 0)</f>
        <v>47.953648325131041</v>
      </c>
      <c r="H2713" s="195">
        <f t="shared" ref="H2713:H2776" ca="1" si="213">MAX(F2713-$H$16, 0)</f>
        <v>36.005315582452965</v>
      </c>
      <c r="O2713" s="154"/>
      <c r="P2713" s="154"/>
    </row>
    <row r="2714" spans="3:16" hidden="1" outlineLevel="2">
      <c r="C2714" s="179">
        <v>2690</v>
      </c>
      <c r="D2714" s="195">
        <f t="shared" ref="D2714:D2777" ca="1" si="214">_xlfn.NORM.S.INV(RAND())</f>
        <v>0.81353745858741244</v>
      </c>
      <c r="E2714" s="195">
        <f t="shared" ca="1" si="210"/>
        <v>294.30506748892071</v>
      </c>
      <c r="F2714" s="195">
        <f t="shared" ca="1" si="211"/>
        <v>283.4581595321236</v>
      </c>
      <c r="G2714" s="195">
        <f t="shared" ca="1" si="212"/>
        <v>44.305067488920713</v>
      </c>
      <c r="H2714" s="195">
        <f t="shared" ca="1" si="213"/>
        <v>33.458159532123602</v>
      </c>
      <c r="O2714" s="154"/>
      <c r="P2714" s="154"/>
    </row>
    <row r="2715" spans="3:16" hidden="1" outlineLevel="2">
      <c r="C2715" s="179">
        <v>2691</v>
      </c>
      <c r="D2715" s="195">
        <f t="shared" ca="1" si="214"/>
        <v>-0.56572492968677179</v>
      </c>
      <c r="E2715" s="195">
        <f t="shared" ca="1" si="210"/>
        <v>217.36354802422676</v>
      </c>
      <c r="F2715" s="195">
        <f t="shared" ca="1" si="211"/>
        <v>227.47360429739092</v>
      </c>
      <c r="G2715" s="195">
        <f t="shared" ca="1" si="212"/>
        <v>0</v>
      </c>
      <c r="H2715" s="195">
        <f t="shared" ca="1" si="213"/>
        <v>0</v>
      </c>
      <c r="O2715" s="154"/>
      <c r="P2715" s="154"/>
    </row>
    <row r="2716" spans="3:16" hidden="1" outlineLevel="2">
      <c r="C2716" s="179">
        <v>2692</v>
      </c>
      <c r="D2716" s="195">
        <f t="shared" ca="1" si="214"/>
        <v>-0.41237881984506314</v>
      </c>
      <c r="E2716" s="195">
        <f t="shared" ca="1" si="210"/>
        <v>224.81185095257669</v>
      </c>
      <c r="F2716" s="195">
        <f t="shared" ca="1" si="211"/>
        <v>233.10689671362891</v>
      </c>
      <c r="G2716" s="195">
        <f t="shared" ca="1" si="212"/>
        <v>0</v>
      </c>
      <c r="H2716" s="195">
        <f t="shared" ca="1" si="213"/>
        <v>0</v>
      </c>
      <c r="O2716" s="154"/>
      <c r="P2716" s="154"/>
    </row>
    <row r="2717" spans="3:16" hidden="1" outlineLevel="2">
      <c r="C2717" s="179">
        <v>2693</v>
      </c>
      <c r="D2717" s="195">
        <f t="shared" ca="1" si="214"/>
        <v>-0.31559951757605531</v>
      </c>
      <c r="E2717" s="195">
        <f t="shared" ca="1" si="210"/>
        <v>229.64342169539356</v>
      </c>
      <c r="F2717" s="195">
        <f t="shared" ca="1" si="211"/>
        <v>236.73375084050323</v>
      </c>
      <c r="G2717" s="195">
        <f t="shared" ca="1" si="212"/>
        <v>0</v>
      </c>
      <c r="H2717" s="195">
        <f t="shared" ca="1" si="213"/>
        <v>0</v>
      </c>
      <c r="O2717" s="154"/>
      <c r="P2717" s="154"/>
    </row>
    <row r="2718" spans="3:16" hidden="1" outlineLevel="2">
      <c r="C2718" s="179">
        <v>2694</v>
      </c>
      <c r="D2718" s="195">
        <f t="shared" ca="1" si="214"/>
        <v>-0.85474252481855451</v>
      </c>
      <c r="E2718" s="195">
        <f t="shared" ca="1" si="210"/>
        <v>203.98971752129648</v>
      </c>
      <c r="F2718" s="195">
        <f t="shared" ca="1" si="211"/>
        <v>217.22375338402253</v>
      </c>
      <c r="G2718" s="195">
        <f t="shared" ca="1" si="212"/>
        <v>0</v>
      </c>
      <c r="H2718" s="195">
        <f t="shared" ca="1" si="213"/>
        <v>0</v>
      </c>
      <c r="O2718" s="154"/>
      <c r="P2718" s="154"/>
    </row>
    <row r="2719" spans="3:16" hidden="1" outlineLevel="2">
      <c r="C2719" s="179">
        <v>2695</v>
      </c>
      <c r="D2719" s="195">
        <f t="shared" ca="1" si="214"/>
        <v>-0.34679223582799484</v>
      </c>
      <c r="E2719" s="195">
        <f t="shared" ca="1" si="210"/>
        <v>228.07493468851328</v>
      </c>
      <c r="F2719" s="195">
        <f t="shared" ca="1" si="211"/>
        <v>235.55866676342029</v>
      </c>
      <c r="G2719" s="195">
        <f t="shared" ca="1" si="212"/>
        <v>0</v>
      </c>
      <c r="H2719" s="195">
        <f t="shared" ca="1" si="213"/>
        <v>0</v>
      </c>
      <c r="O2719" s="154"/>
      <c r="P2719" s="154"/>
    </row>
    <row r="2720" spans="3:16" hidden="1" outlineLevel="2">
      <c r="C2720" s="179">
        <v>2696</v>
      </c>
      <c r="D2720" s="195">
        <f t="shared" ca="1" si="214"/>
        <v>1.675304364099234</v>
      </c>
      <c r="E2720" s="195">
        <f t="shared" ca="1" si="210"/>
        <v>355.65479487007786</v>
      </c>
      <c r="F2720" s="195">
        <f t="shared" ca="1" si="211"/>
        <v>325.23242208767448</v>
      </c>
      <c r="G2720" s="195">
        <f t="shared" ca="1" si="212"/>
        <v>105.65479487007786</v>
      </c>
      <c r="H2720" s="195">
        <f t="shared" ca="1" si="213"/>
        <v>75.232422087674479</v>
      </c>
      <c r="O2720" s="154"/>
      <c r="P2720" s="154"/>
    </row>
    <row r="2721" spans="3:16" hidden="1" outlineLevel="2">
      <c r="C2721" s="179">
        <v>2697</v>
      </c>
      <c r="D2721" s="195">
        <f t="shared" ca="1" si="214"/>
        <v>8.4530220076866489E-2</v>
      </c>
      <c r="E2721" s="195">
        <f t="shared" ca="1" si="210"/>
        <v>250.74651949125317</v>
      </c>
      <c r="F2721" s="195">
        <f t="shared" ca="1" si="211"/>
        <v>252.33758238569811</v>
      </c>
      <c r="G2721" s="195">
        <f t="shared" ca="1" si="212"/>
        <v>0.74651949125316719</v>
      </c>
      <c r="H2721" s="195">
        <f t="shared" ca="1" si="213"/>
        <v>2.3375823856981128</v>
      </c>
      <c r="O2721" s="154"/>
      <c r="P2721" s="154"/>
    </row>
    <row r="2722" spans="3:16" hidden="1" outlineLevel="2">
      <c r="C2722" s="179">
        <v>2698</v>
      </c>
      <c r="D2722" s="195">
        <f t="shared" ca="1" si="214"/>
        <v>-0.76829609835026857</v>
      </c>
      <c r="E2722" s="195">
        <f t="shared" ca="1" si="210"/>
        <v>207.90125354421428</v>
      </c>
      <c r="F2722" s="195">
        <f t="shared" ca="1" si="211"/>
        <v>220.24014708335577</v>
      </c>
      <c r="G2722" s="195">
        <f t="shared" ca="1" si="212"/>
        <v>0</v>
      </c>
      <c r="H2722" s="195">
        <f t="shared" ca="1" si="213"/>
        <v>0</v>
      </c>
      <c r="O2722" s="154"/>
      <c r="P2722" s="154"/>
    </row>
    <row r="2723" spans="3:16" hidden="1" outlineLevel="2">
      <c r="C2723" s="179">
        <v>2699</v>
      </c>
      <c r="D2723" s="195">
        <f t="shared" ca="1" si="214"/>
        <v>6.9118237589890861E-5</v>
      </c>
      <c r="E2723" s="195">
        <f t="shared" ca="1" si="210"/>
        <v>246.13621868927075</v>
      </c>
      <c r="F2723" s="195">
        <f t="shared" ca="1" si="211"/>
        <v>248.96042119914048</v>
      </c>
      <c r="G2723" s="195">
        <f t="shared" ca="1" si="212"/>
        <v>0</v>
      </c>
      <c r="H2723" s="195">
        <f t="shared" ca="1" si="213"/>
        <v>0</v>
      </c>
      <c r="O2723" s="154"/>
      <c r="P2723" s="154"/>
    </row>
    <row r="2724" spans="3:16" hidden="1" outlineLevel="2">
      <c r="C2724" s="179">
        <v>2700</v>
      </c>
      <c r="D2724" s="195">
        <f t="shared" ca="1" si="214"/>
        <v>1.6833604139808072</v>
      </c>
      <c r="E2724" s="195">
        <f t="shared" ca="1" si="210"/>
        <v>356.28487574810356</v>
      </c>
      <c r="F2724" s="195">
        <f t="shared" ca="1" si="211"/>
        <v>325.65066704816672</v>
      </c>
      <c r="G2724" s="195">
        <f t="shared" ca="1" si="212"/>
        <v>106.28487574810356</v>
      </c>
      <c r="H2724" s="195">
        <f t="shared" ca="1" si="213"/>
        <v>75.650667048166724</v>
      </c>
      <c r="O2724" s="154"/>
      <c r="P2724" s="154"/>
    </row>
    <row r="2725" spans="3:16" hidden="1" outlineLevel="2">
      <c r="C2725" s="179">
        <v>2701</v>
      </c>
      <c r="D2725" s="195">
        <f t="shared" ca="1" si="214"/>
        <v>-0.58841819841583431</v>
      </c>
      <c r="E2725" s="195">
        <f t="shared" ca="1" si="210"/>
        <v>216.28245621157916</v>
      </c>
      <c r="F2725" s="195">
        <f t="shared" ca="1" si="211"/>
        <v>226.6515929306664</v>
      </c>
      <c r="G2725" s="195">
        <f t="shared" ca="1" si="212"/>
        <v>0</v>
      </c>
      <c r="H2725" s="195">
        <f t="shared" ca="1" si="213"/>
        <v>0</v>
      </c>
      <c r="O2725" s="154"/>
      <c r="P2725" s="154"/>
    </row>
    <row r="2726" spans="3:16" hidden="1" outlineLevel="2">
      <c r="C2726" s="179">
        <v>2702</v>
      </c>
      <c r="D2726" s="195">
        <f t="shared" ca="1" si="214"/>
        <v>1.9779249219778514</v>
      </c>
      <c r="E2726" s="195">
        <f t="shared" ca="1" si="210"/>
        <v>380.10634445178431</v>
      </c>
      <c r="F2726" s="195">
        <f t="shared" ca="1" si="211"/>
        <v>341.31861004218109</v>
      </c>
      <c r="G2726" s="195">
        <f t="shared" ca="1" si="212"/>
        <v>130.10634445178431</v>
      </c>
      <c r="H2726" s="195">
        <f t="shared" ca="1" si="213"/>
        <v>91.318610042181092</v>
      </c>
      <c r="O2726" s="154"/>
      <c r="P2726" s="154"/>
    </row>
    <row r="2727" spans="3:16" hidden="1" outlineLevel="2">
      <c r="C2727" s="179">
        <v>2703</v>
      </c>
      <c r="D2727" s="195">
        <f t="shared" ca="1" si="214"/>
        <v>3.7446781451778183E-2</v>
      </c>
      <c r="E2727" s="195">
        <f t="shared" ca="1" si="210"/>
        <v>248.16592533162341</v>
      </c>
      <c r="F2727" s="195">
        <f t="shared" ca="1" si="211"/>
        <v>250.44934864588035</v>
      </c>
      <c r="G2727" s="195">
        <f t="shared" ca="1" si="212"/>
        <v>0</v>
      </c>
      <c r="H2727" s="195">
        <f t="shared" ca="1" si="213"/>
        <v>0.44934864588034884</v>
      </c>
      <c r="O2727" s="154"/>
      <c r="P2727" s="154"/>
    </row>
    <row r="2728" spans="3:16" hidden="1" outlineLevel="2">
      <c r="C2728" s="179">
        <v>2704</v>
      </c>
      <c r="D2728" s="195">
        <f t="shared" ca="1" si="214"/>
        <v>0.68163140255157895</v>
      </c>
      <c r="E2728" s="195">
        <f t="shared" ca="1" si="210"/>
        <v>285.89798286684402</v>
      </c>
      <c r="F2728" s="195">
        <f t="shared" ca="1" si="211"/>
        <v>277.55576826296198</v>
      </c>
      <c r="G2728" s="195">
        <f t="shared" ca="1" si="212"/>
        <v>35.897982866844018</v>
      </c>
      <c r="H2728" s="195">
        <f t="shared" ca="1" si="213"/>
        <v>27.555768262961976</v>
      </c>
      <c r="O2728" s="154"/>
      <c r="P2728" s="154"/>
    </row>
    <row r="2729" spans="3:16" hidden="1" outlineLevel="2">
      <c r="C2729" s="179">
        <v>2705</v>
      </c>
      <c r="D2729" s="195">
        <f t="shared" ca="1" si="214"/>
        <v>-0.61680085031931409</v>
      </c>
      <c r="E2729" s="195">
        <f t="shared" ca="1" si="210"/>
        <v>214.93789096589813</v>
      </c>
      <c r="F2729" s="195">
        <f t="shared" ca="1" si="211"/>
        <v>225.62767640453148</v>
      </c>
      <c r="G2729" s="195">
        <f t="shared" ca="1" si="212"/>
        <v>0</v>
      </c>
      <c r="H2729" s="195">
        <f t="shared" ca="1" si="213"/>
        <v>0</v>
      </c>
      <c r="O2729" s="154"/>
      <c r="P2729" s="154"/>
    </row>
    <row r="2730" spans="3:16" hidden="1" outlineLevel="2">
      <c r="C2730" s="179">
        <v>2706</v>
      </c>
      <c r="D2730" s="195">
        <f t="shared" ca="1" si="214"/>
        <v>0.41353095051929889</v>
      </c>
      <c r="E2730" s="195">
        <f t="shared" ca="1" si="210"/>
        <v>269.54333318058275</v>
      </c>
      <c r="F2730" s="195">
        <f t="shared" ca="1" si="211"/>
        <v>265.93514869195985</v>
      </c>
      <c r="G2730" s="195">
        <f t="shared" ca="1" si="212"/>
        <v>19.543333180582749</v>
      </c>
      <c r="H2730" s="195">
        <f t="shared" ca="1" si="213"/>
        <v>15.935148691959853</v>
      </c>
      <c r="O2730" s="154"/>
      <c r="P2730" s="154"/>
    </row>
    <row r="2731" spans="3:16" hidden="1" outlineLevel="2">
      <c r="C2731" s="179">
        <v>2707</v>
      </c>
      <c r="D2731" s="195">
        <f t="shared" ca="1" si="214"/>
        <v>2.1694671116947832</v>
      </c>
      <c r="E2731" s="195">
        <f t="shared" ca="1" si="210"/>
        <v>396.44443459961241</v>
      </c>
      <c r="F2731" s="195">
        <f t="shared" ca="1" si="211"/>
        <v>351.90900495562596</v>
      </c>
      <c r="G2731" s="195">
        <f t="shared" ca="1" si="212"/>
        <v>146.44443459961241</v>
      </c>
      <c r="H2731" s="195">
        <f t="shared" ca="1" si="213"/>
        <v>101.90900495562596</v>
      </c>
      <c r="O2731" s="154"/>
      <c r="P2731" s="154"/>
    </row>
    <row r="2732" spans="3:16" hidden="1" outlineLevel="2">
      <c r="C2732" s="179">
        <v>2708</v>
      </c>
      <c r="D2732" s="195">
        <f t="shared" ca="1" si="214"/>
        <v>0.8637505782072622</v>
      </c>
      <c r="E2732" s="195">
        <f t="shared" ca="1" si="210"/>
        <v>297.56999780223873</v>
      </c>
      <c r="F2732" s="195">
        <f t="shared" ca="1" si="211"/>
        <v>285.73788418790616</v>
      </c>
      <c r="G2732" s="195">
        <f t="shared" ca="1" si="212"/>
        <v>47.569997802238731</v>
      </c>
      <c r="H2732" s="195">
        <f t="shared" ca="1" si="213"/>
        <v>35.737884187906161</v>
      </c>
      <c r="O2732" s="154"/>
      <c r="P2732" s="154"/>
    </row>
    <row r="2733" spans="3:16" hidden="1" outlineLevel="2">
      <c r="C2733" s="179">
        <v>2709</v>
      </c>
      <c r="D2733" s="195">
        <f t="shared" ca="1" si="214"/>
        <v>-0.87805567872380463</v>
      </c>
      <c r="E2733" s="195">
        <f t="shared" ca="1" si="210"/>
        <v>202.94749953217215</v>
      </c>
      <c r="F2733" s="195">
        <f t="shared" ca="1" si="211"/>
        <v>216.41737915071596</v>
      </c>
      <c r="G2733" s="195">
        <f t="shared" ca="1" si="212"/>
        <v>0</v>
      </c>
      <c r="H2733" s="195">
        <f t="shared" ca="1" si="213"/>
        <v>0</v>
      </c>
      <c r="O2733" s="154"/>
      <c r="P2733" s="154"/>
    </row>
    <row r="2734" spans="3:16" hidden="1" outlineLevel="2">
      <c r="C2734" s="179">
        <v>2710</v>
      </c>
      <c r="D2734" s="195">
        <f t="shared" ca="1" si="214"/>
        <v>1.0246445878436139</v>
      </c>
      <c r="E2734" s="195">
        <f t="shared" ca="1" si="210"/>
        <v>308.27752183223936</v>
      </c>
      <c r="F2734" s="195">
        <f t="shared" ca="1" si="211"/>
        <v>293.16685721549686</v>
      </c>
      <c r="G2734" s="195">
        <f t="shared" ca="1" si="212"/>
        <v>58.277521832239358</v>
      </c>
      <c r="H2734" s="195">
        <f t="shared" ca="1" si="213"/>
        <v>43.166857215496861</v>
      </c>
      <c r="O2734" s="154"/>
      <c r="P2734" s="154"/>
    </row>
    <row r="2735" spans="3:16" hidden="1" outlineLevel="2">
      <c r="C2735" s="179">
        <v>2711</v>
      </c>
      <c r="D2735" s="195">
        <f t="shared" ca="1" si="214"/>
        <v>-8.2151348686030856E-2</v>
      </c>
      <c r="E2735" s="195">
        <f t="shared" ca="1" si="210"/>
        <v>241.72965912426505</v>
      </c>
      <c r="F2735" s="195">
        <f t="shared" ca="1" si="211"/>
        <v>245.71627211897408</v>
      </c>
      <c r="G2735" s="195">
        <f t="shared" ca="1" si="212"/>
        <v>0</v>
      </c>
      <c r="H2735" s="195">
        <f t="shared" ca="1" si="213"/>
        <v>0</v>
      </c>
      <c r="O2735" s="154"/>
      <c r="P2735" s="154"/>
    </row>
    <row r="2736" spans="3:16" hidden="1" outlineLevel="2">
      <c r="C2736" s="179">
        <v>2712</v>
      </c>
      <c r="D2736" s="195">
        <f t="shared" ca="1" si="214"/>
        <v>-0.65643408506928025</v>
      </c>
      <c r="E2736" s="195">
        <f t="shared" ca="1" si="210"/>
        <v>213.07432823654455</v>
      </c>
      <c r="F2736" s="195">
        <f t="shared" ca="1" si="211"/>
        <v>224.20562492674958</v>
      </c>
      <c r="G2736" s="195">
        <f t="shared" ca="1" si="212"/>
        <v>0</v>
      </c>
      <c r="H2736" s="195">
        <f t="shared" ca="1" si="213"/>
        <v>0</v>
      </c>
      <c r="O2736" s="154"/>
      <c r="P2736" s="154"/>
    </row>
    <row r="2737" spans="3:16" hidden="1" outlineLevel="2">
      <c r="C2737" s="179">
        <v>2713</v>
      </c>
      <c r="D2737" s="195">
        <f t="shared" ca="1" si="214"/>
        <v>-1.1536255048015358</v>
      </c>
      <c r="E2737" s="195">
        <f t="shared" ca="1" si="210"/>
        <v>191.02423569617355</v>
      </c>
      <c r="F2737" s="195">
        <f t="shared" ca="1" si="211"/>
        <v>207.10955007965464</v>
      </c>
      <c r="G2737" s="195">
        <f t="shared" ca="1" si="212"/>
        <v>0</v>
      </c>
      <c r="H2737" s="195">
        <f t="shared" ca="1" si="213"/>
        <v>0</v>
      </c>
      <c r="O2737" s="154"/>
      <c r="P2737" s="154"/>
    </row>
    <row r="2738" spans="3:16" hidden="1" outlineLevel="2">
      <c r="C2738" s="179">
        <v>2714</v>
      </c>
      <c r="D2738" s="195">
        <f t="shared" ca="1" si="214"/>
        <v>0.14230329353643417</v>
      </c>
      <c r="E2738" s="195">
        <f t="shared" ca="1" si="210"/>
        <v>253.94969519213589</v>
      </c>
      <c r="F2738" s="195">
        <f t="shared" ca="1" si="211"/>
        <v>254.67397540176432</v>
      </c>
      <c r="G2738" s="195">
        <f t="shared" ca="1" si="212"/>
        <v>3.9496951921358914</v>
      </c>
      <c r="H2738" s="195">
        <f t="shared" ca="1" si="213"/>
        <v>4.6739754017643236</v>
      </c>
      <c r="O2738" s="154"/>
      <c r="P2738" s="154"/>
    </row>
    <row r="2739" spans="3:16" hidden="1" outlineLevel="2">
      <c r="C2739" s="179">
        <v>2715</v>
      </c>
      <c r="D2739" s="195">
        <f t="shared" ca="1" si="214"/>
        <v>0.20623843209381076</v>
      </c>
      <c r="E2739" s="195">
        <f t="shared" ca="1" si="210"/>
        <v>257.54224115843692</v>
      </c>
      <c r="F2739" s="195">
        <f t="shared" ca="1" si="211"/>
        <v>257.2847926487679</v>
      </c>
      <c r="G2739" s="195">
        <f t="shared" ca="1" si="212"/>
        <v>7.5422411584369229</v>
      </c>
      <c r="H2739" s="195">
        <f t="shared" ca="1" si="213"/>
        <v>7.2847926487679047</v>
      </c>
      <c r="O2739" s="154"/>
      <c r="P2739" s="154"/>
    </row>
    <row r="2740" spans="3:16" hidden="1" outlineLevel="2">
      <c r="C2740" s="179">
        <v>2716</v>
      </c>
      <c r="D2740" s="195">
        <f t="shared" ca="1" si="214"/>
        <v>-1.2184059639483664</v>
      </c>
      <c r="E2740" s="195">
        <f t="shared" ca="1" si="210"/>
        <v>188.32459162647905</v>
      </c>
      <c r="F2740" s="195">
        <f t="shared" ca="1" si="211"/>
        <v>204.9802461301669</v>
      </c>
      <c r="G2740" s="195">
        <f t="shared" ca="1" si="212"/>
        <v>0</v>
      </c>
      <c r="H2740" s="195">
        <f t="shared" ca="1" si="213"/>
        <v>0</v>
      </c>
      <c r="O2740" s="154"/>
      <c r="P2740" s="154"/>
    </row>
    <row r="2741" spans="3:16" hidden="1" outlineLevel="2">
      <c r="C2741" s="179">
        <v>2717</v>
      </c>
      <c r="D2741" s="195">
        <f t="shared" ca="1" si="214"/>
        <v>2.5674256944944336</v>
      </c>
      <c r="E2741" s="195">
        <f t="shared" ca="1" si="210"/>
        <v>432.66927438065494</v>
      </c>
      <c r="F2741" s="195">
        <f t="shared" ca="1" si="211"/>
        <v>374.97448467064561</v>
      </c>
      <c r="G2741" s="195">
        <f t="shared" ca="1" si="212"/>
        <v>182.66927438065494</v>
      </c>
      <c r="H2741" s="195">
        <f t="shared" ca="1" si="213"/>
        <v>124.97448467064561</v>
      </c>
      <c r="O2741" s="154"/>
      <c r="P2741" s="154"/>
    </row>
    <row r="2742" spans="3:16" hidden="1" outlineLevel="2">
      <c r="C2742" s="179">
        <v>2718</v>
      </c>
      <c r="D2742" s="195">
        <f t="shared" ca="1" si="214"/>
        <v>0.60961520984006889</v>
      </c>
      <c r="E2742" s="195">
        <f t="shared" ca="1" si="210"/>
        <v>281.4097962276353</v>
      </c>
      <c r="F2742" s="195">
        <f t="shared" ca="1" si="211"/>
        <v>274.38529765935357</v>
      </c>
      <c r="G2742" s="195">
        <f t="shared" ca="1" si="212"/>
        <v>31.409796227635297</v>
      </c>
      <c r="H2742" s="195">
        <f t="shared" ca="1" si="213"/>
        <v>24.385297659353569</v>
      </c>
      <c r="O2742" s="154"/>
      <c r="P2742" s="154"/>
    </row>
    <row r="2743" spans="3:16" hidden="1" outlineLevel="2">
      <c r="C2743" s="179">
        <v>2719</v>
      </c>
      <c r="D2743" s="195">
        <f t="shared" ca="1" si="214"/>
        <v>-0.54749252765992407</v>
      </c>
      <c r="E2743" s="195">
        <f t="shared" ca="1" si="210"/>
        <v>218.23604080461416</v>
      </c>
      <c r="F2743" s="195">
        <f t="shared" ca="1" si="211"/>
        <v>228.13619032910995</v>
      </c>
      <c r="G2743" s="195">
        <f t="shared" ca="1" si="212"/>
        <v>0</v>
      </c>
      <c r="H2743" s="195">
        <f t="shared" ca="1" si="213"/>
        <v>0</v>
      </c>
      <c r="O2743" s="154"/>
      <c r="P2743" s="154"/>
    </row>
    <row r="2744" spans="3:16" hidden="1" outlineLevel="2">
      <c r="C2744" s="179">
        <v>2720</v>
      </c>
      <c r="D2744" s="195">
        <f t="shared" ca="1" si="214"/>
        <v>-0.35670690436894431</v>
      </c>
      <c r="E2744" s="195">
        <f t="shared" ca="1" si="210"/>
        <v>227.57863514210095</v>
      </c>
      <c r="F2744" s="195">
        <f t="shared" ca="1" si="211"/>
        <v>235.18638692521552</v>
      </c>
      <c r="G2744" s="195">
        <f t="shared" ca="1" si="212"/>
        <v>0</v>
      </c>
      <c r="H2744" s="195">
        <f t="shared" ca="1" si="213"/>
        <v>0</v>
      </c>
      <c r="O2744" s="154"/>
      <c r="P2744" s="154"/>
    </row>
    <row r="2745" spans="3:16" hidden="1" outlineLevel="2">
      <c r="C2745" s="179">
        <v>2721</v>
      </c>
      <c r="D2745" s="195">
        <f t="shared" ca="1" si="214"/>
        <v>0.23607776917466597</v>
      </c>
      <c r="E2745" s="195">
        <f t="shared" ca="1" si="210"/>
        <v>259.23627913514224</v>
      </c>
      <c r="F2745" s="195">
        <f t="shared" ca="1" si="211"/>
        <v>258.51243821164161</v>
      </c>
      <c r="G2745" s="195">
        <f t="shared" ca="1" si="212"/>
        <v>9.2362791351422402</v>
      </c>
      <c r="H2745" s="195">
        <f t="shared" ca="1" si="213"/>
        <v>8.5124382116416086</v>
      </c>
      <c r="O2745" s="154"/>
      <c r="P2745" s="154"/>
    </row>
    <row r="2746" spans="3:16" hidden="1" outlineLevel="2">
      <c r="C2746" s="179">
        <v>2722</v>
      </c>
      <c r="D2746" s="195">
        <f t="shared" ca="1" si="214"/>
        <v>3.2910079366747273E-2</v>
      </c>
      <c r="E2746" s="195">
        <f t="shared" ca="1" si="210"/>
        <v>247.91868059855983</v>
      </c>
      <c r="F2746" s="195">
        <f t="shared" ca="1" si="211"/>
        <v>250.2681567960457</v>
      </c>
      <c r="G2746" s="195">
        <f t="shared" ca="1" si="212"/>
        <v>0</v>
      </c>
      <c r="H2746" s="195">
        <f t="shared" ca="1" si="213"/>
        <v>0.26815679604570164</v>
      </c>
      <c r="O2746" s="154"/>
      <c r="P2746" s="154"/>
    </row>
    <row r="2747" spans="3:16" hidden="1" outlineLevel="2">
      <c r="C2747" s="179">
        <v>2723</v>
      </c>
      <c r="D2747" s="195">
        <f t="shared" ca="1" si="214"/>
        <v>0.31132683161294211</v>
      </c>
      <c r="E2747" s="195">
        <f t="shared" ca="1" si="210"/>
        <v>263.55796374860597</v>
      </c>
      <c r="F2747" s="195">
        <f t="shared" ca="1" si="211"/>
        <v>261.63439927377209</v>
      </c>
      <c r="G2747" s="195">
        <f t="shared" ca="1" si="212"/>
        <v>13.557963748605971</v>
      </c>
      <c r="H2747" s="195">
        <f t="shared" ca="1" si="213"/>
        <v>11.63439927377209</v>
      </c>
      <c r="O2747" s="154"/>
      <c r="P2747" s="154"/>
    </row>
    <row r="2748" spans="3:16" hidden="1" outlineLevel="2">
      <c r="C2748" s="179">
        <v>2724</v>
      </c>
      <c r="D2748" s="195">
        <f t="shared" ca="1" si="214"/>
        <v>0.43813262654265095</v>
      </c>
      <c r="E2748" s="195">
        <f t="shared" ca="1" si="210"/>
        <v>271.00426063011088</v>
      </c>
      <c r="F2748" s="195">
        <f t="shared" ca="1" si="211"/>
        <v>266.98090039104846</v>
      </c>
      <c r="G2748" s="195">
        <f t="shared" ca="1" si="212"/>
        <v>21.004260630110878</v>
      </c>
      <c r="H2748" s="195">
        <f t="shared" ca="1" si="213"/>
        <v>16.980900391048465</v>
      </c>
      <c r="O2748" s="154"/>
      <c r="P2748" s="154"/>
    </row>
    <row r="2749" spans="3:16" hidden="1" outlineLevel="2">
      <c r="C2749" s="179">
        <v>2725</v>
      </c>
      <c r="D2749" s="195">
        <f t="shared" ca="1" si="214"/>
        <v>0.56881236392299228</v>
      </c>
      <c r="E2749" s="195">
        <f t="shared" ca="1" si="210"/>
        <v>278.89822522870372</v>
      </c>
      <c r="F2749" s="195">
        <f t="shared" ca="1" si="211"/>
        <v>272.60507531985525</v>
      </c>
      <c r="G2749" s="195">
        <f t="shared" ca="1" si="212"/>
        <v>28.898225228703723</v>
      </c>
      <c r="H2749" s="195">
        <f t="shared" ca="1" si="213"/>
        <v>22.605075319855246</v>
      </c>
      <c r="O2749" s="154"/>
      <c r="P2749" s="154"/>
    </row>
    <row r="2750" spans="3:16" hidden="1" outlineLevel="2">
      <c r="C2750" s="179">
        <v>2726</v>
      </c>
      <c r="D2750" s="195">
        <f t="shared" ca="1" si="214"/>
        <v>-1.0376532164516075</v>
      </c>
      <c r="E2750" s="195">
        <f t="shared" ca="1" si="210"/>
        <v>195.95425510549319</v>
      </c>
      <c r="F2750" s="195">
        <f t="shared" ca="1" si="211"/>
        <v>210.97690094148683</v>
      </c>
      <c r="G2750" s="195">
        <f t="shared" ca="1" si="212"/>
        <v>0</v>
      </c>
      <c r="H2750" s="195">
        <f t="shared" ca="1" si="213"/>
        <v>0</v>
      </c>
      <c r="O2750" s="154"/>
      <c r="P2750" s="154"/>
    </row>
    <row r="2751" spans="3:16" hidden="1" outlineLevel="2">
      <c r="C2751" s="179">
        <v>2727</v>
      </c>
      <c r="D2751" s="195">
        <f t="shared" ca="1" si="214"/>
        <v>-0.12457275161820168</v>
      </c>
      <c r="E2751" s="195">
        <f t="shared" ca="1" si="210"/>
        <v>239.48704963949672</v>
      </c>
      <c r="F2751" s="195">
        <f t="shared" ca="1" si="211"/>
        <v>244.05903026522856</v>
      </c>
      <c r="G2751" s="195">
        <f t="shared" ca="1" si="212"/>
        <v>0</v>
      </c>
      <c r="H2751" s="195">
        <f t="shared" ca="1" si="213"/>
        <v>0</v>
      </c>
      <c r="O2751" s="154"/>
      <c r="P2751" s="154"/>
    </row>
    <row r="2752" spans="3:16" hidden="1" outlineLevel="2">
      <c r="C2752" s="179">
        <v>2728</v>
      </c>
      <c r="D2752" s="195">
        <f t="shared" ca="1" si="214"/>
        <v>-0.27774797808470147</v>
      </c>
      <c r="E2752" s="195">
        <f t="shared" ca="1" si="210"/>
        <v>231.56123266813907</v>
      </c>
      <c r="F2752" s="195">
        <f t="shared" ca="1" si="211"/>
        <v>238.16755962872779</v>
      </c>
      <c r="G2752" s="195">
        <f t="shared" ca="1" si="212"/>
        <v>0</v>
      </c>
      <c r="H2752" s="195">
        <f t="shared" ca="1" si="213"/>
        <v>0</v>
      </c>
      <c r="O2752" s="154"/>
      <c r="P2752" s="154"/>
    </row>
    <row r="2753" spans="3:16" hidden="1" outlineLevel="2">
      <c r="C2753" s="179">
        <v>2729</v>
      </c>
      <c r="D2753" s="195">
        <f t="shared" ca="1" si="214"/>
        <v>2.0350768448677354</v>
      </c>
      <c r="E2753" s="195">
        <f t="shared" ca="1" si="210"/>
        <v>384.90949991172528</v>
      </c>
      <c r="F2753" s="195">
        <f t="shared" ca="1" si="211"/>
        <v>344.44474522799624</v>
      </c>
      <c r="G2753" s="195">
        <f t="shared" ca="1" si="212"/>
        <v>134.90949991172528</v>
      </c>
      <c r="H2753" s="195">
        <f t="shared" ca="1" si="213"/>
        <v>94.444745227996236</v>
      </c>
      <c r="O2753" s="154"/>
      <c r="P2753" s="154"/>
    </row>
    <row r="2754" spans="3:16" hidden="1" outlineLevel="2">
      <c r="C2754" s="179">
        <v>2730</v>
      </c>
      <c r="D2754" s="195">
        <f t="shared" ca="1" si="214"/>
        <v>1.6295338634033885</v>
      </c>
      <c r="E2754" s="195">
        <f t="shared" ca="1" si="210"/>
        <v>352.09607756902903</v>
      </c>
      <c r="F2754" s="195">
        <f t="shared" ca="1" si="211"/>
        <v>322.86633587551012</v>
      </c>
      <c r="G2754" s="195">
        <f t="shared" ca="1" si="212"/>
        <v>102.09607756902903</v>
      </c>
      <c r="H2754" s="195">
        <f t="shared" ca="1" si="213"/>
        <v>72.866335875510117</v>
      </c>
      <c r="O2754" s="154"/>
      <c r="P2754" s="154"/>
    </row>
    <row r="2755" spans="3:16" hidden="1" outlineLevel="2">
      <c r="C2755" s="179">
        <v>2731</v>
      </c>
      <c r="D2755" s="195">
        <f t="shared" ca="1" si="214"/>
        <v>0.97109849853237062</v>
      </c>
      <c r="E2755" s="195">
        <f t="shared" ca="1" si="210"/>
        <v>304.67191414010466</v>
      </c>
      <c r="F2755" s="195">
        <f t="shared" ca="1" si="211"/>
        <v>290.6732692162538</v>
      </c>
      <c r="G2755" s="195">
        <f t="shared" ca="1" si="212"/>
        <v>54.671914140104661</v>
      </c>
      <c r="H2755" s="195">
        <f t="shared" ca="1" si="213"/>
        <v>40.6732692162538</v>
      </c>
      <c r="O2755" s="154"/>
      <c r="P2755" s="154"/>
    </row>
    <row r="2756" spans="3:16" hidden="1" outlineLevel="2">
      <c r="C2756" s="179">
        <v>2732</v>
      </c>
      <c r="D2756" s="195">
        <f t="shared" ca="1" si="214"/>
        <v>1.066570901664871</v>
      </c>
      <c r="E2756" s="195">
        <f t="shared" ca="1" si="210"/>
        <v>311.13045419883707</v>
      </c>
      <c r="F2756" s="195">
        <f t="shared" ca="1" si="211"/>
        <v>295.13424679578884</v>
      </c>
      <c r="G2756" s="195">
        <f t="shared" ca="1" si="212"/>
        <v>61.130454198837072</v>
      </c>
      <c r="H2756" s="195">
        <f t="shared" ca="1" si="213"/>
        <v>45.13424679578884</v>
      </c>
      <c r="O2756" s="154"/>
      <c r="P2756" s="154"/>
    </row>
    <row r="2757" spans="3:16" hidden="1" outlineLevel="2">
      <c r="C2757" s="179">
        <v>2733</v>
      </c>
      <c r="D2757" s="195">
        <f t="shared" ca="1" si="214"/>
        <v>-0.75352879962602426</v>
      </c>
      <c r="E2757" s="195">
        <f t="shared" ca="1" si="210"/>
        <v>208.57690697277172</v>
      </c>
      <c r="F2757" s="195">
        <f t="shared" ca="1" si="211"/>
        <v>220.7595983863437</v>
      </c>
      <c r="G2757" s="195">
        <f t="shared" ca="1" si="212"/>
        <v>0</v>
      </c>
      <c r="H2757" s="195">
        <f t="shared" ca="1" si="213"/>
        <v>0</v>
      </c>
      <c r="O2757" s="154"/>
      <c r="P2757" s="154"/>
    </row>
    <row r="2758" spans="3:16" hidden="1" outlineLevel="2">
      <c r="C2758" s="179">
        <v>2734</v>
      </c>
      <c r="D2758" s="195">
        <f t="shared" ca="1" si="214"/>
        <v>0.81733114311545418</v>
      </c>
      <c r="E2758" s="195">
        <f t="shared" ca="1" si="210"/>
        <v>294.55048244950075</v>
      </c>
      <c r="F2758" s="195">
        <f t="shared" ca="1" si="211"/>
        <v>283.62975951387472</v>
      </c>
      <c r="G2758" s="195">
        <f t="shared" ca="1" si="212"/>
        <v>44.550482449500748</v>
      </c>
      <c r="H2758" s="195">
        <f t="shared" ca="1" si="213"/>
        <v>33.629759513874717</v>
      </c>
      <c r="O2758" s="154"/>
      <c r="P2758" s="154"/>
    </row>
    <row r="2759" spans="3:16" hidden="1" outlineLevel="2">
      <c r="C2759" s="179">
        <v>2735</v>
      </c>
      <c r="D2759" s="195">
        <f t="shared" ca="1" si="214"/>
        <v>0.35143058360321483</v>
      </c>
      <c r="E2759" s="195">
        <f t="shared" ca="1" si="210"/>
        <v>265.8905461753198</v>
      </c>
      <c r="F2759" s="195">
        <f t="shared" ca="1" si="211"/>
        <v>263.31361100764326</v>
      </c>
      <c r="G2759" s="195">
        <f t="shared" ca="1" si="212"/>
        <v>15.890546175319798</v>
      </c>
      <c r="H2759" s="195">
        <f t="shared" ca="1" si="213"/>
        <v>13.31361100764326</v>
      </c>
      <c r="O2759" s="154"/>
      <c r="P2759" s="154"/>
    </row>
    <row r="2760" spans="3:16" hidden="1" outlineLevel="2">
      <c r="C2760" s="179">
        <v>2736</v>
      </c>
      <c r="D2760" s="195">
        <f t="shared" ca="1" si="214"/>
        <v>1.3729944641214971</v>
      </c>
      <c r="E2760" s="195">
        <f t="shared" ca="1" si="210"/>
        <v>332.79888386975654</v>
      </c>
      <c r="F2760" s="195">
        <f t="shared" ca="1" si="211"/>
        <v>309.91972749081799</v>
      </c>
      <c r="G2760" s="195">
        <f t="shared" ca="1" si="212"/>
        <v>82.798883869756537</v>
      </c>
      <c r="H2760" s="195">
        <f t="shared" ca="1" si="213"/>
        <v>59.919727490817991</v>
      </c>
      <c r="O2760" s="154"/>
      <c r="P2760" s="154"/>
    </row>
    <row r="2761" spans="3:16" hidden="1" outlineLevel="2">
      <c r="C2761" s="179">
        <v>2737</v>
      </c>
      <c r="D2761" s="195">
        <f t="shared" ca="1" si="214"/>
        <v>-0.10974683407107824</v>
      </c>
      <c r="E2761" s="195">
        <f t="shared" ca="1" si="210"/>
        <v>240.26844752067376</v>
      </c>
      <c r="F2761" s="195">
        <f t="shared" ca="1" si="211"/>
        <v>244.63694768406486</v>
      </c>
      <c r="G2761" s="195">
        <f t="shared" ca="1" si="212"/>
        <v>0</v>
      </c>
      <c r="H2761" s="195">
        <f t="shared" ca="1" si="213"/>
        <v>0</v>
      </c>
      <c r="O2761" s="154"/>
      <c r="P2761" s="154"/>
    </row>
    <row r="2762" spans="3:16" hidden="1" outlineLevel="2">
      <c r="C2762" s="179">
        <v>2738</v>
      </c>
      <c r="D2762" s="195">
        <f t="shared" ca="1" si="214"/>
        <v>1.1258467613708822</v>
      </c>
      <c r="E2762" s="195">
        <f t="shared" ca="1" si="210"/>
        <v>315.20906826542279</v>
      </c>
      <c r="F2762" s="195">
        <f t="shared" ca="1" si="211"/>
        <v>297.93831192720052</v>
      </c>
      <c r="G2762" s="195">
        <f t="shared" ca="1" si="212"/>
        <v>65.209068265422786</v>
      </c>
      <c r="H2762" s="195">
        <f t="shared" ca="1" si="213"/>
        <v>47.938311927200516</v>
      </c>
      <c r="O2762" s="154"/>
      <c r="P2762" s="154"/>
    </row>
    <row r="2763" spans="3:16" hidden="1" outlineLevel="2">
      <c r="C2763" s="179">
        <v>2739</v>
      </c>
      <c r="D2763" s="195">
        <f t="shared" ca="1" si="214"/>
        <v>1.1077351233434372E-2</v>
      </c>
      <c r="E2763" s="195">
        <f t="shared" ca="1" si="210"/>
        <v>246.73226433833125</v>
      </c>
      <c r="F2763" s="195">
        <f t="shared" ca="1" si="211"/>
        <v>249.39800874414414</v>
      </c>
      <c r="G2763" s="195">
        <f t="shared" ca="1" si="212"/>
        <v>0</v>
      </c>
      <c r="H2763" s="195">
        <f t="shared" ca="1" si="213"/>
        <v>0</v>
      </c>
      <c r="O2763" s="154"/>
      <c r="P2763" s="154"/>
    </row>
    <row r="2764" spans="3:16" hidden="1" outlineLevel="2">
      <c r="C2764" s="179">
        <v>2740</v>
      </c>
      <c r="D2764" s="195">
        <f t="shared" ca="1" si="214"/>
        <v>-0.12567547703036272</v>
      </c>
      <c r="E2764" s="195">
        <f t="shared" ca="1" si="210"/>
        <v>239.42903229127788</v>
      </c>
      <c r="F2764" s="195">
        <f t="shared" ca="1" si="211"/>
        <v>244.01610038242745</v>
      </c>
      <c r="G2764" s="195">
        <f t="shared" ca="1" si="212"/>
        <v>0</v>
      </c>
      <c r="H2764" s="195">
        <f t="shared" ca="1" si="213"/>
        <v>0</v>
      </c>
      <c r="O2764" s="154"/>
      <c r="P2764" s="154"/>
    </row>
    <row r="2765" spans="3:16" hidden="1" outlineLevel="2">
      <c r="C2765" s="179">
        <v>2741</v>
      </c>
      <c r="D2765" s="195">
        <f t="shared" ca="1" si="214"/>
        <v>1.7268593861216481</v>
      </c>
      <c r="E2765" s="195">
        <f t="shared" ca="1" si="210"/>
        <v>359.70635939074322</v>
      </c>
      <c r="F2765" s="195">
        <f t="shared" ca="1" si="211"/>
        <v>327.91830816044876</v>
      </c>
      <c r="G2765" s="195">
        <f t="shared" ca="1" si="212"/>
        <v>109.70635939074322</v>
      </c>
      <c r="H2765" s="195">
        <f t="shared" ca="1" si="213"/>
        <v>77.91830816044876</v>
      </c>
      <c r="O2765" s="154"/>
      <c r="P2765" s="154"/>
    </row>
    <row r="2766" spans="3:16" hidden="1" outlineLevel="2">
      <c r="C2766" s="179">
        <v>2742</v>
      </c>
      <c r="D2766" s="195">
        <f t="shared" ca="1" si="214"/>
        <v>-1.9505429648286525</v>
      </c>
      <c r="E2766" s="195">
        <f t="shared" ca="1" si="210"/>
        <v>160.34135956437416</v>
      </c>
      <c r="F2766" s="195">
        <f t="shared" ca="1" si="211"/>
        <v>182.38459333720061</v>
      </c>
      <c r="G2766" s="195">
        <f t="shared" ca="1" si="212"/>
        <v>0</v>
      </c>
      <c r="H2766" s="195">
        <f t="shared" ca="1" si="213"/>
        <v>0</v>
      </c>
      <c r="O2766" s="154"/>
      <c r="P2766" s="154"/>
    </row>
    <row r="2767" spans="3:16" hidden="1" outlineLevel="2">
      <c r="C2767" s="179">
        <v>2743</v>
      </c>
      <c r="D2767" s="195">
        <f t="shared" ca="1" si="214"/>
        <v>-0.2205195806747372</v>
      </c>
      <c r="E2767" s="195">
        <f t="shared" ca="1" si="210"/>
        <v>234.4912606726329</v>
      </c>
      <c r="F2767" s="195">
        <f t="shared" ca="1" si="211"/>
        <v>240.3518671619278</v>
      </c>
      <c r="G2767" s="195">
        <f t="shared" ca="1" si="212"/>
        <v>0</v>
      </c>
      <c r="H2767" s="195">
        <f t="shared" ca="1" si="213"/>
        <v>0</v>
      </c>
      <c r="O2767" s="154"/>
      <c r="P2767" s="154"/>
    </row>
    <row r="2768" spans="3:16" hidden="1" outlineLevel="2">
      <c r="C2768" s="179">
        <v>2744</v>
      </c>
      <c r="D2768" s="195">
        <f t="shared" ca="1" si="214"/>
        <v>0.87765241873903077</v>
      </c>
      <c r="E2768" s="195">
        <f t="shared" ca="1" si="210"/>
        <v>298.48030074710425</v>
      </c>
      <c r="F2768" s="195">
        <f t="shared" ca="1" si="211"/>
        <v>286.37227579193853</v>
      </c>
      <c r="G2768" s="195">
        <f t="shared" ca="1" si="212"/>
        <v>48.480300747104252</v>
      </c>
      <c r="H2768" s="195">
        <f t="shared" ca="1" si="213"/>
        <v>36.372275791938534</v>
      </c>
      <c r="O2768" s="154"/>
      <c r="P2768" s="154"/>
    </row>
    <row r="2769" spans="3:16" hidden="1" outlineLevel="2">
      <c r="C2769" s="179">
        <v>2745</v>
      </c>
      <c r="D2769" s="195">
        <f t="shared" ca="1" si="214"/>
        <v>1.1376321031513472</v>
      </c>
      <c r="E2769" s="195">
        <f t="shared" ca="1" si="210"/>
        <v>316.02633601511093</v>
      </c>
      <c r="F2769" s="195">
        <f t="shared" ca="1" si="211"/>
        <v>298.4989886053599</v>
      </c>
      <c r="G2769" s="195">
        <f t="shared" ca="1" si="212"/>
        <v>66.026336015110928</v>
      </c>
      <c r="H2769" s="195">
        <f t="shared" ca="1" si="213"/>
        <v>48.498988605359898</v>
      </c>
      <c r="O2769" s="154"/>
      <c r="P2769" s="154"/>
    </row>
    <row r="2770" spans="3:16" hidden="1" outlineLevel="2">
      <c r="C2770" s="179">
        <v>2746</v>
      </c>
      <c r="D2770" s="195">
        <f t="shared" ca="1" si="214"/>
        <v>0.63049567420441233</v>
      </c>
      <c r="E2770" s="195">
        <f t="shared" ca="1" si="210"/>
        <v>282.70380444652994</v>
      </c>
      <c r="F2770" s="195">
        <f t="shared" ca="1" si="211"/>
        <v>275.30080145113027</v>
      </c>
      <c r="G2770" s="195">
        <f t="shared" ca="1" si="212"/>
        <v>32.703804446529944</v>
      </c>
      <c r="H2770" s="195">
        <f t="shared" ca="1" si="213"/>
        <v>25.300801451130269</v>
      </c>
      <c r="O2770" s="154"/>
      <c r="P2770" s="154"/>
    </row>
    <row r="2771" spans="3:16" hidden="1" outlineLevel="2">
      <c r="C2771" s="179">
        <v>2747</v>
      </c>
      <c r="D2771" s="195">
        <f t="shared" ca="1" si="214"/>
        <v>-0.46328493793039144</v>
      </c>
      <c r="E2771" s="195">
        <f t="shared" ca="1" si="210"/>
        <v>222.31136885115527</v>
      </c>
      <c r="F2771" s="195">
        <f t="shared" ca="1" si="211"/>
        <v>231.22151844360727</v>
      </c>
      <c r="G2771" s="195">
        <f t="shared" ca="1" si="212"/>
        <v>0</v>
      </c>
      <c r="H2771" s="195">
        <f t="shared" ca="1" si="213"/>
        <v>0</v>
      </c>
      <c r="O2771" s="154"/>
      <c r="P2771" s="154"/>
    </row>
    <row r="2772" spans="3:16" hidden="1" outlineLevel="2">
      <c r="C2772" s="179">
        <v>2748</v>
      </c>
      <c r="D2772" s="195">
        <f t="shared" ca="1" si="214"/>
        <v>-0.99142998115866265</v>
      </c>
      <c r="E2772" s="195">
        <f t="shared" ca="1" si="210"/>
        <v>197.95450066190102</v>
      </c>
      <c r="F2772" s="195">
        <f t="shared" ca="1" si="211"/>
        <v>212.53836893679716</v>
      </c>
      <c r="G2772" s="195">
        <f t="shared" ca="1" si="212"/>
        <v>0</v>
      </c>
      <c r="H2772" s="195">
        <f t="shared" ca="1" si="213"/>
        <v>0</v>
      </c>
      <c r="O2772" s="154"/>
      <c r="P2772" s="154"/>
    </row>
    <row r="2773" spans="3:16" hidden="1" outlineLevel="2">
      <c r="C2773" s="179">
        <v>2749</v>
      </c>
      <c r="D2773" s="195">
        <f t="shared" ca="1" si="214"/>
        <v>-1.2182500038342012</v>
      </c>
      <c r="E2773" s="195">
        <f t="shared" ca="1" si="210"/>
        <v>188.33104503396504</v>
      </c>
      <c r="F2773" s="195">
        <f t="shared" ca="1" si="211"/>
        <v>204.9853460881113</v>
      </c>
      <c r="G2773" s="195">
        <f t="shared" ca="1" si="212"/>
        <v>0</v>
      </c>
      <c r="H2773" s="195">
        <f t="shared" ca="1" si="213"/>
        <v>0</v>
      </c>
      <c r="O2773" s="154"/>
      <c r="P2773" s="154"/>
    </row>
    <row r="2774" spans="3:16" hidden="1" outlineLevel="2">
      <c r="C2774" s="179">
        <v>2750</v>
      </c>
      <c r="D2774" s="195">
        <f t="shared" ca="1" si="214"/>
        <v>-1.2674450897609373</v>
      </c>
      <c r="E2774" s="195">
        <f t="shared" ca="1" si="210"/>
        <v>186.30634964935101</v>
      </c>
      <c r="F2774" s="195">
        <f t="shared" ca="1" si="211"/>
        <v>203.38292325062625</v>
      </c>
      <c r="G2774" s="195">
        <f t="shared" ca="1" si="212"/>
        <v>0</v>
      </c>
      <c r="H2774" s="195">
        <f t="shared" ca="1" si="213"/>
        <v>0</v>
      </c>
      <c r="O2774" s="154"/>
      <c r="P2774" s="154"/>
    </row>
    <row r="2775" spans="3:16" hidden="1" outlineLevel="2">
      <c r="C2775" s="179">
        <v>2751</v>
      </c>
      <c r="D2775" s="195">
        <f t="shared" ca="1" si="214"/>
        <v>1.2911356598782791</v>
      </c>
      <c r="E2775" s="195">
        <f t="shared" ca="1" si="210"/>
        <v>326.86678142292783</v>
      </c>
      <c r="F2775" s="195">
        <f t="shared" ca="1" si="211"/>
        <v>305.89887932753186</v>
      </c>
      <c r="G2775" s="195">
        <f t="shared" ca="1" si="212"/>
        <v>76.866781422927829</v>
      </c>
      <c r="H2775" s="195">
        <f t="shared" ca="1" si="213"/>
        <v>55.898879327531859</v>
      </c>
      <c r="O2775" s="154"/>
      <c r="P2775" s="154"/>
    </row>
    <row r="2776" spans="3:16" hidden="1" outlineLevel="2">
      <c r="C2776" s="179">
        <v>2752</v>
      </c>
      <c r="D2776" s="195">
        <f t="shared" ca="1" si="214"/>
        <v>-0.32195019049120155</v>
      </c>
      <c r="E2776" s="195">
        <f t="shared" ca="1" si="210"/>
        <v>229.32321392700158</v>
      </c>
      <c r="F2776" s="195">
        <f t="shared" ca="1" si="211"/>
        <v>236.49403563259176</v>
      </c>
      <c r="G2776" s="195">
        <f t="shared" ca="1" si="212"/>
        <v>0</v>
      </c>
      <c r="H2776" s="195">
        <f t="shared" ca="1" si="213"/>
        <v>0</v>
      </c>
      <c r="O2776" s="154"/>
      <c r="P2776" s="154"/>
    </row>
    <row r="2777" spans="3:16" hidden="1" outlineLevel="2">
      <c r="C2777" s="179">
        <v>2753</v>
      </c>
      <c r="D2777" s="195">
        <f t="shared" ca="1" si="214"/>
        <v>-0.85753649423212941</v>
      </c>
      <c r="E2777" s="195">
        <f t="shared" ref="E2777:E2840" ca="1" si="215">$H$9 * EXP(($H$17 - $H$18 - ($H$11^2)/2)*$H$14 + $H$11*SQRT($H$14)*D2777)</f>
        <v>203.86453096364247</v>
      </c>
      <c r="F2777" s="195">
        <f t="shared" ref="F2777:F2840" ca="1" si="216">$H$9 * EXP(($H$17 - $H$18 - ($H$12^2)/2)*$H$14 + $H$12*SQRT($H$14)*D2777)</f>
        <v>217.12695506482734</v>
      </c>
      <c r="G2777" s="195">
        <f t="shared" ref="G2777:G2840" ca="1" si="217">MAX(E2777-$H$16, 0)</f>
        <v>0</v>
      </c>
      <c r="H2777" s="195">
        <f t="shared" ref="H2777:H2840" ca="1" si="218">MAX(F2777-$H$16, 0)</f>
        <v>0</v>
      </c>
      <c r="O2777" s="154"/>
      <c r="P2777" s="154"/>
    </row>
    <row r="2778" spans="3:16" hidden="1" outlineLevel="2">
      <c r="C2778" s="179">
        <v>2754</v>
      </c>
      <c r="D2778" s="195">
        <f t="shared" ref="D2778:D2841" ca="1" si="219">_xlfn.NORM.S.INV(RAND())</f>
        <v>0.91457548123468668</v>
      </c>
      <c r="E2778" s="195">
        <f t="shared" ca="1" si="215"/>
        <v>300.91159359328623</v>
      </c>
      <c r="F2778" s="195">
        <f t="shared" ca="1" si="216"/>
        <v>288.06405624180405</v>
      </c>
      <c r="G2778" s="195">
        <f t="shared" ca="1" si="217"/>
        <v>50.911593593286227</v>
      </c>
      <c r="H2778" s="195">
        <f t="shared" ca="1" si="218"/>
        <v>38.064056241804053</v>
      </c>
      <c r="O2778" s="154"/>
      <c r="P2778" s="154"/>
    </row>
    <row r="2779" spans="3:16" hidden="1" outlineLevel="2">
      <c r="C2779" s="179">
        <v>2755</v>
      </c>
      <c r="D2779" s="195">
        <f t="shared" ca="1" si="219"/>
        <v>1.6280555091291786</v>
      </c>
      <c r="E2779" s="195">
        <f t="shared" ca="1" si="215"/>
        <v>351.98172912862555</v>
      </c>
      <c r="F2779" s="195">
        <f t="shared" ca="1" si="216"/>
        <v>322.79020063689711</v>
      </c>
      <c r="G2779" s="195">
        <f t="shared" ca="1" si="217"/>
        <v>101.98172912862555</v>
      </c>
      <c r="H2779" s="195">
        <f t="shared" ca="1" si="218"/>
        <v>72.790200636897112</v>
      </c>
      <c r="O2779" s="154"/>
      <c r="P2779" s="154"/>
    </row>
    <row r="2780" spans="3:16" hidden="1" outlineLevel="2">
      <c r="C2780" s="179">
        <v>2756</v>
      </c>
      <c r="D2780" s="195">
        <f t="shared" ca="1" si="219"/>
        <v>1.1458318591864203</v>
      </c>
      <c r="E2780" s="195">
        <f t="shared" ca="1" si="215"/>
        <v>316.59620700661799</v>
      </c>
      <c r="F2780" s="195">
        <f t="shared" ca="1" si="216"/>
        <v>298.88970668793223</v>
      </c>
      <c r="G2780" s="195">
        <f t="shared" ca="1" si="217"/>
        <v>66.596207006617988</v>
      </c>
      <c r="H2780" s="195">
        <f t="shared" ca="1" si="218"/>
        <v>48.889706687932232</v>
      </c>
      <c r="O2780" s="154"/>
      <c r="P2780" s="154"/>
    </row>
    <row r="2781" spans="3:16" hidden="1" outlineLevel="2">
      <c r="C2781" s="179">
        <v>2757</v>
      </c>
      <c r="D2781" s="195">
        <f t="shared" ca="1" si="219"/>
        <v>6.3141149056615666E-3</v>
      </c>
      <c r="E2781" s="195">
        <f t="shared" ca="1" si="215"/>
        <v>246.47417984850253</v>
      </c>
      <c r="F2781" s="195">
        <f t="shared" ca="1" si="216"/>
        <v>249.2085713303714</v>
      </c>
      <c r="G2781" s="195">
        <f t="shared" ca="1" si="217"/>
        <v>0</v>
      </c>
      <c r="H2781" s="195">
        <f t="shared" ca="1" si="218"/>
        <v>0</v>
      </c>
      <c r="O2781" s="154"/>
      <c r="P2781" s="154"/>
    </row>
    <row r="2782" spans="3:16" hidden="1" outlineLevel="2">
      <c r="C2782" s="179">
        <v>2758</v>
      </c>
      <c r="D2782" s="195">
        <f t="shared" ca="1" si="219"/>
        <v>1.0275156279510074</v>
      </c>
      <c r="E2782" s="195">
        <f t="shared" ca="1" si="215"/>
        <v>308.47204851182067</v>
      </c>
      <c r="F2782" s="195">
        <f t="shared" ca="1" si="216"/>
        <v>293.30116130213855</v>
      </c>
      <c r="G2782" s="195">
        <f t="shared" ca="1" si="217"/>
        <v>58.472048511820674</v>
      </c>
      <c r="H2782" s="195">
        <f t="shared" ca="1" si="218"/>
        <v>43.301161302138553</v>
      </c>
      <c r="O2782" s="154"/>
      <c r="P2782" s="154"/>
    </row>
    <row r="2783" spans="3:16" hidden="1" outlineLevel="2">
      <c r="C2783" s="179">
        <v>2759</v>
      </c>
      <c r="D2783" s="195">
        <f t="shared" ca="1" si="219"/>
        <v>0.1896657057354558</v>
      </c>
      <c r="E2783" s="195">
        <f t="shared" ca="1" si="215"/>
        <v>256.60616099268844</v>
      </c>
      <c r="F2783" s="195">
        <f t="shared" ca="1" si="216"/>
        <v>256.60547993087442</v>
      </c>
      <c r="G2783" s="195">
        <f t="shared" ca="1" si="217"/>
        <v>6.6061609926884444</v>
      </c>
      <c r="H2783" s="195">
        <f t="shared" ca="1" si="218"/>
        <v>6.6054799308744236</v>
      </c>
      <c r="O2783" s="154"/>
      <c r="P2783" s="154"/>
    </row>
    <row r="2784" spans="3:16" hidden="1" outlineLevel="2">
      <c r="C2784" s="179">
        <v>2760</v>
      </c>
      <c r="D2784" s="195">
        <f t="shared" ca="1" si="219"/>
        <v>-2.0488706616346519</v>
      </c>
      <c r="E2784" s="195">
        <f t="shared" ca="1" si="215"/>
        <v>156.9144735110869</v>
      </c>
      <c r="F2784" s="195">
        <f t="shared" ca="1" si="216"/>
        <v>179.54603424598619</v>
      </c>
      <c r="G2784" s="195">
        <f t="shared" ca="1" si="217"/>
        <v>0</v>
      </c>
      <c r="H2784" s="195">
        <f t="shared" ca="1" si="218"/>
        <v>0</v>
      </c>
      <c r="O2784" s="154"/>
      <c r="P2784" s="154"/>
    </row>
    <row r="2785" spans="3:16" hidden="1" outlineLevel="2">
      <c r="C2785" s="179">
        <v>2761</v>
      </c>
      <c r="D2785" s="195">
        <f t="shared" ca="1" si="219"/>
        <v>-0.82730445762880256</v>
      </c>
      <c r="E2785" s="195">
        <f t="shared" ca="1" si="215"/>
        <v>205.22319892523393</v>
      </c>
      <c r="F2785" s="195">
        <f t="shared" ca="1" si="216"/>
        <v>218.17665331184205</v>
      </c>
      <c r="G2785" s="195">
        <f t="shared" ca="1" si="217"/>
        <v>0</v>
      </c>
      <c r="H2785" s="195">
        <f t="shared" ca="1" si="218"/>
        <v>0</v>
      </c>
      <c r="O2785" s="154"/>
      <c r="P2785" s="154"/>
    </row>
    <row r="2786" spans="3:16" hidden="1" outlineLevel="2">
      <c r="C2786" s="179">
        <v>2762</v>
      </c>
      <c r="D2786" s="195">
        <f t="shared" ca="1" si="219"/>
        <v>0.18420210051591362</v>
      </c>
      <c r="E2786" s="195">
        <f t="shared" ca="1" si="215"/>
        <v>256.29830556614252</v>
      </c>
      <c r="F2786" s="195">
        <f t="shared" ca="1" si="216"/>
        <v>256.38192120558818</v>
      </c>
      <c r="G2786" s="195">
        <f t="shared" ca="1" si="217"/>
        <v>6.2983055661425169</v>
      </c>
      <c r="H2786" s="195">
        <f t="shared" ca="1" si="218"/>
        <v>6.3819212055881849</v>
      </c>
      <c r="O2786" s="154"/>
      <c r="P2786" s="154"/>
    </row>
    <row r="2787" spans="3:16" hidden="1" outlineLevel="2">
      <c r="C2787" s="179">
        <v>2763</v>
      </c>
      <c r="D2787" s="195">
        <f t="shared" ca="1" si="219"/>
        <v>-0.20084494076293632</v>
      </c>
      <c r="E2787" s="195">
        <f t="shared" ca="1" si="215"/>
        <v>235.50711994953258</v>
      </c>
      <c r="F2787" s="195">
        <f t="shared" ca="1" si="216"/>
        <v>241.10743185774189</v>
      </c>
      <c r="G2787" s="195">
        <f t="shared" ca="1" si="217"/>
        <v>0</v>
      </c>
      <c r="H2787" s="195">
        <f t="shared" ca="1" si="218"/>
        <v>0</v>
      </c>
      <c r="O2787" s="154"/>
      <c r="P2787" s="154"/>
    </row>
    <row r="2788" spans="3:16" hidden="1" outlineLevel="2">
      <c r="C2788" s="179">
        <v>2764</v>
      </c>
      <c r="D2788" s="195">
        <f t="shared" ca="1" si="219"/>
        <v>-1.0580447681020835</v>
      </c>
      <c r="E2788" s="195">
        <f t="shared" ca="1" si="215"/>
        <v>195.07827647846699</v>
      </c>
      <c r="F2788" s="195">
        <f t="shared" ca="1" si="216"/>
        <v>210.2917052422529</v>
      </c>
      <c r="G2788" s="195">
        <f t="shared" ca="1" si="217"/>
        <v>0</v>
      </c>
      <c r="H2788" s="195">
        <f t="shared" ca="1" si="218"/>
        <v>0</v>
      </c>
      <c r="O2788" s="154"/>
      <c r="P2788" s="154"/>
    </row>
    <row r="2789" spans="3:16" hidden="1" outlineLevel="2">
      <c r="C2789" s="179">
        <v>2765</v>
      </c>
      <c r="D2789" s="195">
        <f t="shared" ca="1" si="219"/>
        <v>-0.43983521235122075</v>
      </c>
      <c r="E2789" s="195">
        <f t="shared" ca="1" si="215"/>
        <v>223.45973343043866</v>
      </c>
      <c r="F2789" s="195">
        <f t="shared" ca="1" si="216"/>
        <v>232.08810954552592</v>
      </c>
      <c r="G2789" s="195">
        <f t="shared" ca="1" si="217"/>
        <v>0</v>
      </c>
      <c r="H2789" s="195">
        <f t="shared" ca="1" si="218"/>
        <v>0</v>
      </c>
      <c r="O2789" s="154"/>
      <c r="P2789" s="154"/>
    </row>
    <row r="2790" spans="3:16" hidden="1" outlineLevel="2">
      <c r="C2790" s="179">
        <v>2766</v>
      </c>
      <c r="D2790" s="195">
        <f t="shared" ca="1" si="219"/>
        <v>0.25775905277609551</v>
      </c>
      <c r="E2790" s="195">
        <f t="shared" ca="1" si="215"/>
        <v>260.47415380785628</v>
      </c>
      <c r="F2790" s="195">
        <f t="shared" ca="1" si="216"/>
        <v>259.40811918464368</v>
      </c>
      <c r="G2790" s="195">
        <f t="shared" ca="1" si="217"/>
        <v>10.474153807856283</v>
      </c>
      <c r="H2790" s="195">
        <f t="shared" ca="1" si="218"/>
        <v>9.4081191846436809</v>
      </c>
      <c r="O2790" s="154"/>
      <c r="P2790" s="154"/>
    </row>
    <row r="2791" spans="3:16" hidden="1" outlineLevel="2">
      <c r="C2791" s="179">
        <v>2767</v>
      </c>
      <c r="D2791" s="195">
        <f t="shared" ca="1" si="219"/>
        <v>-0.10767789508312155</v>
      </c>
      <c r="E2791" s="195">
        <f t="shared" ca="1" si="215"/>
        <v>240.37769318472368</v>
      </c>
      <c r="F2791" s="195">
        <f t="shared" ca="1" si="216"/>
        <v>244.71770410120004</v>
      </c>
      <c r="G2791" s="195">
        <f t="shared" ca="1" si="217"/>
        <v>0</v>
      </c>
      <c r="H2791" s="195">
        <f t="shared" ca="1" si="218"/>
        <v>0</v>
      </c>
      <c r="O2791" s="154"/>
      <c r="P2791" s="154"/>
    </row>
    <row r="2792" spans="3:16" hidden="1" outlineLevel="2">
      <c r="C2792" s="179">
        <v>2768</v>
      </c>
      <c r="D2792" s="195">
        <f t="shared" ca="1" si="219"/>
        <v>1.1704540831271235</v>
      </c>
      <c r="E2792" s="195">
        <f t="shared" ca="1" si="215"/>
        <v>318.31359857040547</v>
      </c>
      <c r="F2792" s="195">
        <f t="shared" ca="1" si="216"/>
        <v>300.06603104592784</v>
      </c>
      <c r="G2792" s="195">
        <f t="shared" ca="1" si="217"/>
        <v>68.313598570405475</v>
      </c>
      <c r="H2792" s="195">
        <f t="shared" ca="1" si="218"/>
        <v>50.066031045927843</v>
      </c>
      <c r="O2792" s="154"/>
      <c r="P2792" s="154"/>
    </row>
    <row r="2793" spans="3:16" hidden="1" outlineLevel="2">
      <c r="C2793" s="179">
        <v>2769</v>
      </c>
      <c r="D2793" s="195">
        <f t="shared" ca="1" si="219"/>
        <v>-0.92404485320881424</v>
      </c>
      <c r="E2793" s="195">
        <f t="shared" ca="1" si="215"/>
        <v>200.90713360954484</v>
      </c>
      <c r="F2793" s="195">
        <f t="shared" ca="1" si="216"/>
        <v>214.83543462657676</v>
      </c>
      <c r="G2793" s="195">
        <f t="shared" ca="1" si="217"/>
        <v>0</v>
      </c>
      <c r="H2793" s="195">
        <f t="shared" ca="1" si="218"/>
        <v>0</v>
      </c>
      <c r="O2793" s="154"/>
      <c r="P2793" s="154"/>
    </row>
    <row r="2794" spans="3:16" hidden="1" outlineLevel="2">
      <c r="C2794" s="179">
        <v>2770</v>
      </c>
      <c r="D2794" s="195">
        <f t="shared" ca="1" si="219"/>
        <v>0.15496529005697157</v>
      </c>
      <c r="E2794" s="195">
        <f t="shared" ca="1" si="215"/>
        <v>254.65717688562427</v>
      </c>
      <c r="F2794" s="195">
        <f t="shared" ca="1" si="216"/>
        <v>255.1889206945163</v>
      </c>
      <c r="G2794" s="195">
        <f t="shared" ca="1" si="217"/>
        <v>4.657176885624267</v>
      </c>
      <c r="H2794" s="195">
        <f t="shared" ca="1" si="218"/>
        <v>5.1889206945162982</v>
      </c>
      <c r="O2794" s="154"/>
      <c r="P2794" s="154"/>
    </row>
    <row r="2795" spans="3:16" hidden="1" outlineLevel="2">
      <c r="C2795" s="179">
        <v>2771</v>
      </c>
      <c r="D2795" s="195">
        <f t="shared" ca="1" si="219"/>
        <v>-0.88152422047505785</v>
      </c>
      <c r="E2795" s="195">
        <f t="shared" ca="1" si="215"/>
        <v>202.79289357485914</v>
      </c>
      <c r="F2795" s="195">
        <f t="shared" ca="1" si="216"/>
        <v>216.2976625024549</v>
      </c>
      <c r="G2795" s="195">
        <f t="shared" ca="1" si="217"/>
        <v>0</v>
      </c>
      <c r="H2795" s="195">
        <f t="shared" ca="1" si="218"/>
        <v>0</v>
      </c>
      <c r="O2795" s="154"/>
      <c r="P2795" s="154"/>
    </row>
    <row r="2796" spans="3:16" hidden="1" outlineLevel="2">
      <c r="C2796" s="179">
        <v>2772</v>
      </c>
      <c r="D2796" s="195">
        <f t="shared" ca="1" si="219"/>
        <v>-2.0100882653906935</v>
      </c>
      <c r="E2796" s="195">
        <f t="shared" ca="1" si="215"/>
        <v>158.25727050237526</v>
      </c>
      <c r="F2796" s="195">
        <f t="shared" ca="1" si="216"/>
        <v>180.66030375338244</v>
      </c>
      <c r="G2796" s="195">
        <f t="shared" ca="1" si="217"/>
        <v>0</v>
      </c>
      <c r="H2796" s="195">
        <f t="shared" ca="1" si="218"/>
        <v>0</v>
      </c>
      <c r="O2796" s="154"/>
      <c r="P2796" s="154"/>
    </row>
    <row r="2797" spans="3:16" hidden="1" outlineLevel="2">
      <c r="C2797" s="179">
        <v>2773</v>
      </c>
      <c r="D2797" s="195">
        <f t="shared" ca="1" si="219"/>
        <v>0.16647346866009685</v>
      </c>
      <c r="E2797" s="195">
        <f t="shared" ca="1" si="215"/>
        <v>255.30189928761885</v>
      </c>
      <c r="F2797" s="195">
        <f t="shared" ca="1" si="216"/>
        <v>255.65784501886279</v>
      </c>
      <c r="G2797" s="195">
        <f t="shared" ca="1" si="217"/>
        <v>5.301899287618852</v>
      </c>
      <c r="H2797" s="195">
        <f t="shared" ca="1" si="218"/>
        <v>5.6578450188627869</v>
      </c>
      <c r="O2797" s="154"/>
      <c r="P2797" s="154"/>
    </row>
    <row r="2798" spans="3:16" hidden="1" outlineLevel="2">
      <c r="C2798" s="179">
        <v>2774</v>
      </c>
      <c r="D2798" s="195">
        <f t="shared" ca="1" si="219"/>
        <v>-1.9378640211817697</v>
      </c>
      <c r="E2798" s="195">
        <f t="shared" ca="1" si="215"/>
        <v>160.78865530561529</v>
      </c>
      <c r="F2798" s="195">
        <f t="shared" ca="1" si="216"/>
        <v>182.75386513695508</v>
      </c>
      <c r="G2798" s="195">
        <f t="shared" ca="1" si="217"/>
        <v>0</v>
      </c>
      <c r="H2798" s="195">
        <f t="shared" ca="1" si="218"/>
        <v>0</v>
      </c>
      <c r="O2798" s="154"/>
      <c r="P2798" s="154"/>
    </row>
    <row r="2799" spans="3:16" hidden="1" outlineLevel="2">
      <c r="C2799" s="179">
        <v>2775</v>
      </c>
      <c r="D2799" s="195">
        <f t="shared" ca="1" si="219"/>
        <v>0.68328071063144991</v>
      </c>
      <c r="E2799" s="195">
        <f t="shared" ca="1" si="215"/>
        <v>286.00160502627466</v>
      </c>
      <c r="F2799" s="195">
        <f t="shared" ca="1" si="216"/>
        <v>277.62880558083378</v>
      </c>
      <c r="G2799" s="195">
        <f t="shared" ca="1" si="217"/>
        <v>36.00160502627466</v>
      </c>
      <c r="H2799" s="195">
        <f t="shared" ca="1" si="218"/>
        <v>27.628805580833784</v>
      </c>
      <c r="O2799" s="154"/>
      <c r="P2799" s="154"/>
    </row>
    <row r="2800" spans="3:16" hidden="1" outlineLevel="2">
      <c r="C2800" s="179">
        <v>2776</v>
      </c>
      <c r="D2800" s="195">
        <f t="shared" ca="1" si="219"/>
        <v>0.32220719763543998</v>
      </c>
      <c r="E2800" s="195">
        <f t="shared" ca="1" si="215"/>
        <v>264.18877572578697</v>
      </c>
      <c r="F2800" s="195">
        <f t="shared" ca="1" si="216"/>
        <v>262.0889171279465</v>
      </c>
      <c r="G2800" s="195">
        <f t="shared" ca="1" si="217"/>
        <v>14.188775725786968</v>
      </c>
      <c r="H2800" s="195">
        <f t="shared" ca="1" si="218"/>
        <v>12.088917127946502</v>
      </c>
      <c r="O2800" s="154"/>
      <c r="P2800" s="154"/>
    </row>
    <row r="2801" spans="3:16" hidden="1" outlineLevel="2">
      <c r="C2801" s="179">
        <v>2777</v>
      </c>
      <c r="D2801" s="195">
        <f t="shared" ca="1" si="219"/>
        <v>0.25044882016865494</v>
      </c>
      <c r="E2801" s="195">
        <f t="shared" ca="1" si="215"/>
        <v>260.05612311352093</v>
      </c>
      <c r="F2801" s="195">
        <f t="shared" ca="1" si="216"/>
        <v>259.10577808405236</v>
      </c>
      <c r="G2801" s="195">
        <f t="shared" ca="1" si="217"/>
        <v>10.056123113520925</v>
      </c>
      <c r="H2801" s="195">
        <f t="shared" ca="1" si="218"/>
        <v>9.1057780840523606</v>
      </c>
      <c r="O2801" s="154"/>
      <c r="P2801" s="154"/>
    </row>
    <row r="2802" spans="3:16" hidden="1" outlineLevel="2">
      <c r="C2802" s="179">
        <v>2778</v>
      </c>
      <c r="D2802" s="195">
        <f t="shared" ca="1" si="219"/>
        <v>-9.3046888115106779E-2</v>
      </c>
      <c r="E2802" s="195">
        <f t="shared" ca="1" si="215"/>
        <v>241.15166953573748</v>
      </c>
      <c r="F2802" s="195">
        <f t="shared" ca="1" si="216"/>
        <v>245.28955416631706</v>
      </c>
      <c r="G2802" s="195">
        <f t="shared" ca="1" si="217"/>
        <v>0</v>
      </c>
      <c r="H2802" s="195">
        <f t="shared" ca="1" si="218"/>
        <v>0</v>
      </c>
      <c r="O2802" s="154"/>
      <c r="P2802" s="154"/>
    </row>
    <row r="2803" spans="3:16" hidden="1" outlineLevel="2">
      <c r="C2803" s="179">
        <v>2779</v>
      </c>
      <c r="D2803" s="195">
        <f t="shared" ca="1" si="219"/>
        <v>-0.17869160261554876</v>
      </c>
      <c r="E2803" s="195">
        <f t="shared" ca="1" si="215"/>
        <v>236.65623011289185</v>
      </c>
      <c r="F2803" s="195">
        <f t="shared" ca="1" si="216"/>
        <v>241.96102919223955</v>
      </c>
      <c r="G2803" s="195">
        <f t="shared" ca="1" si="217"/>
        <v>0</v>
      </c>
      <c r="H2803" s="195">
        <f t="shared" ca="1" si="218"/>
        <v>0</v>
      </c>
      <c r="O2803" s="154"/>
      <c r="P2803" s="154"/>
    </row>
    <row r="2804" spans="3:16" hidden="1" outlineLevel="2">
      <c r="C2804" s="179">
        <v>2780</v>
      </c>
      <c r="D2804" s="195">
        <f t="shared" ca="1" si="219"/>
        <v>-1.8597755123567929</v>
      </c>
      <c r="E2804" s="195">
        <f t="shared" ca="1" si="215"/>
        <v>163.5711515212941</v>
      </c>
      <c r="F2804" s="195">
        <f t="shared" ca="1" si="216"/>
        <v>185.04471805788586</v>
      </c>
      <c r="G2804" s="195">
        <f t="shared" ca="1" si="217"/>
        <v>0</v>
      </c>
      <c r="H2804" s="195">
        <f t="shared" ca="1" si="218"/>
        <v>0</v>
      </c>
      <c r="O2804" s="154"/>
      <c r="P2804" s="154"/>
    </row>
    <row r="2805" spans="3:16" hidden="1" outlineLevel="2">
      <c r="C2805" s="179">
        <v>2781</v>
      </c>
      <c r="D2805" s="195">
        <f t="shared" ca="1" si="219"/>
        <v>-1.9109969086041791</v>
      </c>
      <c r="E2805" s="195">
        <f t="shared" ca="1" si="215"/>
        <v>161.7406180342243</v>
      </c>
      <c r="F2805" s="195">
        <f t="shared" ca="1" si="216"/>
        <v>183.53883726841107</v>
      </c>
      <c r="G2805" s="195">
        <f t="shared" ca="1" si="217"/>
        <v>0</v>
      </c>
      <c r="H2805" s="195">
        <f t="shared" ca="1" si="218"/>
        <v>0</v>
      </c>
      <c r="O2805" s="154"/>
      <c r="P2805" s="154"/>
    </row>
    <row r="2806" spans="3:16" hidden="1" outlineLevel="2">
      <c r="C2806" s="179">
        <v>2782</v>
      </c>
      <c r="D2806" s="195">
        <f t="shared" ca="1" si="219"/>
        <v>0.47619781797899291</v>
      </c>
      <c r="E2806" s="195">
        <f t="shared" ca="1" si="215"/>
        <v>273.28031476210276</v>
      </c>
      <c r="F2806" s="195">
        <f t="shared" ca="1" si="216"/>
        <v>268.6070598560832</v>
      </c>
      <c r="G2806" s="195">
        <f t="shared" ca="1" si="217"/>
        <v>23.280314762102762</v>
      </c>
      <c r="H2806" s="195">
        <f t="shared" ca="1" si="218"/>
        <v>18.607059856083197</v>
      </c>
      <c r="O2806" s="154"/>
      <c r="P2806" s="154"/>
    </row>
    <row r="2807" spans="3:16" hidden="1" outlineLevel="2">
      <c r="C2807" s="179">
        <v>2783</v>
      </c>
      <c r="D2807" s="195">
        <f t="shared" ca="1" si="219"/>
        <v>0.78010202191820088</v>
      </c>
      <c r="E2807" s="195">
        <f t="shared" ca="1" si="215"/>
        <v>292.15093922881817</v>
      </c>
      <c r="F2807" s="195">
        <f t="shared" ca="1" si="216"/>
        <v>281.95025488705534</v>
      </c>
      <c r="G2807" s="195">
        <f t="shared" ca="1" si="217"/>
        <v>42.150939228818174</v>
      </c>
      <c r="H2807" s="195">
        <f t="shared" ca="1" si="218"/>
        <v>31.950254887055337</v>
      </c>
      <c r="O2807" s="154"/>
      <c r="P2807" s="154"/>
    </row>
    <row r="2808" spans="3:16" hidden="1" outlineLevel="2">
      <c r="C2808" s="179">
        <v>2784</v>
      </c>
      <c r="D2808" s="195">
        <f t="shared" ca="1" si="219"/>
        <v>-0.30511794241507956</v>
      </c>
      <c r="E2808" s="195">
        <f t="shared" ca="1" si="215"/>
        <v>230.17289224631159</v>
      </c>
      <c r="F2808" s="195">
        <f t="shared" ca="1" si="216"/>
        <v>237.12992442237464</v>
      </c>
      <c r="G2808" s="195">
        <f t="shared" ca="1" si="217"/>
        <v>0</v>
      </c>
      <c r="H2808" s="195">
        <f t="shared" ca="1" si="218"/>
        <v>0</v>
      </c>
      <c r="O2808" s="154"/>
      <c r="P2808" s="154"/>
    </row>
    <row r="2809" spans="3:16" hidden="1" outlineLevel="2">
      <c r="C2809" s="179">
        <v>2785</v>
      </c>
      <c r="D2809" s="195">
        <f t="shared" ca="1" si="219"/>
        <v>1.1102819696166668</v>
      </c>
      <c r="E2809" s="195">
        <f t="shared" ca="1" si="215"/>
        <v>314.13294829326651</v>
      </c>
      <c r="F2809" s="195">
        <f t="shared" ca="1" si="216"/>
        <v>297.19944498356142</v>
      </c>
      <c r="G2809" s="195">
        <f t="shared" ca="1" si="217"/>
        <v>64.132948293266509</v>
      </c>
      <c r="H2809" s="195">
        <f t="shared" ca="1" si="218"/>
        <v>47.19944498356142</v>
      </c>
      <c r="O2809" s="154"/>
      <c r="P2809" s="154"/>
    </row>
    <row r="2810" spans="3:16" hidden="1" outlineLevel="2">
      <c r="C2810" s="179">
        <v>2786</v>
      </c>
      <c r="D2810" s="195">
        <f t="shared" ca="1" si="219"/>
        <v>1.3875395405917465E-2</v>
      </c>
      <c r="E2810" s="195">
        <f t="shared" ca="1" si="215"/>
        <v>246.88399560484086</v>
      </c>
      <c r="F2810" s="195">
        <f t="shared" ca="1" si="216"/>
        <v>249.50935615324386</v>
      </c>
      <c r="G2810" s="195">
        <f t="shared" ca="1" si="217"/>
        <v>0</v>
      </c>
      <c r="H2810" s="195">
        <f t="shared" ca="1" si="218"/>
        <v>0</v>
      </c>
      <c r="O2810" s="154"/>
      <c r="P2810" s="154"/>
    </row>
    <row r="2811" spans="3:16" hidden="1" outlineLevel="2">
      <c r="C2811" s="179">
        <v>2787</v>
      </c>
      <c r="D2811" s="195">
        <f t="shared" ca="1" si="219"/>
        <v>-0.90544478393100203</v>
      </c>
      <c r="E2811" s="195">
        <f t="shared" ca="1" si="215"/>
        <v>201.72986622022862</v>
      </c>
      <c r="F2811" s="195">
        <f t="shared" ca="1" si="216"/>
        <v>215.47384597391454</v>
      </c>
      <c r="G2811" s="195">
        <f t="shared" ca="1" si="217"/>
        <v>0</v>
      </c>
      <c r="H2811" s="195">
        <f t="shared" ca="1" si="218"/>
        <v>0</v>
      </c>
      <c r="O2811" s="154"/>
      <c r="P2811" s="154"/>
    </row>
    <row r="2812" spans="3:16" hidden="1" outlineLevel="2">
      <c r="C2812" s="179">
        <v>2788</v>
      </c>
      <c r="D2812" s="195">
        <f t="shared" ca="1" si="219"/>
        <v>0.64898996425324329</v>
      </c>
      <c r="E2812" s="195">
        <f t="shared" ca="1" si="215"/>
        <v>283.85490446185457</v>
      </c>
      <c r="F2812" s="195">
        <f t="shared" ca="1" si="216"/>
        <v>276.11423409140281</v>
      </c>
      <c r="G2812" s="195">
        <f t="shared" ca="1" si="217"/>
        <v>33.854904461854574</v>
      </c>
      <c r="H2812" s="195">
        <f t="shared" ca="1" si="218"/>
        <v>26.114234091402807</v>
      </c>
      <c r="O2812" s="154"/>
      <c r="P2812" s="154"/>
    </row>
    <row r="2813" spans="3:16" hidden="1" outlineLevel="2">
      <c r="C2813" s="179">
        <v>2789</v>
      </c>
      <c r="D2813" s="195">
        <f t="shared" ca="1" si="219"/>
        <v>0.76199277455391812</v>
      </c>
      <c r="E2813" s="195">
        <f t="shared" ca="1" si="215"/>
        <v>290.99081355193306</v>
      </c>
      <c r="F2813" s="195">
        <f t="shared" ca="1" si="216"/>
        <v>281.13689760495589</v>
      </c>
      <c r="G2813" s="195">
        <f t="shared" ca="1" si="217"/>
        <v>40.990813551933059</v>
      </c>
      <c r="H2813" s="195">
        <f t="shared" ca="1" si="218"/>
        <v>31.136897604955891</v>
      </c>
      <c r="O2813" s="154"/>
      <c r="P2813" s="154"/>
    </row>
    <row r="2814" spans="3:16" hidden="1" outlineLevel="2">
      <c r="C2814" s="179">
        <v>2790</v>
      </c>
      <c r="D2814" s="195">
        <f t="shared" ca="1" si="219"/>
        <v>-1.1010906732803698</v>
      </c>
      <c r="E2814" s="195">
        <f t="shared" ca="1" si="215"/>
        <v>193.24195085738268</v>
      </c>
      <c r="F2814" s="195">
        <f t="shared" ca="1" si="216"/>
        <v>208.85257756177802</v>
      </c>
      <c r="G2814" s="195">
        <f t="shared" ca="1" si="217"/>
        <v>0</v>
      </c>
      <c r="H2814" s="195">
        <f t="shared" ca="1" si="218"/>
        <v>0</v>
      </c>
      <c r="O2814" s="154"/>
      <c r="P2814" s="154"/>
    </row>
    <row r="2815" spans="3:16" hidden="1" outlineLevel="2">
      <c r="C2815" s="179">
        <v>2791</v>
      </c>
      <c r="D2815" s="195">
        <f t="shared" ca="1" si="219"/>
        <v>0.55264862786815838</v>
      </c>
      <c r="E2815" s="195">
        <f t="shared" ca="1" si="215"/>
        <v>277.90949544834569</v>
      </c>
      <c r="F2815" s="195">
        <f t="shared" ca="1" si="216"/>
        <v>271.90305203415937</v>
      </c>
      <c r="G2815" s="195">
        <f t="shared" ca="1" si="217"/>
        <v>27.909495448345695</v>
      </c>
      <c r="H2815" s="195">
        <f t="shared" ca="1" si="218"/>
        <v>21.903052034159373</v>
      </c>
      <c r="O2815" s="154"/>
      <c r="P2815" s="154"/>
    </row>
    <row r="2816" spans="3:16" hidden="1" outlineLevel="2">
      <c r="C2816" s="179">
        <v>2792</v>
      </c>
      <c r="D2816" s="195">
        <f t="shared" ca="1" si="219"/>
        <v>-0.29422562564758231</v>
      </c>
      <c r="E2816" s="195">
        <f t="shared" ca="1" si="215"/>
        <v>230.72440465692884</v>
      </c>
      <c r="F2816" s="195">
        <f t="shared" ca="1" si="216"/>
        <v>237.54232535451129</v>
      </c>
      <c r="G2816" s="195">
        <f t="shared" ca="1" si="217"/>
        <v>0</v>
      </c>
      <c r="H2816" s="195">
        <f t="shared" ca="1" si="218"/>
        <v>0</v>
      </c>
      <c r="O2816" s="154"/>
      <c r="P2816" s="154"/>
    </row>
    <row r="2817" spans="3:16" hidden="1" outlineLevel="2">
      <c r="C2817" s="179">
        <v>2793</v>
      </c>
      <c r="D2817" s="195">
        <f t="shared" ca="1" si="219"/>
        <v>-0.50989580331255369</v>
      </c>
      <c r="E2817" s="195">
        <f t="shared" ca="1" si="215"/>
        <v>220.04626577094385</v>
      </c>
      <c r="F2817" s="195">
        <f t="shared" ca="1" si="216"/>
        <v>229.50859715153598</v>
      </c>
      <c r="G2817" s="195">
        <f t="shared" ca="1" si="217"/>
        <v>0</v>
      </c>
      <c r="H2817" s="195">
        <f t="shared" ca="1" si="218"/>
        <v>0</v>
      </c>
      <c r="O2817" s="154"/>
      <c r="P2817" s="154"/>
    </row>
    <row r="2818" spans="3:16" hidden="1" outlineLevel="2">
      <c r="C2818" s="179">
        <v>2794</v>
      </c>
      <c r="D2818" s="195">
        <f t="shared" ca="1" si="219"/>
        <v>0.23849068083319971</v>
      </c>
      <c r="E2818" s="195">
        <f t="shared" ca="1" si="215"/>
        <v>259.37375086468194</v>
      </c>
      <c r="F2818" s="195">
        <f t="shared" ca="1" si="216"/>
        <v>258.61196548157517</v>
      </c>
      <c r="G2818" s="195">
        <f t="shared" ca="1" si="217"/>
        <v>9.3737508646819379</v>
      </c>
      <c r="H2818" s="195">
        <f t="shared" ca="1" si="218"/>
        <v>8.6119654815751687</v>
      </c>
      <c r="O2818" s="154"/>
      <c r="P2818" s="154"/>
    </row>
    <row r="2819" spans="3:16" hidden="1" outlineLevel="2">
      <c r="C2819" s="179">
        <v>2795</v>
      </c>
      <c r="D2819" s="195">
        <f t="shared" ca="1" si="219"/>
        <v>0.23417796144916844</v>
      </c>
      <c r="E2819" s="195">
        <f t="shared" ca="1" si="215"/>
        <v>259.12809194047003</v>
      </c>
      <c r="F2819" s="195">
        <f t="shared" ca="1" si="216"/>
        <v>258.43410229652818</v>
      </c>
      <c r="G2819" s="195">
        <f t="shared" ca="1" si="217"/>
        <v>9.1280919404700285</v>
      </c>
      <c r="H2819" s="195">
        <f t="shared" ca="1" si="218"/>
        <v>8.4341022965281809</v>
      </c>
      <c r="O2819" s="154"/>
      <c r="P2819" s="154"/>
    </row>
    <row r="2820" spans="3:16" hidden="1" outlineLevel="2">
      <c r="C2820" s="179">
        <v>2796</v>
      </c>
      <c r="D2820" s="195">
        <f t="shared" ca="1" si="219"/>
        <v>-0.33174056365740917</v>
      </c>
      <c r="E2820" s="195">
        <f t="shared" ca="1" si="215"/>
        <v>228.83044727119767</v>
      </c>
      <c r="F2820" s="195">
        <f t="shared" ca="1" si="216"/>
        <v>236.12495949118687</v>
      </c>
      <c r="G2820" s="195">
        <f t="shared" ca="1" si="217"/>
        <v>0</v>
      </c>
      <c r="H2820" s="195">
        <f t="shared" ca="1" si="218"/>
        <v>0</v>
      </c>
      <c r="O2820" s="154"/>
      <c r="P2820" s="154"/>
    </row>
    <row r="2821" spans="3:16" hidden="1" outlineLevel="2">
      <c r="C2821" s="179">
        <v>2797</v>
      </c>
      <c r="D2821" s="195">
        <f t="shared" ca="1" si="219"/>
        <v>-8.2447529809562409E-2</v>
      </c>
      <c r="E2821" s="195">
        <f t="shared" ca="1" si="215"/>
        <v>241.71392892392967</v>
      </c>
      <c r="F2821" s="195">
        <f t="shared" ca="1" si="216"/>
        <v>245.70466253461595</v>
      </c>
      <c r="G2821" s="195">
        <f t="shared" ca="1" si="217"/>
        <v>0</v>
      </c>
      <c r="H2821" s="195">
        <f t="shared" ca="1" si="218"/>
        <v>0</v>
      </c>
      <c r="O2821" s="154"/>
      <c r="P2821" s="154"/>
    </row>
    <row r="2822" spans="3:16" hidden="1" outlineLevel="2">
      <c r="C2822" s="179">
        <v>2798</v>
      </c>
      <c r="D2822" s="195">
        <f t="shared" ca="1" si="219"/>
        <v>1.2715737250171029</v>
      </c>
      <c r="E2822" s="195">
        <f t="shared" ca="1" si="215"/>
        <v>325.46490192164686</v>
      </c>
      <c r="F2822" s="195">
        <f t="shared" ca="1" si="216"/>
        <v>304.94575871071021</v>
      </c>
      <c r="G2822" s="195">
        <f t="shared" ca="1" si="217"/>
        <v>75.464901921646856</v>
      </c>
      <c r="H2822" s="195">
        <f t="shared" ca="1" si="218"/>
        <v>54.945758710710209</v>
      </c>
      <c r="O2822" s="154"/>
      <c r="P2822" s="154"/>
    </row>
    <row r="2823" spans="3:16" hidden="1" outlineLevel="2">
      <c r="C2823" s="179">
        <v>2799</v>
      </c>
      <c r="D2823" s="195">
        <f t="shared" ca="1" si="219"/>
        <v>-0.73749854639009604</v>
      </c>
      <c r="E2823" s="195">
        <f t="shared" ca="1" si="215"/>
        <v>209.31283054370471</v>
      </c>
      <c r="F2823" s="195">
        <f t="shared" ca="1" si="216"/>
        <v>221.32486200922196</v>
      </c>
      <c r="G2823" s="195">
        <f t="shared" ca="1" si="217"/>
        <v>0</v>
      </c>
      <c r="H2823" s="195">
        <f t="shared" ca="1" si="218"/>
        <v>0</v>
      </c>
      <c r="O2823" s="154"/>
      <c r="P2823" s="154"/>
    </row>
    <row r="2824" spans="3:16" hidden="1" outlineLevel="2">
      <c r="C2824" s="179">
        <v>2800</v>
      </c>
      <c r="D2824" s="195">
        <f t="shared" ca="1" si="219"/>
        <v>1.2831236480853228</v>
      </c>
      <c r="E2824" s="195">
        <f t="shared" ca="1" si="215"/>
        <v>326.29188284677781</v>
      </c>
      <c r="F2824" s="195">
        <f t="shared" ca="1" si="216"/>
        <v>305.50814857927406</v>
      </c>
      <c r="G2824" s="195">
        <f t="shared" ca="1" si="217"/>
        <v>76.29188284677781</v>
      </c>
      <c r="H2824" s="195">
        <f t="shared" ca="1" si="218"/>
        <v>55.508148579274064</v>
      </c>
      <c r="O2824" s="154"/>
      <c r="P2824" s="154"/>
    </row>
    <row r="2825" spans="3:16" hidden="1" outlineLevel="2">
      <c r="C2825" s="179">
        <v>2801</v>
      </c>
      <c r="D2825" s="195">
        <f t="shared" ca="1" si="219"/>
        <v>-0.49553675760018689</v>
      </c>
      <c r="E2825" s="195">
        <f t="shared" ca="1" si="215"/>
        <v>220.74158767274534</v>
      </c>
      <c r="F2825" s="195">
        <f t="shared" ca="1" si="216"/>
        <v>230.0349266125362</v>
      </c>
      <c r="G2825" s="195">
        <f t="shared" ca="1" si="217"/>
        <v>0</v>
      </c>
      <c r="H2825" s="195">
        <f t="shared" ca="1" si="218"/>
        <v>0</v>
      </c>
      <c r="O2825" s="154"/>
      <c r="P2825" s="154"/>
    </row>
    <row r="2826" spans="3:16" hidden="1" outlineLevel="2">
      <c r="C2826" s="179">
        <v>2802</v>
      </c>
      <c r="D2826" s="195">
        <f t="shared" ca="1" si="219"/>
        <v>-4.1690627076168975E-2</v>
      </c>
      <c r="E2826" s="195">
        <f t="shared" ca="1" si="215"/>
        <v>243.88818107796908</v>
      </c>
      <c r="F2826" s="195">
        <f t="shared" ca="1" si="216"/>
        <v>247.3074016330639</v>
      </c>
      <c r="G2826" s="195">
        <f t="shared" ca="1" si="217"/>
        <v>0</v>
      </c>
      <c r="H2826" s="195">
        <f t="shared" ca="1" si="218"/>
        <v>0</v>
      </c>
      <c r="O2826" s="154"/>
      <c r="P2826" s="154"/>
    </row>
    <row r="2827" spans="3:16" hidden="1" outlineLevel="2">
      <c r="C2827" s="179">
        <v>2803</v>
      </c>
      <c r="D2827" s="195">
        <f t="shared" ca="1" si="219"/>
        <v>1.7790777965192099</v>
      </c>
      <c r="E2827" s="195">
        <f t="shared" ca="1" si="215"/>
        <v>363.85710950431758</v>
      </c>
      <c r="F2827" s="195">
        <f t="shared" ca="1" si="216"/>
        <v>330.66136685809158</v>
      </c>
      <c r="G2827" s="195">
        <f t="shared" ca="1" si="217"/>
        <v>113.85710950431758</v>
      </c>
      <c r="H2827" s="195">
        <f t="shared" ca="1" si="218"/>
        <v>80.661366858091583</v>
      </c>
      <c r="O2827" s="154"/>
      <c r="P2827" s="154"/>
    </row>
    <row r="2828" spans="3:16" hidden="1" outlineLevel="2">
      <c r="C2828" s="179">
        <v>2804</v>
      </c>
      <c r="D2828" s="195">
        <f t="shared" ca="1" si="219"/>
        <v>0.47013198581016052</v>
      </c>
      <c r="E2828" s="195">
        <f t="shared" ca="1" si="215"/>
        <v>272.91634070029119</v>
      </c>
      <c r="F2828" s="195">
        <f t="shared" ca="1" si="216"/>
        <v>268.34726332896503</v>
      </c>
      <c r="G2828" s="195">
        <f t="shared" ca="1" si="217"/>
        <v>22.916340700291187</v>
      </c>
      <c r="H2828" s="195">
        <f t="shared" ca="1" si="218"/>
        <v>18.347263328965028</v>
      </c>
      <c r="O2828" s="154"/>
      <c r="P2828" s="154"/>
    </row>
    <row r="2829" spans="3:16" hidden="1" outlineLevel="2">
      <c r="C2829" s="179">
        <v>2805</v>
      </c>
      <c r="D2829" s="195">
        <f t="shared" ca="1" si="219"/>
        <v>-2.343877205871685</v>
      </c>
      <c r="E2829" s="195">
        <f t="shared" ca="1" si="215"/>
        <v>147.06627509334237</v>
      </c>
      <c r="F2829" s="195">
        <f t="shared" ca="1" si="216"/>
        <v>171.29204551887364</v>
      </c>
      <c r="G2829" s="195">
        <f t="shared" ca="1" si="217"/>
        <v>0</v>
      </c>
      <c r="H2829" s="195">
        <f t="shared" ca="1" si="218"/>
        <v>0</v>
      </c>
      <c r="O2829" s="154"/>
      <c r="P2829" s="154"/>
    </row>
    <row r="2830" spans="3:16" hidden="1" outlineLevel="2">
      <c r="C2830" s="179">
        <v>2806</v>
      </c>
      <c r="D2830" s="195">
        <f t="shared" ca="1" si="219"/>
        <v>1.0236413728569866</v>
      </c>
      <c r="E2830" s="195">
        <f t="shared" ca="1" si="215"/>
        <v>308.20957815061593</v>
      </c>
      <c r="F2830" s="195">
        <f t="shared" ca="1" si="216"/>
        <v>293.11994242640679</v>
      </c>
      <c r="G2830" s="195">
        <f t="shared" ca="1" si="217"/>
        <v>58.209578150615926</v>
      </c>
      <c r="H2830" s="195">
        <f t="shared" ca="1" si="218"/>
        <v>43.119942426406794</v>
      </c>
      <c r="O2830" s="154"/>
      <c r="P2830" s="154"/>
    </row>
    <row r="2831" spans="3:16" hidden="1" outlineLevel="2">
      <c r="C2831" s="179">
        <v>2807</v>
      </c>
      <c r="D2831" s="195">
        <f t="shared" ca="1" si="219"/>
        <v>1.0708734484688152</v>
      </c>
      <c r="E2831" s="195">
        <f t="shared" ca="1" si="215"/>
        <v>311.42471640631396</v>
      </c>
      <c r="F2831" s="195">
        <f t="shared" ca="1" si="216"/>
        <v>295.33688900002562</v>
      </c>
      <c r="G2831" s="195">
        <f t="shared" ca="1" si="217"/>
        <v>61.424716406313962</v>
      </c>
      <c r="H2831" s="195">
        <f t="shared" ca="1" si="218"/>
        <v>45.336889000025621</v>
      </c>
      <c r="O2831" s="154"/>
      <c r="P2831" s="154"/>
    </row>
    <row r="2832" spans="3:16" hidden="1" outlineLevel="2">
      <c r="C2832" s="179">
        <v>2808</v>
      </c>
      <c r="D2832" s="195">
        <f t="shared" ca="1" si="219"/>
        <v>-0.41185922172934908</v>
      </c>
      <c r="E2832" s="195">
        <f t="shared" ca="1" si="215"/>
        <v>224.83751780586343</v>
      </c>
      <c r="F2832" s="195">
        <f t="shared" ca="1" si="216"/>
        <v>233.12621979253046</v>
      </c>
      <c r="G2832" s="195">
        <f t="shared" ca="1" si="217"/>
        <v>0</v>
      </c>
      <c r="H2832" s="195">
        <f t="shared" ca="1" si="218"/>
        <v>0</v>
      </c>
      <c r="O2832" s="154"/>
      <c r="P2832" s="154"/>
    </row>
    <row r="2833" spans="3:16" hidden="1" outlineLevel="2">
      <c r="C2833" s="179">
        <v>2809</v>
      </c>
      <c r="D2833" s="195">
        <f t="shared" ca="1" si="219"/>
        <v>0.129164154397056</v>
      </c>
      <c r="E2833" s="195">
        <f t="shared" ca="1" si="215"/>
        <v>253.21763136115871</v>
      </c>
      <c r="F2833" s="195">
        <f t="shared" ca="1" si="216"/>
        <v>254.14072395322617</v>
      </c>
      <c r="G2833" s="195">
        <f t="shared" ca="1" si="217"/>
        <v>3.2176313611587091</v>
      </c>
      <c r="H2833" s="195">
        <f t="shared" ca="1" si="218"/>
        <v>4.1407239532261713</v>
      </c>
      <c r="O2833" s="154"/>
      <c r="P2833" s="154"/>
    </row>
    <row r="2834" spans="3:16" hidden="1" outlineLevel="2">
      <c r="C2834" s="179">
        <v>2810</v>
      </c>
      <c r="D2834" s="195">
        <f t="shared" ca="1" si="219"/>
        <v>0.45187515347063623</v>
      </c>
      <c r="E2834" s="195">
        <f t="shared" ca="1" si="215"/>
        <v>271.82378073822588</v>
      </c>
      <c r="F2834" s="195">
        <f t="shared" ca="1" si="216"/>
        <v>267.56684770645813</v>
      </c>
      <c r="G2834" s="195">
        <f t="shared" ca="1" si="217"/>
        <v>21.823780738225878</v>
      </c>
      <c r="H2834" s="195">
        <f t="shared" ca="1" si="218"/>
        <v>17.566847706458134</v>
      </c>
      <c r="O2834" s="154"/>
      <c r="P2834" s="154"/>
    </row>
    <row r="2835" spans="3:16" hidden="1" outlineLevel="2">
      <c r="C2835" s="179">
        <v>2811</v>
      </c>
      <c r="D2835" s="195">
        <f t="shared" ca="1" si="219"/>
        <v>-4.0898979242213113E-2</v>
      </c>
      <c r="E2835" s="195">
        <f t="shared" ca="1" si="215"/>
        <v>243.9306060555904</v>
      </c>
      <c r="F2835" s="195">
        <f t="shared" ca="1" si="216"/>
        <v>247.33863596371876</v>
      </c>
      <c r="G2835" s="195">
        <f t="shared" ca="1" si="217"/>
        <v>0</v>
      </c>
      <c r="H2835" s="195">
        <f t="shared" ca="1" si="218"/>
        <v>0</v>
      </c>
      <c r="O2835" s="154"/>
      <c r="P2835" s="154"/>
    </row>
    <row r="2836" spans="3:16" hidden="1" outlineLevel="2">
      <c r="C2836" s="179">
        <v>2812</v>
      </c>
      <c r="D2836" s="195">
        <f t="shared" ca="1" si="219"/>
        <v>1.1337271438601493</v>
      </c>
      <c r="E2836" s="195">
        <f t="shared" ca="1" si="215"/>
        <v>315.75530776525414</v>
      </c>
      <c r="F2836" s="195">
        <f t="shared" ca="1" si="216"/>
        <v>298.31309701297778</v>
      </c>
      <c r="G2836" s="195">
        <f t="shared" ca="1" si="217"/>
        <v>65.755307765254145</v>
      </c>
      <c r="H2836" s="195">
        <f t="shared" ca="1" si="218"/>
        <v>48.313097012977778</v>
      </c>
      <c r="O2836" s="154"/>
      <c r="P2836" s="154"/>
    </row>
    <row r="2837" spans="3:16" hidden="1" outlineLevel="2">
      <c r="C2837" s="179">
        <v>2813</v>
      </c>
      <c r="D2837" s="195">
        <f t="shared" ca="1" si="219"/>
        <v>0.14125341845435849</v>
      </c>
      <c r="E2837" s="195">
        <f t="shared" ca="1" si="215"/>
        <v>253.89112234922328</v>
      </c>
      <c r="F2837" s="195">
        <f t="shared" ca="1" si="216"/>
        <v>254.63132516316256</v>
      </c>
      <c r="G2837" s="195">
        <f t="shared" ca="1" si="217"/>
        <v>3.8911223492232807</v>
      </c>
      <c r="H2837" s="195">
        <f t="shared" ca="1" si="218"/>
        <v>4.6313251631625576</v>
      </c>
      <c r="O2837" s="154"/>
      <c r="P2837" s="154"/>
    </row>
    <row r="2838" spans="3:16" hidden="1" outlineLevel="2">
      <c r="C2838" s="179">
        <v>2814</v>
      </c>
      <c r="D2838" s="195">
        <f t="shared" ca="1" si="219"/>
        <v>1.531653671789416</v>
      </c>
      <c r="E2838" s="195">
        <f t="shared" ca="1" si="215"/>
        <v>344.60480657736571</v>
      </c>
      <c r="F2838" s="195">
        <f t="shared" ca="1" si="216"/>
        <v>317.86406781039568</v>
      </c>
      <c r="G2838" s="195">
        <f t="shared" ca="1" si="217"/>
        <v>94.604806577365707</v>
      </c>
      <c r="H2838" s="195">
        <f t="shared" ca="1" si="218"/>
        <v>67.864067810395682</v>
      </c>
      <c r="O2838" s="154"/>
      <c r="P2838" s="154"/>
    </row>
    <row r="2839" spans="3:16" hidden="1" outlineLevel="2">
      <c r="C2839" s="179">
        <v>2815</v>
      </c>
      <c r="D2839" s="195">
        <f t="shared" ca="1" si="219"/>
        <v>-0.27043881732386005</v>
      </c>
      <c r="E2839" s="195">
        <f t="shared" ca="1" si="215"/>
        <v>231.93340424892656</v>
      </c>
      <c r="F2839" s="195">
        <f t="shared" ca="1" si="216"/>
        <v>238.4454279128293</v>
      </c>
      <c r="G2839" s="195">
        <f t="shared" ca="1" si="217"/>
        <v>0</v>
      </c>
      <c r="H2839" s="195">
        <f t="shared" ca="1" si="218"/>
        <v>0</v>
      </c>
      <c r="O2839" s="154"/>
      <c r="P2839" s="154"/>
    </row>
    <row r="2840" spans="3:16" hidden="1" outlineLevel="2">
      <c r="C2840" s="179">
        <v>2816</v>
      </c>
      <c r="D2840" s="195">
        <f t="shared" ca="1" si="219"/>
        <v>-0.80612914054430374</v>
      </c>
      <c r="E2840" s="195">
        <f t="shared" ca="1" si="215"/>
        <v>206.18023459326574</v>
      </c>
      <c r="F2840" s="195">
        <f t="shared" ca="1" si="216"/>
        <v>218.91491031483332</v>
      </c>
      <c r="G2840" s="195">
        <f t="shared" ca="1" si="217"/>
        <v>0</v>
      </c>
      <c r="H2840" s="195">
        <f t="shared" ca="1" si="218"/>
        <v>0</v>
      </c>
      <c r="O2840" s="154"/>
      <c r="P2840" s="154"/>
    </row>
    <row r="2841" spans="3:16" hidden="1" outlineLevel="2">
      <c r="C2841" s="179">
        <v>2817</v>
      </c>
      <c r="D2841" s="195">
        <f t="shared" ca="1" si="219"/>
        <v>6.1783585549361874E-3</v>
      </c>
      <c r="E2841" s="195">
        <f t="shared" ref="E2841:E2904" ca="1" si="220">$H$9 * EXP(($H$17 - $H$18 - ($H$11^2)/2)*$H$14 + $H$11*SQRT($H$14)*D2841)</f>
        <v>246.46682817557783</v>
      </c>
      <c r="F2841" s="195">
        <f t="shared" ref="F2841:F2904" ca="1" si="221">$H$9 * EXP(($H$17 - $H$18 - ($H$12^2)/2)*$H$14 + $H$12*SQRT($H$14)*D2841)</f>
        <v>249.20317430989996</v>
      </c>
      <c r="G2841" s="195">
        <f t="shared" ref="G2841:G2904" ca="1" si="222">MAX(E2841-$H$16, 0)</f>
        <v>0</v>
      </c>
      <c r="H2841" s="195">
        <f t="shared" ref="H2841:H2904" ca="1" si="223">MAX(F2841-$H$16, 0)</f>
        <v>0</v>
      </c>
      <c r="O2841" s="154"/>
      <c r="P2841" s="154"/>
    </row>
    <row r="2842" spans="3:16" hidden="1" outlineLevel="2">
      <c r="C2842" s="179">
        <v>2818</v>
      </c>
      <c r="D2842" s="195">
        <f t="shared" ref="D2842:D2905" ca="1" si="224">_xlfn.NORM.S.INV(RAND())</f>
        <v>-0.63832247334260772</v>
      </c>
      <c r="E2842" s="195">
        <f t="shared" ca="1" si="220"/>
        <v>213.92392666300495</v>
      </c>
      <c r="F2842" s="195">
        <f t="shared" ca="1" si="221"/>
        <v>224.85435912957752</v>
      </c>
      <c r="G2842" s="195">
        <f t="shared" ca="1" si="222"/>
        <v>0</v>
      </c>
      <c r="H2842" s="195">
        <f t="shared" ca="1" si="223"/>
        <v>0</v>
      </c>
      <c r="O2842" s="154"/>
      <c r="P2842" s="154"/>
    </row>
    <row r="2843" spans="3:16" hidden="1" outlineLevel="2">
      <c r="C2843" s="179">
        <v>2819</v>
      </c>
      <c r="D2843" s="195">
        <f t="shared" ca="1" si="224"/>
        <v>0.65627045271321949</v>
      </c>
      <c r="E2843" s="195">
        <f t="shared" ca="1" si="220"/>
        <v>284.30933278536645</v>
      </c>
      <c r="F2843" s="195">
        <f t="shared" ca="1" si="221"/>
        <v>276.43511004960749</v>
      </c>
      <c r="G2843" s="195">
        <f t="shared" ca="1" si="222"/>
        <v>34.30933278536645</v>
      </c>
      <c r="H2843" s="195">
        <f t="shared" ca="1" si="223"/>
        <v>26.435110049607488</v>
      </c>
      <c r="O2843" s="154"/>
      <c r="P2843" s="154"/>
    </row>
    <row r="2844" spans="3:16" hidden="1" outlineLevel="2">
      <c r="C2844" s="179">
        <v>2820</v>
      </c>
      <c r="D2844" s="195">
        <f t="shared" ca="1" si="224"/>
        <v>0.29369999575378619</v>
      </c>
      <c r="E2844" s="195">
        <f t="shared" ca="1" si="220"/>
        <v>262.53920616133291</v>
      </c>
      <c r="F2844" s="195">
        <f t="shared" ca="1" si="221"/>
        <v>260.89972577510395</v>
      </c>
      <c r="G2844" s="195">
        <f t="shared" ca="1" si="222"/>
        <v>12.539206161332913</v>
      </c>
      <c r="H2844" s="195">
        <f t="shared" ca="1" si="223"/>
        <v>10.899725775103946</v>
      </c>
      <c r="O2844" s="154"/>
      <c r="P2844" s="154"/>
    </row>
    <row r="2845" spans="3:16" hidden="1" outlineLevel="2">
      <c r="C2845" s="179">
        <v>2821</v>
      </c>
      <c r="D2845" s="195">
        <f t="shared" ca="1" si="224"/>
        <v>1.2301995675387609</v>
      </c>
      <c r="E2845" s="195">
        <f t="shared" ca="1" si="220"/>
        <v>322.51965371455242</v>
      </c>
      <c r="F2845" s="195">
        <f t="shared" ca="1" si="221"/>
        <v>302.9396477733556</v>
      </c>
      <c r="G2845" s="195">
        <f t="shared" ca="1" si="222"/>
        <v>72.519653714552419</v>
      </c>
      <c r="H2845" s="195">
        <f t="shared" ca="1" si="223"/>
        <v>52.939647773355603</v>
      </c>
      <c r="O2845" s="154"/>
      <c r="P2845" s="154"/>
    </row>
    <row r="2846" spans="3:16" hidden="1" outlineLevel="2">
      <c r="C2846" s="179">
        <v>2822</v>
      </c>
      <c r="D2846" s="195">
        <f t="shared" ca="1" si="224"/>
        <v>7.9855537871666535E-2</v>
      </c>
      <c r="E2846" s="195">
        <f t="shared" ca="1" si="220"/>
        <v>250.489109700759</v>
      </c>
      <c r="F2846" s="195">
        <f t="shared" ca="1" si="221"/>
        <v>252.14947417957603</v>
      </c>
      <c r="G2846" s="195">
        <f t="shared" ca="1" si="222"/>
        <v>0.48910970075900195</v>
      </c>
      <c r="H2846" s="195">
        <f t="shared" ca="1" si="223"/>
        <v>2.1494741795760319</v>
      </c>
      <c r="O2846" s="154"/>
      <c r="P2846" s="154"/>
    </row>
    <row r="2847" spans="3:16" hidden="1" outlineLevel="2">
      <c r="C2847" s="179">
        <v>2823</v>
      </c>
      <c r="D2847" s="195">
        <f t="shared" ca="1" si="224"/>
        <v>-0.6684735588618167</v>
      </c>
      <c r="E2847" s="195">
        <f t="shared" ca="1" si="220"/>
        <v>212.51143579401855</v>
      </c>
      <c r="F2847" s="195">
        <f t="shared" ca="1" si="221"/>
        <v>223.77542269894732</v>
      </c>
      <c r="G2847" s="195">
        <f t="shared" ca="1" si="222"/>
        <v>0</v>
      </c>
      <c r="H2847" s="195">
        <f t="shared" ca="1" si="223"/>
        <v>0</v>
      </c>
      <c r="O2847" s="154"/>
      <c r="P2847" s="154"/>
    </row>
    <row r="2848" spans="3:16" hidden="1" outlineLevel="2">
      <c r="C2848" s="179">
        <v>2824</v>
      </c>
      <c r="D2848" s="195">
        <f t="shared" ca="1" si="224"/>
        <v>-1.0200791188147924</v>
      </c>
      <c r="E2848" s="195">
        <f t="shared" ca="1" si="220"/>
        <v>196.71235693324203</v>
      </c>
      <c r="F2848" s="195">
        <f t="shared" ca="1" si="221"/>
        <v>211.56921563585499</v>
      </c>
      <c r="G2848" s="195">
        <f t="shared" ca="1" si="222"/>
        <v>0</v>
      </c>
      <c r="H2848" s="195">
        <f t="shared" ca="1" si="223"/>
        <v>0</v>
      </c>
      <c r="O2848" s="154"/>
      <c r="P2848" s="154"/>
    </row>
    <row r="2849" spans="3:16" hidden="1" outlineLevel="2">
      <c r="C2849" s="179">
        <v>2825</v>
      </c>
      <c r="D2849" s="195">
        <f t="shared" ca="1" si="224"/>
        <v>-0.4467408918380158</v>
      </c>
      <c r="E2849" s="195">
        <f t="shared" ca="1" si="220"/>
        <v>223.12093816711476</v>
      </c>
      <c r="F2849" s="195">
        <f t="shared" ca="1" si="221"/>
        <v>231.83257139415414</v>
      </c>
      <c r="G2849" s="195">
        <f t="shared" ca="1" si="222"/>
        <v>0</v>
      </c>
      <c r="H2849" s="195">
        <f t="shared" ca="1" si="223"/>
        <v>0</v>
      </c>
      <c r="O2849" s="154"/>
      <c r="P2849" s="154"/>
    </row>
    <row r="2850" spans="3:16" hidden="1" outlineLevel="2">
      <c r="C2850" s="179">
        <v>2826</v>
      </c>
      <c r="D2850" s="195">
        <f t="shared" ca="1" si="224"/>
        <v>0.34660987257359965</v>
      </c>
      <c r="E2850" s="195">
        <f t="shared" ca="1" si="220"/>
        <v>265.60906776798601</v>
      </c>
      <c r="F2850" s="195">
        <f t="shared" ca="1" si="221"/>
        <v>263.11119117467774</v>
      </c>
      <c r="G2850" s="195">
        <f t="shared" ca="1" si="222"/>
        <v>15.609067767986005</v>
      </c>
      <c r="H2850" s="195">
        <f t="shared" ca="1" si="223"/>
        <v>13.111191174677742</v>
      </c>
      <c r="O2850" s="154"/>
      <c r="P2850" s="154"/>
    </row>
    <row r="2851" spans="3:16" hidden="1" outlineLevel="2">
      <c r="C2851" s="179">
        <v>2827</v>
      </c>
      <c r="D2851" s="195">
        <f t="shared" ca="1" si="224"/>
        <v>-0.88513964583077265</v>
      </c>
      <c r="E2851" s="195">
        <f t="shared" ca="1" si="220"/>
        <v>202.63186582755827</v>
      </c>
      <c r="F2851" s="195">
        <f t="shared" ca="1" si="221"/>
        <v>216.17294665926184</v>
      </c>
      <c r="G2851" s="195">
        <f t="shared" ca="1" si="222"/>
        <v>0</v>
      </c>
      <c r="H2851" s="195">
        <f t="shared" ca="1" si="223"/>
        <v>0</v>
      </c>
      <c r="O2851" s="154"/>
      <c r="P2851" s="154"/>
    </row>
    <row r="2852" spans="3:16" hidden="1" outlineLevel="2">
      <c r="C2852" s="179">
        <v>2828</v>
      </c>
      <c r="D2852" s="195">
        <f t="shared" ca="1" si="224"/>
        <v>1.0127555231783645</v>
      </c>
      <c r="E2852" s="195">
        <f t="shared" ca="1" si="220"/>
        <v>307.47328583963451</v>
      </c>
      <c r="F2852" s="195">
        <f t="shared" ca="1" si="221"/>
        <v>292.61135420807813</v>
      </c>
      <c r="G2852" s="195">
        <f t="shared" ca="1" si="222"/>
        <v>57.473285839634514</v>
      </c>
      <c r="H2852" s="195">
        <f t="shared" ca="1" si="223"/>
        <v>42.611354208078126</v>
      </c>
      <c r="O2852" s="154"/>
      <c r="P2852" s="154"/>
    </row>
    <row r="2853" spans="3:16" hidden="1" outlineLevel="2">
      <c r="C2853" s="179">
        <v>2829</v>
      </c>
      <c r="D2853" s="195">
        <f t="shared" ca="1" si="224"/>
        <v>0.56923310147151618</v>
      </c>
      <c r="E2853" s="195">
        <f t="shared" ca="1" si="220"/>
        <v>278.92400850872775</v>
      </c>
      <c r="F2853" s="195">
        <f t="shared" ca="1" si="221"/>
        <v>272.62337297430366</v>
      </c>
      <c r="G2853" s="195">
        <f t="shared" ca="1" si="222"/>
        <v>28.924008508727752</v>
      </c>
      <c r="H2853" s="195">
        <f t="shared" ca="1" si="223"/>
        <v>22.623372974303663</v>
      </c>
      <c r="O2853" s="154"/>
      <c r="P2853" s="154"/>
    </row>
    <row r="2854" spans="3:16" hidden="1" outlineLevel="2">
      <c r="C2854" s="179">
        <v>2830</v>
      </c>
      <c r="D2854" s="195">
        <f t="shared" ca="1" si="224"/>
        <v>-0.89320753452272683</v>
      </c>
      <c r="E2854" s="195">
        <f t="shared" ca="1" si="220"/>
        <v>202.27299030105667</v>
      </c>
      <c r="F2854" s="195">
        <f t="shared" ca="1" si="221"/>
        <v>215.89490016198263</v>
      </c>
      <c r="G2854" s="195">
        <f t="shared" ca="1" si="222"/>
        <v>0</v>
      </c>
      <c r="H2854" s="195">
        <f t="shared" ca="1" si="223"/>
        <v>0</v>
      </c>
      <c r="O2854" s="154"/>
      <c r="P2854" s="154"/>
    </row>
    <row r="2855" spans="3:16" hidden="1" outlineLevel="2">
      <c r="C2855" s="179">
        <v>2831</v>
      </c>
      <c r="D2855" s="195">
        <f t="shared" ca="1" si="224"/>
        <v>-0.56252048185608461</v>
      </c>
      <c r="E2855" s="195">
        <f t="shared" ca="1" si="220"/>
        <v>217.51664051326352</v>
      </c>
      <c r="F2855" s="195">
        <f t="shared" ca="1" si="221"/>
        <v>227.58991799494146</v>
      </c>
      <c r="G2855" s="195">
        <f t="shared" ca="1" si="222"/>
        <v>0</v>
      </c>
      <c r="H2855" s="195">
        <f t="shared" ca="1" si="223"/>
        <v>0</v>
      </c>
      <c r="O2855" s="154"/>
      <c r="P2855" s="154"/>
    </row>
    <row r="2856" spans="3:16" hidden="1" outlineLevel="2">
      <c r="C2856" s="179">
        <v>2832</v>
      </c>
      <c r="D2856" s="195">
        <f t="shared" ca="1" si="224"/>
        <v>0.12212372689011429</v>
      </c>
      <c r="E2856" s="195">
        <f t="shared" ca="1" si="220"/>
        <v>252.82623374004717</v>
      </c>
      <c r="F2856" s="195">
        <f t="shared" ca="1" si="221"/>
        <v>253.85544806456386</v>
      </c>
      <c r="G2856" s="195">
        <f t="shared" ca="1" si="222"/>
        <v>2.8262337400471722</v>
      </c>
      <c r="H2856" s="195">
        <f t="shared" ca="1" si="223"/>
        <v>3.8554480645638591</v>
      </c>
      <c r="O2856" s="154"/>
      <c r="P2856" s="154"/>
    </row>
    <row r="2857" spans="3:16" hidden="1" outlineLevel="2">
      <c r="C2857" s="179">
        <v>2833</v>
      </c>
      <c r="D2857" s="195">
        <f t="shared" ca="1" si="224"/>
        <v>-0.9880486286357486</v>
      </c>
      <c r="E2857" s="195">
        <f t="shared" ca="1" si="220"/>
        <v>198.10162287054646</v>
      </c>
      <c r="F2857" s="195">
        <f t="shared" ca="1" si="221"/>
        <v>212.65304705819969</v>
      </c>
      <c r="G2857" s="195">
        <f t="shared" ca="1" si="222"/>
        <v>0</v>
      </c>
      <c r="H2857" s="195">
        <f t="shared" ca="1" si="223"/>
        <v>0</v>
      </c>
      <c r="O2857" s="154"/>
      <c r="P2857" s="154"/>
    </row>
    <row r="2858" spans="3:16" hidden="1" outlineLevel="2">
      <c r="C2858" s="179">
        <v>2834</v>
      </c>
      <c r="D2858" s="195">
        <f t="shared" ca="1" si="224"/>
        <v>-0.85774369961663477</v>
      </c>
      <c r="E2858" s="195">
        <f t="shared" ca="1" si="220"/>
        <v>203.85524998245907</v>
      </c>
      <c r="F2858" s="195">
        <f t="shared" ca="1" si="221"/>
        <v>217.11977805999553</v>
      </c>
      <c r="G2858" s="195">
        <f t="shared" ca="1" si="222"/>
        <v>0</v>
      </c>
      <c r="H2858" s="195">
        <f t="shared" ca="1" si="223"/>
        <v>0</v>
      </c>
      <c r="O2858" s="154"/>
      <c r="P2858" s="154"/>
    </row>
    <row r="2859" spans="3:16" hidden="1" outlineLevel="2">
      <c r="C2859" s="179">
        <v>2835</v>
      </c>
      <c r="D2859" s="195">
        <f t="shared" ca="1" si="224"/>
        <v>5.8801670073070052E-3</v>
      </c>
      <c r="E2859" s="195">
        <f t="shared" ca="1" si="220"/>
        <v>246.45068084832556</v>
      </c>
      <c r="F2859" s="195">
        <f t="shared" ca="1" si="221"/>
        <v>249.19132005649197</v>
      </c>
      <c r="G2859" s="195">
        <f t="shared" ca="1" si="222"/>
        <v>0</v>
      </c>
      <c r="H2859" s="195">
        <f t="shared" ca="1" si="223"/>
        <v>0</v>
      </c>
      <c r="O2859" s="154"/>
      <c r="P2859" s="154"/>
    </row>
    <row r="2860" spans="3:16" hidden="1" outlineLevel="2">
      <c r="C2860" s="179">
        <v>2836</v>
      </c>
      <c r="D2860" s="195">
        <f t="shared" ca="1" si="224"/>
        <v>0.87761283096405351</v>
      </c>
      <c r="E2860" s="195">
        <f t="shared" ca="1" si="220"/>
        <v>298.47770456024944</v>
      </c>
      <c r="F2860" s="195">
        <f t="shared" ca="1" si="221"/>
        <v>286.37046725938694</v>
      </c>
      <c r="G2860" s="195">
        <f t="shared" ca="1" si="222"/>
        <v>48.477704560249435</v>
      </c>
      <c r="H2860" s="195">
        <f t="shared" ca="1" si="223"/>
        <v>36.370467259386942</v>
      </c>
      <c r="O2860" s="154"/>
      <c r="P2860" s="154"/>
    </row>
    <row r="2861" spans="3:16" hidden="1" outlineLevel="2">
      <c r="C2861" s="179">
        <v>2837</v>
      </c>
      <c r="D2861" s="195">
        <f t="shared" ca="1" si="224"/>
        <v>-6.4646495528262789E-3</v>
      </c>
      <c r="E2861" s="195">
        <f t="shared" ca="1" si="220"/>
        <v>245.78312610564026</v>
      </c>
      <c r="F2861" s="195">
        <f t="shared" ca="1" si="221"/>
        <v>248.70106100247099</v>
      </c>
      <c r="G2861" s="195">
        <f t="shared" ca="1" si="222"/>
        <v>0</v>
      </c>
      <c r="H2861" s="195">
        <f t="shared" ca="1" si="223"/>
        <v>0</v>
      </c>
      <c r="O2861" s="154"/>
      <c r="P2861" s="154"/>
    </row>
    <row r="2862" spans="3:16" hidden="1" outlineLevel="2">
      <c r="C2862" s="179">
        <v>2838</v>
      </c>
      <c r="D2862" s="195">
        <f t="shared" ca="1" si="224"/>
        <v>-1.1557442822258703</v>
      </c>
      <c r="E2862" s="195">
        <f t="shared" ca="1" si="220"/>
        <v>190.93532913918636</v>
      </c>
      <c r="F2862" s="195">
        <f t="shared" ca="1" si="221"/>
        <v>207.03955819220769</v>
      </c>
      <c r="G2862" s="195">
        <f t="shared" ca="1" si="222"/>
        <v>0</v>
      </c>
      <c r="H2862" s="195">
        <f t="shared" ca="1" si="223"/>
        <v>0</v>
      </c>
      <c r="O2862" s="154"/>
      <c r="P2862" s="154"/>
    </row>
    <row r="2863" spans="3:16" hidden="1" outlineLevel="2">
      <c r="C2863" s="179">
        <v>2839</v>
      </c>
      <c r="D2863" s="195">
        <f t="shared" ca="1" si="224"/>
        <v>-0.25753068068394896</v>
      </c>
      <c r="E2863" s="195">
        <f t="shared" ca="1" si="220"/>
        <v>232.59212891572952</v>
      </c>
      <c r="F2863" s="195">
        <f t="shared" ca="1" si="221"/>
        <v>238.93694137571165</v>
      </c>
      <c r="G2863" s="195">
        <f t="shared" ca="1" si="222"/>
        <v>0</v>
      </c>
      <c r="H2863" s="195">
        <f t="shared" ca="1" si="223"/>
        <v>0</v>
      </c>
      <c r="O2863" s="154"/>
      <c r="P2863" s="154"/>
    </row>
    <row r="2864" spans="3:16" hidden="1" outlineLevel="2">
      <c r="C2864" s="179">
        <v>2840</v>
      </c>
      <c r="D2864" s="195">
        <f t="shared" ca="1" si="224"/>
        <v>1.7828865831813773E-2</v>
      </c>
      <c r="E2864" s="195">
        <f t="shared" ca="1" si="220"/>
        <v>247.09854195804868</v>
      </c>
      <c r="F2864" s="195">
        <f t="shared" ca="1" si="221"/>
        <v>249.66676818576843</v>
      </c>
      <c r="G2864" s="195">
        <f t="shared" ca="1" si="222"/>
        <v>0</v>
      </c>
      <c r="H2864" s="195">
        <f t="shared" ca="1" si="223"/>
        <v>0</v>
      </c>
      <c r="O2864" s="154"/>
      <c r="P2864" s="154"/>
    </row>
    <row r="2865" spans="3:16" hidden="1" outlineLevel="2">
      <c r="C2865" s="179">
        <v>2841</v>
      </c>
      <c r="D2865" s="195">
        <f t="shared" ca="1" si="224"/>
        <v>-4.3447302475143397E-2</v>
      </c>
      <c r="E2865" s="195">
        <f t="shared" ca="1" si="220"/>
        <v>243.79406592912761</v>
      </c>
      <c r="F2865" s="195">
        <f t="shared" ca="1" si="221"/>
        <v>247.2381063904204</v>
      </c>
      <c r="G2865" s="195">
        <f t="shared" ca="1" si="222"/>
        <v>0</v>
      </c>
      <c r="H2865" s="195">
        <f t="shared" ca="1" si="223"/>
        <v>0</v>
      </c>
      <c r="O2865" s="154"/>
      <c r="P2865" s="154"/>
    </row>
    <row r="2866" spans="3:16" hidden="1" outlineLevel="2">
      <c r="C2866" s="179">
        <v>2842</v>
      </c>
      <c r="D2866" s="195">
        <f t="shared" ca="1" si="224"/>
        <v>-0.64332333287052634</v>
      </c>
      <c r="E2866" s="195">
        <f t="shared" ca="1" si="220"/>
        <v>213.6890031354194</v>
      </c>
      <c r="F2866" s="195">
        <f t="shared" ca="1" si="221"/>
        <v>224.67504753138977</v>
      </c>
      <c r="G2866" s="195">
        <f t="shared" ca="1" si="222"/>
        <v>0</v>
      </c>
      <c r="H2866" s="195">
        <f t="shared" ca="1" si="223"/>
        <v>0</v>
      </c>
      <c r="O2866" s="154"/>
      <c r="P2866" s="154"/>
    </row>
    <row r="2867" spans="3:16" hidden="1" outlineLevel="2">
      <c r="C2867" s="179">
        <v>2843</v>
      </c>
      <c r="D2867" s="195">
        <f t="shared" ca="1" si="224"/>
        <v>0.89860089262957199</v>
      </c>
      <c r="E2867" s="195">
        <f t="shared" ca="1" si="220"/>
        <v>299.85728502306574</v>
      </c>
      <c r="F2867" s="195">
        <f t="shared" ca="1" si="221"/>
        <v>287.33089223815131</v>
      </c>
      <c r="G2867" s="195">
        <f t="shared" ca="1" si="222"/>
        <v>49.857285023065742</v>
      </c>
      <c r="H2867" s="195">
        <f t="shared" ca="1" si="223"/>
        <v>37.330892238151307</v>
      </c>
      <c r="O2867" s="154"/>
      <c r="P2867" s="154"/>
    </row>
    <row r="2868" spans="3:16" hidden="1" outlineLevel="2">
      <c r="C2868" s="179">
        <v>2844</v>
      </c>
      <c r="D2868" s="195">
        <f t="shared" ca="1" si="224"/>
        <v>0.21883694611162285</v>
      </c>
      <c r="E2868" s="195">
        <f t="shared" ca="1" si="220"/>
        <v>258.25612916363002</v>
      </c>
      <c r="F2868" s="195">
        <f t="shared" ca="1" si="221"/>
        <v>257.80240612626346</v>
      </c>
      <c r="G2868" s="195">
        <f t="shared" ca="1" si="222"/>
        <v>8.2561291636300211</v>
      </c>
      <c r="H2868" s="195">
        <f t="shared" ca="1" si="223"/>
        <v>7.8024061262634632</v>
      </c>
      <c r="O2868" s="154"/>
      <c r="P2868" s="154"/>
    </row>
    <row r="2869" spans="3:16" hidden="1" outlineLevel="2">
      <c r="C2869" s="179">
        <v>2845</v>
      </c>
      <c r="D2869" s="195">
        <f t="shared" ca="1" si="224"/>
        <v>-0.11992846671788304</v>
      </c>
      <c r="E2869" s="195">
        <f t="shared" ca="1" si="220"/>
        <v>239.7315522816553</v>
      </c>
      <c r="F2869" s="195">
        <f t="shared" ca="1" si="221"/>
        <v>244.23991847666238</v>
      </c>
      <c r="G2869" s="195">
        <f t="shared" ca="1" si="222"/>
        <v>0</v>
      </c>
      <c r="H2869" s="195">
        <f t="shared" ca="1" si="223"/>
        <v>0</v>
      </c>
      <c r="O2869" s="154"/>
      <c r="P2869" s="154"/>
    </row>
    <row r="2870" spans="3:16" hidden="1" outlineLevel="2">
      <c r="C2870" s="179">
        <v>2846</v>
      </c>
      <c r="D2870" s="195">
        <f t="shared" ca="1" si="224"/>
        <v>-1.3412705538574985</v>
      </c>
      <c r="E2870" s="195">
        <f t="shared" ca="1" si="220"/>
        <v>183.30872389740611</v>
      </c>
      <c r="F2870" s="195">
        <f t="shared" ca="1" si="221"/>
        <v>201.00169276888641</v>
      </c>
      <c r="G2870" s="195">
        <f t="shared" ca="1" si="222"/>
        <v>0</v>
      </c>
      <c r="H2870" s="195">
        <f t="shared" ca="1" si="223"/>
        <v>0</v>
      </c>
      <c r="O2870" s="154"/>
      <c r="P2870" s="154"/>
    </row>
    <row r="2871" spans="3:16" hidden="1" outlineLevel="2">
      <c r="C2871" s="179">
        <v>2847</v>
      </c>
      <c r="D2871" s="195">
        <f t="shared" ca="1" si="224"/>
        <v>1.0523001234140974</v>
      </c>
      <c r="E2871" s="195">
        <f t="shared" ca="1" si="220"/>
        <v>310.1564281775602</v>
      </c>
      <c r="F2871" s="195">
        <f t="shared" ca="1" si="221"/>
        <v>294.46311372030874</v>
      </c>
      <c r="G2871" s="195">
        <f t="shared" ca="1" si="222"/>
        <v>60.156428177560201</v>
      </c>
      <c r="H2871" s="195">
        <f t="shared" ca="1" si="223"/>
        <v>44.463113720308741</v>
      </c>
      <c r="O2871" s="154"/>
      <c r="P2871" s="154"/>
    </row>
    <row r="2872" spans="3:16" hidden="1" outlineLevel="2">
      <c r="C2872" s="179">
        <v>2848</v>
      </c>
      <c r="D2872" s="195">
        <f t="shared" ca="1" si="224"/>
        <v>-1.1438985174835912</v>
      </c>
      <c r="E2872" s="195">
        <f t="shared" ca="1" si="220"/>
        <v>191.43292385302169</v>
      </c>
      <c r="F2872" s="195">
        <f t="shared" ca="1" si="221"/>
        <v>207.43117604898757</v>
      </c>
      <c r="G2872" s="195">
        <f t="shared" ca="1" si="222"/>
        <v>0</v>
      </c>
      <c r="H2872" s="195">
        <f t="shared" ca="1" si="223"/>
        <v>0</v>
      </c>
      <c r="O2872" s="154"/>
      <c r="P2872" s="154"/>
    </row>
    <row r="2873" spans="3:16" hidden="1" outlineLevel="2">
      <c r="C2873" s="179">
        <v>2849</v>
      </c>
      <c r="D2873" s="195">
        <f t="shared" ca="1" si="224"/>
        <v>-1.3048969322842032</v>
      </c>
      <c r="E2873" s="195">
        <f t="shared" ca="1" si="220"/>
        <v>184.77957026426685</v>
      </c>
      <c r="F2873" s="195">
        <f t="shared" ca="1" si="221"/>
        <v>202.17141440513541</v>
      </c>
      <c r="G2873" s="195">
        <f t="shared" ca="1" si="222"/>
        <v>0</v>
      </c>
      <c r="H2873" s="195">
        <f t="shared" ca="1" si="223"/>
        <v>0</v>
      </c>
      <c r="O2873" s="154"/>
      <c r="P2873" s="154"/>
    </row>
    <row r="2874" spans="3:16" hidden="1" outlineLevel="2">
      <c r="C2874" s="179">
        <v>2850</v>
      </c>
      <c r="D2874" s="195">
        <f t="shared" ca="1" si="224"/>
        <v>-0.46412997461689426</v>
      </c>
      <c r="E2874" s="195">
        <f t="shared" ca="1" si="220"/>
        <v>222.27009661605248</v>
      </c>
      <c r="F2874" s="195">
        <f t="shared" ca="1" si="221"/>
        <v>231.19035035443767</v>
      </c>
      <c r="G2874" s="195">
        <f t="shared" ca="1" si="222"/>
        <v>0</v>
      </c>
      <c r="H2874" s="195">
        <f t="shared" ca="1" si="223"/>
        <v>0</v>
      </c>
      <c r="O2874" s="154"/>
      <c r="P2874" s="154"/>
    </row>
    <row r="2875" spans="3:16" hidden="1" outlineLevel="2">
      <c r="C2875" s="179">
        <v>2851</v>
      </c>
      <c r="D2875" s="195">
        <f t="shared" ca="1" si="224"/>
        <v>-0.4885544848047409</v>
      </c>
      <c r="E2875" s="195">
        <f t="shared" ca="1" si="220"/>
        <v>221.08049051771812</v>
      </c>
      <c r="F2875" s="195">
        <f t="shared" ca="1" si="221"/>
        <v>230.29129715710323</v>
      </c>
      <c r="G2875" s="195">
        <f t="shared" ca="1" si="222"/>
        <v>0</v>
      </c>
      <c r="H2875" s="195">
        <f t="shared" ca="1" si="223"/>
        <v>0</v>
      </c>
      <c r="O2875" s="154"/>
      <c r="P2875" s="154"/>
    </row>
    <row r="2876" spans="3:16" hidden="1" outlineLevel="2">
      <c r="C2876" s="179">
        <v>2852</v>
      </c>
      <c r="D2876" s="195">
        <f t="shared" ca="1" si="224"/>
        <v>-0.52262301832417102</v>
      </c>
      <c r="E2876" s="195">
        <f t="shared" ca="1" si="220"/>
        <v>219.43179480020621</v>
      </c>
      <c r="F2876" s="195">
        <f t="shared" ca="1" si="221"/>
        <v>229.04308913051699</v>
      </c>
      <c r="G2876" s="195">
        <f t="shared" ca="1" si="222"/>
        <v>0</v>
      </c>
      <c r="H2876" s="195">
        <f t="shared" ca="1" si="223"/>
        <v>0</v>
      </c>
      <c r="O2876" s="154"/>
      <c r="P2876" s="154"/>
    </row>
    <row r="2877" spans="3:16" hidden="1" outlineLevel="2">
      <c r="C2877" s="179">
        <v>2853</v>
      </c>
      <c r="D2877" s="195">
        <f t="shared" ca="1" si="224"/>
        <v>0.29082493992737196</v>
      </c>
      <c r="E2877" s="195">
        <f t="shared" ca="1" si="220"/>
        <v>262.37341386191179</v>
      </c>
      <c r="F2877" s="195">
        <f t="shared" ca="1" si="221"/>
        <v>260.78009140942316</v>
      </c>
      <c r="G2877" s="195">
        <f t="shared" ca="1" si="222"/>
        <v>12.373413861911786</v>
      </c>
      <c r="H2877" s="195">
        <f t="shared" ca="1" si="223"/>
        <v>10.780091409423164</v>
      </c>
      <c r="O2877" s="154"/>
      <c r="P2877" s="154"/>
    </row>
    <row r="2878" spans="3:16" hidden="1" outlineLevel="2">
      <c r="C2878" s="179">
        <v>2854</v>
      </c>
      <c r="D2878" s="195">
        <f t="shared" ca="1" si="224"/>
        <v>0.90633183002074036</v>
      </c>
      <c r="E2878" s="195">
        <f t="shared" ca="1" si="220"/>
        <v>300.36705790598569</v>
      </c>
      <c r="F2878" s="195">
        <f t="shared" ca="1" si="221"/>
        <v>287.6854752705122</v>
      </c>
      <c r="G2878" s="195">
        <f t="shared" ca="1" si="222"/>
        <v>50.367057905985689</v>
      </c>
      <c r="H2878" s="195">
        <f t="shared" ca="1" si="223"/>
        <v>37.6854752705122</v>
      </c>
      <c r="O2878" s="154"/>
      <c r="P2878" s="154"/>
    </row>
    <row r="2879" spans="3:16" hidden="1" outlineLevel="2">
      <c r="C2879" s="179">
        <v>2855</v>
      </c>
      <c r="D2879" s="195">
        <f t="shared" ca="1" si="224"/>
        <v>1.4116223675322794</v>
      </c>
      <c r="E2879" s="195">
        <f t="shared" ca="1" si="220"/>
        <v>335.63542008461707</v>
      </c>
      <c r="F2879" s="195">
        <f t="shared" ca="1" si="221"/>
        <v>311.8354155432063</v>
      </c>
      <c r="G2879" s="195">
        <f t="shared" ca="1" si="222"/>
        <v>85.635420084617067</v>
      </c>
      <c r="H2879" s="195">
        <f t="shared" ca="1" si="223"/>
        <v>61.835415543206295</v>
      </c>
      <c r="O2879" s="154"/>
      <c r="P2879" s="154"/>
    </row>
    <row r="2880" spans="3:16" hidden="1" outlineLevel="2">
      <c r="C2880" s="179">
        <v>2856</v>
      </c>
      <c r="D2880" s="195">
        <f t="shared" ca="1" si="224"/>
        <v>-0.44044544689112886</v>
      </c>
      <c r="E2880" s="195">
        <f t="shared" ca="1" si="220"/>
        <v>223.42977438192307</v>
      </c>
      <c r="F2880" s="195">
        <f t="shared" ca="1" si="221"/>
        <v>232.0655170515528</v>
      </c>
      <c r="G2880" s="195">
        <f t="shared" ca="1" si="222"/>
        <v>0</v>
      </c>
      <c r="H2880" s="195">
        <f t="shared" ca="1" si="223"/>
        <v>0</v>
      </c>
      <c r="O2880" s="154"/>
      <c r="P2880" s="154"/>
    </row>
    <row r="2881" spans="3:16" hidden="1" outlineLevel="2">
      <c r="C2881" s="179">
        <v>2857</v>
      </c>
      <c r="D2881" s="195">
        <f t="shared" ca="1" si="224"/>
        <v>-0.36723900986114977</v>
      </c>
      <c r="E2881" s="195">
        <f t="shared" ca="1" si="220"/>
        <v>227.05261138247417</v>
      </c>
      <c r="F2881" s="195">
        <f t="shared" ca="1" si="221"/>
        <v>234.79156775900464</v>
      </c>
      <c r="G2881" s="195">
        <f t="shared" ca="1" si="222"/>
        <v>0</v>
      </c>
      <c r="H2881" s="195">
        <f t="shared" ca="1" si="223"/>
        <v>0</v>
      </c>
      <c r="O2881" s="154"/>
      <c r="P2881" s="154"/>
    </row>
    <row r="2882" spans="3:16" hidden="1" outlineLevel="2">
      <c r="C2882" s="179">
        <v>2858</v>
      </c>
      <c r="D2882" s="195">
        <f t="shared" ca="1" si="224"/>
        <v>1.1043830146409133</v>
      </c>
      <c r="E2882" s="195">
        <f t="shared" ca="1" si="220"/>
        <v>313.72606652714489</v>
      </c>
      <c r="F2882" s="195">
        <f t="shared" ca="1" si="221"/>
        <v>296.91989827479421</v>
      </c>
      <c r="G2882" s="195">
        <f t="shared" ca="1" si="222"/>
        <v>63.726066527144894</v>
      </c>
      <c r="H2882" s="195">
        <f t="shared" ca="1" si="223"/>
        <v>46.919898274794207</v>
      </c>
      <c r="O2882" s="154"/>
      <c r="P2882" s="154"/>
    </row>
    <row r="2883" spans="3:16" hidden="1" outlineLevel="2">
      <c r="C2883" s="179">
        <v>2859</v>
      </c>
      <c r="D2883" s="195">
        <f t="shared" ca="1" si="224"/>
        <v>0.29336850737843784</v>
      </c>
      <c r="E2883" s="195">
        <f t="shared" ca="1" si="220"/>
        <v>262.52008528801258</v>
      </c>
      <c r="F2883" s="195">
        <f t="shared" ca="1" si="221"/>
        <v>260.88592936548406</v>
      </c>
      <c r="G2883" s="195">
        <f t="shared" ca="1" si="222"/>
        <v>12.520085288012581</v>
      </c>
      <c r="H2883" s="195">
        <f t="shared" ca="1" si="223"/>
        <v>10.88592936548406</v>
      </c>
      <c r="O2883" s="154"/>
      <c r="P2883" s="154"/>
    </row>
    <row r="2884" spans="3:16" hidden="1" outlineLevel="2">
      <c r="C2884" s="179">
        <v>2860</v>
      </c>
      <c r="D2884" s="195">
        <f t="shared" ca="1" si="224"/>
        <v>1.2337595353442448</v>
      </c>
      <c r="E2884" s="195">
        <f t="shared" ca="1" si="220"/>
        <v>322.77202107391747</v>
      </c>
      <c r="F2884" s="195">
        <f t="shared" ca="1" si="221"/>
        <v>303.11173995910633</v>
      </c>
      <c r="G2884" s="195">
        <f t="shared" ca="1" si="222"/>
        <v>72.772021073917472</v>
      </c>
      <c r="H2884" s="195">
        <f t="shared" ca="1" si="223"/>
        <v>53.11173995910633</v>
      </c>
      <c r="O2884" s="154"/>
      <c r="P2884" s="154"/>
    </row>
    <row r="2885" spans="3:16" hidden="1" outlineLevel="2">
      <c r="C2885" s="179">
        <v>2861</v>
      </c>
      <c r="D2885" s="195">
        <f t="shared" ca="1" si="224"/>
        <v>-0.11696512852812799</v>
      </c>
      <c r="E2885" s="195">
        <f t="shared" ca="1" si="220"/>
        <v>239.88769037606963</v>
      </c>
      <c r="F2885" s="195">
        <f t="shared" ca="1" si="221"/>
        <v>244.35540629008062</v>
      </c>
      <c r="G2885" s="195">
        <f t="shared" ca="1" si="222"/>
        <v>0</v>
      </c>
      <c r="H2885" s="195">
        <f t="shared" ca="1" si="223"/>
        <v>0</v>
      </c>
      <c r="O2885" s="154"/>
      <c r="P2885" s="154"/>
    </row>
    <row r="2886" spans="3:16" hidden="1" outlineLevel="2">
      <c r="C2886" s="179">
        <v>2862</v>
      </c>
      <c r="D2886" s="195">
        <f t="shared" ca="1" si="224"/>
        <v>0.92140461534803419</v>
      </c>
      <c r="E2886" s="195">
        <f t="shared" ca="1" si="220"/>
        <v>301.36344068809376</v>
      </c>
      <c r="F2886" s="195">
        <f t="shared" ca="1" si="221"/>
        <v>288.37805428392318</v>
      </c>
      <c r="G2886" s="195">
        <f t="shared" ca="1" si="222"/>
        <v>51.36344068809376</v>
      </c>
      <c r="H2886" s="195">
        <f t="shared" ca="1" si="223"/>
        <v>38.378054283923177</v>
      </c>
      <c r="O2886" s="154"/>
      <c r="P2886" s="154"/>
    </row>
    <row r="2887" spans="3:16" hidden="1" outlineLevel="2">
      <c r="C2887" s="179">
        <v>2863</v>
      </c>
      <c r="D2887" s="195">
        <f t="shared" ca="1" si="224"/>
        <v>-1.4174058546330075</v>
      </c>
      <c r="E2887" s="195">
        <f t="shared" ca="1" si="220"/>
        <v>180.26781878190155</v>
      </c>
      <c r="F2887" s="195">
        <f t="shared" ca="1" si="221"/>
        <v>198.57515704490334</v>
      </c>
      <c r="G2887" s="195">
        <f t="shared" ca="1" si="222"/>
        <v>0</v>
      </c>
      <c r="H2887" s="195">
        <f t="shared" ca="1" si="223"/>
        <v>0</v>
      </c>
      <c r="O2887" s="154"/>
      <c r="P2887" s="154"/>
    </row>
    <row r="2888" spans="3:16" hidden="1" outlineLevel="2">
      <c r="C2888" s="179">
        <v>2864</v>
      </c>
      <c r="D2888" s="195">
        <f t="shared" ca="1" si="224"/>
        <v>-0.70837044836054108</v>
      </c>
      <c r="E2888" s="195">
        <f t="shared" ca="1" si="220"/>
        <v>210.65670750545127</v>
      </c>
      <c r="F2888" s="195">
        <f t="shared" ca="1" si="221"/>
        <v>222.35569280195872</v>
      </c>
      <c r="G2888" s="195">
        <f t="shared" ca="1" si="222"/>
        <v>0</v>
      </c>
      <c r="H2888" s="195">
        <f t="shared" ca="1" si="223"/>
        <v>0</v>
      </c>
      <c r="O2888" s="154"/>
      <c r="P2888" s="154"/>
    </row>
    <row r="2889" spans="3:16" hidden="1" outlineLevel="2">
      <c r="C2889" s="179">
        <v>2865</v>
      </c>
      <c r="D2889" s="195">
        <f t="shared" ca="1" si="224"/>
        <v>0.45205921989941289</v>
      </c>
      <c r="E2889" s="195">
        <f t="shared" ca="1" si="220"/>
        <v>271.8347741345666</v>
      </c>
      <c r="F2889" s="195">
        <f t="shared" ca="1" si="221"/>
        <v>267.57470456442377</v>
      </c>
      <c r="G2889" s="195">
        <f t="shared" ca="1" si="222"/>
        <v>21.834774134566601</v>
      </c>
      <c r="H2889" s="195">
        <f t="shared" ca="1" si="223"/>
        <v>17.574704564423769</v>
      </c>
      <c r="O2889" s="154"/>
      <c r="P2889" s="154"/>
    </row>
    <row r="2890" spans="3:16" hidden="1" outlineLevel="2">
      <c r="C2890" s="179">
        <v>2866</v>
      </c>
      <c r="D2890" s="195">
        <f t="shared" ca="1" si="224"/>
        <v>-0.82243779528729333</v>
      </c>
      <c r="E2890" s="195">
        <f t="shared" ca="1" si="220"/>
        <v>205.44275777610852</v>
      </c>
      <c r="F2890" s="195">
        <f t="shared" ca="1" si="221"/>
        <v>218.3461041514399</v>
      </c>
      <c r="G2890" s="195">
        <f t="shared" ca="1" si="222"/>
        <v>0</v>
      </c>
      <c r="H2890" s="195">
        <f t="shared" ca="1" si="223"/>
        <v>0</v>
      </c>
      <c r="O2890" s="154"/>
      <c r="P2890" s="154"/>
    </row>
    <row r="2891" spans="3:16" hidden="1" outlineLevel="2">
      <c r="C2891" s="179">
        <v>2867</v>
      </c>
      <c r="D2891" s="195">
        <f t="shared" ca="1" si="224"/>
        <v>0.27150649440799612</v>
      </c>
      <c r="E2891" s="195">
        <f t="shared" ca="1" si="220"/>
        <v>261.2621128681597</v>
      </c>
      <c r="F2891" s="195">
        <f t="shared" ca="1" si="221"/>
        <v>259.97765022457253</v>
      </c>
      <c r="G2891" s="195">
        <f t="shared" ca="1" si="222"/>
        <v>11.262112868159704</v>
      </c>
      <c r="H2891" s="195">
        <f t="shared" ca="1" si="223"/>
        <v>9.9776502245725283</v>
      </c>
      <c r="O2891" s="154"/>
      <c r="P2891" s="154"/>
    </row>
    <row r="2892" spans="3:16" hidden="1" outlineLevel="2">
      <c r="C2892" s="179">
        <v>2868</v>
      </c>
      <c r="D2892" s="195">
        <f t="shared" ca="1" si="224"/>
        <v>0.61009306572936661</v>
      </c>
      <c r="E2892" s="195">
        <f t="shared" ca="1" si="220"/>
        <v>281.43934367871526</v>
      </c>
      <c r="F2892" s="195">
        <f t="shared" ca="1" si="221"/>
        <v>274.40621516865212</v>
      </c>
      <c r="G2892" s="195">
        <f t="shared" ca="1" si="222"/>
        <v>31.439343678715261</v>
      </c>
      <c r="H2892" s="195">
        <f t="shared" ca="1" si="223"/>
        <v>24.406215168652125</v>
      </c>
      <c r="O2892" s="154"/>
      <c r="P2892" s="154"/>
    </row>
    <row r="2893" spans="3:16" hidden="1" outlineLevel="2">
      <c r="C2893" s="179">
        <v>2869</v>
      </c>
      <c r="D2893" s="195">
        <f t="shared" ca="1" si="224"/>
        <v>0.96337491378824369</v>
      </c>
      <c r="E2893" s="195">
        <f t="shared" ca="1" si="220"/>
        <v>304.15532655983395</v>
      </c>
      <c r="F2893" s="195">
        <f t="shared" ca="1" si="221"/>
        <v>290.31534414196437</v>
      </c>
      <c r="G2893" s="195">
        <f t="shared" ca="1" si="222"/>
        <v>54.155326559833952</v>
      </c>
      <c r="H2893" s="195">
        <f t="shared" ca="1" si="223"/>
        <v>40.315344141964374</v>
      </c>
      <c r="O2893" s="154"/>
      <c r="P2893" s="154"/>
    </row>
    <row r="2894" spans="3:16" hidden="1" outlineLevel="2">
      <c r="C2894" s="179">
        <v>2870</v>
      </c>
      <c r="D2894" s="195">
        <f t="shared" ca="1" si="224"/>
        <v>4.0231639575062053E-2</v>
      </c>
      <c r="E2894" s="195">
        <f t="shared" ca="1" si="220"/>
        <v>248.3178188239788</v>
      </c>
      <c r="F2894" s="195">
        <f t="shared" ca="1" si="221"/>
        <v>250.56063837680313</v>
      </c>
      <c r="G2894" s="195">
        <f t="shared" ca="1" si="222"/>
        <v>0</v>
      </c>
      <c r="H2894" s="195">
        <f t="shared" ca="1" si="223"/>
        <v>0.56063837680312645</v>
      </c>
      <c r="O2894" s="154"/>
      <c r="P2894" s="154"/>
    </row>
    <row r="2895" spans="3:16" hidden="1" outlineLevel="2">
      <c r="C2895" s="179">
        <v>2871</v>
      </c>
      <c r="D2895" s="195">
        <f t="shared" ca="1" si="224"/>
        <v>1.3348624913666409</v>
      </c>
      <c r="E2895" s="195">
        <f t="shared" ca="1" si="220"/>
        <v>330.02227841384342</v>
      </c>
      <c r="F2895" s="195">
        <f t="shared" ca="1" si="221"/>
        <v>308.04017752955525</v>
      </c>
      <c r="G2895" s="195">
        <f t="shared" ca="1" si="222"/>
        <v>80.022278413843424</v>
      </c>
      <c r="H2895" s="195">
        <f t="shared" ca="1" si="223"/>
        <v>58.040177529555251</v>
      </c>
      <c r="O2895" s="154"/>
      <c r="P2895" s="154"/>
    </row>
    <row r="2896" spans="3:16" hidden="1" outlineLevel="2">
      <c r="C2896" s="179">
        <v>2872</v>
      </c>
      <c r="D2896" s="195">
        <f t="shared" ca="1" si="224"/>
        <v>0.26090096024128717</v>
      </c>
      <c r="E2896" s="195">
        <f t="shared" ca="1" si="220"/>
        <v>260.65402806187365</v>
      </c>
      <c r="F2896" s="195">
        <f t="shared" ca="1" si="221"/>
        <v>259.53817250237563</v>
      </c>
      <c r="G2896" s="195">
        <f t="shared" ca="1" si="222"/>
        <v>10.654028061873646</v>
      </c>
      <c r="H2896" s="195">
        <f t="shared" ca="1" si="223"/>
        <v>9.5381725023756303</v>
      </c>
      <c r="O2896" s="154"/>
      <c r="P2896" s="154"/>
    </row>
    <row r="2897" spans="3:16" hidden="1" outlineLevel="2">
      <c r="C2897" s="179">
        <v>2873</v>
      </c>
      <c r="D2897" s="195">
        <f t="shared" ca="1" si="224"/>
        <v>-0.11723367552367939</v>
      </c>
      <c r="E2897" s="195">
        <f t="shared" ca="1" si="220"/>
        <v>239.87353646321554</v>
      </c>
      <c r="F2897" s="195">
        <f t="shared" ca="1" si="221"/>
        <v>244.34493817267514</v>
      </c>
      <c r="G2897" s="195">
        <f t="shared" ca="1" si="222"/>
        <v>0</v>
      </c>
      <c r="H2897" s="195">
        <f t="shared" ca="1" si="223"/>
        <v>0</v>
      </c>
      <c r="O2897" s="154"/>
      <c r="P2897" s="154"/>
    </row>
    <row r="2898" spans="3:16" hidden="1" outlineLevel="2">
      <c r="C2898" s="179">
        <v>2874</v>
      </c>
      <c r="D2898" s="195">
        <f t="shared" ca="1" si="224"/>
        <v>-0.81366452337614836</v>
      </c>
      <c r="E2898" s="195">
        <f t="shared" ca="1" si="220"/>
        <v>205.83915640212689</v>
      </c>
      <c r="F2898" s="195">
        <f t="shared" ca="1" si="221"/>
        <v>218.65191058976953</v>
      </c>
      <c r="G2898" s="195">
        <f t="shared" ca="1" si="222"/>
        <v>0</v>
      </c>
      <c r="H2898" s="195">
        <f t="shared" ca="1" si="223"/>
        <v>0</v>
      </c>
      <c r="O2898" s="154"/>
      <c r="P2898" s="154"/>
    </row>
    <row r="2899" spans="3:16" hidden="1" outlineLevel="2">
      <c r="C2899" s="179">
        <v>2875</v>
      </c>
      <c r="D2899" s="195">
        <f t="shared" ca="1" si="224"/>
        <v>-0.57710264444686787</v>
      </c>
      <c r="E2899" s="195">
        <f t="shared" ca="1" si="220"/>
        <v>216.82084767648905</v>
      </c>
      <c r="F2899" s="195">
        <f t="shared" ca="1" si="221"/>
        <v>227.06110082102185</v>
      </c>
      <c r="G2899" s="195">
        <f t="shared" ca="1" si="222"/>
        <v>0</v>
      </c>
      <c r="H2899" s="195">
        <f t="shared" ca="1" si="223"/>
        <v>0</v>
      </c>
      <c r="O2899" s="154"/>
      <c r="P2899" s="154"/>
    </row>
    <row r="2900" spans="3:16" hidden="1" outlineLevel="2">
      <c r="C2900" s="179">
        <v>2876</v>
      </c>
      <c r="D2900" s="195">
        <f t="shared" ca="1" si="224"/>
        <v>6.8615846477209294E-2</v>
      </c>
      <c r="E2900" s="195">
        <f t="shared" ca="1" si="220"/>
        <v>249.8712808818276</v>
      </c>
      <c r="F2900" s="195">
        <f t="shared" ca="1" si="221"/>
        <v>251.69776512531155</v>
      </c>
      <c r="G2900" s="195">
        <f t="shared" ca="1" si="222"/>
        <v>0</v>
      </c>
      <c r="H2900" s="195">
        <f t="shared" ca="1" si="223"/>
        <v>1.6977651253115482</v>
      </c>
      <c r="O2900" s="154"/>
      <c r="P2900" s="154"/>
    </row>
    <row r="2901" spans="3:16" hidden="1" outlineLevel="2">
      <c r="C2901" s="179">
        <v>2877</v>
      </c>
      <c r="D2901" s="195">
        <f t="shared" ca="1" si="224"/>
        <v>-0.10747858048370466</v>
      </c>
      <c r="E2901" s="195">
        <f t="shared" ca="1" si="220"/>
        <v>240.38822016604738</v>
      </c>
      <c r="F2901" s="195">
        <f t="shared" ca="1" si="221"/>
        <v>244.72548530952187</v>
      </c>
      <c r="G2901" s="195">
        <f t="shared" ca="1" si="222"/>
        <v>0</v>
      </c>
      <c r="H2901" s="195">
        <f t="shared" ca="1" si="223"/>
        <v>0</v>
      </c>
      <c r="O2901" s="154"/>
      <c r="P2901" s="154"/>
    </row>
    <row r="2902" spans="3:16" hidden="1" outlineLevel="2">
      <c r="C2902" s="179">
        <v>2878</v>
      </c>
      <c r="D2902" s="195">
        <f t="shared" ca="1" si="224"/>
        <v>1.4336968053769239</v>
      </c>
      <c r="E2902" s="195">
        <f t="shared" ca="1" si="220"/>
        <v>337.26723958666355</v>
      </c>
      <c r="F2902" s="195">
        <f t="shared" ca="1" si="221"/>
        <v>312.93547366344598</v>
      </c>
      <c r="G2902" s="195">
        <f t="shared" ca="1" si="222"/>
        <v>87.26723958666355</v>
      </c>
      <c r="H2902" s="195">
        <f t="shared" ca="1" si="223"/>
        <v>62.935473663445975</v>
      </c>
      <c r="O2902" s="154"/>
      <c r="P2902" s="154"/>
    </row>
    <row r="2903" spans="3:16" hidden="1" outlineLevel="2">
      <c r="C2903" s="179">
        <v>2879</v>
      </c>
      <c r="D2903" s="195">
        <f t="shared" ca="1" si="224"/>
        <v>0.11076789563703589</v>
      </c>
      <c r="E2903" s="195">
        <f t="shared" ca="1" si="220"/>
        <v>252.19620486708055</v>
      </c>
      <c r="F2903" s="195">
        <f t="shared" ca="1" si="221"/>
        <v>253.39598803243283</v>
      </c>
      <c r="G2903" s="195">
        <f t="shared" ca="1" si="222"/>
        <v>2.196204867080553</v>
      </c>
      <c r="H2903" s="195">
        <f t="shared" ca="1" si="223"/>
        <v>3.3959880324328253</v>
      </c>
      <c r="O2903" s="154"/>
      <c r="P2903" s="154"/>
    </row>
    <row r="2904" spans="3:16" hidden="1" outlineLevel="2">
      <c r="C2904" s="179">
        <v>2880</v>
      </c>
      <c r="D2904" s="195">
        <f t="shared" ca="1" si="224"/>
        <v>-0.57168524008319177</v>
      </c>
      <c r="E2904" s="195">
        <f t="shared" ca="1" si="220"/>
        <v>217.07908074361197</v>
      </c>
      <c r="F2904" s="195">
        <f t="shared" ca="1" si="221"/>
        <v>227.25741754915194</v>
      </c>
      <c r="G2904" s="195">
        <f t="shared" ca="1" si="222"/>
        <v>0</v>
      </c>
      <c r="H2904" s="195">
        <f t="shared" ca="1" si="223"/>
        <v>0</v>
      </c>
      <c r="O2904" s="154"/>
      <c r="P2904" s="154"/>
    </row>
    <row r="2905" spans="3:16" hidden="1" outlineLevel="2">
      <c r="C2905" s="179">
        <v>2881</v>
      </c>
      <c r="D2905" s="195">
        <f t="shared" ca="1" si="224"/>
        <v>-0.5073016671690127</v>
      </c>
      <c r="E2905" s="195">
        <f t="shared" ref="E2905:E2968" ca="1" si="225">$H$9 * EXP(($H$17 - $H$18 - ($H$11^2)/2)*$H$14 + $H$11*SQRT($H$14)*D2905)</f>
        <v>220.17172182110173</v>
      </c>
      <c r="F2905" s="195">
        <f t="shared" ref="F2905:F2968" ca="1" si="226">$H$9 * EXP(($H$17 - $H$18 - ($H$12^2)/2)*$H$14 + $H$12*SQRT($H$14)*D2905)</f>
        <v>229.60359575632836</v>
      </c>
      <c r="G2905" s="195">
        <f t="shared" ref="G2905:G2968" ca="1" si="227">MAX(E2905-$H$16, 0)</f>
        <v>0</v>
      </c>
      <c r="H2905" s="195">
        <f t="shared" ref="H2905:H2968" ca="1" si="228">MAX(F2905-$H$16, 0)</f>
        <v>0</v>
      </c>
      <c r="O2905" s="154"/>
      <c r="P2905" s="154"/>
    </row>
    <row r="2906" spans="3:16" hidden="1" outlineLevel="2">
      <c r="C2906" s="179">
        <v>2882</v>
      </c>
      <c r="D2906" s="195">
        <f t="shared" ref="D2906:D2969" ca="1" si="229">_xlfn.NORM.S.INV(RAND())</f>
        <v>-0.31621191613551392</v>
      </c>
      <c r="E2906" s="195">
        <f t="shared" ca="1" si="225"/>
        <v>229.61252443159597</v>
      </c>
      <c r="F2906" s="195">
        <f t="shared" ca="1" si="226"/>
        <v>236.71062440162189</v>
      </c>
      <c r="G2906" s="195">
        <f t="shared" ca="1" si="227"/>
        <v>0</v>
      </c>
      <c r="H2906" s="195">
        <f t="shared" ca="1" si="228"/>
        <v>0</v>
      </c>
      <c r="O2906" s="154"/>
      <c r="P2906" s="154"/>
    </row>
    <row r="2907" spans="3:16" hidden="1" outlineLevel="2">
      <c r="C2907" s="179">
        <v>2883</v>
      </c>
      <c r="D2907" s="195">
        <f t="shared" ca="1" si="229"/>
        <v>-0.20957153250732846</v>
      </c>
      <c r="E2907" s="195">
        <f t="shared" ca="1" si="225"/>
        <v>235.05599849259022</v>
      </c>
      <c r="F2907" s="195">
        <f t="shared" ca="1" si="226"/>
        <v>240.77201210759941</v>
      </c>
      <c r="G2907" s="195">
        <f t="shared" ca="1" si="227"/>
        <v>0</v>
      </c>
      <c r="H2907" s="195">
        <f t="shared" ca="1" si="228"/>
        <v>0</v>
      </c>
      <c r="O2907" s="154"/>
      <c r="P2907" s="154"/>
    </row>
    <row r="2908" spans="3:16" hidden="1" outlineLevel="2">
      <c r="C2908" s="179">
        <v>2884</v>
      </c>
      <c r="D2908" s="195">
        <f t="shared" ca="1" si="229"/>
        <v>-3.0220345312869448</v>
      </c>
      <c r="E2908" s="195">
        <f t="shared" ca="1" si="225"/>
        <v>126.70753190251922</v>
      </c>
      <c r="F2908" s="195">
        <f t="shared" ca="1" si="226"/>
        <v>153.72806134678262</v>
      </c>
      <c r="G2908" s="195">
        <f t="shared" ca="1" si="227"/>
        <v>0</v>
      </c>
      <c r="H2908" s="195">
        <f t="shared" ca="1" si="228"/>
        <v>0</v>
      </c>
      <c r="O2908" s="154"/>
      <c r="P2908" s="154"/>
    </row>
    <row r="2909" spans="3:16" hidden="1" outlineLevel="2">
      <c r="C2909" s="179">
        <v>2885</v>
      </c>
      <c r="D2909" s="195">
        <f t="shared" ca="1" si="229"/>
        <v>-3.0042732147512463E-2</v>
      </c>
      <c r="E2909" s="195">
        <f t="shared" ca="1" si="225"/>
        <v>244.51314524178295</v>
      </c>
      <c r="F2909" s="195">
        <f t="shared" ca="1" si="226"/>
        <v>247.76736553885732</v>
      </c>
      <c r="G2909" s="195">
        <f t="shared" ca="1" si="227"/>
        <v>0</v>
      </c>
      <c r="H2909" s="195">
        <f t="shared" ca="1" si="228"/>
        <v>0</v>
      </c>
      <c r="O2909" s="154"/>
      <c r="P2909" s="154"/>
    </row>
    <row r="2910" spans="3:16" hidden="1" outlineLevel="2">
      <c r="C2910" s="179">
        <v>2886</v>
      </c>
      <c r="D2910" s="195">
        <f t="shared" ca="1" si="229"/>
        <v>3.5623307216640673E-3</v>
      </c>
      <c r="E2910" s="195">
        <f t="shared" ca="1" si="225"/>
        <v>246.32520409651192</v>
      </c>
      <c r="F2910" s="195">
        <f t="shared" ca="1" si="226"/>
        <v>249.09919643208067</v>
      </c>
      <c r="G2910" s="195">
        <f t="shared" ca="1" si="227"/>
        <v>0</v>
      </c>
      <c r="H2910" s="195">
        <f t="shared" ca="1" si="228"/>
        <v>0</v>
      </c>
      <c r="O2910" s="154"/>
      <c r="P2910" s="154"/>
    </row>
    <row r="2911" spans="3:16" hidden="1" outlineLevel="2">
      <c r="C2911" s="179">
        <v>2887</v>
      </c>
      <c r="D2911" s="195">
        <f t="shared" ca="1" si="229"/>
        <v>0.14432282280670297</v>
      </c>
      <c r="E2911" s="195">
        <f t="shared" ca="1" si="225"/>
        <v>254.0624033296877</v>
      </c>
      <c r="F2911" s="195">
        <f t="shared" ca="1" si="226"/>
        <v>254.75603706545081</v>
      </c>
      <c r="G2911" s="195">
        <f t="shared" ca="1" si="227"/>
        <v>4.0624033296876974</v>
      </c>
      <c r="H2911" s="195">
        <f t="shared" ca="1" si="228"/>
        <v>4.756037065450812</v>
      </c>
      <c r="O2911" s="154"/>
      <c r="P2911" s="154"/>
    </row>
    <row r="2912" spans="3:16" hidden="1" outlineLevel="2">
      <c r="C2912" s="179">
        <v>2888</v>
      </c>
      <c r="D2912" s="195">
        <f t="shared" ca="1" si="229"/>
        <v>-8.1459413784946283E-3</v>
      </c>
      <c r="E2912" s="195">
        <f t="shared" ca="1" si="225"/>
        <v>245.69234906492429</v>
      </c>
      <c r="F2912" s="195">
        <f t="shared" ca="1" si="226"/>
        <v>248.63436525613506</v>
      </c>
      <c r="G2912" s="195">
        <f t="shared" ca="1" si="227"/>
        <v>0</v>
      </c>
      <c r="H2912" s="195">
        <f t="shared" ca="1" si="228"/>
        <v>0</v>
      </c>
      <c r="O2912" s="154"/>
      <c r="P2912" s="154"/>
    </row>
    <row r="2913" spans="3:16" hidden="1" outlineLevel="2">
      <c r="C2913" s="179">
        <v>2889</v>
      </c>
      <c r="D2913" s="195">
        <f t="shared" ca="1" si="229"/>
        <v>-0.34863188194625216</v>
      </c>
      <c r="E2913" s="195">
        <f t="shared" ca="1" si="225"/>
        <v>227.98276563057593</v>
      </c>
      <c r="F2913" s="195">
        <f t="shared" ca="1" si="226"/>
        <v>235.48954651538335</v>
      </c>
      <c r="G2913" s="195">
        <f t="shared" ca="1" si="227"/>
        <v>0</v>
      </c>
      <c r="H2913" s="195">
        <f t="shared" ca="1" si="228"/>
        <v>0</v>
      </c>
      <c r="O2913" s="154"/>
      <c r="P2913" s="154"/>
    </row>
    <row r="2914" spans="3:16" hidden="1" outlineLevel="2">
      <c r="C2914" s="179">
        <v>2890</v>
      </c>
      <c r="D2914" s="195">
        <f t="shared" ca="1" si="229"/>
        <v>-1.9399846207715645E-2</v>
      </c>
      <c r="E2914" s="195">
        <f t="shared" ca="1" si="225"/>
        <v>245.08558602433186</v>
      </c>
      <c r="F2914" s="195">
        <f t="shared" ca="1" si="226"/>
        <v>248.18839053483535</v>
      </c>
      <c r="G2914" s="195">
        <f t="shared" ca="1" si="227"/>
        <v>0</v>
      </c>
      <c r="H2914" s="195">
        <f t="shared" ca="1" si="228"/>
        <v>0</v>
      </c>
      <c r="O2914" s="154"/>
      <c r="P2914" s="154"/>
    </row>
    <row r="2915" spans="3:16" hidden="1" outlineLevel="2">
      <c r="C2915" s="179">
        <v>2891</v>
      </c>
      <c r="D2915" s="195">
        <f t="shared" ca="1" si="229"/>
        <v>-0.37315369894132444</v>
      </c>
      <c r="E2915" s="195">
        <f t="shared" ca="1" si="225"/>
        <v>226.7577368083594</v>
      </c>
      <c r="F2915" s="195">
        <f t="shared" ca="1" si="226"/>
        <v>234.57013331369336</v>
      </c>
      <c r="G2915" s="195">
        <f t="shared" ca="1" si="227"/>
        <v>0</v>
      </c>
      <c r="H2915" s="195">
        <f t="shared" ca="1" si="228"/>
        <v>0</v>
      </c>
      <c r="O2915" s="154"/>
      <c r="P2915" s="154"/>
    </row>
    <row r="2916" spans="3:16" hidden="1" outlineLevel="2">
      <c r="C2916" s="179">
        <v>2892</v>
      </c>
      <c r="D2916" s="195">
        <f t="shared" ca="1" si="229"/>
        <v>-0.70435648160460551</v>
      </c>
      <c r="E2916" s="195">
        <f t="shared" ca="1" si="225"/>
        <v>210.84257423407746</v>
      </c>
      <c r="F2916" s="195">
        <f t="shared" ca="1" si="226"/>
        <v>222.49812124168531</v>
      </c>
      <c r="G2916" s="195">
        <f t="shared" ca="1" si="227"/>
        <v>0</v>
      </c>
      <c r="H2916" s="195">
        <f t="shared" ca="1" si="228"/>
        <v>0</v>
      </c>
      <c r="O2916" s="154"/>
      <c r="P2916" s="154"/>
    </row>
    <row r="2917" spans="3:16" hidden="1" outlineLevel="2">
      <c r="C2917" s="179">
        <v>2893</v>
      </c>
      <c r="D2917" s="195">
        <f t="shared" ca="1" si="229"/>
        <v>-0.83696057922018963</v>
      </c>
      <c r="E2917" s="195">
        <f t="shared" ca="1" si="225"/>
        <v>204.78825864589365</v>
      </c>
      <c r="F2917" s="195">
        <f t="shared" ca="1" si="226"/>
        <v>217.84082896049119</v>
      </c>
      <c r="G2917" s="195">
        <f t="shared" ca="1" si="227"/>
        <v>0</v>
      </c>
      <c r="H2917" s="195">
        <f t="shared" ca="1" si="228"/>
        <v>0</v>
      </c>
      <c r="O2917" s="154"/>
      <c r="P2917" s="154"/>
    </row>
    <row r="2918" spans="3:16" hidden="1" outlineLevel="2">
      <c r="C2918" s="179">
        <v>2894</v>
      </c>
      <c r="D2918" s="195">
        <f t="shared" ca="1" si="229"/>
        <v>3.8467552233119789E-2</v>
      </c>
      <c r="E2918" s="195">
        <f t="shared" ca="1" si="225"/>
        <v>248.22159006735552</v>
      </c>
      <c r="F2918" s="195">
        <f t="shared" ca="1" si="226"/>
        <v>250.4901353991041</v>
      </c>
      <c r="G2918" s="195">
        <f t="shared" ca="1" si="227"/>
        <v>0</v>
      </c>
      <c r="H2918" s="195">
        <f t="shared" ca="1" si="228"/>
        <v>0.49013539910410486</v>
      </c>
      <c r="O2918" s="154"/>
      <c r="P2918" s="154"/>
    </row>
    <row r="2919" spans="3:16" hidden="1" outlineLevel="2">
      <c r="C2919" s="179">
        <v>2895</v>
      </c>
      <c r="D2919" s="195">
        <f t="shared" ca="1" si="229"/>
        <v>0.446351124597134</v>
      </c>
      <c r="E2919" s="195">
        <f t="shared" ca="1" si="225"/>
        <v>271.49406405001355</v>
      </c>
      <c r="F2919" s="195">
        <f t="shared" ca="1" si="226"/>
        <v>267.33116238473167</v>
      </c>
      <c r="G2919" s="195">
        <f t="shared" ca="1" si="227"/>
        <v>21.494064050013549</v>
      </c>
      <c r="H2919" s="195">
        <f t="shared" ca="1" si="228"/>
        <v>17.33116238473167</v>
      </c>
      <c r="O2919" s="154"/>
      <c r="P2919" s="154"/>
    </row>
    <row r="2920" spans="3:16" hidden="1" outlineLevel="2">
      <c r="C2920" s="179">
        <v>2896</v>
      </c>
      <c r="D2920" s="195">
        <f t="shared" ca="1" si="229"/>
        <v>-0.31239861072795916</v>
      </c>
      <c r="E2920" s="195">
        <f t="shared" ca="1" si="225"/>
        <v>229.80498429775707</v>
      </c>
      <c r="F2920" s="195">
        <f t="shared" ca="1" si="226"/>
        <v>236.85466571779801</v>
      </c>
      <c r="G2920" s="195">
        <f t="shared" ca="1" si="227"/>
        <v>0</v>
      </c>
      <c r="H2920" s="195">
        <f t="shared" ca="1" si="228"/>
        <v>0</v>
      </c>
      <c r="O2920" s="154"/>
      <c r="P2920" s="154"/>
    </row>
    <row r="2921" spans="3:16" hidden="1" outlineLevel="2">
      <c r="C2921" s="179">
        <v>2897</v>
      </c>
      <c r="D2921" s="195">
        <f t="shared" ca="1" si="229"/>
        <v>-0.46830830872036283</v>
      </c>
      <c r="E2921" s="195">
        <f t="shared" ca="1" si="225"/>
        <v>222.06613617855729</v>
      </c>
      <c r="F2921" s="195">
        <f t="shared" ca="1" si="226"/>
        <v>231.03629962085211</v>
      </c>
      <c r="G2921" s="195">
        <f t="shared" ca="1" si="227"/>
        <v>0</v>
      </c>
      <c r="H2921" s="195">
        <f t="shared" ca="1" si="228"/>
        <v>0</v>
      </c>
      <c r="O2921" s="154"/>
      <c r="P2921" s="154"/>
    </row>
    <row r="2922" spans="3:16" hidden="1" outlineLevel="2">
      <c r="C2922" s="179">
        <v>2898</v>
      </c>
      <c r="D2922" s="195">
        <f t="shared" ca="1" si="229"/>
        <v>1.201307732427886</v>
      </c>
      <c r="E2922" s="195">
        <f t="shared" ca="1" si="225"/>
        <v>320.47878690885256</v>
      </c>
      <c r="F2922" s="195">
        <f t="shared" ca="1" si="226"/>
        <v>301.5465986712922</v>
      </c>
      <c r="G2922" s="195">
        <f t="shared" ca="1" si="227"/>
        <v>70.478786908852555</v>
      </c>
      <c r="H2922" s="195">
        <f t="shared" ca="1" si="228"/>
        <v>51.546598671292202</v>
      </c>
      <c r="O2922" s="154"/>
      <c r="P2922" s="154"/>
    </row>
    <row r="2923" spans="3:16" hidden="1" outlineLevel="2">
      <c r="C2923" s="179">
        <v>2899</v>
      </c>
      <c r="D2923" s="195">
        <f t="shared" ca="1" si="229"/>
        <v>1.0875124104673604</v>
      </c>
      <c r="E2923" s="195">
        <f t="shared" ca="1" si="225"/>
        <v>312.56531931275543</v>
      </c>
      <c r="F2923" s="195">
        <f t="shared" ca="1" si="226"/>
        <v>296.12186446064993</v>
      </c>
      <c r="G2923" s="195">
        <f t="shared" ca="1" si="227"/>
        <v>62.565319312755435</v>
      </c>
      <c r="H2923" s="195">
        <f t="shared" ca="1" si="228"/>
        <v>46.121864460649931</v>
      </c>
      <c r="O2923" s="154"/>
      <c r="P2923" s="154"/>
    </row>
    <row r="2924" spans="3:16" hidden="1" outlineLevel="2">
      <c r="C2924" s="179">
        <v>2900</v>
      </c>
      <c r="D2924" s="195">
        <f t="shared" ca="1" si="229"/>
        <v>-0.28524882380328648</v>
      </c>
      <c r="E2924" s="195">
        <f t="shared" ca="1" si="225"/>
        <v>231.17992166878651</v>
      </c>
      <c r="F2924" s="195">
        <f t="shared" ca="1" si="226"/>
        <v>237.88274081954077</v>
      </c>
      <c r="G2924" s="195">
        <f t="shared" ca="1" si="227"/>
        <v>0</v>
      </c>
      <c r="H2924" s="195">
        <f t="shared" ca="1" si="228"/>
        <v>0</v>
      </c>
      <c r="O2924" s="154"/>
      <c r="P2924" s="154"/>
    </row>
    <row r="2925" spans="3:16" hidden="1" outlineLevel="2">
      <c r="C2925" s="179">
        <v>2901</v>
      </c>
      <c r="D2925" s="195">
        <f t="shared" ca="1" si="229"/>
        <v>-0.18762320112829792</v>
      </c>
      <c r="E2925" s="195">
        <f t="shared" ca="1" si="225"/>
        <v>236.1922684025277</v>
      </c>
      <c r="F2925" s="195">
        <f t="shared" ca="1" si="226"/>
        <v>241.61651993923311</v>
      </c>
      <c r="G2925" s="195">
        <f t="shared" ca="1" si="227"/>
        <v>0</v>
      </c>
      <c r="H2925" s="195">
        <f t="shared" ca="1" si="228"/>
        <v>0</v>
      </c>
      <c r="O2925" s="154"/>
      <c r="P2925" s="154"/>
    </row>
    <row r="2926" spans="3:16" hidden="1" outlineLevel="2">
      <c r="C2926" s="179">
        <v>2902</v>
      </c>
      <c r="D2926" s="195">
        <f t="shared" ca="1" si="229"/>
        <v>-0.39858344675827351</v>
      </c>
      <c r="E2926" s="195">
        <f t="shared" ca="1" si="225"/>
        <v>225.49430289280991</v>
      </c>
      <c r="F2926" s="195">
        <f t="shared" ca="1" si="226"/>
        <v>233.62046971306933</v>
      </c>
      <c r="G2926" s="195">
        <f t="shared" ca="1" si="227"/>
        <v>0</v>
      </c>
      <c r="H2926" s="195">
        <f t="shared" ca="1" si="228"/>
        <v>0</v>
      </c>
      <c r="O2926" s="154"/>
      <c r="P2926" s="154"/>
    </row>
    <row r="2927" spans="3:16" hidden="1" outlineLevel="2">
      <c r="C2927" s="179">
        <v>2903</v>
      </c>
      <c r="D2927" s="195">
        <f t="shared" ca="1" si="229"/>
        <v>0.14105904402008962</v>
      </c>
      <c r="E2927" s="195">
        <f t="shared" ca="1" si="225"/>
        <v>253.88027962397894</v>
      </c>
      <c r="F2927" s="195">
        <f t="shared" ca="1" si="226"/>
        <v>254.62342965881965</v>
      </c>
      <c r="G2927" s="195">
        <f t="shared" ca="1" si="227"/>
        <v>3.8802796239789359</v>
      </c>
      <c r="H2927" s="195">
        <f t="shared" ca="1" si="228"/>
        <v>4.6234296588196457</v>
      </c>
      <c r="O2927" s="154"/>
      <c r="P2927" s="154"/>
    </row>
    <row r="2928" spans="3:16" hidden="1" outlineLevel="2">
      <c r="C2928" s="179">
        <v>2904</v>
      </c>
      <c r="D2928" s="195">
        <f t="shared" ca="1" si="229"/>
        <v>0.410862984790897</v>
      </c>
      <c r="E2928" s="195">
        <f t="shared" ca="1" si="225"/>
        <v>269.38537481708062</v>
      </c>
      <c r="F2928" s="195">
        <f t="shared" ca="1" si="226"/>
        <v>265.82198705836754</v>
      </c>
      <c r="G2928" s="195">
        <f t="shared" ca="1" si="227"/>
        <v>19.385374817080617</v>
      </c>
      <c r="H2928" s="195">
        <f t="shared" ca="1" si="228"/>
        <v>15.82198705836754</v>
      </c>
      <c r="O2928" s="154"/>
      <c r="P2928" s="154"/>
    </row>
    <row r="2929" spans="3:16" hidden="1" outlineLevel="2">
      <c r="C2929" s="179">
        <v>2905</v>
      </c>
      <c r="D2929" s="195">
        <f t="shared" ca="1" si="229"/>
        <v>0.3540281448766614</v>
      </c>
      <c r="E2929" s="195">
        <f t="shared" ca="1" si="225"/>
        <v>266.04233985989879</v>
      </c>
      <c r="F2929" s="195">
        <f t="shared" ca="1" si="226"/>
        <v>263.42274617842025</v>
      </c>
      <c r="G2929" s="195">
        <f t="shared" ca="1" si="227"/>
        <v>16.042339859898789</v>
      </c>
      <c r="H2929" s="195">
        <f t="shared" ca="1" si="228"/>
        <v>13.422746178420255</v>
      </c>
      <c r="O2929" s="154"/>
      <c r="P2929" s="154"/>
    </row>
    <row r="2930" spans="3:16" hidden="1" outlineLevel="2">
      <c r="C2930" s="179">
        <v>2906</v>
      </c>
      <c r="D2930" s="195">
        <f t="shared" ca="1" si="229"/>
        <v>1.0327765136538376</v>
      </c>
      <c r="E2930" s="195">
        <f t="shared" ca="1" si="225"/>
        <v>308.82881723761199</v>
      </c>
      <c r="F2930" s="195">
        <f t="shared" ca="1" si="226"/>
        <v>293.54741941180276</v>
      </c>
      <c r="G2930" s="195">
        <f t="shared" ca="1" si="227"/>
        <v>58.828817237611986</v>
      </c>
      <c r="H2930" s="195">
        <f t="shared" ca="1" si="228"/>
        <v>43.547419411802764</v>
      </c>
      <c r="O2930" s="154"/>
      <c r="P2930" s="154"/>
    </row>
    <row r="2931" spans="3:16" hidden="1" outlineLevel="2">
      <c r="C2931" s="179">
        <v>2907</v>
      </c>
      <c r="D2931" s="195">
        <f t="shared" ca="1" si="229"/>
        <v>1.001012640482329</v>
      </c>
      <c r="E2931" s="195">
        <f t="shared" ca="1" si="225"/>
        <v>306.68099790892086</v>
      </c>
      <c r="F2931" s="195">
        <f t="shared" ca="1" si="226"/>
        <v>292.06371464806676</v>
      </c>
      <c r="G2931" s="195">
        <f t="shared" ca="1" si="227"/>
        <v>56.680997908920858</v>
      </c>
      <c r="H2931" s="195">
        <f t="shared" ca="1" si="228"/>
        <v>42.063714648066764</v>
      </c>
      <c r="O2931" s="154"/>
      <c r="P2931" s="154"/>
    </row>
    <row r="2932" spans="3:16" hidden="1" outlineLevel="2">
      <c r="C2932" s="179">
        <v>2908</v>
      </c>
      <c r="D2932" s="195">
        <f t="shared" ca="1" si="229"/>
        <v>0.38612000095431542</v>
      </c>
      <c r="E2932" s="195">
        <f t="shared" ca="1" si="225"/>
        <v>267.92485590558636</v>
      </c>
      <c r="F2932" s="195">
        <f t="shared" ca="1" si="226"/>
        <v>264.77480601890147</v>
      </c>
      <c r="G2932" s="195">
        <f t="shared" ca="1" si="227"/>
        <v>17.924855905586355</v>
      </c>
      <c r="H2932" s="195">
        <f t="shared" ca="1" si="228"/>
        <v>14.774806018901472</v>
      </c>
      <c r="O2932" s="154"/>
      <c r="P2932" s="154"/>
    </row>
    <row r="2933" spans="3:16" hidden="1" outlineLevel="2">
      <c r="C2933" s="179">
        <v>2909</v>
      </c>
      <c r="D2933" s="195">
        <f t="shared" ca="1" si="229"/>
        <v>0.83091023334667125</v>
      </c>
      <c r="E2933" s="195">
        <f t="shared" ca="1" si="225"/>
        <v>295.43059762555185</v>
      </c>
      <c r="F2933" s="195">
        <f t="shared" ca="1" si="226"/>
        <v>284.24483523724496</v>
      </c>
      <c r="G2933" s="195">
        <f t="shared" ca="1" si="227"/>
        <v>45.430597625551854</v>
      </c>
      <c r="H2933" s="195">
        <f t="shared" ca="1" si="228"/>
        <v>34.244835237244956</v>
      </c>
      <c r="O2933" s="154"/>
      <c r="P2933" s="154"/>
    </row>
    <row r="2934" spans="3:16" hidden="1" outlineLevel="2">
      <c r="C2934" s="179">
        <v>2910</v>
      </c>
      <c r="D2934" s="195">
        <f t="shared" ca="1" si="229"/>
        <v>0.81849923175721484</v>
      </c>
      <c r="E2934" s="195">
        <f t="shared" ca="1" si="225"/>
        <v>294.6260877666665</v>
      </c>
      <c r="F2934" s="195">
        <f t="shared" ca="1" si="226"/>
        <v>283.6826166586153</v>
      </c>
      <c r="G2934" s="195">
        <f t="shared" ca="1" si="227"/>
        <v>44.626087766666501</v>
      </c>
      <c r="H2934" s="195">
        <f t="shared" ca="1" si="228"/>
        <v>33.682616658615302</v>
      </c>
      <c r="O2934" s="154"/>
      <c r="P2934" s="154"/>
    </row>
    <row r="2935" spans="3:16" hidden="1" outlineLevel="2">
      <c r="C2935" s="179">
        <v>2911</v>
      </c>
      <c r="D2935" s="195">
        <f t="shared" ca="1" si="229"/>
        <v>-2.997215649733076</v>
      </c>
      <c r="E2935" s="195">
        <f t="shared" ca="1" si="225"/>
        <v>127.40036778160572</v>
      </c>
      <c r="F2935" s="195">
        <f t="shared" ca="1" si="226"/>
        <v>154.33792258035422</v>
      </c>
      <c r="G2935" s="195">
        <f t="shared" ca="1" si="227"/>
        <v>0</v>
      </c>
      <c r="H2935" s="195">
        <f t="shared" ca="1" si="228"/>
        <v>0</v>
      </c>
      <c r="O2935" s="154"/>
      <c r="P2935" s="154"/>
    </row>
    <row r="2936" spans="3:16" hidden="1" outlineLevel="2">
      <c r="C2936" s="179">
        <v>2912</v>
      </c>
      <c r="D2936" s="195">
        <f t="shared" ca="1" si="229"/>
        <v>0.28426323873449161</v>
      </c>
      <c r="E2936" s="195">
        <f t="shared" ca="1" si="225"/>
        <v>261.9954203729867</v>
      </c>
      <c r="F2936" s="195">
        <f t="shared" ca="1" si="226"/>
        <v>260.50725694061782</v>
      </c>
      <c r="G2936" s="195">
        <f t="shared" ca="1" si="227"/>
        <v>11.9954203729867</v>
      </c>
      <c r="H2936" s="195">
        <f t="shared" ca="1" si="228"/>
        <v>10.507256940617822</v>
      </c>
      <c r="O2936" s="154"/>
      <c r="P2936" s="154"/>
    </row>
    <row r="2937" spans="3:16" hidden="1" outlineLevel="2">
      <c r="C2937" s="179">
        <v>2913</v>
      </c>
      <c r="D2937" s="195">
        <f t="shared" ca="1" si="229"/>
        <v>-0.92840007295903326</v>
      </c>
      <c r="E2937" s="195">
        <f t="shared" ca="1" si="225"/>
        <v>200.71497549647773</v>
      </c>
      <c r="F2937" s="195">
        <f t="shared" ca="1" si="226"/>
        <v>214.68622365268391</v>
      </c>
      <c r="G2937" s="195">
        <f t="shared" ca="1" si="227"/>
        <v>0</v>
      </c>
      <c r="H2937" s="195">
        <f t="shared" ca="1" si="228"/>
        <v>0</v>
      </c>
      <c r="O2937" s="154"/>
      <c r="P2937" s="154"/>
    </row>
    <row r="2938" spans="3:16" hidden="1" outlineLevel="2">
      <c r="C2938" s="179">
        <v>2914</v>
      </c>
      <c r="D2938" s="195">
        <f t="shared" ca="1" si="229"/>
        <v>0.34446852605073419</v>
      </c>
      <c r="E2938" s="195">
        <f t="shared" ca="1" si="225"/>
        <v>265.48413143411841</v>
      </c>
      <c r="F2938" s="195">
        <f t="shared" ca="1" si="226"/>
        <v>263.02132676316376</v>
      </c>
      <c r="G2938" s="195">
        <f t="shared" ca="1" si="227"/>
        <v>15.48413143411841</v>
      </c>
      <c r="H2938" s="195">
        <f t="shared" ca="1" si="228"/>
        <v>13.021326763163756</v>
      </c>
      <c r="O2938" s="154"/>
      <c r="P2938" s="154"/>
    </row>
    <row r="2939" spans="3:16" hidden="1" outlineLevel="2">
      <c r="C2939" s="179">
        <v>2915</v>
      </c>
      <c r="D2939" s="195">
        <f t="shared" ca="1" si="229"/>
        <v>-0.84948359564780562</v>
      </c>
      <c r="E2939" s="195">
        <f t="shared" ca="1" si="225"/>
        <v>204.22555759290998</v>
      </c>
      <c r="F2939" s="195">
        <f t="shared" ca="1" si="226"/>
        <v>217.40606840835662</v>
      </c>
      <c r="G2939" s="195">
        <f t="shared" ca="1" si="227"/>
        <v>0</v>
      </c>
      <c r="H2939" s="195">
        <f t="shared" ca="1" si="228"/>
        <v>0</v>
      </c>
      <c r="O2939" s="154"/>
      <c r="P2939" s="154"/>
    </row>
    <row r="2940" spans="3:16" hidden="1" outlineLevel="2">
      <c r="C2940" s="179">
        <v>2916</v>
      </c>
      <c r="D2940" s="195">
        <f t="shared" ca="1" si="229"/>
        <v>1.0010845180073604</v>
      </c>
      <c r="E2940" s="195">
        <f t="shared" ca="1" si="225"/>
        <v>306.68584124360166</v>
      </c>
      <c r="F2940" s="195">
        <f t="shared" ca="1" si="226"/>
        <v>292.06706359947759</v>
      </c>
      <c r="G2940" s="195">
        <f t="shared" ca="1" si="227"/>
        <v>56.685841243601658</v>
      </c>
      <c r="H2940" s="195">
        <f t="shared" ca="1" si="228"/>
        <v>42.067063599477592</v>
      </c>
      <c r="O2940" s="154"/>
      <c r="P2940" s="154"/>
    </row>
    <row r="2941" spans="3:16" hidden="1" outlineLevel="2">
      <c r="C2941" s="179">
        <v>2917</v>
      </c>
      <c r="D2941" s="195">
        <f t="shared" ca="1" si="229"/>
        <v>-8.6268137967750527E-2</v>
      </c>
      <c r="E2941" s="195">
        <f t="shared" ca="1" si="225"/>
        <v>241.51110789848838</v>
      </c>
      <c r="F2941" s="195">
        <f t="shared" ca="1" si="226"/>
        <v>245.55495309278191</v>
      </c>
      <c r="G2941" s="195">
        <f t="shared" ca="1" si="227"/>
        <v>0</v>
      </c>
      <c r="H2941" s="195">
        <f t="shared" ca="1" si="228"/>
        <v>0</v>
      </c>
      <c r="O2941" s="154"/>
      <c r="P2941" s="154"/>
    </row>
    <row r="2942" spans="3:16" hidden="1" outlineLevel="2">
      <c r="C2942" s="179">
        <v>2918</v>
      </c>
      <c r="D2942" s="195">
        <f t="shared" ca="1" si="229"/>
        <v>0.53700315969341883</v>
      </c>
      <c r="E2942" s="195">
        <f t="shared" ca="1" si="225"/>
        <v>276.95580644207189</v>
      </c>
      <c r="F2942" s="195">
        <f t="shared" ca="1" si="226"/>
        <v>271.22526005985605</v>
      </c>
      <c r="G2942" s="195">
        <f t="shared" ca="1" si="227"/>
        <v>26.955806442071889</v>
      </c>
      <c r="H2942" s="195">
        <f t="shared" ca="1" si="228"/>
        <v>21.225260059856055</v>
      </c>
      <c r="O2942" s="154"/>
      <c r="P2942" s="154"/>
    </row>
    <row r="2943" spans="3:16" hidden="1" outlineLevel="2">
      <c r="C2943" s="179">
        <v>2919</v>
      </c>
      <c r="D2943" s="195">
        <f t="shared" ca="1" si="229"/>
        <v>-1.551054577692452</v>
      </c>
      <c r="E2943" s="195">
        <f t="shared" ca="1" si="225"/>
        <v>175.05127061753711</v>
      </c>
      <c r="F2943" s="195">
        <f t="shared" ca="1" si="226"/>
        <v>194.38621963683687</v>
      </c>
      <c r="G2943" s="195">
        <f t="shared" ca="1" si="227"/>
        <v>0</v>
      </c>
      <c r="H2943" s="195">
        <f t="shared" ca="1" si="228"/>
        <v>0</v>
      </c>
      <c r="O2943" s="154"/>
      <c r="P2943" s="154"/>
    </row>
    <row r="2944" spans="3:16" hidden="1" outlineLevel="2">
      <c r="C2944" s="179">
        <v>2920</v>
      </c>
      <c r="D2944" s="195">
        <f t="shared" ca="1" si="229"/>
        <v>-0.18708666610375957</v>
      </c>
      <c r="E2944" s="195">
        <f t="shared" ca="1" si="225"/>
        <v>236.22011360769719</v>
      </c>
      <c r="F2944" s="195">
        <f t="shared" ca="1" si="226"/>
        <v>241.63720129121637</v>
      </c>
      <c r="G2944" s="195">
        <f t="shared" ca="1" si="227"/>
        <v>0</v>
      </c>
      <c r="H2944" s="195">
        <f t="shared" ca="1" si="228"/>
        <v>0</v>
      </c>
      <c r="O2944" s="154"/>
      <c r="P2944" s="154"/>
    </row>
    <row r="2945" spans="3:16" hidden="1" outlineLevel="2">
      <c r="C2945" s="179">
        <v>2921</v>
      </c>
      <c r="D2945" s="195">
        <f t="shared" ca="1" si="229"/>
        <v>0.71236063102860236</v>
      </c>
      <c r="E2945" s="195">
        <f t="shared" ca="1" si="225"/>
        <v>287.83480952054305</v>
      </c>
      <c r="F2945" s="195">
        <f t="shared" ca="1" si="226"/>
        <v>278.9197309077008</v>
      </c>
      <c r="G2945" s="195">
        <f t="shared" ca="1" si="227"/>
        <v>37.834809520543047</v>
      </c>
      <c r="H2945" s="195">
        <f t="shared" ca="1" si="228"/>
        <v>28.919730907700796</v>
      </c>
      <c r="O2945" s="154"/>
      <c r="P2945" s="154"/>
    </row>
    <row r="2946" spans="3:16" hidden="1" outlineLevel="2">
      <c r="C2946" s="179">
        <v>2922</v>
      </c>
      <c r="D2946" s="195">
        <f t="shared" ca="1" si="229"/>
        <v>-2.3382202374159027</v>
      </c>
      <c r="E2946" s="195">
        <f t="shared" ca="1" si="225"/>
        <v>147.24918104784149</v>
      </c>
      <c r="F2946" s="195">
        <f t="shared" ca="1" si="226"/>
        <v>171.44669646016928</v>
      </c>
      <c r="G2946" s="195">
        <f t="shared" ca="1" si="227"/>
        <v>0</v>
      </c>
      <c r="H2946" s="195">
        <f t="shared" ca="1" si="228"/>
        <v>0</v>
      </c>
      <c r="O2946" s="154"/>
      <c r="P2946" s="154"/>
    </row>
    <row r="2947" spans="3:16" hidden="1" outlineLevel="2">
      <c r="C2947" s="179">
        <v>2923</v>
      </c>
      <c r="D2947" s="195">
        <f t="shared" ca="1" si="229"/>
        <v>4.9003190078392801E-2</v>
      </c>
      <c r="E2947" s="195">
        <f t="shared" ca="1" si="225"/>
        <v>248.79685011761845</v>
      </c>
      <c r="F2947" s="195">
        <f t="shared" ca="1" si="226"/>
        <v>250.91149424363044</v>
      </c>
      <c r="G2947" s="195">
        <f t="shared" ca="1" si="227"/>
        <v>0</v>
      </c>
      <c r="H2947" s="195">
        <f t="shared" ca="1" si="228"/>
        <v>0.91149424363044318</v>
      </c>
      <c r="O2947" s="154"/>
      <c r="P2947" s="154"/>
    </row>
    <row r="2948" spans="3:16" hidden="1" outlineLevel="2">
      <c r="C2948" s="179">
        <v>2924</v>
      </c>
      <c r="D2948" s="195">
        <f t="shared" ca="1" si="229"/>
        <v>-0.87674628257814913</v>
      </c>
      <c r="E2948" s="195">
        <f t="shared" ca="1" si="225"/>
        <v>203.00589488750657</v>
      </c>
      <c r="F2948" s="195">
        <f t="shared" ca="1" si="226"/>
        <v>216.46259015857407</v>
      </c>
      <c r="G2948" s="195">
        <f t="shared" ca="1" si="227"/>
        <v>0</v>
      </c>
      <c r="H2948" s="195">
        <f t="shared" ca="1" si="228"/>
        <v>0</v>
      </c>
      <c r="O2948" s="154"/>
      <c r="P2948" s="154"/>
    </row>
    <row r="2949" spans="3:16" hidden="1" outlineLevel="2">
      <c r="C2949" s="179">
        <v>2925</v>
      </c>
      <c r="D2949" s="195">
        <f t="shared" ca="1" si="229"/>
        <v>0.28440645041037327</v>
      </c>
      <c r="E2949" s="195">
        <f t="shared" ca="1" si="225"/>
        <v>262.00366441181257</v>
      </c>
      <c r="F2949" s="195">
        <f t="shared" ca="1" si="226"/>
        <v>260.51320861073174</v>
      </c>
      <c r="G2949" s="195">
        <f t="shared" ca="1" si="227"/>
        <v>12.003664411812565</v>
      </c>
      <c r="H2949" s="195">
        <f t="shared" ca="1" si="228"/>
        <v>10.513208610731738</v>
      </c>
      <c r="O2949" s="154"/>
      <c r="P2949" s="154"/>
    </row>
    <row r="2950" spans="3:16" hidden="1" outlineLevel="2">
      <c r="C2950" s="179">
        <v>2926</v>
      </c>
      <c r="D2950" s="195">
        <f t="shared" ca="1" si="229"/>
        <v>-2.2898353581719726</v>
      </c>
      <c r="E2950" s="195">
        <f t="shared" ca="1" si="225"/>
        <v>148.82292523044191</v>
      </c>
      <c r="F2950" s="195">
        <f t="shared" ca="1" si="226"/>
        <v>172.77516598823033</v>
      </c>
      <c r="G2950" s="195">
        <f t="shared" ca="1" si="227"/>
        <v>0</v>
      </c>
      <c r="H2950" s="195">
        <f t="shared" ca="1" si="228"/>
        <v>0</v>
      </c>
      <c r="O2950" s="154"/>
      <c r="P2950" s="154"/>
    </row>
    <row r="2951" spans="3:16" hidden="1" outlineLevel="2">
      <c r="C2951" s="179">
        <v>2927</v>
      </c>
      <c r="D2951" s="195">
        <f t="shared" ca="1" si="229"/>
        <v>1.6784446208549022</v>
      </c>
      <c r="E2951" s="195">
        <f t="shared" ca="1" si="225"/>
        <v>355.90026843390899</v>
      </c>
      <c r="F2951" s="195">
        <f t="shared" ca="1" si="226"/>
        <v>325.39539049287339</v>
      </c>
      <c r="G2951" s="195">
        <f t="shared" ca="1" si="227"/>
        <v>105.90026843390899</v>
      </c>
      <c r="H2951" s="195">
        <f t="shared" ca="1" si="228"/>
        <v>75.395390492873389</v>
      </c>
      <c r="O2951" s="154"/>
      <c r="P2951" s="154"/>
    </row>
    <row r="2952" spans="3:16" hidden="1" outlineLevel="2">
      <c r="C2952" s="179">
        <v>2928</v>
      </c>
      <c r="D2952" s="195">
        <f t="shared" ca="1" si="229"/>
        <v>-0.58128857621471863</v>
      </c>
      <c r="E2952" s="195">
        <f t="shared" ca="1" si="225"/>
        <v>216.62152598987063</v>
      </c>
      <c r="F2952" s="195">
        <f t="shared" ca="1" si="226"/>
        <v>226.9095265372367</v>
      </c>
      <c r="G2952" s="195">
        <f t="shared" ca="1" si="227"/>
        <v>0</v>
      </c>
      <c r="H2952" s="195">
        <f t="shared" ca="1" si="228"/>
        <v>0</v>
      </c>
      <c r="O2952" s="154"/>
      <c r="P2952" s="154"/>
    </row>
    <row r="2953" spans="3:16" hidden="1" outlineLevel="2">
      <c r="C2953" s="179">
        <v>2929</v>
      </c>
      <c r="D2953" s="195">
        <f t="shared" ca="1" si="229"/>
        <v>3.1033359069017111E-2</v>
      </c>
      <c r="E2953" s="195">
        <f t="shared" ca="1" si="225"/>
        <v>247.81647367047594</v>
      </c>
      <c r="F2953" s="195">
        <f t="shared" ca="1" si="226"/>
        <v>250.19324059025874</v>
      </c>
      <c r="G2953" s="195">
        <f t="shared" ca="1" si="227"/>
        <v>0</v>
      </c>
      <c r="H2953" s="195">
        <f t="shared" ca="1" si="228"/>
        <v>0.19324059025873908</v>
      </c>
      <c r="O2953" s="154"/>
      <c r="P2953" s="154"/>
    </row>
    <row r="2954" spans="3:16" hidden="1" outlineLevel="2">
      <c r="C2954" s="179">
        <v>2930</v>
      </c>
      <c r="D2954" s="195">
        <f t="shared" ca="1" si="229"/>
        <v>-0.94311540469143684</v>
      </c>
      <c r="E2954" s="195">
        <f t="shared" ca="1" si="225"/>
        <v>200.06707395453776</v>
      </c>
      <c r="F2954" s="195">
        <f t="shared" ca="1" si="226"/>
        <v>214.18283871348942</v>
      </c>
      <c r="G2954" s="195">
        <f t="shared" ca="1" si="227"/>
        <v>0</v>
      </c>
      <c r="H2954" s="195">
        <f t="shared" ca="1" si="228"/>
        <v>0</v>
      </c>
      <c r="O2954" s="154"/>
      <c r="P2954" s="154"/>
    </row>
    <row r="2955" spans="3:16" hidden="1" outlineLevel="2">
      <c r="C2955" s="179">
        <v>2931</v>
      </c>
      <c r="D2955" s="195">
        <f t="shared" ca="1" si="229"/>
        <v>0.8836903769843909</v>
      </c>
      <c r="E2955" s="195">
        <f t="shared" ca="1" si="225"/>
        <v>298.87653768117121</v>
      </c>
      <c r="F2955" s="195">
        <f t="shared" ca="1" si="226"/>
        <v>286.64824834493135</v>
      </c>
      <c r="G2955" s="195">
        <f t="shared" ca="1" si="227"/>
        <v>48.876537681171214</v>
      </c>
      <c r="H2955" s="195">
        <f t="shared" ca="1" si="228"/>
        <v>36.648248344931346</v>
      </c>
      <c r="O2955" s="154"/>
      <c r="P2955" s="154"/>
    </row>
    <row r="2956" spans="3:16" hidden="1" outlineLevel="2">
      <c r="C2956" s="179">
        <v>2932</v>
      </c>
      <c r="D2956" s="195">
        <f t="shared" ca="1" si="229"/>
        <v>0.1070902221017587</v>
      </c>
      <c r="E2956" s="195">
        <f t="shared" ca="1" si="225"/>
        <v>251.99250190799586</v>
      </c>
      <c r="F2956" s="195">
        <f t="shared" ca="1" si="226"/>
        <v>253.24736669860511</v>
      </c>
      <c r="G2956" s="195">
        <f t="shared" ca="1" si="227"/>
        <v>1.9925019079958588</v>
      </c>
      <c r="H2956" s="195">
        <f t="shared" ca="1" si="228"/>
        <v>3.2473666986051057</v>
      </c>
      <c r="O2956" s="154"/>
      <c r="P2956" s="154"/>
    </row>
    <row r="2957" spans="3:16" hidden="1" outlineLevel="2">
      <c r="C2957" s="179">
        <v>2933</v>
      </c>
      <c r="D2957" s="195">
        <f t="shared" ca="1" si="229"/>
        <v>-0.89220695029143759</v>
      </c>
      <c r="E2957" s="195">
        <f t="shared" ca="1" si="225"/>
        <v>202.31746370359511</v>
      </c>
      <c r="F2957" s="195">
        <f t="shared" ca="1" si="226"/>
        <v>215.92936421399909</v>
      </c>
      <c r="G2957" s="195">
        <f t="shared" ca="1" si="227"/>
        <v>0</v>
      </c>
      <c r="H2957" s="195">
        <f t="shared" ca="1" si="228"/>
        <v>0</v>
      </c>
      <c r="O2957" s="154"/>
      <c r="P2957" s="154"/>
    </row>
    <row r="2958" spans="3:16" hidden="1" outlineLevel="2">
      <c r="C2958" s="179">
        <v>2934</v>
      </c>
      <c r="D2958" s="195">
        <f t="shared" ca="1" si="229"/>
        <v>-1.1355892336254281</v>
      </c>
      <c r="E2958" s="195">
        <f t="shared" ca="1" si="225"/>
        <v>191.78273834593304</v>
      </c>
      <c r="F2958" s="195">
        <f t="shared" ca="1" si="226"/>
        <v>207.70632073904807</v>
      </c>
      <c r="G2958" s="195">
        <f t="shared" ca="1" si="227"/>
        <v>0</v>
      </c>
      <c r="H2958" s="195">
        <f t="shared" ca="1" si="228"/>
        <v>0</v>
      </c>
      <c r="O2958" s="154"/>
      <c r="P2958" s="154"/>
    </row>
    <row r="2959" spans="3:16" hidden="1" outlineLevel="2">
      <c r="C2959" s="179">
        <v>2935</v>
      </c>
      <c r="D2959" s="195">
        <f t="shared" ca="1" si="229"/>
        <v>-0.97530979170597853</v>
      </c>
      <c r="E2959" s="195">
        <f t="shared" ca="1" si="225"/>
        <v>198.65687061160051</v>
      </c>
      <c r="F2959" s="195">
        <f t="shared" ca="1" si="226"/>
        <v>213.08563896091684</v>
      </c>
      <c r="G2959" s="195">
        <f t="shared" ca="1" si="227"/>
        <v>0</v>
      </c>
      <c r="H2959" s="195">
        <f t="shared" ca="1" si="228"/>
        <v>0</v>
      </c>
      <c r="O2959" s="154"/>
      <c r="P2959" s="154"/>
    </row>
    <row r="2960" spans="3:16" hidden="1" outlineLevel="2">
      <c r="C2960" s="179">
        <v>2936</v>
      </c>
      <c r="D2960" s="195">
        <f t="shared" ca="1" si="229"/>
        <v>-0.83834273362068634</v>
      </c>
      <c r="E2960" s="195">
        <f t="shared" ca="1" si="225"/>
        <v>204.72607778352429</v>
      </c>
      <c r="F2960" s="195">
        <f t="shared" ca="1" si="226"/>
        <v>217.7928021660002</v>
      </c>
      <c r="G2960" s="195">
        <f t="shared" ca="1" si="227"/>
        <v>0</v>
      </c>
      <c r="H2960" s="195">
        <f t="shared" ca="1" si="228"/>
        <v>0</v>
      </c>
      <c r="O2960" s="154"/>
      <c r="P2960" s="154"/>
    </row>
    <row r="2961" spans="3:16" hidden="1" outlineLevel="2">
      <c r="C2961" s="179">
        <v>2937</v>
      </c>
      <c r="D2961" s="195">
        <f t="shared" ca="1" si="229"/>
        <v>0.21289778376795465</v>
      </c>
      <c r="E2961" s="195">
        <f t="shared" ca="1" si="225"/>
        <v>257.91934351846697</v>
      </c>
      <c r="F2961" s="195">
        <f t="shared" ca="1" si="226"/>
        <v>257.55826436209236</v>
      </c>
      <c r="G2961" s="195">
        <f t="shared" ca="1" si="227"/>
        <v>7.9193435184669738</v>
      </c>
      <c r="H2961" s="195">
        <f t="shared" ca="1" si="228"/>
        <v>7.5582643620923591</v>
      </c>
      <c r="O2961" s="154"/>
      <c r="P2961" s="154"/>
    </row>
    <row r="2962" spans="3:16" hidden="1" outlineLevel="2">
      <c r="C2962" s="179">
        <v>2938</v>
      </c>
      <c r="D2962" s="195">
        <f t="shared" ca="1" si="229"/>
        <v>1.339131530328429</v>
      </c>
      <c r="E2962" s="195">
        <f t="shared" ca="1" si="225"/>
        <v>330.33197622794285</v>
      </c>
      <c r="F2962" s="195">
        <f t="shared" ca="1" si="226"/>
        <v>308.25003334705019</v>
      </c>
      <c r="G2962" s="195">
        <f t="shared" ca="1" si="227"/>
        <v>80.331976227942846</v>
      </c>
      <c r="H2962" s="195">
        <f t="shared" ca="1" si="228"/>
        <v>58.250033347050191</v>
      </c>
      <c r="O2962" s="154"/>
      <c r="P2962" s="154"/>
    </row>
    <row r="2963" spans="3:16" hidden="1" outlineLevel="2">
      <c r="C2963" s="179">
        <v>2939</v>
      </c>
      <c r="D2963" s="195">
        <f t="shared" ca="1" si="229"/>
        <v>0.8026907742582533</v>
      </c>
      <c r="E2963" s="195">
        <f t="shared" ca="1" si="225"/>
        <v>293.60451866187282</v>
      </c>
      <c r="F2963" s="195">
        <f t="shared" ca="1" si="226"/>
        <v>282.96810330049732</v>
      </c>
      <c r="G2963" s="195">
        <f t="shared" ca="1" si="227"/>
        <v>43.604518661872817</v>
      </c>
      <c r="H2963" s="195">
        <f t="shared" ca="1" si="228"/>
        <v>32.968103300497319</v>
      </c>
      <c r="O2963" s="154"/>
      <c r="P2963" s="154"/>
    </row>
    <row r="2964" spans="3:16" hidden="1" outlineLevel="2">
      <c r="C2964" s="179">
        <v>2940</v>
      </c>
      <c r="D2964" s="195">
        <f t="shared" ca="1" si="229"/>
        <v>4.4353192076626927E-2</v>
      </c>
      <c r="E2964" s="195">
        <f t="shared" ca="1" si="225"/>
        <v>248.54278977633581</v>
      </c>
      <c r="F2964" s="195">
        <f t="shared" ca="1" si="226"/>
        <v>250.72543643992628</v>
      </c>
      <c r="G2964" s="195">
        <f t="shared" ca="1" si="227"/>
        <v>0</v>
      </c>
      <c r="H2964" s="195">
        <f t="shared" ca="1" si="228"/>
        <v>0.72543643992628404</v>
      </c>
      <c r="O2964" s="154"/>
      <c r="P2964" s="154"/>
    </row>
    <row r="2965" spans="3:16" hidden="1" outlineLevel="2">
      <c r="C2965" s="179">
        <v>2941</v>
      </c>
      <c r="D2965" s="195">
        <f t="shared" ca="1" si="229"/>
        <v>0.51764620533198724</v>
      </c>
      <c r="E2965" s="195">
        <f t="shared" ca="1" si="225"/>
        <v>275.78040731493081</v>
      </c>
      <c r="F2965" s="195">
        <f t="shared" ca="1" si="226"/>
        <v>270.38901719177807</v>
      </c>
      <c r="G2965" s="195">
        <f t="shared" ca="1" si="227"/>
        <v>25.780407314930812</v>
      </c>
      <c r="H2965" s="195">
        <f t="shared" ca="1" si="228"/>
        <v>20.389017191778066</v>
      </c>
      <c r="O2965" s="154"/>
      <c r="P2965" s="154"/>
    </row>
    <row r="2966" spans="3:16" hidden="1" outlineLevel="2">
      <c r="C2966" s="179">
        <v>2942</v>
      </c>
      <c r="D2966" s="195">
        <f t="shared" ca="1" si="229"/>
        <v>-8.6732781079696938E-2</v>
      </c>
      <c r="E2966" s="195">
        <f t="shared" ca="1" si="225"/>
        <v>241.4864534373892</v>
      </c>
      <c r="F2966" s="195">
        <f t="shared" ca="1" si="226"/>
        <v>245.53675240733682</v>
      </c>
      <c r="G2966" s="195">
        <f t="shared" ca="1" si="227"/>
        <v>0</v>
      </c>
      <c r="H2966" s="195">
        <f t="shared" ca="1" si="228"/>
        <v>0</v>
      </c>
      <c r="O2966" s="154"/>
      <c r="P2966" s="154"/>
    </row>
    <row r="2967" spans="3:16" hidden="1" outlineLevel="2">
      <c r="C2967" s="179">
        <v>2943</v>
      </c>
      <c r="D2967" s="195">
        <f t="shared" ca="1" si="229"/>
        <v>-1.9641488554986963</v>
      </c>
      <c r="E2967" s="195">
        <f t="shared" ca="1" si="225"/>
        <v>159.8627464183966</v>
      </c>
      <c r="F2967" s="195">
        <f t="shared" ca="1" si="226"/>
        <v>181.98915431131175</v>
      </c>
      <c r="G2967" s="195">
        <f t="shared" ca="1" si="227"/>
        <v>0</v>
      </c>
      <c r="H2967" s="195">
        <f t="shared" ca="1" si="228"/>
        <v>0</v>
      </c>
      <c r="O2967" s="154"/>
      <c r="P2967" s="154"/>
    </row>
    <row r="2968" spans="3:16" hidden="1" outlineLevel="2">
      <c r="C2968" s="179">
        <v>2944</v>
      </c>
      <c r="D2968" s="195">
        <f t="shared" ca="1" si="229"/>
        <v>1.4628458287349297</v>
      </c>
      <c r="E2968" s="195">
        <f t="shared" ca="1" si="225"/>
        <v>339.43419859682228</v>
      </c>
      <c r="F2968" s="195">
        <f t="shared" ca="1" si="226"/>
        <v>314.39403461948189</v>
      </c>
      <c r="G2968" s="195">
        <f t="shared" ca="1" si="227"/>
        <v>89.434198596822284</v>
      </c>
      <c r="H2968" s="195">
        <f t="shared" ca="1" si="228"/>
        <v>64.394034619481886</v>
      </c>
      <c r="O2968" s="154"/>
      <c r="P2968" s="154"/>
    </row>
    <row r="2969" spans="3:16" hidden="1" outlineLevel="2">
      <c r="C2969" s="179">
        <v>2945</v>
      </c>
      <c r="D2969" s="195">
        <f t="shared" ca="1" si="229"/>
        <v>-0.91117928190731678</v>
      </c>
      <c r="E2969" s="195">
        <f t="shared" ref="E2969:E3032" ca="1" si="230">$H$9 * EXP(($H$17 - $H$18 - ($H$11^2)/2)*$H$14 + $H$11*SQRT($H$14)*D2969)</f>
        <v>201.47585488045877</v>
      </c>
      <c r="F2969" s="195">
        <f t="shared" ref="F2969:F3032" ca="1" si="231">$H$9 * EXP(($H$17 - $H$18 - ($H$12^2)/2)*$H$14 + $H$12*SQRT($H$14)*D2969)</f>
        <v>215.27681841741841</v>
      </c>
      <c r="G2969" s="195">
        <f t="shared" ref="G2969:G3032" ca="1" si="232">MAX(E2969-$H$16, 0)</f>
        <v>0</v>
      </c>
      <c r="H2969" s="195">
        <f t="shared" ref="H2969:H3032" ca="1" si="233">MAX(F2969-$H$16, 0)</f>
        <v>0</v>
      </c>
      <c r="O2969" s="154"/>
      <c r="P2969" s="154"/>
    </row>
    <row r="2970" spans="3:16" hidden="1" outlineLevel="2">
      <c r="C2970" s="179">
        <v>2946</v>
      </c>
      <c r="D2970" s="195">
        <f t="shared" ref="D2970:D3033" ca="1" si="234">_xlfn.NORM.S.INV(RAND())</f>
        <v>-0.85119239894446153</v>
      </c>
      <c r="E2970" s="195">
        <f t="shared" ca="1" si="230"/>
        <v>204.14889531723892</v>
      </c>
      <c r="F2970" s="195">
        <f t="shared" ca="1" si="231"/>
        <v>217.34681133753921</v>
      </c>
      <c r="G2970" s="195">
        <f t="shared" ca="1" si="232"/>
        <v>0</v>
      </c>
      <c r="H2970" s="195">
        <f t="shared" ca="1" si="233"/>
        <v>0</v>
      </c>
      <c r="O2970" s="154"/>
      <c r="P2970" s="154"/>
    </row>
    <row r="2971" spans="3:16" hidden="1" outlineLevel="2">
      <c r="C2971" s="179">
        <v>2947</v>
      </c>
      <c r="D2971" s="195">
        <f t="shared" ca="1" si="234"/>
        <v>0.83853270107467148</v>
      </c>
      <c r="E2971" s="195">
        <f t="shared" ca="1" si="230"/>
        <v>295.92579217953511</v>
      </c>
      <c r="F2971" s="195">
        <f t="shared" ca="1" si="231"/>
        <v>284.59068532517955</v>
      </c>
      <c r="G2971" s="195">
        <f t="shared" ca="1" si="232"/>
        <v>45.925792179535108</v>
      </c>
      <c r="H2971" s="195">
        <f t="shared" ca="1" si="233"/>
        <v>34.59068532517955</v>
      </c>
      <c r="O2971" s="154"/>
      <c r="P2971" s="154"/>
    </row>
    <row r="2972" spans="3:16" hidden="1" outlineLevel="2">
      <c r="C2972" s="179">
        <v>2948</v>
      </c>
      <c r="D2972" s="195">
        <f t="shared" ca="1" si="234"/>
        <v>1.3958826613375157</v>
      </c>
      <c r="E2972" s="195">
        <f t="shared" ca="1" si="230"/>
        <v>334.4767101218564</v>
      </c>
      <c r="F2972" s="195">
        <f t="shared" ca="1" si="231"/>
        <v>311.05340506656836</v>
      </c>
      <c r="G2972" s="195">
        <f t="shared" ca="1" si="232"/>
        <v>84.476710121856399</v>
      </c>
      <c r="H2972" s="195">
        <f t="shared" ca="1" si="233"/>
        <v>61.053405066568359</v>
      </c>
      <c r="O2972" s="154"/>
      <c r="P2972" s="154"/>
    </row>
    <row r="2973" spans="3:16" hidden="1" outlineLevel="2">
      <c r="C2973" s="179">
        <v>2949</v>
      </c>
      <c r="D2973" s="195">
        <f t="shared" ca="1" si="234"/>
        <v>0.90430780486112272</v>
      </c>
      <c r="E2973" s="195">
        <f t="shared" ca="1" si="230"/>
        <v>300.23351134397791</v>
      </c>
      <c r="F2973" s="195">
        <f t="shared" ca="1" si="231"/>
        <v>287.59260015486018</v>
      </c>
      <c r="G2973" s="195">
        <f t="shared" ca="1" si="232"/>
        <v>50.233511343977909</v>
      </c>
      <c r="H2973" s="195">
        <f t="shared" ca="1" si="233"/>
        <v>37.592600154860179</v>
      </c>
      <c r="O2973" s="154"/>
      <c r="P2973" s="154"/>
    </row>
    <row r="2974" spans="3:16" hidden="1" outlineLevel="2">
      <c r="C2974" s="179">
        <v>2950</v>
      </c>
      <c r="D2974" s="195">
        <f t="shared" ca="1" si="234"/>
        <v>-0.75180737481415216</v>
      </c>
      <c r="E2974" s="195">
        <f t="shared" ca="1" si="230"/>
        <v>208.65581069350404</v>
      </c>
      <c r="F2974" s="195">
        <f t="shared" ca="1" si="231"/>
        <v>220.82023053018753</v>
      </c>
      <c r="G2974" s="195">
        <f t="shared" ca="1" si="232"/>
        <v>0</v>
      </c>
      <c r="H2974" s="195">
        <f t="shared" ca="1" si="233"/>
        <v>0</v>
      </c>
      <c r="O2974" s="154"/>
      <c r="P2974" s="154"/>
    </row>
    <row r="2975" spans="3:16" hidden="1" outlineLevel="2">
      <c r="C2975" s="179">
        <v>2951</v>
      </c>
      <c r="D2975" s="195">
        <f t="shared" ca="1" si="234"/>
        <v>-0.65267317526310531</v>
      </c>
      <c r="E2975" s="195">
        <f t="shared" ca="1" si="230"/>
        <v>213.25047090154317</v>
      </c>
      <c r="F2975" s="195">
        <f t="shared" ca="1" si="231"/>
        <v>224.3401816330796</v>
      </c>
      <c r="G2975" s="195">
        <f t="shared" ca="1" si="232"/>
        <v>0</v>
      </c>
      <c r="H2975" s="195">
        <f t="shared" ca="1" si="233"/>
        <v>0</v>
      </c>
      <c r="O2975" s="154"/>
      <c r="P2975" s="154"/>
    </row>
    <row r="2976" spans="3:16" hidden="1" outlineLevel="2">
      <c r="C2976" s="179">
        <v>2952</v>
      </c>
      <c r="D2976" s="195">
        <f t="shared" ca="1" si="234"/>
        <v>-1.5422011954538555</v>
      </c>
      <c r="E2976" s="195">
        <f t="shared" ca="1" si="230"/>
        <v>175.39211647521003</v>
      </c>
      <c r="F2976" s="195">
        <f t="shared" ca="1" si="231"/>
        <v>194.66095657384773</v>
      </c>
      <c r="G2976" s="195">
        <f t="shared" ca="1" si="232"/>
        <v>0</v>
      </c>
      <c r="H2976" s="195">
        <f t="shared" ca="1" si="233"/>
        <v>0</v>
      </c>
      <c r="O2976" s="154"/>
      <c r="P2976" s="154"/>
    </row>
    <row r="2977" spans="3:16" hidden="1" outlineLevel="2">
      <c r="C2977" s="179">
        <v>2953</v>
      </c>
      <c r="D2977" s="195">
        <f t="shared" ca="1" si="234"/>
        <v>0.71974456052279012</v>
      </c>
      <c r="E2977" s="195">
        <f t="shared" ca="1" si="230"/>
        <v>288.30216169122775</v>
      </c>
      <c r="F2977" s="195">
        <f t="shared" ca="1" si="231"/>
        <v>279.24847520486702</v>
      </c>
      <c r="G2977" s="195">
        <f t="shared" ca="1" si="232"/>
        <v>38.302161691227752</v>
      </c>
      <c r="H2977" s="195">
        <f t="shared" ca="1" si="233"/>
        <v>29.24847520486702</v>
      </c>
      <c r="O2977" s="154"/>
      <c r="P2977" s="154"/>
    </row>
    <row r="2978" spans="3:16" hidden="1" outlineLevel="2">
      <c r="C2978" s="179">
        <v>2954</v>
      </c>
      <c r="D2978" s="195">
        <f t="shared" ca="1" si="234"/>
        <v>0.43194545020740299</v>
      </c>
      <c r="E2978" s="195">
        <f t="shared" ca="1" si="230"/>
        <v>270.6361023941875</v>
      </c>
      <c r="F2978" s="195">
        <f t="shared" ca="1" si="231"/>
        <v>266.71751358710713</v>
      </c>
      <c r="G2978" s="195">
        <f t="shared" ca="1" si="232"/>
        <v>20.636102394187503</v>
      </c>
      <c r="H2978" s="195">
        <f t="shared" ca="1" si="233"/>
        <v>16.717513587107135</v>
      </c>
      <c r="O2978" s="154"/>
      <c r="P2978" s="154"/>
    </row>
    <row r="2979" spans="3:16" hidden="1" outlineLevel="2">
      <c r="C2979" s="179">
        <v>2955</v>
      </c>
      <c r="D2979" s="195">
        <f t="shared" ca="1" si="234"/>
        <v>-0.32975882006460533</v>
      </c>
      <c r="E2979" s="195">
        <f t="shared" ca="1" si="230"/>
        <v>228.93010635602027</v>
      </c>
      <c r="F2979" s="195">
        <f t="shared" ca="1" si="231"/>
        <v>236.19962046461845</v>
      </c>
      <c r="G2979" s="195">
        <f t="shared" ca="1" si="232"/>
        <v>0</v>
      </c>
      <c r="H2979" s="195">
        <f t="shared" ca="1" si="233"/>
        <v>0</v>
      </c>
      <c r="O2979" s="154"/>
      <c r="P2979" s="154"/>
    </row>
    <row r="2980" spans="3:16" hidden="1" outlineLevel="2">
      <c r="C2980" s="179">
        <v>2956</v>
      </c>
      <c r="D2980" s="195">
        <f t="shared" ca="1" si="234"/>
        <v>0.92208708569947528</v>
      </c>
      <c r="E2980" s="195">
        <f t="shared" ca="1" si="230"/>
        <v>301.40863335648817</v>
      </c>
      <c r="F2980" s="195">
        <f t="shared" ca="1" si="231"/>
        <v>288.40945252180506</v>
      </c>
      <c r="G2980" s="195">
        <f t="shared" ca="1" si="232"/>
        <v>51.408633356488167</v>
      </c>
      <c r="H2980" s="195">
        <f t="shared" ca="1" si="233"/>
        <v>38.409452521805065</v>
      </c>
      <c r="O2980" s="154"/>
      <c r="P2980" s="154"/>
    </row>
    <row r="2981" spans="3:16" hidden="1" outlineLevel="2">
      <c r="C2981" s="179">
        <v>2957</v>
      </c>
      <c r="D2981" s="195">
        <f t="shared" ca="1" si="234"/>
        <v>-0.1622962550293274</v>
      </c>
      <c r="E2981" s="195">
        <f t="shared" ca="1" si="230"/>
        <v>237.51027777200244</v>
      </c>
      <c r="F2981" s="195">
        <f t="shared" ca="1" si="231"/>
        <v>242.59470884646635</v>
      </c>
      <c r="G2981" s="195">
        <f t="shared" ca="1" si="232"/>
        <v>0</v>
      </c>
      <c r="H2981" s="195">
        <f t="shared" ca="1" si="233"/>
        <v>0</v>
      </c>
      <c r="O2981" s="154"/>
      <c r="P2981" s="154"/>
    </row>
    <row r="2982" spans="3:16" hidden="1" outlineLevel="2">
      <c r="C2982" s="179">
        <v>2958</v>
      </c>
      <c r="D2982" s="195">
        <f t="shared" ca="1" si="234"/>
        <v>0.57504706891588864</v>
      </c>
      <c r="E2982" s="195">
        <f t="shared" ca="1" si="230"/>
        <v>279.2805392482914</v>
      </c>
      <c r="F2982" s="195">
        <f t="shared" ca="1" si="231"/>
        <v>272.87634513884097</v>
      </c>
      <c r="G2982" s="195">
        <f t="shared" ca="1" si="232"/>
        <v>29.280539248291404</v>
      </c>
      <c r="H2982" s="195">
        <f t="shared" ca="1" si="233"/>
        <v>22.876345138840975</v>
      </c>
      <c r="O2982" s="154"/>
      <c r="P2982" s="154"/>
    </row>
    <row r="2983" spans="3:16" hidden="1" outlineLevel="2">
      <c r="C2983" s="179">
        <v>2959</v>
      </c>
      <c r="D2983" s="195">
        <f t="shared" ca="1" si="234"/>
        <v>-0.76508510755146542</v>
      </c>
      <c r="E2983" s="195">
        <f t="shared" ca="1" si="230"/>
        <v>208.04798068181026</v>
      </c>
      <c r="F2983" s="195">
        <f t="shared" ca="1" si="231"/>
        <v>220.35299211003453</v>
      </c>
      <c r="G2983" s="195">
        <f t="shared" ca="1" si="232"/>
        <v>0</v>
      </c>
      <c r="H2983" s="195">
        <f t="shared" ca="1" si="233"/>
        <v>0</v>
      </c>
      <c r="O2983" s="154"/>
      <c r="P2983" s="154"/>
    </row>
    <row r="2984" spans="3:16" hidden="1" outlineLevel="2">
      <c r="C2984" s="179">
        <v>2960</v>
      </c>
      <c r="D2984" s="195">
        <f t="shared" ca="1" si="234"/>
        <v>0.86189729714818086</v>
      </c>
      <c r="E2984" s="195">
        <f t="shared" ca="1" si="230"/>
        <v>297.44885347583835</v>
      </c>
      <c r="F2984" s="195">
        <f t="shared" ca="1" si="231"/>
        <v>285.65341845565899</v>
      </c>
      <c r="G2984" s="195">
        <f t="shared" ca="1" si="232"/>
        <v>47.448853475838348</v>
      </c>
      <c r="H2984" s="195">
        <f t="shared" ca="1" si="233"/>
        <v>35.653418455658993</v>
      </c>
      <c r="O2984" s="154"/>
      <c r="P2984" s="154"/>
    </row>
    <row r="2985" spans="3:16" hidden="1" outlineLevel="2">
      <c r="C2985" s="179">
        <v>2961</v>
      </c>
      <c r="D2985" s="195">
        <f t="shared" ca="1" si="234"/>
        <v>-1.2465813557730121</v>
      </c>
      <c r="E2985" s="195">
        <f t="shared" ca="1" si="230"/>
        <v>187.1623551687708</v>
      </c>
      <c r="F2985" s="195">
        <f t="shared" ca="1" si="231"/>
        <v>204.06097852700586</v>
      </c>
      <c r="G2985" s="195">
        <f t="shared" ca="1" si="232"/>
        <v>0</v>
      </c>
      <c r="H2985" s="195">
        <f t="shared" ca="1" si="233"/>
        <v>0</v>
      </c>
      <c r="O2985" s="154"/>
      <c r="P2985" s="154"/>
    </row>
    <row r="2986" spans="3:16" hidden="1" outlineLevel="2">
      <c r="C2986" s="179">
        <v>2962</v>
      </c>
      <c r="D2986" s="195">
        <f t="shared" ca="1" si="234"/>
        <v>-0.26039061741052372</v>
      </c>
      <c r="E2986" s="195">
        <f t="shared" ca="1" si="230"/>
        <v>232.44602021960156</v>
      </c>
      <c r="F2986" s="195">
        <f t="shared" ca="1" si="231"/>
        <v>238.82795397496415</v>
      </c>
      <c r="G2986" s="195">
        <f t="shared" ca="1" si="232"/>
        <v>0</v>
      </c>
      <c r="H2986" s="195">
        <f t="shared" ca="1" si="233"/>
        <v>0</v>
      </c>
      <c r="O2986" s="154"/>
      <c r="P2986" s="154"/>
    </row>
    <row r="2987" spans="3:16" hidden="1" outlineLevel="2">
      <c r="C2987" s="179">
        <v>2963</v>
      </c>
      <c r="D2987" s="195">
        <f t="shared" ca="1" si="234"/>
        <v>-0.25801515163184752</v>
      </c>
      <c r="E2987" s="195">
        <f t="shared" ca="1" si="230"/>
        <v>232.56737176234756</v>
      </c>
      <c r="F2987" s="195">
        <f t="shared" ca="1" si="231"/>
        <v>238.9184755005991</v>
      </c>
      <c r="G2987" s="195">
        <f t="shared" ca="1" si="232"/>
        <v>0</v>
      </c>
      <c r="H2987" s="195">
        <f t="shared" ca="1" si="233"/>
        <v>0</v>
      </c>
      <c r="O2987" s="154"/>
      <c r="P2987" s="154"/>
    </row>
    <row r="2988" spans="3:16" hidden="1" outlineLevel="2">
      <c r="C2988" s="179">
        <v>2964</v>
      </c>
      <c r="D2988" s="195">
        <f t="shared" ca="1" si="234"/>
        <v>-0.24332591451503288</v>
      </c>
      <c r="E2988" s="195">
        <f t="shared" ca="1" si="230"/>
        <v>233.31918525682605</v>
      </c>
      <c r="F2988" s="195">
        <f t="shared" ca="1" si="231"/>
        <v>239.47899866154756</v>
      </c>
      <c r="G2988" s="195">
        <f t="shared" ca="1" si="232"/>
        <v>0</v>
      </c>
      <c r="H2988" s="195">
        <f t="shared" ca="1" si="233"/>
        <v>0</v>
      </c>
      <c r="O2988" s="154"/>
      <c r="P2988" s="154"/>
    </row>
    <row r="2989" spans="3:16" hidden="1" outlineLevel="2">
      <c r="C2989" s="179">
        <v>2965</v>
      </c>
      <c r="D2989" s="195">
        <f t="shared" ca="1" si="234"/>
        <v>-2.500296002336412</v>
      </c>
      <c r="E2989" s="195">
        <f t="shared" ca="1" si="230"/>
        <v>142.09781699792705</v>
      </c>
      <c r="F2989" s="195">
        <f t="shared" ca="1" si="231"/>
        <v>167.07066460075382</v>
      </c>
      <c r="G2989" s="195">
        <f t="shared" ca="1" si="232"/>
        <v>0</v>
      </c>
      <c r="H2989" s="195">
        <f t="shared" ca="1" si="233"/>
        <v>0</v>
      </c>
      <c r="O2989" s="154"/>
      <c r="P2989" s="154"/>
    </row>
    <row r="2990" spans="3:16" hidden="1" outlineLevel="2">
      <c r="C2990" s="179">
        <v>2966</v>
      </c>
      <c r="D2990" s="195">
        <f t="shared" ca="1" si="234"/>
        <v>-2.1321254195654786</v>
      </c>
      <c r="E2990" s="195">
        <f t="shared" ca="1" si="230"/>
        <v>154.07022819840122</v>
      </c>
      <c r="F2990" s="195">
        <f t="shared" ca="1" si="231"/>
        <v>177.17717266786519</v>
      </c>
      <c r="G2990" s="195">
        <f t="shared" ca="1" si="232"/>
        <v>0</v>
      </c>
      <c r="H2990" s="195">
        <f t="shared" ca="1" si="233"/>
        <v>0</v>
      </c>
      <c r="O2990" s="154"/>
      <c r="P2990" s="154"/>
    </row>
    <row r="2991" spans="3:16" hidden="1" outlineLevel="2">
      <c r="C2991" s="179">
        <v>2967</v>
      </c>
      <c r="D2991" s="195">
        <f t="shared" ca="1" si="234"/>
        <v>0.16890898871906629</v>
      </c>
      <c r="E2991" s="195">
        <f t="shared" ca="1" si="230"/>
        <v>255.43855350228696</v>
      </c>
      <c r="F2991" s="195">
        <f t="shared" ca="1" si="231"/>
        <v>255.75719569878387</v>
      </c>
      <c r="G2991" s="195">
        <f t="shared" ca="1" si="232"/>
        <v>5.4385535022869647</v>
      </c>
      <c r="H2991" s="195">
        <f t="shared" ca="1" si="233"/>
        <v>5.7571956987838746</v>
      </c>
      <c r="O2991" s="154"/>
      <c r="P2991" s="154"/>
    </row>
    <row r="2992" spans="3:16" hidden="1" outlineLevel="2">
      <c r="C2992" s="179">
        <v>2968</v>
      </c>
      <c r="D2992" s="195">
        <f t="shared" ca="1" si="234"/>
        <v>0.64186885934107185</v>
      </c>
      <c r="E2992" s="195">
        <f t="shared" ca="1" si="230"/>
        <v>283.41112709703589</v>
      </c>
      <c r="F2992" s="195">
        <f t="shared" ca="1" si="231"/>
        <v>275.80074303255441</v>
      </c>
      <c r="G2992" s="195">
        <f t="shared" ca="1" si="232"/>
        <v>33.411127097035887</v>
      </c>
      <c r="H2992" s="195">
        <f t="shared" ca="1" si="233"/>
        <v>25.800743032554408</v>
      </c>
      <c r="O2992" s="154"/>
      <c r="P2992" s="154"/>
    </row>
    <row r="2993" spans="3:16" hidden="1" outlineLevel="2">
      <c r="C2993" s="179">
        <v>2969</v>
      </c>
      <c r="D2993" s="195">
        <f t="shared" ca="1" si="234"/>
        <v>0.76444982244955539</v>
      </c>
      <c r="E2993" s="195">
        <f t="shared" ca="1" si="230"/>
        <v>291.14794792692663</v>
      </c>
      <c r="F2993" s="195">
        <f t="shared" ca="1" si="231"/>
        <v>281.24711552856576</v>
      </c>
      <c r="G2993" s="195">
        <f t="shared" ca="1" si="232"/>
        <v>41.147947926926633</v>
      </c>
      <c r="H2993" s="195">
        <f t="shared" ca="1" si="233"/>
        <v>31.247115528565757</v>
      </c>
      <c r="O2993" s="154"/>
      <c r="P2993" s="154"/>
    </row>
    <row r="2994" spans="3:16" hidden="1" outlineLevel="2">
      <c r="C2994" s="179">
        <v>2970</v>
      </c>
      <c r="D2994" s="195">
        <f t="shared" ca="1" si="234"/>
        <v>3.3928977548876312E-2</v>
      </c>
      <c r="E2994" s="195">
        <f t="shared" ca="1" si="230"/>
        <v>247.97418784980533</v>
      </c>
      <c r="F2994" s="195">
        <f t="shared" ca="1" si="231"/>
        <v>250.30883926634542</v>
      </c>
      <c r="G2994" s="195">
        <f t="shared" ca="1" si="232"/>
        <v>0</v>
      </c>
      <c r="H2994" s="195">
        <f t="shared" ca="1" si="233"/>
        <v>0.30883926634541581</v>
      </c>
      <c r="O2994" s="154"/>
      <c r="P2994" s="154"/>
    </row>
    <row r="2995" spans="3:16" hidden="1" outlineLevel="2">
      <c r="C2995" s="179">
        <v>2971</v>
      </c>
      <c r="D2995" s="195">
        <f t="shared" ca="1" si="234"/>
        <v>-0.61183107995798602</v>
      </c>
      <c r="E2995" s="195">
        <f t="shared" ca="1" si="230"/>
        <v>215.17271768273758</v>
      </c>
      <c r="F2995" s="195">
        <f t="shared" ca="1" si="231"/>
        <v>225.80662838087554</v>
      </c>
      <c r="G2995" s="195">
        <f t="shared" ca="1" si="232"/>
        <v>0</v>
      </c>
      <c r="H2995" s="195">
        <f t="shared" ca="1" si="233"/>
        <v>0</v>
      </c>
      <c r="O2995" s="154"/>
      <c r="P2995" s="154"/>
    </row>
    <row r="2996" spans="3:16" hidden="1" outlineLevel="2">
      <c r="C2996" s="179">
        <v>2972</v>
      </c>
      <c r="D2996" s="195">
        <f t="shared" ca="1" si="234"/>
        <v>1.7535910161881887</v>
      </c>
      <c r="E2996" s="195">
        <f t="shared" ca="1" si="230"/>
        <v>361.82526023945195</v>
      </c>
      <c r="F2996" s="195">
        <f t="shared" ca="1" si="231"/>
        <v>329.31967902181503</v>
      </c>
      <c r="G2996" s="195">
        <f t="shared" ca="1" si="232"/>
        <v>111.82526023945195</v>
      </c>
      <c r="H2996" s="195">
        <f t="shared" ca="1" si="233"/>
        <v>79.319679021815034</v>
      </c>
      <c r="O2996" s="154"/>
      <c r="P2996" s="154"/>
    </row>
    <row r="2997" spans="3:16" hidden="1" outlineLevel="2">
      <c r="C2997" s="179">
        <v>2973</v>
      </c>
      <c r="D2997" s="195">
        <f t="shared" ca="1" si="234"/>
        <v>1.3992361801911748</v>
      </c>
      <c r="E2997" s="195">
        <f t="shared" ca="1" si="230"/>
        <v>334.72325030392449</v>
      </c>
      <c r="F2997" s="195">
        <f t="shared" ca="1" si="231"/>
        <v>311.21985649403865</v>
      </c>
      <c r="G2997" s="195">
        <f t="shared" ca="1" si="232"/>
        <v>84.723250303924488</v>
      </c>
      <c r="H2997" s="195">
        <f t="shared" ca="1" si="233"/>
        <v>61.219856494038652</v>
      </c>
      <c r="O2997" s="154"/>
      <c r="P2997" s="154"/>
    </row>
    <row r="2998" spans="3:16" hidden="1" outlineLevel="2">
      <c r="C2998" s="179">
        <v>2974</v>
      </c>
      <c r="D2998" s="195">
        <f t="shared" ca="1" si="234"/>
        <v>-0.58184322307969416</v>
      </c>
      <c r="E2998" s="195">
        <f t="shared" ca="1" si="230"/>
        <v>216.59512909881997</v>
      </c>
      <c r="F2998" s="195">
        <f t="shared" ca="1" si="231"/>
        <v>226.88945014295072</v>
      </c>
      <c r="G2998" s="195">
        <f t="shared" ca="1" si="232"/>
        <v>0</v>
      </c>
      <c r="H2998" s="195">
        <f t="shared" ca="1" si="233"/>
        <v>0</v>
      </c>
      <c r="O2998" s="154"/>
      <c r="P2998" s="154"/>
    </row>
    <row r="2999" spans="3:16" hidden="1" outlineLevel="2">
      <c r="C2999" s="179">
        <v>2975</v>
      </c>
      <c r="D2999" s="195">
        <f t="shared" ca="1" si="234"/>
        <v>-1.0446581134973817E-2</v>
      </c>
      <c r="E2999" s="195">
        <f t="shared" ca="1" si="230"/>
        <v>245.5681862467512</v>
      </c>
      <c r="F2999" s="195">
        <f t="shared" ca="1" si="231"/>
        <v>248.54312936488731</v>
      </c>
      <c r="G2999" s="195">
        <f t="shared" ca="1" si="232"/>
        <v>0</v>
      </c>
      <c r="H2999" s="195">
        <f t="shared" ca="1" si="233"/>
        <v>0</v>
      </c>
      <c r="O2999" s="154"/>
      <c r="P2999" s="154"/>
    </row>
    <row r="3000" spans="3:16" hidden="1" outlineLevel="2">
      <c r="C3000" s="179">
        <v>2976</v>
      </c>
      <c r="D3000" s="195">
        <f t="shared" ca="1" si="234"/>
        <v>0.90440392475913067</v>
      </c>
      <c r="E3000" s="195">
        <f t="shared" ca="1" si="230"/>
        <v>300.23985205734874</v>
      </c>
      <c r="F3000" s="195">
        <f t="shared" ca="1" si="231"/>
        <v>287.59701006739448</v>
      </c>
      <c r="G3000" s="195">
        <f t="shared" ca="1" si="232"/>
        <v>50.239852057348742</v>
      </c>
      <c r="H3000" s="195">
        <f t="shared" ca="1" si="233"/>
        <v>37.597010067394478</v>
      </c>
      <c r="O3000" s="154"/>
      <c r="P3000" s="154"/>
    </row>
    <row r="3001" spans="3:16" hidden="1" outlineLevel="2">
      <c r="C3001" s="179">
        <v>2977</v>
      </c>
      <c r="D3001" s="195">
        <f t="shared" ca="1" si="234"/>
        <v>-0.6888592902894638</v>
      </c>
      <c r="E3001" s="195">
        <f t="shared" ca="1" si="230"/>
        <v>211.56171178083662</v>
      </c>
      <c r="F3001" s="195">
        <f t="shared" ca="1" si="231"/>
        <v>223.04886797313065</v>
      </c>
      <c r="G3001" s="195">
        <f t="shared" ca="1" si="232"/>
        <v>0</v>
      </c>
      <c r="H3001" s="195">
        <f t="shared" ca="1" si="233"/>
        <v>0</v>
      </c>
      <c r="O3001" s="154"/>
      <c r="P3001" s="154"/>
    </row>
    <row r="3002" spans="3:16" hidden="1" outlineLevel="2">
      <c r="C3002" s="179">
        <v>2978</v>
      </c>
      <c r="D3002" s="195">
        <f t="shared" ca="1" si="234"/>
        <v>1.2604968247289983</v>
      </c>
      <c r="E3002" s="195">
        <f t="shared" ca="1" si="230"/>
        <v>324.673758725911</v>
      </c>
      <c r="F3002" s="195">
        <f t="shared" ca="1" si="231"/>
        <v>304.40737386968385</v>
      </c>
      <c r="G3002" s="195">
        <f t="shared" ca="1" si="232"/>
        <v>74.673758725911</v>
      </c>
      <c r="H3002" s="195">
        <f t="shared" ca="1" si="233"/>
        <v>54.407373869683852</v>
      </c>
      <c r="O3002" s="154"/>
      <c r="P3002" s="154"/>
    </row>
    <row r="3003" spans="3:16" hidden="1" outlineLevel="2">
      <c r="C3003" s="179">
        <v>2979</v>
      </c>
      <c r="D3003" s="195">
        <f t="shared" ca="1" si="234"/>
        <v>-0.82811107808161555</v>
      </c>
      <c r="E3003" s="195">
        <f t="shared" ca="1" si="230"/>
        <v>205.1868310215913</v>
      </c>
      <c r="F3003" s="195">
        <f t="shared" ca="1" si="231"/>
        <v>218.1485805461277</v>
      </c>
      <c r="G3003" s="195">
        <f t="shared" ca="1" si="232"/>
        <v>0</v>
      </c>
      <c r="H3003" s="195">
        <f t="shared" ca="1" si="233"/>
        <v>0</v>
      </c>
      <c r="O3003" s="154"/>
      <c r="P3003" s="154"/>
    </row>
    <row r="3004" spans="3:16" hidden="1" outlineLevel="2">
      <c r="C3004" s="179">
        <v>2980</v>
      </c>
      <c r="D3004" s="195">
        <f t="shared" ca="1" si="234"/>
        <v>0.66577305732434955</v>
      </c>
      <c r="E3004" s="195">
        <f t="shared" ca="1" si="230"/>
        <v>284.90355419956956</v>
      </c>
      <c r="F3004" s="195">
        <f t="shared" ca="1" si="231"/>
        <v>276.85448329428561</v>
      </c>
      <c r="G3004" s="195">
        <f t="shared" ca="1" si="232"/>
        <v>34.903554199569555</v>
      </c>
      <c r="H3004" s="195">
        <f t="shared" ca="1" si="233"/>
        <v>26.854483294285615</v>
      </c>
      <c r="O3004" s="154"/>
      <c r="P3004" s="154"/>
    </row>
    <row r="3005" spans="3:16" hidden="1" outlineLevel="2">
      <c r="C3005" s="179">
        <v>2981</v>
      </c>
      <c r="D3005" s="195">
        <f t="shared" ca="1" si="234"/>
        <v>0.40761756316549108</v>
      </c>
      <c r="E3005" s="195">
        <f t="shared" ca="1" si="230"/>
        <v>269.19335264575778</v>
      </c>
      <c r="F3005" s="195">
        <f t="shared" ca="1" si="231"/>
        <v>265.68439757383891</v>
      </c>
      <c r="G3005" s="195">
        <f t="shared" ca="1" si="232"/>
        <v>19.193352645757784</v>
      </c>
      <c r="H3005" s="195">
        <f t="shared" ca="1" si="233"/>
        <v>15.684397573838908</v>
      </c>
      <c r="O3005" s="154"/>
      <c r="P3005" s="154"/>
    </row>
    <row r="3006" spans="3:16" hidden="1" outlineLevel="2">
      <c r="C3006" s="179">
        <v>2982</v>
      </c>
      <c r="D3006" s="195">
        <f t="shared" ca="1" si="234"/>
        <v>0.1767770182966783</v>
      </c>
      <c r="E3006" s="195">
        <f t="shared" ca="1" si="230"/>
        <v>255.88051958468463</v>
      </c>
      <c r="F3006" s="195">
        <f t="shared" ca="1" si="231"/>
        <v>256.0784153212648</v>
      </c>
      <c r="G3006" s="195">
        <f t="shared" ca="1" si="232"/>
        <v>5.8805195846846345</v>
      </c>
      <c r="H3006" s="195">
        <f t="shared" ca="1" si="233"/>
        <v>6.0784153212647993</v>
      </c>
      <c r="O3006" s="154"/>
      <c r="P3006" s="154"/>
    </row>
    <row r="3007" spans="3:16" hidden="1" outlineLevel="2">
      <c r="C3007" s="179">
        <v>2983</v>
      </c>
      <c r="D3007" s="195">
        <f t="shared" ca="1" si="234"/>
        <v>-1.5118955772421951</v>
      </c>
      <c r="E3007" s="195">
        <f t="shared" ca="1" si="230"/>
        <v>176.56388273463006</v>
      </c>
      <c r="F3007" s="195">
        <f t="shared" ca="1" si="231"/>
        <v>195.60433920728207</v>
      </c>
      <c r="G3007" s="195">
        <f t="shared" ca="1" si="232"/>
        <v>0</v>
      </c>
      <c r="H3007" s="195">
        <f t="shared" ca="1" si="233"/>
        <v>0</v>
      </c>
      <c r="O3007" s="154"/>
      <c r="P3007" s="154"/>
    </row>
    <row r="3008" spans="3:16" hidden="1" outlineLevel="2">
      <c r="C3008" s="179">
        <v>2984</v>
      </c>
      <c r="D3008" s="195">
        <f t="shared" ca="1" si="234"/>
        <v>-0.6621741891688806</v>
      </c>
      <c r="E3008" s="195">
        <f t="shared" ca="1" si="230"/>
        <v>212.80577021431054</v>
      </c>
      <c r="F3008" s="195">
        <f t="shared" ca="1" si="231"/>
        <v>224.00041277101315</v>
      </c>
      <c r="G3008" s="195">
        <f t="shared" ca="1" si="232"/>
        <v>0</v>
      </c>
      <c r="H3008" s="195">
        <f t="shared" ca="1" si="233"/>
        <v>0</v>
      </c>
      <c r="O3008" s="154"/>
      <c r="P3008" s="154"/>
    </row>
    <row r="3009" spans="3:16" hidden="1" outlineLevel="2">
      <c r="C3009" s="179">
        <v>2985</v>
      </c>
      <c r="D3009" s="195">
        <f t="shared" ca="1" si="234"/>
        <v>-0.15526709625774296</v>
      </c>
      <c r="E3009" s="195">
        <f t="shared" ca="1" si="230"/>
        <v>237.87737595791273</v>
      </c>
      <c r="F3009" s="195">
        <f t="shared" ca="1" si="231"/>
        <v>242.86689362509699</v>
      </c>
      <c r="G3009" s="195">
        <f t="shared" ca="1" si="232"/>
        <v>0</v>
      </c>
      <c r="H3009" s="195">
        <f t="shared" ca="1" si="233"/>
        <v>0</v>
      </c>
      <c r="O3009" s="154"/>
      <c r="P3009" s="154"/>
    </row>
    <row r="3010" spans="3:16" hidden="1" outlineLevel="2">
      <c r="C3010" s="179">
        <v>2986</v>
      </c>
      <c r="D3010" s="195">
        <f t="shared" ca="1" si="234"/>
        <v>-0.81663817292321716</v>
      </c>
      <c r="E3010" s="195">
        <f t="shared" ca="1" si="230"/>
        <v>205.70471377839127</v>
      </c>
      <c r="F3010" s="195">
        <f t="shared" ca="1" si="231"/>
        <v>218.54821132137178</v>
      </c>
      <c r="G3010" s="195">
        <f t="shared" ca="1" si="232"/>
        <v>0</v>
      </c>
      <c r="H3010" s="195">
        <f t="shared" ca="1" si="233"/>
        <v>0</v>
      </c>
      <c r="O3010" s="154"/>
      <c r="P3010" s="154"/>
    </row>
    <row r="3011" spans="3:16" hidden="1" outlineLevel="2">
      <c r="C3011" s="179">
        <v>2987</v>
      </c>
      <c r="D3011" s="195">
        <f t="shared" ca="1" si="234"/>
        <v>2.3059992736388661</v>
      </c>
      <c r="E3011" s="195">
        <f t="shared" ca="1" si="230"/>
        <v>408.51725345633128</v>
      </c>
      <c r="F3011" s="195">
        <f t="shared" ca="1" si="231"/>
        <v>359.65788922600245</v>
      </c>
      <c r="G3011" s="195">
        <f t="shared" ca="1" si="232"/>
        <v>158.51725345633128</v>
      </c>
      <c r="H3011" s="195">
        <f t="shared" ca="1" si="233"/>
        <v>109.65788922600245</v>
      </c>
      <c r="O3011" s="154"/>
      <c r="P3011" s="154"/>
    </row>
    <row r="3012" spans="3:16" hidden="1" outlineLevel="2">
      <c r="C3012" s="179">
        <v>2988</v>
      </c>
      <c r="D3012" s="195">
        <f t="shared" ca="1" si="234"/>
        <v>3.0811488408370762E-2</v>
      </c>
      <c r="E3012" s="195">
        <f t="shared" ca="1" si="230"/>
        <v>247.80439329222986</v>
      </c>
      <c r="F3012" s="195">
        <f t="shared" ca="1" si="231"/>
        <v>250.1843852877771</v>
      </c>
      <c r="G3012" s="195">
        <f t="shared" ca="1" si="232"/>
        <v>0</v>
      </c>
      <c r="H3012" s="195">
        <f t="shared" ca="1" si="233"/>
        <v>0.18438528777710417</v>
      </c>
      <c r="O3012" s="154"/>
      <c r="P3012" s="154"/>
    </row>
    <row r="3013" spans="3:16" hidden="1" outlineLevel="2">
      <c r="C3013" s="179">
        <v>2989</v>
      </c>
      <c r="D3013" s="195">
        <f t="shared" ca="1" si="234"/>
        <v>0.23001051724370858</v>
      </c>
      <c r="E3013" s="195">
        <f t="shared" ca="1" si="230"/>
        <v>258.89092915431326</v>
      </c>
      <c r="F3013" s="195">
        <f t="shared" ca="1" si="231"/>
        <v>258.26234670012514</v>
      </c>
      <c r="G3013" s="195">
        <f t="shared" ca="1" si="232"/>
        <v>8.8909291543132554</v>
      </c>
      <c r="H3013" s="195">
        <f t="shared" ca="1" si="233"/>
        <v>8.2623467001251356</v>
      </c>
      <c r="O3013" s="154"/>
      <c r="P3013" s="154"/>
    </row>
    <row r="3014" spans="3:16" hidden="1" outlineLevel="2">
      <c r="C3014" s="179">
        <v>2990</v>
      </c>
      <c r="D3014" s="195">
        <f t="shared" ca="1" si="234"/>
        <v>-5.6938421595493324E-2</v>
      </c>
      <c r="E3014" s="195">
        <f t="shared" ca="1" si="230"/>
        <v>243.07247898796311</v>
      </c>
      <c r="F3014" s="195">
        <f t="shared" ca="1" si="231"/>
        <v>246.70657151927261</v>
      </c>
      <c r="G3014" s="195">
        <f t="shared" ca="1" si="232"/>
        <v>0</v>
      </c>
      <c r="H3014" s="195">
        <f t="shared" ca="1" si="233"/>
        <v>0</v>
      </c>
      <c r="O3014" s="154"/>
      <c r="P3014" s="154"/>
    </row>
    <row r="3015" spans="3:16" hidden="1" outlineLevel="2">
      <c r="C3015" s="179">
        <v>2991</v>
      </c>
      <c r="D3015" s="195">
        <f t="shared" ca="1" si="234"/>
        <v>0.5466366020147353</v>
      </c>
      <c r="E3015" s="195">
        <f t="shared" ca="1" si="230"/>
        <v>277.5426370312104</v>
      </c>
      <c r="F3015" s="195">
        <f t="shared" ca="1" si="231"/>
        <v>271.64239928269541</v>
      </c>
      <c r="G3015" s="195">
        <f t="shared" ca="1" si="232"/>
        <v>27.542637031210404</v>
      </c>
      <c r="H3015" s="195">
        <f t="shared" ca="1" si="233"/>
        <v>21.642399282695408</v>
      </c>
      <c r="O3015" s="154"/>
      <c r="P3015" s="154"/>
    </row>
    <row r="3016" spans="3:16" hidden="1" outlineLevel="2">
      <c r="C3016" s="179">
        <v>2992</v>
      </c>
      <c r="D3016" s="195">
        <f t="shared" ca="1" si="234"/>
        <v>-1.3789852356576382</v>
      </c>
      <c r="E3016" s="195">
        <f t="shared" ca="1" si="230"/>
        <v>181.79601102991987</v>
      </c>
      <c r="F3016" s="195">
        <f t="shared" ca="1" si="231"/>
        <v>199.79599076568641</v>
      </c>
      <c r="G3016" s="195">
        <f t="shared" ca="1" si="232"/>
        <v>0</v>
      </c>
      <c r="H3016" s="195">
        <f t="shared" ca="1" si="233"/>
        <v>0</v>
      </c>
      <c r="O3016" s="154"/>
      <c r="P3016" s="154"/>
    </row>
    <row r="3017" spans="3:16" hidden="1" outlineLevel="2">
      <c r="C3017" s="179">
        <v>2993</v>
      </c>
      <c r="D3017" s="195">
        <f t="shared" ca="1" si="234"/>
        <v>-1.2799532602219315</v>
      </c>
      <c r="E3017" s="195">
        <f t="shared" ca="1" si="230"/>
        <v>185.79503777304248</v>
      </c>
      <c r="F3017" s="195">
        <f t="shared" ca="1" si="231"/>
        <v>202.97749809615721</v>
      </c>
      <c r="G3017" s="195">
        <f t="shared" ca="1" si="232"/>
        <v>0</v>
      </c>
      <c r="H3017" s="195">
        <f t="shared" ca="1" si="233"/>
        <v>0</v>
      </c>
      <c r="O3017" s="154"/>
      <c r="P3017" s="154"/>
    </row>
    <row r="3018" spans="3:16" hidden="1" outlineLevel="2">
      <c r="C3018" s="179">
        <v>2994</v>
      </c>
      <c r="D3018" s="195">
        <f t="shared" ca="1" si="234"/>
        <v>1.9460651916805216</v>
      </c>
      <c r="E3018" s="195">
        <f t="shared" ca="1" si="230"/>
        <v>377.4548597820463</v>
      </c>
      <c r="F3018" s="195">
        <f t="shared" ca="1" si="231"/>
        <v>339.58825781364897</v>
      </c>
      <c r="G3018" s="195">
        <f t="shared" ca="1" si="232"/>
        <v>127.4548597820463</v>
      </c>
      <c r="H3018" s="195">
        <f t="shared" ca="1" si="233"/>
        <v>89.588257813648966</v>
      </c>
      <c r="O3018" s="154"/>
      <c r="P3018" s="154"/>
    </row>
    <row r="3019" spans="3:16" hidden="1" outlineLevel="2">
      <c r="C3019" s="179">
        <v>2995</v>
      </c>
      <c r="D3019" s="195">
        <f t="shared" ca="1" si="234"/>
        <v>-1.2617450758255042</v>
      </c>
      <c r="E3019" s="195">
        <f t="shared" ca="1" si="230"/>
        <v>186.53982262723775</v>
      </c>
      <c r="F3019" s="195">
        <f t="shared" ca="1" si="231"/>
        <v>203.56794530938086</v>
      </c>
      <c r="G3019" s="195">
        <f t="shared" ca="1" si="232"/>
        <v>0</v>
      </c>
      <c r="H3019" s="195">
        <f t="shared" ca="1" si="233"/>
        <v>0</v>
      </c>
      <c r="O3019" s="154"/>
      <c r="P3019" s="154"/>
    </row>
    <row r="3020" spans="3:16" hidden="1" outlineLevel="2">
      <c r="C3020" s="179">
        <v>2996</v>
      </c>
      <c r="D3020" s="195">
        <f t="shared" ca="1" si="234"/>
        <v>1.1849796195205224</v>
      </c>
      <c r="E3020" s="195">
        <f t="shared" ca="1" si="230"/>
        <v>319.33111550777119</v>
      </c>
      <c r="F3020" s="195">
        <f t="shared" ca="1" si="231"/>
        <v>300.76215716004003</v>
      </c>
      <c r="G3020" s="195">
        <f t="shared" ca="1" si="232"/>
        <v>69.331115507771187</v>
      </c>
      <c r="H3020" s="195">
        <f t="shared" ca="1" si="233"/>
        <v>50.762157160040033</v>
      </c>
      <c r="O3020" s="154"/>
      <c r="P3020" s="154"/>
    </row>
    <row r="3021" spans="3:16" hidden="1" outlineLevel="2">
      <c r="C3021" s="179">
        <v>2997</v>
      </c>
      <c r="D3021" s="195">
        <f t="shared" ca="1" si="234"/>
        <v>-0.30424306644387161</v>
      </c>
      <c r="E3021" s="195">
        <f t="shared" ca="1" si="230"/>
        <v>230.21714124768801</v>
      </c>
      <c r="F3021" s="195">
        <f t="shared" ca="1" si="231"/>
        <v>237.16302219711707</v>
      </c>
      <c r="G3021" s="195">
        <f t="shared" ca="1" si="232"/>
        <v>0</v>
      </c>
      <c r="H3021" s="195">
        <f t="shared" ca="1" si="233"/>
        <v>0</v>
      </c>
      <c r="O3021" s="154"/>
      <c r="P3021" s="154"/>
    </row>
    <row r="3022" spans="3:16" hidden="1" outlineLevel="2">
      <c r="C3022" s="179">
        <v>2998</v>
      </c>
      <c r="D3022" s="195">
        <f t="shared" ca="1" si="234"/>
        <v>-0.48405912963351949</v>
      </c>
      <c r="E3022" s="195">
        <f t="shared" ca="1" si="230"/>
        <v>221.29895960416286</v>
      </c>
      <c r="F3022" s="195">
        <f t="shared" ca="1" si="231"/>
        <v>230.45650585436707</v>
      </c>
      <c r="G3022" s="195">
        <f t="shared" ca="1" si="232"/>
        <v>0</v>
      </c>
      <c r="H3022" s="195">
        <f t="shared" ca="1" si="233"/>
        <v>0</v>
      </c>
      <c r="O3022" s="154"/>
      <c r="P3022" s="154"/>
    </row>
    <row r="3023" spans="3:16" hidden="1" outlineLevel="2">
      <c r="C3023" s="179">
        <v>2999</v>
      </c>
      <c r="D3023" s="195">
        <f t="shared" ca="1" si="234"/>
        <v>0.25798200299616125</v>
      </c>
      <c r="E3023" s="195">
        <f t="shared" ca="1" si="230"/>
        <v>260.48691361901768</v>
      </c>
      <c r="F3023" s="195">
        <f t="shared" ca="1" si="231"/>
        <v>259.41734563885899</v>
      </c>
      <c r="G3023" s="195">
        <f t="shared" ca="1" si="232"/>
        <v>10.486913619017685</v>
      </c>
      <c r="H3023" s="195">
        <f t="shared" ca="1" si="233"/>
        <v>9.4173456388589898</v>
      </c>
      <c r="O3023" s="154"/>
      <c r="P3023" s="154"/>
    </row>
    <row r="3024" spans="3:16" hidden="1" outlineLevel="2">
      <c r="C3024" s="179">
        <v>3000</v>
      </c>
      <c r="D3024" s="195">
        <f t="shared" ca="1" si="234"/>
        <v>1.2702220908082122</v>
      </c>
      <c r="E3024" s="195">
        <f t="shared" ca="1" si="230"/>
        <v>325.3682612545598</v>
      </c>
      <c r="F3024" s="195">
        <f t="shared" ca="1" si="231"/>
        <v>304.88001252096927</v>
      </c>
      <c r="G3024" s="195">
        <f t="shared" ca="1" si="232"/>
        <v>75.368261254559798</v>
      </c>
      <c r="H3024" s="195">
        <f t="shared" ca="1" si="233"/>
        <v>54.880012520969274</v>
      </c>
      <c r="O3024" s="154"/>
      <c r="P3024" s="154"/>
    </row>
    <row r="3025" spans="3:16" hidden="1" outlineLevel="2">
      <c r="C3025" s="179">
        <v>3001</v>
      </c>
      <c r="D3025" s="195">
        <f t="shared" ca="1" si="234"/>
        <v>0.29713390620841929</v>
      </c>
      <c r="E3025" s="195">
        <f t="shared" ca="1" si="230"/>
        <v>262.73736253544678</v>
      </c>
      <c r="F3025" s="195">
        <f t="shared" ca="1" si="231"/>
        <v>261.04268664610152</v>
      </c>
      <c r="G3025" s="195">
        <f t="shared" ca="1" si="232"/>
        <v>12.737362535446778</v>
      </c>
      <c r="H3025" s="195">
        <f t="shared" ca="1" si="233"/>
        <v>11.042686646101515</v>
      </c>
      <c r="O3025" s="154"/>
      <c r="P3025" s="154"/>
    </row>
    <row r="3026" spans="3:16" hidden="1" outlineLevel="2">
      <c r="C3026" s="179">
        <v>3002</v>
      </c>
      <c r="D3026" s="195">
        <f t="shared" ca="1" si="234"/>
        <v>2.0431015698936656</v>
      </c>
      <c r="E3026" s="195">
        <f t="shared" ca="1" si="230"/>
        <v>385.588754811358</v>
      </c>
      <c r="F3026" s="195">
        <f t="shared" ca="1" si="231"/>
        <v>344.8859735431422</v>
      </c>
      <c r="G3026" s="195">
        <f t="shared" ca="1" si="232"/>
        <v>135.588754811358</v>
      </c>
      <c r="H3026" s="195">
        <f t="shared" ca="1" si="233"/>
        <v>94.8859735431422</v>
      </c>
      <c r="O3026" s="154"/>
      <c r="P3026" s="154"/>
    </row>
    <row r="3027" spans="3:16" hidden="1" outlineLevel="2">
      <c r="C3027" s="179">
        <v>3003</v>
      </c>
      <c r="D3027" s="195">
        <f t="shared" ca="1" si="234"/>
        <v>-2.5977153370538151</v>
      </c>
      <c r="E3027" s="195">
        <f t="shared" ca="1" si="230"/>
        <v>139.08859668688078</v>
      </c>
      <c r="F3027" s="195">
        <f t="shared" ca="1" si="231"/>
        <v>164.49428015761143</v>
      </c>
      <c r="G3027" s="195">
        <f t="shared" ca="1" si="232"/>
        <v>0</v>
      </c>
      <c r="H3027" s="195">
        <f t="shared" ca="1" si="233"/>
        <v>0</v>
      </c>
      <c r="O3027" s="154"/>
      <c r="P3027" s="154"/>
    </row>
    <row r="3028" spans="3:16" hidden="1" outlineLevel="2">
      <c r="C3028" s="179">
        <v>3004</v>
      </c>
      <c r="D3028" s="195">
        <f t="shared" ca="1" si="234"/>
        <v>-0.72044735076845645</v>
      </c>
      <c r="E3028" s="195">
        <f t="shared" ca="1" si="230"/>
        <v>210.09847406607952</v>
      </c>
      <c r="F3028" s="195">
        <f t="shared" ca="1" si="231"/>
        <v>221.92771508389731</v>
      </c>
      <c r="G3028" s="195">
        <f t="shared" ca="1" si="232"/>
        <v>0</v>
      </c>
      <c r="H3028" s="195">
        <f t="shared" ca="1" si="233"/>
        <v>0</v>
      </c>
      <c r="O3028" s="154"/>
      <c r="P3028" s="154"/>
    </row>
    <row r="3029" spans="3:16" hidden="1" outlineLevel="2">
      <c r="C3029" s="179">
        <v>3005</v>
      </c>
      <c r="D3029" s="195">
        <f t="shared" ca="1" si="234"/>
        <v>0.67196025720883701</v>
      </c>
      <c r="E3029" s="195">
        <f t="shared" ca="1" si="230"/>
        <v>285.29112255608243</v>
      </c>
      <c r="F3029" s="195">
        <f t="shared" ca="1" si="231"/>
        <v>277.12788152078679</v>
      </c>
      <c r="G3029" s="195">
        <f t="shared" ca="1" si="232"/>
        <v>35.291122556082428</v>
      </c>
      <c r="H3029" s="195">
        <f t="shared" ca="1" si="233"/>
        <v>27.127881520786786</v>
      </c>
      <c r="O3029" s="154"/>
      <c r="P3029" s="154"/>
    </row>
    <row r="3030" spans="3:16" hidden="1" outlineLevel="2">
      <c r="C3030" s="179">
        <v>3006</v>
      </c>
      <c r="D3030" s="195">
        <f t="shared" ca="1" si="234"/>
        <v>0.14204131530612607</v>
      </c>
      <c r="E3030" s="195">
        <f t="shared" ca="1" si="230"/>
        <v>253.93507808366914</v>
      </c>
      <c r="F3030" s="195">
        <f t="shared" ca="1" si="231"/>
        <v>254.66333210102022</v>
      </c>
      <c r="G3030" s="195">
        <f t="shared" ca="1" si="232"/>
        <v>3.9350780836691399</v>
      </c>
      <c r="H3030" s="195">
        <f t="shared" ca="1" si="233"/>
        <v>4.6633321010202167</v>
      </c>
      <c r="O3030" s="154"/>
      <c r="P3030" s="154"/>
    </row>
    <row r="3031" spans="3:16" hidden="1" outlineLevel="2">
      <c r="C3031" s="179">
        <v>3007</v>
      </c>
      <c r="D3031" s="195">
        <f t="shared" ca="1" si="234"/>
        <v>-0.14426410361758882</v>
      </c>
      <c r="E3031" s="195">
        <f t="shared" ca="1" si="230"/>
        <v>238.45314736786793</v>
      </c>
      <c r="F3031" s="195">
        <f t="shared" ca="1" si="231"/>
        <v>243.29356743714479</v>
      </c>
      <c r="G3031" s="195">
        <f t="shared" ca="1" si="232"/>
        <v>0</v>
      </c>
      <c r="H3031" s="195">
        <f t="shared" ca="1" si="233"/>
        <v>0</v>
      </c>
      <c r="O3031" s="154"/>
      <c r="P3031" s="154"/>
    </row>
    <row r="3032" spans="3:16" hidden="1" outlineLevel="2">
      <c r="C3032" s="179">
        <v>3008</v>
      </c>
      <c r="D3032" s="195">
        <f t="shared" ca="1" si="234"/>
        <v>0.52893445000581152</v>
      </c>
      <c r="E3032" s="195">
        <f t="shared" ca="1" si="230"/>
        <v>276.46524803077295</v>
      </c>
      <c r="F3032" s="195">
        <f t="shared" ca="1" si="231"/>
        <v>270.87636856404305</v>
      </c>
      <c r="G3032" s="195">
        <f t="shared" ca="1" si="232"/>
        <v>26.465248030772955</v>
      </c>
      <c r="H3032" s="195">
        <f t="shared" ca="1" si="233"/>
        <v>20.876368564043048</v>
      </c>
      <c r="O3032" s="154"/>
      <c r="P3032" s="154"/>
    </row>
    <row r="3033" spans="3:16" hidden="1" outlineLevel="2">
      <c r="C3033" s="179">
        <v>3009</v>
      </c>
      <c r="D3033" s="195">
        <f t="shared" ca="1" si="234"/>
        <v>0.41841354723308688</v>
      </c>
      <c r="E3033" s="195">
        <f t="shared" ref="E3033:E3096" ca="1" si="235">$H$9 * EXP(($H$17 - $H$18 - ($H$11^2)/2)*$H$14 + $H$11*SQRT($H$14)*D3033)</f>
        <v>269.83264987240341</v>
      </c>
      <c r="F3033" s="195">
        <f t="shared" ref="F3033:F3096" ca="1" si="236">$H$9 * EXP(($H$17 - $H$18 - ($H$12^2)/2)*$H$14 + $H$12*SQRT($H$14)*D3033)</f>
        <v>266.14236855517981</v>
      </c>
      <c r="G3033" s="195">
        <f t="shared" ref="G3033:G3096" ca="1" si="237">MAX(E3033-$H$16, 0)</f>
        <v>19.832649872403408</v>
      </c>
      <c r="H3033" s="195">
        <f t="shared" ref="H3033:H3096" ca="1" si="238">MAX(F3033-$H$16, 0)</f>
        <v>16.142368555179814</v>
      </c>
      <c r="O3033" s="154"/>
      <c r="P3033" s="154"/>
    </row>
    <row r="3034" spans="3:16" hidden="1" outlineLevel="2">
      <c r="C3034" s="179">
        <v>3010</v>
      </c>
      <c r="D3034" s="195">
        <f t="shared" ref="D3034:D3097" ca="1" si="239">_xlfn.NORM.S.INV(RAND())</f>
        <v>0.40757117098241002</v>
      </c>
      <c r="E3034" s="195">
        <f t="shared" ca="1" si="235"/>
        <v>269.19060874754769</v>
      </c>
      <c r="F3034" s="195">
        <f t="shared" ca="1" si="236"/>
        <v>265.68243129597016</v>
      </c>
      <c r="G3034" s="195">
        <f t="shared" ca="1" si="237"/>
        <v>19.190608747547685</v>
      </c>
      <c r="H3034" s="195">
        <f t="shared" ca="1" si="238"/>
        <v>15.682431295970162</v>
      </c>
      <c r="O3034" s="154"/>
      <c r="P3034" s="154"/>
    </row>
    <row r="3035" spans="3:16" hidden="1" outlineLevel="2">
      <c r="C3035" s="179">
        <v>3011</v>
      </c>
      <c r="D3035" s="195">
        <f t="shared" ca="1" si="239"/>
        <v>2.3552028247662307</v>
      </c>
      <c r="E3035" s="195">
        <f t="shared" ca="1" si="235"/>
        <v>412.95760718735664</v>
      </c>
      <c r="F3035" s="195">
        <f t="shared" ca="1" si="236"/>
        <v>362.49206805638886</v>
      </c>
      <c r="G3035" s="195">
        <f t="shared" ca="1" si="237"/>
        <v>162.95760718735664</v>
      </c>
      <c r="H3035" s="195">
        <f t="shared" ca="1" si="238"/>
        <v>112.49206805638886</v>
      </c>
      <c r="O3035" s="154"/>
      <c r="P3035" s="154"/>
    </row>
    <row r="3036" spans="3:16" hidden="1" outlineLevel="2">
      <c r="C3036" s="179">
        <v>3012</v>
      </c>
      <c r="D3036" s="195">
        <f t="shared" ca="1" si="239"/>
        <v>6.5188611824157791E-2</v>
      </c>
      <c r="E3036" s="195">
        <f t="shared" ca="1" si="235"/>
        <v>249.68319432904391</v>
      </c>
      <c r="F3036" s="195">
        <f t="shared" ca="1" si="236"/>
        <v>251.56018993573784</v>
      </c>
      <c r="G3036" s="195">
        <f t="shared" ca="1" si="237"/>
        <v>0</v>
      </c>
      <c r="H3036" s="195">
        <f t="shared" ca="1" si="238"/>
        <v>1.5601899357378386</v>
      </c>
      <c r="O3036" s="154"/>
      <c r="P3036" s="154"/>
    </row>
    <row r="3037" spans="3:16" hidden="1" outlineLevel="2">
      <c r="C3037" s="179">
        <v>3013</v>
      </c>
      <c r="D3037" s="195">
        <f t="shared" ca="1" si="239"/>
        <v>2.0674279568769447</v>
      </c>
      <c r="E3037" s="195">
        <f t="shared" ca="1" si="235"/>
        <v>387.65520140002951</v>
      </c>
      <c r="F3037" s="195">
        <f t="shared" ca="1" si="236"/>
        <v>346.22698269797257</v>
      </c>
      <c r="G3037" s="195">
        <f t="shared" ca="1" si="237"/>
        <v>137.65520140002951</v>
      </c>
      <c r="H3037" s="195">
        <f t="shared" ca="1" si="238"/>
        <v>96.226982697972574</v>
      </c>
      <c r="O3037" s="154"/>
      <c r="P3037" s="154"/>
    </row>
    <row r="3038" spans="3:16" hidden="1" outlineLevel="2">
      <c r="C3038" s="179">
        <v>3014</v>
      </c>
      <c r="D3038" s="195">
        <f t="shared" ca="1" si="239"/>
        <v>-0.82446661293032986</v>
      </c>
      <c r="E3038" s="195">
        <f t="shared" ca="1" si="235"/>
        <v>205.35119939074031</v>
      </c>
      <c r="F3038" s="195">
        <f t="shared" ca="1" si="236"/>
        <v>218.27544737504678</v>
      </c>
      <c r="G3038" s="195">
        <f t="shared" ca="1" si="237"/>
        <v>0</v>
      </c>
      <c r="H3038" s="195">
        <f t="shared" ca="1" si="238"/>
        <v>0</v>
      </c>
      <c r="O3038" s="154"/>
      <c r="P3038" s="154"/>
    </row>
    <row r="3039" spans="3:16" hidden="1" outlineLevel="2">
      <c r="C3039" s="179">
        <v>3015</v>
      </c>
      <c r="D3039" s="195">
        <f t="shared" ca="1" si="239"/>
        <v>-4.4393538470179891E-2</v>
      </c>
      <c r="E3039" s="195">
        <f t="shared" ca="1" si="235"/>
        <v>243.74338570589563</v>
      </c>
      <c r="F3039" s="195">
        <f t="shared" ca="1" si="236"/>
        <v>247.20078844435324</v>
      </c>
      <c r="G3039" s="195">
        <f t="shared" ca="1" si="237"/>
        <v>0</v>
      </c>
      <c r="H3039" s="195">
        <f t="shared" ca="1" si="238"/>
        <v>0</v>
      </c>
      <c r="O3039" s="154"/>
      <c r="P3039" s="154"/>
    </row>
    <row r="3040" spans="3:16" hidden="1" outlineLevel="2">
      <c r="C3040" s="179">
        <v>3016</v>
      </c>
      <c r="D3040" s="195">
        <f t="shared" ca="1" si="239"/>
        <v>-6.9111130584660146E-2</v>
      </c>
      <c r="E3040" s="195">
        <f t="shared" ca="1" si="235"/>
        <v>242.42324169239765</v>
      </c>
      <c r="F3040" s="195">
        <f t="shared" ca="1" si="236"/>
        <v>246.22796127639273</v>
      </c>
      <c r="G3040" s="195">
        <f t="shared" ca="1" si="237"/>
        <v>0</v>
      </c>
      <c r="H3040" s="195">
        <f t="shared" ca="1" si="238"/>
        <v>0</v>
      </c>
      <c r="O3040" s="154"/>
      <c r="P3040" s="154"/>
    </row>
    <row r="3041" spans="3:16" hidden="1" outlineLevel="2">
      <c r="C3041" s="179">
        <v>3017</v>
      </c>
      <c r="D3041" s="195">
        <f t="shared" ca="1" si="239"/>
        <v>-0.39435657415072789</v>
      </c>
      <c r="E3041" s="195">
        <f t="shared" ca="1" si="235"/>
        <v>225.7038190327107</v>
      </c>
      <c r="F3041" s="195">
        <f t="shared" ca="1" si="236"/>
        <v>233.77805371317083</v>
      </c>
      <c r="G3041" s="195">
        <f t="shared" ca="1" si="237"/>
        <v>0</v>
      </c>
      <c r="H3041" s="195">
        <f t="shared" ca="1" si="238"/>
        <v>0</v>
      </c>
      <c r="O3041" s="154"/>
      <c r="P3041" s="154"/>
    </row>
    <row r="3042" spans="3:16" hidden="1" outlineLevel="2">
      <c r="C3042" s="179">
        <v>3018</v>
      </c>
      <c r="D3042" s="195">
        <f t="shared" ca="1" si="239"/>
        <v>0.63071149462230658</v>
      </c>
      <c r="E3042" s="195">
        <f t="shared" ca="1" si="235"/>
        <v>282.71721033332955</v>
      </c>
      <c r="F3042" s="195">
        <f t="shared" ca="1" si="236"/>
        <v>275.31028002760883</v>
      </c>
      <c r="G3042" s="195">
        <f t="shared" ca="1" si="237"/>
        <v>32.717210333329547</v>
      </c>
      <c r="H3042" s="195">
        <f t="shared" ca="1" si="238"/>
        <v>25.310280027608826</v>
      </c>
      <c r="O3042" s="154"/>
      <c r="P3042" s="154"/>
    </row>
    <row r="3043" spans="3:16" hidden="1" outlineLevel="2">
      <c r="C3043" s="179">
        <v>3019</v>
      </c>
      <c r="D3043" s="195">
        <f t="shared" ca="1" si="239"/>
        <v>0.2014211486580737</v>
      </c>
      <c r="E3043" s="195">
        <f t="shared" ca="1" si="235"/>
        <v>257.26979422519582</v>
      </c>
      <c r="F3043" s="195">
        <f t="shared" ca="1" si="236"/>
        <v>257.087147986628</v>
      </c>
      <c r="G3043" s="195">
        <f t="shared" ca="1" si="237"/>
        <v>7.2697942251958239</v>
      </c>
      <c r="H3043" s="195">
        <f t="shared" ca="1" si="238"/>
        <v>7.0871479866279969</v>
      </c>
      <c r="O3043" s="154"/>
      <c r="P3043" s="154"/>
    </row>
    <row r="3044" spans="3:16" hidden="1" outlineLevel="2">
      <c r="C3044" s="179">
        <v>3020</v>
      </c>
      <c r="D3044" s="195">
        <f t="shared" ca="1" si="239"/>
        <v>5.5251924549605473E-2</v>
      </c>
      <c r="E3044" s="195">
        <f t="shared" ca="1" si="235"/>
        <v>249.13866910421305</v>
      </c>
      <c r="F3044" s="195">
        <f t="shared" ca="1" si="236"/>
        <v>251.16173886106466</v>
      </c>
      <c r="G3044" s="195">
        <f t="shared" ca="1" si="237"/>
        <v>0</v>
      </c>
      <c r="H3044" s="195">
        <f t="shared" ca="1" si="238"/>
        <v>1.1617388610646628</v>
      </c>
      <c r="O3044" s="154"/>
      <c r="P3044" s="154"/>
    </row>
    <row r="3045" spans="3:16" hidden="1" outlineLevel="2">
      <c r="C3045" s="179">
        <v>3021</v>
      </c>
      <c r="D3045" s="195">
        <f t="shared" ca="1" si="239"/>
        <v>-0.15712471777856737</v>
      </c>
      <c r="E3045" s="195">
        <f t="shared" ca="1" si="235"/>
        <v>237.78030645260495</v>
      </c>
      <c r="F3045" s="195">
        <f t="shared" ca="1" si="236"/>
        <v>242.79493268288383</v>
      </c>
      <c r="G3045" s="195">
        <f t="shared" ca="1" si="237"/>
        <v>0</v>
      </c>
      <c r="H3045" s="195">
        <f t="shared" ca="1" si="238"/>
        <v>0</v>
      </c>
      <c r="O3045" s="154"/>
      <c r="P3045" s="154"/>
    </row>
    <row r="3046" spans="3:16" hidden="1" outlineLevel="2">
      <c r="C3046" s="179">
        <v>3022</v>
      </c>
      <c r="D3046" s="195">
        <f t="shared" ca="1" si="239"/>
        <v>1.2406116609258826</v>
      </c>
      <c r="E3046" s="195">
        <f t="shared" ca="1" si="235"/>
        <v>323.25832662240367</v>
      </c>
      <c r="F3046" s="195">
        <f t="shared" ca="1" si="236"/>
        <v>303.44325336457348</v>
      </c>
      <c r="G3046" s="195">
        <f t="shared" ca="1" si="237"/>
        <v>73.258326622403672</v>
      </c>
      <c r="H3046" s="195">
        <f t="shared" ca="1" si="238"/>
        <v>53.443253364573479</v>
      </c>
      <c r="O3046" s="154"/>
      <c r="P3046" s="154"/>
    </row>
    <row r="3047" spans="3:16" hidden="1" outlineLevel="2">
      <c r="C3047" s="179">
        <v>3023</v>
      </c>
      <c r="D3047" s="195">
        <f t="shared" ca="1" si="239"/>
        <v>-0.39698481098505251</v>
      </c>
      <c r="E3047" s="195">
        <f t="shared" ca="1" si="235"/>
        <v>225.57352063202509</v>
      </c>
      <c r="F3047" s="195">
        <f t="shared" ca="1" si="236"/>
        <v>233.68005670155506</v>
      </c>
      <c r="G3047" s="195">
        <f t="shared" ca="1" si="237"/>
        <v>0</v>
      </c>
      <c r="H3047" s="195">
        <f t="shared" ca="1" si="238"/>
        <v>0</v>
      </c>
      <c r="O3047" s="154"/>
      <c r="P3047" s="154"/>
    </row>
    <row r="3048" spans="3:16" hidden="1" outlineLevel="2">
      <c r="C3048" s="179">
        <v>3024</v>
      </c>
      <c r="D3048" s="195">
        <f t="shared" ca="1" si="239"/>
        <v>0.97845165255318645</v>
      </c>
      <c r="E3048" s="195">
        <f t="shared" ca="1" si="235"/>
        <v>305.164540927676</v>
      </c>
      <c r="F3048" s="195">
        <f t="shared" ca="1" si="236"/>
        <v>291.01443788495612</v>
      </c>
      <c r="G3048" s="195">
        <f t="shared" ca="1" si="237"/>
        <v>55.164540927676001</v>
      </c>
      <c r="H3048" s="195">
        <f t="shared" ca="1" si="238"/>
        <v>41.014437884956124</v>
      </c>
      <c r="O3048" s="154"/>
      <c r="P3048" s="154"/>
    </row>
    <row r="3049" spans="3:16" hidden="1" outlineLevel="2">
      <c r="C3049" s="179">
        <v>3025</v>
      </c>
      <c r="D3049" s="195">
        <f t="shared" ca="1" si="239"/>
        <v>1.2129181589773965</v>
      </c>
      <c r="E3049" s="195">
        <f t="shared" ca="1" si="235"/>
        <v>321.29736966349816</v>
      </c>
      <c r="F3049" s="195">
        <f t="shared" ca="1" si="236"/>
        <v>302.10563561041732</v>
      </c>
      <c r="G3049" s="195">
        <f t="shared" ca="1" si="237"/>
        <v>71.297369663498159</v>
      </c>
      <c r="H3049" s="195">
        <f t="shared" ca="1" si="238"/>
        <v>52.105635610417323</v>
      </c>
      <c r="O3049" s="154"/>
      <c r="P3049" s="154"/>
    </row>
    <row r="3050" spans="3:16" hidden="1" outlineLevel="2">
      <c r="C3050" s="179">
        <v>3026</v>
      </c>
      <c r="D3050" s="195">
        <f t="shared" ca="1" si="239"/>
        <v>-0.50789768064990415</v>
      </c>
      <c r="E3050" s="195">
        <f t="shared" ca="1" si="235"/>
        <v>220.14289144854342</v>
      </c>
      <c r="F3050" s="195">
        <f t="shared" ca="1" si="236"/>
        <v>229.58176595620731</v>
      </c>
      <c r="G3050" s="195">
        <f t="shared" ca="1" si="237"/>
        <v>0</v>
      </c>
      <c r="H3050" s="195">
        <f t="shared" ca="1" si="238"/>
        <v>0</v>
      </c>
      <c r="O3050" s="154"/>
      <c r="P3050" s="154"/>
    </row>
    <row r="3051" spans="3:16" hidden="1" outlineLevel="2">
      <c r="C3051" s="179">
        <v>3027</v>
      </c>
      <c r="D3051" s="195">
        <f t="shared" ca="1" si="239"/>
        <v>-0.10991470391992238</v>
      </c>
      <c r="E3051" s="195">
        <f t="shared" ca="1" si="235"/>
        <v>240.25958570931022</v>
      </c>
      <c r="F3051" s="195">
        <f t="shared" ca="1" si="236"/>
        <v>244.63039642805455</v>
      </c>
      <c r="G3051" s="195">
        <f t="shared" ca="1" si="237"/>
        <v>0</v>
      </c>
      <c r="H3051" s="195">
        <f t="shared" ca="1" si="238"/>
        <v>0</v>
      </c>
      <c r="O3051" s="154"/>
      <c r="P3051" s="154"/>
    </row>
    <row r="3052" spans="3:16" hidden="1" outlineLevel="2">
      <c r="C3052" s="179">
        <v>3028</v>
      </c>
      <c r="D3052" s="195">
        <f t="shared" ca="1" si="239"/>
        <v>1.5503042377987035</v>
      </c>
      <c r="E3052" s="195">
        <f t="shared" ca="1" si="235"/>
        <v>346.0198330031896</v>
      </c>
      <c r="F3052" s="195">
        <f t="shared" ca="1" si="236"/>
        <v>318.81121031009724</v>
      </c>
      <c r="G3052" s="195">
        <f t="shared" ca="1" si="237"/>
        <v>96.019833003189603</v>
      </c>
      <c r="H3052" s="195">
        <f t="shared" ca="1" si="238"/>
        <v>68.811210310097238</v>
      </c>
      <c r="O3052" s="154"/>
      <c r="P3052" s="154"/>
    </row>
    <row r="3053" spans="3:16" hidden="1" outlineLevel="2">
      <c r="C3053" s="179">
        <v>3029</v>
      </c>
      <c r="D3053" s="195">
        <f t="shared" ca="1" si="239"/>
        <v>5.5625747513166526E-2</v>
      </c>
      <c r="E3053" s="195">
        <f t="shared" ca="1" si="235"/>
        <v>249.1591328918598</v>
      </c>
      <c r="F3053" s="195">
        <f t="shared" ca="1" si="236"/>
        <v>251.17671735142991</v>
      </c>
      <c r="G3053" s="195">
        <f t="shared" ca="1" si="237"/>
        <v>0</v>
      </c>
      <c r="H3053" s="195">
        <f t="shared" ca="1" si="238"/>
        <v>1.1767173514299145</v>
      </c>
      <c r="O3053" s="154"/>
      <c r="P3053" s="154"/>
    </row>
    <row r="3054" spans="3:16" hidden="1" outlineLevel="2">
      <c r="C3054" s="179">
        <v>3030</v>
      </c>
      <c r="D3054" s="195">
        <f t="shared" ca="1" si="239"/>
        <v>1.019120413758476</v>
      </c>
      <c r="E3054" s="195">
        <f t="shared" ca="1" si="235"/>
        <v>307.90357767768012</v>
      </c>
      <c r="F3054" s="195">
        <f t="shared" ca="1" si="236"/>
        <v>292.90861542965297</v>
      </c>
      <c r="G3054" s="195">
        <f t="shared" ca="1" si="237"/>
        <v>57.903577677680119</v>
      </c>
      <c r="H3054" s="195">
        <f t="shared" ca="1" si="238"/>
        <v>42.908615429652968</v>
      </c>
      <c r="O3054" s="154"/>
      <c r="P3054" s="154"/>
    </row>
    <row r="3055" spans="3:16" hidden="1" outlineLevel="2">
      <c r="C3055" s="179">
        <v>3031</v>
      </c>
      <c r="D3055" s="195">
        <f t="shared" ca="1" si="239"/>
        <v>0.62092365747397038</v>
      </c>
      <c r="E3055" s="195">
        <f t="shared" ca="1" si="235"/>
        <v>282.10986856437609</v>
      </c>
      <c r="F3055" s="195">
        <f t="shared" ca="1" si="236"/>
        <v>274.8807378796422</v>
      </c>
      <c r="G3055" s="195">
        <f t="shared" ca="1" si="237"/>
        <v>32.109868564376086</v>
      </c>
      <c r="H3055" s="195">
        <f t="shared" ca="1" si="238"/>
        <v>24.880737879642197</v>
      </c>
      <c r="O3055" s="154"/>
      <c r="P3055" s="154"/>
    </row>
    <row r="3056" spans="3:16" hidden="1" outlineLevel="2">
      <c r="C3056" s="179">
        <v>3032</v>
      </c>
      <c r="D3056" s="195">
        <f t="shared" ca="1" si="239"/>
        <v>-0.78073106970682848</v>
      </c>
      <c r="E3056" s="195">
        <f t="shared" ca="1" si="235"/>
        <v>207.33400966240592</v>
      </c>
      <c r="F3056" s="195">
        <f t="shared" ca="1" si="236"/>
        <v>219.80368529584669</v>
      </c>
      <c r="G3056" s="195">
        <f t="shared" ca="1" si="237"/>
        <v>0</v>
      </c>
      <c r="H3056" s="195">
        <f t="shared" ca="1" si="238"/>
        <v>0</v>
      </c>
      <c r="O3056" s="154"/>
      <c r="P3056" s="154"/>
    </row>
    <row r="3057" spans="3:16" hidden="1" outlineLevel="2">
      <c r="C3057" s="179">
        <v>3033</v>
      </c>
      <c r="D3057" s="195">
        <f t="shared" ca="1" si="239"/>
        <v>-1.3326516166150648</v>
      </c>
      <c r="E3057" s="195">
        <f t="shared" ca="1" si="235"/>
        <v>183.65618740650424</v>
      </c>
      <c r="F3057" s="195">
        <f t="shared" ca="1" si="236"/>
        <v>201.27825169067458</v>
      </c>
      <c r="G3057" s="195">
        <f t="shared" ca="1" si="237"/>
        <v>0</v>
      </c>
      <c r="H3057" s="195">
        <f t="shared" ca="1" si="238"/>
        <v>0</v>
      </c>
      <c r="O3057" s="154"/>
      <c r="P3057" s="154"/>
    </row>
    <row r="3058" spans="3:16" hidden="1" outlineLevel="2">
      <c r="C3058" s="179">
        <v>3034</v>
      </c>
      <c r="D3058" s="195">
        <f t="shared" ca="1" si="239"/>
        <v>0.11381819664196172</v>
      </c>
      <c r="E3058" s="195">
        <f t="shared" ca="1" si="235"/>
        <v>252.36528315963898</v>
      </c>
      <c r="F3058" s="195">
        <f t="shared" ca="1" si="236"/>
        <v>253.51932229443236</v>
      </c>
      <c r="G3058" s="195">
        <f t="shared" ca="1" si="237"/>
        <v>2.3652831596389774</v>
      </c>
      <c r="H3058" s="195">
        <f t="shared" ca="1" si="238"/>
        <v>3.5193222944323566</v>
      </c>
      <c r="O3058" s="154"/>
      <c r="P3058" s="154"/>
    </row>
    <row r="3059" spans="3:16" hidden="1" outlineLevel="2">
      <c r="C3059" s="179">
        <v>3035</v>
      </c>
      <c r="D3059" s="195">
        <f t="shared" ca="1" si="239"/>
        <v>-0.25104632931434034</v>
      </c>
      <c r="E3059" s="195">
        <f t="shared" ca="1" si="235"/>
        <v>232.92374228564501</v>
      </c>
      <c r="F3059" s="195">
        <f t="shared" ca="1" si="236"/>
        <v>239.18423340652399</v>
      </c>
      <c r="G3059" s="195">
        <f t="shared" ca="1" si="237"/>
        <v>0</v>
      </c>
      <c r="H3059" s="195">
        <f t="shared" ca="1" si="238"/>
        <v>0</v>
      </c>
      <c r="O3059" s="154"/>
      <c r="P3059" s="154"/>
    </row>
    <row r="3060" spans="3:16" hidden="1" outlineLevel="2">
      <c r="C3060" s="179">
        <v>3036</v>
      </c>
      <c r="D3060" s="195">
        <f t="shared" ca="1" si="239"/>
        <v>-0.51202223574793226</v>
      </c>
      <c r="E3060" s="195">
        <f t="shared" ca="1" si="235"/>
        <v>219.94348184305051</v>
      </c>
      <c r="F3060" s="195">
        <f t="shared" ca="1" si="236"/>
        <v>229.43075541346289</v>
      </c>
      <c r="G3060" s="195">
        <f t="shared" ca="1" si="237"/>
        <v>0</v>
      </c>
      <c r="H3060" s="195">
        <f t="shared" ca="1" si="238"/>
        <v>0</v>
      </c>
      <c r="O3060" s="154"/>
      <c r="P3060" s="154"/>
    </row>
    <row r="3061" spans="3:16" hidden="1" outlineLevel="2">
      <c r="C3061" s="179">
        <v>3037</v>
      </c>
      <c r="D3061" s="195">
        <f t="shared" ca="1" si="239"/>
        <v>0.51181234306958445</v>
      </c>
      <c r="E3061" s="195">
        <f t="shared" ca="1" si="235"/>
        <v>275.42714090811808</v>
      </c>
      <c r="F3061" s="195">
        <f t="shared" ca="1" si="236"/>
        <v>270.13749356825525</v>
      </c>
      <c r="G3061" s="195">
        <f t="shared" ca="1" si="237"/>
        <v>25.427140908118076</v>
      </c>
      <c r="H3061" s="195">
        <f t="shared" ca="1" si="238"/>
        <v>20.137493568255252</v>
      </c>
      <c r="O3061" s="154"/>
      <c r="P3061" s="154"/>
    </row>
    <row r="3062" spans="3:16" hidden="1" outlineLevel="2">
      <c r="C3062" s="179">
        <v>3038</v>
      </c>
      <c r="D3062" s="195">
        <f t="shared" ca="1" si="239"/>
        <v>-0.24721022426784178</v>
      </c>
      <c r="E3062" s="195">
        <f t="shared" ca="1" si="235"/>
        <v>233.12014539319406</v>
      </c>
      <c r="F3062" s="195">
        <f t="shared" ca="1" si="236"/>
        <v>239.33065042878948</v>
      </c>
      <c r="G3062" s="195">
        <f t="shared" ca="1" si="237"/>
        <v>0</v>
      </c>
      <c r="H3062" s="195">
        <f t="shared" ca="1" si="238"/>
        <v>0</v>
      </c>
      <c r="O3062" s="154"/>
      <c r="P3062" s="154"/>
    </row>
    <row r="3063" spans="3:16" hidden="1" outlineLevel="2">
      <c r="C3063" s="179">
        <v>3039</v>
      </c>
      <c r="D3063" s="195">
        <f t="shared" ca="1" si="239"/>
        <v>0.99466758413214862</v>
      </c>
      <c r="E3063" s="195">
        <f t="shared" ca="1" si="235"/>
        <v>306.25374923025475</v>
      </c>
      <c r="F3063" s="195">
        <f t="shared" ca="1" si="236"/>
        <v>291.76823406652085</v>
      </c>
      <c r="G3063" s="195">
        <f t="shared" ca="1" si="237"/>
        <v>56.253749230254755</v>
      </c>
      <c r="H3063" s="195">
        <f t="shared" ca="1" si="238"/>
        <v>41.768234066520847</v>
      </c>
      <c r="O3063" s="154"/>
      <c r="P3063" s="154"/>
    </row>
    <row r="3064" spans="3:16" hidden="1" outlineLevel="2">
      <c r="C3064" s="179">
        <v>3040</v>
      </c>
      <c r="D3064" s="195">
        <f t="shared" ca="1" si="239"/>
        <v>-0.57426158620585421</v>
      </c>
      <c r="E3064" s="195">
        <f t="shared" ca="1" si="235"/>
        <v>216.95623493659326</v>
      </c>
      <c r="F3064" s="195">
        <f t="shared" ca="1" si="236"/>
        <v>227.16403436696442</v>
      </c>
      <c r="G3064" s="195">
        <f t="shared" ca="1" si="237"/>
        <v>0</v>
      </c>
      <c r="H3064" s="195">
        <f t="shared" ca="1" si="238"/>
        <v>0</v>
      </c>
      <c r="O3064" s="154"/>
      <c r="P3064" s="154"/>
    </row>
    <row r="3065" spans="3:16" hidden="1" outlineLevel="2">
      <c r="C3065" s="179">
        <v>3041</v>
      </c>
      <c r="D3065" s="195">
        <f t="shared" ca="1" si="239"/>
        <v>1.0962174057872194</v>
      </c>
      <c r="E3065" s="195">
        <f t="shared" ca="1" si="235"/>
        <v>313.16371132435819</v>
      </c>
      <c r="F3065" s="195">
        <f t="shared" ca="1" si="236"/>
        <v>296.53337052417845</v>
      </c>
      <c r="G3065" s="195">
        <f t="shared" ca="1" si="237"/>
        <v>63.163711324358189</v>
      </c>
      <c r="H3065" s="195">
        <f t="shared" ca="1" si="238"/>
        <v>46.533370524178451</v>
      </c>
      <c r="O3065" s="154"/>
      <c r="P3065" s="154"/>
    </row>
    <row r="3066" spans="3:16" hidden="1" outlineLevel="2">
      <c r="C3066" s="179">
        <v>3042</v>
      </c>
      <c r="D3066" s="195">
        <f t="shared" ca="1" si="239"/>
        <v>-1.1123317298795086</v>
      </c>
      <c r="E3066" s="195">
        <f t="shared" ca="1" si="235"/>
        <v>192.76526374707646</v>
      </c>
      <c r="F3066" s="195">
        <f t="shared" ca="1" si="236"/>
        <v>208.47838662125451</v>
      </c>
      <c r="G3066" s="195">
        <f t="shared" ca="1" si="237"/>
        <v>0</v>
      </c>
      <c r="H3066" s="195">
        <f t="shared" ca="1" si="238"/>
        <v>0</v>
      </c>
      <c r="O3066" s="154"/>
      <c r="P3066" s="154"/>
    </row>
    <row r="3067" spans="3:16" hidden="1" outlineLevel="2">
      <c r="C3067" s="179">
        <v>3043</v>
      </c>
      <c r="D3067" s="195">
        <f t="shared" ca="1" si="239"/>
        <v>1.8525542524362899</v>
      </c>
      <c r="E3067" s="195">
        <f t="shared" ca="1" si="235"/>
        <v>369.77886484272113</v>
      </c>
      <c r="F3067" s="195">
        <f t="shared" ca="1" si="236"/>
        <v>334.56002428660548</v>
      </c>
      <c r="G3067" s="195">
        <f t="shared" ca="1" si="237"/>
        <v>119.77886484272113</v>
      </c>
      <c r="H3067" s="195">
        <f t="shared" ca="1" si="238"/>
        <v>84.560024286605483</v>
      </c>
      <c r="O3067" s="154"/>
      <c r="P3067" s="154"/>
    </row>
    <row r="3068" spans="3:16" hidden="1" outlineLevel="2">
      <c r="C3068" s="179">
        <v>3044</v>
      </c>
      <c r="D3068" s="195">
        <f t="shared" ca="1" si="239"/>
        <v>-0.54613902844062956</v>
      </c>
      <c r="E3068" s="195">
        <f t="shared" ca="1" si="235"/>
        <v>218.30095058361192</v>
      </c>
      <c r="F3068" s="195">
        <f t="shared" ca="1" si="236"/>
        <v>228.18545490171164</v>
      </c>
      <c r="G3068" s="195">
        <f t="shared" ca="1" si="237"/>
        <v>0</v>
      </c>
      <c r="H3068" s="195">
        <f t="shared" ca="1" si="238"/>
        <v>0</v>
      </c>
      <c r="O3068" s="154"/>
      <c r="P3068" s="154"/>
    </row>
    <row r="3069" spans="3:16" hidden="1" outlineLevel="2">
      <c r="C3069" s="179">
        <v>3045</v>
      </c>
      <c r="D3069" s="195">
        <f t="shared" ca="1" si="239"/>
        <v>-0.25548585404865032</v>
      </c>
      <c r="E3069" s="195">
        <f t="shared" ca="1" si="235"/>
        <v>232.69665150020114</v>
      </c>
      <c r="F3069" s="195">
        <f t="shared" ca="1" si="236"/>
        <v>239.01489678708685</v>
      </c>
      <c r="G3069" s="195">
        <f t="shared" ca="1" si="237"/>
        <v>0</v>
      </c>
      <c r="H3069" s="195">
        <f t="shared" ca="1" si="238"/>
        <v>0</v>
      </c>
      <c r="O3069" s="154"/>
      <c r="P3069" s="154"/>
    </row>
    <row r="3070" spans="3:16" hidden="1" outlineLevel="2">
      <c r="C3070" s="179">
        <v>3046</v>
      </c>
      <c r="D3070" s="195">
        <f t="shared" ca="1" si="239"/>
        <v>-1.5024775092622407</v>
      </c>
      <c r="E3070" s="195">
        <f t="shared" ca="1" si="235"/>
        <v>176.92962418261357</v>
      </c>
      <c r="F3070" s="195">
        <f t="shared" ca="1" si="236"/>
        <v>195.89844409014216</v>
      </c>
      <c r="G3070" s="195">
        <f t="shared" ca="1" si="237"/>
        <v>0</v>
      </c>
      <c r="H3070" s="195">
        <f t="shared" ca="1" si="238"/>
        <v>0</v>
      </c>
      <c r="O3070" s="154"/>
      <c r="P3070" s="154"/>
    </row>
    <row r="3071" spans="3:16" hidden="1" outlineLevel="2">
      <c r="C3071" s="179">
        <v>3047</v>
      </c>
      <c r="D3071" s="195">
        <f t="shared" ca="1" si="239"/>
        <v>0.64006801005221037</v>
      </c>
      <c r="E3071" s="195">
        <f t="shared" ca="1" si="235"/>
        <v>283.29901062643398</v>
      </c>
      <c r="F3071" s="195">
        <f t="shared" ca="1" si="236"/>
        <v>275.72152098618341</v>
      </c>
      <c r="G3071" s="195">
        <f t="shared" ca="1" si="237"/>
        <v>33.299010626433983</v>
      </c>
      <c r="H3071" s="195">
        <f t="shared" ca="1" si="238"/>
        <v>25.721520986183407</v>
      </c>
      <c r="O3071" s="154"/>
      <c r="P3071" s="154"/>
    </row>
    <row r="3072" spans="3:16" hidden="1" outlineLevel="2">
      <c r="C3072" s="179">
        <v>3048</v>
      </c>
      <c r="D3072" s="195">
        <f t="shared" ca="1" si="239"/>
        <v>-9.8676294454976221E-2</v>
      </c>
      <c r="E3072" s="195">
        <f t="shared" ca="1" si="235"/>
        <v>240.85358092386733</v>
      </c>
      <c r="F3072" s="195">
        <f t="shared" ca="1" si="236"/>
        <v>245.06937192119258</v>
      </c>
      <c r="G3072" s="195">
        <f t="shared" ca="1" si="237"/>
        <v>0</v>
      </c>
      <c r="H3072" s="195">
        <f t="shared" ca="1" si="238"/>
        <v>0</v>
      </c>
      <c r="O3072" s="154"/>
      <c r="P3072" s="154"/>
    </row>
    <row r="3073" spans="3:16" hidden="1" outlineLevel="2">
      <c r="C3073" s="179">
        <v>3049</v>
      </c>
      <c r="D3073" s="195">
        <f t="shared" ca="1" si="239"/>
        <v>-0.81176773872620722</v>
      </c>
      <c r="E3073" s="195">
        <f t="shared" ca="1" si="235"/>
        <v>205.92495843715599</v>
      </c>
      <c r="F3073" s="195">
        <f t="shared" ca="1" si="236"/>
        <v>218.71808234407536</v>
      </c>
      <c r="G3073" s="195">
        <f t="shared" ca="1" si="237"/>
        <v>0</v>
      </c>
      <c r="H3073" s="195">
        <f t="shared" ca="1" si="238"/>
        <v>0</v>
      </c>
      <c r="O3073" s="154"/>
      <c r="P3073" s="154"/>
    </row>
    <row r="3074" spans="3:16" hidden="1" outlineLevel="2">
      <c r="C3074" s="179">
        <v>3050</v>
      </c>
      <c r="D3074" s="195">
        <f t="shared" ca="1" si="239"/>
        <v>1.6605436741642725</v>
      </c>
      <c r="E3074" s="195">
        <f t="shared" ca="1" si="235"/>
        <v>354.50321956648156</v>
      </c>
      <c r="F3074" s="195">
        <f t="shared" ca="1" si="236"/>
        <v>324.46748643333967</v>
      </c>
      <c r="G3074" s="195">
        <f t="shared" ca="1" si="237"/>
        <v>104.50321956648156</v>
      </c>
      <c r="H3074" s="195">
        <f t="shared" ca="1" si="238"/>
        <v>74.467486433339673</v>
      </c>
      <c r="O3074" s="154"/>
      <c r="P3074" s="154"/>
    </row>
    <row r="3075" spans="3:16" hidden="1" outlineLevel="2">
      <c r="C3075" s="179">
        <v>3051</v>
      </c>
      <c r="D3075" s="195">
        <f t="shared" ca="1" si="239"/>
        <v>-0.91110989534519127</v>
      </c>
      <c r="E3075" s="195">
        <f t="shared" ca="1" si="235"/>
        <v>201.47892646700453</v>
      </c>
      <c r="F3075" s="195">
        <f t="shared" ca="1" si="236"/>
        <v>215.27920134408649</v>
      </c>
      <c r="G3075" s="195">
        <f t="shared" ca="1" si="237"/>
        <v>0</v>
      </c>
      <c r="H3075" s="195">
        <f t="shared" ca="1" si="238"/>
        <v>0</v>
      </c>
      <c r="O3075" s="154"/>
      <c r="P3075" s="154"/>
    </row>
    <row r="3076" spans="3:16" hidden="1" outlineLevel="2">
      <c r="C3076" s="179">
        <v>3052</v>
      </c>
      <c r="D3076" s="195">
        <f t="shared" ca="1" si="239"/>
        <v>1.2778978315695548</v>
      </c>
      <c r="E3076" s="195">
        <f t="shared" ca="1" si="235"/>
        <v>325.91745150640855</v>
      </c>
      <c r="F3076" s="195">
        <f t="shared" ca="1" si="236"/>
        <v>305.25356430236752</v>
      </c>
      <c r="G3076" s="195">
        <f t="shared" ca="1" si="237"/>
        <v>75.917451506408554</v>
      </c>
      <c r="H3076" s="195">
        <f t="shared" ca="1" si="238"/>
        <v>55.253564302367522</v>
      </c>
      <c r="O3076" s="154"/>
      <c r="P3076" s="154"/>
    </row>
    <row r="3077" spans="3:16" hidden="1" outlineLevel="2">
      <c r="C3077" s="179">
        <v>3053</v>
      </c>
      <c r="D3077" s="195">
        <f t="shared" ca="1" si="239"/>
        <v>-0.25474924755211148</v>
      </c>
      <c r="E3077" s="195">
        <f t="shared" ca="1" si="235"/>
        <v>232.73431510566846</v>
      </c>
      <c r="F3077" s="195">
        <f t="shared" ca="1" si="236"/>
        <v>239.04298484221482</v>
      </c>
      <c r="G3077" s="195">
        <f t="shared" ca="1" si="237"/>
        <v>0</v>
      </c>
      <c r="H3077" s="195">
        <f t="shared" ca="1" si="238"/>
        <v>0</v>
      </c>
      <c r="O3077" s="154"/>
      <c r="P3077" s="154"/>
    </row>
    <row r="3078" spans="3:16" hidden="1" outlineLevel="2">
      <c r="C3078" s="179">
        <v>3054</v>
      </c>
      <c r="D3078" s="195">
        <f t="shared" ca="1" si="239"/>
        <v>-0.26910750346777773</v>
      </c>
      <c r="E3078" s="195">
        <f t="shared" ca="1" si="235"/>
        <v>232.00125713780457</v>
      </c>
      <c r="F3078" s="195">
        <f t="shared" ca="1" si="236"/>
        <v>238.49607461920218</v>
      </c>
      <c r="G3078" s="195">
        <f t="shared" ca="1" si="237"/>
        <v>0</v>
      </c>
      <c r="H3078" s="195">
        <f t="shared" ca="1" si="238"/>
        <v>0</v>
      </c>
      <c r="O3078" s="154"/>
      <c r="P3078" s="154"/>
    </row>
    <row r="3079" spans="3:16" hidden="1" outlineLevel="2">
      <c r="C3079" s="179">
        <v>3055</v>
      </c>
      <c r="D3079" s="195">
        <f t="shared" ca="1" si="239"/>
        <v>1.7039902941450744</v>
      </c>
      <c r="E3079" s="195">
        <f t="shared" ca="1" si="235"/>
        <v>357.90347672390078</v>
      </c>
      <c r="F3079" s="195">
        <f t="shared" ca="1" si="236"/>
        <v>326.72415988223827</v>
      </c>
      <c r="G3079" s="195">
        <f t="shared" ca="1" si="237"/>
        <v>107.90347672390078</v>
      </c>
      <c r="H3079" s="195">
        <f t="shared" ca="1" si="238"/>
        <v>76.724159882238268</v>
      </c>
      <c r="O3079" s="154"/>
      <c r="P3079" s="154"/>
    </row>
    <row r="3080" spans="3:16" hidden="1" outlineLevel="2">
      <c r="C3080" s="179">
        <v>3056</v>
      </c>
      <c r="D3080" s="195">
        <f t="shared" ca="1" si="239"/>
        <v>-0.57123099663041665</v>
      </c>
      <c r="E3080" s="195">
        <f t="shared" ca="1" si="235"/>
        <v>217.10074727505045</v>
      </c>
      <c r="F3080" s="195">
        <f t="shared" ca="1" si="236"/>
        <v>227.27388620358056</v>
      </c>
      <c r="G3080" s="195">
        <f t="shared" ca="1" si="237"/>
        <v>0</v>
      </c>
      <c r="H3080" s="195">
        <f t="shared" ca="1" si="238"/>
        <v>0</v>
      </c>
      <c r="O3080" s="154"/>
      <c r="P3080" s="154"/>
    </row>
    <row r="3081" spans="3:16" hidden="1" outlineLevel="2">
      <c r="C3081" s="179">
        <v>3057</v>
      </c>
      <c r="D3081" s="195">
        <f t="shared" ca="1" si="239"/>
        <v>-0.45605477924961035</v>
      </c>
      <c r="E3081" s="195">
        <f t="shared" ca="1" si="235"/>
        <v>222.66480874795545</v>
      </c>
      <c r="F3081" s="195">
        <f t="shared" ca="1" si="236"/>
        <v>231.48836536639936</v>
      </c>
      <c r="G3081" s="195">
        <f t="shared" ca="1" si="237"/>
        <v>0</v>
      </c>
      <c r="H3081" s="195">
        <f t="shared" ca="1" si="238"/>
        <v>0</v>
      </c>
      <c r="O3081" s="154"/>
      <c r="P3081" s="154"/>
    </row>
    <row r="3082" spans="3:16" hidden="1" outlineLevel="2">
      <c r="C3082" s="179">
        <v>3058</v>
      </c>
      <c r="D3082" s="195">
        <f t="shared" ca="1" si="239"/>
        <v>-0.25776060665076828</v>
      </c>
      <c r="E3082" s="195">
        <f t="shared" ca="1" si="235"/>
        <v>232.58037904377056</v>
      </c>
      <c r="F3082" s="195">
        <f t="shared" ca="1" si="236"/>
        <v>238.92817744381639</v>
      </c>
      <c r="G3082" s="195">
        <f t="shared" ca="1" si="237"/>
        <v>0</v>
      </c>
      <c r="H3082" s="195">
        <f t="shared" ca="1" si="238"/>
        <v>0</v>
      </c>
      <c r="O3082" s="154"/>
      <c r="P3082" s="154"/>
    </row>
    <row r="3083" spans="3:16" hidden="1" outlineLevel="2">
      <c r="C3083" s="179">
        <v>3059</v>
      </c>
      <c r="D3083" s="195">
        <f t="shared" ca="1" si="239"/>
        <v>6.7021247661457964E-2</v>
      </c>
      <c r="E3083" s="195">
        <f t="shared" ca="1" si="235"/>
        <v>249.7837517195542</v>
      </c>
      <c r="F3083" s="195">
        <f t="shared" ca="1" si="236"/>
        <v>251.6337457846781</v>
      </c>
      <c r="G3083" s="195">
        <f t="shared" ca="1" si="237"/>
        <v>0</v>
      </c>
      <c r="H3083" s="195">
        <f t="shared" ca="1" si="238"/>
        <v>1.6337457846780978</v>
      </c>
      <c r="O3083" s="154"/>
      <c r="P3083" s="154"/>
    </row>
    <row r="3084" spans="3:16" hidden="1" outlineLevel="2">
      <c r="C3084" s="179">
        <v>3060</v>
      </c>
      <c r="D3084" s="195">
        <f t="shared" ca="1" si="239"/>
        <v>6.6907401979284881E-2</v>
      </c>
      <c r="E3084" s="195">
        <f t="shared" ca="1" si="235"/>
        <v>249.77750378624427</v>
      </c>
      <c r="F3084" s="195">
        <f t="shared" ca="1" si="236"/>
        <v>251.629175774787</v>
      </c>
      <c r="G3084" s="195">
        <f t="shared" ca="1" si="237"/>
        <v>0</v>
      </c>
      <c r="H3084" s="195">
        <f t="shared" ca="1" si="238"/>
        <v>1.6291757747870008</v>
      </c>
      <c r="O3084" s="154"/>
      <c r="P3084" s="154"/>
    </row>
    <row r="3085" spans="3:16" hidden="1" outlineLevel="2">
      <c r="C3085" s="179">
        <v>3061</v>
      </c>
      <c r="D3085" s="195">
        <f t="shared" ca="1" si="239"/>
        <v>1.209270354417828</v>
      </c>
      <c r="E3085" s="195">
        <f t="shared" ca="1" si="235"/>
        <v>321.03995945092072</v>
      </c>
      <c r="F3085" s="195">
        <f t="shared" ca="1" si="236"/>
        <v>301.92988385605378</v>
      </c>
      <c r="G3085" s="195">
        <f t="shared" ca="1" si="237"/>
        <v>71.039959450920719</v>
      </c>
      <c r="H3085" s="195">
        <f t="shared" ca="1" si="238"/>
        <v>51.929883856053777</v>
      </c>
      <c r="O3085" s="154"/>
      <c r="P3085" s="154"/>
    </row>
    <row r="3086" spans="3:16" hidden="1" outlineLevel="2">
      <c r="C3086" s="179">
        <v>3062</v>
      </c>
      <c r="D3086" s="195">
        <f t="shared" ca="1" si="239"/>
        <v>0.6505675027545551</v>
      </c>
      <c r="E3086" s="195">
        <f t="shared" ca="1" si="235"/>
        <v>283.95330845139034</v>
      </c>
      <c r="F3086" s="195">
        <f t="shared" ca="1" si="236"/>
        <v>276.18372996990263</v>
      </c>
      <c r="G3086" s="195">
        <f t="shared" ca="1" si="237"/>
        <v>33.953308451390342</v>
      </c>
      <c r="H3086" s="195">
        <f t="shared" ca="1" si="238"/>
        <v>26.183729969902629</v>
      </c>
      <c r="O3086" s="154"/>
      <c r="P3086" s="154"/>
    </row>
    <row r="3087" spans="3:16" hidden="1" outlineLevel="2">
      <c r="C3087" s="179">
        <v>3063</v>
      </c>
      <c r="D3087" s="195">
        <f t="shared" ca="1" si="239"/>
        <v>0.17362177045277366</v>
      </c>
      <c r="E3087" s="195">
        <f t="shared" ca="1" si="235"/>
        <v>255.70318998197598</v>
      </c>
      <c r="F3087" s="195">
        <f t="shared" ca="1" si="236"/>
        <v>255.94955096947908</v>
      </c>
      <c r="G3087" s="195">
        <f t="shared" ca="1" si="237"/>
        <v>5.7031899819759815</v>
      </c>
      <c r="H3087" s="195">
        <f t="shared" ca="1" si="238"/>
        <v>5.9495509694790769</v>
      </c>
      <c r="O3087" s="154"/>
      <c r="P3087" s="154"/>
    </row>
    <row r="3088" spans="3:16" hidden="1" outlineLevel="2">
      <c r="C3088" s="179">
        <v>3064</v>
      </c>
      <c r="D3088" s="195">
        <f t="shared" ca="1" si="239"/>
        <v>0.97133662737834192</v>
      </c>
      <c r="E3088" s="195">
        <f t="shared" ca="1" si="235"/>
        <v>304.68785518770011</v>
      </c>
      <c r="F3088" s="195">
        <f t="shared" ca="1" si="236"/>
        <v>290.68431155304506</v>
      </c>
      <c r="G3088" s="195">
        <f t="shared" ca="1" si="237"/>
        <v>54.687855187700109</v>
      </c>
      <c r="H3088" s="195">
        <f t="shared" ca="1" si="238"/>
        <v>40.684311553045063</v>
      </c>
      <c r="O3088" s="154"/>
      <c r="P3088" s="154"/>
    </row>
    <row r="3089" spans="3:16" hidden="1" outlineLevel="2">
      <c r="C3089" s="179">
        <v>3065</v>
      </c>
      <c r="D3089" s="195">
        <f t="shared" ca="1" si="239"/>
        <v>-0.7296798182506905</v>
      </c>
      <c r="E3089" s="195">
        <f t="shared" ca="1" si="235"/>
        <v>209.67271751317327</v>
      </c>
      <c r="F3089" s="195">
        <f t="shared" ca="1" si="236"/>
        <v>221.60109327201866</v>
      </c>
      <c r="G3089" s="195">
        <f t="shared" ca="1" si="237"/>
        <v>0</v>
      </c>
      <c r="H3089" s="195">
        <f t="shared" ca="1" si="238"/>
        <v>0</v>
      </c>
      <c r="O3089" s="154"/>
      <c r="P3089" s="154"/>
    </row>
    <row r="3090" spans="3:16" hidden="1" outlineLevel="2">
      <c r="C3090" s="179">
        <v>3066</v>
      </c>
      <c r="D3090" s="195">
        <f t="shared" ca="1" si="239"/>
        <v>1.3184037413057565</v>
      </c>
      <c r="E3090" s="195">
        <f t="shared" ca="1" si="235"/>
        <v>328.8309920898804</v>
      </c>
      <c r="F3090" s="195">
        <f t="shared" ca="1" si="236"/>
        <v>307.2324408021795</v>
      </c>
      <c r="G3090" s="195">
        <f t="shared" ca="1" si="237"/>
        <v>78.830992089880397</v>
      </c>
      <c r="H3090" s="195">
        <f t="shared" ca="1" si="238"/>
        <v>57.232440802179497</v>
      </c>
      <c r="O3090" s="154"/>
      <c r="P3090" s="154"/>
    </row>
    <row r="3091" spans="3:16" hidden="1" outlineLevel="2">
      <c r="C3091" s="179">
        <v>3067</v>
      </c>
      <c r="D3091" s="195">
        <f t="shared" ca="1" si="239"/>
        <v>-1.4166371792121353</v>
      </c>
      <c r="E3091" s="195">
        <f t="shared" ca="1" si="235"/>
        <v>180.29826679385607</v>
      </c>
      <c r="F3091" s="195">
        <f t="shared" ca="1" si="236"/>
        <v>198.59950879478308</v>
      </c>
      <c r="G3091" s="195">
        <f t="shared" ca="1" si="237"/>
        <v>0</v>
      </c>
      <c r="H3091" s="195">
        <f t="shared" ca="1" si="238"/>
        <v>0</v>
      </c>
      <c r="O3091" s="154"/>
      <c r="P3091" s="154"/>
    </row>
    <row r="3092" spans="3:16" hidden="1" outlineLevel="2">
      <c r="C3092" s="179">
        <v>3068</v>
      </c>
      <c r="D3092" s="195">
        <f t="shared" ca="1" si="239"/>
        <v>0.13909713232519577</v>
      </c>
      <c r="E3092" s="195">
        <f t="shared" ca="1" si="235"/>
        <v>253.77086486903175</v>
      </c>
      <c r="F3092" s="195">
        <f t="shared" ca="1" si="236"/>
        <v>254.54375036133601</v>
      </c>
      <c r="G3092" s="195">
        <f t="shared" ca="1" si="237"/>
        <v>3.7708648690317546</v>
      </c>
      <c r="H3092" s="195">
        <f t="shared" ca="1" si="238"/>
        <v>4.5437503613360093</v>
      </c>
      <c r="O3092" s="154"/>
      <c r="P3092" s="154"/>
    </row>
    <row r="3093" spans="3:16" hidden="1" outlineLevel="2">
      <c r="C3093" s="179">
        <v>3069</v>
      </c>
      <c r="D3093" s="195">
        <f t="shared" ca="1" si="239"/>
        <v>-0.94637465688559586</v>
      </c>
      <c r="E3093" s="195">
        <f t="shared" ca="1" si="235"/>
        <v>199.92385544028696</v>
      </c>
      <c r="F3093" s="195">
        <f t="shared" ca="1" si="236"/>
        <v>214.07150533824324</v>
      </c>
      <c r="G3093" s="195">
        <f t="shared" ca="1" si="237"/>
        <v>0</v>
      </c>
      <c r="H3093" s="195">
        <f t="shared" ca="1" si="238"/>
        <v>0</v>
      </c>
      <c r="O3093" s="154"/>
      <c r="P3093" s="154"/>
    </row>
    <row r="3094" spans="3:16" hidden="1" outlineLevel="2">
      <c r="C3094" s="179">
        <v>3070</v>
      </c>
      <c r="D3094" s="195">
        <f t="shared" ca="1" si="239"/>
        <v>1.6472245056502</v>
      </c>
      <c r="E3094" s="195">
        <f t="shared" ca="1" si="235"/>
        <v>353.4673071110945</v>
      </c>
      <c r="F3094" s="195">
        <f t="shared" ca="1" si="236"/>
        <v>323.7787982545824</v>
      </c>
      <c r="G3094" s="195">
        <f t="shared" ca="1" si="237"/>
        <v>103.4673071110945</v>
      </c>
      <c r="H3094" s="195">
        <f t="shared" ca="1" si="238"/>
        <v>73.778798254582398</v>
      </c>
      <c r="O3094" s="154"/>
      <c r="P3094" s="154"/>
    </row>
    <row r="3095" spans="3:16" hidden="1" outlineLevel="2">
      <c r="C3095" s="179">
        <v>3071</v>
      </c>
      <c r="D3095" s="195">
        <f t="shared" ca="1" si="239"/>
        <v>0.96052037448901495</v>
      </c>
      <c r="E3095" s="195">
        <f t="shared" ca="1" si="235"/>
        <v>303.96462408159334</v>
      </c>
      <c r="F3095" s="195">
        <f t="shared" ca="1" si="236"/>
        <v>290.18317113389162</v>
      </c>
      <c r="G3095" s="195">
        <f t="shared" ca="1" si="237"/>
        <v>53.964624081593342</v>
      </c>
      <c r="H3095" s="195">
        <f t="shared" ca="1" si="238"/>
        <v>40.183171133891619</v>
      </c>
      <c r="O3095" s="154"/>
      <c r="P3095" s="154"/>
    </row>
    <row r="3096" spans="3:16" hidden="1" outlineLevel="2">
      <c r="C3096" s="179">
        <v>3072</v>
      </c>
      <c r="D3096" s="195">
        <f t="shared" ca="1" si="239"/>
        <v>-4.368029680187397E-2</v>
      </c>
      <c r="E3096" s="195">
        <f t="shared" ca="1" si="235"/>
        <v>243.78158581866592</v>
      </c>
      <c r="F3096" s="195">
        <f t="shared" ca="1" si="236"/>
        <v>247.22891696576391</v>
      </c>
      <c r="G3096" s="195">
        <f t="shared" ca="1" si="237"/>
        <v>0</v>
      </c>
      <c r="H3096" s="195">
        <f t="shared" ca="1" si="238"/>
        <v>0</v>
      </c>
      <c r="O3096" s="154"/>
      <c r="P3096" s="154"/>
    </row>
    <row r="3097" spans="3:16" hidden="1" outlineLevel="2">
      <c r="C3097" s="179">
        <v>3073</v>
      </c>
      <c r="D3097" s="195">
        <f t="shared" ca="1" si="239"/>
        <v>0.62666615757806809</v>
      </c>
      <c r="E3097" s="195">
        <f t="shared" ref="E3097:E3160" ca="1" si="240">$H$9 * EXP(($H$17 - $H$18 - ($H$11^2)/2)*$H$14 + $H$11*SQRT($H$14)*D3097)</f>
        <v>282.46603612870763</v>
      </c>
      <c r="F3097" s="195">
        <f t="shared" ref="F3097:F3160" ca="1" si="241">$H$9 * EXP(($H$17 - $H$18 - ($H$12^2)/2)*$H$14 + $H$12*SQRT($H$14)*D3097)</f>
        <v>275.13266788627425</v>
      </c>
      <c r="G3097" s="195">
        <f t="shared" ref="G3097:G3160" ca="1" si="242">MAX(E3097-$H$16, 0)</f>
        <v>32.466036128707628</v>
      </c>
      <c r="H3097" s="195">
        <f t="shared" ref="H3097:H3160" ca="1" si="243">MAX(F3097-$H$16, 0)</f>
        <v>25.132667886274248</v>
      </c>
      <c r="O3097" s="154"/>
      <c r="P3097" s="154"/>
    </row>
    <row r="3098" spans="3:16" hidden="1" outlineLevel="2">
      <c r="C3098" s="179">
        <v>3074</v>
      </c>
      <c r="D3098" s="195">
        <f t="shared" ref="D3098:D3161" ca="1" si="244">_xlfn.NORM.S.INV(RAND())</f>
        <v>-1.029893724212241</v>
      </c>
      <c r="E3098" s="195">
        <f t="shared" ca="1" si="240"/>
        <v>196.28861896798873</v>
      </c>
      <c r="F3098" s="195">
        <f t="shared" ca="1" si="241"/>
        <v>211.23822095576696</v>
      </c>
      <c r="G3098" s="195">
        <f t="shared" ca="1" si="242"/>
        <v>0</v>
      </c>
      <c r="H3098" s="195">
        <f t="shared" ca="1" si="243"/>
        <v>0</v>
      </c>
      <c r="O3098" s="154"/>
      <c r="P3098" s="154"/>
    </row>
    <row r="3099" spans="3:16" hidden="1" outlineLevel="2">
      <c r="C3099" s="179">
        <v>3075</v>
      </c>
      <c r="D3099" s="195">
        <f t="shared" ca="1" si="244"/>
        <v>-1.1682509738048621</v>
      </c>
      <c r="E3099" s="195">
        <f t="shared" ca="1" si="240"/>
        <v>190.41137504630663</v>
      </c>
      <c r="F3099" s="195">
        <f t="shared" ca="1" si="241"/>
        <v>206.62689262015044</v>
      </c>
      <c r="G3099" s="195">
        <f t="shared" ca="1" si="242"/>
        <v>0</v>
      </c>
      <c r="H3099" s="195">
        <f t="shared" ca="1" si="243"/>
        <v>0</v>
      </c>
      <c r="O3099" s="154"/>
      <c r="P3099" s="154"/>
    </row>
    <row r="3100" spans="3:16" hidden="1" outlineLevel="2">
      <c r="C3100" s="179">
        <v>3076</v>
      </c>
      <c r="D3100" s="195">
        <f t="shared" ca="1" si="244"/>
        <v>-0.6175184353970572</v>
      </c>
      <c r="E3100" s="195">
        <f t="shared" ca="1" si="240"/>
        <v>214.90400551922468</v>
      </c>
      <c r="F3100" s="195">
        <f t="shared" ca="1" si="241"/>
        <v>225.60184925067458</v>
      </c>
      <c r="G3100" s="195">
        <f t="shared" ca="1" si="242"/>
        <v>0</v>
      </c>
      <c r="H3100" s="195">
        <f t="shared" ca="1" si="243"/>
        <v>0</v>
      </c>
      <c r="O3100" s="154"/>
      <c r="P3100" s="154"/>
    </row>
    <row r="3101" spans="3:16" hidden="1" outlineLevel="2">
      <c r="C3101" s="179">
        <v>3077</v>
      </c>
      <c r="D3101" s="195">
        <f t="shared" ca="1" si="244"/>
        <v>0.1066307605866112</v>
      </c>
      <c r="E3101" s="195">
        <f t="shared" ca="1" si="240"/>
        <v>251.96706432130804</v>
      </c>
      <c r="F3101" s="195">
        <f t="shared" ca="1" si="241"/>
        <v>253.22880516739241</v>
      </c>
      <c r="G3101" s="195">
        <f t="shared" ca="1" si="242"/>
        <v>1.9670643213080439</v>
      </c>
      <c r="H3101" s="195">
        <f t="shared" ca="1" si="243"/>
        <v>3.2288051673924087</v>
      </c>
      <c r="O3101" s="154"/>
      <c r="P3101" s="154"/>
    </row>
    <row r="3102" spans="3:16" hidden="1" outlineLevel="2">
      <c r="C3102" s="179">
        <v>3078</v>
      </c>
      <c r="D3102" s="195">
        <f t="shared" ca="1" si="244"/>
        <v>-1.3635822643855751</v>
      </c>
      <c r="E3102" s="195">
        <f t="shared" ca="1" si="240"/>
        <v>182.4123008825112</v>
      </c>
      <c r="F3102" s="195">
        <f t="shared" ca="1" si="241"/>
        <v>200.28753272363565</v>
      </c>
      <c r="G3102" s="195">
        <f t="shared" ca="1" si="242"/>
        <v>0</v>
      </c>
      <c r="H3102" s="195">
        <f t="shared" ca="1" si="243"/>
        <v>0</v>
      </c>
      <c r="O3102" s="154"/>
      <c r="P3102" s="154"/>
    </row>
    <row r="3103" spans="3:16" hidden="1" outlineLevel="2">
      <c r="C3103" s="179">
        <v>3079</v>
      </c>
      <c r="D3103" s="195">
        <f t="shared" ca="1" si="244"/>
        <v>1.312678512426412</v>
      </c>
      <c r="E3103" s="195">
        <f t="shared" ca="1" si="240"/>
        <v>328.41760820816268</v>
      </c>
      <c r="F3103" s="195">
        <f t="shared" ca="1" si="241"/>
        <v>306.95196380475272</v>
      </c>
      <c r="G3103" s="195">
        <f t="shared" ca="1" si="242"/>
        <v>78.417608208162676</v>
      </c>
      <c r="H3103" s="195">
        <f t="shared" ca="1" si="243"/>
        <v>56.951963804752722</v>
      </c>
      <c r="O3103" s="154"/>
      <c r="P3103" s="154"/>
    </row>
    <row r="3104" spans="3:16" hidden="1" outlineLevel="2">
      <c r="C3104" s="179">
        <v>3080</v>
      </c>
      <c r="D3104" s="195">
        <f t="shared" ca="1" si="244"/>
        <v>0.13567445876185533</v>
      </c>
      <c r="E3104" s="195">
        <f t="shared" ca="1" si="240"/>
        <v>253.58009709105204</v>
      </c>
      <c r="F3104" s="195">
        <f t="shared" ca="1" si="241"/>
        <v>254.40480469778862</v>
      </c>
      <c r="G3104" s="195">
        <f t="shared" ca="1" si="242"/>
        <v>3.5800970910520391</v>
      </c>
      <c r="H3104" s="195">
        <f t="shared" ca="1" si="243"/>
        <v>4.4048046977886202</v>
      </c>
      <c r="O3104" s="154"/>
      <c r="P3104" s="154"/>
    </row>
    <row r="3105" spans="3:16" hidden="1" outlineLevel="2">
      <c r="C3105" s="179">
        <v>3081</v>
      </c>
      <c r="D3105" s="195">
        <f t="shared" ca="1" si="244"/>
        <v>0.85738190744318432</v>
      </c>
      <c r="E3105" s="195">
        <f t="shared" ca="1" si="240"/>
        <v>297.15390022161989</v>
      </c>
      <c r="F3105" s="195">
        <f t="shared" ca="1" si="241"/>
        <v>285.44772811682833</v>
      </c>
      <c r="G3105" s="195">
        <f t="shared" ca="1" si="242"/>
        <v>47.153900221619892</v>
      </c>
      <c r="H3105" s="195">
        <f t="shared" ca="1" si="243"/>
        <v>35.44772811682833</v>
      </c>
      <c r="O3105" s="154"/>
      <c r="P3105" s="154"/>
    </row>
    <row r="3106" spans="3:16" hidden="1" outlineLevel="2">
      <c r="C3106" s="179">
        <v>3082</v>
      </c>
      <c r="D3106" s="195">
        <f t="shared" ca="1" si="244"/>
        <v>-2.2169298168433356</v>
      </c>
      <c r="E3106" s="195">
        <f t="shared" ca="1" si="240"/>
        <v>151.22603970202448</v>
      </c>
      <c r="F3106" s="195">
        <f t="shared" ca="1" si="241"/>
        <v>174.79634817121772</v>
      </c>
      <c r="G3106" s="195">
        <f t="shared" ca="1" si="242"/>
        <v>0</v>
      </c>
      <c r="H3106" s="195">
        <f t="shared" ca="1" si="243"/>
        <v>0</v>
      </c>
      <c r="O3106" s="154"/>
      <c r="P3106" s="154"/>
    </row>
    <row r="3107" spans="3:16" hidden="1" outlineLevel="2">
      <c r="C3107" s="179">
        <v>3083</v>
      </c>
      <c r="D3107" s="195">
        <f t="shared" ca="1" si="244"/>
        <v>-0.9585938470145543</v>
      </c>
      <c r="E3107" s="195">
        <f t="shared" ca="1" si="240"/>
        <v>199.3878301824268</v>
      </c>
      <c r="F3107" s="195">
        <f t="shared" ca="1" si="241"/>
        <v>213.65462279737091</v>
      </c>
      <c r="G3107" s="195">
        <f t="shared" ca="1" si="242"/>
        <v>0</v>
      </c>
      <c r="H3107" s="195">
        <f t="shared" ca="1" si="243"/>
        <v>0</v>
      </c>
      <c r="O3107" s="154"/>
      <c r="P3107" s="154"/>
    </row>
    <row r="3108" spans="3:16" hidden="1" outlineLevel="2">
      <c r="C3108" s="179">
        <v>3084</v>
      </c>
      <c r="D3108" s="195">
        <f t="shared" ca="1" si="244"/>
        <v>0.63915452743323531</v>
      </c>
      <c r="E3108" s="195">
        <f t="shared" ca="1" si="240"/>
        <v>283.24215638979206</v>
      </c>
      <c r="F3108" s="195">
        <f t="shared" ca="1" si="241"/>
        <v>275.68134422274818</v>
      </c>
      <c r="G3108" s="195">
        <f t="shared" ca="1" si="242"/>
        <v>33.242156389792058</v>
      </c>
      <c r="H3108" s="195">
        <f t="shared" ca="1" si="243"/>
        <v>25.68134422274818</v>
      </c>
      <c r="O3108" s="154"/>
      <c r="P3108" s="154"/>
    </row>
    <row r="3109" spans="3:16" hidden="1" outlineLevel="2">
      <c r="C3109" s="179">
        <v>3085</v>
      </c>
      <c r="D3109" s="195">
        <f t="shared" ca="1" si="244"/>
        <v>0.22647179259643949</v>
      </c>
      <c r="E3109" s="195">
        <f t="shared" ca="1" si="240"/>
        <v>258.68971624062857</v>
      </c>
      <c r="F3109" s="195">
        <f t="shared" ca="1" si="241"/>
        <v>258.11659255241256</v>
      </c>
      <c r="G3109" s="195">
        <f t="shared" ca="1" si="242"/>
        <v>8.6897162406285702</v>
      </c>
      <c r="H3109" s="195">
        <f t="shared" ca="1" si="243"/>
        <v>8.1165925524125555</v>
      </c>
      <c r="O3109" s="154"/>
      <c r="P3109" s="154"/>
    </row>
    <row r="3110" spans="3:16" hidden="1" outlineLevel="2">
      <c r="C3110" s="179">
        <v>3086</v>
      </c>
      <c r="D3110" s="195">
        <f t="shared" ca="1" si="244"/>
        <v>9.1813365388069459E-2</v>
      </c>
      <c r="E3110" s="195">
        <f t="shared" ca="1" si="240"/>
        <v>251.14809062539345</v>
      </c>
      <c r="F3110" s="195">
        <f t="shared" ca="1" si="241"/>
        <v>252.63093426167342</v>
      </c>
      <c r="G3110" s="195">
        <f t="shared" ca="1" si="242"/>
        <v>1.1480906253934506</v>
      </c>
      <c r="H3110" s="195">
        <f t="shared" ca="1" si="243"/>
        <v>2.630934261673417</v>
      </c>
      <c r="O3110" s="154"/>
      <c r="P3110" s="154"/>
    </row>
    <row r="3111" spans="3:16" hidden="1" outlineLevel="2">
      <c r="C3111" s="179">
        <v>3087</v>
      </c>
      <c r="D3111" s="195">
        <f t="shared" ca="1" si="244"/>
        <v>0.69462937741528219</v>
      </c>
      <c r="E3111" s="195">
        <f t="shared" ca="1" si="240"/>
        <v>286.71563418694359</v>
      </c>
      <c r="F3111" s="195">
        <f t="shared" ca="1" si="241"/>
        <v>278.13188690432804</v>
      </c>
      <c r="G3111" s="195">
        <f t="shared" ca="1" si="242"/>
        <v>36.715634186943589</v>
      </c>
      <c r="H3111" s="195">
        <f t="shared" ca="1" si="243"/>
        <v>28.131886904328042</v>
      </c>
      <c r="O3111" s="154"/>
      <c r="P3111" s="154"/>
    </row>
    <row r="3112" spans="3:16" hidden="1" outlineLevel="2">
      <c r="C3112" s="179">
        <v>3088</v>
      </c>
      <c r="D3112" s="195">
        <f t="shared" ca="1" si="244"/>
        <v>-0.76459492375600957</v>
      </c>
      <c r="E3112" s="195">
        <f t="shared" ca="1" si="240"/>
        <v>208.07038887866295</v>
      </c>
      <c r="F3112" s="195">
        <f t="shared" ca="1" si="241"/>
        <v>220.37022390507155</v>
      </c>
      <c r="G3112" s="195">
        <f t="shared" ca="1" si="242"/>
        <v>0</v>
      </c>
      <c r="H3112" s="195">
        <f t="shared" ca="1" si="243"/>
        <v>0</v>
      </c>
      <c r="O3112" s="154"/>
      <c r="P3112" s="154"/>
    </row>
    <row r="3113" spans="3:16" hidden="1" outlineLevel="2">
      <c r="C3113" s="179">
        <v>3089</v>
      </c>
      <c r="D3113" s="195">
        <f t="shared" ca="1" si="244"/>
        <v>0.95128379874453861</v>
      </c>
      <c r="E3113" s="195">
        <f t="shared" ca="1" si="240"/>
        <v>303.34837753456156</v>
      </c>
      <c r="F3113" s="195">
        <f t="shared" ca="1" si="241"/>
        <v>289.7559045471441</v>
      </c>
      <c r="G3113" s="195">
        <f t="shared" ca="1" si="242"/>
        <v>53.348377534561564</v>
      </c>
      <c r="H3113" s="195">
        <f t="shared" ca="1" si="243"/>
        <v>39.755904547144098</v>
      </c>
      <c r="O3113" s="154"/>
      <c r="P3113" s="154"/>
    </row>
    <row r="3114" spans="3:16" hidden="1" outlineLevel="2">
      <c r="C3114" s="179">
        <v>3090</v>
      </c>
      <c r="D3114" s="195">
        <f t="shared" ca="1" si="244"/>
        <v>1.2653278105413621E-2</v>
      </c>
      <c r="E3114" s="195">
        <f t="shared" ca="1" si="240"/>
        <v>246.81771162270439</v>
      </c>
      <c r="F3114" s="195">
        <f t="shared" ca="1" si="241"/>
        <v>249.46071621325132</v>
      </c>
      <c r="G3114" s="195">
        <f t="shared" ca="1" si="242"/>
        <v>0</v>
      </c>
      <c r="H3114" s="195">
        <f t="shared" ca="1" si="243"/>
        <v>0</v>
      </c>
      <c r="O3114" s="154"/>
      <c r="P3114" s="154"/>
    </row>
    <row r="3115" spans="3:16" hidden="1" outlineLevel="2">
      <c r="C3115" s="179">
        <v>3091</v>
      </c>
      <c r="D3115" s="195">
        <f t="shared" ca="1" si="244"/>
        <v>1.2206885871264517</v>
      </c>
      <c r="E3115" s="195">
        <f t="shared" ca="1" si="240"/>
        <v>321.84638436343823</v>
      </c>
      <c r="F3115" s="195">
        <f t="shared" ca="1" si="241"/>
        <v>302.48035711421915</v>
      </c>
      <c r="G3115" s="195">
        <f t="shared" ca="1" si="242"/>
        <v>71.846384363438233</v>
      </c>
      <c r="H3115" s="195">
        <f t="shared" ca="1" si="243"/>
        <v>52.480357114219146</v>
      </c>
      <c r="O3115" s="154"/>
      <c r="P3115" s="154"/>
    </row>
    <row r="3116" spans="3:16" hidden="1" outlineLevel="2">
      <c r="C3116" s="179">
        <v>3092</v>
      </c>
      <c r="D3116" s="195">
        <f t="shared" ca="1" si="244"/>
        <v>-0.66703721859497134</v>
      </c>
      <c r="E3116" s="195">
        <f t="shared" ca="1" si="240"/>
        <v>212.57851211597932</v>
      </c>
      <c r="F3116" s="195">
        <f t="shared" ca="1" si="241"/>
        <v>223.82670353730913</v>
      </c>
      <c r="G3116" s="195">
        <f t="shared" ca="1" si="242"/>
        <v>0</v>
      </c>
      <c r="H3116" s="195">
        <f t="shared" ca="1" si="243"/>
        <v>0</v>
      </c>
      <c r="O3116" s="154"/>
      <c r="P3116" s="154"/>
    </row>
    <row r="3117" spans="3:16" hidden="1" outlineLevel="2">
      <c r="C3117" s="179">
        <v>3093</v>
      </c>
      <c r="D3117" s="195">
        <f t="shared" ca="1" si="244"/>
        <v>0.28634634550477139</v>
      </c>
      <c r="E3117" s="195">
        <f t="shared" ca="1" si="240"/>
        <v>262.1153608272532</v>
      </c>
      <c r="F3117" s="195">
        <f t="shared" ca="1" si="241"/>
        <v>260.5938412419045</v>
      </c>
      <c r="G3117" s="195">
        <f t="shared" ca="1" si="242"/>
        <v>12.115360827253198</v>
      </c>
      <c r="H3117" s="195">
        <f t="shared" ca="1" si="243"/>
        <v>10.593841241904499</v>
      </c>
      <c r="O3117" s="154"/>
      <c r="P3117" s="154"/>
    </row>
    <row r="3118" spans="3:16" hidden="1" outlineLevel="2">
      <c r="C3118" s="179">
        <v>3094</v>
      </c>
      <c r="D3118" s="195">
        <f t="shared" ca="1" si="244"/>
        <v>1.3857283990655365</v>
      </c>
      <c r="E3118" s="195">
        <f t="shared" ca="1" si="240"/>
        <v>333.7313074386924</v>
      </c>
      <c r="F3118" s="195">
        <f t="shared" ca="1" si="241"/>
        <v>310.54994240437884</v>
      </c>
      <c r="G3118" s="195">
        <f t="shared" ca="1" si="242"/>
        <v>83.731307438692397</v>
      </c>
      <c r="H3118" s="195">
        <f t="shared" ca="1" si="243"/>
        <v>60.549942404378839</v>
      </c>
      <c r="O3118" s="154"/>
      <c r="P3118" s="154"/>
    </row>
    <row r="3119" spans="3:16" hidden="1" outlineLevel="2">
      <c r="C3119" s="179">
        <v>3095</v>
      </c>
      <c r="D3119" s="195">
        <f t="shared" ca="1" si="244"/>
        <v>-0.10605082020401535</v>
      </c>
      <c r="E3119" s="195">
        <f t="shared" ca="1" si="240"/>
        <v>240.46364210057257</v>
      </c>
      <c r="F3119" s="195">
        <f t="shared" ca="1" si="241"/>
        <v>244.78123206442274</v>
      </c>
      <c r="G3119" s="195">
        <f t="shared" ca="1" si="242"/>
        <v>0</v>
      </c>
      <c r="H3119" s="195">
        <f t="shared" ca="1" si="243"/>
        <v>0</v>
      </c>
      <c r="O3119" s="154"/>
      <c r="P3119" s="154"/>
    </row>
    <row r="3120" spans="3:16" hidden="1" outlineLevel="2">
      <c r="C3120" s="179">
        <v>3096</v>
      </c>
      <c r="D3120" s="195">
        <f t="shared" ca="1" si="244"/>
        <v>-1.9911917337851543</v>
      </c>
      <c r="E3120" s="195">
        <f t="shared" ca="1" si="240"/>
        <v>158.91569914625157</v>
      </c>
      <c r="F3120" s="195">
        <f t="shared" ca="1" si="241"/>
        <v>181.20572899196591</v>
      </c>
      <c r="G3120" s="195">
        <f t="shared" ca="1" si="242"/>
        <v>0</v>
      </c>
      <c r="H3120" s="195">
        <f t="shared" ca="1" si="243"/>
        <v>0</v>
      </c>
      <c r="O3120" s="154"/>
      <c r="P3120" s="154"/>
    </row>
    <row r="3121" spans="3:16" hidden="1" outlineLevel="2">
      <c r="C3121" s="179">
        <v>3097</v>
      </c>
      <c r="D3121" s="195">
        <f t="shared" ca="1" si="244"/>
        <v>0.32984184140821604</v>
      </c>
      <c r="E3121" s="195">
        <f t="shared" ca="1" si="240"/>
        <v>264.63231135643179</v>
      </c>
      <c r="F3121" s="195">
        <f t="shared" ca="1" si="241"/>
        <v>262.40831908304597</v>
      </c>
      <c r="G3121" s="195">
        <f t="shared" ca="1" si="242"/>
        <v>14.632311356431785</v>
      </c>
      <c r="H3121" s="195">
        <f t="shared" ca="1" si="243"/>
        <v>12.408319083045967</v>
      </c>
      <c r="O3121" s="154"/>
      <c r="P3121" s="154"/>
    </row>
    <row r="3122" spans="3:16" hidden="1" outlineLevel="2">
      <c r="C3122" s="179">
        <v>3098</v>
      </c>
      <c r="D3122" s="195">
        <f t="shared" ca="1" si="244"/>
        <v>1.3299178365733066</v>
      </c>
      <c r="E3122" s="195">
        <f t="shared" ca="1" si="240"/>
        <v>329.66393088595936</v>
      </c>
      <c r="F3122" s="195">
        <f t="shared" ca="1" si="241"/>
        <v>307.79728860985654</v>
      </c>
      <c r="G3122" s="195">
        <f t="shared" ca="1" si="242"/>
        <v>79.66393088595936</v>
      </c>
      <c r="H3122" s="195">
        <f t="shared" ca="1" si="243"/>
        <v>57.797288609856537</v>
      </c>
      <c r="O3122" s="154"/>
      <c r="P3122" s="154"/>
    </row>
    <row r="3123" spans="3:16" hidden="1" outlineLevel="2">
      <c r="C3123" s="179">
        <v>3099</v>
      </c>
      <c r="D3123" s="195">
        <f t="shared" ca="1" si="244"/>
        <v>-0.57946003250137401</v>
      </c>
      <c r="E3123" s="195">
        <f t="shared" ca="1" si="240"/>
        <v>216.70857328301634</v>
      </c>
      <c r="F3123" s="195">
        <f t="shared" ca="1" si="241"/>
        <v>226.97572639529446</v>
      </c>
      <c r="G3123" s="195">
        <f t="shared" ca="1" si="242"/>
        <v>0</v>
      </c>
      <c r="H3123" s="195">
        <f t="shared" ca="1" si="243"/>
        <v>0</v>
      </c>
      <c r="O3123" s="154"/>
      <c r="P3123" s="154"/>
    </row>
    <row r="3124" spans="3:16" hidden="1" outlineLevel="2">
      <c r="C3124" s="179">
        <v>3100</v>
      </c>
      <c r="D3124" s="195">
        <f t="shared" ca="1" si="244"/>
        <v>1.2896531675925789</v>
      </c>
      <c r="E3124" s="195">
        <f t="shared" ca="1" si="240"/>
        <v>326.76032948579478</v>
      </c>
      <c r="F3124" s="195">
        <f t="shared" ca="1" si="241"/>
        <v>305.8265433072238</v>
      </c>
      <c r="G3124" s="195">
        <f t="shared" ca="1" si="242"/>
        <v>76.760329485794784</v>
      </c>
      <c r="H3124" s="195">
        <f t="shared" ca="1" si="243"/>
        <v>55.826543307223801</v>
      </c>
      <c r="O3124" s="154"/>
      <c r="P3124" s="154"/>
    </row>
    <row r="3125" spans="3:16" hidden="1" outlineLevel="2">
      <c r="C3125" s="179">
        <v>3101</v>
      </c>
      <c r="D3125" s="195">
        <f t="shared" ca="1" si="244"/>
        <v>0.18011061878943202</v>
      </c>
      <c r="E3125" s="195">
        <f t="shared" ca="1" si="240"/>
        <v>256.06800647345989</v>
      </c>
      <c r="F3125" s="195">
        <f t="shared" ca="1" si="241"/>
        <v>256.21463430848218</v>
      </c>
      <c r="G3125" s="195">
        <f t="shared" ca="1" si="242"/>
        <v>6.0680064734598886</v>
      </c>
      <c r="H3125" s="195">
        <f t="shared" ca="1" si="243"/>
        <v>6.2146343084821751</v>
      </c>
      <c r="O3125" s="154"/>
      <c r="P3125" s="154"/>
    </row>
    <row r="3126" spans="3:16" hidden="1" outlineLevel="2">
      <c r="C3126" s="179">
        <v>3102</v>
      </c>
      <c r="D3126" s="195">
        <f t="shared" ca="1" si="244"/>
        <v>0.72472917512612101</v>
      </c>
      <c r="E3126" s="195">
        <f t="shared" ca="1" si="240"/>
        <v>288.61808261740117</v>
      </c>
      <c r="F3126" s="195">
        <f t="shared" ca="1" si="241"/>
        <v>279.47061722484165</v>
      </c>
      <c r="G3126" s="195">
        <f t="shared" ca="1" si="242"/>
        <v>38.618082617401171</v>
      </c>
      <c r="H3126" s="195">
        <f t="shared" ca="1" si="243"/>
        <v>29.470617224841646</v>
      </c>
      <c r="O3126" s="154"/>
      <c r="P3126" s="154"/>
    </row>
    <row r="3127" spans="3:16" hidden="1" outlineLevel="2">
      <c r="C3127" s="179">
        <v>3103</v>
      </c>
      <c r="D3127" s="195">
        <f t="shared" ca="1" si="244"/>
        <v>-0.42169425497703333</v>
      </c>
      <c r="E3127" s="195">
        <f t="shared" ca="1" si="240"/>
        <v>224.35218848264273</v>
      </c>
      <c r="F3127" s="195">
        <f t="shared" ca="1" si="241"/>
        <v>232.76074120236973</v>
      </c>
      <c r="G3127" s="195">
        <f t="shared" ca="1" si="242"/>
        <v>0</v>
      </c>
      <c r="H3127" s="195">
        <f t="shared" ca="1" si="243"/>
        <v>0</v>
      </c>
      <c r="O3127" s="154"/>
      <c r="P3127" s="154"/>
    </row>
    <row r="3128" spans="3:16" hidden="1" outlineLevel="2">
      <c r="C3128" s="179">
        <v>3104</v>
      </c>
      <c r="D3128" s="195">
        <f t="shared" ca="1" si="244"/>
        <v>-0.95445906395042146</v>
      </c>
      <c r="E3128" s="195">
        <f t="shared" ca="1" si="240"/>
        <v>199.56905168746812</v>
      </c>
      <c r="F3128" s="195">
        <f t="shared" ca="1" si="241"/>
        <v>213.79559838092064</v>
      </c>
      <c r="G3128" s="195">
        <f t="shared" ca="1" si="242"/>
        <v>0</v>
      </c>
      <c r="H3128" s="195">
        <f t="shared" ca="1" si="243"/>
        <v>0</v>
      </c>
      <c r="O3128" s="154"/>
      <c r="P3128" s="154"/>
    </row>
    <row r="3129" spans="3:16" hidden="1" outlineLevel="2">
      <c r="C3129" s="179">
        <v>3105</v>
      </c>
      <c r="D3129" s="195">
        <f t="shared" ca="1" si="244"/>
        <v>0.36701141631178275</v>
      </c>
      <c r="E3129" s="195">
        <f t="shared" ca="1" si="240"/>
        <v>266.80234328937297</v>
      </c>
      <c r="F3129" s="195">
        <f t="shared" ca="1" si="241"/>
        <v>263.96890993611191</v>
      </c>
      <c r="G3129" s="195">
        <f t="shared" ca="1" si="242"/>
        <v>16.802343289372971</v>
      </c>
      <c r="H3129" s="195">
        <f t="shared" ca="1" si="243"/>
        <v>13.968909936111913</v>
      </c>
      <c r="O3129" s="154"/>
      <c r="P3129" s="154"/>
    </row>
    <row r="3130" spans="3:16" hidden="1" outlineLevel="2">
      <c r="C3130" s="179">
        <v>3106</v>
      </c>
      <c r="D3130" s="195">
        <f t="shared" ca="1" si="244"/>
        <v>-0.32760643110538623</v>
      </c>
      <c r="E3130" s="195">
        <f t="shared" ca="1" si="240"/>
        <v>229.03839612579094</v>
      </c>
      <c r="F3130" s="195">
        <f t="shared" ca="1" si="241"/>
        <v>236.28073714168238</v>
      </c>
      <c r="G3130" s="195">
        <f t="shared" ca="1" si="242"/>
        <v>0</v>
      </c>
      <c r="H3130" s="195">
        <f t="shared" ca="1" si="243"/>
        <v>0</v>
      </c>
      <c r="O3130" s="154"/>
      <c r="P3130" s="154"/>
    </row>
    <row r="3131" spans="3:16" hidden="1" outlineLevel="2">
      <c r="C3131" s="179">
        <v>3107</v>
      </c>
      <c r="D3131" s="195">
        <f t="shared" ca="1" si="244"/>
        <v>0.3721594566957791</v>
      </c>
      <c r="E3131" s="195">
        <f t="shared" ca="1" si="240"/>
        <v>267.10429555528646</v>
      </c>
      <c r="F3131" s="195">
        <f t="shared" ca="1" si="241"/>
        <v>264.18578454396089</v>
      </c>
      <c r="G3131" s="195">
        <f t="shared" ca="1" si="242"/>
        <v>17.104295555286456</v>
      </c>
      <c r="H3131" s="195">
        <f t="shared" ca="1" si="243"/>
        <v>14.185784543960892</v>
      </c>
      <c r="O3131" s="154"/>
      <c r="P3131" s="154"/>
    </row>
    <row r="3132" spans="3:16" hidden="1" outlineLevel="2">
      <c r="C3132" s="179">
        <v>3108</v>
      </c>
      <c r="D3132" s="195">
        <f t="shared" ca="1" si="244"/>
        <v>-0.69341846509230232</v>
      </c>
      <c r="E3132" s="195">
        <f t="shared" ca="1" si="240"/>
        <v>211.34989182079607</v>
      </c>
      <c r="F3132" s="195">
        <f t="shared" ca="1" si="241"/>
        <v>222.88670041396878</v>
      </c>
      <c r="G3132" s="195">
        <f t="shared" ca="1" si="242"/>
        <v>0</v>
      </c>
      <c r="H3132" s="195">
        <f t="shared" ca="1" si="243"/>
        <v>0</v>
      </c>
      <c r="O3132" s="154"/>
      <c r="P3132" s="154"/>
    </row>
    <row r="3133" spans="3:16" hidden="1" outlineLevel="2">
      <c r="C3133" s="179">
        <v>3109</v>
      </c>
      <c r="D3133" s="195">
        <f t="shared" ca="1" si="244"/>
        <v>2.3571299559347763</v>
      </c>
      <c r="E3133" s="195">
        <f t="shared" ca="1" si="240"/>
        <v>413.13249911438533</v>
      </c>
      <c r="F3133" s="195">
        <f t="shared" ca="1" si="241"/>
        <v>362.60352629622327</v>
      </c>
      <c r="G3133" s="195">
        <f t="shared" ca="1" si="242"/>
        <v>163.13249911438533</v>
      </c>
      <c r="H3133" s="195">
        <f t="shared" ca="1" si="243"/>
        <v>112.60352629622327</v>
      </c>
      <c r="O3133" s="154"/>
      <c r="P3133" s="154"/>
    </row>
    <row r="3134" spans="3:16" hidden="1" outlineLevel="2">
      <c r="C3134" s="179">
        <v>3110</v>
      </c>
      <c r="D3134" s="195">
        <f t="shared" ca="1" si="244"/>
        <v>0.85605231626034917</v>
      </c>
      <c r="E3134" s="195">
        <f t="shared" ca="1" si="240"/>
        <v>297.06710472429677</v>
      </c>
      <c r="F3134" s="195">
        <f t="shared" ca="1" si="241"/>
        <v>285.38718924865105</v>
      </c>
      <c r="G3134" s="195">
        <f t="shared" ca="1" si="242"/>
        <v>47.067104724296769</v>
      </c>
      <c r="H3134" s="195">
        <f t="shared" ca="1" si="243"/>
        <v>35.387189248651055</v>
      </c>
      <c r="O3134" s="154"/>
      <c r="P3134" s="154"/>
    </row>
    <row r="3135" spans="3:16" hidden="1" outlineLevel="2">
      <c r="C3135" s="179">
        <v>3111</v>
      </c>
      <c r="D3135" s="195">
        <f t="shared" ca="1" si="244"/>
        <v>-1.349481356359759</v>
      </c>
      <c r="E3135" s="195">
        <f t="shared" ca="1" si="240"/>
        <v>182.97832535328155</v>
      </c>
      <c r="F3135" s="195">
        <f t="shared" ca="1" si="241"/>
        <v>200.73858325067559</v>
      </c>
      <c r="G3135" s="195">
        <f t="shared" ca="1" si="242"/>
        <v>0</v>
      </c>
      <c r="H3135" s="195">
        <f t="shared" ca="1" si="243"/>
        <v>0</v>
      </c>
      <c r="O3135" s="154"/>
      <c r="P3135" s="154"/>
    </row>
    <row r="3136" spans="3:16" hidden="1" outlineLevel="2">
      <c r="C3136" s="179">
        <v>3112</v>
      </c>
      <c r="D3136" s="195">
        <f t="shared" ca="1" si="244"/>
        <v>-0.38074357094858702</v>
      </c>
      <c r="E3136" s="195">
        <f t="shared" ca="1" si="240"/>
        <v>226.37990756610566</v>
      </c>
      <c r="F3136" s="195">
        <f t="shared" ca="1" si="241"/>
        <v>234.28628918819879</v>
      </c>
      <c r="G3136" s="195">
        <f t="shared" ca="1" si="242"/>
        <v>0</v>
      </c>
      <c r="H3136" s="195">
        <f t="shared" ca="1" si="243"/>
        <v>0</v>
      </c>
      <c r="O3136" s="154"/>
      <c r="P3136" s="154"/>
    </row>
    <row r="3137" spans="3:16" hidden="1" outlineLevel="2">
      <c r="C3137" s="179">
        <v>3113</v>
      </c>
      <c r="D3137" s="195">
        <f t="shared" ca="1" si="244"/>
        <v>-0.97774458315466373</v>
      </c>
      <c r="E3137" s="195">
        <f t="shared" ca="1" si="240"/>
        <v>198.55062517975452</v>
      </c>
      <c r="F3137" s="195">
        <f t="shared" ca="1" si="241"/>
        <v>213.00288910511944</v>
      </c>
      <c r="G3137" s="195">
        <f t="shared" ca="1" si="242"/>
        <v>0</v>
      </c>
      <c r="H3137" s="195">
        <f t="shared" ca="1" si="243"/>
        <v>0</v>
      </c>
      <c r="O3137" s="154"/>
      <c r="P3137" s="154"/>
    </row>
    <row r="3138" spans="3:16" hidden="1" outlineLevel="2">
      <c r="C3138" s="179">
        <v>3114</v>
      </c>
      <c r="D3138" s="195">
        <f t="shared" ca="1" si="244"/>
        <v>0.2606748189380545</v>
      </c>
      <c r="E3138" s="195">
        <f t="shared" ca="1" si="240"/>
        <v>260.64107732108863</v>
      </c>
      <c r="F3138" s="195">
        <f t="shared" ca="1" si="241"/>
        <v>259.52880963359837</v>
      </c>
      <c r="G3138" s="195">
        <f t="shared" ca="1" si="242"/>
        <v>10.64107732108863</v>
      </c>
      <c r="H3138" s="195">
        <f t="shared" ca="1" si="243"/>
        <v>9.528809633598371</v>
      </c>
      <c r="O3138" s="154"/>
      <c r="P3138" s="154"/>
    </row>
    <row r="3139" spans="3:16" hidden="1" outlineLevel="2">
      <c r="C3139" s="179">
        <v>3115</v>
      </c>
      <c r="D3139" s="195">
        <f t="shared" ca="1" si="244"/>
        <v>-2.3602593390100921</v>
      </c>
      <c r="E3139" s="195">
        <f t="shared" ca="1" si="240"/>
        <v>146.53787456310025</v>
      </c>
      <c r="F3139" s="195">
        <f t="shared" ca="1" si="241"/>
        <v>170.84497512065326</v>
      </c>
      <c r="G3139" s="195">
        <f t="shared" ca="1" si="242"/>
        <v>0</v>
      </c>
      <c r="H3139" s="195">
        <f t="shared" ca="1" si="243"/>
        <v>0</v>
      </c>
      <c r="O3139" s="154"/>
      <c r="P3139" s="154"/>
    </row>
    <row r="3140" spans="3:16" hidden="1" outlineLevel="2">
      <c r="C3140" s="179">
        <v>3116</v>
      </c>
      <c r="D3140" s="195">
        <f t="shared" ca="1" si="244"/>
        <v>-0.25859035949491782</v>
      </c>
      <c r="E3140" s="195">
        <f t="shared" ca="1" si="240"/>
        <v>232.53798124541674</v>
      </c>
      <c r="F3140" s="195">
        <f t="shared" ca="1" si="241"/>
        <v>238.89655299139883</v>
      </c>
      <c r="G3140" s="195">
        <f t="shared" ca="1" si="242"/>
        <v>0</v>
      </c>
      <c r="H3140" s="195">
        <f t="shared" ca="1" si="243"/>
        <v>0</v>
      </c>
      <c r="O3140" s="154"/>
      <c r="P3140" s="154"/>
    </row>
    <row r="3141" spans="3:16" hidden="1" outlineLevel="2">
      <c r="C3141" s="179">
        <v>3117</v>
      </c>
      <c r="D3141" s="195">
        <f t="shared" ca="1" si="244"/>
        <v>-0.45215501969109251</v>
      </c>
      <c r="E3141" s="195">
        <f t="shared" ca="1" si="240"/>
        <v>222.85567825742098</v>
      </c>
      <c r="F3141" s="195">
        <f t="shared" ca="1" si="241"/>
        <v>231.63242348392419</v>
      </c>
      <c r="G3141" s="195">
        <f t="shared" ca="1" si="242"/>
        <v>0</v>
      </c>
      <c r="H3141" s="195">
        <f t="shared" ca="1" si="243"/>
        <v>0</v>
      </c>
      <c r="O3141" s="154"/>
      <c r="P3141" s="154"/>
    </row>
    <row r="3142" spans="3:16" hidden="1" outlineLevel="2">
      <c r="C3142" s="179">
        <v>3118</v>
      </c>
      <c r="D3142" s="195">
        <f t="shared" ca="1" si="244"/>
        <v>0.8005071136594738</v>
      </c>
      <c r="E3142" s="195">
        <f t="shared" ca="1" si="240"/>
        <v>293.4636855543643</v>
      </c>
      <c r="F3142" s="195">
        <f t="shared" ca="1" si="241"/>
        <v>282.86954740298063</v>
      </c>
      <c r="G3142" s="195">
        <f t="shared" ca="1" si="242"/>
        <v>43.463685554364304</v>
      </c>
      <c r="H3142" s="195">
        <f t="shared" ca="1" si="243"/>
        <v>32.869547402980629</v>
      </c>
      <c r="O3142" s="154"/>
      <c r="P3142" s="154"/>
    </row>
    <row r="3143" spans="3:16" hidden="1" outlineLevel="2">
      <c r="C3143" s="179">
        <v>3119</v>
      </c>
      <c r="D3143" s="195">
        <f t="shared" ca="1" si="244"/>
        <v>-8.0126566808596131E-2</v>
      </c>
      <c r="E3143" s="195">
        <f t="shared" ca="1" si="240"/>
        <v>241.83722285595303</v>
      </c>
      <c r="F3143" s="195">
        <f t="shared" ca="1" si="241"/>
        <v>245.79565337066833</v>
      </c>
      <c r="G3143" s="195">
        <f t="shared" ca="1" si="242"/>
        <v>0</v>
      </c>
      <c r="H3143" s="195">
        <f t="shared" ca="1" si="243"/>
        <v>0</v>
      </c>
      <c r="O3143" s="154"/>
      <c r="P3143" s="154"/>
    </row>
    <row r="3144" spans="3:16" hidden="1" outlineLevel="2">
      <c r="C3144" s="179">
        <v>3120</v>
      </c>
      <c r="D3144" s="195">
        <f t="shared" ca="1" si="244"/>
        <v>1.8019082101371637</v>
      </c>
      <c r="E3144" s="195">
        <f t="shared" ca="1" si="240"/>
        <v>365.68687495429003</v>
      </c>
      <c r="F3144" s="195">
        <f t="shared" ca="1" si="241"/>
        <v>331.86785756577433</v>
      </c>
      <c r="G3144" s="195">
        <f t="shared" ca="1" si="242"/>
        <v>115.68687495429003</v>
      </c>
      <c r="H3144" s="195">
        <f t="shared" ca="1" si="243"/>
        <v>81.867857565774329</v>
      </c>
      <c r="O3144" s="154"/>
      <c r="P3144" s="154"/>
    </row>
    <row r="3145" spans="3:16" hidden="1" outlineLevel="2">
      <c r="C3145" s="179">
        <v>3121</v>
      </c>
      <c r="D3145" s="195">
        <f t="shared" ca="1" si="244"/>
        <v>-3.1798187368910699E-2</v>
      </c>
      <c r="E3145" s="195">
        <f t="shared" ca="1" si="240"/>
        <v>244.41885444937154</v>
      </c>
      <c r="F3145" s="195">
        <f t="shared" ca="1" si="241"/>
        <v>247.69798962975207</v>
      </c>
      <c r="G3145" s="195">
        <f t="shared" ca="1" si="242"/>
        <v>0</v>
      </c>
      <c r="H3145" s="195">
        <f t="shared" ca="1" si="243"/>
        <v>0</v>
      </c>
      <c r="O3145" s="154"/>
      <c r="P3145" s="154"/>
    </row>
    <row r="3146" spans="3:16" hidden="1" outlineLevel="2">
      <c r="C3146" s="179">
        <v>3122</v>
      </c>
      <c r="D3146" s="195">
        <f t="shared" ca="1" si="244"/>
        <v>1.2560764360580645</v>
      </c>
      <c r="E3146" s="195">
        <f t="shared" ca="1" si="240"/>
        <v>324.35857932026425</v>
      </c>
      <c r="F3146" s="195">
        <f t="shared" ca="1" si="241"/>
        <v>304.19278946996064</v>
      </c>
      <c r="G3146" s="195">
        <f t="shared" ca="1" si="242"/>
        <v>74.358579320264255</v>
      </c>
      <c r="H3146" s="195">
        <f t="shared" ca="1" si="243"/>
        <v>54.192789469960644</v>
      </c>
      <c r="O3146" s="154"/>
      <c r="P3146" s="154"/>
    </row>
    <row r="3147" spans="3:16" hidden="1" outlineLevel="2">
      <c r="C3147" s="179">
        <v>3123</v>
      </c>
      <c r="D3147" s="195">
        <f t="shared" ca="1" si="244"/>
        <v>0.7603862043801608</v>
      </c>
      <c r="E3147" s="195">
        <f t="shared" ca="1" si="240"/>
        <v>290.8881152177521</v>
      </c>
      <c r="F3147" s="195">
        <f t="shared" ca="1" si="241"/>
        <v>281.0648536520772</v>
      </c>
      <c r="G3147" s="195">
        <f t="shared" ca="1" si="242"/>
        <v>40.888115217752102</v>
      </c>
      <c r="H3147" s="195">
        <f t="shared" ca="1" si="243"/>
        <v>31.064853652077204</v>
      </c>
      <c r="O3147" s="154"/>
      <c r="P3147" s="154"/>
    </row>
    <row r="3148" spans="3:16" hidden="1" outlineLevel="2">
      <c r="C3148" s="179">
        <v>3124</v>
      </c>
      <c r="D3148" s="195">
        <f t="shared" ca="1" si="244"/>
        <v>-0.21635201338154617</v>
      </c>
      <c r="E3148" s="195">
        <f t="shared" ca="1" si="240"/>
        <v>234.70607794797255</v>
      </c>
      <c r="F3148" s="195">
        <f t="shared" ca="1" si="241"/>
        <v>240.51171623982702</v>
      </c>
      <c r="G3148" s="195">
        <f t="shared" ca="1" si="242"/>
        <v>0</v>
      </c>
      <c r="H3148" s="195">
        <f t="shared" ca="1" si="243"/>
        <v>0</v>
      </c>
      <c r="O3148" s="154"/>
      <c r="P3148" s="154"/>
    </row>
    <row r="3149" spans="3:16" hidden="1" outlineLevel="2">
      <c r="C3149" s="179">
        <v>3125</v>
      </c>
      <c r="D3149" s="195">
        <f t="shared" ca="1" si="244"/>
        <v>0.46855936477083909</v>
      </c>
      <c r="E3149" s="195">
        <f t="shared" ca="1" si="240"/>
        <v>272.82205633945404</v>
      </c>
      <c r="F3149" s="195">
        <f t="shared" ca="1" si="241"/>
        <v>268.27994979158109</v>
      </c>
      <c r="G3149" s="195">
        <f t="shared" ca="1" si="242"/>
        <v>22.822056339454036</v>
      </c>
      <c r="H3149" s="195">
        <f t="shared" ca="1" si="243"/>
        <v>18.279949791581089</v>
      </c>
      <c r="O3149" s="154"/>
      <c r="P3149" s="154"/>
    </row>
    <row r="3150" spans="3:16" hidden="1" outlineLevel="2">
      <c r="C3150" s="179">
        <v>3126</v>
      </c>
      <c r="D3150" s="195">
        <f t="shared" ca="1" si="244"/>
        <v>5.9352537672980682E-2</v>
      </c>
      <c r="E3150" s="195">
        <f t="shared" ca="1" si="240"/>
        <v>249.36323647987368</v>
      </c>
      <c r="F3150" s="195">
        <f t="shared" ca="1" si="241"/>
        <v>251.32609274546121</v>
      </c>
      <c r="G3150" s="195">
        <f t="shared" ca="1" si="242"/>
        <v>0</v>
      </c>
      <c r="H3150" s="195">
        <f t="shared" ca="1" si="243"/>
        <v>1.3260927454612101</v>
      </c>
      <c r="O3150" s="154"/>
      <c r="P3150" s="154"/>
    </row>
    <row r="3151" spans="3:16" hidden="1" outlineLevel="2">
      <c r="C3151" s="179">
        <v>3127</v>
      </c>
      <c r="D3151" s="195">
        <f t="shared" ca="1" si="244"/>
        <v>1.0015354524921767</v>
      </c>
      <c r="E3151" s="195">
        <f t="shared" ca="1" si="240"/>
        <v>306.71622837883149</v>
      </c>
      <c r="F3151" s="195">
        <f t="shared" ca="1" si="241"/>
        <v>292.0880746269977</v>
      </c>
      <c r="G3151" s="195">
        <f t="shared" ca="1" si="242"/>
        <v>56.716228378831488</v>
      </c>
      <c r="H3151" s="195">
        <f t="shared" ca="1" si="243"/>
        <v>42.088074626997695</v>
      </c>
      <c r="O3151" s="154"/>
      <c r="P3151" s="154"/>
    </row>
    <row r="3152" spans="3:16" hidden="1" outlineLevel="2">
      <c r="C3152" s="179">
        <v>3128</v>
      </c>
      <c r="D3152" s="195">
        <f t="shared" ca="1" si="244"/>
        <v>-1.0398975730758727E-2</v>
      </c>
      <c r="E3152" s="195">
        <f t="shared" ca="1" si="240"/>
        <v>245.57075481848918</v>
      </c>
      <c r="F3152" s="195">
        <f t="shared" ca="1" si="241"/>
        <v>248.54501690115839</v>
      </c>
      <c r="G3152" s="195">
        <f t="shared" ca="1" si="242"/>
        <v>0</v>
      </c>
      <c r="H3152" s="195">
        <f t="shared" ca="1" si="243"/>
        <v>0</v>
      </c>
      <c r="O3152" s="154"/>
      <c r="P3152" s="154"/>
    </row>
    <row r="3153" spans="3:16" hidden="1" outlineLevel="2">
      <c r="C3153" s="179">
        <v>3129</v>
      </c>
      <c r="D3153" s="195">
        <f t="shared" ca="1" si="244"/>
        <v>1.4843976946590722</v>
      </c>
      <c r="E3153" s="195">
        <f t="shared" ca="1" si="240"/>
        <v>341.04532717379413</v>
      </c>
      <c r="F3153" s="195">
        <f t="shared" ca="1" si="241"/>
        <v>315.47681805285123</v>
      </c>
      <c r="G3153" s="195">
        <f t="shared" ca="1" si="242"/>
        <v>91.045327173794135</v>
      </c>
      <c r="H3153" s="195">
        <f t="shared" ca="1" si="243"/>
        <v>65.476818052851229</v>
      </c>
      <c r="O3153" s="154"/>
      <c r="P3153" s="154"/>
    </row>
    <row r="3154" spans="3:16" hidden="1" outlineLevel="2">
      <c r="C3154" s="179">
        <v>3130</v>
      </c>
      <c r="D3154" s="195">
        <f t="shared" ca="1" si="244"/>
        <v>1.6091959187774421</v>
      </c>
      <c r="E3154" s="195">
        <f t="shared" ca="1" si="240"/>
        <v>350.5262232906216</v>
      </c>
      <c r="F3154" s="195">
        <f t="shared" ca="1" si="241"/>
        <v>321.82050579842502</v>
      </c>
      <c r="G3154" s="195">
        <f t="shared" ca="1" si="242"/>
        <v>100.5262232906216</v>
      </c>
      <c r="H3154" s="195">
        <f t="shared" ca="1" si="243"/>
        <v>71.820505798425017</v>
      </c>
      <c r="O3154" s="154"/>
      <c r="P3154" s="154"/>
    </row>
    <row r="3155" spans="3:16" hidden="1" outlineLevel="2">
      <c r="C3155" s="179">
        <v>3131</v>
      </c>
      <c r="D3155" s="195">
        <f t="shared" ca="1" si="244"/>
        <v>0.38911946088521854</v>
      </c>
      <c r="E3155" s="195">
        <f t="shared" ca="1" si="240"/>
        <v>268.1014841910756</v>
      </c>
      <c r="F3155" s="195">
        <f t="shared" ca="1" si="241"/>
        <v>264.90153013450822</v>
      </c>
      <c r="G3155" s="195">
        <f t="shared" ca="1" si="242"/>
        <v>18.101484191075599</v>
      </c>
      <c r="H3155" s="195">
        <f t="shared" ca="1" si="243"/>
        <v>14.901530134508221</v>
      </c>
      <c r="O3155" s="154"/>
      <c r="P3155" s="154"/>
    </row>
    <row r="3156" spans="3:16" hidden="1" outlineLevel="2">
      <c r="C3156" s="179">
        <v>3132</v>
      </c>
      <c r="D3156" s="195">
        <f t="shared" ca="1" si="244"/>
        <v>0.25498159031826012</v>
      </c>
      <c r="E3156" s="195">
        <f t="shared" ca="1" si="240"/>
        <v>260.31524740591573</v>
      </c>
      <c r="F3156" s="195">
        <f t="shared" ca="1" si="241"/>
        <v>259.29320564841521</v>
      </c>
      <c r="G3156" s="195">
        <f t="shared" ca="1" si="242"/>
        <v>10.315247405915727</v>
      </c>
      <c r="H3156" s="195">
        <f t="shared" ca="1" si="243"/>
        <v>9.2932056484152099</v>
      </c>
      <c r="O3156" s="154"/>
      <c r="P3156" s="154"/>
    </row>
    <row r="3157" spans="3:16" hidden="1" outlineLevel="2">
      <c r="C3157" s="179">
        <v>3133</v>
      </c>
      <c r="D3157" s="195">
        <f t="shared" ca="1" si="244"/>
        <v>-0.50316345436085586</v>
      </c>
      <c r="E3157" s="195">
        <f t="shared" ca="1" si="240"/>
        <v>220.37199965234785</v>
      </c>
      <c r="F3157" s="195">
        <f t="shared" ca="1" si="241"/>
        <v>229.75522064770388</v>
      </c>
      <c r="G3157" s="195">
        <f t="shared" ca="1" si="242"/>
        <v>0</v>
      </c>
      <c r="H3157" s="195">
        <f t="shared" ca="1" si="243"/>
        <v>0</v>
      </c>
      <c r="O3157" s="154"/>
      <c r="P3157" s="154"/>
    </row>
    <row r="3158" spans="3:16" hidden="1" outlineLevel="2">
      <c r="C3158" s="179">
        <v>3134</v>
      </c>
      <c r="D3158" s="195">
        <f t="shared" ca="1" si="244"/>
        <v>0.35135986835644151</v>
      </c>
      <c r="E3158" s="195">
        <f t="shared" ca="1" si="240"/>
        <v>265.88641499975051</v>
      </c>
      <c r="F3158" s="195">
        <f t="shared" ca="1" si="241"/>
        <v>263.31064057603186</v>
      </c>
      <c r="G3158" s="195">
        <f t="shared" ca="1" si="242"/>
        <v>15.886414999750514</v>
      </c>
      <c r="H3158" s="195">
        <f t="shared" ca="1" si="243"/>
        <v>13.310640576031858</v>
      </c>
      <c r="O3158" s="154"/>
      <c r="P3158" s="154"/>
    </row>
    <row r="3159" spans="3:16" hidden="1" outlineLevel="2">
      <c r="C3159" s="179">
        <v>3135</v>
      </c>
      <c r="D3159" s="195">
        <f t="shared" ca="1" si="244"/>
        <v>-1.4149266526833084</v>
      </c>
      <c r="E3159" s="195">
        <f t="shared" ca="1" si="240"/>
        <v>180.36604093888323</v>
      </c>
      <c r="F3159" s="195">
        <f t="shared" ca="1" si="241"/>
        <v>198.65370924290417</v>
      </c>
      <c r="G3159" s="195">
        <f t="shared" ca="1" si="242"/>
        <v>0</v>
      </c>
      <c r="H3159" s="195">
        <f t="shared" ca="1" si="243"/>
        <v>0</v>
      </c>
      <c r="O3159" s="154"/>
      <c r="P3159" s="154"/>
    </row>
    <row r="3160" spans="3:16" hidden="1" outlineLevel="2">
      <c r="C3160" s="179">
        <v>3136</v>
      </c>
      <c r="D3160" s="195">
        <f t="shared" ca="1" si="244"/>
        <v>0.32676611405169631</v>
      </c>
      <c r="E3160" s="195">
        <f t="shared" ca="1" si="240"/>
        <v>264.45353707647848</v>
      </c>
      <c r="F3160" s="195">
        <f t="shared" ca="1" si="241"/>
        <v>262.27959656392642</v>
      </c>
      <c r="G3160" s="195">
        <f t="shared" ca="1" si="242"/>
        <v>14.453537076478483</v>
      </c>
      <c r="H3160" s="195">
        <f t="shared" ca="1" si="243"/>
        <v>12.279596563926418</v>
      </c>
      <c r="O3160" s="154"/>
      <c r="P3160" s="154"/>
    </row>
    <row r="3161" spans="3:16" hidden="1" outlineLevel="2">
      <c r="C3161" s="179">
        <v>3137</v>
      </c>
      <c r="D3161" s="195">
        <f t="shared" ca="1" si="244"/>
        <v>-0.45580654375997159</v>
      </c>
      <c r="E3161" s="195">
        <f t="shared" ref="E3161:E3224" ca="1" si="245">$H$9 * EXP(($H$17 - $H$18 - ($H$11^2)/2)*$H$14 + $H$11*SQRT($H$14)*D3161)</f>
        <v>222.67695349204629</v>
      </c>
      <c r="F3161" s="195">
        <f t="shared" ref="F3161:F3224" ca="1" si="246">$H$9 * EXP(($H$17 - $H$18 - ($H$12^2)/2)*$H$14 + $H$12*SQRT($H$14)*D3161)</f>
        <v>231.49753257843261</v>
      </c>
      <c r="G3161" s="195">
        <f t="shared" ref="G3161:G3224" ca="1" si="247">MAX(E3161-$H$16, 0)</f>
        <v>0</v>
      </c>
      <c r="H3161" s="195">
        <f t="shared" ref="H3161:H3224" ca="1" si="248">MAX(F3161-$H$16, 0)</f>
        <v>0</v>
      </c>
      <c r="O3161" s="154"/>
      <c r="P3161" s="154"/>
    </row>
    <row r="3162" spans="3:16" hidden="1" outlineLevel="2">
      <c r="C3162" s="179">
        <v>3138</v>
      </c>
      <c r="D3162" s="195">
        <f t="shared" ref="D3162:D3225" ca="1" si="249">_xlfn.NORM.S.INV(RAND())</f>
        <v>2.5272007157461509</v>
      </c>
      <c r="E3162" s="195">
        <f t="shared" ca="1" si="245"/>
        <v>428.86216634856129</v>
      </c>
      <c r="F3162" s="195">
        <f t="shared" ca="1" si="246"/>
        <v>372.57598042862105</v>
      </c>
      <c r="G3162" s="195">
        <f t="shared" ca="1" si="247"/>
        <v>178.86216634856129</v>
      </c>
      <c r="H3162" s="195">
        <f t="shared" ca="1" si="248"/>
        <v>122.57598042862105</v>
      </c>
      <c r="O3162" s="154"/>
      <c r="P3162" s="154"/>
    </row>
    <row r="3163" spans="3:16" hidden="1" outlineLevel="2">
      <c r="C3163" s="179">
        <v>3139</v>
      </c>
      <c r="D3163" s="195">
        <f t="shared" ca="1" si="249"/>
        <v>8.1940518772606608E-2</v>
      </c>
      <c r="E3163" s="195">
        <f t="shared" ca="1" si="245"/>
        <v>250.60388580469922</v>
      </c>
      <c r="F3163" s="195">
        <f t="shared" ca="1" si="246"/>
        <v>252.23335603207536</v>
      </c>
      <c r="G3163" s="195">
        <f t="shared" ca="1" si="247"/>
        <v>0.60388580469921749</v>
      </c>
      <c r="H3163" s="195">
        <f t="shared" ca="1" si="248"/>
        <v>2.2333560320753634</v>
      </c>
      <c r="O3163" s="154"/>
      <c r="P3163" s="154"/>
    </row>
    <row r="3164" spans="3:16" hidden="1" outlineLevel="2">
      <c r="C3164" s="179">
        <v>3140</v>
      </c>
      <c r="D3164" s="195">
        <f t="shared" ca="1" si="249"/>
        <v>-0.23660254573341202</v>
      </c>
      <c r="E3164" s="195">
        <f t="shared" ca="1" si="245"/>
        <v>233.66410596497991</v>
      </c>
      <c r="F3164" s="195">
        <f t="shared" ca="1" si="246"/>
        <v>239.73599262903315</v>
      </c>
      <c r="G3164" s="195">
        <f t="shared" ca="1" si="247"/>
        <v>0</v>
      </c>
      <c r="H3164" s="195">
        <f t="shared" ca="1" si="248"/>
        <v>0</v>
      </c>
      <c r="O3164" s="154"/>
      <c r="P3164" s="154"/>
    </row>
    <row r="3165" spans="3:16" hidden="1" outlineLevel="2">
      <c r="C3165" s="179">
        <v>3141</v>
      </c>
      <c r="D3165" s="195">
        <f t="shared" ca="1" si="249"/>
        <v>-1.0566428898682239</v>
      </c>
      <c r="E3165" s="195">
        <f t="shared" ca="1" si="245"/>
        <v>195.13837269868679</v>
      </c>
      <c r="F3165" s="195">
        <f t="shared" ca="1" si="246"/>
        <v>210.33873975358455</v>
      </c>
      <c r="G3165" s="195">
        <f t="shared" ca="1" si="247"/>
        <v>0</v>
      </c>
      <c r="H3165" s="195">
        <f t="shared" ca="1" si="248"/>
        <v>0</v>
      </c>
      <c r="O3165" s="154"/>
      <c r="P3165" s="154"/>
    </row>
    <row r="3166" spans="3:16" hidden="1" outlineLevel="2">
      <c r="C3166" s="179">
        <v>3142</v>
      </c>
      <c r="D3166" s="195">
        <f t="shared" ca="1" si="249"/>
        <v>1.4248117134314036</v>
      </c>
      <c r="E3166" s="195">
        <f t="shared" ca="1" si="245"/>
        <v>336.60947072771609</v>
      </c>
      <c r="F3166" s="195">
        <f t="shared" ca="1" si="246"/>
        <v>312.49222788432121</v>
      </c>
      <c r="G3166" s="195">
        <f t="shared" ca="1" si="247"/>
        <v>86.609470727716086</v>
      </c>
      <c r="H3166" s="195">
        <f t="shared" ca="1" si="248"/>
        <v>62.49222788432121</v>
      </c>
      <c r="O3166" s="154"/>
      <c r="P3166" s="154"/>
    </row>
    <row r="3167" spans="3:16" hidden="1" outlineLevel="2">
      <c r="C3167" s="179">
        <v>3143</v>
      </c>
      <c r="D3167" s="195">
        <f t="shared" ca="1" si="249"/>
        <v>0.44461139463273047</v>
      </c>
      <c r="E3167" s="195">
        <f t="shared" ca="1" si="245"/>
        <v>271.39030637059841</v>
      </c>
      <c r="F3167" s="195">
        <f t="shared" ca="1" si="246"/>
        <v>267.25697897291724</v>
      </c>
      <c r="G3167" s="195">
        <f t="shared" ca="1" si="247"/>
        <v>21.39030637059841</v>
      </c>
      <c r="H3167" s="195">
        <f t="shared" ca="1" si="248"/>
        <v>17.256978972917238</v>
      </c>
      <c r="O3167" s="154"/>
      <c r="P3167" s="154"/>
    </row>
    <row r="3168" spans="3:16" hidden="1" outlineLevel="2">
      <c r="C3168" s="179">
        <v>3144</v>
      </c>
      <c r="D3168" s="195">
        <f t="shared" ca="1" si="249"/>
        <v>-2.3128076029132276</v>
      </c>
      <c r="E3168" s="195">
        <f t="shared" ca="1" si="245"/>
        <v>148.07365447847241</v>
      </c>
      <c r="F3168" s="195">
        <f t="shared" ca="1" si="246"/>
        <v>172.14315467377054</v>
      </c>
      <c r="G3168" s="195">
        <f t="shared" ca="1" si="247"/>
        <v>0</v>
      </c>
      <c r="H3168" s="195">
        <f t="shared" ca="1" si="248"/>
        <v>0</v>
      </c>
      <c r="O3168" s="154"/>
      <c r="P3168" s="154"/>
    </row>
    <row r="3169" spans="3:16" hidden="1" outlineLevel="2">
      <c r="C3169" s="179">
        <v>3145</v>
      </c>
      <c r="D3169" s="195">
        <f t="shared" ca="1" si="249"/>
        <v>-0.33837410602213508</v>
      </c>
      <c r="E3169" s="195">
        <f t="shared" ca="1" si="245"/>
        <v>228.49717135339381</v>
      </c>
      <c r="F3169" s="195">
        <f t="shared" ca="1" si="246"/>
        <v>235.87521652301618</v>
      </c>
      <c r="G3169" s="195">
        <f t="shared" ca="1" si="247"/>
        <v>0</v>
      </c>
      <c r="H3169" s="195">
        <f t="shared" ca="1" si="248"/>
        <v>0</v>
      </c>
      <c r="O3169" s="154"/>
      <c r="P3169" s="154"/>
    </row>
    <row r="3170" spans="3:16" hidden="1" outlineLevel="2">
      <c r="C3170" s="179">
        <v>3146</v>
      </c>
      <c r="D3170" s="195">
        <f t="shared" ca="1" si="249"/>
        <v>0.21659118246101369</v>
      </c>
      <c r="E3170" s="195">
        <f t="shared" ca="1" si="245"/>
        <v>258.12872940304425</v>
      </c>
      <c r="F3170" s="195">
        <f t="shared" ca="1" si="246"/>
        <v>257.71006208877407</v>
      </c>
      <c r="G3170" s="195">
        <f t="shared" ca="1" si="247"/>
        <v>8.1287294030442467</v>
      </c>
      <c r="H3170" s="195">
        <f t="shared" ca="1" si="248"/>
        <v>7.7100620887740661</v>
      </c>
      <c r="O3170" s="154"/>
      <c r="P3170" s="154"/>
    </row>
    <row r="3171" spans="3:16" hidden="1" outlineLevel="2">
      <c r="C3171" s="179">
        <v>3147</v>
      </c>
      <c r="D3171" s="195">
        <f t="shared" ca="1" si="249"/>
        <v>1.6912238135148658</v>
      </c>
      <c r="E3171" s="195">
        <f t="shared" ca="1" si="245"/>
        <v>356.90096555022393</v>
      </c>
      <c r="F3171" s="195">
        <f t="shared" ca="1" si="246"/>
        <v>326.05942891716757</v>
      </c>
      <c r="G3171" s="195">
        <f t="shared" ca="1" si="247"/>
        <v>106.90096555022393</v>
      </c>
      <c r="H3171" s="195">
        <f t="shared" ca="1" si="248"/>
        <v>76.059428917167565</v>
      </c>
      <c r="O3171" s="154"/>
      <c r="P3171" s="154"/>
    </row>
    <row r="3172" spans="3:16" hidden="1" outlineLevel="2">
      <c r="C3172" s="179">
        <v>3148</v>
      </c>
      <c r="D3172" s="195">
        <f t="shared" ca="1" si="249"/>
        <v>-8.9432670488166152E-2</v>
      </c>
      <c r="E3172" s="195">
        <f t="shared" ca="1" si="245"/>
        <v>241.34324420722751</v>
      </c>
      <c r="F3172" s="195">
        <f t="shared" ca="1" si="246"/>
        <v>245.43102085790176</v>
      </c>
      <c r="G3172" s="195">
        <f t="shared" ca="1" si="247"/>
        <v>0</v>
      </c>
      <c r="H3172" s="195">
        <f t="shared" ca="1" si="248"/>
        <v>0</v>
      </c>
      <c r="O3172" s="154"/>
      <c r="P3172" s="154"/>
    </row>
    <row r="3173" spans="3:16" hidden="1" outlineLevel="2">
      <c r="C3173" s="179">
        <v>3149</v>
      </c>
      <c r="D3173" s="195">
        <f t="shared" ca="1" si="249"/>
        <v>-1.5327052091873201</v>
      </c>
      <c r="E3173" s="195">
        <f t="shared" ca="1" si="245"/>
        <v>175.75843961584891</v>
      </c>
      <c r="F3173" s="195">
        <f t="shared" ca="1" si="246"/>
        <v>194.95606632518076</v>
      </c>
      <c r="G3173" s="195">
        <f t="shared" ca="1" si="247"/>
        <v>0</v>
      </c>
      <c r="H3173" s="195">
        <f t="shared" ca="1" si="248"/>
        <v>0</v>
      </c>
      <c r="O3173" s="154"/>
      <c r="P3173" s="154"/>
    </row>
    <row r="3174" spans="3:16" hidden="1" outlineLevel="2">
      <c r="C3174" s="179">
        <v>3150</v>
      </c>
      <c r="D3174" s="195">
        <f t="shared" ca="1" si="249"/>
        <v>-1.0157224618035077E-2</v>
      </c>
      <c r="E3174" s="195">
        <f t="shared" ca="1" si="245"/>
        <v>245.58379902692221</v>
      </c>
      <c r="F3174" s="195">
        <f t="shared" ca="1" si="246"/>
        <v>248.55460246257346</v>
      </c>
      <c r="G3174" s="195">
        <f t="shared" ca="1" si="247"/>
        <v>0</v>
      </c>
      <c r="H3174" s="195">
        <f t="shared" ca="1" si="248"/>
        <v>0</v>
      </c>
      <c r="O3174" s="154"/>
      <c r="P3174" s="154"/>
    </row>
    <row r="3175" spans="3:16" hidden="1" outlineLevel="2">
      <c r="C3175" s="179">
        <v>3151</v>
      </c>
      <c r="D3175" s="195">
        <f t="shared" ca="1" si="249"/>
        <v>-0.92209311234328184</v>
      </c>
      <c r="E3175" s="195">
        <f t="shared" ca="1" si="245"/>
        <v>200.99330670703179</v>
      </c>
      <c r="F3175" s="195">
        <f t="shared" ca="1" si="246"/>
        <v>214.90233542790168</v>
      </c>
      <c r="G3175" s="195">
        <f t="shared" ca="1" si="247"/>
        <v>0</v>
      </c>
      <c r="H3175" s="195">
        <f t="shared" ca="1" si="248"/>
        <v>0</v>
      </c>
      <c r="O3175" s="154"/>
      <c r="P3175" s="154"/>
    </row>
    <row r="3176" spans="3:16" hidden="1" outlineLevel="2">
      <c r="C3176" s="179">
        <v>3152</v>
      </c>
      <c r="D3176" s="195">
        <f t="shared" ca="1" si="249"/>
        <v>0.10134247314639934</v>
      </c>
      <c r="E3176" s="195">
        <f t="shared" ca="1" si="245"/>
        <v>251.67446884030366</v>
      </c>
      <c r="F3176" s="195">
        <f t="shared" ca="1" si="246"/>
        <v>253.01526448922471</v>
      </c>
      <c r="G3176" s="195">
        <f t="shared" ca="1" si="247"/>
        <v>1.6744688403036605</v>
      </c>
      <c r="H3176" s="195">
        <f t="shared" ca="1" si="248"/>
        <v>3.0152644892247054</v>
      </c>
      <c r="O3176" s="154"/>
      <c r="P3176" s="154"/>
    </row>
    <row r="3177" spans="3:16" hidden="1" outlineLevel="2">
      <c r="C3177" s="179">
        <v>3153</v>
      </c>
      <c r="D3177" s="195">
        <f t="shared" ca="1" si="249"/>
        <v>0.62727728165057872</v>
      </c>
      <c r="E3177" s="195">
        <f t="shared" ca="1" si="245"/>
        <v>282.50396639160687</v>
      </c>
      <c r="F3177" s="195">
        <f t="shared" ca="1" si="246"/>
        <v>275.15949218384122</v>
      </c>
      <c r="G3177" s="195">
        <f t="shared" ca="1" si="247"/>
        <v>32.503966391606866</v>
      </c>
      <c r="H3177" s="195">
        <f t="shared" ca="1" si="248"/>
        <v>25.159492183841223</v>
      </c>
      <c r="O3177" s="154"/>
      <c r="P3177" s="154"/>
    </row>
    <row r="3178" spans="3:16" hidden="1" outlineLevel="2">
      <c r="C3178" s="179">
        <v>3154</v>
      </c>
      <c r="D3178" s="195">
        <f t="shared" ca="1" si="249"/>
        <v>-0.70944244253510291</v>
      </c>
      <c r="E3178" s="195">
        <f t="shared" ca="1" si="245"/>
        <v>210.60709654424008</v>
      </c>
      <c r="F3178" s="195">
        <f t="shared" ca="1" si="246"/>
        <v>222.31767043217249</v>
      </c>
      <c r="G3178" s="195">
        <f t="shared" ca="1" si="247"/>
        <v>0</v>
      </c>
      <c r="H3178" s="195">
        <f t="shared" ca="1" si="248"/>
        <v>0</v>
      </c>
      <c r="O3178" s="154"/>
      <c r="P3178" s="154"/>
    </row>
    <row r="3179" spans="3:16" hidden="1" outlineLevel="2">
      <c r="C3179" s="179">
        <v>3155</v>
      </c>
      <c r="D3179" s="195">
        <f t="shared" ca="1" si="249"/>
        <v>-0.87358625375075238</v>
      </c>
      <c r="E3179" s="195">
        <f t="shared" ca="1" si="245"/>
        <v>203.14689242836187</v>
      </c>
      <c r="F3179" s="195">
        <f t="shared" ca="1" si="246"/>
        <v>216.57173896824892</v>
      </c>
      <c r="G3179" s="195">
        <f t="shared" ca="1" si="247"/>
        <v>0</v>
      </c>
      <c r="H3179" s="195">
        <f t="shared" ca="1" si="248"/>
        <v>0</v>
      </c>
      <c r="O3179" s="154"/>
      <c r="P3179" s="154"/>
    </row>
    <row r="3180" spans="3:16" hidden="1" outlineLevel="2">
      <c r="C3180" s="179">
        <v>3156</v>
      </c>
      <c r="D3180" s="195">
        <f t="shared" ca="1" si="249"/>
        <v>-2.8615222097489821</v>
      </c>
      <c r="E3180" s="195">
        <f t="shared" ca="1" si="245"/>
        <v>131.25586780879738</v>
      </c>
      <c r="F3180" s="195">
        <f t="shared" ca="1" si="246"/>
        <v>157.71527336844758</v>
      </c>
      <c r="G3180" s="195">
        <f t="shared" ca="1" si="247"/>
        <v>0</v>
      </c>
      <c r="H3180" s="195">
        <f t="shared" ca="1" si="248"/>
        <v>0</v>
      </c>
      <c r="O3180" s="154"/>
      <c r="P3180" s="154"/>
    </row>
    <row r="3181" spans="3:16" hidden="1" outlineLevel="2">
      <c r="C3181" s="179">
        <v>3157</v>
      </c>
      <c r="D3181" s="195">
        <f t="shared" ca="1" si="249"/>
        <v>1.6061373658502771</v>
      </c>
      <c r="E3181" s="195">
        <f t="shared" ca="1" si="245"/>
        <v>350.29074457129576</v>
      </c>
      <c r="F3181" s="195">
        <f t="shared" ca="1" si="246"/>
        <v>321.66352034783762</v>
      </c>
      <c r="G3181" s="195">
        <f t="shared" ca="1" si="247"/>
        <v>100.29074457129576</v>
      </c>
      <c r="H3181" s="195">
        <f t="shared" ca="1" si="248"/>
        <v>71.663520347837618</v>
      </c>
      <c r="O3181" s="154"/>
      <c r="P3181" s="154"/>
    </row>
    <row r="3182" spans="3:16" hidden="1" outlineLevel="2">
      <c r="C3182" s="179">
        <v>3158</v>
      </c>
      <c r="D3182" s="195">
        <f t="shared" ca="1" si="249"/>
        <v>0.34085118368074968</v>
      </c>
      <c r="E3182" s="195">
        <f t="shared" ca="1" si="245"/>
        <v>265.27321196129049</v>
      </c>
      <c r="F3182" s="195">
        <f t="shared" ca="1" si="246"/>
        <v>262.86958996532178</v>
      </c>
      <c r="G3182" s="195">
        <f t="shared" ca="1" si="247"/>
        <v>15.273211961290485</v>
      </c>
      <c r="H3182" s="195">
        <f t="shared" ca="1" si="248"/>
        <v>12.869589965321779</v>
      </c>
      <c r="O3182" s="154"/>
      <c r="P3182" s="154"/>
    </row>
    <row r="3183" spans="3:16" hidden="1" outlineLevel="2">
      <c r="C3183" s="179">
        <v>3159</v>
      </c>
      <c r="D3183" s="195">
        <f t="shared" ca="1" si="249"/>
        <v>0.78489827996407913</v>
      </c>
      <c r="E3183" s="195">
        <f t="shared" ca="1" si="245"/>
        <v>292.4589740044982</v>
      </c>
      <c r="F3183" s="195">
        <f t="shared" ca="1" si="246"/>
        <v>282.16606750217579</v>
      </c>
      <c r="G3183" s="195">
        <f t="shared" ca="1" si="247"/>
        <v>42.458974004498202</v>
      </c>
      <c r="H3183" s="195">
        <f t="shared" ca="1" si="248"/>
        <v>32.166067502175792</v>
      </c>
      <c r="O3183" s="154"/>
      <c r="P3183" s="154"/>
    </row>
    <row r="3184" spans="3:16" hidden="1" outlineLevel="2">
      <c r="C3184" s="179">
        <v>3160</v>
      </c>
      <c r="D3184" s="195">
        <f t="shared" ca="1" si="249"/>
        <v>1.1170798598912708</v>
      </c>
      <c r="E3184" s="195">
        <f t="shared" ca="1" si="245"/>
        <v>314.6024888187377</v>
      </c>
      <c r="F3184" s="195">
        <f t="shared" ca="1" si="246"/>
        <v>297.52191793209221</v>
      </c>
      <c r="G3184" s="195">
        <f t="shared" ca="1" si="247"/>
        <v>64.602488818737697</v>
      </c>
      <c r="H3184" s="195">
        <f t="shared" ca="1" si="248"/>
        <v>47.521917932092208</v>
      </c>
      <c r="O3184" s="154"/>
      <c r="P3184" s="154"/>
    </row>
    <row r="3185" spans="3:16" hidden="1" outlineLevel="2">
      <c r="C3185" s="179">
        <v>3161</v>
      </c>
      <c r="D3185" s="195">
        <f t="shared" ca="1" si="249"/>
        <v>1.620095433364751</v>
      </c>
      <c r="E3185" s="195">
        <f t="shared" ca="1" si="245"/>
        <v>351.36666745516703</v>
      </c>
      <c r="F3185" s="195">
        <f t="shared" ca="1" si="246"/>
        <v>322.38056525142929</v>
      </c>
      <c r="G3185" s="195">
        <f t="shared" ca="1" si="247"/>
        <v>101.36666745516703</v>
      </c>
      <c r="H3185" s="195">
        <f t="shared" ca="1" si="248"/>
        <v>72.380565251429289</v>
      </c>
      <c r="O3185" s="154"/>
      <c r="P3185" s="154"/>
    </row>
    <row r="3186" spans="3:16" hidden="1" outlineLevel="2">
      <c r="C3186" s="179">
        <v>3162</v>
      </c>
      <c r="D3186" s="195">
        <f t="shared" ca="1" si="249"/>
        <v>-0.1408575151059267</v>
      </c>
      <c r="E3186" s="195">
        <f t="shared" ca="1" si="245"/>
        <v>238.63169181426127</v>
      </c>
      <c r="F3186" s="195">
        <f t="shared" ca="1" si="246"/>
        <v>243.42581995663562</v>
      </c>
      <c r="G3186" s="195">
        <f t="shared" ca="1" si="247"/>
        <v>0</v>
      </c>
      <c r="H3186" s="195">
        <f t="shared" ca="1" si="248"/>
        <v>0</v>
      </c>
      <c r="O3186" s="154"/>
      <c r="P3186" s="154"/>
    </row>
    <row r="3187" spans="3:16" hidden="1" outlineLevel="2">
      <c r="C3187" s="179">
        <v>3163</v>
      </c>
      <c r="D3187" s="195">
        <f t="shared" ca="1" si="249"/>
        <v>2.1821638960763532</v>
      </c>
      <c r="E3187" s="195">
        <f t="shared" ca="1" si="245"/>
        <v>397.55193285658299</v>
      </c>
      <c r="F3187" s="195">
        <f t="shared" ca="1" si="246"/>
        <v>352.62251429981376</v>
      </c>
      <c r="G3187" s="195">
        <f t="shared" ca="1" si="247"/>
        <v>147.55193285658299</v>
      </c>
      <c r="H3187" s="195">
        <f t="shared" ca="1" si="248"/>
        <v>102.62251429981376</v>
      </c>
      <c r="O3187" s="154"/>
      <c r="P3187" s="154"/>
    </row>
    <row r="3188" spans="3:16" hidden="1" outlineLevel="2">
      <c r="C3188" s="179">
        <v>3164</v>
      </c>
      <c r="D3188" s="195">
        <f t="shared" ca="1" si="249"/>
        <v>0.38915076729102238</v>
      </c>
      <c r="E3188" s="195">
        <f t="shared" ca="1" si="245"/>
        <v>268.10332833575967</v>
      </c>
      <c r="F3188" s="195">
        <f t="shared" ca="1" si="246"/>
        <v>264.90285311792132</v>
      </c>
      <c r="G3188" s="195">
        <f t="shared" ca="1" si="247"/>
        <v>18.10332833575967</v>
      </c>
      <c r="H3188" s="195">
        <f t="shared" ca="1" si="248"/>
        <v>14.902853117921325</v>
      </c>
      <c r="O3188" s="154"/>
      <c r="P3188" s="154"/>
    </row>
    <row r="3189" spans="3:16" hidden="1" outlineLevel="2">
      <c r="C3189" s="179">
        <v>3165</v>
      </c>
      <c r="D3189" s="195">
        <f t="shared" ca="1" si="249"/>
        <v>-0.37159892259043376</v>
      </c>
      <c r="E3189" s="195">
        <f t="shared" ca="1" si="245"/>
        <v>226.83521246935754</v>
      </c>
      <c r="F3189" s="195">
        <f t="shared" ca="1" si="246"/>
        <v>234.62832087264772</v>
      </c>
      <c r="G3189" s="195">
        <f t="shared" ca="1" si="247"/>
        <v>0</v>
      </c>
      <c r="H3189" s="195">
        <f t="shared" ca="1" si="248"/>
        <v>0</v>
      </c>
      <c r="O3189" s="154"/>
      <c r="P3189" s="154"/>
    </row>
    <row r="3190" spans="3:16" hidden="1" outlineLevel="2">
      <c r="C3190" s="179">
        <v>3166</v>
      </c>
      <c r="D3190" s="195">
        <f t="shared" ca="1" si="249"/>
        <v>0.82373289621657197</v>
      </c>
      <c r="E3190" s="195">
        <f t="shared" ca="1" si="245"/>
        <v>294.96507853314029</v>
      </c>
      <c r="F3190" s="195">
        <f t="shared" ca="1" si="246"/>
        <v>283.91956602360307</v>
      </c>
      <c r="G3190" s="195">
        <f t="shared" ca="1" si="247"/>
        <v>44.965078533140286</v>
      </c>
      <c r="H3190" s="195">
        <f t="shared" ca="1" si="248"/>
        <v>33.919566023603068</v>
      </c>
      <c r="O3190" s="154"/>
      <c r="P3190" s="154"/>
    </row>
    <row r="3191" spans="3:16" hidden="1" outlineLevel="2">
      <c r="C3191" s="179">
        <v>3167</v>
      </c>
      <c r="D3191" s="195">
        <f t="shared" ca="1" si="249"/>
        <v>1.6455816568965711</v>
      </c>
      <c r="E3191" s="195">
        <f t="shared" ca="1" si="245"/>
        <v>353.33974270143045</v>
      </c>
      <c r="F3191" s="195">
        <f t="shared" ca="1" si="246"/>
        <v>323.6939535546062</v>
      </c>
      <c r="G3191" s="195">
        <f t="shared" ca="1" si="247"/>
        <v>103.33974270143045</v>
      </c>
      <c r="H3191" s="195">
        <f t="shared" ca="1" si="248"/>
        <v>73.693953554606196</v>
      </c>
      <c r="O3191" s="154"/>
      <c r="P3191" s="154"/>
    </row>
    <row r="3192" spans="3:16" hidden="1" outlineLevel="2">
      <c r="C3192" s="179">
        <v>3168</v>
      </c>
      <c r="D3192" s="195">
        <f t="shared" ca="1" si="249"/>
        <v>-3.20756222527113E-3</v>
      </c>
      <c r="E3192" s="195">
        <f t="shared" ca="1" si="245"/>
        <v>245.95907961870699</v>
      </c>
      <c r="F3192" s="195">
        <f t="shared" ca="1" si="246"/>
        <v>248.8303184310453</v>
      </c>
      <c r="G3192" s="195">
        <f t="shared" ca="1" si="247"/>
        <v>0</v>
      </c>
      <c r="H3192" s="195">
        <f t="shared" ca="1" si="248"/>
        <v>0</v>
      </c>
      <c r="O3192" s="154"/>
      <c r="P3192" s="154"/>
    </row>
    <row r="3193" spans="3:16" hidden="1" outlineLevel="2">
      <c r="C3193" s="179">
        <v>3169</v>
      </c>
      <c r="D3193" s="195">
        <f t="shared" ca="1" si="249"/>
        <v>-0.41927417318629728</v>
      </c>
      <c r="E3193" s="195">
        <f t="shared" ca="1" si="245"/>
        <v>224.47151497973229</v>
      </c>
      <c r="F3193" s="195">
        <f t="shared" ca="1" si="246"/>
        <v>232.85062041300631</v>
      </c>
      <c r="G3193" s="195">
        <f t="shared" ca="1" si="247"/>
        <v>0</v>
      </c>
      <c r="H3193" s="195">
        <f t="shared" ca="1" si="248"/>
        <v>0</v>
      </c>
      <c r="O3193" s="154"/>
      <c r="P3193" s="154"/>
    </row>
    <row r="3194" spans="3:16" hidden="1" outlineLevel="2">
      <c r="C3194" s="179">
        <v>3170</v>
      </c>
      <c r="D3194" s="195">
        <f t="shared" ca="1" si="249"/>
        <v>0.88153839550577406</v>
      </c>
      <c r="E3194" s="195">
        <f t="shared" ca="1" si="245"/>
        <v>298.73525505693243</v>
      </c>
      <c r="F3194" s="195">
        <f t="shared" ca="1" si="246"/>
        <v>286.549858808512</v>
      </c>
      <c r="G3194" s="195">
        <f t="shared" ca="1" si="247"/>
        <v>48.735255056932431</v>
      </c>
      <c r="H3194" s="195">
        <f t="shared" ca="1" si="248"/>
        <v>36.549858808511999</v>
      </c>
      <c r="O3194" s="154"/>
      <c r="P3194" s="154"/>
    </row>
    <row r="3195" spans="3:16" hidden="1" outlineLevel="2">
      <c r="C3195" s="179">
        <v>3171</v>
      </c>
      <c r="D3195" s="195">
        <f t="shared" ca="1" si="249"/>
        <v>-0.95957397656000909</v>
      </c>
      <c r="E3195" s="195">
        <f t="shared" ca="1" si="245"/>
        <v>199.34489666849424</v>
      </c>
      <c r="F3195" s="195">
        <f t="shared" ca="1" si="246"/>
        <v>213.62121887542261</v>
      </c>
      <c r="G3195" s="195">
        <f t="shared" ca="1" si="247"/>
        <v>0</v>
      </c>
      <c r="H3195" s="195">
        <f t="shared" ca="1" si="248"/>
        <v>0</v>
      </c>
      <c r="O3195" s="154"/>
      <c r="P3195" s="154"/>
    </row>
    <row r="3196" spans="3:16" hidden="1" outlineLevel="2">
      <c r="C3196" s="179">
        <v>3172</v>
      </c>
      <c r="D3196" s="195">
        <f t="shared" ca="1" si="249"/>
        <v>-0.15883074312975159</v>
      </c>
      <c r="E3196" s="195">
        <f t="shared" ca="1" si="245"/>
        <v>237.69119345792498</v>
      </c>
      <c r="F3196" s="195">
        <f t="shared" ca="1" si="246"/>
        <v>242.72886308869408</v>
      </c>
      <c r="G3196" s="195">
        <f t="shared" ca="1" si="247"/>
        <v>0</v>
      </c>
      <c r="H3196" s="195">
        <f t="shared" ca="1" si="248"/>
        <v>0</v>
      </c>
      <c r="O3196" s="154"/>
      <c r="P3196" s="154"/>
    </row>
    <row r="3197" spans="3:16" hidden="1" outlineLevel="2">
      <c r="C3197" s="179">
        <v>3173</v>
      </c>
      <c r="D3197" s="195">
        <f t="shared" ca="1" si="249"/>
        <v>0.16669897684480622</v>
      </c>
      <c r="E3197" s="195">
        <f t="shared" ca="1" si="245"/>
        <v>255.31454921937697</v>
      </c>
      <c r="F3197" s="195">
        <f t="shared" ca="1" si="246"/>
        <v>255.66704241478809</v>
      </c>
      <c r="G3197" s="195">
        <f t="shared" ca="1" si="247"/>
        <v>5.3145492193769712</v>
      </c>
      <c r="H3197" s="195">
        <f t="shared" ca="1" si="248"/>
        <v>5.6670424147880851</v>
      </c>
      <c r="O3197" s="154"/>
      <c r="P3197" s="154"/>
    </row>
    <row r="3198" spans="3:16" hidden="1" outlineLevel="2">
      <c r="C3198" s="179">
        <v>3174</v>
      </c>
      <c r="D3198" s="195">
        <f t="shared" ca="1" si="249"/>
        <v>-7.01106986114267E-2</v>
      </c>
      <c r="E3198" s="195">
        <f t="shared" ca="1" si="245"/>
        <v>242.37000635758687</v>
      </c>
      <c r="F3198" s="195">
        <f t="shared" ca="1" si="246"/>
        <v>246.18870123645581</v>
      </c>
      <c r="G3198" s="195">
        <f t="shared" ca="1" si="247"/>
        <v>0</v>
      </c>
      <c r="H3198" s="195">
        <f t="shared" ca="1" si="248"/>
        <v>0</v>
      </c>
      <c r="O3198" s="154"/>
      <c r="P3198" s="154"/>
    </row>
    <row r="3199" spans="3:16" hidden="1" outlineLevel="2">
      <c r="C3199" s="179">
        <v>3175</v>
      </c>
      <c r="D3199" s="195">
        <f t="shared" ca="1" si="249"/>
        <v>0.28623570987737068</v>
      </c>
      <c r="E3199" s="195">
        <f t="shared" ca="1" si="245"/>
        <v>262.10898930409297</v>
      </c>
      <c r="F3199" s="195">
        <f t="shared" ca="1" si="246"/>
        <v>260.58924195019449</v>
      </c>
      <c r="G3199" s="195">
        <f t="shared" ca="1" si="247"/>
        <v>12.108989304092972</v>
      </c>
      <c r="H3199" s="195">
        <f t="shared" ca="1" si="248"/>
        <v>10.589241950194491</v>
      </c>
      <c r="O3199" s="154"/>
      <c r="P3199" s="154"/>
    </row>
    <row r="3200" spans="3:16" hidden="1" outlineLevel="2">
      <c r="C3200" s="179">
        <v>3176</v>
      </c>
      <c r="D3200" s="195">
        <f t="shared" ca="1" si="249"/>
        <v>0.50520675907688728</v>
      </c>
      <c r="E3200" s="195">
        <f t="shared" ca="1" si="245"/>
        <v>275.02768954896072</v>
      </c>
      <c r="F3200" s="195">
        <f t="shared" ca="1" si="246"/>
        <v>269.85298004157744</v>
      </c>
      <c r="G3200" s="195">
        <f t="shared" ca="1" si="247"/>
        <v>25.027689548960723</v>
      </c>
      <c r="H3200" s="195">
        <f t="shared" ca="1" si="248"/>
        <v>19.852980041577439</v>
      </c>
      <c r="O3200" s="154"/>
      <c r="P3200" s="154"/>
    </row>
    <row r="3201" spans="3:16" hidden="1" outlineLevel="2">
      <c r="C3201" s="179">
        <v>3177</v>
      </c>
      <c r="D3201" s="195">
        <f t="shared" ca="1" si="249"/>
        <v>-0.97018616007690683</v>
      </c>
      <c r="E3201" s="195">
        <f t="shared" ca="1" si="245"/>
        <v>198.88063297031201</v>
      </c>
      <c r="F3201" s="195">
        <f t="shared" ca="1" si="246"/>
        <v>213.25987789926322</v>
      </c>
      <c r="G3201" s="195">
        <f t="shared" ca="1" si="247"/>
        <v>0</v>
      </c>
      <c r="H3201" s="195">
        <f t="shared" ca="1" si="248"/>
        <v>0</v>
      </c>
      <c r="O3201" s="154"/>
      <c r="P3201" s="154"/>
    </row>
    <row r="3202" spans="3:16" hidden="1" outlineLevel="2">
      <c r="C3202" s="179">
        <v>3178</v>
      </c>
      <c r="D3202" s="195">
        <f t="shared" ca="1" si="249"/>
        <v>0.60233919478859821</v>
      </c>
      <c r="E3202" s="195">
        <f t="shared" ca="1" si="245"/>
        <v>280.9602785534413</v>
      </c>
      <c r="F3202" s="195">
        <f t="shared" ca="1" si="246"/>
        <v>274.06699663268665</v>
      </c>
      <c r="G3202" s="195">
        <f t="shared" ca="1" si="247"/>
        <v>30.960278553441299</v>
      </c>
      <c r="H3202" s="195">
        <f t="shared" ca="1" si="248"/>
        <v>24.066996632686653</v>
      </c>
      <c r="O3202" s="154"/>
      <c r="P3202" s="154"/>
    </row>
    <row r="3203" spans="3:16" hidden="1" outlineLevel="2">
      <c r="C3203" s="179">
        <v>3179</v>
      </c>
      <c r="D3203" s="195">
        <f t="shared" ca="1" si="249"/>
        <v>-0.27626611966591913</v>
      </c>
      <c r="E3203" s="195">
        <f t="shared" ca="1" si="245"/>
        <v>231.63663839588642</v>
      </c>
      <c r="F3203" s="195">
        <f t="shared" ca="1" si="246"/>
        <v>238.22386843104437</v>
      </c>
      <c r="G3203" s="195">
        <f t="shared" ca="1" si="247"/>
        <v>0</v>
      </c>
      <c r="H3203" s="195">
        <f t="shared" ca="1" si="248"/>
        <v>0</v>
      </c>
      <c r="O3203" s="154"/>
      <c r="P3203" s="154"/>
    </row>
    <row r="3204" spans="3:16" hidden="1" outlineLevel="2">
      <c r="C3204" s="179">
        <v>3180</v>
      </c>
      <c r="D3204" s="195">
        <f t="shared" ca="1" si="249"/>
        <v>0.48351483848951154</v>
      </c>
      <c r="E3204" s="195">
        <f t="shared" ca="1" si="245"/>
        <v>273.72001108835622</v>
      </c>
      <c r="F3204" s="195">
        <f t="shared" ca="1" si="246"/>
        <v>268.9207788592114</v>
      </c>
      <c r="G3204" s="195">
        <f t="shared" ca="1" si="247"/>
        <v>23.720011088356216</v>
      </c>
      <c r="H3204" s="195">
        <f t="shared" ca="1" si="248"/>
        <v>18.920778859211396</v>
      </c>
      <c r="O3204" s="154"/>
      <c r="P3204" s="154"/>
    </row>
    <row r="3205" spans="3:16" hidden="1" outlineLevel="2">
      <c r="C3205" s="179">
        <v>3181</v>
      </c>
      <c r="D3205" s="195">
        <f t="shared" ca="1" si="249"/>
        <v>0.22399399801222522</v>
      </c>
      <c r="E3205" s="195">
        <f t="shared" ca="1" si="245"/>
        <v>258.54892121191187</v>
      </c>
      <c r="F3205" s="195">
        <f t="shared" ca="1" si="246"/>
        <v>258.01458530473445</v>
      </c>
      <c r="G3205" s="195">
        <f t="shared" ca="1" si="247"/>
        <v>8.5489212119118747</v>
      </c>
      <c r="H3205" s="195">
        <f t="shared" ca="1" si="248"/>
        <v>8.0145853047344531</v>
      </c>
      <c r="O3205" s="154"/>
      <c r="P3205" s="154"/>
    </row>
    <row r="3206" spans="3:16" hidden="1" outlineLevel="2">
      <c r="C3206" s="179">
        <v>3182</v>
      </c>
      <c r="D3206" s="195">
        <f t="shared" ca="1" si="249"/>
        <v>-1.6433506285546788</v>
      </c>
      <c r="E3206" s="195">
        <f t="shared" ca="1" si="245"/>
        <v>171.53717647896846</v>
      </c>
      <c r="F3206" s="195">
        <f t="shared" ca="1" si="246"/>
        <v>191.54509079360037</v>
      </c>
      <c r="G3206" s="195">
        <f t="shared" ca="1" si="247"/>
        <v>0</v>
      </c>
      <c r="H3206" s="195">
        <f t="shared" ca="1" si="248"/>
        <v>0</v>
      </c>
      <c r="O3206" s="154"/>
      <c r="P3206" s="154"/>
    </row>
    <row r="3207" spans="3:16" hidden="1" outlineLevel="2">
      <c r="C3207" s="179">
        <v>3183</v>
      </c>
      <c r="D3207" s="195">
        <f t="shared" ca="1" si="249"/>
        <v>-1.2424062790991222</v>
      </c>
      <c r="E3207" s="195">
        <f t="shared" ca="1" si="245"/>
        <v>187.33412355550223</v>
      </c>
      <c r="F3207" s="195">
        <f t="shared" ca="1" si="246"/>
        <v>204.19693650425691</v>
      </c>
      <c r="G3207" s="195">
        <f t="shared" ca="1" si="247"/>
        <v>0</v>
      </c>
      <c r="H3207" s="195">
        <f t="shared" ca="1" si="248"/>
        <v>0</v>
      </c>
      <c r="O3207" s="154"/>
      <c r="P3207" s="154"/>
    </row>
    <row r="3208" spans="3:16" hidden="1" outlineLevel="2">
      <c r="C3208" s="179">
        <v>3184</v>
      </c>
      <c r="D3208" s="195">
        <f t="shared" ca="1" si="249"/>
        <v>-1.4451325074944366</v>
      </c>
      <c r="E3208" s="195">
        <f t="shared" ca="1" si="245"/>
        <v>179.17296900937686</v>
      </c>
      <c r="F3208" s="195">
        <f t="shared" ca="1" si="246"/>
        <v>197.69876611683756</v>
      </c>
      <c r="G3208" s="195">
        <f t="shared" ca="1" si="247"/>
        <v>0</v>
      </c>
      <c r="H3208" s="195">
        <f t="shared" ca="1" si="248"/>
        <v>0</v>
      </c>
      <c r="O3208" s="154"/>
      <c r="P3208" s="154"/>
    </row>
    <row r="3209" spans="3:16" hidden="1" outlineLevel="2">
      <c r="C3209" s="179">
        <v>3185</v>
      </c>
      <c r="D3209" s="195">
        <f t="shared" ca="1" si="249"/>
        <v>-1.1867048367937503</v>
      </c>
      <c r="E3209" s="195">
        <f t="shared" ca="1" si="245"/>
        <v>189.64089552240762</v>
      </c>
      <c r="F3209" s="195">
        <f t="shared" ca="1" si="246"/>
        <v>206.0194983773213</v>
      </c>
      <c r="G3209" s="195">
        <f t="shared" ca="1" si="247"/>
        <v>0</v>
      </c>
      <c r="H3209" s="195">
        <f t="shared" ca="1" si="248"/>
        <v>0</v>
      </c>
      <c r="O3209" s="154"/>
      <c r="P3209" s="154"/>
    </row>
    <row r="3210" spans="3:16" hidden="1" outlineLevel="2">
      <c r="C3210" s="179">
        <v>3186</v>
      </c>
      <c r="D3210" s="195">
        <f t="shared" ca="1" si="249"/>
        <v>2.1527790752412157</v>
      </c>
      <c r="E3210" s="195">
        <f t="shared" ca="1" si="245"/>
        <v>394.99348382018405</v>
      </c>
      <c r="F3210" s="195">
        <f t="shared" ca="1" si="246"/>
        <v>350.97339831433982</v>
      </c>
      <c r="G3210" s="195">
        <f t="shared" ca="1" si="247"/>
        <v>144.99348382018405</v>
      </c>
      <c r="H3210" s="195">
        <f t="shared" ca="1" si="248"/>
        <v>100.97339831433982</v>
      </c>
      <c r="O3210" s="154"/>
      <c r="P3210" s="154"/>
    </row>
    <row r="3211" spans="3:16" hidden="1" outlineLevel="2">
      <c r="C3211" s="179">
        <v>3187</v>
      </c>
      <c r="D3211" s="195">
        <f t="shared" ca="1" si="249"/>
        <v>-4.2761419294226735E-2</v>
      </c>
      <c r="E3211" s="195">
        <f t="shared" ca="1" si="245"/>
        <v>243.83080829156702</v>
      </c>
      <c r="F3211" s="195">
        <f t="shared" ca="1" si="246"/>
        <v>247.26515998386856</v>
      </c>
      <c r="G3211" s="195">
        <f t="shared" ca="1" si="247"/>
        <v>0</v>
      </c>
      <c r="H3211" s="195">
        <f t="shared" ca="1" si="248"/>
        <v>0</v>
      </c>
      <c r="O3211" s="154"/>
      <c r="P3211" s="154"/>
    </row>
    <row r="3212" spans="3:16" hidden="1" outlineLevel="2">
      <c r="C3212" s="179">
        <v>3188</v>
      </c>
      <c r="D3212" s="195">
        <f t="shared" ca="1" si="249"/>
        <v>-2.0115622636623294</v>
      </c>
      <c r="E3212" s="195">
        <f t="shared" ca="1" si="245"/>
        <v>158.20602551498453</v>
      </c>
      <c r="F3212" s="195">
        <f t="shared" ca="1" si="246"/>
        <v>180.61782768726457</v>
      </c>
      <c r="G3212" s="195">
        <f t="shared" ca="1" si="247"/>
        <v>0</v>
      </c>
      <c r="H3212" s="195">
        <f t="shared" ca="1" si="248"/>
        <v>0</v>
      </c>
      <c r="O3212" s="154"/>
      <c r="P3212" s="154"/>
    </row>
    <row r="3213" spans="3:16" hidden="1" outlineLevel="2">
      <c r="C3213" s="179">
        <v>3189</v>
      </c>
      <c r="D3213" s="195">
        <f t="shared" ca="1" si="249"/>
        <v>-1.1236265645201045</v>
      </c>
      <c r="E3213" s="195">
        <f t="shared" ca="1" si="245"/>
        <v>192.28748046416342</v>
      </c>
      <c r="F3213" s="195">
        <f t="shared" ca="1" si="246"/>
        <v>208.10308076009244</v>
      </c>
      <c r="G3213" s="195">
        <f t="shared" ca="1" si="247"/>
        <v>0</v>
      </c>
      <c r="H3213" s="195">
        <f t="shared" ca="1" si="248"/>
        <v>0</v>
      </c>
      <c r="O3213" s="154"/>
      <c r="P3213" s="154"/>
    </row>
    <row r="3214" spans="3:16" hidden="1" outlineLevel="2">
      <c r="C3214" s="179">
        <v>3190</v>
      </c>
      <c r="D3214" s="195">
        <f t="shared" ca="1" si="249"/>
        <v>-6.2767545888045506E-2</v>
      </c>
      <c r="E3214" s="195">
        <f t="shared" ca="1" si="245"/>
        <v>242.76136316952321</v>
      </c>
      <c r="F3214" s="195">
        <f t="shared" ca="1" si="246"/>
        <v>246.47726428283482</v>
      </c>
      <c r="G3214" s="195">
        <f t="shared" ca="1" si="247"/>
        <v>0</v>
      </c>
      <c r="H3214" s="195">
        <f t="shared" ca="1" si="248"/>
        <v>0</v>
      </c>
      <c r="O3214" s="154"/>
      <c r="P3214" s="154"/>
    </row>
    <row r="3215" spans="3:16" hidden="1" outlineLevel="2">
      <c r="C3215" s="179">
        <v>3191</v>
      </c>
      <c r="D3215" s="195">
        <f t="shared" ca="1" si="249"/>
        <v>1.7165135759535965</v>
      </c>
      <c r="E3215" s="195">
        <f t="shared" ca="1" si="245"/>
        <v>358.88962625028762</v>
      </c>
      <c r="F3215" s="195">
        <f t="shared" ca="1" si="246"/>
        <v>327.37754453875425</v>
      </c>
      <c r="G3215" s="195">
        <f t="shared" ca="1" si="247"/>
        <v>108.88962625028762</v>
      </c>
      <c r="H3215" s="195">
        <f t="shared" ca="1" si="248"/>
        <v>77.37754453875425</v>
      </c>
      <c r="O3215" s="154"/>
      <c r="P3215" s="154"/>
    </row>
    <row r="3216" spans="3:16" hidden="1" outlineLevel="2">
      <c r="C3216" s="179">
        <v>3192</v>
      </c>
      <c r="D3216" s="195">
        <f t="shared" ca="1" si="249"/>
        <v>8.2233368779283847E-2</v>
      </c>
      <c r="E3216" s="195">
        <f t="shared" ca="1" si="245"/>
        <v>250.62001111497747</v>
      </c>
      <c r="F3216" s="195">
        <f t="shared" ca="1" si="246"/>
        <v>252.24514005391509</v>
      </c>
      <c r="G3216" s="195">
        <f t="shared" ca="1" si="247"/>
        <v>0.62001111497747274</v>
      </c>
      <c r="H3216" s="195">
        <f t="shared" ca="1" si="248"/>
        <v>2.2451400539150939</v>
      </c>
      <c r="O3216" s="154"/>
      <c r="P3216" s="154"/>
    </row>
    <row r="3217" spans="3:16" hidden="1" outlineLevel="2">
      <c r="C3217" s="179">
        <v>3193</v>
      </c>
      <c r="D3217" s="195">
        <f t="shared" ca="1" si="249"/>
        <v>-0.11200243366280446</v>
      </c>
      <c r="E3217" s="195">
        <f t="shared" ca="1" si="245"/>
        <v>240.14940223361012</v>
      </c>
      <c r="F3217" s="195">
        <f t="shared" ca="1" si="246"/>
        <v>244.54893575086996</v>
      </c>
      <c r="G3217" s="195">
        <f t="shared" ca="1" si="247"/>
        <v>0</v>
      </c>
      <c r="H3217" s="195">
        <f t="shared" ca="1" si="248"/>
        <v>0</v>
      </c>
      <c r="O3217" s="154"/>
      <c r="P3217" s="154"/>
    </row>
    <row r="3218" spans="3:16" hidden="1" outlineLevel="2">
      <c r="C3218" s="179">
        <v>3194</v>
      </c>
      <c r="D3218" s="195">
        <f t="shared" ca="1" si="249"/>
        <v>0.96599930421079894</v>
      </c>
      <c r="E3218" s="195">
        <f t="shared" ca="1" si="245"/>
        <v>304.33075910205264</v>
      </c>
      <c r="F3218" s="195">
        <f t="shared" ca="1" si="246"/>
        <v>290.43691374164592</v>
      </c>
      <c r="G3218" s="195">
        <f t="shared" ca="1" si="247"/>
        <v>54.330759102052639</v>
      </c>
      <c r="H3218" s="195">
        <f t="shared" ca="1" si="248"/>
        <v>40.436913741645924</v>
      </c>
      <c r="O3218" s="154"/>
      <c r="P3218" s="154"/>
    </row>
    <row r="3219" spans="3:16" hidden="1" outlineLevel="2">
      <c r="C3219" s="179">
        <v>3195</v>
      </c>
      <c r="D3219" s="195">
        <f t="shared" ca="1" si="249"/>
        <v>0.43306175422922155</v>
      </c>
      <c r="E3219" s="195">
        <f t="shared" ca="1" si="245"/>
        <v>270.70248931861698</v>
      </c>
      <c r="F3219" s="195">
        <f t="shared" ca="1" si="246"/>
        <v>266.765015197276</v>
      </c>
      <c r="G3219" s="195">
        <f t="shared" ca="1" si="247"/>
        <v>20.702489318616983</v>
      </c>
      <c r="H3219" s="195">
        <f t="shared" ca="1" si="248"/>
        <v>16.765015197276</v>
      </c>
      <c r="O3219" s="154"/>
      <c r="P3219" s="154"/>
    </row>
    <row r="3220" spans="3:16" hidden="1" outlineLevel="2">
      <c r="C3220" s="179">
        <v>3196</v>
      </c>
      <c r="D3220" s="195">
        <f t="shared" ca="1" si="249"/>
        <v>0.43543139310614271</v>
      </c>
      <c r="E3220" s="195">
        <f t="shared" ca="1" si="245"/>
        <v>270.84346641016612</v>
      </c>
      <c r="F3220" s="195">
        <f t="shared" ca="1" si="246"/>
        <v>266.86587747388921</v>
      </c>
      <c r="G3220" s="195">
        <f t="shared" ca="1" si="247"/>
        <v>20.843466410166116</v>
      </c>
      <c r="H3220" s="195">
        <f t="shared" ca="1" si="248"/>
        <v>16.865877473889213</v>
      </c>
      <c r="O3220" s="154"/>
      <c r="P3220" s="154"/>
    </row>
    <row r="3221" spans="3:16" hidden="1" outlineLevel="2">
      <c r="C3221" s="179">
        <v>3197</v>
      </c>
      <c r="D3221" s="195">
        <f t="shared" ca="1" si="249"/>
        <v>2.6990110276278734</v>
      </c>
      <c r="E3221" s="195">
        <f t="shared" ca="1" si="245"/>
        <v>445.36091471585866</v>
      </c>
      <c r="F3221" s="195">
        <f t="shared" ca="1" si="246"/>
        <v>382.92895113138093</v>
      </c>
      <c r="G3221" s="195">
        <f t="shared" ca="1" si="247"/>
        <v>195.36091471585866</v>
      </c>
      <c r="H3221" s="195">
        <f t="shared" ca="1" si="248"/>
        <v>132.92895113138093</v>
      </c>
      <c r="O3221" s="154"/>
      <c r="P3221" s="154"/>
    </row>
    <row r="3222" spans="3:16" hidden="1" outlineLevel="2">
      <c r="C3222" s="179">
        <v>3198</v>
      </c>
      <c r="D3222" s="195">
        <f t="shared" ca="1" si="249"/>
        <v>1.4927352621601834E-2</v>
      </c>
      <c r="E3222" s="195">
        <f t="shared" ca="1" si="245"/>
        <v>246.94106486910587</v>
      </c>
      <c r="F3222" s="195">
        <f t="shared" ca="1" si="246"/>
        <v>249.55123136259388</v>
      </c>
      <c r="G3222" s="195">
        <f t="shared" ca="1" si="247"/>
        <v>0</v>
      </c>
      <c r="H3222" s="195">
        <f t="shared" ca="1" si="248"/>
        <v>0</v>
      </c>
      <c r="O3222" s="154"/>
      <c r="P3222" s="154"/>
    </row>
    <row r="3223" spans="3:16" hidden="1" outlineLevel="2">
      <c r="C3223" s="179">
        <v>3199</v>
      </c>
      <c r="D3223" s="195">
        <f t="shared" ca="1" si="249"/>
        <v>1.2363853466814663</v>
      </c>
      <c r="E3223" s="195">
        <f t="shared" ca="1" si="245"/>
        <v>322.95829229206311</v>
      </c>
      <c r="F3223" s="195">
        <f t="shared" ca="1" si="246"/>
        <v>303.23873678834474</v>
      </c>
      <c r="G3223" s="195">
        <f t="shared" ca="1" si="247"/>
        <v>72.958292292063106</v>
      </c>
      <c r="H3223" s="195">
        <f t="shared" ca="1" si="248"/>
        <v>53.238736788344738</v>
      </c>
      <c r="O3223" s="154"/>
      <c r="P3223" s="154"/>
    </row>
    <row r="3224" spans="3:16" hidden="1" outlineLevel="2">
      <c r="C3224" s="179">
        <v>3200</v>
      </c>
      <c r="D3224" s="195">
        <f t="shared" ca="1" si="249"/>
        <v>0.16952580676473419</v>
      </c>
      <c r="E3224" s="195">
        <f t="shared" ca="1" si="245"/>
        <v>255.47317405643693</v>
      </c>
      <c r="F3224" s="195">
        <f t="shared" ca="1" si="246"/>
        <v>255.78236330656617</v>
      </c>
      <c r="G3224" s="195">
        <f t="shared" ca="1" si="247"/>
        <v>5.4731740564369318</v>
      </c>
      <c r="H3224" s="195">
        <f t="shared" ca="1" si="248"/>
        <v>5.7823633065661681</v>
      </c>
      <c r="O3224" s="154"/>
      <c r="P3224" s="154"/>
    </row>
    <row r="3225" spans="3:16" hidden="1" outlineLevel="2">
      <c r="C3225" s="179">
        <v>3201</v>
      </c>
      <c r="D3225" s="195">
        <f t="shared" ca="1" si="249"/>
        <v>0.3862773815302884</v>
      </c>
      <c r="E3225" s="195">
        <f t="shared" ref="E3225:E3288" ca="1" si="250">$H$9 * EXP(($H$17 - $H$18 - ($H$11^2)/2)*$H$14 + $H$11*SQRT($H$14)*D3225)</f>
        <v>267.93412063444339</v>
      </c>
      <c r="F3225" s="195">
        <f t="shared" ref="F3225:F3288" ca="1" si="251">$H$9 * EXP(($H$17 - $H$18 - ($H$12^2)/2)*$H$14 + $H$12*SQRT($H$14)*D3225)</f>
        <v>264.78145368011428</v>
      </c>
      <c r="G3225" s="195">
        <f t="shared" ref="G3225:G3288" ca="1" si="252">MAX(E3225-$H$16, 0)</f>
        <v>17.934120634443389</v>
      </c>
      <c r="H3225" s="195">
        <f t="shared" ref="H3225:H3288" ca="1" si="253">MAX(F3225-$H$16, 0)</f>
        <v>14.781453680114282</v>
      </c>
      <c r="O3225" s="154"/>
      <c r="P3225" s="154"/>
    </row>
    <row r="3226" spans="3:16" hidden="1" outlineLevel="2">
      <c r="C3226" s="179">
        <v>3202</v>
      </c>
      <c r="D3226" s="195">
        <f t="shared" ref="D3226:D3289" ca="1" si="254">_xlfn.NORM.S.INV(RAND())</f>
        <v>-0.35875411491249681</v>
      </c>
      <c r="E3226" s="195">
        <f t="shared" ca="1" si="250"/>
        <v>227.47629231804515</v>
      </c>
      <c r="F3226" s="195">
        <f t="shared" ca="1" si="251"/>
        <v>235.10959078163143</v>
      </c>
      <c r="G3226" s="195">
        <f t="shared" ca="1" si="252"/>
        <v>0</v>
      </c>
      <c r="H3226" s="195">
        <f t="shared" ca="1" si="253"/>
        <v>0</v>
      </c>
      <c r="O3226" s="154"/>
      <c r="P3226" s="154"/>
    </row>
    <row r="3227" spans="3:16" hidden="1" outlineLevel="2">
      <c r="C3227" s="179">
        <v>3203</v>
      </c>
      <c r="D3227" s="195">
        <f t="shared" ca="1" si="254"/>
        <v>7.173771112346862E-2</v>
      </c>
      <c r="E3227" s="195">
        <f t="shared" ca="1" si="250"/>
        <v>250.04273204511338</v>
      </c>
      <c r="F3227" s="195">
        <f t="shared" ca="1" si="251"/>
        <v>251.8231477091303</v>
      </c>
      <c r="G3227" s="195">
        <f t="shared" ca="1" si="252"/>
        <v>4.2732045113382355E-2</v>
      </c>
      <c r="H3227" s="195">
        <f t="shared" ca="1" si="253"/>
        <v>1.8231477091302963</v>
      </c>
      <c r="O3227" s="154"/>
      <c r="P3227" s="154"/>
    </row>
    <row r="3228" spans="3:16" hidden="1" outlineLevel="2">
      <c r="C3228" s="179">
        <v>3204</v>
      </c>
      <c r="D3228" s="195">
        <f t="shared" ca="1" si="254"/>
        <v>0.76664025714689144</v>
      </c>
      <c r="E3228" s="195">
        <f t="shared" ca="1" si="250"/>
        <v>291.28810325867749</v>
      </c>
      <c r="F3228" s="195">
        <f t="shared" ca="1" si="251"/>
        <v>281.34541018424744</v>
      </c>
      <c r="G3228" s="195">
        <f t="shared" ca="1" si="252"/>
        <v>41.288103258677495</v>
      </c>
      <c r="H3228" s="195">
        <f t="shared" ca="1" si="253"/>
        <v>31.345410184247442</v>
      </c>
      <c r="O3228" s="154"/>
      <c r="P3228" s="154"/>
    </row>
    <row r="3229" spans="3:16" hidden="1" outlineLevel="2">
      <c r="C3229" s="179">
        <v>3205</v>
      </c>
      <c r="D3229" s="195">
        <f t="shared" ca="1" si="254"/>
        <v>0.68966729936754467</v>
      </c>
      <c r="E3229" s="195">
        <f t="shared" ca="1" si="250"/>
        <v>286.40321383862641</v>
      </c>
      <c r="F3229" s="195">
        <f t="shared" ca="1" si="251"/>
        <v>277.91180814416117</v>
      </c>
      <c r="G3229" s="195">
        <f t="shared" ca="1" si="252"/>
        <v>36.403213838626414</v>
      </c>
      <c r="H3229" s="195">
        <f t="shared" ca="1" si="253"/>
        <v>27.911808144161171</v>
      </c>
      <c r="O3229" s="154"/>
      <c r="P3229" s="154"/>
    </row>
    <row r="3230" spans="3:16" hidden="1" outlineLevel="2">
      <c r="C3230" s="179">
        <v>3206</v>
      </c>
      <c r="D3230" s="195">
        <f t="shared" ca="1" si="254"/>
        <v>-0.21061721900877159</v>
      </c>
      <c r="E3230" s="195">
        <f t="shared" ca="1" si="250"/>
        <v>235.00199970365037</v>
      </c>
      <c r="F3230" s="195">
        <f t="shared" ca="1" si="251"/>
        <v>240.73185088563693</v>
      </c>
      <c r="G3230" s="195">
        <f t="shared" ca="1" si="252"/>
        <v>0</v>
      </c>
      <c r="H3230" s="195">
        <f t="shared" ca="1" si="253"/>
        <v>0</v>
      </c>
      <c r="O3230" s="154"/>
      <c r="P3230" s="154"/>
    </row>
    <row r="3231" spans="3:16" hidden="1" outlineLevel="2">
      <c r="C3231" s="179">
        <v>3207</v>
      </c>
      <c r="D3231" s="195">
        <f t="shared" ca="1" si="254"/>
        <v>0.90323268094652609</v>
      </c>
      <c r="E3231" s="195">
        <f t="shared" ca="1" si="250"/>
        <v>300.16259808208628</v>
      </c>
      <c r="F3231" s="195">
        <f t="shared" ca="1" si="251"/>
        <v>287.54327884246669</v>
      </c>
      <c r="G3231" s="195">
        <f t="shared" ca="1" si="252"/>
        <v>50.162598082086276</v>
      </c>
      <c r="H3231" s="195">
        <f t="shared" ca="1" si="253"/>
        <v>37.543278842466691</v>
      </c>
      <c r="O3231" s="154"/>
      <c r="P3231" s="154"/>
    </row>
    <row r="3232" spans="3:16" hidden="1" outlineLevel="2">
      <c r="C3232" s="179">
        <v>3208</v>
      </c>
      <c r="D3232" s="195">
        <f t="shared" ca="1" si="254"/>
        <v>0.44538684777231163</v>
      </c>
      <c r="E3232" s="195">
        <f t="shared" ca="1" si="250"/>
        <v>271.43654957882427</v>
      </c>
      <c r="F3232" s="195">
        <f t="shared" ca="1" si="251"/>
        <v>267.29004234265807</v>
      </c>
      <c r="G3232" s="195">
        <f t="shared" ca="1" si="252"/>
        <v>21.43654957882427</v>
      </c>
      <c r="H3232" s="195">
        <f t="shared" ca="1" si="253"/>
        <v>17.290042342658069</v>
      </c>
      <c r="O3232" s="154"/>
      <c r="P3232" s="154"/>
    </row>
    <row r="3233" spans="3:16" hidden="1" outlineLevel="2">
      <c r="C3233" s="179">
        <v>3209</v>
      </c>
      <c r="D3233" s="195">
        <f t="shared" ca="1" si="254"/>
        <v>1.2471980571083785</v>
      </c>
      <c r="E3233" s="195">
        <f t="shared" ca="1" si="250"/>
        <v>323.72646356998968</v>
      </c>
      <c r="F3233" s="195">
        <f t="shared" ca="1" si="251"/>
        <v>303.76225224089933</v>
      </c>
      <c r="G3233" s="195">
        <f t="shared" ca="1" si="252"/>
        <v>73.726463569989676</v>
      </c>
      <c r="H3233" s="195">
        <f t="shared" ca="1" si="253"/>
        <v>53.762252240899329</v>
      </c>
      <c r="O3233" s="154"/>
      <c r="P3233" s="154"/>
    </row>
    <row r="3234" spans="3:16" hidden="1" outlineLevel="2">
      <c r="C3234" s="179">
        <v>3210</v>
      </c>
      <c r="D3234" s="195">
        <f t="shared" ca="1" si="254"/>
        <v>1.9404653443182944</v>
      </c>
      <c r="E3234" s="195">
        <f t="shared" ca="1" si="250"/>
        <v>376.99073459794539</v>
      </c>
      <c r="F3234" s="195">
        <f t="shared" ca="1" si="251"/>
        <v>339.2850289613624</v>
      </c>
      <c r="G3234" s="195">
        <f t="shared" ca="1" si="252"/>
        <v>126.99073459794539</v>
      </c>
      <c r="H3234" s="195">
        <f t="shared" ca="1" si="253"/>
        <v>89.2850289613624</v>
      </c>
      <c r="O3234" s="154"/>
      <c r="P3234" s="154"/>
    </row>
    <row r="3235" spans="3:16" hidden="1" outlineLevel="2">
      <c r="C3235" s="179">
        <v>3211</v>
      </c>
      <c r="D3235" s="195">
        <f t="shared" ca="1" si="254"/>
        <v>-1.5413243382046202</v>
      </c>
      <c r="E3235" s="195">
        <f t="shared" ca="1" si="250"/>
        <v>175.42591065190172</v>
      </c>
      <c r="F3235" s="195">
        <f t="shared" ca="1" si="251"/>
        <v>194.6881882117078</v>
      </c>
      <c r="G3235" s="195">
        <f t="shared" ca="1" si="252"/>
        <v>0</v>
      </c>
      <c r="H3235" s="195">
        <f t="shared" ca="1" si="253"/>
        <v>0</v>
      </c>
      <c r="O3235" s="154"/>
      <c r="P3235" s="154"/>
    </row>
    <row r="3236" spans="3:16" hidden="1" outlineLevel="2">
      <c r="C3236" s="179">
        <v>3212</v>
      </c>
      <c r="D3236" s="195">
        <f t="shared" ca="1" si="254"/>
        <v>-1.6715954245164812</v>
      </c>
      <c r="E3236" s="195">
        <f t="shared" ca="1" si="250"/>
        <v>170.4759431352241</v>
      </c>
      <c r="F3236" s="195">
        <f t="shared" ca="1" si="251"/>
        <v>190.68396411283044</v>
      </c>
      <c r="G3236" s="195">
        <f t="shared" ca="1" si="252"/>
        <v>0</v>
      </c>
      <c r="H3236" s="195">
        <f t="shared" ca="1" si="253"/>
        <v>0</v>
      </c>
      <c r="O3236" s="154"/>
      <c r="P3236" s="154"/>
    </row>
    <row r="3237" spans="3:16" hidden="1" outlineLevel="2">
      <c r="C3237" s="179">
        <v>3213</v>
      </c>
      <c r="D3237" s="195">
        <f t="shared" ca="1" si="254"/>
        <v>0.34039246537486878</v>
      </c>
      <c r="E3237" s="195">
        <f t="shared" ca="1" si="250"/>
        <v>265.24647705594685</v>
      </c>
      <c r="F3237" s="195">
        <f t="shared" ca="1" si="251"/>
        <v>262.85035434631629</v>
      </c>
      <c r="G3237" s="195">
        <f t="shared" ca="1" si="252"/>
        <v>15.246477055946855</v>
      </c>
      <c r="H3237" s="195">
        <f t="shared" ca="1" si="253"/>
        <v>12.850354346316294</v>
      </c>
      <c r="O3237" s="154"/>
      <c r="P3237" s="154"/>
    </row>
    <row r="3238" spans="3:16" hidden="1" outlineLevel="2">
      <c r="C3238" s="179">
        <v>3214</v>
      </c>
      <c r="D3238" s="195">
        <f t="shared" ca="1" si="254"/>
        <v>0.85155575854464738</v>
      </c>
      <c r="E3238" s="195">
        <f t="shared" ca="1" si="250"/>
        <v>296.77375796929437</v>
      </c>
      <c r="F3238" s="195">
        <f t="shared" ca="1" si="251"/>
        <v>285.18254736340424</v>
      </c>
      <c r="G3238" s="195">
        <f t="shared" ca="1" si="252"/>
        <v>46.773757969294365</v>
      </c>
      <c r="H3238" s="195">
        <f t="shared" ca="1" si="253"/>
        <v>35.18254736340424</v>
      </c>
      <c r="O3238" s="154"/>
      <c r="P3238" s="154"/>
    </row>
    <row r="3239" spans="3:16" hidden="1" outlineLevel="2">
      <c r="C3239" s="179">
        <v>3215</v>
      </c>
      <c r="D3239" s="195">
        <f t="shared" ca="1" si="254"/>
        <v>-0.28023618545460205</v>
      </c>
      <c r="E3239" s="195">
        <f t="shared" ca="1" si="250"/>
        <v>231.43467315803869</v>
      </c>
      <c r="F3239" s="195">
        <f t="shared" ca="1" si="251"/>
        <v>238.07304073601244</v>
      </c>
      <c r="G3239" s="195">
        <f t="shared" ca="1" si="252"/>
        <v>0</v>
      </c>
      <c r="H3239" s="195">
        <f t="shared" ca="1" si="253"/>
        <v>0</v>
      </c>
      <c r="O3239" s="154"/>
      <c r="P3239" s="154"/>
    </row>
    <row r="3240" spans="3:16" hidden="1" outlineLevel="2">
      <c r="C3240" s="179">
        <v>3216</v>
      </c>
      <c r="D3240" s="195">
        <f t="shared" ca="1" si="254"/>
        <v>-4.6742658756445919E-2</v>
      </c>
      <c r="E3240" s="195">
        <f t="shared" ca="1" si="250"/>
        <v>243.61761280141627</v>
      </c>
      <c r="F3240" s="195">
        <f t="shared" ca="1" si="251"/>
        <v>247.10816746450169</v>
      </c>
      <c r="G3240" s="195">
        <f t="shared" ca="1" si="252"/>
        <v>0</v>
      </c>
      <c r="H3240" s="195">
        <f t="shared" ca="1" si="253"/>
        <v>0</v>
      </c>
      <c r="O3240" s="154"/>
      <c r="P3240" s="154"/>
    </row>
    <row r="3241" spans="3:16" hidden="1" outlineLevel="2">
      <c r="C3241" s="179">
        <v>3217</v>
      </c>
      <c r="D3241" s="195">
        <f t="shared" ca="1" si="254"/>
        <v>0.2510206586040532</v>
      </c>
      <c r="E3241" s="195">
        <f t="shared" ca="1" si="250"/>
        <v>260.08879910530896</v>
      </c>
      <c r="F3241" s="195">
        <f t="shared" ca="1" si="251"/>
        <v>259.12941582055555</v>
      </c>
      <c r="G3241" s="195">
        <f t="shared" ca="1" si="252"/>
        <v>10.088799105308965</v>
      </c>
      <c r="H3241" s="195">
        <f t="shared" ca="1" si="253"/>
        <v>9.1294158205555505</v>
      </c>
      <c r="O3241" s="154"/>
      <c r="P3241" s="154"/>
    </row>
    <row r="3242" spans="3:16" hidden="1" outlineLevel="2">
      <c r="C3242" s="179">
        <v>3218</v>
      </c>
      <c r="D3242" s="195">
        <f t="shared" ca="1" si="254"/>
        <v>-1.2952777832428246</v>
      </c>
      <c r="E3242" s="195">
        <f t="shared" ca="1" si="250"/>
        <v>185.17051078949217</v>
      </c>
      <c r="F3242" s="195">
        <f t="shared" ca="1" si="251"/>
        <v>202.48188845020059</v>
      </c>
      <c r="G3242" s="195">
        <f t="shared" ca="1" si="252"/>
        <v>0</v>
      </c>
      <c r="H3242" s="195">
        <f t="shared" ca="1" si="253"/>
        <v>0</v>
      </c>
      <c r="O3242" s="154"/>
      <c r="P3242" s="154"/>
    </row>
    <row r="3243" spans="3:16" hidden="1" outlineLevel="2">
      <c r="C3243" s="179">
        <v>3219</v>
      </c>
      <c r="D3243" s="195">
        <f t="shared" ca="1" si="254"/>
        <v>1.5228776768579302</v>
      </c>
      <c r="E3243" s="195">
        <f t="shared" ca="1" si="250"/>
        <v>343.94097161458319</v>
      </c>
      <c r="F3243" s="195">
        <f t="shared" ca="1" si="251"/>
        <v>317.41936541920393</v>
      </c>
      <c r="G3243" s="195">
        <f t="shared" ca="1" si="252"/>
        <v>93.940971614583191</v>
      </c>
      <c r="H3243" s="195">
        <f t="shared" ca="1" si="253"/>
        <v>67.419365419203928</v>
      </c>
      <c r="O3243" s="154"/>
      <c r="P3243" s="154"/>
    </row>
    <row r="3244" spans="3:16" hidden="1" outlineLevel="2">
      <c r="C3244" s="179">
        <v>3220</v>
      </c>
      <c r="D3244" s="195">
        <f t="shared" ca="1" si="254"/>
        <v>1.3174272455920153</v>
      </c>
      <c r="E3244" s="195">
        <f t="shared" ca="1" si="250"/>
        <v>328.76044849873529</v>
      </c>
      <c r="F3244" s="195">
        <f t="shared" ca="1" si="251"/>
        <v>307.1845844905622</v>
      </c>
      <c r="G3244" s="195">
        <f t="shared" ca="1" si="252"/>
        <v>78.760448498735286</v>
      </c>
      <c r="H3244" s="195">
        <f t="shared" ca="1" si="253"/>
        <v>57.184584490562202</v>
      </c>
      <c r="O3244" s="154"/>
      <c r="P3244" s="154"/>
    </row>
    <row r="3245" spans="3:16" hidden="1" outlineLevel="2">
      <c r="C3245" s="179">
        <v>3221</v>
      </c>
      <c r="D3245" s="195">
        <f t="shared" ca="1" si="254"/>
        <v>-1.2706939345091146</v>
      </c>
      <c r="E3245" s="195">
        <f t="shared" ca="1" si="250"/>
        <v>186.17340750230508</v>
      </c>
      <c r="F3245" s="195">
        <f t="shared" ca="1" si="251"/>
        <v>203.27754122486743</v>
      </c>
      <c r="G3245" s="195">
        <f t="shared" ca="1" si="252"/>
        <v>0</v>
      </c>
      <c r="H3245" s="195">
        <f t="shared" ca="1" si="253"/>
        <v>0</v>
      </c>
      <c r="O3245" s="154"/>
      <c r="P3245" s="154"/>
    </row>
    <row r="3246" spans="3:16" hidden="1" outlineLevel="2">
      <c r="C3246" s="179">
        <v>3222</v>
      </c>
      <c r="D3246" s="195">
        <f t="shared" ca="1" si="254"/>
        <v>-0.99056125259263694</v>
      </c>
      <c r="E3246" s="195">
        <f t="shared" ca="1" si="250"/>
        <v>197.9922884959787</v>
      </c>
      <c r="F3246" s="195">
        <f t="shared" ca="1" si="251"/>
        <v>212.56782584608072</v>
      </c>
      <c r="G3246" s="195">
        <f t="shared" ca="1" si="252"/>
        <v>0</v>
      </c>
      <c r="H3246" s="195">
        <f t="shared" ca="1" si="253"/>
        <v>0</v>
      </c>
      <c r="O3246" s="154"/>
      <c r="P3246" s="154"/>
    </row>
    <row r="3247" spans="3:16" hidden="1" outlineLevel="2">
      <c r="C3247" s="179">
        <v>3223</v>
      </c>
      <c r="D3247" s="195">
        <f t="shared" ca="1" si="254"/>
        <v>1.1010466201010101</v>
      </c>
      <c r="E3247" s="195">
        <f t="shared" ca="1" si="250"/>
        <v>313.49617132746715</v>
      </c>
      <c r="F3247" s="195">
        <f t="shared" ca="1" si="251"/>
        <v>296.76190566552879</v>
      </c>
      <c r="G3247" s="195">
        <f t="shared" ca="1" si="252"/>
        <v>63.496171327467152</v>
      </c>
      <c r="H3247" s="195">
        <f t="shared" ca="1" si="253"/>
        <v>46.761905665528786</v>
      </c>
      <c r="O3247" s="154"/>
      <c r="P3247" s="154"/>
    </row>
    <row r="3248" spans="3:16" hidden="1" outlineLevel="2">
      <c r="C3248" s="179">
        <v>3224</v>
      </c>
      <c r="D3248" s="195">
        <f t="shared" ca="1" si="254"/>
        <v>-0.8818303737241352</v>
      </c>
      <c r="E3248" s="195">
        <f t="shared" ca="1" si="250"/>
        <v>202.77925283059409</v>
      </c>
      <c r="F3248" s="195">
        <f t="shared" ca="1" si="251"/>
        <v>216.28709881043662</v>
      </c>
      <c r="G3248" s="195">
        <f t="shared" ca="1" si="252"/>
        <v>0</v>
      </c>
      <c r="H3248" s="195">
        <f t="shared" ca="1" si="253"/>
        <v>0</v>
      </c>
      <c r="O3248" s="154"/>
      <c r="P3248" s="154"/>
    </row>
    <row r="3249" spans="3:16" hidden="1" outlineLevel="2">
      <c r="C3249" s="179">
        <v>3225</v>
      </c>
      <c r="D3249" s="195">
        <f t="shared" ca="1" si="254"/>
        <v>0.37499817247189221</v>
      </c>
      <c r="E3249" s="195">
        <f t="shared" ca="1" si="250"/>
        <v>267.27094324470806</v>
      </c>
      <c r="F3249" s="195">
        <f t="shared" ca="1" si="251"/>
        <v>264.30544904479552</v>
      </c>
      <c r="G3249" s="195">
        <f t="shared" ca="1" si="252"/>
        <v>17.270943244708064</v>
      </c>
      <c r="H3249" s="195">
        <f t="shared" ca="1" si="253"/>
        <v>14.305449044795523</v>
      </c>
      <c r="O3249" s="154"/>
      <c r="P3249" s="154"/>
    </row>
    <row r="3250" spans="3:16" hidden="1" outlineLevel="2">
      <c r="C3250" s="179">
        <v>3226</v>
      </c>
      <c r="D3250" s="195">
        <f t="shared" ca="1" si="254"/>
        <v>-1.6301741949534441</v>
      </c>
      <c r="E3250" s="195">
        <f t="shared" ca="1" si="250"/>
        <v>172.03450802979819</v>
      </c>
      <c r="F3250" s="195">
        <f t="shared" ca="1" si="251"/>
        <v>191.9481427795281</v>
      </c>
      <c r="G3250" s="195">
        <f t="shared" ca="1" si="252"/>
        <v>0</v>
      </c>
      <c r="H3250" s="195">
        <f t="shared" ca="1" si="253"/>
        <v>0</v>
      </c>
      <c r="O3250" s="154"/>
      <c r="P3250" s="154"/>
    </row>
    <row r="3251" spans="3:16" hidden="1" outlineLevel="2">
      <c r="C3251" s="179">
        <v>3227</v>
      </c>
      <c r="D3251" s="195">
        <f t="shared" ca="1" si="254"/>
        <v>-0.50122058660143776</v>
      </c>
      <c r="E3251" s="195">
        <f t="shared" ca="1" si="250"/>
        <v>220.46609180869152</v>
      </c>
      <c r="F3251" s="195">
        <f t="shared" ca="1" si="251"/>
        <v>229.82644222246887</v>
      </c>
      <c r="G3251" s="195">
        <f t="shared" ca="1" si="252"/>
        <v>0</v>
      </c>
      <c r="H3251" s="195">
        <f t="shared" ca="1" si="253"/>
        <v>0</v>
      </c>
      <c r="O3251" s="154"/>
      <c r="P3251" s="154"/>
    </row>
    <row r="3252" spans="3:16" hidden="1" outlineLevel="2">
      <c r="C3252" s="179">
        <v>3228</v>
      </c>
      <c r="D3252" s="195">
        <f t="shared" ca="1" si="254"/>
        <v>1.7638454588376113</v>
      </c>
      <c r="E3252" s="195">
        <f t="shared" ca="1" si="250"/>
        <v>362.64139401320534</v>
      </c>
      <c r="F3252" s="195">
        <f t="shared" ca="1" si="251"/>
        <v>329.85884273256437</v>
      </c>
      <c r="G3252" s="195">
        <f t="shared" ca="1" si="252"/>
        <v>112.64139401320534</v>
      </c>
      <c r="H3252" s="195">
        <f t="shared" ca="1" si="253"/>
        <v>79.858842732564369</v>
      </c>
      <c r="O3252" s="154"/>
      <c r="P3252" s="154"/>
    </row>
    <row r="3253" spans="3:16" hidden="1" outlineLevel="2">
      <c r="C3253" s="179">
        <v>3229</v>
      </c>
      <c r="D3253" s="195">
        <f t="shared" ca="1" si="254"/>
        <v>-1.3329901661214647</v>
      </c>
      <c r="E3253" s="195">
        <f t="shared" ca="1" si="250"/>
        <v>183.6425267155702</v>
      </c>
      <c r="F3253" s="195">
        <f t="shared" ca="1" si="251"/>
        <v>201.26738135522453</v>
      </c>
      <c r="G3253" s="195">
        <f t="shared" ca="1" si="252"/>
        <v>0</v>
      </c>
      <c r="H3253" s="195">
        <f t="shared" ca="1" si="253"/>
        <v>0</v>
      </c>
      <c r="O3253" s="154"/>
      <c r="P3253" s="154"/>
    </row>
    <row r="3254" spans="3:16" hidden="1" outlineLevel="2">
      <c r="C3254" s="179">
        <v>3230</v>
      </c>
      <c r="D3254" s="195">
        <f t="shared" ca="1" si="254"/>
        <v>-0.71141922143260994</v>
      </c>
      <c r="E3254" s="195">
        <f t="shared" ca="1" si="250"/>
        <v>210.51564356542249</v>
      </c>
      <c r="F3254" s="195">
        <f t="shared" ca="1" si="251"/>
        <v>222.24757346291713</v>
      </c>
      <c r="G3254" s="195">
        <f t="shared" ca="1" si="252"/>
        <v>0</v>
      </c>
      <c r="H3254" s="195">
        <f t="shared" ca="1" si="253"/>
        <v>0</v>
      </c>
      <c r="O3254" s="154"/>
      <c r="P3254" s="154"/>
    </row>
    <row r="3255" spans="3:16" hidden="1" outlineLevel="2">
      <c r="C3255" s="179">
        <v>3231</v>
      </c>
      <c r="D3255" s="195">
        <f t="shared" ca="1" si="254"/>
        <v>1.0349798177000966</v>
      </c>
      <c r="E3255" s="195">
        <f t="shared" ca="1" si="250"/>
        <v>308.97835760533866</v>
      </c>
      <c r="F3255" s="195">
        <f t="shared" ca="1" si="251"/>
        <v>293.65061583934664</v>
      </c>
      <c r="G3255" s="195">
        <f t="shared" ca="1" si="252"/>
        <v>58.978357605338658</v>
      </c>
      <c r="H3255" s="195">
        <f t="shared" ca="1" si="253"/>
        <v>43.650615839346642</v>
      </c>
      <c r="O3255" s="154"/>
      <c r="P3255" s="154"/>
    </row>
    <row r="3256" spans="3:16" hidden="1" outlineLevel="2">
      <c r="C3256" s="179">
        <v>3232</v>
      </c>
      <c r="D3256" s="195">
        <f t="shared" ca="1" si="254"/>
        <v>1.5762267686891058</v>
      </c>
      <c r="E3256" s="195">
        <f t="shared" ca="1" si="250"/>
        <v>347.99624203375924</v>
      </c>
      <c r="F3256" s="195">
        <f t="shared" ca="1" si="251"/>
        <v>320.13233835866163</v>
      </c>
      <c r="G3256" s="195">
        <f t="shared" ca="1" si="252"/>
        <v>97.996242033759245</v>
      </c>
      <c r="H3256" s="195">
        <f t="shared" ca="1" si="253"/>
        <v>70.132338358661627</v>
      </c>
      <c r="O3256" s="154"/>
      <c r="P3256" s="154"/>
    </row>
    <row r="3257" spans="3:16" hidden="1" outlineLevel="2">
      <c r="C3257" s="179">
        <v>3233</v>
      </c>
      <c r="D3257" s="195">
        <f t="shared" ca="1" si="254"/>
        <v>1.4741057536755984</v>
      </c>
      <c r="E3257" s="195">
        <f t="shared" ca="1" si="250"/>
        <v>340.27499237549836</v>
      </c>
      <c r="F3257" s="195">
        <f t="shared" ca="1" si="251"/>
        <v>314.95927807544115</v>
      </c>
      <c r="G3257" s="195">
        <f t="shared" ca="1" si="252"/>
        <v>90.274992375498357</v>
      </c>
      <c r="H3257" s="195">
        <f t="shared" ca="1" si="253"/>
        <v>64.959278075441148</v>
      </c>
      <c r="O3257" s="154"/>
      <c r="P3257" s="154"/>
    </row>
    <row r="3258" spans="3:16" hidden="1" outlineLevel="2">
      <c r="C3258" s="179">
        <v>3234</v>
      </c>
      <c r="D3258" s="195">
        <f t="shared" ca="1" si="254"/>
        <v>-1.6133453233034643</v>
      </c>
      <c r="E3258" s="195">
        <f t="shared" ca="1" si="250"/>
        <v>172.6717946501318</v>
      </c>
      <c r="F3258" s="195">
        <f t="shared" ca="1" si="251"/>
        <v>192.4641522219145</v>
      </c>
      <c r="G3258" s="195">
        <f t="shared" ca="1" si="252"/>
        <v>0</v>
      </c>
      <c r="H3258" s="195">
        <f t="shared" ca="1" si="253"/>
        <v>0</v>
      </c>
      <c r="O3258" s="154"/>
      <c r="P3258" s="154"/>
    </row>
    <row r="3259" spans="3:16" hidden="1" outlineLevel="2">
      <c r="C3259" s="179">
        <v>3235</v>
      </c>
      <c r="D3259" s="195">
        <f t="shared" ca="1" si="254"/>
        <v>-0.27021682419032961</v>
      </c>
      <c r="E3259" s="195">
        <f t="shared" ca="1" si="250"/>
        <v>231.94471716341005</v>
      </c>
      <c r="F3259" s="195">
        <f t="shared" ca="1" si="251"/>
        <v>238.45387237255017</v>
      </c>
      <c r="G3259" s="195">
        <f t="shared" ca="1" si="252"/>
        <v>0</v>
      </c>
      <c r="H3259" s="195">
        <f t="shared" ca="1" si="253"/>
        <v>0</v>
      </c>
      <c r="O3259" s="154"/>
      <c r="P3259" s="154"/>
    </row>
    <row r="3260" spans="3:16" hidden="1" outlineLevel="2">
      <c r="C3260" s="179">
        <v>3236</v>
      </c>
      <c r="D3260" s="195">
        <f t="shared" ca="1" si="254"/>
        <v>-0.10796588206562052</v>
      </c>
      <c r="E3260" s="195">
        <f t="shared" ca="1" si="250"/>
        <v>240.36248370531501</v>
      </c>
      <c r="F3260" s="195">
        <f t="shared" ca="1" si="251"/>
        <v>244.70646157500227</v>
      </c>
      <c r="G3260" s="195">
        <f t="shared" ca="1" si="252"/>
        <v>0</v>
      </c>
      <c r="H3260" s="195">
        <f t="shared" ca="1" si="253"/>
        <v>0</v>
      </c>
      <c r="O3260" s="154"/>
      <c r="P3260" s="154"/>
    </row>
    <row r="3261" spans="3:16" hidden="1" outlineLevel="2">
      <c r="C3261" s="179">
        <v>3237</v>
      </c>
      <c r="D3261" s="195">
        <f t="shared" ca="1" si="254"/>
        <v>0.65432757491132776</v>
      </c>
      <c r="E3261" s="195">
        <f t="shared" ca="1" si="250"/>
        <v>284.18799250933625</v>
      </c>
      <c r="F3261" s="195">
        <f t="shared" ca="1" si="251"/>
        <v>276.34944433848307</v>
      </c>
      <c r="G3261" s="195">
        <f t="shared" ca="1" si="252"/>
        <v>34.187992509336254</v>
      </c>
      <c r="H3261" s="195">
        <f t="shared" ca="1" si="253"/>
        <v>26.349444338483067</v>
      </c>
      <c r="O3261" s="154"/>
      <c r="P3261" s="154"/>
    </row>
    <row r="3262" spans="3:16" hidden="1" outlineLevel="2">
      <c r="C3262" s="179">
        <v>3238</v>
      </c>
      <c r="D3262" s="195">
        <f t="shared" ca="1" si="254"/>
        <v>-0.33297909852491264</v>
      </c>
      <c r="E3262" s="195">
        <f t="shared" ca="1" si="250"/>
        <v>228.76818513377091</v>
      </c>
      <c r="F3262" s="195">
        <f t="shared" ca="1" si="251"/>
        <v>236.07831043429269</v>
      </c>
      <c r="G3262" s="195">
        <f t="shared" ca="1" si="252"/>
        <v>0</v>
      </c>
      <c r="H3262" s="195">
        <f t="shared" ca="1" si="253"/>
        <v>0</v>
      </c>
      <c r="O3262" s="154"/>
      <c r="P3262" s="154"/>
    </row>
    <row r="3263" spans="3:16" hidden="1" outlineLevel="2">
      <c r="C3263" s="179">
        <v>3239</v>
      </c>
      <c r="D3263" s="195">
        <f t="shared" ca="1" si="254"/>
        <v>-1.1175189147410056</v>
      </c>
      <c r="E3263" s="195">
        <f t="shared" ca="1" si="250"/>
        <v>192.5456931864064</v>
      </c>
      <c r="F3263" s="195">
        <f t="shared" ca="1" si="251"/>
        <v>208.30594236880296</v>
      </c>
      <c r="G3263" s="195">
        <f t="shared" ca="1" si="252"/>
        <v>0</v>
      </c>
      <c r="H3263" s="195">
        <f t="shared" ca="1" si="253"/>
        <v>0</v>
      </c>
      <c r="O3263" s="154"/>
      <c r="P3263" s="154"/>
    </row>
    <row r="3264" spans="3:16" hidden="1" outlineLevel="2">
      <c r="C3264" s="179">
        <v>3240</v>
      </c>
      <c r="D3264" s="195">
        <f t="shared" ca="1" si="254"/>
        <v>0.44764837220885423</v>
      </c>
      <c r="E3264" s="195">
        <f t="shared" ca="1" si="250"/>
        <v>271.57145785185782</v>
      </c>
      <c r="F3264" s="195">
        <f t="shared" ca="1" si="251"/>
        <v>267.38649141298367</v>
      </c>
      <c r="G3264" s="195">
        <f t="shared" ca="1" si="252"/>
        <v>21.571457851857815</v>
      </c>
      <c r="H3264" s="195">
        <f t="shared" ca="1" si="253"/>
        <v>17.386491412983673</v>
      </c>
      <c r="O3264" s="154"/>
      <c r="P3264" s="154"/>
    </row>
    <row r="3265" spans="3:16" hidden="1" outlineLevel="2">
      <c r="C3265" s="179">
        <v>3241</v>
      </c>
      <c r="D3265" s="195">
        <f t="shared" ca="1" si="254"/>
        <v>0.66284092086542079</v>
      </c>
      <c r="E3265" s="195">
        <f t="shared" ca="1" si="250"/>
        <v>284.72006807526185</v>
      </c>
      <c r="F3265" s="195">
        <f t="shared" ca="1" si="251"/>
        <v>276.72501309745439</v>
      </c>
      <c r="G3265" s="195">
        <f t="shared" ca="1" si="252"/>
        <v>34.72006807526185</v>
      </c>
      <c r="H3265" s="195">
        <f t="shared" ca="1" si="253"/>
        <v>26.725013097454394</v>
      </c>
      <c r="O3265" s="154"/>
      <c r="P3265" s="154"/>
    </row>
    <row r="3266" spans="3:16" hidden="1" outlineLevel="2">
      <c r="C3266" s="179">
        <v>3242</v>
      </c>
      <c r="D3266" s="195">
        <f t="shared" ca="1" si="254"/>
        <v>-0.23356086107767046</v>
      </c>
      <c r="E3266" s="195">
        <f t="shared" ca="1" si="250"/>
        <v>233.82031724403703</v>
      </c>
      <c r="F3266" s="195">
        <f t="shared" ca="1" si="251"/>
        <v>239.85234853634694</v>
      </c>
      <c r="G3266" s="195">
        <f t="shared" ca="1" si="252"/>
        <v>0</v>
      </c>
      <c r="H3266" s="195">
        <f t="shared" ca="1" si="253"/>
        <v>0</v>
      </c>
      <c r="O3266" s="154"/>
      <c r="P3266" s="154"/>
    </row>
    <row r="3267" spans="3:16" hidden="1" outlineLevel="2">
      <c r="C3267" s="179">
        <v>3243</v>
      </c>
      <c r="D3267" s="195">
        <f t="shared" ca="1" si="254"/>
        <v>-2.420414221503389</v>
      </c>
      <c r="E3267" s="195">
        <f t="shared" ca="1" si="250"/>
        <v>144.61383068556682</v>
      </c>
      <c r="F3267" s="195">
        <f t="shared" ca="1" si="251"/>
        <v>169.21332674277971</v>
      </c>
      <c r="G3267" s="195">
        <f t="shared" ca="1" si="252"/>
        <v>0</v>
      </c>
      <c r="H3267" s="195">
        <f t="shared" ca="1" si="253"/>
        <v>0</v>
      </c>
      <c r="O3267" s="154"/>
      <c r="P3267" s="154"/>
    </row>
    <row r="3268" spans="3:16" hidden="1" outlineLevel="2">
      <c r="C3268" s="179">
        <v>3244</v>
      </c>
      <c r="D3268" s="195">
        <f t="shared" ca="1" si="254"/>
        <v>-1.7736408606940766</v>
      </c>
      <c r="E3268" s="195">
        <f t="shared" ca="1" si="250"/>
        <v>166.69623557899601</v>
      </c>
      <c r="F3268" s="195">
        <f t="shared" ca="1" si="251"/>
        <v>187.60493894372084</v>
      </c>
      <c r="G3268" s="195">
        <f t="shared" ca="1" si="252"/>
        <v>0</v>
      </c>
      <c r="H3268" s="195">
        <f t="shared" ca="1" si="253"/>
        <v>0</v>
      </c>
      <c r="O3268" s="154"/>
      <c r="P3268" s="154"/>
    </row>
    <row r="3269" spans="3:16" hidden="1" outlineLevel="2">
      <c r="C3269" s="179">
        <v>3245</v>
      </c>
      <c r="D3269" s="195">
        <f t="shared" ca="1" si="254"/>
        <v>-1.6732759606459191</v>
      </c>
      <c r="E3269" s="195">
        <f t="shared" ca="1" si="250"/>
        <v>170.41300819163675</v>
      </c>
      <c r="F3269" s="195">
        <f t="shared" ca="1" si="251"/>
        <v>190.63285016222366</v>
      </c>
      <c r="G3269" s="195">
        <f t="shared" ca="1" si="252"/>
        <v>0</v>
      </c>
      <c r="H3269" s="195">
        <f t="shared" ca="1" si="253"/>
        <v>0</v>
      </c>
      <c r="O3269" s="154"/>
      <c r="P3269" s="154"/>
    </row>
    <row r="3270" spans="3:16" hidden="1" outlineLevel="2">
      <c r="C3270" s="179">
        <v>3246</v>
      </c>
      <c r="D3270" s="195">
        <f t="shared" ca="1" si="254"/>
        <v>-1.7699431984596612</v>
      </c>
      <c r="E3270" s="195">
        <f t="shared" ca="1" si="250"/>
        <v>166.83172036470691</v>
      </c>
      <c r="F3270" s="195">
        <f t="shared" ca="1" si="251"/>
        <v>187.71563578782997</v>
      </c>
      <c r="G3270" s="195">
        <f t="shared" ca="1" si="252"/>
        <v>0</v>
      </c>
      <c r="H3270" s="195">
        <f t="shared" ca="1" si="253"/>
        <v>0</v>
      </c>
      <c r="O3270" s="154"/>
      <c r="P3270" s="154"/>
    </row>
    <row r="3271" spans="3:16" hidden="1" outlineLevel="2">
      <c r="C3271" s="179">
        <v>3247</v>
      </c>
      <c r="D3271" s="195">
        <f t="shared" ca="1" si="254"/>
        <v>-0.67743055043949574</v>
      </c>
      <c r="E3271" s="195">
        <f t="shared" ca="1" si="250"/>
        <v>212.09362633663835</v>
      </c>
      <c r="F3271" s="195">
        <f t="shared" ca="1" si="251"/>
        <v>223.45590130100132</v>
      </c>
      <c r="G3271" s="195">
        <f t="shared" ca="1" si="252"/>
        <v>0</v>
      </c>
      <c r="H3271" s="195">
        <f t="shared" ca="1" si="253"/>
        <v>0</v>
      </c>
      <c r="O3271" s="154"/>
      <c r="P3271" s="154"/>
    </row>
    <row r="3272" spans="3:16" hidden="1" outlineLevel="2">
      <c r="C3272" s="179">
        <v>3248</v>
      </c>
      <c r="D3272" s="195">
        <f t="shared" ca="1" si="254"/>
        <v>1.0202897038515533</v>
      </c>
      <c r="E3272" s="195">
        <f t="shared" ca="1" si="250"/>
        <v>307.98269177238507</v>
      </c>
      <c r="F3272" s="195">
        <f t="shared" ca="1" si="251"/>
        <v>292.96325792946908</v>
      </c>
      <c r="G3272" s="195">
        <f t="shared" ca="1" si="252"/>
        <v>57.982691772385067</v>
      </c>
      <c r="H3272" s="195">
        <f t="shared" ca="1" si="253"/>
        <v>42.96325792946908</v>
      </c>
      <c r="O3272" s="154"/>
      <c r="P3272" s="154"/>
    </row>
    <row r="3273" spans="3:16" hidden="1" outlineLevel="2">
      <c r="C3273" s="179">
        <v>3249</v>
      </c>
      <c r="D3273" s="195">
        <f t="shared" ca="1" si="254"/>
        <v>0.8163490880065819</v>
      </c>
      <c r="E3273" s="195">
        <f t="shared" ca="1" si="250"/>
        <v>294.48693328973025</v>
      </c>
      <c r="F3273" s="195">
        <f t="shared" ca="1" si="251"/>
        <v>283.5853281878571</v>
      </c>
      <c r="G3273" s="195">
        <f t="shared" ca="1" si="252"/>
        <v>44.486933289730246</v>
      </c>
      <c r="H3273" s="195">
        <f t="shared" ca="1" si="253"/>
        <v>33.585328187857101</v>
      </c>
      <c r="O3273" s="154"/>
      <c r="P3273" s="154"/>
    </row>
    <row r="3274" spans="3:16" hidden="1" outlineLevel="2">
      <c r="C3274" s="179">
        <v>3250</v>
      </c>
      <c r="D3274" s="195">
        <f t="shared" ca="1" si="254"/>
        <v>-0.38592890280326064</v>
      </c>
      <c r="E3274" s="195">
        <f t="shared" ca="1" si="250"/>
        <v>226.12214008310934</v>
      </c>
      <c r="F3274" s="195">
        <f t="shared" ca="1" si="251"/>
        <v>234.0925669604697</v>
      </c>
      <c r="G3274" s="195">
        <f t="shared" ca="1" si="252"/>
        <v>0</v>
      </c>
      <c r="H3274" s="195">
        <f t="shared" ca="1" si="253"/>
        <v>0</v>
      </c>
      <c r="O3274" s="154"/>
      <c r="P3274" s="154"/>
    </row>
    <row r="3275" spans="3:16" hidden="1" outlineLevel="2">
      <c r="C3275" s="179">
        <v>3251</v>
      </c>
      <c r="D3275" s="195">
        <f t="shared" ca="1" si="254"/>
        <v>-0.15428056893466899</v>
      </c>
      <c r="E3275" s="195">
        <f t="shared" ca="1" si="250"/>
        <v>237.92894278317485</v>
      </c>
      <c r="F3275" s="195">
        <f t="shared" ca="1" si="251"/>
        <v>242.90511860346322</v>
      </c>
      <c r="G3275" s="195">
        <f t="shared" ca="1" si="252"/>
        <v>0</v>
      </c>
      <c r="H3275" s="195">
        <f t="shared" ca="1" si="253"/>
        <v>0</v>
      </c>
      <c r="O3275" s="154"/>
      <c r="P3275" s="154"/>
    </row>
    <row r="3276" spans="3:16" hidden="1" outlineLevel="2">
      <c r="C3276" s="179">
        <v>3252</v>
      </c>
      <c r="D3276" s="195">
        <f t="shared" ca="1" si="254"/>
        <v>0.58578765496640517</v>
      </c>
      <c r="E3276" s="195">
        <f t="shared" ca="1" si="250"/>
        <v>279.94038475430096</v>
      </c>
      <c r="F3276" s="195">
        <f t="shared" ca="1" si="251"/>
        <v>273.34429747885298</v>
      </c>
      <c r="G3276" s="195">
        <f t="shared" ca="1" si="252"/>
        <v>29.940384754300965</v>
      </c>
      <c r="H3276" s="195">
        <f t="shared" ca="1" si="253"/>
        <v>23.34429747885298</v>
      </c>
      <c r="O3276" s="154"/>
      <c r="P3276" s="154"/>
    </row>
    <row r="3277" spans="3:16" hidden="1" outlineLevel="2">
      <c r="C3277" s="179">
        <v>3253</v>
      </c>
      <c r="D3277" s="195">
        <f t="shared" ca="1" si="254"/>
        <v>0.89518402500332706</v>
      </c>
      <c r="E3277" s="195">
        <f t="shared" ca="1" si="250"/>
        <v>299.63225481773924</v>
      </c>
      <c r="F3277" s="195">
        <f t="shared" ca="1" si="251"/>
        <v>287.17431531495305</v>
      </c>
      <c r="G3277" s="195">
        <f t="shared" ca="1" si="252"/>
        <v>49.632254817739238</v>
      </c>
      <c r="H3277" s="195">
        <f t="shared" ca="1" si="253"/>
        <v>37.174315314953049</v>
      </c>
      <c r="O3277" s="154"/>
      <c r="P3277" s="154"/>
    </row>
    <row r="3278" spans="3:16" hidden="1" outlineLevel="2">
      <c r="C3278" s="179">
        <v>3254</v>
      </c>
      <c r="D3278" s="195">
        <f t="shared" ca="1" si="254"/>
        <v>0.2499210095197921</v>
      </c>
      <c r="E3278" s="195">
        <f t="shared" ca="1" si="250"/>
        <v>260.02596660078723</v>
      </c>
      <c r="F3278" s="195">
        <f t="shared" ca="1" si="251"/>
        <v>259.08396221090032</v>
      </c>
      <c r="G3278" s="195">
        <f t="shared" ca="1" si="252"/>
        <v>10.025966600787228</v>
      </c>
      <c r="H3278" s="195">
        <f t="shared" ca="1" si="253"/>
        <v>9.0839622109003244</v>
      </c>
      <c r="O3278" s="154"/>
      <c r="P3278" s="154"/>
    </row>
    <row r="3279" spans="3:16" hidden="1" outlineLevel="2">
      <c r="C3279" s="179">
        <v>3255</v>
      </c>
      <c r="D3279" s="195">
        <f t="shared" ca="1" si="254"/>
        <v>1.0432328641854838</v>
      </c>
      <c r="E3279" s="195">
        <f t="shared" ca="1" si="250"/>
        <v>309.53914370242097</v>
      </c>
      <c r="F3279" s="195">
        <f t="shared" ca="1" si="251"/>
        <v>294.03748736806546</v>
      </c>
      <c r="G3279" s="195">
        <f t="shared" ca="1" si="252"/>
        <v>59.539143702420972</v>
      </c>
      <c r="H3279" s="195">
        <f t="shared" ca="1" si="253"/>
        <v>44.037487368065456</v>
      </c>
      <c r="O3279" s="154"/>
      <c r="P3279" s="154"/>
    </row>
    <row r="3280" spans="3:16" hidden="1" outlineLevel="2">
      <c r="C3280" s="179">
        <v>3256</v>
      </c>
      <c r="D3280" s="195">
        <f t="shared" ca="1" si="254"/>
        <v>1.4668678786783291</v>
      </c>
      <c r="E3280" s="195">
        <f t="shared" ca="1" si="250"/>
        <v>339.73429171264326</v>
      </c>
      <c r="F3280" s="195">
        <f t="shared" ca="1" si="251"/>
        <v>314.59582326666055</v>
      </c>
      <c r="G3280" s="195">
        <f t="shared" ca="1" si="252"/>
        <v>89.734291712643255</v>
      </c>
      <c r="H3280" s="195">
        <f t="shared" ca="1" si="253"/>
        <v>64.595823266660545</v>
      </c>
      <c r="O3280" s="154"/>
      <c r="P3280" s="154"/>
    </row>
    <row r="3281" spans="3:16" hidden="1" outlineLevel="2">
      <c r="C3281" s="179">
        <v>3257</v>
      </c>
      <c r="D3281" s="195">
        <f t="shared" ca="1" si="254"/>
        <v>-0.64120487969386686</v>
      </c>
      <c r="E3281" s="195">
        <f t="shared" ca="1" si="250"/>
        <v>213.78848941449397</v>
      </c>
      <c r="F3281" s="195">
        <f t="shared" ca="1" si="251"/>
        <v>224.75098965483733</v>
      </c>
      <c r="G3281" s="195">
        <f t="shared" ca="1" si="252"/>
        <v>0</v>
      </c>
      <c r="H3281" s="195">
        <f t="shared" ca="1" si="253"/>
        <v>0</v>
      </c>
      <c r="O3281" s="154"/>
      <c r="P3281" s="154"/>
    </row>
    <row r="3282" spans="3:16" hidden="1" outlineLevel="2">
      <c r="C3282" s="179">
        <v>3258</v>
      </c>
      <c r="D3282" s="195">
        <f t="shared" ca="1" si="254"/>
        <v>-0.76017464391836209</v>
      </c>
      <c r="E3282" s="195">
        <f t="shared" ca="1" si="250"/>
        <v>208.27256600693923</v>
      </c>
      <c r="F3282" s="195">
        <f t="shared" ca="1" si="251"/>
        <v>220.52567416284737</v>
      </c>
      <c r="G3282" s="195">
        <f t="shared" ca="1" si="252"/>
        <v>0</v>
      </c>
      <c r="H3282" s="195">
        <f t="shared" ca="1" si="253"/>
        <v>0</v>
      </c>
      <c r="O3282" s="154"/>
      <c r="P3282" s="154"/>
    </row>
    <row r="3283" spans="3:16" hidden="1" outlineLevel="2">
      <c r="C3283" s="179">
        <v>3259</v>
      </c>
      <c r="D3283" s="195">
        <f t="shared" ca="1" si="254"/>
        <v>-0.44890581665542506</v>
      </c>
      <c r="E3283" s="195">
        <f t="shared" ca="1" si="250"/>
        <v>223.01483192610723</v>
      </c>
      <c r="F3283" s="195">
        <f t="shared" ca="1" si="251"/>
        <v>231.75251833812527</v>
      </c>
      <c r="G3283" s="195">
        <f t="shared" ca="1" si="252"/>
        <v>0</v>
      </c>
      <c r="H3283" s="195">
        <f t="shared" ca="1" si="253"/>
        <v>0</v>
      </c>
      <c r="O3283" s="154"/>
      <c r="P3283" s="154"/>
    </row>
    <row r="3284" spans="3:16" hidden="1" outlineLevel="2">
      <c r="C3284" s="179">
        <v>3260</v>
      </c>
      <c r="D3284" s="195">
        <f t="shared" ca="1" si="254"/>
        <v>0.851056084091941</v>
      </c>
      <c r="E3284" s="195">
        <f t="shared" ca="1" si="250"/>
        <v>296.74117806000919</v>
      </c>
      <c r="F3284" s="195">
        <f t="shared" ca="1" si="251"/>
        <v>285.15981584649478</v>
      </c>
      <c r="G3284" s="195">
        <f t="shared" ca="1" si="252"/>
        <v>46.74117806000919</v>
      </c>
      <c r="H3284" s="195">
        <f t="shared" ca="1" si="253"/>
        <v>35.15981584649478</v>
      </c>
      <c r="O3284" s="154"/>
      <c r="P3284" s="154"/>
    </row>
    <row r="3285" spans="3:16" hidden="1" outlineLevel="2">
      <c r="C3285" s="179">
        <v>3261</v>
      </c>
      <c r="D3285" s="195">
        <f t="shared" ca="1" si="254"/>
        <v>0.54159449912030388</v>
      </c>
      <c r="E3285" s="195">
        <f t="shared" ca="1" si="250"/>
        <v>277.23533746769101</v>
      </c>
      <c r="F3285" s="195">
        <f t="shared" ca="1" si="251"/>
        <v>271.42399042486744</v>
      </c>
      <c r="G3285" s="195">
        <f t="shared" ca="1" si="252"/>
        <v>27.235337467691011</v>
      </c>
      <c r="H3285" s="195">
        <f t="shared" ca="1" si="253"/>
        <v>21.423990424867441</v>
      </c>
      <c r="O3285" s="154"/>
      <c r="P3285" s="154"/>
    </row>
    <row r="3286" spans="3:16" hidden="1" outlineLevel="2">
      <c r="C3286" s="179">
        <v>3262</v>
      </c>
      <c r="D3286" s="195">
        <f t="shared" ca="1" si="254"/>
        <v>0.70330689041056904</v>
      </c>
      <c r="E3286" s="195">
        <f t="shared" ca="1" si="250"/>
        <v>287.26280357475139</v>
      </c>
      <c r="F3286" s="195">
        <f t="shared" ca="1" si="251"/>
        <v>278.51717210230225</v>
      </c>
      <c r="G3286" s="195">
        <f t="shared" ca="1" si="252"/>
        <v>37.262803574751388</v>
      </c>
      <c r="H3286" s="195">
        <f t="shared" ca="1" si="253"/>
        <v>28.517172102302254</v>
      </c>
      <c r="O3286" s="154"/>
      <c r="P3286" s="154"/>
    </row>
    <row r="3287" spans="3:16" hidden="1" outlineLevel="2">
      <c r="C3287" s="179">
        <v>3263</v>
      </c>
      <c r="D3287" s="195">
        <f t="shared" ca="1" si="254"/>
        <v>-0.18337221137248189</v>
      </c>
      <c r="E3287" s="195">
        <f t="shared" ca="1" si="250"/>
        <v>236.41297719648989</v>
      </c>
      <c r="F3287" s="195">
        <f t="shared" ca="1" si="251"/>
        <v>241.78042772648161</v>
      </c>
      <c r="G3287" s="195">
        <f t="shared" ca="1" si="252"/>
        <v>0</v>
      </c>
      <c r="H3287" s="195">
        <f t="shared" ca="1" si="253"/>
        <v>0</v>
      </c>
      <c r="O3287" s="154"/>
      <c r="P3287" s="154"/>
    </row>
    <row r="3288" spans="3:16" hidden="1" outlineLevel="2">
      <c r="C3288" s="179">
        <v>3264</v>
      </c>
      <c r="D3288" s="195">
        <f t="shared" ca="1" si="254"/>
        <v>-0.40608161254907393</v>
      </c>
      <c r="E3288" s="195">
        <f t="shared" ca="1" si="250"/>
        <v>225.12311484104126</v>
      </c>
      <c r="F3288" s="195">
        <f t="shared" ca="1" si="251"/>
        <v>233.34118841697926</v>
      </c>
      <c r="G3288" s="195">
        <f t="shared" ca="1" si="252"/>
        <v>0</v>
      </c>
      <c r="H3288" s="195">
        <f t="shared" ca="1" si="253"/>
        <v>0</v>
      </c>
      <c r="O3288" s="154"/>
      <c r="P3288" s="154"/>
    </row>
    <row r="3289" spans="3:16" hidden="1" outlineLevel="2">
      <c r="C3289" s="179">
        <v>3265</v>
      </c>
      <c r="D3289" s="195">
        <f t="shared" ca="1" si="254"/>
        <v>-0.66117808274467227</v>
      </c>
      <c r="E3289" s="195">
        <f t="shared" ref="E3289:E3352" ca="1" si="255">$H$9 * EXP(($H$17 - $H$18 - ($H$11^2)/2)*$H$14 + $H$11*SQRT($H$14)*D3289)</f>
        <v>212.85235002672104</v>
      </c>
      <c r="F3289" s="195">
        <f t="shared" ref="F3289:F3352" ca="1" si="256">$H$9 * EXP(($H$17 - $H$18 - ($H$12^2)/2)*$H$14 + $H$12*SQRT($H$14)*D3289)</f>
        <v>224.0360106976473</v>
      </c>
      <c r="G3289" s="195">
        <f t="shared" ref="G3289:G3352" ca="1" si="257">MAX(E3289-$H$16, 0)</f>
        <v>0</v>
      </c>
      <c r="H3289" s="195">
        <f t="shared" ref="H3289:H3352" ca="1" si="258">MAX(F3289-$H$16, 0)</f>
        <v>0</v>
      </c>
      <c r="O3289" s="154"/>
      <c r="P3289" s="154"/>
    </row>
    <row r="3290" spans="3:16" hidden="1" outlineLevel="2">
      <c r="C3290" s="179">
        <v>3266</v>
      </c>
      <c r="D3290" s="195">
        <f t="shared" ref="D3290:D3353" ca="1" si="259">_xlfn.NORM.S.INV(RAND())</f>
        <v>1.7505848410208111</v>
      </c>
      <c r="E3290" s="195">
        <f t="shared" ca="1" si="255"/>
        <v>361.5863521714914</v>
      </c>
      <c r="F3290" s="195">
        <f t="shared" ca="1" si="256"/>
        <v>329.16178580558142</v>
      </c>
      <c r="G3290" s="195">
        <f t="shared" ca="1" si="257"/>
        <v>111.5863521714914</v>
      </c>
      <c r="H3290" s="195">
        <f t="shared" ca="1" si="258"/>
        <v>79.161785805581417</v>
      </c>
      <c r="O3290" s="154"/>
      <c r="P3290" s="154"/>
    </row>
    <row r="3291" spans="3:16" hidden="1" outlineLevel="2">
      <c r="C3291" s="179">
        <v>3267</v>
      </c>
      <c r="D3291" s="195">
        <f t="shared" ca="1" si="259"/>
        <v>0.2381989784784411</v>
      </c>
      <c r="E3291" s="195">
        <f t="shared" ca="1" si="255"/>
        <v>259.3571277229027</v>
      </c>
      <c r="F3291" s="195">
        <f t="shared" ca="1" si="256"/>
        <v>258.59993136864625</v>
      </c>
      <c r="G3291" s="195">
        <f t="shared" ca="1" si="257"/>
        <v>9.3571277229027032</v>
      </c>
      <c r="H3291" s="195">
        <f t="shared" ca="1" si="258"/>
        <v>8.5999313686462528</v>
      </c>
      <c r="O3291" s="154"/>
      <c r="P3291" s="154"/>
    </row>
    <row r="3292" spans="3:16" hidden="1" outlineLevel="2">
      <c r="C3292" s="179">
        <v>3268</v>
      </c>
      <c r="D3292" s="195">
        <f t="shared" ca="1" si="259"/>
        <v>0.41572911130716828</v>
      </c>
      <c r="E3292" s="195">
        <f t="shared" ca="1" si="255"/>
        <v>269.6735460770908</v>
      </c>
      <c r="F3292" s="195">
        <f t="shared" ca="1" si="256"/>
        <v>266.0284197674178</v>
      </c>
      <c r="G3292" s="195">
        <f t="shared" ca="1" si="257"/>
        <v>19.673546077090805</v>
      </c>
      <c r="H3292" s="195">
        <f t="shared" ca="1" si="258"/>
        <v>16.028419767417802</v>
      </c>
      <c r="O3292" s="154"/>
      <c r="P3292" s="154"/>
    </row>
    <row r="3293" spans="3:16" hidden="1" outlineLevel="2">
      <c r="C3293" s="179">
        <v>3269</v>
      </c>
      <c r="D3293" s="195">
        <f t="shared" ca="1" si="259"/>
        <v>0.4266177330269183</v>
      </c>
      <c r="E3293" s="195">
        <f t="shared" ca="1" si="255"/>
        <v>270.31948570925846</v>
      </c>
      <c r="F3293" s="195">
        <f t="shared" ca="1" si="256"/>
        <v>266.49092199566968</v>
      </c>
      <c r="G3293" s="195">
        <f t="shared" ca="1" si="257"/>
        <v>20.319485709258458</v>
      </c>
      <c r="H3293" s="195">
        <f t="shared" ca="1" si="258"/>
        <v>16.49092199566968</v>
      </c>
      <c r="O3293" s="154"/>
      <c r="P3293" s="154"/>
    </row>
    <row r="3294" spans="3:16" hidden="1" outlineLevel="2">
      <c r="C3294" s="179">
        <v>3270</v>
      </c>
      <c r="D3294" s="195">
        <f t="shared" ca="1" si="259"/>
        <v>-0.58528965494329366</v>
      </c>
      <c r="E3294" s="195">
        <f t="shared" ca="1" si="255"/>
        <v>216.43117773629714</v>
      </c>
      <c r="F3294" s="195">
        <f t="shared" ca="1" si="256"/>
        <v>226.76474043714342</v>
      </c>
      <c r="G3294" s="195">
        <f t="shared" ca="1" si="257"/>
        <v>0</v>
      </c>
      <c r="H3294" s="195">
        <f t="shared" ca="1" si="258"/>
        <v>0</v>
      </c>
      <c r="O3294" s="154"/>
      <c r="P3294" s="154"/>
    </row>
    <row r="3295" spans="3:16" hidden="1" outlineLevel="2">
      <c r="C3295" s="179">
        <v>3271</v>
      </c>
      <c r="D3295" s="195">
        <f t="shared" ca="1" si="259"/>
        <v>-1.8327726336462451</v>
      </c>
      <c r="E3295" s="195">
        <f t="shared" ca="1" si="255"/>
        <v>164.54449653308157</v>
      </c>
      <c r="F3295" s="195">
        <f t="shared" ca="1" si="256"/>
        <v>185.84355499479702</v>
      </c>
      <c r="G3295" s="195">
        <f t="shared" ca="1" si="257"/>
        <v>0</v>
      </c>
      <c r="H3295" s="195">
        <f t="shared" ca="1" si="258"/>
        <v>0</v>
      </c>
      <c r="O3295" s="154"/>
      <c r="P3295" s="154"/>
    </row>
    <row r="3296" spans="3:16" hidden="1" outlineLevel="2">
      <c r="C3296" s="179">
        <v>3272</v>
      </c>
      <c r="D3296" s="195">
        <f t="shared" ca="1" si="259"/>
        <v>-0.75159113940446542</v>
      </c>
      <c r="E3296" s="195">
        <f t="shared" ca="1" si="255"/>
        <v>208.66572423166133</v>
      </c>
      <c r="F3296" s="195">
        <f t="shared" ca="1" si="256"/>
        <v>220.8278479659495</v>
      </c>
      <c r="G3296" s="195">
        <f t="shared" ca="1" si="257"/>
        <v>0</v>
      </c>
      <c r="H3296" s="195">
        <f t="shared" ca="1" si="258"/>
        <v>0</v>
      </c>
      <c r="O3296" s="154"/>
      <c r="P3296" s="154"/>
    </row>
    <row r="3297" spans="3:16" hidden="1" outlineLevel="2">
      <c r="C3297" s="179">
        <v>3273</v>
      </c>
      <c r="D3297" s="195">
        <f t="shared" ca="1" si="259"/>
        <v>0.91916423351219312</v>
      </c>
      <c r="E3297" s="195">
        <f t="shared" ca="1" si="255"/>
        <v>301.21513193227162</v>
      </c>
      <c r="F3297" s="195">
        <f t="shared" ca="1" si="256"/>
        <v>288.27500564000349</v>
      </c>
      <c r="G3297" s="195">
        <f t="shared" ca="1" si="257"/>
        <v>51.215131932271618</v>
      </c>
      <c r="H3297" s="195">
        <f t="shared" ca="1" si="258"/>
        <v>38.275005640003485</v>
      </c>
      <c r="O3297" s="154"/>
      <c r="P3297" s="154"/>
    </row>
    <row r="3298" spans="3:16" hidden="1" outlineLevel="2">
      <c r="C3298" s="179">
        <v>3274</v>
      </c>
      <c r="D3298" s="195">
        <f t="shared" ca="1" si="259"/>
        <v>-0.71660929508079596</v>
      </c>
      <c r="E3298" s="195">
        <f t="shared" ca="1" si="255"/>
        <v>210.27572085159517</v>
      </c>
      <c r="F3298" s="195">
        <f t="shared" ca="1" si="256"/>
        <v>222.06363760202706</v>
      </c>
      <c r="G3298" s="195">
        <f t="shared" ca="1" si="257"/>
        <v>0</v>
      </c>
      <c r="H3298" s="195">
        <f t="shared" ca="1" si="258"/>
        <v>0</v>
      </c>
      <c r="O3298" s="154"/>
      <c r="P3298" s="154"/>
    </row>
    <row r="3299" spans="3:16" hidden="1" outlineLevel="2">
      <c r="C3299" s="179">
        <v>3275</v>
      </c>
      <c r="D3299" s="195">
        <f t="shared" ca="1" si="259"/>
        <v>0.28130270560240456</v>
      </c>
      <c r="E3299" s="195">
        <f t="shared" ca="1" si="255"/>
        <v>261.82505416648365</v>
      </c>
      <c r="F3299" s="195">
        <f t="shared" ca="1" si="256"/>
        <v>260.38425192018258</v>
      </c>
      <c r="G3299" s="195">
        <f t="shared" ca="1" si="257"/>
        <v>11.825054166483653</v>
      </c>
      <c r="H3299" s="195">
        <f t="shared" ca="1" si="258"/>
        <v>10.384251920182578</v>
      </c>
      <c r="O3299" s="154"/>
      <c r="P3299" s="154"/>
    </row>
    <row r="3300" spans="3:16" hidden="1" outlineLevel="2">
      <c r="C3300" s="179">
        <v>3276</v>
      </c>
      <c r="D3300" s="195">
        <f t="shared" ca="1" si="259"/>
        <v>-2.2684750494646355</v>
      </c>
      <c r="E3300" s="195">
        <f t="shared" ca="1" si="255"/>
        <v>149.52302178986162</v>
      </c>
      <c r="F3300" s="195">
        <f t="shared" ca="1" si="256"/>
        <v>173.36491148470122</v>
      </c>
      <c r="G3300" s="195">
        <f t="shared" ca="1" si="257"/>
        <v>0</v>
      </c>
      <c r="H3300" s="195">
        <f t="shared" ca="1" si="258"/>
        <v>0</v>
      </c>
      <c r="O3300" s="154"/>
      <c r="P3300" s="154"/>
    </row>
    <row r="3301" spans="3:16" hidden="1" outlineLevel="2">
      <c r="C3301" s="179">
        <v>3277</v>
      </c>
      <c r="D3301" s="195">
        <f t="shared" ca="1" si="259"/>
        <v>0.25693174704028521</v>
      </c>
      <c r="E3301" s="195">
        <f t="shared" ca="1" si="255"/>
        <v>260.42681118997263</v>
      </c>
      <c r="F3301" s="195">
        <f t="shared" ca="1" si="256"/>
        <v>259.37388526874776</v>
      </c>
      <c r="G3301" s="195">
        <f t="shared" ca="1" si="257"/>
        <v>10.426811189972625</v>
      </c>
      <c r="H3301" s="195">
        <f t="shared" ca="1" si="258"/>
        <v>9.3738852687477561</v>
      </c>
      <c r="O3301" s="154"/>
      <c r="P3301" s="154"/>
    </row>
    <row r="3302" spans="3:16" hidden="1" outlineLevel="2">
      <c r="C3302" s="179">
        <v>3278</v>
      </c>
      <c r="D3302" s="195">
        <f t="shared" ca="1" si="259"/>
        <v>-0.49315706711530793</v>
      </c>
      <c r="E3302" s="195">
        <f t="shared" ca="1" si="255"/>
        <v>220.85703376745536</v>
      </c>
      <c r="F3302" s="195">
        <f t="shared" ca="1" si="256"/>
        <v>230.12227046224629</v>
      </c>
      <c r="G3302" s="195">
        <f t="shared" ca="1" si="257"/>
        <v>0</v>
      </c>
      <c r="H3302" s="195">
        <f t="shared" ca="1" si="258"/>
        <v>0</v>
      </c>
      <c r="O3302" s="154"/>
      <c r="P3302" s="154"/>
    </row>
    <row r="3303" spans="3:16" hidden="1" outlineLevel="2">
      <c r="C3303" s="179">
        <v>3279</v>
      </c>
      <c r="D3303" s="195">
        <f t="shared" ca="1" si="259"/>
        <v>-0.38537763615381837</v>
      </c>
      <c r="E3303" s="195">
        <f t="shared" ca="1" si="255"/>
        <v>226.1495300922204</v>
      </c>
      <c r="F3303" s="195">
        <f t="shared" ca="1" si="256"/>
        <v>234.11315448251807</v>
      </c>
      <c r="G3303" s="195">
        <f t="shared" ca="1" si="257"/>
        <v>0</v>
      </c>
      <c r="H3303" s="195">
        <f t="shared" ca="1" si="258"/>
        <v>0</v>
      </c>
      <c r="O3303" s="154"/>
      <c r="P3303" s="154"/>
    </row>
    <row r="3304" spans="3:16" hidden="1" outlineLevel="2">
      <c r="C3304" s="179">
        <v>3280</v>
      </c>
      <c r="D3304" s="195">
        <f t="shared" ca="1" si="259"/>
        <v>-0.50241928972922756</v>
      </c>
      <c r="E3304" s="195">
        <f t="shared" ca="1" si="255"/>
        <v>220.40803444367725</v>
      </c>
      <c r="F3304" s="195">
        <f t="shared" ca="1" si="256"/>
        <v>229.78249759911</v>
      </c>
      <c r="G3304" s="195">
        <f t="shared" ca="1" si="257"/>
        <v>0</v>
      </c>
      <c r="H3304" s="195">
        <f t="shared" ca="1" si="258"/>
        <v>0</v>
      </c>
      <c r="O3304" s="154"/>
      <c r="P3304" s="154"/>
    </row>
    <row r="3305" spans="3:16" hidden="1" outlineLevel="2">
      <c r="C3305" s="179">
        <v>3281</v>
      </c>
      <c r="D3305" s="195">
        <f t="shared" ca="1" si="259"/>
        <v>-0.45075674234681273</v>
      </c>
      <c r="E3305" s="195">
        <f t="shared" ca="1" si="255"/>
        <v>222.92415527049104</v>
      </c>
      <c r="F3305" s="195">
        <f t="shared" ca="1" si="256"/>
        <v>231.68409803925505</v>
      </c>
      <c r="G3305" s="195">
        <f t="shared" ca="1" si="257"/>
        <v>0</v>
      </c>
      <c r="H3305" s="195">
        <f t="shared" ca="1" si="258"/>
        <v>0</v>
      </c>
      <c r="O3305" s="154"/>
      <c r="P3305" s="154"/>
    </row>
    <row r="3306" spans="3:16" hidden="1" outlineLevel="2">
      <c r="C3306" s="179">
        <v>3282</v>
      </c>
      <c r="D3306" s="195">
        <f t="shared" ca="1" si="259"/>
        <v>1.6856748287678776</v>
      </c>
      <c r="E3306" s="195">
        <f t="shared" ca="1" si="255"/>
        <v>356.46609739718826</v>
      </c>
      <c r="F3306" s="195">
        <f t="shared" ca="1" si="256"/>
        <v>325.77092366480508</v>
      </c>
      <c r="G3306" s="195">
        <f t="shared" ca="1" si="257"/>
        <v>106.46609739718826</v>
      </c>
      <c r="H3306" s="195">
        <f t="shared" ca="1" si="258"/>
        <v>75.770923664805082</v>
      </c>
      <c r="O3306" s="154"/>
      <c r="P3306" s="154"/>
    </row>
    <row r="3307" spans="3:16" hidden="1" outlineLevel="2">
      <c r="C3307" s="179">
        <v>3283</v>
      </c>
      <c r="D3307" s="195">
        <f t="shared" ca="1" si="259"/>
        <v>0.47688898613701547</v>
      </c>
      <c r="E3307" s="195">
        <f t="shared" ca="1" si="255"/>
        <v>273.32181839533564</v>
      </c>
      <c r="F3307" s="195">
        <f t="shared" ca="1" si="256"/>
        <v>268.63667819686066</v>
      </c>
      <c r="G3307" s="195">
        <f t="shared" ca="1" si="257"/>
        <v>23.32181839533564</v>
      </c>
      <c r="H3307" s="195">
        <f t="shared" ca="1" si="258"/>
        <v>18.636678196860657</v>
      </c>
      <c r="O3307" s="154"/>
      <c r="P3307" s="154"/>
    </row>
    <row r="3308" spans="3:16" hidden="1" outlineLevel="2">
      <c r="C3308" s="179">
        <v>3284</v>
      </c>
      <c r="D3308" s="195">
        <f t="shared" ca="1" si="259"/>
        <v>0.33303972732985831</v>
      </c>
      <c r="E3308" s="195">
        <f t="shared" ca="1" si="255"/>
        <v>264.81831415904816</v>
      </c>
      <c r="F3308" s="195">
        <f t="shared" ca="1" si="256"/>
        <v>262.54222105917785</v>
      </c>
      <c r="G3308" s="195">
        <f t="shared" ca="1" si="257"/>
        <v>14.818314159048157</v>
      </c>
      <c r="H3308" s="195">
        <f t="shared" ca="1" si="258"/>
        <v>12.542221059177848</v>
      </c>
      <c r="O3308" s="154"/>
      <c r="P3308" s="154"/>
    </row>
    <row r="3309" spans="3:16" hidden="1" outlineLevel="2">
      <c r="C3309" s="179">
        <v>3285</v>
      </c>
      <c r="D3309" s="195">
        <f t="shared" ca="1" si="259"/>
        <v>0.66871046749163321</v>
      </c>
      <c r="E3309" s="195">
        <f t="shared" ca="1" si="255"/>
        <v>285.08748890577493</v>
      </c>
      <c r="F3309" s="195">
        <f t="shared" ca="1" si="256"/>
        <v>276.98424709301588</v>
      </c>
      <c r="G3309" s="195">
        <f t="shared" ca="1" si="257"/>
        <v>35.087488905774933</v>
      </c>
      <c r="H3309" s="195">
        <f t="shared" ca="1" si="258"/>
        <v>26.984247093015881</v>
      </c>
      <c r="O3309" s="154"/>
      <c r="P3309" s="154"/>
    </row>
    <row r="3310" spans="3:16" hidden="1" outlineLevel="2">
      <c r="C3310" s="179">
        <v>3286</v>
      </c>
      <c r="D3310" s="195">
        <f t="shared" ca="1" si="259"/>
        <v>0.88497986966377751</v>
      </c>
      <c r="E3310" s="195">
        <f t="shared" ca="1" si="255"/>
        <v>298.96122790822579</v>
      </c>
      <c r="F3310" s="195">
        <f t="shared" ca="1" si="256"/>
        <v>286.70722070121519</v>
      </c>
      <c r="G3310" s="195">
        <f t="shared" ca="1" si="257"/>
        <v>48.961227908225794</v>
      </c>
      <c r="H3310" s="195">
        <f t="shared" ca="1" si="258"/>
        <v>36.707220701215192</v>
      </c>
      <c r="O3310" s="154"/>
      <c r="P3310" s="154"/>
    </row>
    <row r="3311" spans="3:16" hidden="1" outlineLevel="2">
      <c r="C3311" s="179">
        <v>3287</v>
      </c>
      <c r="D3311" s="195">
        <f t="shared" ca="1" si="259"/>
        <v>0.95374197048814102</v>
      </c>
      <c r="E3311" s="195">
        <f t="shared" ca="1" si="255"/>
        <v>303.51225991126535</v>
      </c>
      <c r="F3311" s="195">
        <f t="shared" ca="1" si="256"/>
        <v>289.86955346649876</v>
      </c>
      <c r="G3311" s="195">
        <f t="shared" ca="1" si="257"/>
        <v>53.512259911265346</v>
      </c>
      <c r="H3311" s="195">
        <f t="shared" ca="1" si="258"/>
        <v>39.869553466498758</v>
      </c>
      <c r="O3311" s="154"/>
      <c r="P3311" s="154"/>
    </row>
    <row r="3312" spans="3:16" hidden="1" outlineLevel="2">
      <c r="C3312" s="179">
        <v>3288</v>
      </c>
      <c r="D3312" s="195">
        <f t="shared" ca="1" si="259"/>
        <v>0.67693188748644939</v>
      </c>
      <c r="E3312" s="195">
        <f t="shared" ca="1" si="255"/>
        <v>285.60292920530196</v>
      </c>
      <c r="F3312" s="195">
        <f t="shared" ca="1" si="256"/>
        <v>277.34776212263176</v>
      </c>
      <c r="G3312" s="195">
        <f t="shared" ca="1" si="257"/>
        <v>35.602929205301962</v>
      </c>
      <c r="H3312" s="195">
        <f t="shared" ca="1" si="258"/>
        <v>27.347762122631764</v>
      </c>
      <c r="O3312" s="154"/>
      <c r="P3312" s="154"/>
    </row>
    <row r="3313" spans="3:16" hidden="1" outlineLevel="2">
      <c r="C3313" s="179">
        <v>3289</v>
      </c>
      <c r="D3313" s="195">
        <f t="shared" ca="1" si="259"/>
        <v>2.7098261604977396</v>
      </c>
      <c r="E3313" s="195">
        <f t="shared" ca="1" si="255"/>
        <v>446.4204639152548</v>
      </c>
      <c r="F3313" s="195">
        <f t="shared" ca="1" si="256"/>
        <v>383.59019308374866</v>
      </c>
      <c r="G3313" s="195">
        <f t="shared" ca="1" si="257"/>
        <v>196.4204639152548</v>
      </c>
      <c r="H3313" s="195">
        <f t="shared" ca="1" si="258"/>
        <v>133.59019308374866</v>
      </c>
      <c r="O3313" s="154"/>
      <c r="P3313" s="154"/>
    </row>
    <row r="3314" spans="3:16" hidden="1" outlineLevel="2">
      <c r="C3314" s="179">
        <v>3290</v>
      </c>
      <c r="D3314" s="195">
        <f t="shared" ca="1" si="259"/>
        <v>-0.31630006933536181</v>
      </c>
      <c r="E3314" s="195">
        <f t="shared" ca="1" si="255"/>
        <v>229.60807719210482</v>
      </c>
      <c r="F3314" s="195">
        <f t="shared" ca="1" si="256"/>
        <v>236.70729559615481</v>
      </c>
      <c r="G3314" s="195">
        <f t="shared" ca="1" si="257"/>
        <v>0</v>
      </c>
      <c r="H3314" s="195">
        <f t="shared" ca="1" si="258"/>
        <v>0</v>
      </c>
      <c r="O3314" s="154"/>
      <c r="P3314" s="154"/>
    </row>
    <row r="3315" spans="3:16" hidden="1" outlineLevel="2">
      <c r="C3315" s="179">
        <v>3291</v>
      </c>
      <c r="D3315" s="195">
        <f t="shared" ca="1" si="259"/>
        <v>1.7312948865172393</v>
      </c>
      <c r="E3315" s="195">
        <f t="shared" ca="1" si="255"/>
        <v>360.05708174267954</v>
      </c>
      <c r="F3315" s="195">
        <f t="shared" ca="1" si="256"/>
        <v>328.15042015499972</v>
      </c>
      <c r="G3315" s="195">
        <f t="shared" ca="1" si="257"/>
        <v>110.05708174267954</v>
      </c>
      <c r="H3315" s="195">
        <f t="shared" ca="1" si="258"/>
        <v>78.150420154999722</v>
      </c>
      <c r="O3315" s="154"/>
      <c r="P3315" s="154"/>
    </row>
    <row r="3316" spans="3:16" hidden="1" outlineLevel="2">
      <c r="C3316" s="179">
        <v>3292</v>
      </c>
      <c r="D3316" s="195">
        <f t="shared" ca="1" si="259"/>
        <v>-1.0173246233043414</v>
      </c>
      <c r="E3316" s="195">
        <f t="shared" ca="1" si="255"/>
        <v>196.83144444058445</v>
      </c>
      <c r="F3316" s="195">
        <f t="shared" ca="1" si="256"/>
        <v>211.66220335691793</v>
      </c>
      <c r="G3316" s="195">
        <f t="shared" ca="1" si="257"/>
        <v>0</v>
      </c>
      <c r="H3316" s="195">
        <f t="shared" ca="1" si="258"/>
        <v>0</v>
      </c>
      <c r="O3316" s="154"/>
      <c r="P3316" s="154"/>
    </row>
    <row r="3317" spans="3:16" hidden="1" outlineLevel="2">
      <c r="C3317" s="179">
        <v>3293</v>
      </c>
      <c r="D3317" s="195">
        <f t="shared" ca="1" si="259"/>
        <v>0.11279398060058164</v>
      </c>
      <c r="E3317" s="195">
        <f t="shared" ca="1" si="255"/>
        <v>252.30849819132578</v>
      </c>
      <c r="F3317" s="195">
        <f t="shared" ca="1" si="256"/>
        <v>253.47790299042768</v>
      </c>
      <c r="G3317" s="195">
        <f t="shared" ca="1" si="257"/>
        <v>2.308498191325782</v>
      </c>
      <c r="H3317" s="195">
        <f t="shared" ca="1" si="258"/>
        <v>3.4779029904276797</v>
      </c>
      <c r="O3317" s="154"/>
      <c r="P3317" s="154"/>
    </row>
    <row r="3318" spans="3:16" hidden="1" outlineLevel="2">
      <c r="C3318" s="179">
        <v>3294</v>
      </c>
      <c r="D3318" s="195">
        <f t="shared" ca="1" si="259"/>
        <v>-6.1098803953618643E-2</v>
      </c>
      <c r="E3318" s="195">
        <f t="shared" ca="1" si="255"/>
        <v>242.85038764737058</v>
      </c>
      <c r="F3318" s="195">
        <f t="shared" ca="1" si="256"/>
        <v>246.54288779804151</v>
      </c>
      <c r="G3318" s="195">
        <f t="shared" ca="1" si="257"/>
        <v>0</v>
      </c>
      <c r="H3318" s="195">
        <f t="shared" ca="1" si="258"/>
        <v>0</v>
      </c>
      <c r="O3318" s="154"/>
      <c r="P3318" s="154"/>
    </row>
    <row r="3319" spans="3:16" hidden="1" outlineLevel="2">
      <c r="C3319" s="179">
        <v>3295</v>
      </c>
      <c r="D3319" s="195">
        <f t="shared" ca="1" si="259"/>
        <v>-1.1334036847394582</v>
      </c>
      <c r="E3319" s="195">
        <f t="shared" ca="1" si="255"/>
        <v>191.87485441302346</v>
      </c>
      <c r="F3319" s="195">
        <f t="shared" ca="1" si="256"/>
        <v>207.77875125638448</v>
      </c>
      <c r="G3319" s="195">
        <f t="shared" ca="1" si="257"/>
        <v>0</v>
      </c>
      <c r="H3319" s="195">
        <f t="shared" ca="1" si="258"/>
        <v>0</v>
      </c>
      <c r="O3319" s="154"/>
      <c r="P3319" s="154"/>
    </row>
    <row r="3320" spans="3:16" hidden="1" outlineLevel="2">
      <c r="C3320" s="179">
        <v>3296</v>
      </c>
      <c r="D3320" s="195">
        <f t="shared" ca="1" si="259"/>
        <v>-0.73979702551569526</v>
      </c>
      <c r="E3320" s="195">
        <f t="shared" ca="1" si="255"/>
        <v>209.20715175516244</v>
      </c>
      <c r="F3320" s="195">
        <f t="shared" ca="1" si="256"/>
        <v>221.24372354476742</v>
      </c>
      <c r="G3320" s="195">
        <f t="shared" ca="1" si="257"/>
        <v>0</v>
      </c>
      <c r="H3320" s="195">
        <f t="shared" ca="1" si="258"/>
        <v>0</v>
      </c>
      <c r="O3320" s="154"/>
      <c r="P3320" s="154"/>
    </row>
    <row r="3321" spans="3:16" hidden="1" outlineLevel="2">
      <c r="C3321" s="179">
        <v>3297</v>
      </c>
      <c r="D3321" s="195">
        <f t="shared" ca="1" si="259"/>
        <v>0.41323934554406583</v>
      </c>
      <c r="E3321" s="195">
        <f t="shared" ca="1" si="255"/>
        <v>269.52606404178118</v>
      </c>
      <c r="F3321" s="195">
        <f t="shared" ca="1" si="256"/>
        <v>265.92277793691676</v>
      </c>
      <c r="G3321" s="195">
        <f t="shared" ca="1" si="257"/>
        <v>19.526064041781183</v>
      </c>
      <c r="H3321" s="195">
        <f t="shared" ca="1" si="258"/>
        <v>15.922777936916759</v>
      </c>
      <c r="O3321" s="154"/>
      <c r="P3321" s="154"/>
    </row>
    <row r="3322" spans="3:16" hidden="1" outlineLevel="2">
      <c r="C3322" s="179">
        <v>3298</v>
      </c>
      <c r="D3322" s="195">
        <f t="shared" ca="1" si="259"/>
        <v>-1.1521209212118388</v>
      </c>
      <c r="E3322" s="195">
        <f t="shared" ca="1" si="255"/>
        <v>191.08739504544451</v>
      </c>
      <c r="F3322" s="195">
        <f t="shared" ca="1" si="256"/>
        <v>207.15926699836598</v>
      </c>
      <c r="G3322" s="195">
        <f t="shared" ca="1" si="257"/>
        <v>0</v>
      </c>
      <c r="H3322" s="195">
        <f t="shared" ca="1" si="258"/>
        <v>0</v>
      </c>
      <c r="O3322" s="154"/>
      <c r="P3322" s="154"/>
    </row>
    <row r="3323" spans="3:16" hidden="1" outlineLevel="2">
      <c r="C3323" s="179">
        <v>3299</v>
      </c>
      <c r="D3323" s="195">
        <f t="shared" ca="1" si="259"/>
        <v>-9.1685913304760586E-2</v>
      </c>
      <c r="E3323" s="195">
        <f t="shared" ca="1" si="255"/>
        <v>241.2237913035635</v>
      </c>
      <c r="F3323" s="195">
        <f t="shared" ca="1" si="256"/>
        <v>245.34281548622315</v>
      </c>
      <c r="G3323" s="195">
        <f t="shared" ca="1" si="257"/>
        <v>0</v>
      </c>
      <c r="H3323" s="195">
        <f t="shared" ca="1" si="258"/>
        <v>0</v>
      </c>
      <c r="O3323" s="154"/>
      <c r="P3323" s="154"/>
    </row>
    <row r="3324" spans="3:16" hidden="1" outlineLevel="2">
      <c r="C3324" s="179">
        <v>3300</v>
      </c>
      <c r="D3324" s="195">
        <f t="shared" ca="1" si="259"/>
        <v>-0.10834294268970807</v>
      </c>
      <c r="E3324" s="195">
        <f t="shared" ca="1" si="255"/>
        <v>240.34257142744525</v>
      </c>
      <c r="F3324" s="195">
        <f t="shared" ca="1" si="256"/>
        <v>244.69174254484713</v>
      </c>
      <c r="G3324" s="195">
        <f t="shared" ca="1" si="257"/>
        <v>0</v>
      </c>
      <c r="H3324" s="195">
        <f t="shared" ca="1" si="258"/>
        <v>0</v>
      </c>
      <c r="O3324" s="154"/>
      <c r="P3324" s="154"/>
    </row>
    <row r="3325" spans="3:16" hidden="1" outlineLevel="2">
      <c r="C3325" s="179">
        <v>3301</v>
      </c>
      <c r="D3325" s="195">
        <f t="shared" ca="1" si="259"/>
        <v>-0.12874699288736002</v>
      </c>
      <c r="E3325" s="195">
        <f t="shared" ca="1" si="255"/>
        <v>239.26750567144887</v>
      </c>
      <c r="F3325" s="195">
        <f t="shared" ca="1" si="256"/>
        <v>243.89656389617397</v>
      </c>
      <c r="G3325" s="195">
        <f t="shared" ca="1" si="257"/>
        <v>0</v>
      </c>
      <c r="H3325" s="195">
        <f t="shared" ca="1" si="258"/>
        <v>0</v>
      </c>
      <c r="O3325" s="154"/>
      <c r="P3325" s="154"/>
    </row>
    <row r="3326" spans="3:16" hidden="1" outlineLevel="2">
      <c r="C3326" s="179">
        <v>3302</v>
      </c>
      <c r="D3326" s="195">
        <f t="shared" ca="1" si="259"/>
        <v>1.3569074753923506E-2</v>
      </c>
      <c r="E3326" s="195">
        <f t="shared" ca="1" si="255"/>
        <v>246.86738001858663</v>
      </c>
      <c r="F3326" s="195">
        <f t="shared" ca="1" si="256"/>
        <v>249.49716378307895</v>
      </c>
      <c r="G3326" s="195">
        <f t="shared" ca="1" si="257"/>
        <v>0</v>
      </c>
      <c r="H3326" s="195">
        <f t="shared" ca="1" si="258"/>
        <v>0</v>
      </c>
      <c r="O3326" s="154"/>
      <c r="P3326" s="154"/>
    </row>
    <row r="3327" spans="3:16" hidden="1" outlineLevel="2">
      <c r="C3327" s="179">
        <v>3303</v>
      </c>
      <c r="D3327" s="195">
        <f t="shared" ca="1" si="259"/>
        <v>-1.6570897018683295</v>
      </c>
      <c r="E3327" s="195">
        <f t="shared" ca="1" si="255"/>
        <v>171.02013970670706</v>
      </c>
      <c r="F3327" s="195">
        <f t="shared" ca="1" si="256"/>
        <v>191.12572958389137</v>
      </c>
      <c r="G3327" s="195">
        <f t="shared" ca="1" si="257"/>
        <v>0</v>
      </c>
      <c r="H3327" s="195">
        <f t="shared" ca="1" si="258"/>
        <v>0</v>
      </c>
      <c r="O3327" s="154"/>
      <c r="P3327" s="154"/>
    </row>
    <row r="3328" spans="3:16" hidden="1" outlineLevel="2">
      <c r="C3328" s="179">
        <v>3304</v>
      </c>
      <c r="D3328" s="195">
        <f t="shared" ca="1" si="259"/>
        <v>-0.96823847839060617</v>
      </c>
      <c r="E3328" s="195">
        <f t="shared" ca="1" si="255"/>
        <v>198.9657594102986</v>
      </c>
      <c r="F3328" s="195">
        <f t="shared" ca="1" si="256"/>
        <v>213.32614992497437</v>
      </c>
      <c r="G3328" s="195">
        <f t="shared" ca="1" si="257"/>
        <v>0</v>
      </c>
      <c r="H3328" s="195">
        <f t="shared" ca="1" si="258"/>
        <v>0</v>
      </c>
      <c r="O3328" s="154"/>
      <c r="P3328" s="154"/>
    </row>
    <row r="3329" spans="3:16" hidden="1" outlineLevel="2">
      <c r="C3329" s="179">
        <v>3305</v>
      </c>
      <c r="D3329" s="195">
        <f t="shared" ca="1" si="259"/>
        <v>0.62653914920210418</v>
      </c>
      <c r="E3329" s="195">
        <f t="shared" ca="1" si="255"/>
        <v>282.45815381695854</v>
      </c>
      <c r="F3329" s="195">
        <f t="shared" ca="1" si="256"/>
        <v>275.12709338832502</v>
      </c>
      <c r="G3329" s="195">
        <f t="shared" ca="1" si="257"/>
        <v>32.458153816958543</v>
      </c>
      <c r="H3329" s="195">
        <f t="shared" ca="1" si="258"/>
        <v>25.127093388325022</v>
      </c>
      <c r="O3329" s="154"/>
      <c r="P3329" s="154"/>
    </row>
    <row r="3330" spans="3:16" hidden="1" outlineLevel="2">
      <c r="C3330" s="179">
        <v>3306</v>
      </c>
      <c r="D3330" s="195">
        <f t="shared" ca="1" si="259"/>
        <v>0.28098958533950052</v>
      </c>
      <c r="E3330" s="195">
        <f t="shared" ca="1" si="255"/>
        <v>261.80704189414581</v>
      </c>
      <c r="F3330" s="195">
        <f t="shared" ca="1" si="256"/>
        <v>260.37124571268947</v>
      </c>
      <c r="G3330" s="195">
        <f t="shared" ca="1" si="257"/>
        <v>11.807041894145812</v>
      </c>
      <c r="H3330" s="195">
        <f t="shared" ca="1" si="258"/>
        <v>10.371245712689472</v>
      </c>
      <c r="O3330" s="154"/>
      <c r="P3330" s="154"/>
    </row>
    <row r="3331" spans="3:16" hidden="1" outlineLevel="2">
      <c r="C3331" s="179">
        <v>3307</v>
      </c>
      <c r="D3331" s="195">
        <f t="shared" ca="1" si="259"/>
        <v>-1.0883568346511998</v>
      </c>
      <c r="E3331" s="195">
        <f t="shared" ca="1" si="255"/>
        <v>193.78336488690849</v>
      </c>
      <c r="F3331" s="195">
        <f t="shared" ca="1" si="256"/>
        <v>209.27727144502322</v>
      </c>
      <c r="G3331" s="195">
        <f t="shared" ca="1" si="257"/>
        <v>0</v>
      </c>
      <c r="H3331" s="195">
        <f t="shared" ca="1" si="258"/>
        <v>0</v>
      </c>
      <c r="O3331" s="154"/>
      <c r="P3331" s="154"/>
    </row>
    <row r="3332" spans="3:16" hidden="1" outlineLevel="2">
      <c r="C3332" s="179">
        <v>3308</v>
      </c>
      <c r="D3332" s="195">
        <f t="shared" ca="1" si="259"/>
        <v>0.55679279946139337</v>
      </c>
      <c r="E3332" s="195">
        <f t="shared" ca="1" si="255"/>
        <v>278.16265826570071</v>
      </c>
      <c r="F3332" s="195">
        <f t="shared" ca="1" si="256"/>
        <v>272.08286914496762</v>
      </c>
      <c r="G3332" s="195">
        <f t="shared" ca="1" si="257"/>
        <v>28.162658265700713</v>
      </c>
      <c r="H3332" s="195">
        <f t="shared" ca="1" si="258"/>
        <v>22.082869144967617</v>
      </c>
      <c r="O3332" s="154"/>
      <c r="P3332" s="154"/>
    </row>
    <row r="3333" spans="3:16" hidden="1" outlineLevel="2">
      <c r="C3333" s="179">
        <v>3309</v>
      </c>
      <c r="D3333" s="195">
        <f t="shared" ca="1" si="259"/>
        <v>-2.1009230623990089</v>
      </c>
      <c r="E3333" s="195">
        <f t="shared" ca="1" si="255"/>
        <v>155.13010828805494</v>
      </c>
      <c r="F3333" s="195">
        <f t="shared" ca="1" si="256"/>
        <v>178.06129454364731</v>
      </c>
      <c r="G3333" s="195">
        <f t="shared" ca="1" si="257"/>
        <v>0</v>
      </c>
      <c r="H3333" s="195">
        <f t="shared" ca="1" si="258"/>
        <v>0</v>
      </c>
      <c r="O3333" s="154"/>
      <c r="P3333" s="154"/>
    </row>
    <row r="3334" spans="3:16" hidden="1" outlineLevel="2">
      <c r="C3334" s="179">
        <v>3310</v>
      </c>
      <c r="D3334" s="195">
        <f t="shared" ca="1" si="259"/>
        <v>-0.87372288649654428</v>
      </c>
      <c r="E3334" s="195">
        <f t="shared" ca="1" si="255"/>
        <v>203.14079397749438</v>
      </c>
      <c r="F3334" s="195">
        <f t="shared" ca="1" si="256"/>
        <v>216.56701847387674</v>
      </c>
      <c r="G3334" s="195">
        <f t="shared" ca="1" si="257"/>
        <v>0</v>
      </c>
      <c r="H3334" s="195">
        <f t="shared" ca="1" si="258"/>
        <v>0</v>
      </c>
      <c r="O3334" s="154"/>
      <c r="P3334" s="154"/>
    </row>
    <row r="3335" spans="3:16" hidden="1" outlineLevel="2">
      <c r="C3335" s="179">
        <v>3311</v>
      </c>
      <c r="D3335" s="195">
        <f t="shared" ca="1" si="259"/>
        <v>-9.3399556491478228E-2</v>
      </c>
      <c r="E3335" s="195">
        <f t="shared" ca="1" si="255"/>
        <v>241.13298419446875</v>
      </c>
      <c r="F3335" s="195">
        <f t="shared" ca="1" si="256"/>
        <v>245.27575448703698</v>
      </c>
      <c r="G3335" s="195">
        <f t="shared" ca="1" si="257"/>
        <v>0</v>
      </c>
      <c r="H3335" s="195">
        <f t="shared" ca="1" si="258"/>
        <v>0</v>
      </c>
      <c r="O3335" s="154"/>
      <c r="P3335" s="154"/>
    </row>
    <row r="3336" spans="3:16" hidden="1" outlineLevel="2">
      <c r="C3336" s="179">
        <v>3312</v>
      </c>
      <c r="D3336" s="195">
        <f t="shared" ca="1" si="259"/>
        <v>1.2838626882668349E-2</v>
      </c>
      <c r="E3336" s="195">
        <f t="shared" ca="1" si="255"/>
        <v>246.82776324031749</v>
      </c>
      <c r="F3336" s="195">
        <f t="shared" ca="1" si="256"/>
        <v>249.46809243473007</v>
      </c>
      <c r="G3336" s="195">
        <f t="shared" ca="1" si="257"/>
        <v>0</v>
      </c>
      <c r="H3336" s="195">
        <f t="shared" ca="1" si="258"/>
        <v>0</v>
      </c>
      <c r="O3336" s="154"/>
      <c r="P3336" s="154"/>
    </row>
    <row r="3337" spans="3:16" hidden="1" outlineLevel="2">
      <c r="C3337" s="179">
        <v>3313</v>
      </c>
      <c r="D3337" s="195">
        <f t="shared" ca="1" si="259"/>
        <v>0.84496916285716406</v>
      </c>
      <c r="E3337" s="195">
        <f t="shared" ca="1" si="255"/>
        <v>296.34458401520999</v>
      </c>
      <c r="F3337" s="195">
        <f t="shared" ca="1" si="256"/>
        <v>284.88305107757651</v>
      </c>
      <c r="G3337" s="195">
        <f t="shared" ca="1" si="257"/>
        <v>46.344584015209989</v>
      </c>
      <c r="H3337" s="195">
        <f t="shared" ca="1" si="258"/>
        <v>34.883051077576511</v>
      </c>
      <c r="O3337" s="154"/>
      <c r="P3337" s="154"/>
    </row>
    <row r="3338" spans="3:16" hidden="1" outlineLevel="2">
      <c r="C3338" s="179">
        <v>3314</v>
      </c>
      <c r="D3338" s="195">
        <f t="shared" ca="1" si="259"/>
        <v>0.71422717978624017</v>
      </c>
      <c r="E3338" s="195">
        <f t="shared" ca="1" si="255"/>
        <v>287.95287767630151</v>
      </c>
      <c r="F3338" s="195">
        <f t="shared" ca="1" si="256"/>
        <v>279.00279606171443</v>
      </c>
      <c r="G3338" s="195">
        <f t="shared" ca="1" si="257"/>
        <v>37.952877676301512</v>
      </c>
      <c r="H3338" s="195">
        <f t="shared" ca="1" si="258"/>
        <v>29.002796061714434</v>
      </c>
      <c r="O3338" s="154"/>
      <c r="P3338" s="154"/>
    </row>
    <row r="3339" spans="3:16" hidden="1" outlineLevel="2">
      <c r="C3339" s="179">
        <v>3315</v>
      </c>
      <c r="D3339" s="195">
        <f t="shared" ca="1" si="259"/>
        <v>0.60292844472657792</v>
      </c>
      <c r="E3339" s="195">
        <f t="shared" ca="1" si="255"/>
        <v>280.99665612074165</v>
      </c>
      <c r="F3339" s="195">
        <f t="shared" ca="1" si="256"/>
        <v>274.09276057605808</v>
      </c>
      <c r="G3339" s="195">
        <f t="shared" ca="1" si="257"/>
        <v>30.996656120741648</v>
      </c>
      <c r="H3339" s="195">
        <f t="shared" ca="1" si="258"/>
        <v>24.092760576058083</v>
      </c>
      <c r="O3339" s="154"/>
      <c r="P3339" s="154"/>
    </row>
    <row r="3340" spans="3:16" hidden="1" outlineLevel="2">
      <c r="C3340" s="179">
        <v>3316</v>
      </c>
      <c r="D3340" s="195">
        <f t="shared" ca="1" si="259"/>
        <v>-1.3315311119479578</v>
      </c>
      <c r="E3340" s="195">
        <f t="shared" ca="1" si="255"/>
        <v>183.70140774032691</v>
      </c>
      <c r="F3340" s="195">
        <f t="shared" ca="1" si="256"/>
        <v>201.31423366378755</v>
      </c>
      <c r="G3340" s="195">
        <f t="shared" ca="1" si="257"/>
        <v>0</v>
      </c>
      <c r="H3340" s="195">
        <f t="shared" ca="1" si="258"/>
        <v>0</v>
      </c>
      <c r="O3340" s="154"/>
      <c r="P3340" s="154"/>
    </row>
    <row r="3341" spans="3:16" hidden="1" outlineLevel="2">
      <c r="C3341" s="179">
        <v>3317</v>
      </c>
      <c r="D3341" s="195">
        <f t="shared" ca="1" si="259"/>
        <v>-0.89469226975621308</v>
      </c>
      <c r="E3341" s="195">
        <f t="shared" ca="1" si="255"/>
        <v>202.20701564382065</v>
      </c>
      <c r="F3341" s="195">
        <f t="shared" ca="1" si="256"/>
        <v>215.8437701841865</v>
      </c>
      <c r="G3341" s="195">
        <f t="shared" ca="1" si="257"/>
        <v>0</v>
      </c>
      <c r="H3341" s="195">
        <f t="shared" ca="1" si="258"/>
        <v>0</v>
      </c>
      <c r="O3341" s="154"/>
      <c r="P3341" s="154"/>
    </row>
    <row r="3342" spans="3:16" hidden="1" outlineLevel="2">
      <c r="C3342" s="179">
        <v>3318</v>
      </c>
      <c r="D3342" s="195">
        <f t="shared" ca="1" si="259"/>
        <v>7.1551969292582035E-2</v>
      </c>
      <c r="E3342" s="195">
        <f t="shared" ca="1" si="255"/>
        <v>250.03252791084404</v>
      </c>
      <c r="F3342" s="195">
        <f t="shared" ca="1" si="256"/>
        <v>251.8156860642915</v>
      </c>
      <c r="G3342" s="195">
        <f t="shared" ca="1" si="257"/>
        <v>3.2527910844038388E-2</v>
      </c>
      <c r="H3342" s="195">
        <f t="shared" ca="1" si="258"/>
        <v>1.8156860642914978</v>
      </c>
      <c r="O3342" s="154"/>
      <c r="P3342" s="154"/>
    </row>
    <row r="3343" spans="3:16" hidden="1" outlineLevel="2">
      <c r="C3343" s="179">
        <v>3319</v>
      </c>
      <c r="D3343" s="195">
        <f t="shared" ca="1" si="259"/>
        <v>-0.65200023111534733</v>
      </c>
      <c r="E3343" s="195">
        <f t="shared" ca="1" si="255"/>
        <v>213.28200367678477</v>
      </c>
      <c r="F3343" s="195">
        <f t="shared" ca="1" si="256"/>
        <v>224.36426654358652</v>
      </c>
      <c r="G3343" s="195">
        <f t="shared" ca="1" si="257"/>
        <v>0</v>
      </c>
      <c r="H3343" s="195">
        <f t="shared" ca="1" si="258"/>
        <v>0</v>
      </c>
      <c r="O3343" s="154"/>
      <c r="P3343" s="154"/>
    </row>
    <row r="3344" spans="3:16" hidden="1" outlineLevel="2">
      <c r="C3344" s="179">
        <v>3320</v>
      </c>
      <c r="D3344" s="195">
        <f t="shared" ca="1" si="259"/>
        <v>-0.73538952705165062</v>
      </c>
      <c r="E3344" s="195">
        <f t="shared" ca="1" si="255"/>
        <v>209.40984536946974</v>
      </c>
      <c r="F3344" s="195">
        <f t="shared" ca="1" si="256"/>
        <v>221.39933854406388</v>
      </c>
      <c r="G3344" s="195">
        <f t="shared" ca="1" si="257"/>
        <v>0</v>
      </c>
      <c r="H3344" s="195">
        <f t="shared" ca="1" si="258"/>
        <v>0</v>
      </c>
      <c r="O3344" s="154"/>
      <c r="P3344" s="154"/>
    </row>
    <row r="3345" spans="3:16" hidden="1" outlineLevel="2">
      <c r="C3345" s="179">
        <v>3321</v>
      </c>
      <c r="D3345" s="195">
        <f t="shared" ca="1" si="259"/>
        <v>0.5267177367432283</v>
      </c>
      <c r="E3345" s="195">
        <f t="shared" ca="1" si="255"/>
        <v>276.33062933468358</v>
      </c>
      <c r="F3345" s="195">
        <f t="shared" ca="1" si="256"/>
        <v>270.78059635851031</v>
      </c>
      <c r="G3345" s="195">
        <f t="shared" ca="1" si="257"/>
        <v>26.330629334683579</v>
      </c>
      <c r="H3345" s="195">
        <f t="shared" ca="1" si="258"/>
        <v>20.780596358510309</v>
      </c>
      <c r="O3345" s="154"/>
      <c r="P3345" s="154"/>
    </row>
    <row r="3346" spans="3:16" hidden="1" outlineLevel="2">
      <c r="C3346" s="179">
        <v>3322</v>
      </c>
      <c r="D3346" s="195">
        <f t="shared" ca="1" si="259"/>
        <v>-5.5466329171962515E-2</v>
      </c>
      <c r="E3346" s="195">
        <f t="shared" ca="1" si="255"/>
        <v>243.15111150411937</v>
      </c>
      <c r="F3346" s="195">
        <f t="shared" ca="1" si="256"/>
        <v>246.76451471294004</v>
      </c>
      <c r="G3346" s="195">
        <f t="shared" ca="1" si="257"/>
        <v>0</v>
      </c>
      <c r="H3346" s="195">
        <f t="shared" ca="1" si="258"/>
        <v>0</v>
      </c>
      <c r="O3346" s="154"/>
      <c r="P3346" s="154"/>
    </row>
    <row r="3347" spans="3:16" hidden="1" outlineLevel="2">
      <c r="C3347" s="179">
        <v>3323</v>
      </c>
      <c r="D3347" s="195">
        <f t="shared" ca="1" si="259"/>
        <v>-1.3075309330073337</v>
      </c>
      <c r="E3347" s="195">
        <f t="shared" ca="1" si="255"/>
        <v>184.67266348461044</v>
      </c>
      <c r="F3347" s="195">
        <f t="shared" ca="1" si="256"/>
        <v>202.0864807067324</v>
      </c>
      <c r="G3347" s="195">
        <f t="shared" ca="1" si="257"/>
        <v>0</v>
      </c>
      <c r="H3347" s="195">
        <f t="shared" ca="1" si="258"/>
        <v>0</v>
      </c>
      <c r="O3347" s="154"/>
      <c r="P3347" s="154"/>
    </row>
    <row r="3348" spans="3:16" hidden="1" outlineLevel="2">
      <c r="C3348" s="179">
        <v>3324</v>
      </c>
      <c r="D3348" s="195">
        <f t="shared" ca="1" si="259"/>
        <v>1.1921184509084857</v>
      </c>
      <c r="E3348" s="195">
        <f t="shared" ca="1" si="255"/>
        <v>319.83238361537349</v>
      </c>
      <c r="F3348" s="195">
        <f t="shared" ca="1" si="256"/>
        <v>301.10487228580899</v>
      </c>
      <c r="G3348" s="195">
        <f t="shared" ca="1" si="257"/>
        <v>69.832383615373487</v>
      </c>
      <c r="H3348" s="195">
        <f t="shared" ca="1" si="258"/>
        <v>51.104872285808995</v>
      </c>
      <c r="O3348" s="154"/>
      <c r="P3348" s="154"/>
    </row>
    <row r="3349" spans="3:16" hidden="1" outlineLevel="2">
      <c r="C3349" s="179">
        <v>3325</v>
      </c>
      <c r="D3349" s="195">
        <f t="shared" ca="1" si="259"/>
        <v>0.33515635235656904</v>
      </c>
      <c r="E3349" s="195">
        <f t="shared" ca="1" si="255"/>
        <v>264.94149807376556</v>
      </c>
      <c r="F3349" s="195">
        <f t="shared" ca="1" si="256"/>
        <v>262.63088602343214</v>
      </c>
      <c r="G3349" s="195">
        <f t="shared" ca="1" si="257"/>
        <v>14.941498073765558</v>
      </c>
      <c r="H3349" s="195">
        <f t="shared" ca="1" si="258"/>
        <v>12.63088602343214</v>
      </c>
      <c r="O3349" s="154"/>
      <c r="P3349" s="154"/>
    </row>
    <row r="3350" spans="3:16" hidden="1" outlineLevel="2">
      <c r="C3350" s="179">
        <v>3326</v>
      </c>
      <c r="D3350" s="195">
        <f t="shared" ca="1" si="259"/>
        <v>0.56888673539915702</v>
      </c>
      <c r="E3350" s="195">
        <f t="shared" ca="1" si="255"/>
        <v>278.90278262473078</v>
      </c>
      <c r="F3350" s="195">
        <f t="shared" ca="1" si="256"/>
        <v>272.60830960683688</v>
      </c>
      <c r="G3350" s="195">
        <f t="shared" ca="1" si="257"/>
        <v>28.902782624730776</v>
      </c>
      <c r="H3350" s="195">
        <f t="shared" ca="1" si="258"/>
        <v>22.608309606836883</v>
      </c>
      <c r="O3350" s="154"/>
      <c r="P3350" s="154"/>
    </row>
    <row r="3351" spans="3:16" hidden="1" outlineLevel="2">
      <c r="C3351" s="179">
        <v>3327</v>
      </c>
      <c r="D3351" s="195">
        <f t="shared" ca="1" si="259"/>
        <v>1.6322889297660756</v>
      </c>
      <c r="E3351" s="195">
        <f t="shared" ca="1" si="255"/>
        <v>352.30927686820826</v>
      </c>
      <c r="F3351" s="195">
        <f t="shared" ca="1" si="256"/>
        <v>323.00826970108199</v>
      </c>
      <c r="G3351" s="195">
        <f t="shared" ca="1" si="257"/>
        <v>102.30927686820826</v>
      </c>
      <c r="H3351" s="195">
        <f t="shared" ca="1" si="258"/>
        <v>73.008269701081986</v>
      </c>
      <c r="O3351" s="154"/>
      <c r="P3351" s="154"/>
    </row>
    <row r="3352" spans="3:16" hidden="1" outlineLevel="2">
      <c r="C3352" s="179">
        <v>3328</v>
      </c>
      <c r="D3352" s="195">
        <f t="shared" ca="1" si="259"/>
        <v>0.68266065022950495</v>
      </c>
      <c r="E3352" s="195">
        <f t="shared" ca="1" si="255"/>
        <v>285.96264368014818</v>
      </c>
      <c r="F3352" s="195">
        <f t="shared" ca="1" si="256"/>
        <v>277.60134481275372</v>
      </c>
      <c r="G3352" s="195">
        <f t="shared" ca="1" si="257"/>
        <v>35.962643680148176</v>
      </c>
      <c r="H3352" s="195">
        <f t="shared" ca="1" si="258"/>
        <v>27.601344812753723</v>
      </c>
      <c r="O3352" s="154"/>
      <c r="P3352" s="154"/>
    </row>
    <row r="3353" spans="3:16" hidden="1" outlineLevel="2">
      <c r="C3353" s="179">
        <v>3329</v>
      </c>
      <c r="D3353" s="195">
        <f t="shared" ca="1" si="259"/>
        <v>-2.4226016358427165</v>
      </c>
      <c r="E3353" s="195">
        <f t="shared" ref="E3353:E3416" ca="1" si="260">$H$9 * EXP(($H$17 - $H$18 - ($H$11^2)/2)*$H$14 + $H$11*SQRT($H$14)*D3353)</f>
        <v>144.54434464027932</v>
      </c>
      <c r="F3353" s="195">
        <f t="shared" ref="F3353:F3416" ca="1" si="261">$H$9 * EXP(($H$17 - $H$18 - ($H$12^2)/2)*$H$14 + $H$12*SQRT($H$14)*D3353)</f>
        <v>169.15428957915663</v>
      </c>
      <c r="G3353" s="195">
        <f t="shared" ref="G3353:G3416" ca="1" si="262">MAX(E3353-$H$16, 0)</f>
        <v>0</v>
      </c>
      <c r="H3353" s="195">
        <f t="shared" ref="H3353:H3416" ca="1" si="263">MAX(F3353-$H$16, 0)</f>
        <v>0</v>
      </c>
      <c r="O3353" s="154"/>
      <c r="P3353" s="154"/>
    </row>
    <row r="3354" spans="3:16" hidden="1" outlineLevel="2">
      <c r="C3354" s="179">
        <v>3330</v>
      </c>
      <c r="D3354" s="195">
        <f t="shared" ref="D3354:D3417" ca="1" si="264">_xlfn.NORM.S.INV(RAND())</f>
        <v>0.22399876286416529</v>
      </c>
      <c r="E3354" s="195">
        <f t="shared" ca="1" si="260"/>
        <v>258.5491918902095</v>
      </c>
      <c r="F3354" s="195">
        <f t="shared" ca="1" si="261"/>
        <v>258.01478142815984</v>
      </c>
      <c r="G3354" s="195">
        <f t="shared" ca="1" si="262"/>
        <v>8.5491918902094994</v>
      </c>
      <c r="H3354" s="195">
        <f t="shared" ca="1" si="263"/>
        <v>8.0147814281598357</v>
      </c>
      <c r="O3354" s="154"/>
      <c r="P3354" s="154"/>
    </row>
    <row r="3355" spans="3:16" hidden="1" outlineLevel="2">
      <c r="C3355" s="179">
        <v>3331</v>
      </c>
      <c r="D3355" s="195">
        <f t="shared" ca="1" si="264"/>
        <v>-0.62032526536709709</v>
      </c>
      <c r="E3355" s="195">
        <f t="shared" ca="1" si="260"/>
        <v>214.77151409296846</v>
      </c>
      <c r="F3355" s="195">
        <f t="shared" ca="1" si="261"/>
        <v>225.50085487934743</v>
      </c>
      <c r="G3355" s="195">
        <f t="shared" ca="1" si="262"/>
        <v>0</v>
      </c>
      <c r="H3355" s="195">
        <f t="shared" ca="1" si="263"/>
        <v>0</v>
      </c>
      <c r="O3355" s="154"/>
      <c r="P3355" s="154"/>
    </row>
    <row r="3356" spans="3:16" hidden="1" outlineLevel="2">
      <c r="C3356" s="179">
        <v>3332</v>
      </c>
      <c r="D3356" s="195">
        <f t="shared" ca="1" si="264"/>
        <v>-1.5800446997083493</v>
      </c>
      <c r="E3356" s="195">
        <f t="shared" ca="1" si="260"/>
        <v>173.93981026361817</v>
      </c>
      <c r="F3356" s="195">
        <f t="shared" ca="1" si="261"/>
        <v>193.48931287984996</v>
      </c>
      <c r="G3356" s="195">
        <f t="shared" ca="1" si="262"/>
        <v>0</v>
      </c>
      <c r="H3356" s="195">
        <f t="shared" ca="1" si="263"/>
        <v>0</v>
      </c>
      <c r="O3356" s="154"/>
      <c r="P3356" s="154"/>
    </row>
    <row r="3357" spans="3:16" hidden="1" outlineLevel="2">
      <c r="C3357" s="179">
        <v>3333</v>
      </c>
      <c r="D3357" s="195">
        <f t="shared" ca="1" si="264"/>
        <v>-1.6056628016993963</v>
      </c>
      <c r="E3357" s="195">
        <f t="shared" ca="1" si="260"/>
        <v>172.96350568067049</v>
      </c>
      <c r="F3357" s="195">
        <f t="shared" ca="1" si="261"/>
        <v>192.70017582496033</v>
      </c>
      <c r="G3357" s="195">
        <f t="shared" ca="1" si="262"/>
        <v>0</v>
      </c>
      <c r="H3357" s="195">
        <f t="shared" ca="1" si="263"/>
        <v>0</v>
      </c>
      <c r="O3357" s="154"/>
      <c r="P3357" s="154"/>
    </row>
    <row r="3358" spans="3:16" hidden="1" outlineLevel="2">
      <c r="C3358" s="179">
        <v>3334</v>
      </c>
      <c r="D3358" s="195">
        <f t="shared" ca="1" si="264"/>
        <v>-0.78270834426200564</v>
      </c>
      <c r="E3358" s="195">
        <f t="shared" ca="1" si="260"/>
        <v>207.24395540291908</v>
      </c>
      <c r="F3358" s="195">
        <f t="shared" ca="1" si="261"/>
        <v>219.73436361382821</v>
      </c>
      <c r="G3358" s="195">
        <f t="shared" ca="1" si="262"/>
        <v>0</v>
      </c>
      <c r="H3358" s="195">
        <f t="shared" ca="1" si="263"/>
        <v>0</v>
      </c>
      <c r="O3358" s="154"/>
      <c r="P3358" s="154"/>
    </row>
    <row r="3359" spans="3:16" hidden="1" outlineLevel="2">
      <c r="C3359" s="179">
        <v>3335</v>
      </c>
      <c r="D3359" s="195">
        <f t="shared" ca="1" si="264"/>
        <v>-0.3564353354389756</v>
      </c>
      <c r="E3359" s="195">
        <f t="shared" ca="1" si="260"/>
        <v>227.59221469887501</v>
      </c>
      <c r="F3359" s="195">
        <f t="shared" ca="1" si="261"/>
        <v>235.1965760599777</v>
      </c>
      <c r="G3359" s="195">
        <f t="shared" ca="1" si="262"/>
        <v>0</v>
      </c>
      <c r="H3359" s="195">
        <f t="shared" ca="1" si="263"/>
        <v>0</v>
      </c>
      <c r="O3359" s="154"/>
      <c r="P3359" s="154"/>
    </row>
    <row r="3360" spans="3:16" hidden="1" outlineLevel="2">
      <c r="C3360" s="179">
        <v>3336</v>
      </c>
      <c r="D3360" s="195">
        <f t="shared" ca="1" si="264"/>
        <v>-6.258157528874482E-2</v>
      </c>
      <c r="E3360" s="195">
        <f t="shared" ca="1" si="260"/>
        <v>242.77128276129511</v>
      </c>
      <c r="F3360" s="195">
        <f t="shared" ca="1" si="261"/>
        <v>246.4845767383197</v>
      </c>
      <c r="G3360" s="195">
        <f t="shared" ca="1" si="262"/>
        <v>0</v>
      </c>
      <c r="H3360" s="195">
        <f t="shared" ca="1" si="263"/>
        <v>0</v>
      </c>
      <c r="O3360" s="154"/>
      <c r="P3360" s="154"/>
    </row>
    <row r="3361" spans="3:16" hidden="1" outlineLevel="2">
      <c r="C3361" s="179">
        <v>3337</v>
      </c>
      <c r="D3361" s="195">
        <f t="shared" ca="1" si="264"/>
        <v>0.53740949594558673</v>
      </c>
      <c r="E3361" s="195">
        <f t="shared" ca="1" si="260"/>
        <v>276.98053373084622</v>
      </c>
      <c r="F3361" s="195">
        <f t="shared" ca="1" si="261"/>
        <v>271.24284194417669</v>
      </c>
      <c r="G3361" s="195">
        <f t="shared" ca="1" si="262"/>
        <v>26.980533730846219</v>
      </c>
      <c r="H3361" s="195">
        <f t="shared" ca="1" si="263"/>
        <v>21.242841944176689</v>
      </c>
      <c r="O3361" s="154"/>
      <c r="P3361" s="154"/>
    </row>
    <row r="3362" spans="3:16" hidden="1" outlineLevel="2">
      <c r="C3362" s="179">
        <v>3338</v>
      </c>
      <c r="D3362" s="195">
        <f t="shared" ca="1" si="264"/>
        <v>-4.3136334033796686E-2</v>
      </c>
      <c r="E3362" s="195">
        <f t="shared" ca="1" si="260"/>
        <v>243.81072364126214</v>
      </c>
      <c r="F3362" s="195">
        <f t="shared" ca="1" si="261"/>
        <v>247.25037168929339</v>
      </c>
      <c r="G3362" s="195">
        <f t="shared" ca="1" si="262"/>
        <v>0</v>
      </c>
      <c r="H3362" s="195">
        <f t="shared" ca="1" si="263"/>
        <v>0</v>
      </c>
      <c r="O3362" s="154"/>
      <c r="P3362" s="154"/>
    </row>
    <row r="3363" spans="3:16" hidden="1" outlineLevel="2">
      <c r="C3363" s="179">
        <v>3339</v>
      </c>
      <c r="D3363" s="195">
        <f t="shared" ca="1" si="264"/>
        <v>-0.20350070521570715</v>
      </c>
      <c r="E3363" s="195">
        <f t="shared" ca="1" si="260"/>
        <v>235.36973854196819</v>
      </c>
      <c r="F3363" s="195">
        <f t="shared" ca="1" si="261"/>
        <v>241.00530410084306</v>
      </c>
      <c r="G3363" s="195">
        <f t="shared" ca="1" si="262"/>
        <v>0</v>
      </c>
      <c r="H3363" s="195">
        <f t="shared" ca="1" si="263"/>
        <v>0</v>
      </c>
      <c r="O3363" s="154"/>
      <c r="P3363" s="154"/>
    </row>
    <row r="3364" spans="3:16" hidden="1" outlineLevel="2">
      <c r="C3364" s="179">
        <v>3340</v>
      </c>
      <c r="D3364" s="195">
        <f t="shared" ca="1" si="264"/>
        <v>0.93432052504460283</v>
      </c>
      <c r="E3364" s="195">
        <f t="shared" ca="1" si="260"/>
        <v>302.21987292569429</v>
      </c>
      <c r="F3364" s="195">
        <f t="shared" ca="1" si="261"/>
        <v>288.97285343643426</v>
      </c>
      <c r="G3364" s="195">
        <f t="shared" ca="1" si="262"/>
        <v>52.21987292569429</v>
      </c>
      <c r="H3364" s="195">
        <f t="shared" ca="1" si="263"/>
        <v>38.972853436434264</v>
      </c>
      <c r="O3364" s="154"/>
      <c r="P3364" s="154"/>
    </row>
    <row r="3365" spans="3:16" hidden="1" outlineLevel="2">
      <c r="C3365" s="179">
        <v>3341</v>
      </c>
      <c r="D3365" s="195">
        <f t="shared" ca="1" si="264"/>
        <v>0.93765943434665355</v>
      </c>
      <c r="E3365" s="195">
        <f t="shared" ca="1" si="260"/>
        <v>302.44166602041457</v>
      </c>
      <c r="F3365" s="195">
        <f t="shared" ca="1" si="261"/>
        <v>289.12681523437863</v>
      </c>
      <c r="G3365" s="195">
        <f t="shared" ca="1" si="262"/>
        <v>52.441666020414573</v>
      </c>
      <c r="H3365" s="195">
        <f t="shared" ca="1" si="263"/>
        <v>39.126815234378626</v>
      </c>
      <c r="O3365" s="154"/>
      <c r="P3365" s="154"/>
    </row>
    <row r="3366" spans="3:16" hidden="1" outlineLevel="2">
      <c r="C3366" s="179">
        <v>3342</v>
      </c>
      <c r="D3366" s="195">
        <f t="shared" ca="1" si="264"/>
        <v>-0.37259817490802599</v>
      </c>
      <c r="E3366" s="195">
        <f t="shared" ca="1" si="260"/>
        <v>226.78541594499583</v>
      </c>
      <c r="F3366" s="195">
        <f t="shared" ca="1" si="261"/>
        <v>234.59092216287223</v>
      </c>
      <c r="G3366" s="195">
        <f t="shared" ca="1" si="262"/>
        <v>0</v>
      </c>
      <c r="H3366" s="195">
        <f t="shared" ca="1" si="263"/>
        <v>0</v>
      </c>
      <c r="O3366" s="154"/>
      <c r="P3366" s="154"/>
    </row>
    <row r="3367" spans="3:16" hidden="1" outlineLevel="2">
      <c r="C3367" s="179">
        <v>3343</v>
      </c>
      <c r="D3367" s="195">
        <f t="shared" ca="1" si="264"/>
        <v>-1.2776133585595639</v>
      </c>
      <c r="E3367" s="195">
        <f t="shared" ca="1" si="260"/>
        <v>185.89058199504296</v>
      </c>
      <c r="F3367" s="195">
        <f t="shared" ca="1" si="261"/>
        <v>203.0532794216918</v>
      </c>
      <c r="G3367" s="195">
        <f t="shared" ca="1" si="262"/>
        <v>0</v>
      </c>
      <c r="H3367" s="195">
        <f t="shared" ca="1" si="263"/>
        <v>0</v>
      </c>
      <c r="O3367" s="154"/>
      <c r="P3367" s="154"/>
    </row>
    <row r="3368" spans="3:16" hidden="1" outlineLevel="2">
      <c r="C3368" s="179">
        <v>3344</v>
      </c>
      <c r="D3368" s="195">
        <f t="shared" ca="1" si="264"/>
        <v>2.3149589989306349</v>
      </c>
      <c r="E3368" s="195">
        <f t="shared" ca="1" si="260"/>
        <v>409.32224943506458</v>
      </c>
      <c r="F3368" s="195">
        <f t="shared" ca="1" si="261"/>
        <v>360.17232401854943</v>
      </c>
      <c r="G3368" s="195">
        <f t="shared" ca="1" si="262"/>
        <v>159.32224943506458</v>
      </c>
      <c r="H3368" s="195">
        <f t="shared" ca="1" si="263"/>
        <v>110.17232401854943</v>
      </c>
      <c r="O3368" s="154"/>
      <c r="P3368" s="154"/>
    </row>
    <row r="3369" spans="3:16" hidden="1" outlineLevel="2">
      <c r="C3369" s="179">
        <v>3345</v>
      </c>
      <c r="D3369" s="195">
        <f t="shared" ca="1" si="264"/>
        <v>1.2364058685377353</v>
      </c>
      <c r="E3369" s="195">
        <f t="shared" ca="1" si="260"/>
        <v>322.95974850581968</v>
      </c>
      <c r="F3369" s="195">
        <f t="shared" ca="1" si="261"/>
        <v>303.23972953325415</v>
      </c>
      <c r="G3369" s="195">
        <f t="shared" ca="1" si="262"/>
        <v>72.959748505819675</v>
      </c>
      <c r="H3369" s="195">
        <f t="shared" ca="1" si="263"/>
        <v>53.239729533254149</v>
      </c>
      <c r="O3369" s="154"/>
      <c r="P3369" s="154"/>
    </row>
    <row r="3370" spans="3:16" hidden="1" outlineLevel="2">
      <c r="C3370" s="179">
        <v>3346</v>
      </c>
      <c r="D3370" s="195">
        <f t="shared" ca="1" si="264"/>
        <v>1.3615993855293989</v>
      </c>
      <c r="E3370" s="195">
        <f t="shared" ca="1" si="260"/>
        <v>331.96670496691797</v>
      </c>
      <c r="F3370" s="195">
        <f t="shared" ca="1" si="261"/>
        <v>309.35685826193333</v>
      </c>
      <c r="G3370" s="195">
        <f t="shared" ca="1" si="262"/>
        <v>81.966704966917973</v>
      </c>
      <c r="H3370" s="195">
        <f t="shared" ca="1" si="263"/>
        <v>59.356858261933326</v>
      </c>
      <c r="O3370" s="154"/>
      <c r="P3370" s="154"/>
    </row>
    <row r="3371" spans="3:16" hidden="1" outlineLevel="2">
      <c r="C3371" s="179">
        <v>3347</v>
      </c>
      <c r="D3371" s="195">
        <f t="shared" ca="1" si="264"/>
        <v>0.44449372236062823</v>
      </c>
      <c r="E3371" s="195">
        <f t="shared" ca="1" si="260"/>
        <v>271.38328981573994</v>
      </c>
      <c r="F3371" s="195">
        <f t="shared" ca="1" si="261"/>
        <v>267.25196208087823</v>
      </c>
      <c r="G3371" s="195">
        <f t="shared" ca="1" si="262"/>
        <v>21.383289815739943</v>
      </c>
      <c r="H3371" s="195">
        <f t="shared" ca="1" si="263"/>
        <v>17.251962080878229</v>
      </c>
      <c r="O3371" s="154"/>
      <c r="P3371" s="154"/>
    </row>
    <row r="3372" spans="3:16" hidden="1" outlineLevel="2">
      <c r="C3372" s="179">
        <v>3348</v>
      </c>
      <c r="D3372" s="195">
        <f t="shared" ca="1" si="264"/>
        <v>-0.2836108855207683</v>
      </c>
      <c r="E3372" s="195">
        <f t="shared" ca="1" si="260"/>
        <v>231.26313384191593</v>
      </c>
      <c r="F3372" s="195">
        <f t="shared" ca="1" si="261"/>
        <v>237.94490680831788</v>
      </c>
      <c r="G3372" s="195">
        <f t="shared" ca="1" si="262"/>
        <v>0</v>
      </c>
      <c r="H3372" s="195">
        <f t="shared" ca="1" si="263"/>
        <v>0</v>
      </c>
      <c r="O3372" s="154"/>
      <c r="P3372" s="154"/>
    </row>
    <row r="3373" spans="3:16" hidden="1" outlineLevel="2">
      <c r="C3373" s="179">
        <v>3349</v>
      </c>
      <c r="D3373" s="195">
        <f t="shared" ca="1" si="264"/>
        <v>0.19753216113973754</v>
      </c>
      <c r="E3373" s="195">
        <f t="shared" ca="1" si="260"/>
        <v>257.05005839228255</v>
      </c>
      <c r="F3373" s="195">
        <f t="shared" ca="1" si="261"/>
        <v>256.9277004397739</v>
      </c>
      <c r="G3373" s="195">
        <f t="shared" ca="1" si="262"/>
        <v>7.0500583922825513</v>
      </c>
      <c r="H3373" s="195">
        <f t="shared" ca="1" si="263"/>
        <v>6.9277004397739006</v>
      </c>
      <c r="O3373" s="154"/>
      <c r="P3373" s="154"/>
    </row>
    <row r="3374" spans="3:16" hidden="1" outlineLevel="2">
      <c r="C3374" s="179">
        <v>3350</v>
      </c>
      <c r="D3374" s="195">
        <f t="shared" ca="1" si="264"/>
        <v>1.6249599503619561</v>
      </c>
      <c r="E3374" s="195">
        <f t="shared" ca="1" si="260"/>
        <v>351.74241267435332</v>
      </c>
      <c r="F3374" s="195">
        <f t="shared" ca="1" si="261"/>
        <v>322.6308375242171</v>
      </c>
      <c r="G3374" s="195">
        <f t="shared" ca="1" si="262"/>
        <v>101.74241267435332</v>
      </c>
      <c r="H3374" s="195">
        <f t="shared" ca="1" si="263"/>
        <v>72.6308375242171</v>
      </c>
      <c r="O3374" s="154"/>
      <c r="P3374" s="154"/>
    </row>
    <row r="3375" spans="3:16" hidden="1" outlineLevel="2">
      <c r="C3375" s="179">
        <v>3351</v>
      </c>
      <c r="D3375" s="195">
        <f t="shared" ca="1" si="264"/>
        <v>-9.6147042619097775E-2</v>
      </c>
      <c r="E3375" s="195">
        <f t="shared" ca="1" si="260"/>
        <v>240.98746438407846</v>
      </c>
      <c r="F3375" s="195">
        <f t="shared" ca="1" si="261"/>
        <v>245.16827376036755</v>
      </c>
      <c r="G3375" s="195">
        <f t="shared" ca="1" si="262"/>
        <v>0</v>
      </c>
      <c r="H3375" s="195">
        <f t="shared" ca="1" si="263"/>
        <v>0</v>
      </c>
      <c r="O3375" s="154"/>
      <c r="P3375" s="154"/>
    </row>
    <row r="3376" spans="3:16" hidden="1" outlineLevel="2">
      <c r="C3376" s="179">
        <v>3352</v>
      </c>
      <c r="D3376" s="195">
        <f t="shared" ca="1" si="264"/>
        <v>0.77351542393995421</v>
      </c>
      <c r="E3376" s="195">
        <f t="shared" ca="1" si="260"/>
        <v>291.72845033285893</v>
      </c>
      <c r="F3376" s="195">
        <f t="shared" ca="1" si="261"/>
        <v>281.65415302436872</v>
      </c>
      <c r="G3376" s="195">
        <f t="shared" ca="1" si="262"/>
        <v>41.728450332858927</v>
      </c>
      <c r="H3376" s="195">
        <f t="shared" ca="1" si="263"/>
        <v>31.654153024368725</v>
      </c>
      <c r="O3376" s="154"/>
      <c r="P3376" s="154"/>
    </row>
    <row r="3377" spans="3:16" hidden="1" outlineLevel="2">
      <c r="C3377" s="179">
        <v>3353</v>
      </c>
      <c r="D3377" s="195">
        <f t="shared" ca="1" si="264"/>
        <v>-1.2241293014709145</v>
      </c>
      <c r="E3377" s="195">
        <f t="shared" ca="1" si="260"/>
        <v>188.08792096430861</v>
      </c>
      <c r="F3377" s="195">
        <f t="shared" ca="1" si="261"/>
        <v>204.79317845057153</v>
      </c>
      <c r="G3377" s="195">
        <f t="shared" ca="1" si="262"/>
        <v>0</v>
      </c>
      <c r="H3377" s="195">
        <f t="shared" ca="1" si="263"/>
        <v>0</v>
      </c>
      <c r="O3377" s="154"/>
      <c r="P3377" s="154"/>
    </row>
    <row r="3378" spans="3:16" hidden="1" outlineLevel="2">
      <c r="C3378" s="179">
        <v>3354</v>
      </c>
      <c r="D3378" s="195">
        <f t="shared" ca="1" si="264"/>
        <v>1.4862606715289011</v>
      </c>
      <c r="E3378" s="195">
        <f t="shared" ca="1" si="260"/>
        <v>341.1849542107613</v>
      </c>
      <c r="F3378" s="195">
        <f t="shared" ca="1" si="261"/>
        <v>315.57059046529605</v>
      </c>
      <c r="G3378" s="195">
        <f t="shared" ca="1" si="262"/>
        <v>91.184954210761305</v>
      </c>
      <c r="H3378" s="195">
        <f t="shared" ca="1" si="263"/>
        <v>65.57059046529605</v>
      </c>
      <c r="O3378" s="154"/>
      <c r="P3378" s="154"/>
    </row>
    <row r="3379" spans="3:16" hidden="1" outlineLevel="2">
      <c r="C3379" s="179">
        <v>3355</v>
      </c>
      <c r="D3379" s="195">
        <f t="shared" ca="1" si="264"/>
        <v>0.97075934287491716</v>
      </c>
      <c r="E3379" s="195">
        <f t="shared" ca="1" si="260"/>
        <v>304.649211499476</v>
      </c>
      <c r="F3379" s="195">
        <f t="shared" ca="1" si="261"/>
        <v>290.65754286216088</v>
      </c>
      <c r="G3379" s="195">
        <f t="shared" ca="1" si="262"/>
        <v>54.649211499475996</v>
      </c>
      <c r="H3379" s="195">
        <f t="shared" ca="1" si="263"/>
        <v>40.657542862160881</v>
      </c>
      <c r="O3379" s="154"/>
      <c r="P3379" s="154"/>
    </row>
    <row r="3380" spans="3:16" hidden="1" outlineLevel="2">
      <c r="C3380" s="179">
        <v>3356</v>
      </c>
      <c r="D3380" s="195">
        <f t="shared" ca="1" si="264"/>
        <v>0.47812689548058174</v>
      </c>
      <c r="E3380" s="195">
        <f t="shared" ca="1" si="260"/>
        <v>273.39616878927046</v>
      </c>
      <c r="F3380" s="195">
        <f t="shared" ca="1" si="261"/>
        <v>268.68973397275619</v>
      </c>
      <c r="G3380" s="195">
        <f t="shared" ca="1" si="262"/>
        <v>23.396168789270462</v>
      </c>
      <c r="H3380" s="195">
        <f t="shared" ca="1" si="263"/>
        <v>18.689733972756187</v>
      </c>
      <c r="O3380" s="154"/>
      <c r="P3380" s="154"/>
    </row>
    <row r="3381" spans="3:16" hidden="1" outlineLevel="2">
      <c r="C3381" s="179">
        <v>3357</v>
      </c>
      <c r="D3381" s="195">
        <f t="shared" ca="1" si="264"/>
        <v>-1.3161128350421456</v>
      </c>
      <c r="E3381" s="195">
        <f t="shared" ca="1" si="260"/>
        <v>184.32477676469202</v>
      </c>
      <c r="F3381" s="195">
        <f t="shared" ca="1" si="261"/>
        <v>201.81000358507308</v>
      </c>
      <c r="G3381" s="195">
        <f t="shared" ca="1" si="262"/>
        <v>0</v>
      </c>
      <c r="H3381" s="195">
        <f t="shared" ca="1" si="263"/>
        <v>0</v>
      </c>
      <c r="O3381" s="154"/>
      <c r="P3381" s="154"/>
    </row>
    <row r="3382" spans="3:16" hidden="1" outlineLevel="2">
      <c r="C3382" s="179">
        <v>3358</v>
      </c>
      <c r="D3382" s="195">
        <f t="shared" ca="1" si="264"/>
        <v>1.2769992007074735</v>
      </c>
      <c r="E3382" s="195">
        <f t="shared" ca="1" si="260"/>
        <v>325.85310764198482</v>
      </c>
      <c r="F3382" s="195">
        <f t="shared" ca="1" si="261"/>
        <v>305.20980739880088</v>
      </c>
      <c r="G3382" s="195">
        <f t="shared" ca="1" si="262"/>
        <v>75.85310764198482</v>
      </c>
      <c r="H3382" s="195">
        <f t="shared" ca="1" si="263"/>
        <v>55.209807398800876</v>
      </c>
      <c r="O3382" s="154"/>
      <c r="P3382" s="154"/>
    </row>
    <row r="3383" spans="3:16" hidden="1" outlineLevel="2">
      <c r="C3383" s="179">
        <v>3359</v>
      </c>
      <c r="D3383" s="195">
        <f t="shared" ca="1" si="264"/>
        <v>-1.1388228617509437</v>
      </c>
      <c r="E3383" s="195">
        <f t="shared" ca="1" si="260"/>
        <v>191.64652916282253</v>
      </c>
      <c r="F3383" s="195">
        <f t="shared" ca="1" si="261"/>
        <v>207.59920250291796</v>
      </c>
      <c r="G3383" s="195">
        <f t="shared" ca="1" si="262"/>
        <v>0</v>
      </c>
      <c r="H3383" s="195">
        <f t="shared" ca="1" si="263"/>
        <v>0</v>
      </c>
      <c r="O3383" s="154"/>
      <c r="P3383" s="154"/>
    </row>
    <row r="3384" spans="3:16" hidden="1" outlineLevel="2">
      <c r="C3384" s="179">
        <v>3360</v>
      </c>
      <c r="D3384" s="195">
        <f t="shared" ca="1" si="264"/>
        <v>0.93805135324998012</v>
      </c>
      <c r="E3384" s="195">
        <f t="shared" ca="1" si="260"/>
        <v>302.46771061494144</v>
      </c>
      <c r="F3384" s="195">
        <f t="shared" ca="1" si="261"/>
        <v>289.14489254404657</v>
      </c>
      <c r="G3384" s="195">
        <f t="shared" ca="1" si="262"/>
        <v>52.467710614941439</v>
      </c>
      <c r="H3384" s="195">
        <f t="shared" ca="1" si="263"/>
        <v>39.14489254404657</v>
      </c>
      <c r="O3384" s="154"/>
      <c r="P3384" s="154"/>
    </row>
    <row r="3385" spans="3:16" hidden="1" outlineLevel="2">
      <c r="C3385" s="179">
        <v>3361</v>
      </c>
      <c r="D3385" s="195">
        <f t="shared" ca="1" si="264"/>
        <v>0.25732425985502166</v>
      </c>
      <c r="E3385" s="195">
        <f t="shared" ca="1" si="260"/>
        <v>260.44927168528255</v>
      </c>
      <c r="F3385" s="195">
        <f t="shared" ca="1" si="261"/>
        <v>259.39012688788938</v>
      </c>
      <c r="G3385" s="195">
        <f t="shared" ca="1" si="262"/>
        <v>10.449271685282554</v>
      </c>
      <c r="H3385" s="195">
        <f t="shared" ca="1" si="263"/>
        <v>9.3901268878893802</v>
      </c>
      <c r="O3385" s="154"/>
      <c r="P3385" s="154"/>
    </row>
    <row r="3386" spans="3:16" hidden="1" outlineLevel="2">
      <c r="C3386" s="179">
        <v>3362</v>
      </c>
      <c r="D3386" s="195">
        <f t="shared" ca="1" si="264"/>
        <v>-0.10204545481686481</v>
      </c>
      <c r="E3386" s="195">
        <f t="shared" ca="1" si="260"/>
        <v>240.67535325611829</v>
      </c>
      <c r="F3386" s="195">
        <f t="shared" ca="1" si="261"/>
        <v>244.9376889393821</v>
      </c>
      <c r="G3386" s="195">
        <f t="shared" ca="1" si="262"/>
        <v>0</v>
      </c>
      <c r="H3386" s="195">
        <f t="shared" ca="1" si="263"/>
        <v>0</v>
      </c>
      <c r="O3386" s="154"/>
      <c r="P3386" s="154"/>
    </row>
    <row r="3387" spans="3:16" hidden="1" outlineLevel="2">
      <c r="C3387" s="179">
        <v>3363</v>
      </c>
      <c r="D3387" s="195">
        <f t="shared" ca="1" si="264"/>
        <v>0.53780775702512662</v>
      </c>
      <c r="E3387" s="195">
        <f t="shared" ca="1" si="260"/>
        <v>277.00477175336465</v>
      </c>
      <c r="F3387" s="195">
        <f t="shared" ca="1" si="261"/>
        <v>271.26007552742414</v>
      </c>
      <c r="G3387" s="195">
        <f t="shared" ca="1" si="262"/>
        <v>27.004771753364651</v>
      </c>
      <c r="H3387" s="195">
        <f t="shared" ca="1" si="263"/>
        <v>21.260075527424135</v>
      </c>
      <c r="O3387" s="154"/>
      <c r="P3387" s="154"/>
    </row>
    <row r="3388" spans="3:16" hidden="1" outlineLevel="2">
      <c r="C3388" s="179">
        <v>3364</v>
      </c>
      <c r="D3388" s="195">
        <f t="shared" ca="1" si="264"/>
        <v>0.790947762539287</v>
      </c>
      <c r="E3388" s="195">
        <f t="shared" ca="1" si="260"/>
        <v>292.84795905223717</v>
      </c>
      <c r="F3388" s="195">
        <f t="shared" ca="1" si="261"/>
        <v>282.43850584499108</v>
      </c>
      <c r="G3388" s="195">
        <f t="shared" ca="1" si="262"/>
        <v>42.847959052237172</v>
      </c>
      <c r="H3388" s="195">
        <f t="shared" ca="1" si="263"/>
        <v>32.438505844991084</v>
      </c>
      <c r="O3388" s="154"/>
      <c r="P3388" s="154"/>
    </row>
    <row r="3389" spans="3:16" hidden="1" outlineLevel="2">
      <c r="C3389" s="179">
        <v>3365</v>
      </c>
      <c r="D3389" s="195">
        <f t="shared" ca="1" si="264"/>
        <v>-0.9362227690099133</v>
      </c>
      <c r="E3389" s="195">
        <f t="shared" ca="1" si="260"/>
        <v>200.37028911155485</v>
      </c>
      <c r="F3389" s="195">
        <f t="shared" ca="1" si="261"/>
        <v>214.41847622145895</v>
      </c>
      <c r="G3389" s="195">
        <f t="shared" ca="1" si="262"/>
        <v>0</v>
      </c>
      <c r="H3389" s="195">
        <f t="shared" ca="1" si="263"/>
        <v>0</v>
      </c>
      <c r="O3389" s="154"/>
      <c r="P3389" s="154"/>
    </row>
    <row r="3390" spans="3:16" hidden="1" outlineLevel="2">
      <c r="C3390" s="179">
        <v>3366</v>
      </c>
      <c r="D3390" s="195">
        <f t="shared" ca="1" si="264"/>
        <v>-1.1435145413070169</v>
      </c>
      <c r="E3390" s="195">
        <f t="shared" ca="1" si="260"/>
        <v>191.44907488589448</v>
      </c>
      <c r="F3390" s="195">
        <f t="shared" ca="1" si="261"/>
        <v>207.4438825872426</v>
      </c>
      <c r="G3390" s="195">
        <f t="shared" ca="1" si="262"/>
        <v>0</v>
      </c>
      <c r="H3390" s="195">
        <f t="shared" ca="1" si="263"/>
        <v>0</v>
      </c>
      <c r="O3390" s="154"/>
      <c r="P3390" s="154"/>
    </row>
    <row r="3391" spans="3:16" hidden="1" outlineLevel="2">
      <c r="C3391" s="179">
        <v>3367</v>
      </c>
      <c r="D3391" s="195">
        <f t="shared" ca="1" si="264"/>
        <v>0.74052023104039766</v>
      </c>
      <c r="E3391" s="195">
        <f t="shared" ca="1" si="260"/>
        <v>289.62119455029409</v>
      </c>
      <c r="F3391" s="195">
        <f t="shared" ca="1" si="261"/>
        <v>280.17552141981139</v>
      </c>
      <c r="G3391" s="195">
        <f t="shared" ca="1" si="262"/>
        <v>39.621194550294092</v>
      </c>
      <c r="H3391" s="195">
        <f t="shared" ca="1" si="263"/>
        <v>30.175521419811389</v>
      </c>
      <c r="O3391" s="154"/>
      <c r="P3391" s="154"/>
    </row>
    <row r="3392" spans="3:16" hidden="1" outlineLevel="2">
      <c r="C3392" s="179">
        <v>3368</v>
      </c>
      <c r="D3392" s="195">
        <f t="shared" ca="1" si="264"/>
        <v>8.7957365778920129E-4</v>
      </c>
      <c r="E3392" s="195">
        <f t="shared" ca="1" si="260"/>
        <v>246.18005201191323</v>
      </c>
      <c r="F3392" s="195">
        <f t="shared" ca="1" si="261"/>
        <v>248.99261136051692</v>
      </c>
      <c r="G3392" s="195">
        <f t="shared" ca="1" si="262"/>
        <v>0</v>
      </c>
      <c r="H3392" s="195">
        <f t="shared" ca="1" si="263"/>
        <v>0</v>
      </c>
      <c r="O3392" s="154"/>
      <c r="P3392" s="154"/>
    </row>
    <row r="3393" spans="3:16" hidden="1" outlineLevel="2">
      <c r="C3393" s="179">
        <v>3369</v>
      </c>
      <c r="D3393" s="195">
        <f t="shared" ca="1" si="264"/>
        <v>-3.1513563048343844E-2</v>
      </c>
      <c r="E3393" s="195">
        <f t="shared" ca="1" si="260"/>
        <v>244.43414000956668</v>
      </c>
      <c r="F3393" s="195">
        <f t="shared" ca="1" si="261"/>
        <v>247.70923671497286</v>
      </c>
      <c r="G3393" s="195">
        <f t="shared" ca="1" si="262"/>
        <v>0</v>
      </c>
      <c r="H3393" s="195">
        <f t="shared" ca="1" si="263"/>
        <v>0</v>
      </c>
      <c r="O3393" s="154"/>
      <c r="P3393" s="154"/>
    </row>
    <row r="3394" spans="3:16" hidden="1" outlineLevel="2">
      <c r="C3394" s="179">
        <v>3370</v>
      </c>
      <c r="D3394" s="195">
        <f t="shared" ca="1" si="264"/>
        <v>-1.1181346824505465</v>
      </c>
      <c r="E3394" s="195">
        <f t="shared" ca="1" si="260"/>
        <v>192.51964470495309</v>
      </c>
      <c r="F3394" s="195">
        <f t="shared" ca="1" si="261"/>
        <v>208.28548108509284</v>
      </c>
      <c r="G3394" s="195">
        <f t="shared" ca="1" si="262"/>
        <v>0</v>
      </c>
      <c r="H3394" s="195">
        <f t="shared" ca="1" si="263"/>
        <v>0</v>
      </c>
      <c r="O3394" s="154"/>
      <c r="P3394" s="154"/>
    </row>
    <row r="3395" spans="3:16" hidden="1" outlineLevel="2">
      <c r="C3395" s="179">
        <v>3371</v>
      </c>
      <c r="D3395" s="195">
        <f t="shared" ca="1" si="264"/>
        <v>0.48806044730329784</v>
      </c>
      <c r="E3395" s="195">
        <f t="shared" ca="1" si="260"/>
        <v>273.99352320357582</v>
      </c>
      <c r="F3395" s="195">
        <f t="shared" ca="1" si="261"/>
        <v>269.1158574142745</v>
      </c>
      <c r="G3395" s="195">
        <f t="shared" ca="1" si="262"/>
        <v>23.993523203575819</v>
      </c>
      <c r="H3395" s="195">
        <f t="shared" ca="1" si="263"/>
        <v>19.115857414274501</v>
      </c>
      <c r="O3395" s="154"/>
      <c r="P3395" s="154"/>
    </row>
    <row r="3396" spans="3:16" hidden="1" outlineLevel="2">
      <c r="C3396" s="179">
        <v>3372</v>
      </c>
      <c r="D3396" s="195">
        <f t="shared" ca="1" si="264"/>
        <v>-0.86284599786881888</v>
      </c>
      <c r="E3396" s="195">
        <f t="shared" ca="1" si="260"/>
        <v>203.62684509147246</v>
      </c>
      <c r="F3396" s="195">
        <f t="shared" ca="1" si="261"/>
        <v>216.94312379432603</v>
      </c>
      <c r="G3396" s="195">
        <f t="shared" ca="1" si="262"/>
        <v>0</v>
      </c>
      <c r="H3396" s="195">
        <f t="shared" ca="1" si="263"/>
        <v>0</v>
      </c>
      <c r="O3396" s="154"/>
      <c r="P3396" s="154"/>
    </row>
    <row r="3397" spans="3:16" hidden="1" outlineLevel="2">
      <c r="C3397" s="179">
        <v>3373</v>
      </c>
      <c r="D3397" s="195">
        <f t="shared" ca="1" si="264"/>
        <v>0.10125627552807363</v>
      </c>
      <c r="E3397" s="195">
        <f t="shared" ca="1" si="260"/>
        <v>251.66970243045552</v>
      </c>
      <c r="F3397" s="195">
        <f t="shared" ca="1" si="261"/>
        <v>253.01178532730785</v>
      </c>
      <c r="G3397" s="195">
        <f t="shared" ca="1" si="262"/>
        <v>1.6697024304555157</v>
      </c>
      <c r="H3397" s="195">
        <f t="shared" ca="1" si="263"/>
        <v>3.0117853273078481</v>
      </c>
      <c r="O3397" s="154"/>
      <c r="P3397" s="154"/>
    </row>
    <row r="3398" spans="3:16" hidden="1" outlineLevel="2">
      <c r="C3398" s="179">
        <v>3374</v>
      </c>
      <c r="D3398" s="195">
        <f t="shared" ca="1" si="264"/>
        <v>1.7572682961297434</v>
      </c>
      <c r="E3398" s="195">
        <f t="shared" ca="1" si="260"/>
        <v>362.11771729416222</v>
      </c>
      <c r="F3398" s="195">
        <f t="shared" ca="1" si="261"/>
        <v>329.5129236385423</v>
      </c>
      <c r="G3398" s="195">
        <f t="shared" ca="1" si="262"/>
        <v>112.11771729416222</v>
      </c>
      <c r="H3398" s="195">
        <f t="shared" ca="1" si="263"/>
        <v>79.512923638542304</v>
      </c>
      <c r="O3398" s="154"/>
      <c r="P3398" s="154"/>
    </row>
    <row r="3399" spans="3:16" hidden="1" outlineLevel="2">
      <c r="C3399" s="179">
        <v>3375</v>
      </c>
      <c r="D3399" s="195">
        <f t="shared" ca="1" si="264"/>
        <v>0.1616023338554208</v>
      </c>
      <c r="E3399" s="195">
        <f t="shared" ca="1" si="260"/>
        <v>255.02880483484074</v>
      </c>
      <c r="F3399" s="195">
        <f t="shared" ca="1" si="261"/>
        <v>255.45925556568989</v>
      </c>
      <c r="G3399" s="195">
        <f t="shared" ca="1" si="262"/>
        <v>5.0288048348407415</v>
      </c>
      <c r="H3399" s="195">
        <f t="shared" ca="1" si="263"/>
        <v>5.4592555656898867</v>
      </c>
      <c r="O3399" s="154"/>
      <c r="P3399" s="154"/>
    </row>
    <row r="3400" spans="3:16" hidden="1" outlineLevel="2">
      <c r="C3400" s="179">
        <v>3376</v>
      </c>
      <c r="D3400" s="195">
        <f t="shared" ca="1" si="264"/>
        <v>0.3190234354751772</v>
      </c>
      <c r="E3400" s="195">
        <f t="shared" ca="1" si="260"/>
        <v>264.00403435690373</v>
      </c>
      <c r="F3400" s="195">
        <f t="shared" ca="1" si="261"/>
        <v>261.95583656577952</v>
      </c>
      <c r="G3400" s="195">
        <f t="shared" ca="1" si="262"/>
        <v>14.00403435690373</v>
      </c>
      <c r="H3400" s="195">
        <f t="shared" ca="1" si="263"/>
        <v>11.955836565779521</v>
      </c>
      <c r="O3400" s="154"/>
      <c r="P3400" s="154"/>
    </row>
    <row r="3401" spans="3:16" hidden="1" outlineLevel="2">
      <c r="C3401" s="179">
        <v>3377</v>
      </c>
      <c r="D3401" s="195">
        <f t="shared" ca="1" si="264"/>
        <v>-0.87702873449001562</v>
      </c>
      <c r="E3401" s="195">
        <f t="shared" ca="1" si="260"/>
        <v>202.99329691196775</v>
      </c>
      <c r="F3401" s="195">
        <f t="shared" ca="1" si="261"/>
        <v>216.45283682174554</v>
      </c>
      <c r="G3401" s="195">
        <f t="shared" ca="1" si="262"/>
        <v>0</v>
      </c>
      <c r="H3401" s="195">
        <f t="shared" ca="1" si="263"/>
        <v>0</v>
      </c>
      <c r="O3401" s="154"/>
      <c r="P3401" s="154"/>
    </row>
    <row r="3402" spans="3:16" hidden="1" outlineLevel="2">
      <c r="C3402" s="179">
        <v>3378</v>
      </c>
      <c r="D3402" s="195">
        <f t="shared" ca="1" si="264"/>
        <v>0.84829339308795737</v>
      </c>
      <c r="E3402" s="195">
        <f t="shared" ca="1" si="260"/>
        <v>296.561108876373</v>
      </c>
      <c r="F3402" s="195">
        <f t="shared" ca="1" si="261"/>
        <v>285.03416640057191</v>
      </c>
      <c r="G3402" s="195">
        <f t="shared" ca="1" si="262"/>
        <v>46.561108876372998</v>
      </c>
      <c r="H3402" s="195">
        <f t="shared" ca="1" si="263"/>
        <v>35.034166400571905</v>
      </c>
      <c r="O3402" s="154"/>
      <c r="P3402" s="154"/>
    </row>
    <row r="3403" spans="3:16" hidden="1" outlineLevel="2">
      <c r="C3403" s="179">
        <v>3379</v>
      </c>
      <c r="D3403" s="195">
        <f t="shared" ca="1" si="264"/>
        <v>-1.6760717366498254</v>
      </c>
      <c r="E3403" s="195">
        <f t="shared" ca="1" si="260"/>
        <v>170.30835974091977</v>
      </c>
      <c r="F3403" s="195">
        <f t="shared" ca="1" si="261"/>
        <v>190.54784625143751</v>
      </c>
      <c r="G3403" s="195">
        <f t="shared" ca="1" si="262"/>
        <v>0</v>
      </c>
      <c r="H3403" s="195">
        <f t="shared" ca="1" si="263"/>
        <v>0</v>
      </c>
      <c r="O3403" s="154"/>
      <c r="P3403" s="154"/>
    </row>
    <row r="3404" spans="3:16" hidden="1" outlineLevel="2">
      <c r="C3404" s="179">
        <v>3380</v>
      </c>
      <c r="D3404" s="195">
        <f t="shared" ca="1" si="264"/>
        <v>-0.44411855567937913</v>
      </c>
      <c r="E3404" s="195">
        <f t="shared" ca="1" si="260"/>
        <v>223.24953044185571</v>
      </c>
      <c r="F3404" s="195">
        <f t="shared" ca="1" si="261"/>
        <v>231.92957531677641</v>
      </c>
      <c r="G3404" s="195">
        <f t="shared" ca="1" si="262"/>
        <v>0</v>
      </c>
      <c r="H3404" s="195">
        <f t="shared" ca="1" si="263"/>
        <v>0</v>
      </c>
      <c r="O3404" s="154"/>
      <c r="P3404" s="154"/>
    </row>
    <row r="3405" spans="3:16" hidden="1" outlineLevel="2">
      <c r="C3405" s="179">
        <v>3381</v>
      </c>
      <c r="D3405" s="195">
        <f t="shared" ca="1" si="264"/>
        <v>3.5929569856543146</v>
      </c>
      <c r="E3405" s="195">
        <f t="shared" ca="1" si="260"/>
        <v>542.01785821970338</v>
      </c>
      <c r="F3405" s="195">
        <f t="shared" ca="1" si="261"/>
        <v>441.62382951953828</v>
      </c>
      <c r="G3405" s="195">
        <f t="shared" ca="1" si="262"/>
        <v>292.01785821970338</v>
      </c>
      <c r="H3405" s="195">
        <f t="shared" ca="1" si="263"/>
        <v>191.62382951953828</v>
      </c>
      <c r="O3405" s="154"/>
      <c r="P3405" s="154"/>
    </row>
    <row r="3406" spans="3:16" hidden="1" outlineLevel="2">
      <c r="C3406" s="179">
        <v>3382</v>
      </c>
      <c r="D3406" s="195">
        <f t="shared" ca="1" si="264"/>
        <v>-0.24931207979927564</v>
      </c>
      <c r="E3406" s="195">
        <f t="shared" ca="1" si="260"/>
        <v>233.01251288546842</v>
      </c>
      <c r="F3406" s="195">
        <f t="shared" ca="1" si="261"/>
        <v>239.25041540008658</v>
      </c>
      <c r="G3406" s="195">
        <f t="shared" ca="1" si="262"/>
        <v>0</v>
      </c>
      <c r="H3406" s="195">
        <f t="shared" ca="1" si="263"/>
        <v>0</v>
      </c>
      <c r="O3406" s="154"/>
      <c r="P3406" s="154"/>
    </row>
    <row r="3407" spans="3:16" hidden="1" outlineLevel="2">
      <c r="C3407" s="179">
        <v>3383</v>
      </c>
      <c r="D3407" s="195">
        <f t="shared" ca="1" si="264"/>
        <v>2.2962000265960838</v>
      </c>
      <c r="E3407" s="195">
        <f t="shared" ca="1" si="260"/>
        <v>407.63864225836608</v>
      </c>
      <c r="F3407" s="195">
        <f t="shared" ca="1" si="261"/>
        <v>359.09609337948683</v>
      </c>
      <c r="G3407" s="195">
        <f t="shared" ca="1" si="262"/>
        <v>157.63864225836608</v>
      </c>
      <c r="H3407" s="195">
        <f t="shared" ca="1" si="263"/>
        <v>109.09609337948683</v>
      </c>
      <c r="O3407" s="154"/>
      <c r="P3407" s="154"/>
    </row>
    <row r="3408" spans="3:16" hidden="1" outlineLevel="2">
      <c r="C3408" s="179">
        <v>3384</v>
      </c>
      <c r="D3408" s="195">
        <f t="shared" ca="1" si="264"/>
        <v>-9.0904443717255576E-2</v>
      </c>
      <c r="E3408" s="195">
        <f t="shared" ca="1" si="260"/>
        <v>241.26521325678857</v>
      </c>
      <c r="F3408" s="195">
        <f t="shared" ca="1" si="261"/>
        <v>245.37340327867219</v>
      </c>
      <c r="G3408" s="195">
        <f t="shared" ca="1" si="262"/>
        <v>0</v>
      </c>
      <c r="H3408" s="195">
        <f t="shared" ca="1" si="263"/>
        <v>0</v>
      </c>
      <c r="O3408" s="154"/>
      <c r="P3408" s="154"/>
    </row>
    <row r="3409" spans="3:16" hidden="1" outlineLevel="2">
      <c r="C3409" s="179">
        <v>3385</v>
      </c>
      <c r="D3409" s="195">
        <f t="shared" ca="1" si="264"/>
        <v>-0.97547274325670452</v>
      </c>
      <c r="E3409" s="195">
        <f t="shared" ca="1" si="260"/>
        <v>198.64975822456088</v>
      </c>
      <c r="F3409" s="195">
        <f t="shared" ca="1" si="261"/>
        <v>213.08009981671182</v>
      </c>
      <c r="G3409" s="195">
        <f t="shared" ca="1" si="262"/>
        <v>0</v>
      </c>
      <c r="H3409" s="195">
        <f t="shared" ca="1" si="263"/>
        <v>0</v>
      </c>
      <c r="O3409" s="154"/>
      <c r="P3409" s="154"/>
    </row>
    <row r="3410" spans="3:16" hidden="1" outlineLevel="2">
      <c r="C3410" s="179">
        <v>3386</v>
      </c>
      <c r="D3410" s="195">
        <f t="shared" ca="1" si="264"/>
        <v>-0.20165146087211927</v>
      </c>
      <c r="E3410" s="195">
        <f t="shared" ca="1" si="260"/>
        <v>235.46539057921458</v>
      </c>
      <c r="F3410" s="195">
        <f t="shared" ca="1" si="261"/>
        <v>241.07641245035043</v>
      </c>
      <c r="G3410" s="195">
        <f t="shared" ca="1" si="262"/>
        <v>0</v>
      </c>
      <c r="H3410" s="195">
        <f t="shared" ca="1" si="263"/>
        <v>0</v>
      </c>
      <c r="O3410" s="154"/>
      <c r="P3410" s="154"/>
    </row>
    <row r="3411" spans="3:16" hidden="1" outlineLevel="2">
      <c r="C3411" s="179">
        <v>3387</v>
      </c>
      <c r="D3411" s="195">
        <f t="shared" ca="1" si="264"/>
        <v>1.4986187053068754</v>
      </c>
      <c r="E3411" s="195">
        <f t="shared" ca="1" si="260"/>
        <v>342.11261683928939</v>
      </c>
      <c r="F3411" s="195">
        <f t="shared" ca="1" si="261"/>
        <v>316.19333468106481</v>
      </c>
      <c r="G3411" s="195">
        <f t="shared" ca="1" si="262"/>
        <v>92.112616839289387</v>
      </c>
      <c r="H3411" s="195">
        <f t="shared" ca="1" si="263"/>
        <v>66.193334681064812</v>
      </c>
      <c r="O3411" s="154"/>
      <c r="P3411" s="154"/>
    </row>
    <row r="3412" spans="3:16" hidden="1" outlineLevel="2">
      <c r="C3412" s="179">
        <v>3388</v>
      </c>
      <c r="D3412" s="195">
        <f t="shared" ca="1" si="264"/>
        <v>0.36136257613535233</v>
      </c>
      <c r="E3412" s="195">
        <f t="shared" ca="1" si="260"/>
        <v>266.47140995607344</v>
      </c>
      <c r="F3412" s="195">
        <f t="shared" ca="1" si="261"/>
        <v>263.73114268476036</v>
      </c>
      <c r="G3412" s="195">
        <f t="shared" ca="1" si="262"/>
        <v>16.471409956073444</v>
      </c>
      <c r="H3412" s="195">
        <f t="shared" ca="1" si="263"/>
        <v>13.731142684760357</v>
      </c>
      <c r="O3412" s="154"/>
      <c r="P3412" s="154"/>
    </row>
    <row r="3413" spans="3:16" hidden="1" outlineLevel="2">
      <c r="C3413" s="179">
        <v>3389</v>
      </c>
      <c r="D3413" s="195">
        <f t="shared" ca="1" si="264"/>
        <v>1.2358525300634908</v>
      </c>
      <c r="E3413" s="195">
        <f t="shared" ca="1" si="260"/>
        <v>322.92048636871016</v>
      </c>
      <c r="F3413" s="195">
        <f t="shared" ca="1" si="261"/>
        <v>303.21296291911398</v>
      </c>
      <c r="G3413" s="195">
        <f t="shared" ca="1" si="262"/>
        <v>72.920486368710158</v>
      </c>
      <c r="H3413" s="195">
        <f t="shared" ca="1" si="263"/>
        <v>53.212962919113977</v>
      </c>
      <c r="O3413" s="154"/>
      <c r="P3413" s="154"/>
    </row>
    <row r="3414" spans="3:16" hidden="1" outlineLevel="2">
      <c r="C3414" s="179">
        <v>3390</v>
      </c>
      <c r="D3414" s="195">
        <f t="shared" ca="1" si="264"/>
        <v>0.36077248769253845</v>
      </c>
      <c r="E3414" s="195">
        <f t="shared" ca="1" si="260"/>
        <v>266.43686372733345</v>
      </c>
      <c r="F3414" s="195">
        <f t="shared" ca="1" si="261"/>
        <v>263.7063174295572</v>
      </c>
      <c r="G3414" s="195">
        <f t="shared" ca="1" si="262"/>
        <v>16.436863727333446</v>
      </c>
      <c r="H3414" s="195">
        <f t="shared" ca="1" si="263"/>
        <v>13.706317429557203</v>
      </c>
      <c r="O3414" s="154"/>
      <c r="P3414" s="154"/>
    </row>
    <row r="3415" spans="3:16" hidden="1" outlineLevel="2">
      <c r="C3415" s="179">
        <v>3391</v>
      </c>
      <c r="D3415" s="195">
        <f t="shared" ca="1" si="264"/>
        <v>1.5033942651504004</v>
      </c>
      <c r="E3415" s="195">
        <f t="shared" ca="1" si="260"/>
        <v>342.47177216966048</v>
      </c>
      <c r="F3415" s="195">
        <f t="shared" ca="1" si="261"/>
        <v>316.43431306106197</v>
      </c>
      <c r="G3415" s="195">
        <f t="shared" ca="1" si="262"/>
        <v>92.471772169660483</v>
      </c>
      <c r="H3415" s="195">
        <f t="shared" ca="1" si="263"/>
        <v>66.434313061061971</v>
      </c>
      <c r="O3415" s="154"/>
      <c r="P3415" s="154"/>
    </row>
    <row r="3416" spans="3:16" hidden="1" outlineLevel="2">
      <c r="C3416" s="179">
        <v>3392</v>
      </c>
      <c r="D3416" s="195">
        <f t="shared" ca="1" si="264"/>
        <v>0.66467827619876407</v>
      </c>
      <c r="E3416" s="195">
        <f t="shared" ca="1" si="260"/>
        <v>284.83503157238471</v>
      </c>
      <c r="F3416" s="195">
        <f t="shared" ca="1" si="261"/>
        <v>276.80613550998095</v>
      </c>
      <c r="G3416" s="195">
        <f t="shared" ca="1" si="262"/>
        <v>34.835031572384707</v>
      </c>
      <c r="H3416" s="195">
        <f t="shared" ca="1" si="263"/>
        <v>26.806135509980948</v>
      </c>
      <c r="O3416" s="154"/>
      <c r="P3416" s="154"/>
    </row>
    <row r="3417" spans="3:16" hidden="1" outlineLevel="2">
      <c r="C3417" s="179">
        <v>3393</v>
      </c>
      <c r="D3417" s="195">
        <f t="shared" ca="1" si="264"/>
        <v>-0.66272483757420175</v>
      </c>
      <c r="E3417" s="195">
        <f t="shared" ref="E3417:E3480" ca="1" si="265">$H$9 * EXP(($H$17 - $H$18 - ($H$11^2)/2)*$H$14 + $H$11*SQRT($H$14)*D3417)</f>
        <v>212.78002523289118</v>
      </c>
      <c r="F3417" s="195">
        <f t="shared" ref="F3417:F3480" ca="1" si="266">$H$9 * EXP(($H$17 - $H$18 - ($H$12^2)/2)*$H$14 + $H$12*SQRT($H$14)*D3417)</f>
        <v>223.98073663721553</v>
      </c>
      <c r="G3417" s="195">
        <f t="shared" ref="G3417:G3480" ca="1" si="267">MAX(E3417-$H$16, 0)</f>
        <v>0</v>
      </c>
      <c r="H3417" s="195">
        <f t="shared" ref="H3417:H3480" ca="1" si="268">MAX(F3417-$H$16, 0)</f>
        <v>0</v>
      </c>
      <c r="O3417" s="154"/>
      <c r="P3417" s="154"/>
    </row>
    <row r="3418" spans="3:16" hidden="1" outlineLevel="2">
      <c r="C3418" s="179">
        <v>3394</v>
      </c>
      <c r="D3418" s="195">
        <f t="shared" ref="D3418:D3481" ca="1" si="269">_xlfn.NORM.S.INV(RAND())</f>
        <v>-1.2834889185239005</v>
      </c>
      <c r="E3418" s="195">
        <f t="shared" ca="1" si="265"/>
        <v>185.65076087764919</v>
      </c>
      <c r="F3418" s="195">
        <f t="shared" ca="1" si="266"/>
        <v>202.86304399834148</v>
      </c>
      <c r="G3418" s="195">
        <f t="shared" ca="1" si="267"/>
        <v>0</v>
      </c>
      <c r="H3418" s="195">
        <f t="shared" ca="1" si="268"/>
        <v>0</v>
      </c>
      <c r="O3418" s="154"/>
      <c r="P3418" s="154"/>
    </row>
    <row r="3419" spans="3:16" hidden="1" outlineLevel="2">
      <c r="C3419" s="179">
        <v>3395</v>
      </c>
      <c r="D3419" s="195">
        <f t="shared" ca="1" si="269"/>
        <v>0.77949986471345956</v>
      </c>
      <c r="E3419" s="195">
        <f t="shared" ca="1" si="265"/>
        <v>292.11228922745067</v>
      </c>
      <c r="F3419" s="195">
        <f t="shared" ca="1" si="266"/>
        <v>281.9231718629124</v>
      </c>
      <c r="G3419" s="195">
        <f t="shared" ca="1" si="267"/>
        <v>42.112289227450674</v>
      </c>
      <c r="H3419" s="195">
        <f t="shared" ca="1" si="268"/>
        <v>31.923171862912398</v>
      </c>
      <c r="O3419" s="154"/>
      <c r="P3419" s="154"/>
    </row>
    <row r="3420" spans="3:16" hidden="1" outlineLevel="2">
      <c r="C3420" s="179">
        <v>3396</v>
      </c>
      <c r="D3420" s="195">
        <f t="shared" ca="1" si="269"/>
        <v>1.0349674531001978</v>
      </c>
      <c r="E3420" s="195">
        <f t="shared" ca="1" si="265"/>
        <v>308.97751820603048</v>
      </c>
      <c r="F3420" s="195">
        <f t="shared" ca="1" si="266"/>
        <v>293.6500366158208</v>
      </c>
      <c r="G3420" s="195">
        <f t="shared" ca="1" si="267"/>
        <v>58.977518206030481</v>
      </c>
      <c r="H3420" s="195">
        <f t="shared" ca="1" si="268"/>
        <v>43.650036615820795</v>
      </c>
      <c r="O3420" s="154"/>
      <c r="P3420" s="154"/>
    </row>
    <row r="3421" spans="3:16" hidden="1" outlineLevel="2">
      <c r="C3421" s="179">
        <v>3397</v>
      </c>
      <c r="D3421" s="195">
        <f t="shared" ca="1" si="269"/>
        <v>-1.2976957292193305</v>
      </c>
      <c r="E3421" s="195">
        <f t="shared" ca="1" si="265"/>
        <v>185.07216310711564</v>
      </c>
      <c r="F3421" s="195">
        <f t="shared" ca="1" si="266"/>
        <v>202.40380038612338</v>
      </c>
      <c r="G3421" s="195">
        <f t="shared" ca="1" si="267"/>
        <v>0</v>
      </c>
      <c r="H3421" s="195">
        <f t="shared" ca="1" si="268"/>
        <v>0</v>
      </c>
      <c r="O3421" s="154"/>
      <c r="P3421" s="154"/>
    </row>
    <row r="3422" spans="3:16" hidden="1" outlineLevel="2">
      <c r="C3422" s="179">
        <v>3398</v>
      </c>
      <c r="D3422" s="195">
        <f t="shared" ca="1" si="269"/>
        <v>-7.9448858893964636E-2</v>
      </c>
      <c r="E3422" s="195">
        <f t="shared" ca="1" si="265"/>
        <v>241.87323583991488</v>
      </c>
      <c r="F3422" s="195">
        <f t="shared" ca="1" si="266"/>
        <v>245.82222852959083</v>
      </c>
      <c r="G3422" s="195">
        <f t="shared" ca="1" si="267"/>
        <v>0</v>
      </c>
      <c r="H3422" s="195">
        <f t="shared" ca="1" si="268"/>
        <v>0</v>
      </c>
      <c r="O3422" s="154"/>
      <c r="P3422" s="154"/>
    </row>
    <row r="3423" spans="3:16" hidden="1" outlineLevel="2">
      <c r="C3423" s="179">
        <v>3399</v>
      </c>
      <c r="D3423" s="195">
        <f t="shared" ca="1" si="269"/>
        <v>-1.4514725948188283</v>
      </c>
      <c r="E3423" s="195">
        <f t="shared" ca="1" si="265"/>
        <v>178.92355184118813</v>
      </c>
      <c r="F3423" s="195">
        <f t="shared" ca="1" si="266"/>
        <v>197.49891102033217</v>
      </c>
      <c r="G3423" s="195">
        <f t="shared" ca="1" si="267"/>
        <v>0</v>
      </c>
      <c r="H3423" s="195">
        <f t="shared" ca="1" si="268"/>
        <v>0</v>
      </c>
      <c r="O3423" s="154"/>
      <c r="P3423" s="154"/>
    </row>
    <row r="3424" spans="3:16" hidden="1" outlineLevel="2">
      <c r="C3424" s="179">
        <v>3400</v>
      </c>
      <c r="D3424" s="195">
        <f t="shared" ca="1" si="269"/>
        <v>-0.80550173179273499</v>
      </c>
      <c r="E3424" s="195">
        <f t="shared" ca="1" si="265"/>
        <v>206.2086588164735</v>
      </c>
      <c r="F3424" s="195">
        <f t="shared" ca="1" si="266"/>
        <v>218.93682237876632</v>
      </c>
      <c r="G3424" s="195">
        <f t="shared" ca="1" si="267"/>
        <v>0</v>
      </c>
      <c r="H3424" s="195">
        <f t="shared" ca="1" si="268"/>
        <v>0</v>
      </c>
      <c r="O3424" s="154"/>
      <c r="P3424" s="154"/>
    </row>
    <row r="3425" spans="3:16" hidden="1" outlineLevel="2">
      <c r="C3425" s="179">
        <v>3401</v>
      </c>
      <c r="D3425" s="195">
        <f t="shared" ca="1" si="269"/>
        <v>-0.25617723155325589</v>
      </c>
      <c r="E3425" s="195">
        <f t="shared" ca="1" si="265"/>
        <v>232.6613060545574</v>
      </c>
      <c r="F3425" s="195">
        <f t="shared" ca="1" si="266"/>
        <v>238.98853639279577</v>
      </c>
      <c r="G3425" s="195">
        <f t="shared" ca="1" si="267"/>
        <v>0</v>
      </c>
      <c r="H3425" s="195">
        <f t="shared" ca="1" si="268"/>
        <v>0</v>
      </c>
      <c r="O3425" s="154"/>
      <c r="P3425" s="154"/>
    </row>
    <row r="3426" spans="3:16" hidden="1" outlineLevel="2">
      <c r="C3426" s="179">
        <v>3402</v>
      </c>
      <c r="D3426" s="195">
        <f t="shared" ca="1" si="269"/>
        <v>-0.33644929161288145</v>
      </c>
      <c r="E3426" s="195">
        <f t="shared" ca="1" si="265"/>
        <v>228.59382596844011</v>
      </c>
      <c r="F3426" s="195">
        <f t="shared" ca="1" si="266"/>
        <v>235.94765569702551</v>
      </c>
      <c r="G3426" s="195">
        <f t="shared" ca="1" si="267"/>
        <v>0</v>
      </c>
      <c r="H3426" s="195">
        <f t="shared" ca="1" si="268"/>
        <v>0</v>
      </c>
      <c r="O3426" s="154"/>
      <c r="P3426" s="154"/>
    </row>
    <row r="3427" spans="3:16" hidden="1" outlineLevel="2">
      <c r="C3427" s="179">
        <v>3403</v>
      </c>
      <c r="D3427" s="195">
        <f t="shared" ca="1" si="269"/>
        <v>1.1350382553600118</v>
      </c>
      <c r="E3427" s="195">
        <f t="shared" ca="1" si="265"/>
        <v>315.84628105725216</v>
      </c>
      <c r="F3427" s="195">
        <f t="shared" ca="1" si="266"/>
        <v>298.37549822196138</v>
      </c>
      <c r="G3427" s="195">
        <f t="shared" ca="1" si="267"/>
        <v>65.846281057252156</v>
      </c>
      <c r="H3427" s="195">
        <f t="shared" ca="1" si="268"/>
        <v>48.375498221961379</v>
      </c>
      <c r="O3427" s="154"/>
      <c r="P3427" s="154"/>
    </row>
    <row r="3428" spans="3:16" hidden="1" outlineLevel="2">
      <c r="C3428" s="179">
        <v>3404</v>
      </c>
      <c r="D3428" s="195">
        <f t="shared" ca="1" si="269"/>
        <v>2.4524919197080844E-2</v>
      </c>
      <c r="E3428" s="195">
        <f t="shared" ca="1" si="265"/>
        <v>247.46234780114193</v>
      </c>
      <c r="F3428" s="195">
        <f t="shared" ca="1" si="266"/>
        <v>249.93360593062772</v>
      </c>
      <c r="G3428" s="195">
        <f t="shared" ca="1" si="267"/>
        <v>0</v>
      </c>
      <c r="H3428" s="195">
        <f t="shared" ca="1" si="268"/>
        <v>0</v>
      </c>
      <c r="O3428" s="154"/>
      <c r="P3428" s="154"/>
    </row>
    <row r="3429" spans="3:16" hidden="1" outlineLevel="2">
      <c r="C3429" s="179">
        <v>3405</v>
      </c>
      <c r="D3429" s="195">
        <f t="shared" ca="1" si="269"/>
        <v>-1.215420234234003</v>
      </c>
      <c r="E3429" s="195">
        <f t="shared" ca="1" si="265"/>
        <v>188.448175286305</v>
      </c>
      <c r="F3429" s="195">
        <f t="shared" ca="1" si="266"/>
        <v>205.07790272361265</v>
      </c>
      <c r="G3429" s="195">
        <f t="shared" ca="1" si="267"/>
        <v>0</v>
      </c>
      <c r="H3429" s="195">
        <f t="shared" ca="1" si="268"/>
        <v>0</v>
      </c>
      <c r="O3429" s="154"/>
      <c r="P3429" s="154"/>
    </row>
    <row r="3430" spans="3:16" hidden="1" outlineLevel="2">
      <c r="C3430" s="179">
        <v>3406</v>
      </c>
      <c r="D3430" s="195">
        <f t="shared" ca="1" si="269"/>
        <v>-0.29832831665749082</v>
      </c>
      <c r="E3430" s="195">
        <f t="shared" ca="1" si="265"/>
        <v>230.51651748788314</v>
      </c>
      <c r="F3430" s="195">
        <f t="shared" ca="1" si="266"/>
        <v>237.38690663110992</v>
      </c>
      <c r="G3430" s="195">
        <f t="shared" ca="1" si="267"/>
        <v>0</v>
      </c>
      <c r="H3430" s="195">
        <f t="shared" ca="1" si="268"/>
        <v>0</v>
      </c>
      <c r="O3430" s="154"/>
      <c r="P3430" s="154"/>
    </row>
    <row r="3431" spans="3:16" hidden="1" outlineLevel="2">
      <c r="C3431" s="179">
        <v>3407</v>
      </c>
      <c r="D3431" s="195">
        <f t="shared" ca="1" si="269"/>
        <v>-0.67816592967312828</v>
      </c>
      <c r="E3431" s="195">
        <f t="shared" ca="1" si="265"/>
        <v>212.05936021413879</v>
      </c>
      <c r="F3431" s="195">
        <f t="shared" ca="1" si="266"/>
        <v>223.42968850463589</v>
      </c>
      <c r="G3431" s="195">
        <f t="shared" ca="1" si="267"/>
        <v>0</v>
      </c>
      <c r="H3431" s="195">
        <f t="shared" ca="1" si="268"/>
        <v>0</v>
      </c>
      <c r="O3431" s="154"/>
      <c r="P3431" s="154"/>
    </row>
    <row r="3432" spans="3:16" hidden="1" outlineLevel="2">
      <c r="C3432" s="179">
        <v>3408</v>
      </c>
      <c r="D3432" s="195">
        <f t="shared" ca="1" si="269"/>
        <v>0.3720607273180298</v>
      </c>
      <c r="E3432" s="195">
        <f t="shared" ca="1" si="265"/>
        <v>267.09850148671671</v>
      </c>
      <c r="F3432" s="195">
        <f t="shared" ca="1" si="266"/>
        <v>264.18162363644956</v>
      </c>
      <c r="G3432" s="195">
        <f t="shared" ca="1" si="267"/>
        <v>17.098501486716714</v>
      </c>
      <c r="H3432" s="195">
        <f t="shared" ca="1" si="268"/>
        <v>14.181623636449558</v>
      </c>
      <c r="O3432" s="154"/>
      <c r="P3432" s="154"/>
    </row>
    <row r="3433" spans="3:16" hidden="1" outlineLevel="2">
      <c r="C3433" s="179">
        <v>3409</v>
      </c>
      <c r="D3433" s="195">
        <f t="shared" ca="1" si="269"/>
        <v>1.3639563578752882</v>
      </c>
      <c r="E3433" s="195">
        <f t="shared" ca="1" si="265"/>
        <v>332.13866302860163</v>
      </c>
      <c r="F3433" s="195">
        <f t="shared" ca="1" si="266"/>
        <v>309.47319892197532</v>
      </c>
      <c r="G3433" s="195">
        <f t="shared" ca="1" si="267"/>
        <v>82.138663028601627</v>
      </c>
      <c r="H3433" s="195">
        <f t="shared" ca="1" si="268"/>
        <v>59.473198921975325</v>
      </c>
      <c r="O3433" s="154"/>
      <c r="P3433" s="154"/>
    </row>
    <row r="3434" spans="3:16" hidden="1" outlineLevel="2">
      <c r="C3434" s="179">
        <v>3410</v>
      </c>
      <c r="D3434" s="195">
        <f t="shared" ca="1" si="269"/>
        <v>0.84423241765234058</v>
      </c>
      <c r="E3434" s="195">
        <f t="shared" ca="1" si="265"/>
        <v>296.29661727213551</v>
      </c>
      <c r="F3434" s="195">
        <f t="shared" ca="1" si="266"/>
        <v>284.84957041484643</v>
      </c>
      <c r="G3434" s="195">
        <f t="shared" ca="1" si="267"/>
        <v>46.296617272135506</v>
      </c>
      <c r="H3434" s="195">
        <f t="shared" ca="1" si="268"/>
        <v>34.849570414846426</v>
      </c>
      <c r="O3434" s="154"/>
      <c r="P3434" s="154"/>
    </row>
    <row r="3435" spans="3:16" hidden="1" outlineLevel="2">
      <c r="C3435" s="179">
        <v>3411</v>
      </c>
      <c r="D3435" s="195">
        <f t="shared" ca="1" si="269"/>
        <v>-0.23863237569448711</v>
      </c>
      <c r="E3435" s="195">
        <f t="shared" ca="1" si="265"/>
        <v>233.55991839945602</v>
      </c>
      <c r="F3435" s="195">
        <f t="shared" ca="1" si="266"/>
        <v>239.65837538391696</v>
      </c>
      <c r="G3435" s="195">
        <f t="shared" ca="1" si="267"/>
        <v>0</v>
      </c>
      <c r="H3435" s="195">
        <f t="shared" ca="1" si="268"/>
        <v>0</v>
      </c>
      <c r="O3435" s="154"/>
      <c r="P3435" s="154"/>
    </row>
    <row r="3436" spans="3:16" hidden="1" outlineLevel="2">
      <c r="C3436" s="179">
        <v>3412</v>
      </c>
      <c r="D3436" s="195">
        <f t="shared" ca="1" si="269"/>
        <v>-0.92437730108243144</v>
      </c>
      <c r="E3436" s="195">
        <f t="shared" ca="1" si="265"/>
        <v>200.8924590821087</v>
      </c>
      <c r="F3436" s="195">
        <f t="shared" ca="1" si="266"/>
        <v>214.82404122000159</v>
      </c>
      <c r="G3436" s="195">
        <f t="shared" ca="1" si="267"/>
        <v>0</v>
      </c>
      <c r="H3436" s="195">
        <f t="shared" ca="1" si="268"/>
        <v>0</v>
      </c>
      <c r="O3436" s="154"/>
      <c r="P3436" s="154"/>
    </row>
    <row r="3437" spans="3:16" hidden="1" outlineLevel="2">
      <c r="C3437" s="179">
        <v>3413</v>
      </c>
      <c r="D3437" s="195">
        <f t="shared" ca="1" si="269"/>
        <v>-0.90043860752490867</v>
      </c>
      <c r="E3437" s="195">
        <f t="shared" ca="1" si="265"/>
        <v>201.95187813793197</v>
      </c>
      <c r="F3437" s="195">
        <f t="shared" ca="1" si="266"/>
        <v>215.6459970652771</v>
      </c>
      <c r="G3437" s="195">
        <f t="shared" ca="1" si="267"/>
        <v>0</v>
      </c>
      <c r="H3437" s="195">
        <f t="shared" ca="1" si="268"/>
        <v>0</v>
      </c>
      <c r="O3437" s="154"/>
      <c r="P3437" s="154"/>
    </row>
    <row r="3438" spans="3:16" hidden="1" outlineLevel="2">
      <c r="C3438" s="179">
        <v>3414</v>
      </c>
      <c r="D3438" s="195">
        <f t="shared" ca="1" si="269"/>
        <v>-0.62135064828906517</v>
      </c>
      <c r="E3438" s="195">
        <f t="shared" ca="1" si="265"/>
        <v>214.72313308561326</v>
      </c>
      <c r="F3438" s="195">
        <f t="shared" ca="1" si="266"/>
        <v>225.46397118705266</v>
      </c>
      <c r="G3438" s="195">
        <f t="shared" ca="1" si="267"/>
        <v>0</v>
      </c>
      <c r="H3438" s="195">
        <f t="shared" ca="1" si="268"/>
        <v>0</v>
      </c>
      <c r="O3438" s="154"/>
      <c r="P3438" s="154"/>
    </row>
    <row r="3439" spans="3:16" hidden="1" outlineLevel="2">
      <c r="C3439" s="179">
        <v>3415</v>
      </c>
      <c r="D3439" s="195">
        <f t="shared" ca="1" si="269"/>
        <v>-0.42830883431064942</v>
      </c>
      <c r="E3439" s="195">
        <f t="shared" ca="1" si="265"/>
        <v>224.0263682413256</v>
      </c>
      <c r="F3439" s="195">
        <f t="shared" ca="1" si="266"/>
        <v>232.51525986345277</v>
      </c>
      <c r="G3439" s="195">
        <f t="shared" ca="1" si="267"/>
        <v>0</v>
      </c>
      <c r="H3439" s="195">
        <f t="shared" ca="1" si="268"/>
        <v>0</v>
      </c>
      <c r="O3439" s="154"/>
      <c r="P3439" s="154"/>
    </row>
    <row r="3440" spans="3:16" hidden="1" outlineLevel="2">
      <c r="C3440" s="179">
        <v>3416</v>
      </c>
      <c r="D3440" s="195">
        <f t="shared" ca="1" si="269"/>
        <v>-0.69064049170383435</v>
      </c>
      <c r="E3440" s="195">
        <f t="shared" ca="1" si="265"/>
        <v>211.47893163391473</v>
      </c>
      <c r="F3440" s="195">
        <f t="shared" ca="1" si="266"/>
        <v>222.98549749393933</v>
      </c>
      <c r="G3440" s="195">
        <f t="shared" ca="1" si="267"/>
        <v>0</v>
      </c>
      <c r="H3440" s="195">
        <f t="shared" ca="1" si="268"/>
        <v>0</v>
      </c>
      <c r="O3440" s="154"/>
      <c r="P3440" s="154"/>
    </row>
    <row r="3441" spans="3:16" hidden="1" outlineLevel="2">
      <c r="C3441" s="179">
        <v>3417</v>
      </c>
      <c r="D3441" s="195">
        <f t="shared" ca="1" si="269"/>
        <v>-2.7032849677635348E-2</v>
      </c>
      <c r="E3441" s="195">
        <f t="shared" ca="1" si="265"/>
        <v>244.67489976349358</v>
      </c>
      <c r="F3441" s="195">
        <f t="shared" ca="1" si="266"/>
        <v>247.88636186341469</v>
      </c>
      <c r="G3441" s="195">
        <f t="shared" ca="1" si="267"/>
        <v>0</v>
      </c>
      <c r="H3441" s="195">
        <f t="shared" ca="1" si="268"/>
        <v>0</v>
      </c>
      <c r="O3441" s="154"/>
      <c r="P3441" s="154"/>
    </row>
    <row r="3442" spans="3:16" hidden="1" outlineLevel="2">
      <c r="C3442" s="179">
        <v>3418</v>
      </c>
      <c r="D3442" s="195">
        <f t="shared" ca="1" si="269"/>
        <v>2.1003309972900812</v>
      </c>
      <c r="E3442" s="195">
        <f t="shared" ca="1" si="265"/>
        <v>390.46783711105218</v>
      </c>
      <c r="F3442" s="195">
        <f t="shared" ca="1" si="266"/>
        <v>348.049085478667</v>
      </c>
      <c r="G3442" s="195">
        <f t="shared" ca="1" si="267"/>
        <v>140.46783711105218</v>
      </c>
      <c r="H3442" s="195">
        <f t="shared" ca="1" si="268"/>
        <v>98.049085478666996</v>
      </c>
      <c r="O3442" s="154"/>
      <c r="P3442" s="154"/>
    </row>
    <row r="3443" spans="3:16" hidden="1" outlineLevel="2">
      <c r="C3443" s="179">
        <v>3419</v>
      </c>
      <c r="D3443" s="195">
        <f t="shared" ca="1" si="269"/>
        <v>-0.41465047869205318</v>
      </c>
      <c r="E3443" s="195">
        <f t="shared" ca="1" si="265"/>
        <v>224.69967106440069</v>
      </c>
      <c r="F3443" s="195">
        <f t="shared" ca="1" si="266"/>
        <v>233.02243591557453</v>
      </c>
      <c r="G3443" s="195">
        <f t="shared" ca="1" si="267"/>
        <v>0</v>
      </c>
      <c r="H3443" s="195">
        <f t="shared" ca="1" si="268"/>
        <v>0</v>
      </c>
      <c r="O3443" s="154"/>
      <c r="P3443" s="154"/>
    </row>
    <row r="3444" spans="3:16" hidden="1" outlineLevel="2">
      <c r="C3444" s="179">
        <v>3420</v>
      </c>
      <c r="D3444" s="195">
        <f t="shared" ca="1" si="269"/>
        <v>0.1220939082182781</v>
      </c>
      <c r="E3444" s="195">
        <f t="shared" ca="1" si="265"/>
        <v>252.82457732153028</v>
      </c>
      <c r="F3444" s="195">
        <f t="shared" ca="1" si="266"/>
        <v>253.85424050270194</v>
      </c>
      <c r="G3444" s="195">
        <f t="shared" ca="1" si="267"/>
        <v>2.8245773215302847</v>
      </c>
      <c r="H3444" s="195">
        <f t="shared" ca="1" si="268"/>
        <v>3.8542405027019413</v>
      </c>
      <c r="O3444" s="154"/>
      <c r="P3444" s="154"/>
    </row>
    <row r="3445" spans="3:16" hidden="1" outlineLevel="2">
      <c r="C3445" s="179">
        <v>3421</v>
      </c>
      <c r="D3445" s="195">
        <f t="shared" ca="1" si="269"/>
        <v>0.47365909879525508</v>
      </c>
      <c r="E3445" s="195">
        <f t="shared" ca="1" si="265"/>
        <v>273.12792248292061</v>
      </c>
      <c r="F3445" s="195">
        <f t="shared" ca="1" si="266"/>
        <v>268.49829720506909</v>
      </c>
      <c r="G3445" s="195">
        <f t="shared" ca="1" si="267"/>
        <v>23.12792248292061</v>
      </c>
      <c r="H3445" s="195">
        <f t="shared" ca="1" si="268"/>
        <v>18.498297205069093</v>
      </c>
      <c r="O3445" s="154"/>
      <c r="P3445" s="154"/>
    </row>
    <row r="3446" spans="3:16" hidden="1" outlineLevel="2">
      <c r="C3446" s="179">
        <v>3422</v>
      </c>
      <c r="D3446" s="195">
        <f t="shared" ca="1" si="269"/>
        <v>0.81548495350069938</v>
      </c>
      <c r="E3446" s="195">
        <f t="shared" ca="1" si="265"/>
        <v>294.43102615721864</v>
      </c>
      <c r="F3446" s="195">
        <f t="shared" ca="1" si="266"/>
        <v>283.5462377253599</v>
      </c>
      <c r="G3446" s="195">
        <f t="shared" ca="1" si="267"/>
        <v>44.431026157218639</v>
      </c>
      <c r="H3446" s="195">
        <f t="shared" ca="1" si="268"/>
        <v>33.546237725359902</v>
      </c>
      <c r="O3446" s="154"/>
      <c r="P3446" s="154"/>
    </row>
    <row r="3447" spans="3:16" hidden="1" outlineLevel="2">
      <c r="C3447" s="179">
        <v>3423</v>
      </c>
      <c r="D3447" s="195">
        <f t="shared" ca="1" si="269"/>
        <v>0.62683037111973516</v>
      </c>
      <c r="E3447" s="195">
        <f t="shared" ca="1" si="265"/>
        <v>282.47622776946281</v>
      </c>
      <c r="F3447" s="195">
        <f t="shared" ca="1" si="266"/>
        <v>275.13987551575974</v>
      </c>
      <c r="G3447" s="195">
        <f t="shared" ca="1" si="267"/>
        <v>32.47622776946281</v>
      </c>
      <c r="H3447" s="195">
        <f t="shared" ca="1" si="268"/>
        <v>25.139875515759741</v>
      </c>
      <c r="O3447" s="154"/>
      <c r="P3447" s="154"/>
    </row>
    <row r="3448" spans="3:16" hidden="1" outlineLevel="2">
      <c r="C3448" s="179">
        <v>3424</v>
      </c>
      <c r="D3448" s="195">
        <f t="shared" ca="1" si="269"/>
        <v>1.3972553639286831</v>
      </c>
      <c r="E3448" s="195">
        <f t="shared" ca="1" si="265"/>
        <v>334.57760494869586</v>
      </c>
      <c r="F3448" s="195">
        <f t="shared" ca="1" si="266"/>
        <v>311.12152819805971</v>
      </c>
      <c r="G3448" s="195">
        <f t="shared" ca="1" si="267"/>
        <v>84.577604948695864</v>
      </c>
      <c r="H3448" s="195">
        <f t="shared" ca="1" si="268"/>
        <v>61.121528198059707</v>
      </c>
      <c r="O3448" s="154"/>
      <c r="P3448" s="154"/>
    </row>
    <row r="3449" spans="3:16" hidden="1" outlineLevel="2">
      <c r="C3449" s="179">
        <v>3425</v>
      </c>
      <c r="D3449" s="195">
        <f t="shared" ca="1" si="269"/>
        <v>1.3840420705295964</v>
      </c>
      <c r="E3449" s="195">
        <f t="shared" ca="1" si="265"/>
        <v>333.60767861003876</v>
      </c>
      <c r="F3449" s="195">
        <f t="shared" ca="1" si="266"/>
        <v>310.46641079191204</v>
      </c>
      <c r="G3449" s="195">
        <f t="shared" ca="1" si="267"/>
        <v>83.607678610038761</v>
      </c>
      <c r="H3449" s="195">
        <f t="shared" ca="1" si="268"/>
        <v>60.46641079191204</v>
      </c>
      <c r="O3449" s="154"/>
      <c r="P3449" s="154"/>
    </row>
    <row r="3450" spans="3:16" hidden="1" outlineLevel="2">
      <c r="C3450" s="179">
        <v>3426</v>
      </c>
      <c r="D3450" s="195">
        <f t="shared" ca="1" si="269"/>
        <v>0.88577355002861158</v>
      </c>
      <c r="E3450" s="195">
        <f t="shared" ca="1" si="265"/>
        <v>299.01336651730867</v>
      </c>
      <c r="F3450" s="195">
        <f t="shared" ca="1" si="266"/>
        <v>286.74352410939008</v>
      </c>
      <c r="G3450" s="195">
        <f t="shared" ca="1" si="267"/>
        <v>49.013366517308668</v>
      </c>
      <c r="H3450" s="195">
        <f t="shared" ca="1" si="268"/>
        <v>36.74352410939008</v>
      </c>
      <c r="O3450" s="154"/>
      <c r="P3450" s="154"/>
    </row>
    <row r="3451" spans="3:16" hidden="1" outlineLevel="2">
      <c r="C3451" s="179">
        <v>3427</v>
      </c>
      <c r="D3451" s="195">
        <f t="shared" ca="1" si="269"/>
        <v>-2.1732871358176071</v>
      </c>
      <c r="E3451" s="195">
        <f t="shared" ca="1" si="265"/>
        <v>152.68311821745408</v>
      </c>
      <c r="F3451" s="195">
        <f t="shared" ca="1" si="266"/>
        <v>176.01756313249737</v>
      </c>
      <c r="G3451" s="195">
        <f t="shared" ca="1" si="267"/>
        <v>0</v>
      </c>
      <c r="H3451" s="195">
        <f t="shared" ca="1" si="268"/>
        <v>0</v>
      </c>
      <c r="O3451" s="154"/>
      <c r="P3451" s="154"/>
    </row>
    <row r="3452" spans="3:16" hidden="1" outlineLevel="2">
      <c r="C3452" s="179">
        <v>3428</v>
      </c>
      <c r="D3452" s="195">
        <f t="shared" ca="1" si="269"/>
        <v>1.6851259369873397</v>
      </c>
      <c r="E3452" s="195">
        <f t="shared" ca="1" si="265"/>
        <v>356.42311012968554</v>
      </c>
      <c r="F3452" s="195">
        <f t="shared" ca="1" si="266"/>
        <v>325.74239932049136</v>
      </c>
      <c r="G3452" s="195">
        <f t="shared" ca="1" si="267"/>
        <v>106.42311012968554</v>
      </c>
      <c r="H3452" s="195">
        <f t="shared" ca="1" si="268"/>
        <v>75.742399320491359</v>
      </c>
      <c r="O3452" s="154"/>
      <c r="P3452" s="154"/>
    </row>
    <row r="3453" spans="3:16" hidden="1" outlineLevel="2">
      <c r="C3453" s="179">
        <v>3429</v>
      </c>
      <c r="D3453" s="195">
        <f t="shared" ca="1" si="269"/>
        <v>-0.75468729178658112</v>
      </c>
      <c r="E3453" s="195">
        <f t="shared" ca="1" si="265"/>
        <v>208.52382279196331</v>
      </c>
      <c r="F3453" s="195">
        <f t="shared" ca="1" si="266"/>
        <v>220.71880326761502</v>
      </c>
      <c r="G3453" s="195">
        <f t="shared" ca="1" si="267"/>
        <v>0</v>
      </c>
      <c r="H3453" s="195">
        <f t="shared" ca="1" si="268"/>
        <v>0</v>
      </c>
      <c r="O3453" s="154"/>
      <c r="P3453" s="154"/>
    </row>
    <row r="3454" spans="3:16" hidden="1" outlineLevel="2">
      <c r="C3454" s="179">
        <v>3430</v>
      </c>
      <c r="D3454" s="195">
        <f t="shared" ca="1" si="269"/>
        <v>-0.41315030797827856</v>
      </c>
      <c r="E3454" s="195">
        <f t="shared" ca="1" si="265"/>
        <v>224.77374676445143</v>
      </c>
      <c r="F3454" s="195">
        <f t="shared" ca="1" si="266"/>
        <v>233.07820917512984</v>
      </c>
      <c r="G3454" s="195">
        <f t="shared" ca="1" si="267"/>
        <v>0</v>
      </c>
      <c r="H3454" s="195">
        <f t="shared" ca="1" si="268"/>
        <v>0</v>
      </c>
      <c r="O3454" s="154"/>
      <c r="P3454" s="154"/>
    </row>
    <row r="3455" spans="3:16" hidden="1" outlineLevel="2">
      <c r="C3455" s="179">
        <v>3431</v>
      </c>
      <c r="D3455" s="195">
        <f t="shared" ca="1" si="269"/>
        <v>1.6877172604874469</v>
      </c>
      <c r="E3455" s="195">
        <f t="shared" ca="1" si="265"/>
        <v>356.62609898637191</v>
      </c>
      <c r="F3455" s="195">
        <f t="shared" ca="1" si="266"/>
        <v>325.87708497187964</v>
      </c>
      <c r="G3455" s="195">
        <f t="shared" ca="1" si="267"/>
        <v>106.62609898637191</v>
      </c>
      <c r="H3455" s="195">
        <f t="shared" ca="1" si="268"/>
        <v>75.87708497187964</v>
      </c>
      <c r="O3455" s="154"/>
      <c r="P3455" s="154"/>
    </row>
    <row r="3456" spans="3:16" hidden="1" outlineLevel="2">
      <c r="C3456" s="179">
        <v>3432</v>
      </c>
      <c r="D3456" s="195">
        <f t="shared" ca="1" si="269"/>
        <v>-1.2959574152415265</v>
      </c>
      <c r="E3456" s="195">
        <f t="shared" ca="1" si="265"/>
        <v>185.14286211686147</v>
      </c>
      <c r="F3456" s="195">
        <f t="shared" ca="1" si="266"/>
        <v>202.45993655121774</v>
      </c>
      <c r="G3456" s="195">
        <f t="shared" ca="1" si="267"/>
        <v>0</v>
      </c>
      <c r="H3456" s="195">
        <f t="shared" ca="1" si="268"/>
        <v>0</v>
      </c>
      <c r="O3456" s="154"/>
      <c r="P3456" s="154"/>
    </row>
    <row r="3457" spans="3:16" hidden="1" outlineLevel="2">
      <c r="C3457" s="179">
        <v>3433</v>
      </c>
      <c r="D3457" s="195">
        <f t="shared" ca="1" si="269"/>
        <v>0.38064697985723744</v>
      </c>
      <c r="E3457" s="195">
        <f t="shared" ca="1" si="265"/>
        <v>267.60286759786516</v>
      </c>
      <c r="F3457" s="195">
        <f t="shared" ca="1" si="266"/>
        <v>264.54373267915372</v>
      </c>
      <c r="G3457" s="195">
        <f t="shared" ca="1" si="267"/>
        <v>17.602867597865156</v>
      </c>
      <c r="H3457" s="195">
        <f t="shared" ca="1" si="268"/>
        <v>14.54373267915372</v>
      </c>
      <c r="O3457" s="154"/>
      <c r="P3457" s="154"/>
    </row>
    <row r="3458" spans="3:16" hidden="1" outlineLevel="2">
      <c r="C3458" s="179">
        <v>3434</v>
      </c>
      <c r="D3458" s="195">
        <f t="shared" ca="1" si="269"/>
        <v>-1.7421856013775783</v>
      </c>
      <c r="E3458" s="195">
        <f t="shared" ca="1" si="265"/>
        <v>167.85229923045139</v>
      </c>
      <c r="F3458" s="195">
        <f t="shared" ca="1" si="266"/>
        <v>188.54870264797708</v>
      </c>
      <c r="G3458" s="195">
        <f t="shared" ca="1" si="267"/>
        <v>0</v>
      </c>
      <c r="H3458" s="195">
        <f t="shared" ca="1" si="268"/>
        <v>0</v>
      </c>
      <c r="O3458" s="154"/>
      <c r="P3458" s="154"/>
    </row>
    <row r="3459" spans="3:16" hidden="1" outlineLevel="2">
      <c r="C3459" s="179">
        <v>3435</v>
      </c>
      <c r="D3459" s="195">
        <f t="shared" ca="1" si="269"/>
        <v>0.23830778819268478</v>
      </c>
      <c r="E3459" s="195">
        <f t="shared" ca="1" si="265"/>
        <v>259.36332830008519</v>
      </c>
      <c r="F3459" s="195">
        <f t="shared" ca="1" si="266"/>
        <v>258.60442022266278</v>
      </c>
      <c r="G3459" s="195">
        <f t="shared" ca="1" si="267"/>
        <v>9.3633283000851861</v>
      </c>
      <c r="H3459" s="195">
        <f t="shared" ca="1" si="268"/>
        <v>8.6044202226627817</v>
      </c>
      <c r="O3459" s="154"/>
      <c r="P3459" s="154"/>
    </row>
    <row r="3460" spans="3:16" hidden="1" outlineLevel="2">
      <c r="C3460" s="179">
        <v>3436</v>
      </c>
      <c r="D3460" s="195">
        <f t="shared" ca="1" si="269"/>
        <v>-0.57297485423246031</v>
      </c>
      <c r="E3460" s="195">
        <f t="shared" ca="1" si="265"/>
        <v>217.01758043357742</v>
      </c>
      <c r="F3460" s="195">
        <f t="shared" ca="1" si="266"/>
        <v>227.21066892632589</v>
      </c>
      <c r="G3460" s="195">
        <f t="shared" ca="1" si="267"/>
        <v>0</v>
      </c>
      <c r="H3460" s="195">
        <f t="shared" ca="1" si="268"/>
        <v>0</v>
      </c>
      <c r="O3460" s="154"/>
      <c r="P3460" s="154"/>
    </row>
    <row r="3461" spans="3:16" hidden="1" outlineLevel="2">
      <c r="C3461" s="179">
        <v>3437</v>
      </c>
      <c r="D3461" s="195">
        <f t="shared" ca="1" si="269"/>
        <v>1.1966011969949986</v>
      </c>
      <c r="E3461" s="195">
        <f t="shared" ca="1" si="265"/>
        <v>320.14755119456498</v>
      </c>
      <c r="F3461" s="195">
        <f t="shared" ca="1" si="266"/>
        <v>301.32027583581396</v>
      </c>
      <c r="G3461" s="195">
        <f t="shared" ca="1" si="267"/>
        <v>70.147551194564983</v>
      </c>
      <c r="H3461" s="195">
        <f t="shared" ca="1" si="268"/>
        <v>51.320275835813959</v>
      </c>
      <c r="O3461" s="154"/>
      <c r="P3461" s="154"/>
    </row>
    <row r="3462" spans="3:16" hidden="1" outlineLevel="2">
      <c r="C3462" s="179">
        <v>3438</v>
      </c>
      <c r="D3462" s="195">
        <f t="shared" ca="1" si="269"/>
        <v>0.33471783304419961</v>
      </c>
      <c r="E3462" s="195">
        <f t="shared" ca="1" si="265"/>
        <v>264.91597230333929</v>
      </c>
      <c r="F3462" s="195">
        <f t="shared" ca="1" si="266"/>
        <v>262.61251408547537</v>
      </c>
      <c r="G3462" s="195">
        <f t="shared" ca="1" si="267"/>
        <v>14.915972303339288</v>
      </c>
      <c r="H3462" s="195">
        <f t="shared" ca="1" si="268"/>
        <v>12.612514085475368</v>
      </c>
      <c r="O3462" s="154"/>
      <c r="P3462" s="154"/>
    </row>
    <row r="3463" spans="3:16" hidden="1" outlineLevel="2">
      <c r="C3463" s="179">
        <v>3439</v>
      </c>
      <c r="D3463" s="195">
        <f t="shared" ca="1" si="269"/>
        <v>0.94253361916441003</v>
      </c>
      <c r="E3463" s="195">
        <f t="shared" ca="1" si="265"/>
        <v>302.76573484536203</v>
      </c>
      <c r="F3463" s="195">
        <f t="shared" ca="1" si="266"/>
        <v>289.35171803311124</v>
      </c>
      <c r="G3463" s="195">
        <f t="shared" ca="1" si="267"/>
        <v>52.765734845362033</v>
      </c>
      <c r="H3463" s="195">
        <f t="shared" ca="1" si="268"/>
        <v>39.35171803311124</v>
      </c>
      <c r="O3463" s="154"/>
      <c r="P3463" s="154"/>
    </row>
    <row r="3464" spans="3:16" hidden="1" outlineLevel="2">
      <c r="C3464" s="179">
        <v>3440</v>
      </c>
      <c r="D3464" s="195">
        <f t="shared" ca="1" si="269"/>
        <v>-1.1934452652870478</v>
      </c>
      <c r="E3464" s="195">
        <f t="shared" ca="1" si="265"/>
        <v>189.36024941592405</v>
      </c>
      <c r="F3464" s="195">
        <f t="shared" ca="1" si="266"/>
        <v>205.79808798846622</v>
      </c>
      <c r="G3464" s="195">
        <f t="shared" ca="1" si="267"/>
        <v>0</v>
      </c>
      <c r="H3464" s="195">
        <f t="shared" ca="1" si="268"/>
        <v>0</v>
      </c>
      <c r="O3464" s="154"/>
      <c r="P3464" s="154"/>
    </row>
    <row r="3465" spans="3:16" hidden="1" outlineLevel="2">
      <c r="C3465" s="179">
        <v>3441</v>
      </c>
      <c r="D3465" s="195">
        <f t="shared" ca="1" si="269"/>
        <v>-0.5925557410618939</v>
      </c>
      <c r="E3465" s="195">
        <f t="shared" ca="1" si="265"/>
        <v>216.0859268447476</v>
      </c>
      <c r="F3465" s="195">
        <f t="shared" ca="1" si="266"/>
        <v>226.50204046566174</v>
      </c>
      <c r="G3465" s="195">
        <f t="shared" ca="1" si="267"/>
        <v>0</v>
      </c>
      <c r="H3465" s="195">
        <f t="shared" ca="1" si="268"/>
        <v>0</v>
      </c>
      <c r="O3465" s="154"/>
      <c r="P3465" s="154"/>
    </row>
    <row r="3466" spans="3:16" hidden="1" outlineLevel="2">
      <c r="C3466" s="179">
        <v>3442</v>
      </c>
      <c r="D3466" s="195">
        <f t="shared" ca="1" si="269"/>
        <v>-1.0499002907925574</v>
      </c>
      <c r="E3466" s="195">
        <f t="shared" ca="1" si="265"/>
        <v>195.42767561927323</v>
      </c>
      <c r="F3466" s="195">
        <f t="shared" ca="1" si="266"/>
        <v>210.56510817002155</v>
      </c>
      <c r="G3466" s="195">
        <f t="shared" ca="1" si="267"/>
        <v>0</v>
      </c>
      <c r="H3466" s="195">
        <f t="shared" ca="1" si="268"/>
        <v>0</v>
      </c>
      <c r="O3466" s="154"/>
      <c r="P3466" s="154"/>
    </row>
    <row r="3467" spans="3:16" hidden="1" outlineLevel="2">
      <c r="C3467" s="179">
        <v>3443</v>
      </c>
      <c r="D3467" s="195">
        <f t="shared" ca="1" si="269"/>
        <v>-0.13972525299734667</v>
      </c>
      <c r="E3467" s="195">
        <f t="shared" ca="1" si="265"/>
        <v>238.69106497713528</v>
      </c>
      <c r="F3467" s="195">
        <f t="shared" ca="1" si="266"/>
        <v>243.46979319764299</v>
      </c>
      <c r="G3467" s="195">
        <f t="shared" ca="1" si="267"/>
        <v>0</v>
      </c>
      <c r="H3467" s="195">
        <f t="shared" ca="1" si="268"/>
        <v>0</v>
      </c>
      <c r="O3467" s="154"/>
      <c r="P3467" s="154"/>
    </row>
    <row r="3468" spans="3:16" hidden="1" outlineLevel="2">
      <c r="C3468" s="179">
        <v>3444</v>
      </c>
      <c r="D3468" s="195">
        <f t="shared" ca="1" si="269"/>
        <v>6.750839102733952E-2</v>
      </c>
      <c r="E3468" s="195">
        <f t="shared" ca="1" si="265"/>
        <v>249.81048826470547</v>
      </c>
      <c r="F3468" s="195">
        <f t="shared" ca="1" si="266"/>
        <v>251.65330170178581</v>
      </c>
      <c r="G3468" s="195">
        <f t="shared" ca="1" si="267"/>
        <v>0</v>
      </c>
      <c r="H3468" s="195">
        <f t="shared" ca="1" si="268"/>
        <v>1.6533017017858072</v>
      </c>
      <c r="O3468" s="154"/>
      <c r="P3468" s="154"/>
    </row>
    <row r="3469" spans="3:16" hidden="1" outlineLevel="2">
      <c r="C3469" s="179">
        <v>3445</v>
      </c>
      <c r="D3469" s="195">
        <f t="shared" ca="1" si="269"/>
        <v>-5.96502404960823E-2</v>
      </c>
      <c r="E3469" s="195">
        <f t="shared" ca="1" si="265"/>
        <v>242.92769245588477</v>
      </c>
      <c r="F3469" s="195">
        <f t="shared" ca="1" si="266"/>
        <v>246.59986692910323</v>
      </c>
      <c r="G3469" s="195">
        <f t="shared" ca="1" si="267"/>
        <v>0</v>
      </c>
      <c r="H3469" s="195">
        <f t="shared" ca="1" si="268"/>
        <v>0</v>
      </c>
      <c r="O3469" s="154"/>
      <c r="P3469" s="154"/>
    </row>
    <row r="3470" spans="3:16" hidden="1" outlineLevel="2">
      <c r="C3470" s="179">
        <v>3446</v>
      </c>
      <c r="D3470" s="195">
        <f t="shared" ca="1" si="269"/>
        <v>-0.60538435808292912</v>
      </c>
      <c r="E3470" s="195">
        <f t="shared" ca="1" si="265"/>
        <v>215.47771415898444</v>
      </c>
      <c r="F3470" s="195">
        <f t="shared" ca="1" si="266"/>
        <v>226.03897405853633</v>
      </c>
      <c r="G3470" s="195">
        <f t="shared" ca="1" si="267"/>
        <v>0</v>
      </c>
      <c r="H3470" s="195">
        <f t="shared" ca="1" si="268"/>
        <v>0</v>
      </c>
      <c r="O3470" s="154"/>
      <c r="P3470" s="154"/>
    </row>
    <row r="3471" spans="3:16" hidden="1" outlineLevel="2">
      <c r="C3471" s="179">
        <v>3447</v>
      </c>
      <c r="D3471" s="195">
        <f t="shared" ca="1" si="269"/>
        <v>-9.9219117754374295E-2</v>
      </c>
      <c r="E3471" s="195">
        <f t="shared" ca="1" si="265"/>
        <v>240.82485680213165</v>
      </c>
      <c r="F3471" s="195">
        <f t="shared" ca="1" si="266"/>
        <v>245.0481509941684</v>
      </c>
      <c r="G3471" s="195">
        <f t="shared" ca="1" si="267"/>
        <v>0</v>
      </c>
      <c r="H3471" s="195">
        <f t="shared" ca="1" si="268"/>
        <v>0</v>
      </c>
      <c r="O3471" s="154"/>
      <c r="P3471" s="154"/>
    </row>
    <row r="3472" spans="3:16" hidden="1" outlineLevel="2">
      <c r="C3472" s="179">
        <v>3448</v>
      </c>
      <c r="D3472" s="195">
        <f t="shared" ca="1" si="269"/>
        <v>-0.92850353305116906</v>
      </c>
      <c r="E3472" s="195">
        <f t="shared" ca="1" si="265"/>
        <v>200.71041293457102</v>
      </c>
      <c r="F3472" s="195">
        <f t="shared" ca="1" si="266"/>
        <v>214.68268034316324</v>
      </c>
      <c r="G3472" s="195">
        <f t="shared" ca="1" si="267"/>
        <v>0</v>
      </c>
      <c r="H3472" s="195">
        <f t="shared" ca="1" si="268"/>
        <v>0</v>
      </c>
      <c r="O3472" s="154"/>
      <c r="P3472" s="154"/>
    </row>
    <row r="3473" spans="3:16" hidden="1" outlineLevel="2">
      <c r="C3473" s="179">
        <v>3449</v>
      </c>
      <c r="D3473" s="195">
        <f t="shared" ca="1" si="269"/>
        <v>-0.4677892943642103</v>
      </c>
      <c r="E3473" s="195">
        <f t="shared" ca="1" si="265"/>
        <v>222.09146106685461</v>
      </c>
      <c r="F3473" s="195">
        <f t="shared" ca="1" si="266"/>
        <v>231.05542954322183</v>
      </c>
      <c r="G3473" s="195">
        <f t="shared" ca="1" si="267"/>
        <v>0</v>
      </c>
      <c r="H3473" s="195">
        <f t="shared" ca="1" si="268"/>
        <v>0</v>
      </c>
      <c r="O3473" s="154"/>
      <c r="P3473" s="154"/>
    </row>
    <row r="3474" spans="3:16" hidden="1" outlineLevel="2">
      <c r="C3474" s="179">
        <v>3450</v>
      </c>
      <c r="D3474" s="195">
        <f t="shared" ca="1" si="269"/>
        <v>0.15899743640057099</v>
      </c>
      <c r="E3474" s="195">
        <f t="shared" ca="1" si="265"/>
        <v>254.88288421682086</v>
      </c>
      <c r="F3474" s="195">
        <f t="shared" ca="1" si="266"/>
        <v>255.35312079690615</v>
      </c>
      <c r="G3474" s="195">
        <f t="shared" ca="1" si="267"/>
        <v>4.8828842168208553</v>
      </c>
      <c r="H3474" s="195">
        <f t="shared" ca="1" si="268"/>
        <v>5.3531207969061541</v>
      </c>
      <c r="O3474" s="154"/>
      <c r="P3474" s="154"/>
    </row>
    <row r="3475" spans="3:16" hidden="1" outlineLevel="2">
      <c r="C3475" s="179">
        <v>3451</v>
      </c>
      <c r="D3475" s="195">
        <f t="shared" ca="1" si="269"/>
        <v>0.81362159210378482</v>
      </c>
      <c r="E3475" s="195">
        <f t="shared" ca="1" si="265"/>
        <v>294.31050790184412</v>
      </c>
      <c r="F3475" s="195">
        <f t="shared" ca="1" si="266"/>
        <v>283.46196402307589</v>
      </c>
      <c r="G3475" s="195">
        <f t="shared" ca="1" si="267"/>
        <v>44.310507901844119</v>
      </c>
      <c r="H3475" s="195">
        <f t="shared" ca="1" si="268"/>
        <v>33.461964023075893</v>
      </c>
      <c r="O3475" s="154"/>
      <c r="P3475" s="154"/>
    </row>
    <row r="3476" spans="3:16" hidden="1" outlineLevel="2">
      <c r="C3476" s="179">
        <v>3452</v>
      </c>
      <c r="D3476" s="195">
        <f t="shared" ca="1" si="269"/>
        <v>-1.7977254399624341</v>
      </c>
      <c r="E3476" s="195">
        <f t="shared" ca="1" si="265"/>
        <v>165.81644898306484</v>
      </c>
      <c r="F3476" s="195">
        <f t="shared" ca="1" si="266"/>
        <v>186.88551494135939</v>
      </c>
      <c r="G3476" s="195">
        <f t="shared" ca="1" si="267"/>
        <v>0</v>
      </c>
      <c r="H3476" s="195">
        <f t="shared" ca="1" si="268"/>
        <v>0</v>
      </c>
      <c r="O3476" s="154"/>
      <c r="P3476" s="154"/>
    </row>
    <row r="3477" spans="3:16" hidden="1" outlineLevel="2">
      <c r="C3477" s="179">
        <v>3453</v>
      </c>
      <c r="D3477" s="195">
        <f t="shared" ca="1" si="269"/>
        <v>-1.2587164141475409E-2</v>
      </c>
      <c r="E3477" s="195">
        <f t="shared" ca="1" si="265"/>
        <v>245.45271785417864</v>
      </c>
      <c r="F3477" s="195">
        <f t="shared" ca="1" si="266"/>
        <v>248.45827087024801</v>
      </c>
      <c r="G3477" s="195">
        <f t="shared" ca="1" si="267"/>
        <v>0</v>
      </c>
      <c r="H3477" s="195">
        <f t="shared" ca="1" si="268"/>
        <v>0</v>
      </c>
      <c r="O3477" s="154"/>
      <c r="P3477" s="154"/>
    </row>
    <row r="3478" spans="3:16" hidden="1" outlineLevel="2">
      <c r="C3478" s="179">
        <v>3454</v>
      </c>
      <c r="D3478" s="195">
        <f t="shared" ca="1" si="269"/>
        <v>1.5452949489650247</v>
      </c>
      <c r="E3478" s="195">
        <f t="shared" ca="1" si="265"/>
        <v>345.63920638170788</v>
      </c>
      <c r="F3478" s="195">
        <f t="shared" ca="1" si="266"/>
        <v>318.55654383325373</v>
      </c>
      <c r="G3478" s="195">
        <f t="shared" ca="1" si="267"/>
        <v>95.639206381707879</v>
      </c>
      <c r="H3478" s="195">
        <f t="shared" ca="1" si="268"/>
        <v>68.556543833253727</v>
      </c>
      <c r="O3478" s="154"/>
      <c r="P3478" s="154"/>
    </row>
    <row r="3479" spans="3:16" hidden="1" outlineLevel="2">
      <c r="C3479" s="179">
        <v>3455</v>
      </c>
      <c r="D3479" s="195">
        <f t="shared" ca="1" si="269"/>
        <v>0.93778523493595445</v>
      </c>
      <c r="E3479" s="195">
        <f t="shared" ca="1" si="265"/>
        <v>302.45002573341992</v>
      </c>
      <c r="F3479" s="195">
        <f t="shared" ca="1" si="266"/>
        <v>289.13261767952196</v>
      </c>
      <c r="G3479" s="195">
        <f t="shared" ca="1" si="267"/>
        <v>52.45002573341992</v>
      </c>
      <c r="H3479" s="195">
        <f t="shared" ca="1" si="268"/>
        <v>39.132617679521957</v>
      </c>
      <c r="O3479" s="154"/>
      <c r="P3479" s="154"/>
    </row>
    <row r="3480" spans="3:16" hidden="1" outlineLevel="2">
      <c r="C3480" s="179">
        <v>3456</v>
      </c>
      <c r="D3480" s="195">
        <f t="shared" ca="1" si="269"/>
        <v>-0.50220868447600475</v>
      </c>
      <c r="E3480" s="195">
        <f t="shared" ca="1" si="265"/>
        <v>220.41823368196225</v>
      </c>
      <c r="F3480" s="195">
        <f t="shared" ca="1" si="266"/>
        <v>229.79021780848126</v>
      </c>
      <c r="G3480" s="195">
        <f t="shared" ca="1" si="267"/>
        <v>0</v>
      </c>
      <c r="H3480" s="195">
        <f t="shared" ca="1" si="268"/>
        <v>0</v>
      </c>
      <c r="O3480" s="154"/>
      <c r="P3480" s="154"/>
    </row>
    <row r="3481" spans="3:16" hidden="1" outlineLevel="2">
      <c r="C3481" s="179">
        <v>3457</v>
      </c>
      <c r="D3481" s="195">
        <f t="shared" ca="1" si="269"/>
        <v>-1.1925631273816135</v>
      </c>
      <c r="E3481" s="195">
        <f t="shared" ref="E3481:E3544" ca="1" si="270">$H$9 * EXP(($H$17 - $H$18 - ($H$11^2)/2)*$H$14 + $H$11*SQRT($H$14)*D3481)</f>
        <v>189.39695468886762</v>
      </c>
      <c r="F3481" s="195">
        <f t="shared" ref="F3481:F3544" ca="1" si="271">$H$9 * EXP(($H$17 - $H$18 - ($H$12^2)/2)*$H$14 + $H$12*SQRT($H$14)*D3481)</f>
        <v>205.82705101989856</v>
      </c>
      <c r="G3481" s="195">
        <f t="shared" ref="G3481:G3544" ca="1" si="272">MAX(E3481-$H$16, 0)</f>
        <v>0</v>
      </c>
      <c r="H3481" s="195">
        <f t="shared" ref="H3481:H3544" ca="1" si="273">MAX(F3481-$H$16, 0)</f>
        <v>0</v>
      </c>
      <c r="O3481" s="154"/>
      <c r="P3481" s="154"/>
    </row>
    <row r="3482" spans="3:16" hidden="1" outlineLevel="2">
      <c r="C3482" s="179">
        <v>3458</v>
      </c>
      <c r="D3482" s="195">
        <f t="shared" ref="D3482:D3545" ca="1" si="274">_xlfn.NORM.S.INV(RAND())</f>
        <v>-7.9448223418729286E-2</v>
      </c>
      <c r="E3482" s="195">
        <f t="shared" ca="1" si="270"/>
        <v>241.87326961119669</v>
      </c>
      <c r="F3482" s="195">
        <f t="shared" ca="1" si="271"/>
        <v>245.82225345001567</v>
      </c>
      <c r="G3482" s="195">
        <f t="shared" ca="1" si="272"/>
        <v>0</v>
      </c>
      <c r="H3482" s="195">
        <f t="shared" ca="1" si="273"/>
        <v>0</v>
      </c>
      <c r="O3482" s="154"/>
      <c r="P3482" s="154"/>
    </row>
    <row r="3483" spans="3:16" hidden="1" outlineLevel="2">
      <c r="C3483" s="179">
        <v>3459</v>
      </c>
      <c r="D3483" s="195">
        <f t="shared" ca="1" si="274"/>
        <v>-0.94983318278419093</v>
      </c>
      <c r="E3483" s="195">
        <f t="shared" ca="1" si="270"/>
        <v>199.7719925290167</v>
      </c>
      <c r="F3483" s="195">
        <f t="shared" ca="1" si="271"/>
        <v>213.95342822376205</v>
      </c>
      <c r="G3483" s="195">
        <f t="shared" ca="1" si="272"/>
        <v>0</v>
      </c>
      <c r="H3483" s="195">
        <f t="shared" ca="1" si="273"/>
        <v>0</v>
      </c>
      <c r="O3483" s="154"/>
      <c r="P3483" s="154"/>
    </row>
    <row r="3484" spans="3:16" hidden="1" outlineLevel="2">
      <c r="C3484" s="179">
        <v>3460</v>
      </c>
      <c r="D3484" s="195">
        <f t="shared" ca="1" si="274"/>
        <v>0.18762357279105346</v>
      </c>
      <c r="E3484" s="195">
        <f t="shared" ca="1" si="270"/>
        <v>256.49105054795183</v>
      </c>
      <c r="F3484" s="195">
        <f t="shared" ca="1" si="271"/>
        <v>256.5218975310994</v>
      </c>
      <c r="G3484" s="195">
        <f t="shared" ca="1" si="272"/>
        <v>6.4910505479518292</v>
      </c>
      <c r="H3484" s="195">
        <f t="shared" ca="1" si="273"/>
        <v>6.5218975310993983</v>
      </c>
      <c r="O3484" s="154"/>
      <c r="P3484" s="154"/>
    </row>
    <row r="3485" spans="3:16" hidden="1" outlineLevel="2">
      <c r="C3485" s="179">
        <v>3461</v>
      </c>
      <c r="D3485" s="195">
        <f t="shared" ca="1" si="274"/>
        <v>1.4073735713453053</v>
      </c>
      <c r="E3485" s="195">
        <f t="shared" ca="1" si="270"/>
        <v>335.32224150028202</v>
      </c>
      <c r="F3485" s="195">
        <f t="shared" ca="1" si="271"/>
        <v>311.6241251267582</v>
      </c>
      <c r="G3485" s="195">
        <f t="shared" ca="1" si="272"/>
        <v>85.322241500282018</v>
      </c>
      <c r="H3485" s="195">
        <f t="shared" ca="1" si="273"/>
        <v>61.624125126758202</v>
      </c>
      <c r="O3485" s="154"/>
      <c r="P3485" s="154"/>
    </row>
    <row r="3486" spans="3:16" hidden="1" outlineLevel="2">
      <c r="C3486" s="179">
        <v>3462</v>
      </c>
      <c r="D3486" s="195">
        <f t="shared" ca="1" si="274"/>
        <v>-0.51932038284732651</v>
      </c>
      <c r="E3486" s="195">
        <f t="shared" ca="1" si="270"/>
        <v>219.59108125498187</v>
      </c>
      <c r="F3486" s="195">
        <f t="shared" ca="1" si="271"/>
        <v>229.16379485948397</v>
      </c>
      <c r="G3486" s="195">
        <f t="shared" ca="1" si="272"/>
        <v>0</v>
      </c>
      <c r="H3486" s="195">
        <f t="shared" ca="1" si="273"/>
        <v>0</v>
      </c>
      <c r="O3486" s="154"/>
      <c r="P3486" s="154"/>
    </row>
    <row r="3487" spans="3:16" hidden="1" outlineLevel="2">
      <c r="C3487" s="179">
        <v>3463</v>
      </c>
      <c r="D3487" s="195">
        <f t="shared" ca="1" si="274"/>
        <v>-0.69677170919140607</v>
      </c>
      <c r="E3487" s="195">
        <f t="shared" ca="1" si="270"/>
        <v>211.19423495125184</v>
      </c>
      <c r="F3487" s="195">
        <f t="shared" ca="1" si="271"/>
        <v>222.76750245827557</v>
      </c>
      <c r="G3487" s="195">
        <f t="shared" ca="1" si="272"/>
        <v>0</v>
      </c>
      <c r="H3487" s="195">
        <f t="shared" ca="1" si="273"/>
        <v>0</v>
      </c>
      <c r="O3487" s="154"/>
      <c r="P3487" s="154"/>
    </row>
    <row r="3488" spans="3:16" hidden="1" outlineLevel="2">
      <c r="C3488" s="179">
        <v>3464</v>
      </c>
      <c r="D3488" s="195">
        <f t="shared" ca="1" si="274"/>
        <v>0.96116543942892085</v>
      </c>
      <c r="E3488" s="195">
        <f t="shared" ca="1" si="270"/>
        <v>304.00770831066563</v>
      </c>
      <c r="F3488" s="195">
        <f t="shared" ca="1" si="271"/>
        <v>290.21303414830044</v>
      </c>
      <c r="G3488" s="195">
        <f t="shared" ca="1" si="272"/>
        <v>54.007708310665635</v>
      </c>
      <c r="H3488" s="195">
        <f t="shared" ca="1" si="273"/>
        <v>40.213034148300437</v>
      </c>
      <c r="O3488" s="154"/>
      <c r="P3488" s="154"/>
    </row>
    <row r="3489" spans="3:16" hidden="1" outlineLevel="2">
      <c r="C3489" s="179">
        <v>3465</v>
      </c>
      <c r="D3489" s="195">
        <f t="shared" ca="1" si="274"/>
        <v>0.14785174075054938</v>
      </c>
      <c r="E3489" s="195">
        <f t="shared" ca="1" si="270"/>
        <v>254.25946919684242</v>
      </c>
      <c r="F3489" s="195">
        <f t="shared" ca="1" si="271"/>
        <v>254.89949478829709</v>
      </c>
      <c r="G3489" s="195">
        <f t="shared" ca="1" si="272"/>
        <v>4.2594691968424172</v>
      </c>
      <c r="H3489" s="195">
        <f t="shared" ca="1" si="273"/>
        <v>4.8994947882970905</v>
      </c>
      <c r="O3489" s="154"/>
      <c r="P3489" s="154"/>
    </row>
    <row r="3490" spans="3:16" hidden="1" outlineLevel="2">
      <c r="C3490" s="179">
        <v>3466</v>
      </c>
      <c r="D3490" s="195">
        <f t="shared" ca="1" si="274"/>
        <v>1.0539013608031422</v>
      </c>
      <c r="E3490" s="195">
        <f t="shared" ca="1" si="270"/>
        <v>310.26556567123686</v>
      </c>
      <c r="F3490" s="195">
        <f t="shared" ca="1" si="271"/>
        <v>294.53834141088112</v>
      </c>
      <c r="G3490" s="195">
        <f t="shared" ca="1" si="272"/>
        <v>60.265565671236857</v>
      </c>
      <c r="H3490" s="195">
        <f t="shared" ca="1" si="273"/>
        <v>44.538341410881117</v>
      </c>
      <c r="O3490" s="154"/>
      <c r="P3490" s="154"/>
    </row>
    <row r="3491" spans="3:16" hidden="1" outlineLevel="2">
      <c r="C3491" s="179">
        <v>3467</v>
      </c>
      <c r="D3491" s="195">
        <f t="shared" ca="1" si="274"/>
        <v>-1.856348136543446</v>
      </c>
      <c r="E3491" s="195">
        <f t="shared" ca="1" si="270"/>
        <v>163.69437487939547</v>
      </c>
      <c r="F3491" s="195">
        <f t="shared" ca="1" si="271"/>
        <v>185.14592091912115</v>
      </c>
      <c r="G3491" s="195">
        <f t="shared" ca="1" si="272"/>
        <v>0</v>
      </c>
      <c r="H3491" s="195">
        <f t="shared" ca="1" si="273"/>
        <v>0</v>
      </c>
      <c r="O3491" s="154"/>
      <c r="P3491" s="154"/>
    </row>
    <row r="3492" spans="3:16" hidden="1" outlineLevel="2">
      <c r="C3492" s="179">
        <v>3468</v>
      </c>
      <c r="D3492" s="195">
        <f t="shared" ca="1" si="274"/>
        <v>-1.5187542166087833</v>
      </c>
      <c r="E3492" s="195">
        <f t="shared" ca="1" si="270"/>
        <v>176.2980100516381</v>
      </c>
      <c r="F3492" s="195">
        <f t="shared" ca="1" si="271"/>
        <v>195.3904373665471</v>
      </c>
      <c r="G3492" s="195">
        <f t="shared" ca="1" si="272"/>
        <v>0</v>
      </c>
      <c r="H3492" s="195">
        <f t="shared" ca="1" si="273"/>
        <v>0</v>
      </c>
      <c r="O3492" s="154"/>
      <c r="P3492" s="154"/>
    </row>
    <row r="3493" spans="3:16" hidden="1" outlineLevel="2">
      <c r="C3493" s="179">
        <v>3469</v>
      </c>
      <c r="D3493" s="195">
        <f t="shared" ca="1" si="274"/>
        <v>-0.80662336279552671</v>
      </c>
      <c r="E3493" s="195">
        <f t="shared" ca="1" si="270"/>
        <v>206.15784703065907</v>
      </c>
      <c r="F3493" s="195">
        <f t="shared" ca="1" si="271"/>
        <v>218.89765129394777</v>
      </c>
      <c r="G3493" s="195">
        <f t="shared" ca="1" si="272"/>
        <v>0</v>
      </c>
      <c r="H3493" s="195">
        <f t="shared" ca="1" si="273"/>
        <v>0</v>
      </c>
      <c r="O3493" s="154"/>
      <c r="P3493" s="154"/>
    </row>
    <row r="3494" spans="3:16" hidden="1" outlineLevel="2">
      <c r="C3494" s="179">
        <v>3470</v>
      </c>
      <c r="D3494" s="195">
        <f t="shared" ca="1" si="274"/>
        <v>-0.63466656295445334</v>
      </c>
      <c r="E3494" s="195">
        <f t="shared" ca="1" si="270"/>
        <v>214.09583241557638</v>
      </c>
      <c r="F3494" s="195">
        <f t="shared" ca="1" si="271"/>
        <v>224.98553656660047</v>
      </c>
      <c r="G3494" s="195">
        <f t="shared" ca="1" si="272"/>
        <v>0</v>
      </c>
      <c r="H3494" s="195">
        <f t="shared" ca="1" si="273"/>
        <v>0</v>
      </c>
      <c r="O3494" s="154"/>
      <c r="P3494" s="154"/>
    </row>
    <row r="3495" spans="3:16" hidden="1" outlineLevel="2">
      <c r="C3495" s="179">
        <v>3471</v>
      </c>
      <c r="D3495" s="195">
        <f t="shared" ca="1" si="274"/>
        <v>-1.5298878423251652</v>
      </c>
      <c r="E3495" s="195">
        <f t="shared" ca="1" si="270"/>
        <v>175.86727123350551</v>
      </c>
      <c r="F3495" s="195">
        <f t="shared" ca="1" si="271"/>
        <v>195.04370854985299</v>
      </c>
      <c r="G3495" s="195">
        <f t="shared" ca="1" si="272"/>
        <v>0</v>
      </c>
      <c r="H3495" s="195">
        <f t="shared" ca="1" si="273"/>
        <v>0</v>
      </c>
      <c r="O3495" s="154"/>
      <c r="P3495" s="154"/>
    </row>
    <row r="3496" spans="3:16" hidden="1" outlineLevel="2">
      <c r="C3496" s="179">
        <v>3472</v>
      </c>
      <c r="D3496" s="195">
        <f t="shared" ca="1" si="274"/>
        <v>-0.10949429118715918</v>
      </c>
      <c r="E3496" s="195">
        <f t="shared" ca="1" si="270"/>
        <v>240.28177981816094</v>
      </c>
      <c r="F3496" s="195">
        <f t="shared" ca="1" si="271"/>
        <v>244.64680370394646</v>
      </c>
      <c r="G3496" s="195">
        <f t="shared" ca="1" si="272"/>
        <v>0</v>
      </c>
      <c r="H3496" s="195">
        <f t="shared" ca="1" si="273"/>
        <v>0</v>
      </c>
      <c r="O3496" s="154"/>
      <c r="P3496" s="154"/>
    </row>
    <row r="3497" spans="3:16" hidden="1" outlineLevel="2">
      <c r="C3497" s="179">
        <v>3473</v>
      </c>
      <c r="D3497" s="195">
        <f t="shared" ca="1" si="274"/>
        <v>-0.13201081143778517</v>
      </c>
      <c r="E3497" s="195">
        <f t="shared" ca="1" si="270"/>
        <v>239.09598554516114</v>
      </c>
      <c r="F3497" s="195">
        <f t="shared" ca="1" si="271"/>
        <v>243.76960759266524</v>
      </c>
      <c r="G3497" s="195">
        <f t="shared" ca="1" si="272"/>
        <v>0</v>
      </c>
      <c r="H3497" s="195">
        <f t="shared" ca="1" si="273"/>
        <v>0</v>
      </c>
      <c r="O3497" s="154"/>
      <c r="P3497" s="154"/>
    </row>
    <row r="3498" spans="3:16" hidden="1" outlineLevel="2">
      <c r="C3498" s="179">
        <v>3474</v>
      </c>
      <c r="D3498" s="195">
        <f t="shared" ca="1" si="274"/>
        <v>1.9427447622250837</v>
      </c>
      <c r="E3498" s="195">
        <f t="shared" ca="1" si="270"/>
        <v>377.17958784578923</v>
      </c>
      <c r="F3498" s="195">
        <f t="shared" ca="1" si="271"/>
        <v>339.40842557840239</v>
      </c>
      <c r="G3498" s="195">
        <f t="shared" ca="1" si="272"/>
        <v>127.17958784578923</v>
      </c>
      <c r="H3498" s="195">
        <f t="shared" ca="1" si="273"/>
        <v>89.408425578402387</v>
      </c>
      <c r="O3498" s="154"/>
      <c r="P3498" s="154"/>
    </row>
    <row r="3499" spans="3:16" hidden="1" outlineLevel="2">
      <c r="C3499" s="179">
        <v>3475</v>
      </c>
      <c r="D3499" s="195">
        <f t="shared" ca="1" si="274"/>
        <v>0.25191848740818029</v>
      </c>
      <c r="E3499" s="195">
        <f t="shared" ca="1" si="270"/>
        <v>260.1401111226325</v>
      </c>
      <c r="F3499" s="195">
        <f t="shared" ca="1" si="271"/>
        <v>259.16653317292111</v>
      </c>
      <c r="G3499" s="195">
        <f t="shared" ca="1" si="272"/>
        <v>10.140111122632504</v>
      </c>
      <c r="H3499" s="195">
        <f t="shared" ca="1" si="273"/>
        <v>9.1665331729211061</v>
      </c>
      <c r="O3499" s="154"/>
      <c r="P3499" s="154"/>
    </row>
    <row r="3500" spans="3:16" hidden="1" outlineLevel="2">
      <c r="C3500" s="179">
        <v>3476</v>
      </c>
      <c r="D3500" s="195">
        <f t="shared" ca="1" si="274"/>
        <v>0.54878020161489516</v>
      </c>
      <c r="E3500" s="195">
        <f t="shared" ca="1" si="270"/>
        <v>277.67338553358229</v>
      </c>
      <c r="F3500" s="195">
        <f t="shared" ca="1" si="271"/>
        <v>271.73530685693061</v>
      </c>
      <c r="G3500" s="195">
        <f t="shared" ca="1" si="272"/>
        <v>27.673385533582291</v>
      </c>
      <c r="H3500" s="195">
        <f t="shared" ca="1" si="273"/>
        <v>21.735306856930606</v>
      </c>
      <c r="O3500" s="154"/>
      <c r="P3500" s="154"/>
    </row>
    <row r="3501" spans="3:16" hidden="1" outlineLevel="2">
      <c r="C3501" s="179">
        <v>3477</v>
      </c>
      <c r="D3501" s="195">
        <f t="shared" ca="1" si="274"/>
        <v>0.77576674975060433</v>
      </c>
      <c r="E3501" s="195">
        <f t="shared" ca="1" si="270"/>
        <v>291.87278997388466</v>
      </c>
      <c r="F3501" s="195">
        <f t="shared" ca="1" si="271"/>
        <v>281.75532684199061</v>
      </c>
      <c r="G3501" s="195">
        <f t="shared" ca="1" si="272"/>
        <v>41.872789973884665</v>
      </c>
      <c r="H3501" s="195">
        <f t="shared" ca="1" si="273"/>
        <v>31.755326841990609</v>
      </c>
      <c r="O3501" s="154"/>
      <c r="P3501" s="154"/>
    </row>
    <row r="3502" spans="3:16" hidden="1" outlineLevel="2">
      <c r="C3502" s="179">
        <v>3478</v>
      </c>
      <c r="D3502" s="195">
        <f t="shared" ca="1" si="274"/>
        <v>1.2851453592008393</v>
      </c>
      <c r="E3502" s="195">
        <f t="shared" ca="1" si="270"/>
        <v>326.43685443552238</v>
      </c>
      <c r="F3502" s="195">
        <f t="shared" ca="1" si="271"/>
        <v>305.60669652385212</v>
      </c>
      <c r="G3502" s="195">
        <f t="shared" ca="1" si="272"/>
        <v>76.436854435522378</v>
      </c>
      <c r="H3502" s="195">
        <f t="shared" ca="1" si="273"/>
        <v>55.606696523852122</v>
      </c>
      <c r="O3502" s="154"/>
      <c r="P3502" s="154"/>
    </row>
    <row r="3503" spans="3:16" hidden="1" outlineLevel="2">
      <c r="C3503" s="179">
        <v>3479</v>
      </c>
      <c r="D3503" s="195">
        <f t="shared" ca="1" si="274"/>
        <v>1.0533690002048892</v>
      </c>
      <c r="E3503" s="195">
        <f t="shared" ca="1" si="270"/>
        <v>310.22927665851489</v>
      </c>
      <c r="F3503" s="195">
        <f t="shared" ca="1" si="271"/>
        <v>294.51332845958433</v>
      </c>
      <c r="G3503" s="195">
        <f t="shared" ca="1" si="272"/>
        <v>60.229276658514891</v>
      </c>
      <c r="H3503" s="195">
        <f t="shared" ca="1" si="273"/>
        <v>44.513328459584329</v>
      </c>
      <c r="O3503" s="154"/>
      <c r="P3503" s="154"/>
    </row>
    <row r="3504" spans="3:16" hidden="1" outlineLevel="2">
      <c r="C3504" s="179">
        <v>3480</v>
      </c>
      <c r="D3504" s="195">
        <f t="shared" ca="1" si="274"/>
        <v>-0.6113523759842685</v>
      </c>
      <c r="E3504" s="195">
        <f t="shared" ca="1" si="270"/>
        <v>215.19535047545517</v>
      </c>
      <c r="F3504" s="195">
        <f t="shared" ca="1" si="271"/>
        <v>225.82387309261253</v>
      </c>
      <c r="G3504" s="195">
        <f t="shared" ca="1" si="272"/>
        <v>0</v>
      </c>
      <c r="H3504" s="195">
        <f t="shared" ca="1" si="273"/>
        <v>0</v>
      </c>
      <c r="O3504" s="154"/>
      <c r="P3504" s="154"/>
    </row>
    <row r="3505" spans="3:16" hidden="1" outlineLevel="2">
      <c r="C3505" s="179">
        <v>3481</v>
      </c>
      <c r="D3505" s="195">
        <f t="shared" ca="1" si="274"/>
        <v>0.46985554683076053</v>
      </c>
      <c r="E3505" s="195">
        <f t="shared" ca="1" si="270"/>
        <v>272.8997648162383</v>
      </c>
      <c r="F3505" s="195">
        <f t="shared" ca="1" si="271"/>
        <v>268.33542957561917</v>
      </c>
      <c r="G3505" s="195">
        <f t="shared" ca="1" si="272"/>
        <v>22.899764816238303</v>
      </c>
      <c r="H3505" s="195">
        <f t="shared" ca="1" si="273"/>
        <v>18.335429575619173</v>
      </c>
      <c r="O3505" s="154"/>
      <c r="P3505" s="154"/>
    </row>
    <row r="3506" spans="3:16" hidden="1" outlineLevel="2">
      <c r="C3506" s="179">
        <v>3482</v>
      </c>
      <c r="D3506" s="195">
        <f t="shared" ca="1" si="274"/>
        <v>-1.3634443829136476</v>
      </c>
      <c r="E3506" s="195">
        <f t="shared" ca="1" si="270"/>
        <v>182.41782709626744</v>
      </c>
      <c r="F3506" s="195">
        <f t="shared" ca="1" si="271"/>
        <v>200.29193827472034</v>
      </c>
      <c r="G3506" s="195">
        <f t="shared" ca="1" si="272"/>
        <v>0</v>
      </c>
      <c r="H3506" s="195">
        <f t="shared" ca="1" si="273"/>
        <v>0</v>
      </c>
      <c r="O3506" s="154"/>
      <c r="P3506" s="154"/>
    </row>
    <row r="3507" spans="3:16" hidden="1" outlineLevel="2">
      <c r="C3507" s="179">
        <v>3483</v>
      </c>
      <c r="D3507" s="195">
        <f t="shared" ca="1" si="274"/>
        <v>1.1545875559705925</v>
      </c>
      <c r="E3507" s="195">
        <f t="shared" ca="1" si="270"/>
        <v>317.20584959242677</v>
      </c>
      <c r="F3507" s="195">
        <f t="shared" ca="1" si="271"/>
        <v>299.30747995905762</v>
      </c>
      <c r="G3507" s="195">
        <f t="shared" ca="1" si="272"/>
        <v>67.205849592426773</v>
      </c>
      <c r="H3507" s="195">
        <f t="shared" ca="1" si="273"/>
        <v>49.307479959057616</v>
      </c>
      <c r="O3507" s="154"/>
      <c r="P3507" s="154"/>
    </row>
    <row r="3508" spans="3:16" hidden="1" outlineLevel="2">
      <c r="C3508" s="179">
        <v>3484</v>
      </c>
      <c r="D3508" s="195">
        <f t="shared" ca="1" si="274"/>
        <v>2.4336617288784796</v>
      </c>
      <c r="E3508" s="195">
        <f t="shared" ca="1" si="270"/>
        <v>420.13815338227664</v>
      </c>
      <c r="F3508" s="195">
        <f t="shared" ca="1" si="271"/>
        <v>367.05766017628633</v>
      </c>
      <c r="G3508" s="195">
        <f t="shared" ca="1" si="272"/>
        <v>170.13815338227664</v>
      </c>
      <c r="H3508" s="195">
        <f t="shared" ca="1" si="273"/>
        <v>117.05766017628633</v>
      </c>
      <c r="O3508" s="154"/>
      <c r="P3508" s="154"/>
    </row>
    <row r="3509" spans="3:16" hidden="1" outlineLevel="2">
      <c r="C3509" s="179">
        <v>3485</v>
      </c>
      <c r="D3509" s="195">
        <f t="shared" ca="1" si="274"/>
        <v>0.5743935227542003</v>
      </c>
      <c r="E3509" s="195">
        <f t="shared" ca="1" si="270"/>
        <v>279.24043902132274</v>
      </c>
      <c r="F3509" s="195">
        <f t="shared" ca="1" si="271"/>
        <v>272.84789691502249</v>
      </c>
      <c r="G3509" s="195">
        <f t="shared" ca="1" si="272"/>
        <v>29.240439021322743</v>
      </c>
      <c r="H3509" s="195">
        <f t="shared" ca="1" si="273"/>
        <v>22.847896915022488</v>
      </c>
      <c r="O3509" s="154"/>
      <c r="P3509" s="154"/>
    </row>
    <row r="3510" spans="3:16" hidden="1" outlineLevel="2">
      <c r="C3510" s="179">
        <v>3486</v>
      </c>
      <c r="D3510" s="195">
        <f t="shared" ca="1" si="274"/>
        <v>0.48933985949847153</v>
      </c>
      <c r="E3510" s="195">
        <f t="shared" ca="1" si="270"/>
        <v>274.07055550883405</v>
      </c>
      <c r="F3510" s="195">
        <f t="shared" ca="1" si="271"/>
        <v>269.17078996093471</v>
      </c>
      <c r="G3510" s="195">
        <f t="shared" ca="1" si="272"/>
        <v>24.070555508834047</v>
      </c>
      <c r="H3510" s="195">
        <f t="shared" ca="1" si="273"/>
        <v>19.170789960934712</v>
      </c>
      <c r="O3510" s="154"/>
      <c r="P3510" s="154"/>
    </row>
    <row r="3511" spans="3:16" hidden="1" outlineLevel="2">
      <c r="C3511" s="179">
        <v>3487</v>
      </c>
      <c r="D3511" s="195">
        <f t="shared" ca="1" si="274"/>
        <v>6.5770102196935437E-2</v>
      </c>
      <c r="E3511" s="195">
        <f t="shared" ca="1" si="270"/>
        <v>249.71509653049279</v>
      </c>
      <c r="F3511" s="195">
        <f t="shared" ca="1" si="271"/>
        <v>251.58352667768426</v>
      </c>
      <c r="G3511" s="195">
        <f t="shared" ca="1" si="272"/>
        <v>0</v>
      </c>
      <c r="H3511" s="195">
        <f t="shared" ca="1" si="273"/>
        <v>1.5835266776842616</v>
      </c>
      <c r="O3511" s="154"/>
      <c r="P3511" s="154"/>
    </row>
    <row r="3512" spans="3:16" hidden="1" outlineLevel="2">
      <c r="C3512" s="179">
        <v>3488</v>
      </c>
      <c r="D3512" s="195">
        <f t="shared" ca="1" si="274"/>
        <v>-0.26894422497831433</v>
      </c>
      <c r="E3512" s="195">
        <f t="shared" ca="1" si="270"/>
        <v>232.00958029641879</v>
      </c>
      <c r="F3512" s="195">
        <f t="shared" ca="1" si="271"/>
        <v>238.50228690608208</v>
      </c>
      <c r="G3512" s="195">
        <f t="shared" ca="1" si="272"/>
        <v>0</v>
      </c>
      <c r="H3512" s="195">
        <f t="shared" ca="1" si="273"/>
        <v>0</v>
      </c>
      <c r="O3512" s="154"/>
      <c r="P3512" s="154"/>
    </row>
    <row r="3513" spans="3:16" hidden="1" outlineLevel="2">
      <c r="C3513" s="179">
        <v>3489</v>
      </c>
      <c r="D3513" s="195">
        <f t="shared" ca="1" si="274"/>
        <v>-1.0281236490256653</v>
      </c>
      <c r="E3513" s="195">
        <f t="shared" ca="1" si="270"/>
        <v>196.36497306694287</v>
      </c>
      <c r="F3513" s="195">
        <f t="shared" ca="1" si="271"/>
        <v>211.29787792297856</v>
      </c>
      <c r="G3513" s="195">
        <f t="shared" ca="1" si="272"/>
        <v>0</v>
      </c>
      <c r="H3513" s="195">
        <f t="shared" ca="1" si="273"/>
        <v>0</v>
      </c>
      <c r="O3513" s="154"/>
      <c r="P3513" s="154"/>
    </row>
    <row r="3514" spans="3:16" hidden="1" outlineLevel="2">
      <c r="C3514" s="179">
        <v>3490</v>
      </c>
      <c r="D3514" s="195">
        <f t="shared" ca="1" si="274"/>
        <v>-0.7430356903270372</v>
      </c>
      <c r="E3514" s="195">
        <f t="shared" ca="1" si="270"/>
        <v>209.05833593967913</v>
      </c>
      <c r="F3514" s="195">
        <f t="shared" ca="1" si="271"/>
        <v>221.12944612828883</v>
      </c>
      <c r="G3514" s="195">
        <f t="shared" ca="1" si="272"/>
        <v>0</v>
      </c>
      <c r="H3514" s="195">
        <f t="shared" ca="1" si="273"/>
        <v>0</v>
      </c>
      <c r="O3514" s="154"/>
      <c r="P3514" s="154"/>
    </row>
    <row r="3515" spans="3:16" hidden="1" outlineLevel="2">
      <c r="C3515" s="179">
        <v>3491</v>
      </c>
      <c r="D3515" s="195">
        <f t="shared" ca="1" si="274"/>
        <v>0.88832432785691895</v>
      </c>
      <c r="E3515" s="195">
        <f t="shared" ca="1" si="270"/>
        <v>299.18099430360888</v>
      </c>
      <c r="F3515" s="195">
        <f t="shared" ca="1" si="271"/>
        <v>286.86022932189172</v>
      </c>
      <c r="G3515" s="195">
        <f t="shared" ca="1" si="272"/>
        <v>49.180994303608884</v>
      </c>
      <c r="H3515" s="195">
        <f t="shared" ca="1" si="273"/>
        <v>36.860229321891723</v>
      </c>
      <c r="O3515" s="154"/>
      <c r="P3515" s="154"/>
    </row>
    <row r="3516" spans="3:16" hidden="1" outlineLevel="2">
      <c r="C3516" s="179">
        <v>3492</v>
      </c>
      <c r="D3516" s="195">
        <f t="shared" ca="1" si="274"/>
        <v>-1.5847863961587305</v>
      </c>
      <c r="E3516" s="195">
        <f t="shared" ca="1" si="270"/>
        <v>173.75868976745343</v>
      </c>
      <c r="F3516" s="195">
        <f t="shared" ca="1" si="271"/>
        <v>193.34300688502407</v>
      </c>
      <c r="G3516" s="195">
        <f t="shared" ca="1" si="272"/>
        <v>0</v>
      </c>
      <c r="H3516" s="195">
        <f t="shared" ca="1" si="273"/>
        <v>0</v>
      </c>
      <c r="O3516" s="154"/>
      <c r="P3516" s="154"/>
    </row>
    <row r="3517" spans="3:16" hidden="1" outlineLevel="2">
      <c r="C3517" s="179">
        <v>3493</v>
      </c>
      <c r="D3517" s="195">
        <f t="shared" ca="1" si="274"/>
        <v>1.218152089344547</v>
      </c>
      <c r="E3517" s="195">
        <f t="shared" ca="1" si="270"/>
        <v>321.66706665596485</v>
      </c>
      <c r="F3517" s="195">
        <f t="shared" ca="1" si="271"/>
        <v>302.35798585255623</v>
      </c>
      <c r="G3517" s="195">
        <f t="shared" ca="1" si="272"/>
        <v>71.667066655964845</v>
      </c>
      <c r="H3517" s="195">
        <f t="shared" ca="1" si="273"/>
        <v>52.357985852556226</v>
      </c>
      <c r="O3517" s="154"/>
      <c r="P3517" s="154"/>
    </row>
    <row r="3518" spans="3:16" hidden="1" outlineLevel="2">
      <c r="C3518" s="179">
        <v>3494</v>
      </c>
      <c r="D3518" s="195">
        <f t="shared" ca="1" si="274"/>
        <v>-0.58244164527470577</v>
      </c>
      <c r="E3518" s="195">
        <f t="shared" ca="1" si="270"/>
        <v>216.56665244888148</v>
      </c>
      <c r="F3518" s="195">
        <f t="shared" ca="1" si="271"/>
        <v>226.86779121766568</v>
      </c>
      <c r="G3518" s="195">
        <f t="shared" ca="1" si="272"/>
        <v>0</v>
      </c>
      <c r="H3518" s="195">
        <f t="shared" ca="1" si="273"/>
        <v>0</v>
      </c>
      <c r="O3518" s="154"/>
      <c r="P3518" s="154"/>
    </row>
    <row r="3519" spans="3:16" hidden="1" outlineLevel="2">
      <c r="C3519" s="179">
        <v>3495</v>
      </c>
      <c r="D3519" s="195">
        <f t="shared" ca="1" si="274"/>
        <v>2.576839604965524</v>
      </c>
      <c r="E3519" s="195">
        <f t="shared" ca="1" si="270"/>
        <v>433.56512667236609</v>
      </c>
      <c r="F3519" s="195">
        <f t="shared" ca="1" si="271"/>
        <v>375.53803611330818</v>
      </c>
      <c r="G3519" s="195">
        <f t="shared" ca="1" si="272"/>
        <v>183.56512667236609</v>
      </c>
      <c r="H3519" s="195">
        <f t="shared" ca="1" si="273"/>
        <v>125.53803611330818</v>
      </c>
      <c r="O3519" s="154"/>
      <c r="P3519" s="154"/>
    </row>
    <row r="3520" spans="3:16" hidden="1" outlineLevel="2">
      <c r="C3520" s="179">
        <v>3496</v>
      </c>
      <c r="D3520" s="195">
        <f t="shared" ca="1" si="274"/>
        <v>-0.26458379322304482</v>
      </c>
      <c r="E3520" s="195">
        <f t="shared" ca="1" si="270"/>
        <v>232.23196480800104</v>
      </c>
      <c r="F3520" s="195">
        <f t="shared" ca="1" si="271"/>
        <v>238.66824893565897</v>
      </c>
      <c r="G3520" s="195">
        <f t="shared" ca="1" si="272"/>
        <v>0</v>
      </c>
      <c r="H3520" s="195">
        <f t="shared" ca="1" si="273"/>
        <v>0</v>
      </c>
      <c r="O3520" s="154"/>
      <c r="P3520" s="154"/>
    </row>
    <row r="3521" spans="3:16" hidden="1" outlineLevel="2">
      <c r="C3521" s="179">
        <v>3497</v>
      </c>
      <c r="D3521" s="195">
        <f t="shared" ca="1" si="274"/>
        <v>-0.12618060507146525</v>
      </c>
      <c r="E3521" s="195">
        <f t="shared" ca="1" si="270"/>
        <v>239.40246084110078</v>
      </c>
      <c r="F3521" s="195">
        <f t="shared" ca="1" si="271"/>
        <v>243.99643791120619</v>
      </c>
      <c r="G3521" s="195">
        <f t="shared" ca="1" si="272"/>
        <v>0</v>
      </c>
      <c r="H3521" s="195">
        <f t="shared" ca="1" si="273"/>
        <v>0</v>
      </c>
      <c r="O3521" s="154"/>
      <c r="P3521" s="154"/>
    </row>
    <row r="3522" spans="3:16" hidden="1" outlineLevel="2">
      <c r="C3522" s="179">
        <v>3498</v>
      </c>
      <c r="D3522" s="195">
        <f t="shared" ca="1" si="274"/>
        <v>-1.8509264688538196</v>
      </c>
      <c r="E3522" s="195">
        <f t="shared" ca="1" si="270"/>
        <v>163.88948797365691</v>
      </c>
      <c r="F3522" s="195">
        <f t="shared" ca="1" si="271"/>
        <v>185.30612386798143</v>
      </c>
      <c r="G3522" s="195">
        <f t="shared" ca="1" si="272"/>
        <v>0</v>
      </c>
      <c r="H3522" s="195">
        <f t="shared" ca="1" si="273"/>
        <v>0</v>
      </c>
      <c r="O3522" s="154"/>
      <c r="P3522" s="154"/>
    </row>
    <row r="3523" spans="3:16" hidden="1" outlineLevel="2">
      <c r="C3523" s="179">
        <v>3499</v>
      </c>
      <c r="D3523" s="195">
        <f t="shared" ca="1" si="274"/>
        <v>-0.70575187214560997</v>
      </c>
      <c r="E3523" s="195">
        <f t="shared" ca="1" si="270"/>
        <v>210.77794208748591</v>
      </c>
      <c r="F3523" s="195">
        <f t="shared" ca="1" si="271"/>
        <v>222.44859795910327</v>
      </c>
      <c r="G3523" s="195">
        <f t="shared" ca="1" si="272"/>
        <v>0</v>
      </c>
      <c r="H3523" s="195">
        <f t="shared" ca="1" si="273"/>
        <v>0</v>
      </c>
      <c r="O3523" s="154"/>
      <c r="P3523" s="154"/>
    </row>
    <row r="3524" spans="3:16" hidden="1" outlineLevel="2">
      <c r="C3524" s="179">
        <v>3500</v>
      </c>
      <c r="D3524" s="195">
        <f t="shared" ca="1" si="274"/>
        <v>-0.39781642886887003</v>
      </c>
      <c r="E3524" s="195">
        <f t="shared" ca="1" si="270"/>
        <v>225.53230771731009</v>
      </c>
      <c r="F3524" s="195">
        <f t="shared" ca="1" si="271"/>
        <v>233.64905737213076</v>
      </c>
      <c r="G3524" s="195">
        <f t="shared" ca="1" si="272"/>
        <v>0</v>
      </c>
      <c r="H3524" s="195">
        <f t="shared" ca="1" si="273"/>
        <v>0</v>
      </c>
      <c r="O3524" s="154"/>
      <c r="P3524" s="154"/>
    </row>
    <row r="3525" spans="3:16" hidden="1" outlineLevel="2">
      <c r="C3525" s="179">
        <v>3501</v>
      </c>
      <c r="D3525" s="195">
        <f t="shared" ca="1" si="274"/>
        <v>0.10212304869364397</v>
      </c>
      <c r="E3525" s="195">
        <f t="shared" ca="1" si="270"/>
        <v>251.71763589463964</v>
      </c>
      <c r="F3525" s="195">
        <f t="shared" ca="1" si="271"/>
        <v>253.04677274359605</v>
      </c>
      <c r="G3525" s="195">
        <f t="shared" ca="1" si="272"/>
        <v>1.7176358946396419</v>
      </c>
      <c r="H3525" s="195">
        <f t="shared" ca="1" si="273"/>
        <v>3.0467727435960512</v>
      </c>
      <c r="O3525" s="154"/>
      <c r="P3525" s="154"/>
    </row>
    <row r="3526" spans="3:16" hidden="1" outlineLevel="2">
      <c r="C3526" s="179">
        <v>3502</v>
      </c>
      <c r="D3526" s="195">
        <f t="shared" ca="1" si="274"/>
        <v>-0.23389597056166322</v>
      </c>
      <c r="E3526" s="195">
        <f t="shared" ca="1" si="270"/>
        <v>233.80310196584813</v>
      </c>
      <c r="F3526" s="195">
        <f t="shared" ca="1" si="271"/>
        <v>239.83952656732367</v>
      </c>
      <c r="G3526" s="195">
        <f t="shared" ca="1" si="272"/>
        <v>0</v>
      </c>
      <c r="H3526" s="195">
        <f t="shared" ca="1" si="273"/>
        <v>0</v>
      </c>
      <c r="O3526" s="154"/>
      <c r="P3526" s="154"/>
    </row>
    <row r="3527" spans="3:16" hidden="1" outlineLevel="2">
      <c r="C3527" s="179">
        <v>3503</v>
      </c>
      <c r="D3527" s="195">
        <f t="shared" ca="1" si="274"/>
        <v>7.0100916305045127E-2</v>
      </c>
      <c r="E3527" s="195">
        <f t="shared" ca="1" si="270"/>
        <v>249.95282546968144</v>
      </c>
      <c r="F3527" s="195">
        <f t="shared" ca="1" si="271"/>
        <v>251.75740178590212</v>
      </c>
      <c r="G3527" s="195">
        <f t="shared" ca="1" si="272"/>
        <v>0</v>
      </c>
      <c r="H3527" s="195">
        <f t="shared" ca="1" si="273"/>
        <v>1.7574017859021183</v>
      </c>
      <c r="O3527" s="154"/>
      <c r="P3527" s="154"/>
    </row>
    <row r="3528" spans="3:16" hidden="1" outlineLevel="2">
      <c r="C3528" s="179">
        <v>3504</v>
      </c>
      <c r="D3528" s="195">
        <f t="shared" ca="1" si="274"/>
        <v>-0.16020770318132752</v>
      </c>
      <c r="E3528" s="195">
        <f t="shared" ca="1" si="270"/>
        <v>237.61929330622544</v>
      </c>
      <c r="F3528" s="195">
        <f t="shared" ca="1" si="271"/>
        <v>242.67555038577575</v>
      </c>
      <c r="G3528" s="195">
        <f t="shared" ca="1" si="272"/>
        <v>0</v>
      </c>
      <c r="H3528" s="195">
        <f t="shared" ca="1" si="273"/>
        <v>0</v>
      </c>
      <c r="O3528" s="154"/>
      <c r="P3528" s="154"/>
    </row>
    <row r="3529" spans="3:16" hidden="1" outlineLevel="2">
      <c r="C3529" s="179">
        <v>3505</v>
      </c>
      <c r="D3529" s="195">
        <f t="shared" ca="1" si="274"/>
        <v>-0.26392520856413043</v>
      </c>
      <c r="E3529" s="195">
        <f t="shared" ca="1" si="270"/>
        <v>232.26557152565118</v>
      </c>
      <c r="F3529" s="195">
        <f t="shared" ca="1" si="271"/>
        <v>238.69332530792863</v>
      </c>
      <c r="G3529" s="195">
        <f t="shared" ca="1" si="272"/>
        <v>0</v>
      </c>
      <c r="H3529" s="195">
        <f t="shared" ca="1" si="273"/>
        <v>0</v>
      </c>
      <c r="O3529" s="154"/>
      <c r="P3529" s="154"/>
    </row>
    <row r="3530" spans="3:16" hidden="1" outlineLevel="2">
      <c r="C3530" s="179">
        <v>3506</v>
      </c>
      <c r="D3530" s="195">
        <f t="shared" ca="1" si="274"/>
        <v>0.62313423859011097</v>
      </c>
      <c r="E3530" s="195">
        <f t="shared" ca="1" si="270"/>
        <v>282.24692242566596</v>
      </c>
      <c r="F3530" s="195">
        <f t="shared" ca="1" si="271"/>
        <v>274.9776912654454</v>
      </c>
      <c r="G3530" s="195">
        <f t="shared" ca="1" si="272"/>
        <v>32.246922425665957</v>
      </c>
      <c r="H3530" s="195">
        <f t="shared" ca="1" si="273"/>
        <v>24.977691265445401</v>
      </c>
      <c r="O3530" s="154"/>
      <c r="P3530" s="154"/>
    </row>
    <row r="3531" spans="3:16" hidden="1" outlineLevel="2">
      <c r="C3531" s="179">
        <v>3507</v>
      </c>
      <c r="D3531" s="195">
        <f t="shared" ca="1" si="274"/>
        <v>-0.35125541058806298</v>
      </c>
      <c r="E3531" s="195">
        <f t="shared" ca="1" si="270"/>
        <v>227.85138730208112</v>
      </c>
      <c r="F3531" s="195">
        <f t="shared" ca="1" si="271"/>
        <v>235.39100886500603</v>
      </c>
      <c r="G3531" s="195">
        <f t="shared" ca="1" si="272"/>
        <v>0</v>
      </c>
      <c r="H3531" s="195">
        <f t="shared" ca="1" si="273"/>
        <v>0</v>
      </c>
      <c r="O3531" s="154"/>
      <c r="P3531" s="154"/>
    </row>
    <row r="3532" spans="3:16" hidden="1" outlineLevel="2">
      <c r="C3532" s="179">
        <v>3508</v>
      </c>
      <c r="D3532" s="195">
        <f t="shared" ca="1" si="274"/>
        <v>-6.8410961945062618E-2</v>
      </c>
      <c r="E3532" s="195">
        <f t="shared" ca="1" si="270"/>
        <v>242.46053847627275</v>
      </c>
      <c r="F3532" s="195">
        <f t="shared" ca="1" si="271"/>
        <v>246.25546553332595</v>
      </c>
      <c r="G3532" s="195">
        <f t="shared" ca="1" si="272"/>
        <v>0</v>
      </c>
      <c r="H3532" s="195">
        <f t="shared" ca="1" si="273"/>
        <v>0</v>
      </c>
      <c r="O3532" s="154"/>
      <c r="P3532" s="154"/>
    </row>
    <row r="3533" spans="3:16" hidden="1" outlineLevel="2">
      <c r="C3533" s="179">
        <v>3509</v>
      </c>
      <c r="D3533" s="195">
        <f t="shared" ca="1" si="274"/>
        <v>0.20348156281733104</v>
      </c>
      <c r="E3533" s="195">
        <f t="shared" ca="1" si="270"/>
        <v>257.38628799541084</v>
      </c>
      <c r="F3533" s="195">
        <f t="shared" ca="1" si="271"/>
        <v>257.17166456496989</v>
      </c>
      <c r="G3533" s="195">
        <f t="shared" ca="1" si="272"/>
        <v>7.3862879954108394</v>
      </c>
      <c r="H3533" s="195">
        <f t="shared" ca="1" si="273"/>
        <v>7.1716645649698876</v>
      </c>
      <c r="O3533" s="154"/>
      <c r="P3533" s="154"/>
    </row>
    <row r="3534" spans="3:16" hidden="1" outlineLevel="2">
      <c r="C3534" s="179">
        <v>3510</v>
      </c>
      <c r="D3534" s="195">
        <f t="shared" ca="1" si="274"/>
        <v>0.37169532887705287</v>
      </c>
      <c r="E3534" s="195">
        <f t="shared" ca="1" si="270"/>
        <v>267.07705867278673</v>
      </c>
      <c r="F3534" s="195">
        <f t="shared" ca="1" si="271"/>
        <v>264.16622464510687</v>
      </c>
      <c r="G3534" s="195">
        <f t="shared" ca="1" si="272"/>
        <v>17.077058672786734</v>
      </c>
      <c r="H3534" s="195">
        <f t="shared" ca="1" si="273"/>
        <v>14.166224645106865</v>
      </c>
      <c r="O3534" s="154"/>
      <c r="P3534" s="154"/>
    </row>
    <row r="3535" spans="3:16" hidden="1" outlineLevel="2">
      <c r="C3535" s="179">
        <v>3511</v>
      </c>
      <c r="D3535" s="195">
        <f t="shared" ca="1" si="274"/>
        <v>-0.17426670461112173</v>
      </c>
      <c r="E3535" s="195">
        <f t="shared" ca="1" si="270"/>
        <v>236.88642379889086</v>
      </c>
      <c r="F3535" s="195">
        <f t="shared" ca="1" si="271"/>
        <v>242.13188809650222</v>
      </c>
      <c r="G3535" s="195">
        <f t="shared" ca="1" si="272"/>
        <v>0</v>
      </c>
      <c r="H3535" s="195">
        <f t="shared" ca="1" si="273"/>
        <v>0</v>
      </c>
      <c r="O3535" s="154"/>
      <c r="P3535" s="154"/>
    </row>
    <row r="3536" spans="3:16" hidden="1" outlineLevel="2">
      <c r="C3536" s="179">
        <v>3512</v>
      </c>
      <c r="D3536" s="195">
        <f t="shared" ca="1" si="274"/>
        <v>1.1427515482380313</v>
      </c>
      <c r="E3536" s="195">
        <f t="shared" ca="1" si="270"/>
        <v>316.38200951516268</v>
      </c>
      <c r="F3536" s="195">
        <f t="shared" ca="1" si="271"/>
        <v>298.74287004216166</v>
      </c>
      <c r="G3536" s="195">
        <f t="shared" ca="1" si="272"/>
        <v>66.382009515162679</v>
      </c>
      <c r="H3536" s="195">
        <f t="shared" ca="1" si="273"/>
        <v>48.742870042161655</v>
      </c>
      <c r="O3536" s="154"/>
      <c r="P3536" s="154"/>
    </row>
    <row r="3537" spans="3:16" hidden="1" outlineLevel="2">
      <c r="C3537" s="179">
        <v>3513</v>
      </c>
      <c r="D3537" s="195">
        <f t="shared" ca="1" si="274"/>
        <v>-1.0224190531368846</v>
      </c>
      <c r="E3537" s="195">
        <f t="shared" ca="1" si="270"/>
        <v>196.61124911398755</v>
      </c>
      <c r="F3537" s="195">
        <f t="shared" ca="1" si="271"/>
        <v>211.49025498379666</v>
      </c>
      <c r="G3537" s="195">
        <f t="shared" ca="1" si="272"/>
        <v>0</v>
      </c>
      <c r="H3537" s="195">
        <f t="shared" ca="1" si="273"/>
        <v>0</v>
      </c>
      <c r="O3537" s="154"/>
      <c r="P3537" s="154"/>
    </row>
    <row r="3538" spans="3:16" hidden="1" outlineLevel="2">
      <c r="C3538" s="179">
        <v>3514</v>
      </c>
      <c r="D3538" s="195">
        <f t="shared" ca="1" si="274"/>
        <v>0.63704387757887471</v>
      </c>
      <c r="E3538" s="195">
        <f t="shared" ca="1" si="270"/>
        <v>283.11083530657248</v>
      </c>
      <c r="F3538" s="195">
        <f t="shared" ca="1" si="271"/>
        <v>275.58853607729077</v>
      </c>
      <c r="G3538" s="195">
        <f t="shared" ca="1" si="272"/>
        <v>33.110835306572483</v>
      </c>
      <c r="H3538" s="195">
        <f t="shared" ca="1" si="273"/>
        <v>25.588536077290769</v>
      </c>
      <c r="O3538" s="154"/>
      <c r="P3538" s="154"/>
    </row>
    <row r="3539" spans="3:16" hidden="1" outlineLevel="2">
      <c r="C3539" s="179">
        <v>3515</v>
      </c>
      <c r="D3539" s="195">
        <f t="shared" ca="1" si="274"/>
        <v>-1.7558802075396309</v>
      </c>
      <c r="E3539" s="195">
        <f t="shared" ca="1" si="270"/>
        <v>167.34800419171873</v>
      </c>
      <c r="F3539" s="195">
        <f t="shared" ca="1" si="271"/>
        <v>188.13723620232324</v>
      </c>
      <c r="G3539" s="195">
        <f t="shared" ca="1" si="272"/>
        <v>0</v>
      </c>
      <c r="H3539" s="195">
        <f t="shared" ca="1" si="273"/>
        <v>0</v>
      </c>
      <c r="O3539" s="154"/>
      <c r="P3539" s="154"/>
    </row>
    <row r="3540" spans="3:16" hidden="1" outlineLevel="2">
      <c r="C3540" s="179">
        <v>3516</v>
      </c>
      <c r="D3540" s="195">
        <f t="shared" ca="1" si="274"/>
        <v>0.47238938158968541</v>
      </c>
      <c r="E3540" s="195">
        <f t="shared" ca="1" si="270"/>
        <v>273.05173675926648</v>
      </c>
      <c r="F3540" s="195">
        <f t="shared" ca="1" si="271"/>
        <v>268.44391708096106</v>
      </c>
      <c r="G3540" s="195">
        <f t="shared" ca="1" si="272"/>
        <v>23.051736759266475</v>
      </c>
      <c r="H3540" s="195">
        <f t="shared" ca="1" si="273"/>
        <v>18.443917080961057</v>
      </c>
      <c r="O3540" s="154"/>
      <c r="P3540" s="154"/>
    </row>
    <row r="3541" spans="3:16" hidden="1" outlineLevel="2">
      <c r="C3541" s="179">
        <v>3517</v>
      </c>
      <c r="D3541" s="195">
        <f t="shared" ca="1" si="274"/>
        <v>-0.31279501007869775</v>
      </c>
      <c r="E3541" s="195">
        <f t="shared" ca="1" si="270"/>
        <v>229.78497026828916</v>
      </c>
      <c r="F3541" s="195">
        <f t="shared" ca="1" si="271"/>
        <v>236.83968830552263</v>
      </c>
      <c r="G3541" s="195">
        <f t="shared" ca="1" si="272"/>
        <v>0</v>
      </c>
      <c r="H3541" s="195">
        <f t="shared" ca="1" si="273"/>
        <v>0</v>
      </c>
      <c r="O3541" s="154"/>
      <c r="P3541" s="154"/>
    </row>
    <row r="3542" spans="3:16" hidden="1" outlineLevel="2">
      <c r="C3542" s="179">
        <v>3518</v>
      </c>
      <c r="D3542" s="195">
        <f t="shared" ca="1" si="274"/>
        <v>-1.5131454780660516</v>
      </c>
      <c r="E3542" s="195">
        <f t="shared" ca="1" si="270"/>
        <v>176.51540092058281</v>
      </c>
      <c r="F3542" s="195">
        <f t="shared" ca="1" si="271"/>
        <v>195.56534084409205</v>
      </c>
      <c r="G3542" s="195">
        <f t="shared" ca="1" si="272"/>
        <v>0</v>
      </c>
      <c r="H3542" s="195">
        <f t="shared" ca="1" si="273"/>
        <v>0</v>
      </c>
      <c r="O3542" s="154"/>
      <c r="P3542" s="154"/>
    </row>
    <row r="3543" spans="3:16" hidden="1" outlineLevel="2">
      <c r="C3543" s="179">
        <v>3519</v>
      </c>
      <c r="D3543" s="195">
        <f t="shared" ca="1" si="274"/>
        <v>0.93374595228122392</v>
      </c>
      <c r="E3543" s="195">
        <f t="shared" ca="1" si="270"/>
        <v>302.18172229608552</v>
      </c>
      <c r="F3543" s="195">
        <f t="shared" ca="1" si="271"/>
        <v>288.94636734857079</v>
      </c>
      <c r="G3543" s="195">
        <f t="shared" ca="1" si="272"/>
        <v>52.181722296085525</v>
      </c>
      <c r="H3543" s="195">
        <f t="shared" ca="1" si="273"/>
        <v>38.946367348570789</v>
      </c>
      <c r="O3543" s="154"/>
      <c r="P3543" s="154"/>
    </row>
    <row r="3544" spans="3:16" hidden="1" outlineLevel="2">
      <c r="C3544" s="179">
        <v>3520</v>
      </c>
      <c r="D3544" s="195">
        <f t="shared" ca="1" si="274"/>
        <v>0.22452703095477111</v>
      </c>
      <c r="E3544" s="195">
        <f t="shared" ca="1" si="270"/>
        <v>258.57920312304066</v>
      </c>
      <c r="F3544" s="195">
        <f t="shared" ca="1" si="271"/>
        <v>258.03652610224742</v>
      </c>
      <c r="G3544" s="195">
        <f t="shared" ca="1" si="272"/>
        <v>8.5792031230406565</v>
      </c>
      <c r="H3544" s="195">
        <f t="shared" ca="1" si="273"/>
        <v>8.0365261022474215</v>
      </c>
      <c r="O3544" s="154"/>
      <c r="P3544" s="154"/>
    </row>
    <row r="3545" spans="3:16" hidden="1" outlineLevel="2">
      <c r="C3545" s="179">
        <v>3521</v>
      </c>
      <c r="D3545" s="195">
        <f t="shared" ca="1" si="274"/>
        <v>-0.94289686616633206</v>
      </c>
      <c r="E3545" s="195">
        <f t="shared" ref="E3545:E3608" ca="1" si="275">$H$9 * EXP(($H$17 - $H$18 - ($H$11^2)/2)*$H$14 + $H$11*SQRT($H$14)*D3545)</f>
        <v>200.0766806743348</v>
      </c>
      <c r="F3545" s="195">
        <f t="shared" ref="F3545:F3608" ca="1" si="276">$H$9 * EXP(($H$17 - $H$18 - ($H$12^2)/2)*$H$14 + $H$12*SQRT($H$14)*D3545)</f>
        <v>214.19030588086181</v>
      </c>
      <c r="G3545" s="195">
        <f t="shared" ref="G3545:G3608" ca="1" si="277">MAX(E3545-$H$16, 0)</f>
        <v>0</v>
      </c>
      <c r="H3545" s="195">
        <f t="shared" ref="H3545:H3608" ca="1" si="278">MAX(F3545-$H$16, 0)</f>
        <v>0</v>
      </c>
      <c r="O3545" s="154"/>
      <c r="P3545" s="154"/>
    </row>
    <row r="3546" spans="3:16" hidden="1" outlineLevel="2">
      <c r="C3546" s="179">
        <v>3522</v>
      </c>
      <c r="D3546" s="195">
        <f t="shared" ref="D3546:D3609" ca="1" si="279">_xlfn.NORM.S.INV(RAND())</f>
        <v>8.139215233583294E-2</v>
      </c>
      <c r="E3546" s="195">
        <f t="shared" ca="1" si="275"/>
        <v>250.57369368723613</v>
      </c>
      <c r="F3546" s="195">
        <f t="shared" ca="1" si="276"/>
        <v>252.21129173858978</v>
      </c>
      <c r="G3546" s="195">
        <f t="shared" ca="1" si="277"/>
        <v>0.57369368723612979</v>
      </c>
      <c r="H3546" s="195">
        <f t="shared" ca="1" si="278"/>
        <v>2.2112917385897788</v>
      </c>
      <c r="O3546" s="154"/>
      <c r="P3546" s="154"/>
    </row>
    <row r="3547" spans="3:16" hidden="1" outlineLevel="2">
      <c r="C3547" s="179">
        <v>3523</v>
      </c>
      <c r="D3547" s="195">
        <f t="shared" ca="1" si="279"/>
        <v>-6.817261369515046E-3</v>
      </c>
      <c r="E3547" s="195">
        <f t="shared" ca="1" si="275"/>
        <v>245.76408495576359</v>
      </c>
      <c r="F3547" s="195">
        <f t="shared" ca="1" si="276"/>
        <v>248.68707164000253</v>
      </c>
      <c r="G3547" s="195">
        <f t="shared" ca="1" si="277"/>
        <v>0</v>
      </c>
      <c r="H3547" s="195">
        <f t="shared" ca="1" si="278"/>
        <v>0</v>
      </c>
      <c r="O3547" s="154"/>
      <c r="P3547" s="154"/>
    </row>
    <row r="3548" spans="3:16" hidden="1" outlineLevel="2">
      <c r="C3548" s="179">
        <v>3524</v>
      </c>
      <c r="D3548" s="195">
        <f t="shared" ca="1" si="279"/>
        <v>0.82558447134054957</v>
      </c>
      <c r="E3548" s="195">
        <f t="shared" ca="1" si="275"/>
        <v>295.08510066902164</v>
      </c>
      <c r="F3548" s="195">
        <f t="shared" ca="1" si="276"/>
        <v>284.0034417779932</v>
      </c>
      <c r="G3548" s="195">
        <f t="shared" ca="1" si="277"/>
        <v>45.085100669021642</v>
      </c>
      <c r="H3548" s="195">
        <f t="shared" ca="1" si="278"/>
        <v>34.003441777993203</v>
      </c>
      <c r="O3548" s="154"/>
      <c r="P3548" s="154"/>
    </row>
    <row r="3549" spans="3:16" hidden="1" outlineLevel="2">
      <c r="C3549" s="179">
        <v>3525</v>
      </c>
      <c r="D3549" s="195">
        <f t="shared" ca="1" si="279"/>
        <v>1.1186306882973247</v>
      </c>
      <c r="E3549" s="195">
        <f t="shared" ca="1" si="275"/>
        <v>314.70970515511976</v>
      </c>
      <c r="F3549" s="195">
        <f t="shared" ca="1" si="276"/>
        <v>297.59553390786732</v>
      </c>
      <c r="G3549" s="195">
        <f t="shared" ca="1" si="277"/>
        <v>64.709705155119764</v>
      </c>
      <c r="H3549" s="195">
        <f t="shared" ca="1" si="278"/>
        <v>47.595533907867321</v>
      </c>
      <c r="O3549" s="154"/>
      <c r="P3549" s="154"/>
    </row>
    <row r="3550" spans="3:16" hidden="1" outlineLevel="2">
      <c r="C3550" s="179">
        <v>3526</v>
      </c>
      <c r="D3550" s="195">
        <f t="shared" ca="1" si="279"/>
        <v>0.45621332000050357</v>
      </c>
      <c r="E3550" s="195">
        <f t="shared" ca="1" si="275"/>
        <v>272.08299669364857</v>
      </c>
      <c r="F3550" s="195">
        <f t="shared" ca="1" si="276"/>
        <v>267.7520833019525</v>
      </c>
      <c r="G3550" s="195">
        <f t="shared" ca="1" si="277"/>
        <v>22.082996693648568</v>
      </c>
      <c r="H3550" s="195">
        <f t="shared" ca="1" si="278"/>
        <v>17.752083301952496</v>
      </c>
      <c r="O3550" s="154"/>
      <c r="P3550" s="154"/>
    </row>
    <row r="3551" spans="3:16" hidden="1" outlineLevel="2">
      <c r="C3551" s="179">
        <v>3527</v>
      </c>
      <c r="D3551" s="195">
        <f t="shared" ca="1" si="279"/>
        <v>-0.52015043529081328</v>
      </c>
      <c r="E3551" s="195">
        <f t="shared" ca="1" si="275"/>
        <v>219.55103686367693</v>
      </c>
      <c r="F3551" s="195">
        <f t="shared" ca="1" si="276"/>
        <v>229.13345186614609</v>
      </c>
      <c r="G3551" s="195">
        <f t="shared" ca="1" si="277"/>
        <v>0</v>
      </c>
      <c r="H3551" s="195">
        <f t="shared" ca="1" si="278"/>
        <v>0</v>
      </c>
      <c r="O3551" s="154"/>
      <c r="P3551" s="154"/>
    </row>
    <row r="3552" spans="3:16" hidden="1" outlineLevel="2">
      <c r="C3552" s="179">
        <v>3528</v>
      </c>
      <c r="D3552" s="195">
        <f t="shared" ca="1" si="279"/>
        <v>0.11331332996157703</v>
      </c>
      <c r="E3552" s="195">
        <f t="shared" ca="1" si="275"/>
        <v>252.33729055555966</v>
      </c>
      <c r="F3552" s="195">
        <f t="shared" ca="1" si="276"/>
        <v>253.49890463651144</v>
      </c>
      <c r="G3552" s="195">
        <f t="shared" ca="1" si="277"/>
        <v>2.3372905555596617</v>
      </c>
      <c r="H3552" s="195">
        <f t="shared" ca="1" si="278"/>
        <v>3.4989046365114405</v>
      </c>
      <c r="O3552" s="154"/>
      <c r="P3552" s="154"/>
    </row>
    <row r="3553" spans="3:16" hidden="1" outlineLevel="2">
      <c r="C3553" s="179">
        <v>3529</v>
      </c>
      <c r="D3553" s="195">
        <f t="shared" ca="1" si="279"/>
        <v>1.4604011839344782</v>
      </c>
      <c r="E3553" s="195">
        <f t="shared" ca="1" si="275"/>
        <v>339.25192834194951</v>
      </c>
      <c r="F3553" s="195">
        <f t="shared" ca="1" si="276"/>
        <v>314.27144857866188</v>
      </c>
      <c r="G3553" s="195">
        <f t="shared" ca="1" si="277"/>
        <v>89.251928341949508</v>
      </c>
      <c r="H3553" s="195">
        <f t="shared" ca="1" si="278"/>
        <v>64.271448578661875</v>
      </c>
      <c r="O3553" s="154"/>
      <c r="P3553" s="154"/>
    </row>
    <row r="3554" spans="3:16" hidden="1" outlineLevel="2">
      <c r="C3554" s="179">
        <v>3530</v>
      </c>
      <c r="D3554" s="195">
        <f t="shared" ca="1" si="279"/>
        <v>-2.8523636121116896E-3</v>
      </c>
      <c r="E3554" s="195">
        <f t="shared" ca="1" si="275"/>
        <v>245.97827568036936</v>
      </c>
      <c r="F3554" s="195">
        <f t="shared" ca="1" si="276"/>
        <v>248.84441854098</v>
      </c>
      <c r="G3554" s="195">
        <f t="shared" ca="1" si="277"/>
        <v>0</v>
      </c>
      <c r="H3554" s="195">
        <f t="shared" ca="1" si="278"/>
        <v>0</v>
      </c>
      <c r="O3554" s="154"/>
      <c r="P3554" s="154"/>
    </row>
    <row r="3555" spans="3:16" hidden="1" outlineLevel="2">
      <c r="C3555" s="179">
        <v>3531</v>
      </c>
      <c r="D3555" s="195">
        <f t="shared" ca="1" si="279"/>
        <v>-0.6617810427560985</v>
      </c>
      <c r="E3555" s="195">
        <f t="shared" ca="1" si="275"/>
        <v>212.82415326324113</v>
      </c>
      <c r="F3555" s="195">
        <f t="shared" ca="1" si="276"/>
        <v>224.01446199681098</v>
      </c>
      <c r="G3555" s="195">
        <f t="shared" ca="1" si="277"/>
        <v>0</v>
      </c>
      <c r="H3555" s="195">
        <f t="shared" ca="1" si="278"/>
        <v>0</v>
      </c>
      <c r="O3555" s="154"/>
      <c r="P3555" s="154"/>
    </row>
    <row r="3556" spans="3:16" hidden="1" outlineLevel="2">
      <c r="C3556" s="179">
        <v>3532</v>
      </c>
      <c r="D3556" s="195">
        <f t="shared" ca="1" si="279"/>
        <v>0.57650403872897271</v>
      </c>
      <c r="E3556" s="195">
        <f t="shared" ca="1" si="275"/>
        <v>279.36995660176206</v>
      </c>
      <c r="F3556" s="195">
        <f t="shared" ca="1" si="276"/>
        <v>272.93977628408186</v>
      </c>
      <c r="G3556" s="195">
        <f t="shared" ca="1" si="277"/>
        <v>29.369956601762055</v>
      </c>
      <c r="H3556" s="195">
        <f t="shared" ca="1" si="278"/>
        <v>22.939776284081859</v>
      </c>
      <c r="O3556" s="154"/>
      <c r="P3556" s="154"/>
    </row>
    <row r="3557" spans="3:16" hidden="1" outlineLevel="2">
      <c r="C3557" s="179">
        <v>3533</v>
      </c>
      <c r="D3557" s="195">
        <f t="shared" ca="1" si="279"/>
        <v>1.6522740265635796E-2</v>
      </c>
      <c r="E3557" s="195">
        <f t="shared" ca="1" si="275"/>
        <v>247.02764071205647</v>
      </c>
      <c r="F3557" s="195">
        <f t="shared" ca="1" si="276"/>
        <v>249.61475229228245</v>
      </c>
      <c r="G3557" s="195">
        <f t="shared" ca="1" si="277"/>
        <v>0</v>
      </c>
      <c r="H3557" s="195">
        <f t="shared" ca="1" si="278"/>
        <v>0</v>
      </c>
      <c r="O3557" s="154"/>
      <c r="P3557" s="154"/>
    </row>
    <row r="3558" spans="3:16" hidden="1" outlineLevel="2">
      <c r="C3558" s="179">
        <v>3534</v>
      </c>
      <c r="D3558" s="195">
        <f t="shared" ca="1" si="279"/>
        <v>0.80598502528559446</v>
      </c>
      <c r="E3558" s="195">
        <f t="shared" ca="1" si="275"/>
        <v>293.81710613723499</v>
      </c>
      <c r="F3558" s="195">
        <f t="shared" ca="1" si="276"/>
        <v>283.11684883353644</v>
      </c>
      <c r="G3558" s="195">
        <f t="shared" ca="1" si="277"/>
        <v>43.817106137234987</v>
      </c>
      <c r="H3558" s="195">
        <f t="shared" ca="1" si="278"/>
        <v>33.116848833536437</v>
      </c>
      <c r="O3558" s="154"/>
      <c r="P3558" s="154"/>
    </row>
    <row r="3559" spans="3:16" hidden="1" outlineLevel="2">
      <c r="C3559" s="179">
        <v>3535</v>
      </c>
      <c r="D3559" s="195">
        <f t="shared" ca="1" si="279"/>
        <v>1.3619501554174431</v>
      </c>
      <c r="E3559" s="195">
        <f t="shared" ca="1" si="275"/>
        <v>331.99229050979005</v>
      </c>
      <c r="F3559" s="195">
        <f t="shared" ca="1" si="276"/>
        <v>309.37416956825399</v>
      </c>
      <c r="G3559" s="195">
        <f t="shared" ca="1" si="277"/>
        <v>81.992290509790053</v>
      </c>
      <c r="H3559" s="195">
        <f t="shared" ca="1" si="278"/>
        <v>59.37416956825399</v>
      </c>
      <c r="O3559" s="154"/>
      <c r="P3559" s="154"/>
    </row>
    <row r="3560" spans="3:16" hidden="1" outlineLevel="2">
      <c r="C3560" s="179">
        <v>3536</v>
      </c>
      <c r="D3560" s="195">
        <f t="shared" ca="1" si="279"/>
        <v>9.0963890742662271E-2</v>
      </c>
      <c r="E3560" s="195">
        <f t="shared" ca="1" si="275"/>
        <v>251.10121998989214</v>
      </c>
      <c r="F3560" s="195">
        <f t="shared" ca="1" si="276"/>
        <v>252.59670140354845</v>
      </c>
      <c r="G3560" s="195">
        <f t="shared" ca="1" si="277"/>
        <v>1.1012199898921438</v>
      </c>
      <c r="H3560" s="195">
        <f t="shared" ca="1" si="278"/>
        <v>2.596701403548451</v>
      </c>
      <c r="O3560" s="154"/>
      <c r="P3560" s="154"/>
    </row>
    <row r="3561" spans="3:16" hidden="1" outlineLevel="2">
      <c r="C3561" s="179">
        <v>3537</v>
      </c>
      <c r="D3561" s="195">
        <f t="shared" ca="1" si="279"/>
        <v>0.51239059645664309</v>
      </c>
      <c r="E3561" s="195">
        <f t="shared" ca="1" si="275"/>
        <v>275.46213651885137</v>
      </c>
      <c r="F3561" s="195">
        <f t="shared" ca="1" si="276"/>
        <v>270.16241418121183</v>
      </c>
      <c r="G3561" s="195">
        <f t="shared" ca="1" si="277"/>
        <v>25.462136518851366</v>
      </c>
      <c r="H3561" s="195">
        <f t="shared" ca="1" si="278"/>
        <v>20.16241418121183</v>
      </c>
      <c r="O3561" s="154"/>
      <c r="P3561" s="154"/>
    </row>
    <row r="3562" spans="3:16" hidden="1" outlineLevel="2">
      <c r="C3562" s="179">
        <v>3538</v>
      </c>
      <c r="D3562" s="195">
        <f t="shared" ca="1" si="279"/>
        <v>0.14393923247466484</v>
      </c>
      <c r="E3562" s="195">
        <f t="shared" ca="1" si="275"/>
        <v>254.0409916458359</v>
      </c>
      <c r="F3562" s="195">
        <f t="shared" ca="1" si="276"/>
        <v>254.74044820078271</v>
      </c>
      <c r="G3562" s="195">
        <f t="shared" ca="1" si="277"/>
        <v>4.0409916458359021</v>
      </c>
      <c r="H3562" s="195">
        <f t="shared" ca="1" si="278"/>
        <v>4.7404482007827085</v>
      </c>
      <c r="O3562" s="154"/>
      <c r="P3562" s="154"/>
    </row>
    <row r="3563" spans="3:16" hidden="1" outlineLevel="2">
      <c r="C3563" s="179">
        <v>3539</v>
      </c>
      <c r="D3563" s="195">
        <f t="shared" ca="1" si="279"/>
        <v>-1.5551831704447394</v>
      </c>
      <c r="E3563" s="195">
        <f t="shared" ca="1" si="275"/>
        <v>174.89255070369009</v>
      </c>
      <c r="F3563" s="195">
        <f t="shared" ca="1" si="276"/>
        <v>194.25823432039795</v>
      </c>
      <c r="G3563" s="195">
        <f t="shared" ca="1" si="277"/>
        <v>0</v>
      </c>
      <c r="H3563" s="195">
        <f t="shared" ca="1" si="278"/>
        <v>0</v>
      </c>
      <c r="O3563" s="154"/>
      <c r="P3563" s="154"/>
    </row>
    <row r="3564" spans="3:16" hidden="1" outlineLevel="2">
      <c r="C3564" s="179">
        <v>3540</v>
      </c>
      <c r="D3564" s="195">
        <f t="shared" ca="1" si="279"/>
        <v>0.72138732782200365</v>
      </c>
      <c r="E3564" s="195">
        <f t="shared" ca="1" si="275"/>
        <v>288.40624075971346</v>
      </c>
      <c r="F3564" s="195">
        <f t="shared" ca="1" si="276"/>
        <v>279.32166649549293</v>
      </c>
      <c r="G3564" s="195">
        <f t="shared" ca="1" si="277"/>
        <v>38.406240759713455</v>
      </c>
      <c r="H3564" s="195">
        <f t="shared" ca="1" si="278"/>
        <v>29.321666495492934</v>
      </c>
      <c r="O3564" s="154"/>
      <c r="P3564" s="154"/>
    </row>
    <row r="3565" spans="3:16" hidden="1" outlineLevel="2">
      <c r="C3565" s="179">
        <v>3541</v>
      </c>
      <c r="D3565" s="195">
        <f t="shared" ca="1" si="279"/>
        <v>-0.38158444981432788</v>
      </c>
      <c r="E3565" s="195">
        <f t="shared" ca="1" si="275"/>
        <v>226.33808677287197</v>
      </c>
      <c r="F3565" s="195">
        <f t="shared" ca="1" si="276"/>
        <v>234.25486335363189</v>
      </c>
      <c r="G3565" s="195">
        <f t="shared" ca="1" si="277"/>
        <v>0</v>
      </c>
      <c r="H3565" s="195">
        <f t="shared" ca="1" si="278"/>
        <v>0</v>
      </c>
      <c r="O3565" s="154"/>
      <c r="P3565" s="154"/>
    </row>
    <row r="3566" spans="3:16" hidden="1" outlineLevel="2">
      <c r="C3566" s="179">
        <v>3542</v>
      </c>
      <c r="D3566" s="195">
        <f t="shared" ca="1" si="279"/>
        <v>-0.17885056239672856</v>
      </c>
      <c r="E3566" s="195">
        <f t="shared" ca="1" si="275"/>
        <v>236.64796481172147</v>
      </c>
      <c r="F3566" s="195">
        <f t="shared" ca="1" si="276"/>
        <v>241.95489351069938</v>
      </c>
      <c r="G3566" s="195">
        <f t="shared" ca="1" si="277"/>
        <v>0</v>
      </c>
      <c r="H3566" s="195">
        <f t="shared" ca="1" si="278"/>
        <v>0</v>
      </c>
      <c r="O3566" s="154"/>
      <c r="P3566" s="154"/>
    </row>
    <row r="3567" spans="3:16" hidden="1" outlineLevel="2">
      <c r="C3567" s="179">
        <v>3543</v>
      </c>
      <c r="D3567" s="195">
        <f t="shared" ca="1" si="279"/>
        <v>1.7115735346397902</v>
      </c>
      <c r="E3567" s="195">
        <f t="shared" ca="1" si="275"/>
        <v>358.50029713433673</v>
      </c>
      <c r="F3567" s="195">
        <f t="shared" ca="1" si="276"/>
        <v>327.11964890534119</v>
      </c>
      <c r="G3567" s="195">
        <f t="shared" ca="1" si="277"/>
        <v>108.50029713433673</v>
      </c>
      <c r="H3567" s="195">
        <f t="shared" ca="1" si="278"/>
        <v>77.119648905341194</v>
      </c>
      <c r="O3567" s="154"/>
      <c r="P3567" s="154"/>
    </row>
    <row r="3568" spans="3:16" hidden="1" outlineLevel="2">
      <c r="C3568" s="179">
        <v>3544</v>
      </c>
      <c r="D3568" s="195">
        <f t="shared" ca="1" si="279"/>
        <v>-0.23500950167474996</v>
      </c>
      <c r="E3568" s="195">
        <f t="shared" ca="1" si="275"/>
        <v>233.74590663618733</v>
      </c>
      <c r="F3568" s="195">
        <f t="shared" ca="1" si="276"/>
        <v>239.7969255295647</v>
      </c>
      <c r="G3568" s="195">
        <f t="shared" ca="1" si="277"/>
        <v>0</v>
      </c>
      <c r="H3568" s="195">
        <f t="shared" ca="1" si="278"/>
        <v>0</v>
      </c>
      <c r="O3568" s="154"/>
      <c r="P3568" s="154"/>
    </row>
    <row r="3569" spans="3:16" hidden="1" outlineLevel="2">
      <c r="C3569" s="179">
        <v>3545</v>
      </c>
      <c r="D3569" s="195">
        <f t="shared" ca="1" si="279"/>
        <v>-0.2028816303933112</v>
      </c>
      <c r="E3569" s="195">
        <f t="shared" ca="1" si="275"/>
        <v>235.40175581740951</v>
      </c>
      <c r="F3569" s="195">
        <f t="shared" ca="1" si="276"/>
        <v>241.02910683386554</v>
      </c>
      <c r="G3569" s="195">
        <f t="shared" ca="1" si="277"/>
        <v>0</v>
      </c>
      <c r="H3569" s="195">
        <f t="shared" ca="1" si="278"/>
        <v>0</v>
      </c>
      <c r="O3569" s="154"/>
      <c r="P3569" s="154"/>
    </row>
    <row r="3570" spans="3:16" hidden="1" outlineLevel="2">
      <c r="C3570" s="179">
        <v>3546</v>
      </c>
      <c r="D3570" s="195">
        <f t="shared" ca="1" si="279"/>
        <v>-0.67725616805441802</v>
      </c>
      <c r="E3570" s="195">
        <f t="shared" ca="1" si="275"/>
        <v>212.10175276328749</v>
      </c>
      <c r="F3570" s="195">
        <f t="shared" ca="1" si="276"/>
        <v>223.46211766047017</v>
      </c>
      <c r="G3570" s="195">
        <f t="shared" ca="1" si="277"/>
        <v>0</v>
      </c>
      <c r="H3570" s="195">
        <f t="shared" ca="1" si="278"/>
        <v>0</v>
      </c>
      <c r="O3570" s="154"/>
      <c r="P3570" s="154"/>
    </row>
    <row r="3571" spans="3:16" hidden="1" outlineLevel="2">
      <c r="C3571" s="179">
        <v>3547</v>
      </c>
      <c r="D3571" s="195">
        <f t="shared" ca="1" si="279"/>
        <v>1.1214761205677088</v>
      </c>
      <c r="E3571" s="195">
        <f t="shared" ca="1" si="275"/>
        <v>314.90651880799089</v>
      </c>
      <c r="F3571" s="195">
        <f t="shared" ca="1" si="276"/>
        <v>297.73065055867818</v>
      </c>
      <c r="G3571" s="195">
        <f t="shared" ca="1" si="277"/>
        <v>64.906518807990892</v>
      </c>
      <c r="H3571" s="195">
        <f t="shared" ca="1" si="278"/>
        <v>47.730650558678178</v>
      </c>
      <c r="O3571" s="154"/>
      <c r="P3571" s="154"/>
    </row>
    <row r="3572" spans="3:16" hidden="1" outlineLevel="2">
      <c r="C3572" s="179">
        <v>3548</v>
      </c>
      <c r="D3572" s="195">
        <f t="shared" ca="1" si="279"/>
        <v>-2.611895994916992</v>
      </c>
      <c r="E3572" s="195">
        <f t="shared" ca="1" si="275"/>
        <v>138.65591094902032</v>
      </c>
      <c r="F3572" s="195">
        <f t="shared" ca="1" si="276"/>
        <v>164.1225809129902</v>
      </c>
      <c r="G3572" s="195">
        <f t="shared" ca="1" si="277"/>
        <v>0</v>
      </c>
      <c r="H3572" s="195">
        <f t="shared" ca="1" si="278"/>
        <v>0</v>
      </c>
      <c r="O3572" s="154"/>
      <c r="P3572" s="154"/>
    </row>
    <row r="3573" spans="3:16" hidden="1" outlineLevel="2">
      <c r="C3573" s="179">
        <v>3549</v>
      </c>
      <c r="D3573" s="195">
        <f t="shared" ca="1" si="279"/>
        <v>1.0033882529599061</v>
      </c>
      <c r="E3573" s="195">
        <f t="shared" ca="1" si="275"/>
        <v>306.84111470124344</v>
      </c>
      <c r="F3573" s="195">
        <f t="shared" ca="1" si="276"/>
        <v>292.17442064209411</v>
      </c>
      <c r="G3573" s="195">
        <f t="shared" ca="1" si="277"/>
        <v>56.841114701243441</v>
      </c>
      <c r="H3573" s="195">
        <f t="shared" ca="1" si="278"/>
        <v>42.174420642094105</v>
      </c>
      <c r="O3573" s="154"/>
      <c r="P3573" s="154"/>
    </row>
    <row r="3574" spans="3:16" hidden="1" outlineLevel="2">
      <c r="C3574" s="179">
        <v>3550</v>
      </c>
      <c r="D3574" s="195">
        <f t="shared" ca="1" si="279"/>
        <v>-0.74737118279572601</v>
      </c>
      <c r="E3574" s="195">
        <f t="shared" ca="1" si="275"/>
        <v>208.85928686578185</v>
      </c>
      <c r="F3574" s="195">
        <f t="shared" ca="1" si="276"/>
        <v>220.97655915789542</v>
      </c>
      <c r="G3574" s="195">
        <f t="shared" ca="1" si="277"/>
        <v>0</v>
      </c>
      <c r="H3574" s="195">
        <f t="shared" ca="1" si="278"/>
        <v>0</v>
      </c>
      <c r="O3574" s="154"/>
      <c r="P3574" s="154"/>
    </row>
    <row r="3575" spans="3:16" hidden="1" outlineLevel="2">
      <c r="C3575" s="179">
        <v>3551</v>
      </c>
      <c r="D3575" s="195">
        <f t="shared" ca="1" si="279"/>
        <v>0.30860659590800293</v>
      </c>
      <c r="E3575" s="195">
        <f t="shared" ca="1" si="275"/>
        <v>263.40048789496183</v>
      </c>
      <c r="F3575" s="195">
        <f t="shared" ca="1" si="276"/>
        <v>261.5208870087186</v>
      </c>
      <c r="G3575" s="195">
        <f t="shared" ca="1" si="277"/>
        <v>13.400487894961827</v>
      </c>
      <c r="H3575" s="195">
        <f t="shared" ca="1" si="278"/>
        <v>11.520887008718603</v>
      </c>
      <c r="O3575" s="154"/>
      <c r="P3575" s="154"/>
    </row>
    <row r="3576" spans="3:16" hidden="1" outlineLevel="2">
      <c r="C3576" s="179">
        <v>3552</v>
      </c>
      <c r="D3576" s="195">
        <f t="shared" ca="1" si="279"/>
        <v>-0.3030020458932362</v>
      </c>
      <c r="E3576" s="195">
        <f t="shared" ca="1" si="275"/>
        <v>230.27992350260379</v>
      </c>
      <c r="F3576" s="195">
        <f t="shared" ca="1" si="276"/>
        <v>237.20997965499021</v>
      </c>
      <c r="G3576" s="195">
        <f t="shared" ca="1" si="277"/>
        <v>0</v>
      </c>
      <c r="H3576" s="195">
        <f t="shared" ca="1" si="278"/>
        <v>0</v>
      </c>
      <c r="O3576" s="154"/>
      <c r="P3576" s="154"/>
    </row>
    <row r="3577" spans="3:16" hidden="1" outlineLevel="2">
      <c r="C3577" s="179">
        <v>3553</v>
      </c>
      <c r="D3577" s="195">
        <f t="shared" ca="1" si="279"/>
        <v>0.75289110576646456</v>
      </c>
      <c r="E3577" s="195">
        <f t="shared" ca="1" si="275"/>
        <v>290.40947757526976</v>
      </c>
      <c r="F3577" s="195">
        <f t="shared" ca="1" si="276"/>
        <v>280.72899238743383</v>
      </c>
      <c r="G3577" s="195">
        <f t="shared" ca="1" si="277"/>
        <v>40.409477575269761</v>
      </c>
      <c r="H3577" s="195">
        <f t="shared" ca="1" si="278"/>
        <v>30.728992387433834</v>
      </c>
      <c r="O3577" s="154"/>
      <c r="P3577" s="154"/>
    </row>
    <row r="3578" spans="3:16" hidden="1" outlineLevel="2">
      <c r="C3578" s="179">
        <v>3554</v>
      </c>
      <c r="D3578" s="195">
        <f t="shared" ca="1" si="279"/>
        <v>1.2370397600764471</v>
      </c>
      <c r="E3578" s="195">
        <f t="shared" ca="1" si="275"/>
        <v>323.00473215313093</v>
      </c>
      <c r="F3578" s="195">
        <f t="shared" ca="1" si="276"/>
        <v>303.27039564060658</v>
      </c>
      <c r="G3578" s="195">
        <f t="shared" ca="1" si="277"/>
        <v>73.004732153130931</v>
      </c>
      <c r="H3578" s="195">
        <f t="shared" ca="1" si="278"/>
        <v>53.27039564060658</v>
      </c>
      <c r="O3578" s="154"/>
      <c r="P3578" s="154"/>
    </row>
    <row r="3579" spans="3:16" hidden="1" outlineLevel="2">
      <c r="C3579" s="179">
        <v>3555</v>
      </c>
      <c r="D3579" s="195">
        <f t="shared" ca="1" si="279"/>
        <v>-1.7848161064258254</v>
      </c>
      <c r="E3579" s="195">
        <f t="shared" ca="1" si="275"/>
        <v>166.28743559171306</v>
      </c>
      <c r="F3579" s="195">
        <f t="shared" ca="1" si="276"/>
        <v>187.27078243645258</v>
      </c>
      <c r="G3579" s="195">
        <f t="shared" ca="1" si="277"/>
        <v>0</v>
      </c>
      <c r="H3579" s="195">
        <f t="shared" ca="1" si="278"/>
        <v>0</v>
      </c>
      <c r="O3579" s="154"/>
      <c r="P3579" s="154"/>
    </row>
    <row r="3580" spans="3:16" hidden="1" outlineLevel="2">
      <c r="C3580" s="179">
        <v>3556</v>
      </c>
      <c r="D3580" s="195">
        <f t="shared" ca="1" si="279"/>
        <v>-4.1020688033196764E-2</v>
      </c>
      <c r="E3580" s="195">
        <f t="shared" ca="1" si="275"/>
        <v>243.92408311376832</v>
      </c>
      <c r="F3580" s="195">
        <f t="shared" ca="1" si="276"/>
        <v>247.33383370746174</v>
      </c>
      <c r="G3580" s="195">
        <f t="shared" ca="1" si="277"/>
        <v>0</v>
      </c>
      <c r="H3580" s="195">
        <f t="shared" ca="1" si="278"/>
        <v>0</v>
      </c>
      <c r="O3580" s="154"/>
      <c r="P3580" s="154"/>
    </row>
    <row r="3581" spans="3:16" hidden="1" outlineLevel="2">
      <c r="C3581" s="179">
        <v>3557</v>
      </c>
      <c r="D3581" s="195">
        <f t="shared" ca="1" si="279"/>
        <v>0.40054478971853363</v>
      </c>
      <c r="E3581" s="195">
        <f t="shared" ca="1" si="275"/>
        <v>268.77535123810117</v>
      </c>
      <c r="F3581" s="195">
        <f t="shared" ca="1" si="276"/>
        <v>265.38479437154552</v>
      </c>
      <c r="G3581" s="195">
        <f t="shared" ca="1" si="277"/>
        <v>18.775351238101166</v>
      </c>
      <c r="H3581" s="195">
        <f t="shared" ca="1" si="278"/>
        <v>15.384794371545524</v>
      </c>
      <c r="O3581" s="154"/>
      <c r="P3581" s="154"/>
    </row>
    <row r="3582" spans="3:16" hidden="1" outlineLevel="2">
      <c r="C3582" s="179">
        <v>3558</v>
      </c>
      <c r="D3582" s="195">
        <f t="shared" ca="1" si="279"/>
        <v>-0.91509913823685984</v>
      </c>
      <c r="E3582" s="195">
        <f t="shared" ca="1" si="275"/>
        <v>201.30240770972512</v>
      </c>
      <c r="F3582" s="195">
        <f t="shared" ca="1" si="276"/>
        <v>215.14224252362766</v>
      </c>
      <c r="G3582" s="195">
        <f t="shared" ca="1" si="277"/>
        <v>0</v>
      </c>
      <c r="H3582" s="195">
        <f t="shared" ca="1" si="278"/>
        <v>0</v>
      </c>
      <c r="O3582" s="154"/>
      <c r="P3582" s="154"/>
    </row>
    <row r="3583" spans="3:16" hidden="1" outlineLevel="2">
      <c r="C3583" s="179">
        <v>3559</v>
      </c>
      <c r="D3583" s="195">
        <f t="shared" ca="1" si="279"/>
        <v>-0.43932967198144829</v>
      </c>
      <c r="E3583" s="195">
        <f t="shared" ca="1" si="275"/>
        <v>223.48455563250948</v>
      </c>
      <c r="F3583" s="195">
        <f t="shared" ca="1" si="276"/>
        <v>232.10682765068395</v>
      </c>
      <c r="G3583" s="195">
        <f t="shared" ca="1" si="277"/>
        <v>0</v>
      </c>
      <c r="H3583" s="195">
        <f t="shared" ca="1" si="278"/>
        <v>0</v>
      </c>
      <c r="O3583" s="154"/>
      <c r="P3583" s="154"/>
    </row>
    <row r="3584" spans="3:16" hidden="1" outlineLevel="2">
      <c r="C3584" s="179">
        <v>3560</v>
      </c>
      <c r="D3584" s="195">
        <f t="shared" ca="1" si="279"/>
        <v>0.97415239878973947</v>
      </c>
      <c r="E3584" s="195">
        <f t="shared" ca="1" si="275"/>
        <v>304.87641448752544</v>
      </c>
      <c r="F3584" s="195">
        <f t="shared" ca="1" si="276"/>
        <v>290.81491425762329</v>
      </c>
      <c r="G3584" s="195">
        <f t="shared" ca="1" si="277"/>
        <v>54.876414487525437</v>
      </c>
      <c r="H3584" s="195">
        <f t="shared" ca="1" si="278"/>
        <v>40.814914257623286</v>
      </c>
      <c r="O3584" s="154"/>
      <c r="P3584" s="154"/>
    </row>
    <row r="3585" spans="3:16" hidden="1" outlineLevel="2">
      <c r="C3585" s="179">
        <v>3561</v>
      </c>
      <c r="D3585" s="195">
        <f t="shared" ca="1" si="279"/>
        <v>-0.66443467989183469</v>
      </c>
      <c r="E3585" s="195">
        <f t="shared" ca="1" si="275"/>
        <v>212.70010322041691</v>
      </c>
      <c r="F3585" s="195">
        <f t="shared" ca="1" si="276"/>
        <v>223.91965043319715</v>
      </c>
      <c r="G3585" s="195">
        <f t="shared" ca="1" si="277"/>
        <v>0</v>
      </c>
      <c r="H3585" s="195">
        <f t="shared" ca="1" si="278"/>
        <v>0</v>
      </c>
      <c r="O3585" s="154"/>
      <c r="P3585" s="154"/>
    </row>
    <row r="3586" spans="3:16" hidden="1" outlineLevel="2">
      <c r="C3586" s="179">
        <v>3562</v>
      </c>
      <c r="D3586" s="195">
        <f t="shared" ca="1" si="279"/>
        <v>1.3981642419006277</v>
      </c>
      <c r="E3586" s="195">
        <f t="shared" ca="1" si="275"/>
        <v>334.64442501132754</v>
      </c>
      <c r="F3586" s="195">
        <f t="shared" ca="1" si="276"/>
        <v>311.16664130763752</v>
      </c>
      <c r="G3586" s="195">
        <f t="shared" ca="1" si="277"/>
        <v>84.644425011327542</v>
      </c>
      <c r="H3586" s="195">
        <f t="shared" ca="1" si="278"/>
        <v>61.166641307637519</v>
      </c>
      <c r="O3586" s="154"/>
      <c r="P3586" s="154"/>
    </row>
    <row r="3587" spans="3:16" hidden="1" outlineLevel="2">
      <c r="C3587" s="179">
        <v>3563</v>
      </c>
      <c r="D3587" s="195">
        <f t="shared" ca="1" si="279"/>
        <v>-0.75908434879146069</v>
      </c>
      <c r="E3587" s="195">
        <f t="shared" ca="1" si="275"/>
        <v>208.32246470648704</v>
      </c>
      <c r="F3587" s="195">
        <f t="shared" ca="1" si="276"/>
        <v>220.56403398953483</v>
      </c>
      <c r="G3587" s="195">
        <f t="shared" ca="1" si="277"/>
        <v>0</v>
      </c>
      <c r="H3587" s="195">
        <f t="shared" ca="1" si="278"/>
        <v>0</v>
      </c>
      <c r="O3587" s="154"/>
      <c r="P3587" s="154"/>
    </row>
    <row r="3588" spans="3:16" hidden="1" outlineLevel="2">
      <c r="C3588" s="179">
        <v>3564</v>
      </c>
      <c r="D3588" s="195">
        <f t="shared" ca="1" si="279"/>
        <v>-1.3846473615889268</v>
      </c>
      <c r="E3588" s="195">
        <f t="shared" ca="1" si="275"/>
        <v>181.56998688912276</v>
      </c>
      <c r="F3588" s="195">
        <f t="shared" ca="1" si="276"/>
        <v>199.61560352965353</v>
      </c>
      <c r="G3588" s="195">
        <f t="shared" ca="1" si="277"/>
        <v>0</v>
      </c>
      <c r="H3588" s="195">
        <f t="shared" ca="1" si="278"/>
        <v>0</v>
      </c>
      <c r="O3588" s="154"/>
      <c r="P3588" s="154"/>
    </row>
    <row r="3589" spans="3:16" hidden="1" outlineLevel="2">
      <c r="C3589" s="179">
        <v>3565</v>
      </c>
      <c r="D3589" s="195">
        <f t="shared" ca="1" si="279"/>
        <v>-0.76579641646752283</v>
      </c>
      <c r="E3589" s="195">
        <f t="shared" ca="1" si="275"/>
        <v>208.0154682922809</v>
      </c>
      <c r="F3589" s="195">
        <f t="shared" ca="1" si="276"/>
        <v>220.3279893356594</v>
      </c>
      <c r="G3589" s="195">
        <f t="shared" ca="1" si="277"/>
        <v>0</v>
      </c>
      <c r="H3589" s="195">
        <f t="shared" ca="1" si="278"/>
        <v>0</v>
      </c>
      <c r="O3589" s="154"/>
      <c r="P3589" s="154"/>
    </row>
    <row r="3590" spans="3:16" hidden="1" outlineLevel="2">
      <c r="C3590" s="179">
        <v>3566</v>
      </c>
      <c r="D3590" s="195">
        <f t="shared" ca="1" si="279"/>
        <v>8.2291984826631789E-2</v>
      </c>
      <c r="E3590" s="195">
        <f t="shared" ca="1" si="275"/>
        <v>250.62323883710565</v>
      </c>
      <c r="F3590" s="195">
        <f t="shared" ca="1" si="276"/>
        <v>252.24749877725725</v>
      </c>
      <c r="G3590" s="195">
        <f t="shared" ca="1" si="277"/>
        <v>0.62323883710564587</v>
      </c>
      <c r="H3590" s="195">
        <f t="shared" ca="1" si="278"/>
        <v>2.247498777257249</v>
      </c>
      <c r="O3590" s="154"/>
      <c r="P3590" s="154"/>
    </row>
    <row r="3591" spans="3:16" hidden="1" outlineLevel="2">
      <c r="C3591" s="179">
        <v>3567</v>
      </c>
      <c r="D3591" s="195">
        <f t="shared" ca="1" si="279"/>
        <v>-0.56336732098055564</v>
      </c>
      <c r="E3591" s="195">
        <f t="shared" ca="1" si="275"/>
        <v>217.47617229649032</v>
      </c>
      <c r="F3591" s="195">
        <f t="shared" ca="1" si="276"/>
        <v>227.5591740045088</v>
      </c>
      <c r="G3591" s="195">
        <f t="shared" ca="1" si="277"/>
        <v>0</v>
      </c>
      <c r="H3591" s="195">
        <f t="shared" ca="1" si="278"/>
        <v>0</v>
      </c>
      <c r="O3591" s="154"/>
      <c r="P3591" s="154"/>
    </row>
    <row r="3592" spans="3:16" hidden="1" outlineLevel="2">
      <c r="C3592" s="179">
        <v>3568</v>
      </c>
      <c r="D3592" s="195">
        <f t="shared" ca="1" si="279"/>
        <v>0.73450872303328607</v>
      </c>
      <c r="E3592" s="195">
        <f t="shared" ca="1" si="275"/>
        <v>289.23890884601053</v>
      </c>
      <c r="F3592" s="195">
        <f t="shared" ca="1" si="276"/>
        <v>279.90696160518957</v>
      </c>
      <c r="G3592" s="195">
        <f t="shared" ca="1" si="277"/>
        <v>39.238908846010531</v>
      </c>
      <c r="H3592" s="195">
        <f t="shared" ca="1" si="278"/>
        <v>29.906961605189565</v>
      </c>
      <c r="O3592" s="154"/>
      <c r="P3592" s="154"/>
    </row>
    <row r="3593" spans="3:16" hidden="1" outlineLevel="2">
      <c r="C3593" s="179">
        <v>3569</v>
      </c>
      <c r="D3593" s="195">
        <f t="shared" ca="1" si="279"/>
        <v>-0.74587547659832087</v>
      </c>
      <c r="E3593" s="195">
        <f t="shared" ca="1" si="275"/>
        <v>208.92793559713817</v>
      </c>
      <c r="F3593" s="195">
        <f t="shared" ca="1" si="276"/>
        <v>221.02929185094243</v>
      </c>
      <c r="G3593" s="195">
        <f t="shared" ca="1" si="277"/>
        <v>0</v>
      </c>
      <c r="H3593" s="195">
        <f t="shared" ca="1" si="278"/>
        <v>0</v>
      </c>
      <c r="O3593" s="154"/>
      <c r="P3593" s="154"/>
    </row>
    <row r="3594" spans="3:16" hidden="1" outlineLevel="2">
      <c r="C3594" s="179">
        <v>3570</v>
      </c>
      <c r="D3594" s="195">
        <f t="shared" ca="1" si="279"/>
        <v>-0.84246335238468295</v>
      </c>
      <c r="E3594" s="195">
        <f t="shared" ca="1" si="275"/>
        <v>204.54080992220969</v>
      </c>
      <c r="F3594" s="195">
        <f t="shared" ca="1" si="276"/>
        <v>217.64968264909879</v>
      </c>
      <c r="G3594" s="195">
        <f t="shared" ca="1" si="277"/>
        <v>0</v>
      </c>
      <c r="H3594" s="195">
        <f t="shared" ca="1" si="278"/>
        <v>0</v>
      </c>
      <c r="O3594" s="154"/>
      <c r="P3594" s="154"/>
    </row>
    <row r="3595" spans="3:16" hidden="1" outlineLevel="2">
      <c r="C3595" s="179">
        <v>3571</v>
      </c>
      <c r="D3595" s="195">
        <f t="shared" ca="1" si="279"/>
        <v>-0.60030711723614361</v>
      </c>
      <c r="E3595" s="195">
        <f t="shared" ca="1" si="275"/>
        <v>215.71822433430202</v>
      </c>
      <c r="F3595" s="195">
        <f t="shared" ca="1" si="276"/>
        <v>226.22213067949014</v>
      </c>
      <c r="G3595" s="195">
        <f t="shared" ca="1" si="277"/>
        <v>0</v>
      </c>
      <c r="H3595" s="195">
        <f t="shared" ca="1" si="278"/>
        <v>0</v>
      </c>
      <c r="O3595" s="154"/>
      <c r="P3595" s="154"/>
    </row>
    <row r="3596" spans="3:16" hidden="1" outlineLevel="2">
      <c r="C3596" s="179">
        <v>3572</v>
      </c>
      <c r="D3596" s="195">
        <f t="shared" ca="1" si="279"/>
        <v>1.4749724421250336</v>
      </c>
      <c r="E3596" s="195">
        <f t="shared" ca="1" si="275"/>
        <v>340.33979542767054</v>
      </c>
      <c r="F3596" s="195">
        <f t="shared" ca="1" si="276"/>
        <v>315.00282756567242</v>
      </c>
      <c r="G3596" s="195">
        <f t="shared" ca="1" si="277"/>
        <v>90.339795427670538</v>
      </c>
      <c r="H3596" s="195">
        <f t="shared" ca="1" si="278"/>
        <v>65.002827565672419</v>
      </c>
      <c r="O3596" s="154"/>
      <c r="P3596" s="154"/>
    </row>
    <row r="3597" spans="3:16" hidden="1" outlineLevel="2">
      <c r="C3597" s="179">
        <v>3573</v>
      </c>
      <c r="D3597" s="195">
        <f t="shared" ca="1" si="279"/>
        <v>-3.6664676348076436E-2</v>
      </c>
      <c r="E3597" s="195">
        <f t="shared" ca="1" si="275"/>
        <v>244.15765073129421</v>
      </c>
      <c r="F3597" s="195">
        <f t="shared" ca="1" si="276"/>
        <v>247.50576665473872</v>
      </c>
      <c r="G3597" s="195">
        <f t="shared" ca="1" si="277"/>
        <v>0</v>
      </c>
      <c r="H3597" s="195">
        <f t="shared" ca="1" si="278"/>
        <v>0</v>
      </c>
      <c r="O3597" s="154"/>
      <c r="P3597" s="154"/>
    </row>
    <row r="3598" spans="3:16" hidden="1" outlineLevel="2">
      <c r="C3598" s="179">
        <v>3574</v>
      </c>
      <c r="D3598" s="195">
        <f t="shared" ca="1" si="279"/>
        <v>0.28255318305423277</v>
      </c>
      <c r="E3598" s="195">
        <f t="shared" ca="1" si="275"/>
        <v>261.89700035616818</v>
      </c>
      <c r="F3598" s="195">
        <f t="shared" ca="1" si="276"/>
        <v>260.43620000435203</v>
      </c>
      <c r="G3598" s="195">
        <f t="shared" ca="1" si="277"/>
        <v>11.897000356168178</v>
      </c>
      <c r="H3598" s="195">
        <f t="shared" ca="1" si="278"/>
        <v>10.436200004352031</v>
      </c>
      <c r="O3598" s="154"/>
      <c r="P3598" s="154"/>
    </row>
    <row r="3599" spans="3:16" hidden="1" outlineLevel="2">
      <c r="C3599" s="179">
        <v>3575</v>
      </c>
      <c r="D3599" s="195">
        <f t="shared" ca="1" si="279"/>
        <v>-0.84270435074542049</v>
      </c>
      <c r="E3599" s="195">
        <f t="shared" ca="1" si="275"/>
        <v>204.52997954381348</v>
      </c>
      <c r="F3599" s="195">
        <f t="shared" ca="1" si="276"/>
        <v>217.64131507791021</v>
      </c>
      <c r="G3599" s="195">
        <f t="shared" ca="1" si="277"/>
        <v>0</v>
      </c>
      <c r="H3599" s="195">
        <f t="shared" ca="1" si="278"/>
        <v>0</v>
      </c>
      <c r="O3599" s="154"/>
      <c r="P3599" s="154"/>
    </row>
    <row r="3600" spans="3:16" hidden="1" outlineLevel="2">
      <c r="C3600" s="179">
        <v>3576</v>
      </c>
      <c r="D3600" s="195">
        <f t="shared" ca="1" si="279"/>
        <v>8.89409139876607E-2</v>
      </c>
      <c r="E3600" s="195">
        <f t="shared" ca="1" si="275"/>
        <v>250.98963538753975</v>
      </c>
      <c r="F3600" s="195">
        <f t="shared" ca="1" si="276"/>
        <v>252.51519642659304</v>
      </c>
      <c r="G3600" s="195">
        <f t="shared" ca="1" si="277"/>
        <v>0.98963538753974944</v>
      </c>
      <c r="H3600" s="195">
        <f t="shared" ca="1" si="278"/>
        <v>2.515196426593036</v>
      </c>
      <c r="O3600" s="154"/>
      <c r="P3600" s="154"/>
    </row>
    <row r="3601" spans="3:16" hidden="1" outlineLevel="2">
      <c r="C3601" s="179">
        <v>3577</v>
      </c>
      <c r="D3601" s="195">
        <f t="shared" ca="1" si="279"/>
        <v>-1.0138023791792223</v>
      </c>
      <c r="E3601" s="195">
        <f t="shared" ca="1" si="275"/>
        <v>196.98382973594317</v>
      </c>
      <c r="F3601" s="195">
        <f t="shared" ca="1" si="276"/>
        <v>211.78116868955942</v>
      </c>
      <c r="G3601" s="195">
        <f t="shared" ca="1" si="277"/>
        <v>0</v>
      </c>
      <c r="H3601" s="195">
        <f t="shared" ca="1" si="278"/>
        <v>0</v>
      </c>
      <c r="O3601" s="154"/>
      <c r="P3601" s="154"/>
    </row>
    <row r="3602" spans="3:16" hidden="1" outlineLevel="2">
      <c r="C3602" s="179">
        <v>3578</v>
      </c>
      <c r="D3602" s="195">
        <f t="shared" ca="1" si="279"/>
        <v>1.6687710633605375</v>
      </c>
      <c r="E3602" s="195">
        <f t="shared" ca="1" si="275"/>
        <v>355.14462980467857</v>
      </c>
      <c r="F3602" s="195">
        <f t="shared" ca="1" si="276"/>
        <v>324.89362800163707</v>
      </c>
      <c r="G3602" s="195">
        <f t="shared" ca="1" si="277"/>
        <v>105.14462980467857</v>
      </c>
      <c r="H3602" s="195">
        <f t="shared" ca="1" si="278"/>
        <v>74.893628001637069</v>
      </c>
      <c r="O3602" s="154"/>
      <c r="P3602" s="154"/>
    </row>
    <row r="3603" spans="3:16" hidden="1" outlineLevel="2">
      <c r="C3603" s="179">
        <v>3579</v>
      </c>
      <c r="D3603" s="195">
        <f t="shared" ca="1" si="279"/>
        <v>0.65724634382825653</v>
      </c>
      <c r="E3603" s="195">
        <f t="shared" ca="1" si="275"/>
        <v>284.37030052727539</v>
      </c>
      <c r="F3603" s="195">
        <f t="shared" ca="1" si="276"/>
        <v>276.4781492317224</v>
      </c>
      <c r="G3603" s="195">
        <f t="shared" ca="1" si="277"/>
        <v>34.37030052727539</v>
      </c>
      <c r="H3603" s="195">
        <f t="shared" ca="1" si="278"/>
        <v>26.478149231722398</v>
      </c>
      <c r="O3603" s="154"/>
      <c r="P3603" s="154"/>
    </row>
    <row r="3604" spans="3:16" hidden="1" outlineLevel="2">
      <c r="C3604" s="179">
        <v>3580</v>
      </c>
      <c r="D3604" s="195">
        <f t="shared" ca="1" si="279"/>
        <v>-0.12993652666857453</v>
      </c>
      <c r="E3604" s="195">
        <f t="shared" ca="1" si="275"/>
        <v>239.20497907074122</v>
      </c>
      <c r="F3604" s="195">
        <f t="shared" ca="1" si="276"/>
        <v>243.85028564985137</v>
      </c>
      <c r="G3604" s="195">
        <f t="shared" ca="1" si="277"/>
        <v>0</v>
      </c>
      <c r="H3604" s="195">
        <f t="shared" ca="1" si="278"/>
        <v>0</v>
      </c>
      <c r="O3604" s="154"/>
      <c r="P3604" s="154"/>
    </row>
    <row r="3605" spans="3:16" hidden="1" outlineLevel="2">
      <c r="C3605" s="179">
        <v>3581</v>
      </c>
      <c r="D3605" s="195">
        <f t="shared" ca="1" si="279"/>
        <v>-0.62521289906246158</v>
      </c>
      <c r="E3605" s="195">
        <f t="shared" ca="1" si="275"/>
        <v>214.54099695099043</v>
      </c>
      <c r="F3605" s="195">
        <f t="shared" ca="1" si="276"/>
        <v>225.32509765758792</v>
      </c>
      <c r="G3605" s="195">
        <f t="shared" ca="1" si="277"/>
        <v>0</v>
      </c>
      <c r="H3605" s="195">
        <f t="shared" ca="1" si="278"/>
        <v>0</v>
      </c>
      <c r="O3605" s="154"/>
      <c r="P3605" s="154"/>
    </row>
    <row r="3606" spans="3:16" hidden="1" outlineLevel="2">
      <c r="C3606" s="179">
        <v>3582</v>
      </c>
      <c r="D3606" s="195">
        <f t="shared" ca="1" si="279"/>
        <v>1.0683865650155866</v>
      </c>
      <c r="E3606" s="195">
        <f t="shared" ca="1" si="275"/>
        <v>311.25459814566557</v>
      </c>
      <c r="F3606" s="195">
        <f t="shared" ca="1" si="276"/>
        <v>295.21974430641103</v>
      </c>
      <c r="G3606" s="195">
        <f t="shared" ca="1" si="277"/>
        <v>61.254598145665568</v>
      </c>
      <c r="H3606" s="195">
        <f t="shared" ca="1" si="278"/>
        <v>45.21974430641103</v>
      </c>
      <c r="O3606" s="154"/>
      <c r="P3606" s="154"/>
    </row>
    <row r="3607" spans="3:16" hidden="1" outlineLevel="2">
      <c r="C3607" s="179">
        <v>3583</v>
      </c>
      <c r="D3607" s="195">
        <f t="shared" ca="1" si="279"/>
        <v>1.2806969910340542</v>
      </c>
      <c r="E3607" s="195">
        <f t="shared" ca="1" si="275"/>
        <v>326.11795866446323</v>
      </c>
      <c r="F3607" s="195">
        <f t="shared" ca="1" si="276"/>
        <v>305.3899035806578</v>
      </c>
      <c r="G3607" s="195">
        <f t="shared" ca="1" si="277"/>
        <v>76.117958664463231</v>
      </c>
      <c r="H3607" s="195">
        <f t="shared" ca="1" si="278"/>
        <v>55.389903580657801</v>
      </c>
      <c r="O3607" s="154"/>
      <c r="P3607" s="154"/>
    </row>
    <row r="3608" spans="3:16" hidden="1" outlineLevel="2">
      <c r="C3608" s="179">
        <v>3584</v>
      </c>
      <c r="D3608" s="195">
        <f t="shared" ca="1" si="279"/>
        <v>0.96653946408257851</v>
      </c>
      <c r="E3608" s="195">
        <f t="shared" ca="1" si="275"/>
        <v>304.36687970632954</v>
      </c>
      <c r="F3608" s="195">
        <f t="shared" ca="1" si="276"/>
        <v>290.46194187613384</v>
      </c>
      <c r="G3608" s="195">
        <f t="shared" ca="1" si="277"/>
        <v>54.366879706329541</v>
      </c>
      <c r="H3608" s="195">
        <f t="shared" ca="1" si="278"/>
        <v>40.461941876133835</v>
      </c>
      <c r="O3608" s="154"/>
      <c r="P3608" s="154"/>
    </row>
    <row r="3609" spans="3:16" hidden="1" outlineLevel="2">
      <c r="C3609" s="179">
        <v>3585</v>
      </c>
      <c r="D3609" s="195">
        <f t="shared" ca="1" si="279"/>
        <v>0.86935071228994221</v>
      </c>
      <c r="E3609" s="195">
        <f t="shared" ref="E3609:E3672" ca="1" si="280">$H$9 * EXP(($H$17 - $H$18 - ($H$11^2)/2)*$H$14 + $H$11*SQRT($H$14)*D3609)</f>
        <v>297.93636438133677</v>
      </c>
      <c r="F3609" s="195">
        <f t="shared" ref="F3609:F3672" ca="1" si="281">$H$9 * EXP(($H$17 - $H$18 - ($H$12^2)/2)*$H$14 + $H$12*SQRT($H$14)*D3609)</f>
        <v>285.99326948805776</v>
      </c>
      <c r="G3609" s="195">
        <f t="shared" ref="G3609:G3672" ca="1" si="282">MAX(E3609-$H$16, 0)</f>
        <v>47.936364381336773</v>
      </c>
      <c r="H3609" s="195">
        <f t="shared" ref="H3609:H3672" ca="1" si="283">MAX(F3609-$H$16, 0)</f>
        <v>35.993269488057763</v>
      </c>
      <c r="O3609" s="154"/>
      <c r="P3609" s="154"/>
    </row>
    <row r="3610" spans="3:16" hidden="1" outlineLevel="2">
      <c r="C3610" s="179">
        <v>3586</v>
      </c>
      <c r="D3610" s="195">
        <f t="shared" ref="D3610:D3673" ca="1" si="284">_xlfn.NORM.S.INV(RAND())</f>
        <v>0.65949219806021753</v>
      </c>
      <c r="E3610" s="195">
        <f t="shared" ca="1" si="280"/>
        <v>284.51065751082217</v>
      </c>
      <c r="F3610" s="195">
        <f t="shared" ca="1" si="281"/>
        <v>276.5772223464279</v>
      </c>
      <c r="G3610" s="195">
        <f t="shared" ca="1" si="282"/>
        <v>34.51065751082217</v>
      </c>
      <c r="H3610" s="195">
        <f t="shared" ca="1" si="283"/>
        <v>26.577222346427902</v>
      </c>
      <c r="O3610" s="154"/>
      <c r="P3610" s="154"/>
    </row>
    <row r="3611" spans="3:16" hidden="1" outlineLevel="2">
      <c r="C3611" s="179">
        <v>3587</v>
      </c>
      <c r="D3611" s="195">
        <f t="shared" ca="1" si="284"/>
        <v>-0.83758827020077919</v>
      </c>
      <c r="E3611" s="195">
        <f t="shared" ca="1" si="280"/>
        <v>204.76001751635147</v>
      </c>
      <c r="F3611" s="195">
        <f t="shared" ca="1" si="281"/>
        <v>217.81901678098765</v>
      </c>
      <c r="G3611" s="195">
        <f t="shared" ca="1" si="282"/>
        <v>0</v>
      </c>
      <c r="H3611" s="195">
        <f t="shared" ca="1" si="283"/>
        <v>0</v>
      </c>
      <c r="O3611" s="154"/>
      <c r="P3611" s="154"/>
    </row>
    <row r="3612" spans="3:16" hidden="1" outlineLevel="2">
      <c r="C3612" s="179">
        <v>3588</v>
      </c>
      <c r="D3612" s="195">
        <f t="shared" ca="1" si="284"/>
        <v>0.49410237171429022</v>
      </c>
      <c r="E3612" s="195">
        <f t="shared" ca="1" si="280"/>
        <v>274.35749266775275</v>
      </c>
      <c r="F3612" s="195">
        <f t="shared" ca="1" si="281"/>
        <v>269.37537065970639</v>
      </c>
      <c r="G3612" s="195">
        <f t="shared" ca="1" si="282"/>
        <v>24.357492667752751</v>
      </c>
      <c r="H3612" s="195">
        <f t="shared" ca="1" si="283"/>
        <v>19.375370659706391</v>
      </c>
      <c r="O3612" s="154"/>
      <c r="P3612" s="154"/>
    </row>
    <row r="3613" spans="3:16" hidden="1" outlineLevel="2">
      <c r="C3613" s="179">
        <v>3589</v>
      </c>
      <c r="D3613" s="195">
        <f t="shared" ca="1" si="284"/>
        <v>-1.1069068475880597</v>
      </c>
      <c r="E3613" s="195">
        <f t="shared" ca="1" si="280"/>
        <v>192.99516377041991</v>
      </c>
      <c r="F3613" s="195">
        <f t="shared" ca="1" si="281"/>
        <v>208.65888567561981</v>
      </c>
      <c r="G3613" s="195">
        <f t="shared" ca="1" si="282"/>
        <v>0</v>
      </c>
      <c r="H3613" s="195">
        <f t="shared" ca="1" si="283"/>
        <v>0</v>
      </c>
      <c r="O3613" s="154"/>
      <c r="P3613" s="154"/>
    </row>
    <row r="3614" spans="3:16" hidden="1" outlineLevel="2">
      <c r="C3614" s="179">
        <v>3590</v>
      </c>
      <c r="D3614" s="195">
        <f t="shared" ca="1" si="284"/>
        <v>-1.216690946327758</v>
      </c>
      <c r="E3614" s="195">
        <f t="shared" ca="1" si="280"/>
        <v>188.39556876993819</v>
      </c>
      <c r="F3614" s="195">
        <f t="shared" ca="1" si="281"/>
        <v>205.03633486519433</v>
      </c>
      <c r="G3614" s="195">
        <f t="shared" ca="1" si="282"/>
        <v>0</v>
      </c>
      <c r="H3614" s="195">
        <f t="shared" ca="1" si="283"/>
        <v>0</v>
      </c>
      <c r="O3614" s="154"/>
      <c r="P3614" s="154"/>
    </row>
    <row r="3615" spans="3:16" hidden="1" outlineLevel="2">
      <c r="C3615" s="179">
        <v>3591</v>
      </c>
      <c r="D3615" s="195">
        <f t="shared" ca="1" si="284"/>
        <v>1.3840043087853415</v>
      </c>
      <c r="E3615" s="195">
        <f t="shared" ca="1" si="280"/>
        <v>333.60491072943745</v>
      </c>
      <c r="F3615" s="195">
        <f t="shared" ca="1" si="281"/>
        <v>310.46454053616935</v>
      </c>
      <c r="G3615" s="195">
        <f t="shared" ca="1" si="282"/>
        <v>83.604910729437449</v>
      </c>
      <c r="H3615" s="195">
        <f t="shared" ca="1" si="283"/>
        <v>60.464540536169352</v>
      </c>
      <c r="O3615" s="154"/>
      <c r="P3615" s="154"/>
    </row>
    <row r="3616" spans="3:16" hidden="1" outlineLevel="2">
      <c r="C3616" s="179">
        <v>3592</v>
      </c>
      <c r="D3616" s="195">
        <f t="shared" ca="1" si="284"/>
        <v>-0.18590698256859001</v>
      </c>
      <c r="E3616" s="195">
        <f t="shared" ca="1" si="280"/>
        <v>236.28134861098735</v>
      </c>
      <c r="F3616" s="195">
        <f t="shared" ca="1" si="281"/>
        <v>241.68267975837679</v>
      </c>
      <c r="G3616" s="195">
        <f t="shared" ca="1" si="282"/>
        <v>0</v>
      </c>
      <c r="H3616" s="195">
        <f t="shared" ca="1" si="283"/>
        <v>0</v>
      </c>
      <c r="O3616" s="154"/>
      <c r="P3616" s="154"/>
    </row>
    <row r="3617" spans="3:16" hidden="1" outlineLevel="2">
      <c r="C3617" s="179">
        <v>3593</v>
      </c>
      <c r="D3617" s="195">
        <f t="shared" ca="1" si="284"/>
        <v>1.0338146161060329</v>
      </c>
      <c r="E3617" s="195">
        <f t="shared" ca="1" si="280"/>
        <v>308.89926523197221</v>
      </c>
      <c r="F3617" s="195">
        <f t="shared" ca="1" si="281"/>
        <v>293.59603662743143</v>
      </c>
      <c r="G3617" s="195">
        <f t="shared" ca="1" si="282"/>
        <v>58.899265231972208</v>
      </c>
      <c r="H3617" s="195">
        <f t="shared" ca="1" si="283"/>
        <v>43.596036627431431</v>
      </c>
      <c r="O3617" s="154"/>
      <c r="P3617" s="154"/>
    </row>
    <row r="3618" spans="3:16" hidden="1" outlineLevel="2">
      <c r="C3618" s="179">
        <v>3594</v>
      </c>
      <c r="D3618" s="195">
        <f t="shared" ca="1" si="284"/>
        <v>1.7821454133139669</v>
      </c>
      <c r="E3618" s="195">
        <f t="shared" ca="1" si="280"/>
        <v>364.10243314827727</v>
      </c>
      <c r="F3618" s="195">
        <f t="shared" ca="1" si="281"/>
        <v>330.82322198867178</v>
      </c>
      <c r="G3618" s="195">
        <f t="shared" ca="1" si="282"/>
        <v>114.10243314827727</v>
      </c>
      <c r="H3618" s="195">
        <f t="shared" ca="1" si="283"/>
        <v>80.823221988671776</v>
      </c>
      <c r="O3618" s="154"/>
      <c r="P3618" s="154"/>
    </row>
    <row r="3619" spans="3:16" hidden="1" outlineLevel="2">
      <c r="C3619" s="179">
        <v>3595</v>
      </c>
      <c r="D3619" s="195">
        <f t="shared" ca="1" si="284"/>
        <v>-0.22278512203999701</v>
      </c>
      <c r="E3619" s="195">
        <f t="shared" ca="1" si="280"/>
        <v>234.37456583598436</v>
      </c>
      <c r="F3619" s="195">
        <f t="shared" ca="1" si="281"/>
        <v>240.26501579547011</v>
      </c>
      <c r="G3619" s="195">
        <f t="shared" ca="1" si="282"/>
        <v>0</v>
      </c>
      <c r="H3619" s="195">
        <f t="shared" ca="1" si="283"/>
        <v>0</v>
      </c>
      <c r="O3619" s="154"/>
      <c r="P3619" s="154"/>
    </row>
    <row r="3620" spans="3:16" hidden="1" outlineLevel="2">
      <c r="C3620" s="179">
        <v>3596</v>
      </c>
      <c r="D3620" s="195">
        <f t="shared" ca="1" si="284"/>
        <v>0.95631592705192214</v>
      </c>
      <c r="E3620" s="195">
        <f t="shared" ca="1" si="280"/>
        <v>303.68395636765109</v>
      </c>
      <c r="F3620" s="195">
        <f t="shared" ca="1" si="281"/>
        <v>289.98860325279929</v>
      </c>
      <c r="G3620" s="195">
        <f t="shared" ca="1" si="282"/>
        <v>53.683956367651092</v>
      </c>
      <c r="H3620" s="195">
        <f t="shared" ca="1" si="283"/>
        <v>39.988603252799294</v>
      </c>
      <c r="O3620" s="154"/>
      <c r="P3620" s="154"/>
    </row>
    <row r="3621" spans="3:16" hidden="1" outlineLevel="2">
      <c r="C3621" s="179">
        <v>3597</v>
      </c>
      <c r="D3621" s="195">
        <f t="shared" ca="1" si="284"/>
        <v>5.1813682981327568E-3</v>
      </c>
      <c r="E3621" s="195">
        <f t="shared" ca="1" si="280"/>
        <v>246.41284444507602</v>
      </c>
      <c r="F3621" s="195">
        <f t="shared" ca="1" si="281"/>
        <v>249.16354234675495</v>
      </c>
      <c r="G3621" s="195">
        <f t="shared" ca="1" si="282"/>
        <v>0</v>
      </c>
      <c r="H3621" s="195">
        <f t="shared" ca="1" si="283"/>
        <v>0</v>
      </c>
      <c r="O3621" s="154"/>
      <c r="P3621" s="154"/>
    </row>
    <row r="3622" spans="3:16" hidden="1" outlineLevel="2">
      <c r="C3622" s="179">
        <v>3598</v>
      </c>
      <c r="D3622" s="195">
        <f t="shared" ca="1" si="284"/>
        <v>-1.1986222122635548</v>
      </c>
      <c r="E3622" s="195">
        <f t="shared" ca="1" si="280"/>
        <v>189.14498282633772</v>
      </c>
      <c r="F3622" s="195">
        <f t="shared" ca="1" si="281"/>
        <v>205.62819659918139</v>
      </c>
      <c r="G3622" s="195">
        <f t="shared" ca="1" si="282"/>
        <v>0</v>
      </c>
      <c r="H3622" s="195">
        <f t="shared" ca="1" si="283"/>
        <v>0</v>
      </c>
      <c r="O3622" s="154"/>
      <c r="P3622" s="154"/>
    </row>
    <row r="3623" spans="3:16" hidden="1" outlineLevel="2">
      <c r="C3623" s="179">
        <v>3599</v>
      </c>
      <c r="D3623" s="195">
        <f t="shared" ca="1" si="284"/>
        <v>1.3418574822000242</v>
      </c>
      <c r="E3623" s="195">
        <f t="shared" ca="1" si="280"/>
        <v>330.52988267018969</v>
      </c>
      <c r="F3623" s="195">
        <f t="shared" ca="1" si="281"/>
        <v>308.3841094525601</v>
      </c>
      <c r="G3623" s="195">
        <f t="shared" ca="1" si="282"/>
        <v>80.529882670189693</v>
      </c>
      <c r="H3623" s="195">
        <f t="shared" ca="1" si="283"/>
        <v>58.384109452560097</v>
      </c>
      <c r="O3623" s="154"/>
      <c r="P3623" s="154"/>
    </row>
    <row r="3624" spans="3:16" hidden="1" outlineLevel="2">
      <c r="C3624" s="179">
        <v>3600</v>
      </c>
      <c r="D3624" s="195">
        <f t="shared" ca="1" si="284"/>
        <v>0.85231153550995331</v>
      </c>
      <c r="E3624" s="195">
        <f t="shared" ca="1" si="280"/>
        <v>296.8230431411489</v>
      </c>
      <c r="F3624" s="195">
        <f t="shared" ca="1" si="281"/>
        <v>285.21693310647834</v>
      </c>
      <c r="G3624" s="195">
        <f t="shared" ca="1" si="282"/>
        <v>46.823043141148901</v>
      </c>
      <c r="H3624" s="195">
        <f t="shared" ca="1" si="283"/>
        <v>35.216933106478336</v>
      </c>
      <c r="O3624" s="154"/>
      <c r="P3624" s="154"/>
    </row>
    <row r="3625" spans="3:16" hidden="1" outlineLevel="2">
      <c r="C3625" s="179">
        <v>3601</v>
      </c>
      <c r="D3625" s="195">
        <f t="shared" ca="1" si="284"/>
        <v>-1.3778422119673117</v>
      </c>
      <c r="E3625" s="195">
        <f t="shared" ca="1" si="280"/>
        <v>181.84167305683403</v>
      </c>
      <c r="F3625" s="195">
        <f t="shared" ca="1" si="281"/>
        <v>199.83242563653042</v>
      </c>
      <c r="G3625" s="195">
        <f t="shared" ca="1" si="282"/>
        <v>0</v>
      </c>
      <c r="H3625" s="195">
        <f t="shared" ca="1" si="283"/>
        <v>0</v>
      </c>
      <c r="O3625" s="154"/>
      <c r="P3625" s="154"/>
    </row>
    <row r="3626" spans="3:16" hidden="1" outlineLevel="2">
      <c r="C3626" s="179">
        <v>3602</v>
      </c>
      <c r="D3626" s="195">
        <f t="shared" ca="1" si="284"/>
        <v>-1.2136598659791997</v>
      </c>
      <c r="E3626" s="195">
        <f t="shared" ca="1" si="280"/>
        <v>188.52107746787473</v>
      </c>
      <c r="F3626" s="195">
        <f t="shared" ca="1" si="281"/>
        <v>205.13550226364825</v>
      </c>
      <c r="G3626" s="195">
        <f t="shared" ca="1" si="282"/>
        <v>0</v>
      </c>
      <c r="H3626" s="195">
        <f t="shared" ca="1" si="283"/>
        <v>0</v>
      </c>
      <c r="O3626" s="154"/>
      <c r="P3626" s="154"/>
    </row>
    <row r="3627" spans="3:16" hidden="1" outlineLevel="2">
      <c r="C3627" s="179">
        <v>3603</v>
      </c>
      <c r="D3627" s="195">
        <f t="shared" ca="1" si="284"/>
        <v>0.25269816291584529</v>
      </c>
      <c r="E3627" s="195">
        <f t="shared" ca="1" si="280"/>
        <v>260.1846787466103</v>
      </c>
      <c r="F3627" s="195">
        <f t="shared" ca="1" si="281"/>
        <v>259.19877023514283</v>
      </c>
      <c r="G3627" s="195">
        <f t="shared" ca="1" si="282"/>
        <v>10.184678746610302</v>
      </c>
      <c r="H3627" s="195">
        <f t="shared" ca="1" si="283"/>
        <v>9.1987702351428311</v>
      </c>
      <c r="O3627" s="154"/>
      <c r="P3627" s="154"/>
    </row>
    <row r="3628" spans="3:16" hidden="1" outlineLevel="2">
      <c r="C3628" s="179">
        <v>3604</v>
      </c>
      <c r="D3628" s="195">
        <f t="shared" ca="1" si="284"/>
        <v>0.37522518007828953</v>
      </c>
      <c r="E3628" s="195">
        <f t="shared" ca="1" si="280"/>
        <v>267.28427428543739</v>
      </c>
      <c r="F3628" s="195">
        <f t="shared" ca="1" si="281"/>
        <v>264.31502076571627</v>
      </c>
      <c r="G3628" s="195">
        <f t="shared" ca="1" si="282"/>
        <v>17.284274285437391</v>
      </c>
      <c r="H3628" s="195">
        <f t="shared" ca="1" si="283"/>
        <v>14.31502076571627</v>
      </c>
      <c r="O3628" s="154"/>
      <c r="P3628" s="154"/>
    </row>
    <row r="3629" spans="3:16" hidden="1" outlineLevel="2">
      <c r="C3629" s="179">
        <v>3605</v>
      </c>
      <c r="D3629" s="195">
        <f t="shared" ca="1" si="284"/>
        <v>8.9941729221626882E-3</v>
      </c>
      <c r="E3629" s="195">
        <f t="shared" ca="1" si="280"/>
        <v>246.6193591050336</v>
      </c>
      <c r="F3629" s="195">
        <f t="shared" ca="1" si="281"/>
        <v>249.3151414986512</v>
      </c>
      <c r="G3629" s="195">
        <f t="shared" ca="1" si="282"/>
        <v>0</v>
      </c>
      <c r="H3629" s="195">
        <f t="shared" ca="1" si="283"/>
        <v>0</v>
      </c>
      <c r="O3629" s="154"/>
      <c r="P3629" s="154"/>
    </row>
    <row r="3630" spans="3:16" hidden="1" outlineLevel="2">
      <c r="C3630" s="179">
        <v>3606</v>
      </c>
      <c r="D3630" s="195">
        <f t="shared" ca="1" si="284"/>
        <v>-0.29817247756227333</v>
      </c>
      <c r="E3630" s="195">
        <f t="shared" ca="1" si="280"/>
        <v>230.52441057637671</v>
      </c>
      <c r="F3630" s="195">
        <f t="shared" ca="1" si="281"/>
        <v>237.39280829150997</v>
      </c>
      <c r="G3630" s="195">
        <f t="shared" ca="1" si="282"/>
        <v>0</v>
      </c>
      <c r="H3630" s="195">
        <f t="shared" ca="1" si="283"/>
        <v>0</v>
      </c>
      <c r="O3630" s="154"/>
      <c r="P3630" s="154"/>
    </row>
    <row r="3631" spans="3:16" hidden="1" outlineLevel="2">
      <c r="C3631" s="179">
        <v>3607</v>
      </c>
      <c r="D3631" s="195">
        <f t="shared" ca="1" si="284"/>
        <v>0.34010524939886921</v>
      </c>
      <c r="E3631" s="195">
        <f t="shared" ca="1" si="280"/>
        <v>265.22973897810431</v>
      </c>
      <c r="F3631" s="195">
        <f t="shared" ca="1" si="281"/>
        <v>262.83831111998609</v>
      </c>
      <c r="G3631" s="195">
        <f t="shared" ca="1" si="282"/>
        <v>15.229738978104308</v>
      </c>
      <c r="H3631" s="195">
        <f t="shared" ca="1" si="283"/>
        <v>12.838311119986088</v>
      </c>
      <c r="O3631" s="154"/>
      <c r="P3631" s="154"/>
    </row>
    <row r="3632" spans="3:16" hidden="1" outlineLevel="2">
      <c r="C3632" s="179">
        <v>3608</v>
      </c>
      <c r="D3632" s="195">
        <f t="shared" ca="1" si="284"/>
        <v>1.3105469806515853</v>
      </c>
      <c r="E3632" s="195">
        <f t="shared" ca="1" si="280"/>
        <v>328.26383608141214</v>
      </c>
      <c r="F3632" s="195">
        <f t="shared" ca="1" si="281"/>
        <v>306.84760621775916</v>
      </c>
      <c r="G3632" s="195">
        <f t="shared" ca="1" si="282"/>
        <v>78.263836081412137</v>
      </c>
      <c r="H3632" s="195">
        <f t="shared" ca="1" si="283"/>
        <v>56.847606217759164</v>
      </c>
      <c r="O3632" s="154"/>
      <c r="P3632" s="154"/>
    </row>
    <row r="3633" spans="3:16" hidden="1" outlineLevel="2">
      <c r="C3633" s="179">
        <v>3609</v>
      </c>
      <c r="D3633" s="195">
        <f t="shared" ca="1" si="284"/>
        <v>-0.96561033769704308</v>
      </c>
      <c r="E3633" s="195">
        <f t="shared" ca="1" si="280"/>
        <v>199.08068412115878</v>
      </c>
      <c r="F3633" s="195">
        <f t="shared" ca="1" si="281"/>
        <v>213.41560796692815</v>
      </c>
      <c r="G3633" s="195">
        <f t="shared" ca="1" si="282"/>
        <v>0</v>
      </c>
      <c r="H3633" s="195">
        <f t="shared" ca="1" si="283"/>
        <v>0</v>
      </c>
      <c r="O3633" s="154"/>
      <c r="P3633" s="154"/>
    </row>
    <row r="3634" spans="3:16" hidden="1" outlineLevel="2">
      <c r="C3634" s="179">
        <v>3610</v>
      </c>
      <c r="D3634" s="195">
        <f t="shared" ca="1" si="284"/>
        <v>-0.20418075687623263</v>
      </c>
      <c r="E3634" s="195">
        <f t="shared" ca="1" si="280"/>
        <v>235.33457268917655</v>
      </c>
      <c r="F3634" s="195">
        <f t="shared" ca="1" si="281"/>
        <v>240.97915958605822</v>
      </c>
      <c r="G3634" s="195">
        <f t="shared" ca="1" si="282"/>
        <v>0</v>
      </c>
      <c r="H3634" s="195">
        <f t="shared" ca="1" si="283"/>
        <v>0</v>
      </c>
      <c r="O3634" s="154"/>
      <c r="P3634" s="154"/>
    </row>
    <row r="3635" spans="3:16" hidden="1" outlineLevel="2">
      <c r="C3635" s="179">
        <v>3611</v>
      </c>
      <c r="D3635" s="195">
        <f t="shared" ca="1" si="284"/>
        <v>-0.64342861049296252</v>
      </c>
      <c r="E3635" s="195">
        <f t="shared" ca="1" si="280"/>
        <v>213.68406032120015</v>
      </c>
      <c r="F3635" s="195">
        <f t="shared" ca="1" si="281"/>
        <v>224.67127421778727</v>
      </c>
      <c r="G3635" s="195">
        <f t="shared" ca="1" si="282"/>
        <v>0</v>
      </c>
      <c r="H3635" s="195">
        <f t="shared" ca="1" si="283"/>
        <v>0</v>
      </c>
      <c r="O3635" s="154"/>
      <c r="P3635" s="154"/>
    </row>
    <row r="3636" spans="3:16" hidden="1" outlineLevel="2">
      <c r="C3636" s="179">
        <v>3612</v>
      </c>
      <c r="D3636" s="195">
        <f t="shared" ca="1" si="284"/>
        <v>-0.49278699732542447</v>
      </c>
      <c r="E3636" s="195">
        <f t="shared" ca="1" si="280"/>
        <v>220.87499241362084</v>
      </c>
      <c r="F3636" s="195">
        <f t="shared" ca="1" si="281"/>
        <v>230.13585643505112</v>
      </c>
      <c r="G3636" s="195">
        <f t="shared" ca="1" si="282"/>
        <v>0</v>
      </c>
      <c r="H3636" s="195">
        <f t="shared" ca="1" si="283"/>
        <v>0</v>
      </c>
      <c r="O3636" s="154"/>
      <c r="P3636" s="154"/>
    </row>
    <row r="3637" spans="3:16" hidden="1" outlineLevel="2">
      <c r="C3637" s="179">
        <v>3613</v>
      </c>
      <c r="D3637" s="195">
        <f t="shared" ca="1" si="284"/>
        <v>-0.26479519481688713</v>
      </c>
      <c r="E3637" s="195">
        <f t="shared" ca="1" si="280"/>
        <v>232.22117829089467</v>
      </c>
      <c r="F3637" s="195">
        <f t="shared" ca="1" si="281"/>
        <v>238.66020013413089</v>
      </c>
      <c r="G3637" s="195">
        <f t="shared" ca="1" si="282"/>
        <v>0</v>
      </c>
      <c r="H3637" s="195">
        <f t="shared" ca="1" si="283"/>
        <v>0</v>
      </c>
      <c r="O3637" s="154"/>
      <c r="P3637" s="154"/>
    </row>
    <row r="3638" spans="3:16" hidden="1" outlineLevel="2">
      <c r="C3638" s="179">
        <v>3614</v>
      </c>
      <c r="D3638" s="195">
        <f t="shared" ca="1" si="284"/>
        <v>0.76953247160170946</v>
      </c>
      <c r="E3638" s="195">
        <f t="shared" ca="1" si="280"/>
        <v>291.47326544726963</v>
      </c>
      <c r="F3638" s="195">
        <f t="shared" ca="1" si="281"/>
        <v>281.47524948181933</v>
      </c>
      <c r="G3638" s="195">
        <f t="shared" ca="1" si="282"/>
        <v>41.473265447269625</v>
      </c>
      <c r="H3638" s="195">
        <f t="shared" ca="1" si="283"/>
        <v>31.475249481819333</v>
      </c>
      <c r="O3638" s="154"/>
      <c r="P3638" s="154"/>
    </row>
    <row r="3639" spans="3:16" hidden="1" outlineLevel="2">
      <c r="C3639" s="179">
        <v>3615</v>
      </c>
      <c r="D3639" s="195">
        <f t="shared" ca="1" si="284"/>
        <v>-0.62642327308279855</v>
      </c>
      <c r="E3639" s="195">
        <f t="shared" ca="1" si="280"/>
        <v>214.48394989851565</v>
      </c>
      <c r="F3639" s="195">
        <f t="shared" ca="1" si="281"/>
        <v>225.28159429059721</v>
      </c>
      <c r="G3639" s="195">
        <f t="shared" ca="1" si="282"/>
        <v>0</v>
      </c>
      <c r="H3639" s="195">
        <f t="shared" ca="1" si="283"/>
        <v>0</v>
      </c>
      <c r="O3639" s="154"/>
      <c r="P3639" s="154"/>
    </row>
    <row r="3640" spans="3:16" hidden="1" outlineLevel="2">
      <c r="C3640" s="179">
        <v>3616</v>
      </c>
      <c r="D3640" s="195">
        <f t="shared" ca="1" si="284"/>
        <v>-0.25597958083046041</v>
      </c>
      <c r="E3640" s="195">
        <f t="shared" ca="1" si="280"/>
        <v>232.67141004827249</v>
      </c>
      <c r="F3640" s="195">
        <f t="shared" ca="1" si="281"/>
        <v>238.99607199493514</v>
      </c>
      <c r="G3640" s="195">
        <f t="shared" ca="1" si="282"/>
        <v>0</v>
      </c>
      <c r="H3640" s="195">
        <f t="shared" ca="1" si="283"/>
        <v>0</v>
      </c>
      <c r="O3640" s="154"/>
      <c r="P3640" s="154"/>
    </row>
    <row r="3641" spans="3:16" hidden="1" outlineLevel="2">
      <c r="C3641" s="179">
        <v>3617</v>
      </c>
      <c r="D3641" s="195">
        <f t="shared" ca="1" si="284"/>
        <v>0.80583367933984551</v>
      </c>
      <c r="E3641" s="195">
        <f t="shared" ca="1" si="280"/>
        <v>293.80733597632241</v>
      </c>
      <c r="F3641" s="195">
        <f t="shared" ca="1" si="281"/>
        <v>283.11001338682155</v>
      </c>
      <c r="G3641" s="195">
        <f t="shared" ca="1" si="282"/>
        <v>43.807335976322406</v>
      </c>
      <c r="H3641" s="195">
        <f t="shared" ca="1" si="283"/>
        <v>33.110013386821549</v>
      </c>
      <c r="O3641" s="154"/>
      <c r="P3641" s="154"/>
    </row>
    <row r="3642" spans="3:16" hidden="1" outlineLevel="2">
      <c r="C3642" s="179">
        <v>3618</v>
      </c>
      <c r="D3642" s="195">
        <f t="shared" ca="1" si="284"/>
        <v>1.1293346110975482</v>
      </c>
      <c r="E3642" s="195">
        <f t="shared" ca="1" si="280"/>
        <v>315.45071668292553</v>
      </c>
      <c r="F3642" s="195">
        <f t="shared" ca="1" si="281"/>
        <v>298.10413332950162</v>
      </c>
      <c r="G3642" s="195">
        <f t="shared" ca="1" si="282"/>
        <v>65.450716682925531</v>
      </c>
      <c r="H3642" s="195">
        <f t="shared" ca="1" si="283"/>
        <v>48.104133329501622</v>
      </c>
      <c r="O3642" s="154"/>
      <c r="P3642" s="154"/>
    </row>
    <row r="3643" spans="3:16" hidden="1" outlineLevel="2">
      <c r="C3643" s="179">
        <v>3619</v>
      </c>
      <c r="D3643" s="195">
        <f t="shared" ca="1" si="284"/>
        <v>0.12450162407664062</v>
      </c>
      <c r="E3643" s="195">
        <f t="shared" ca="1" si="280"/>
        <v>252.95836017986295</v>
      </c>
      <c r="F3643" s="195">
        <f t="shared" ca="1" si="281"/>
        <v>253.9517638729674</v>
      </c>
      <c r="G3643" s="195">
        <f t="shared" ca="1" si="282"/>
        <v>2.9583601798629502</v>
      </c>
      <c r="H3643" s="195">
        <f t="shared" ca="1" si="283"/>
        <v>3.9517638729674047</v>
      </c>
      <c r="O3643" s="154"/>
      <c r="P3643" s="154"/>
    </row>
    <row r="3644" spans="3:16" hidden="1" outlineLevel="2">
      <c r="C3644" s="179">
        <v>3620</v>
      </c>
      <c r="D3644" s="195">
        <f t="shared" ca="1" si="284"/>
        <v>1.5940964645893032</v>
      </c>
      <c r="E3644" s="195">
        <f t="shared" ca="1" si="280"/>
        <v>349.36524893868778</v>
      </c>
      <c r="F3644" s="195">
        <f t="shared" ca="1" si="281"/>
        <v>321.04624433386152</v>
      </c>
      <c r="G3644" s="195">
        <f t="shared" ca="1" si="282"/>
        <v>99.365248938687785</v>
      </c>
      <c r="H3644" s="195">
        <f t="shared" ca="1" si="283"/>
        <v>71.046244333861523</v>
      </c>
      <c r="O3644" s="154"/>
      <c r="P3644" s="154"/>
    </row>
    <row r="3645" spans="3:16" hidden="1" outlineLevel="2">
      <c r="C3645" s="179">
        <v>3621</v>
      </c>
      <c r="D3645" s="195">
        <f t="shared" ca="1" si="284"/>
        <v>0.26045035425256752</v>
      </c>
      <c r="E3645" s="195">
        <f t="shared" ca="1" si="280"/>
        <v>260.62822323377304</v>
      </c>
      <c r="F3645" s="195">
        <f t="shared" ca="1" si="281"/>
        <v>259.51951651540332</v>
      </c>
      <c r="G3645" s="195">
        <f t="shared" ca="1" si="282"/>
        <v>10.628223233773042</v>
      </c>
      <c r="H3645" s="195">
        <f t="shared" ca="1" si="283"/>
        <v>9.5195165154033248</v>
      </c>
      <c r="O3645" s="154"/>
      <c r="P3645" s="154"/>
    </row>
    <row r="3646" spans="3:16" hidden="1" outlineLevel="2">
      <c r="C3646" s="179">
        <v>3622</v>
      </c>
      <c r="D3646" s="195">
        <f t="shared" ca="1" si="284"/>
        <v>-1.0931518239926565</v>
      </c>
      <c r="E3646" s="195">
        <f t="shared" ca="1" si="280"/>
        <v>193.5793149542894</v>
      </c>
      <c r="F3646" s="195">
        <f t="shared" ca="1" si="281"/>
        <v>209.11724960660408</v>
      </c>
      <c r="G3646" s="195">
        <f t="shared" ca="1" si="282"/>
        <v>0</v>
      </c>
      <c r="H3646" s="195">
        <f t="shared" ca="1" si="283"/>
        <v>0</v>
      </c>
      <c r="O3646" s="154"/>
      <c r="P3646" s="154"/>
    </row>
    <row r="3647" spans="3:16" hidden="1" outlineLevel="2">
      <c r="C3647" s="179">
        <v>3623</v>
      </c>
      <c r="D3647" s="195">
        <f t="shared" ca="1" si="284"/>
        <v>0.8433686103933109</v>
      </c>
      <c r="E3647" s="195">
        <f t="shared" ca="1" si="280"/>
        <v>296.24038787862509</v>
      </c>
      <c r="F3647" s="195">
        <f t="shared" ca="1" si="281"/>
        <v>284.81032055296004</v>
      </c>
      <c r="G3647" s="195">
        <f t="shared" ca="1" si="282"/>
        <v>46.240387878625086</v>
      </c>
      <c r="H3647" s="195">
        <f t="shared" ca="1" si="283"/>
        <v>34.810320552960036</v>
      </c>
      <c r="O3647" s="154"/>
      <c r="P3647" s="154"/>
    </row>
    <row r="3648" spans="3:16" hidden="1" outlineLevel="2">
      <c r="C3648" s="179">
        <v>3624</v>
      </c>
      <c r="D3648" s="195">
        <f t="shared" ca="1" si="284"/>
        <v>-0.21981319385861403</v>
      </c>
      <c r="E3648" s="195">
        <f t="shared" ca="1" si="280"/>
        <v>234.52765754099326</v>
      </c>
      <c r="F3648" s="195">
        <f t="shared" ca="1" si="281"/>
        <v>240.37895349365365</v>
      </c>
      <c r="G3648" s="195">
        <f t="shared" ca="1" si="282"/>
        <v>0</v>
      </c>
      <c r="H3648" s="195">
        <f t="shared" ca="1" si="283"/>
        <v>0</v>
      </c>
      <c r="O3648" s="154"/>
      <c r="P3648" s="154"/>
    </row>
    <row r="3649" spans="3:16" hidden="1" outlineLevel="2">
      <c r="C3649" s="179">
        <v>3625</v>
      </c>
      <c r="D3649" s="195">
        <f t="shared" ca="1" si="284"/>
        <v>-0.32101615880310674</v>
      </c>
      <c r="E3649" s="195">
        <f t="shared" ca="1" si="280"/>
        <v>229.37028079101114</v>
      </c>
      <c r="F3649" s="195">
        <f t="shared" ca="1" si="281"/>
        <v>236.52927676022696</v>
      </c>
      <c r="G3649" s="195">
        <f t="shared" ca="1" si="282"/>
        <v>0</v>
      </c>
      <c r="H3649" s="195">
        <f t="shared" ca="1" si="283"/>
        <v>0</v>
      </c>
      <c r="O3649" s="154"/>
      <c r="P3649" s="154"/>
    </row>
    <row r="3650" spans="3:16" hidden="1" outlineLevel="2">
      <c r="C3650" s="179">
        <v>3626</v>
      </c>
      <c r="D3650" s="195">
        <f t="shared" ca="1" si="284"/>
        <v>-0.3679779225039384</v>
      </c>
      <c r="E3650" s="195">
        <f t="shared" ca="1" si="280"/>
        <v>227.0157522241588</v>
      </c>
      <c r="F3650" s="195">
        <f t="shared" ca="1" si="281"/>
        <v>234.76389288615556</v>
      </c>
      <c r="G3650" s="195">
        <f t="shared" ca="1" si="282"/>
        <v>0</v>
      </c>
      <c r="H3650" s="195">
        <f t="shared" ca="1" si="283"/>
        <v>0</v>
      </c>
      <c r="O3650" s="154"/>
      <c r="P3650" s="154"/>
    </row>
    <row r="3651" spans="3:16" hidden="1" outlineLevel="2">
      <c r="C3651" s="179">
        <v>3627</v>
      </c>
      <c r="D3651" s="195">
        <f t="shared" ca="1" si="284"/>
        <v>1.5264802351899482</v>
      </c>
      <c r="E3651" s="195">
        <f t="shared" ca="1" si="280"/>
        <v>344.21332193833814</v>
      </c>
      <c r="F3651" s="195">
        <f t="shared" ca="1" si="281"/>
        <v>317.60184105275715</v>
      </c>
      <c r="G3651" s="195">
        <f t="shared" ca="1" si="282"/>
        <v>94.21332193833814</v>
      </c>
      <c r="H3651" s="195">
        <f t="shared" ca="1" si="283"/>
        <v>67.601841052757152</v>
      </c>
      <c r="O3651" s="154"/>
      <c r="P3651" s="154"/>
    </row>
    <row r="3652" spans="3:16" hidden="1" outlineLevel="2">
      <c r="C3652" s="179">
        <v>3628</v>
      </c>
      <c r="D3652" s="195">
        <f t="shared" ca="1" si="284"/>
        <v>0.96699200157855625</v>
      </c>
      <c r="E3652" s="195">
        <f t="shared" ca="1" si="280"/>
        <v>304.39714428423684</v>
      </c>
      <c r="F3652" s="195">
        <f t="shared" ca="1" si="281"/>
        <v>290.48291171628108</v>
      </c>
      <c r="G3652" s="195">
        <f t="shared" ca="1" si="282"/>
        <v>54.397144284236845</v>
      </c>
      <c r="H3652" s="195">
        <f t="shared" ca="1" si="283"/>
        <v>40.48291171628108</v>
      </c>
      <c r="O3652" s="154"/>
      <c r="P3652" s="154"/>
    </row>
    <row r="3653" spans="3:16" hidden="1" outlineLevel="2">
      <c r="C3653" s="179">
        <v>3629</v>
      </c>
      <c r="D3653" s="195">
        <f t="shared" ca="1" si="284"/>
        <v>0.49632941307575723</v>
      </c>
      <c r="E3653" s="195">
        <f t="shared" ca="1" si="280"/>
        <v>274.49177300858599</v>
      </c>
      <c r="F3653" s="195">
        <f t="shared" ca="1" si="281"/>
        <v>269.47108983645256</v>
      </c>
      <c r="G3653" s="195">
        <f t="shared" ca="1" si="282"/>
        <v>24.491773008585994</v>
      </c>
      <c r="H3653" s="195">
        <f t="shared" ca="1" si="283"/>
        <v>19.471089836452563</v>
      </c>
      <c r="O3653" s="154"/>
      <c r="P3653" s="154"/>
    </row>
    <row r="3654" spans="3:16" hidden="1" outlineLevel="2">
      <c r="C3654" s="179">
        <v>3630</v>
      </c>
      <c r="D3654" s="195">
        <f t="shared" ca="1" si="284"/>
        <v>8.2660567073476993E-2</v>
      </c>
      <c r="E3654" s="195">
        <f t="shared" ca="1" si="280"/>
        <v>250.64353595645585</v>
      </c>
      <c r="F3654" s="195">
        <f t="shared" ca="1" si="281"/>
        <v>252.2623311177731</v>
      </c>
      <c r="G3654" s="195">
        <f t="shared" ca="1" si="282"/>
        <v>0.6435359564558496</v>
      </c>
      <c r="H3654" s="195">
        <f t="shared" ca="1" si="283"/>
        <v>2.2623311177731011</v>
      </c>
      <c r="O3654" s="154"/>
      <c r="P3654" s="154"/>
    </row>
    <row r="3655" spans="3:16" hidden="1" outlineLevel="2">
      <c r="C3655" s="179">
        <v>3631</v>
      </c>
      <c r="D3655" s="195">
        <f t="shared" ca="1" si="284"/>
        <v>6.6617914835874023E-2</v>
      </c>
      <c r="E3655" s="195">
        <f t="shared" ca="1" si="280"/>
        <v>249.76161722654703</v>
      </c>
      <c r="F3655" s="195">
        <f t="shared" ca="1" si="281"/>
        <v>251.61755551372042</v>
      </c>
      <c r="G3655" s="195">
        <f t="shared" ca="1" si="282"/>
        <v>0</v>
      </c>
      <c r="H3655" s="195">
        <f t="shared" ca="1" si="283"/>
        <v>1.6175555137204185</v>
      </c>
      <c r="O3655" s="154"/>
      <c r="P3655" s="154"/>
    </row>
    <row r="3656" spans="3:16" hidden="1" outlineLevel="2">
      <c r="C3656" s="179">
        <v>3632</v>
      </c>
      <c r="D3656" s="195">
        <f t="shared" ca="1" si="284"/>
        <v>-0.66584034330453123</v>
      </c>
      <c r="E3656" s="195">
        <f t="shared" ca="1" si="280"/>
        <v>212.63442172275225</v>
      </c>
      <c r="F3656" s="195">
        <f t="shared" ca="1" si="281"/>
        <v>223.86944387002771</v>
      </c>
      <c r="G3656" s="195">
        <f t="shared" ca="1" si="282"/>
        <v>0</v>
      </c>
      <c r="H3656" s="195">
        <f t="shared" ca="1" si="283"/>
        <v>0</v>
      </c>
      <c r="O3656" s="154"/>
      <c r="P3656" s="154"/>
    </row>
    <row r="3657" spans="3:16" hidden="1" outlineLevel="2">
      <c r="C3657" s="179">
        <v>3633</v>
      </c>
      <c r="D3657" s="195">
        <f t="shared" ca="1" si="284"/>
        <v>-0.81855062656672473</v>
      </c>
      <c r="E3657" s="195">
        <f t="shared" ca="1" si="280"/>
        <v>205.61829562373595</v>
      </c>
      <c r="F3657" s="195">
        <f t="shared" ca="1" si="281"/>
        <v>218.48154483547708</v>
      </c>
      <c r="G3657" s="195">
        <f t="shared" ca="1" si="282"/>
        <v>0</v>
      </c>
      <c r="H3657" s="195">
        <f t="shared" ca="1" si="283"/>
        <v>0</v>
      </c>
      <c r="O3657" s="154"/>
      <c r="P3657" s="154"/>
    </row>
    <row r="3658" spans="3:16" hidden="1" outlineLevel="2">
      <c r="C3658" s="179">
        <v>3634</v>
      </c>
      <c r="D3658" s="195">
        <f t="shared" ca="1" si="284"/>
        <v>-7.5202881372485294E-3</v>
      </c>
      <c r="E3658" s="195">
        <f t="shared" ca="1" si="280"/>
        <v>245.72612568982123</v>
      </c>
      <c r="F3658" s="195">
        <f t="shared" ca="1" si="281"/>
        <v>248.65918242093193</v>
      </c>
      <c r="G3658" s="195">
        <f t="shared" ca="1" si="282"/>
        <v>0</v>
      </c>
      <c r="H3658" s="195">
        <f t="shared" ca="1" si="283"/>
        <v>0</v>
      </c>
      <c r="O3658" s="154"/>
      <c r="P3658" s="154"/>
    </row>
    <row r="3659" spans="3:16" hidden="1" outlineLevel="2">
      <c r="C3659" s="179">
        <v>3635</v>
      </c>
      <c r="D3659" s="195">
        <f t="shared" ca="1" si="284"/>
        <v>-1.5482446211683767</v>
      </c>
      <c r="E3659" s="195">
        <f t="shared" ca="1" si="280"/>
        <v>175.1593791590889</v>
      </c>
      <c r="F3659" s="195">
        <f t="shared" ca="1" si="281"/>
        <v>194.47337579032893</v>
      </c>
      <c r="G3659" s="195">
        <f t="shared" ca="1" si="282"/>
        <v>0</v>
      </c>
      <c r="H3659" s="195">
        <f t="shared" ca="1" si="283"/>
        <v>0</v>
      </c>
      <c r="O3659" s="154"/>
      <c r="P3659" s="154"/>
    </row>
    <row r="3660" spans="3:16" hidden="1" outlineLevel="2">
      <c r="C3660" s="179">
        <v>3636</v>
      </c>
      <c r="D3660" s="195">
        <f t="shared" ca="1" si="284"/>
        <v>2.1242970572585254</v>
      </c>
      <c r="E3660" s="195">
        <f t="shared" ca="1" si="280"/>
        <v>392.52935408696356</v>
      </c>
      <c r="F3660" s="195">
        <f t="shared" ca="1" si="281"/>
        <v>349.38230986248561</v>
      </c>
      <c r="G3660" s="195">
        <f t="shared" ca="1" si="282"/>
        <v>142.52935408696356</v>
      </c>
      <c r="H3660" s="195">
        <f t="shared" ca="1" si="283"/>
        <v>99.382309862485613</v>
      </c>
      <c r="O3660" s="154"/>
      <c r="P3660" s="154"/>
    </row>
    <row r="3661" spans="3:16" hidden="1" outlineLevel="2">
      <c r="C3661" s="179">
        <v>3637</v>
      </c>
      <c r="D3661" s="195">
        <f t="shared" ca="1" si="284"/>
        <v>-0.61791147037329752</v>
      </c>
      <c r="E3661" s="195">
        <f t="shared" ca="1" si="280"/>
        <v>214.88544808084288</v>
      </c>
      <c r="F3661" s="195">
        <f t="shared" ca="1" si="281"/>
        <v>225.58770448107654</v>
      </c>
      <c r="G3661" s="195">
        <f t="shared" ca="1" si="282"/>
        <v>0</v>
      </c>
      <c r="H3661" s="195">
        <f t="shared" ca="1" si="283"/>
        <v>0</v>
      </c>
      <c r="O3661" s="154"/>
      <c r="P3661" s="154"/>
    </row>
    <row r="3662" spans="3:16" hidden="1" outlineLevel="2">
      <c r="C3662" s="179">
        <v>3638</v>
      </c>
      <c r="D3662" s="195">
        <f t="shared" ca="1" si="284"/>
        <v>0.46640715809594152</v>
      </c>
      <c r="E3662" s="195">
        <f t="shared" ca="1" si="280"/>
        <v>272.69307649715006</v>
      </c>
      <c r="F3662" s="195">
        <f t="shared" ca="1" si="281"/>
        <v>268.1878553804039</v>
      </c>
      <c r="G3662" s="195">
        <f t="shared" ca="1" si="282"/>
        <v>22.693076497150059</v>
      </c>
      <c r="H3662" s="195">
        <f t="shared" ca="1" si="283"/>
        <v>18.187855380403903</v>
      </c>
      <c r="O3662" s="154"/>
      <c r="P3662" s="154"/>
    </row>
    <row r="3663" spans="3:16" hidden="1" outlineLevel="2">
      <c r="C3663" s="179">
        <v>3639</v>
      </c>
      <c r="D3663" s="195">
        <f t="shared" ca="1" si="284"/>
        <v>-0.51191364877996826</v>
      </c>
      <c r="E3663" s="195">
        <f t="shared" ca="1" si="280"/>
        <v>219.94872937452445</v>
      </c>
      <c r="F3663" s="195">
        <f t="shared" ca="1" si="281"/>
        <v>229.43472978753334</v>
      </c>
      <c r="G3663" s="195">
        <f t="shared" ca="1" si="282"/>
        <v>0</v>
      </c>
      <c r="H3663" s="195">
        <f t="shared" ca="1" si="283"/>
        <v>0</v>
      </c>
      <c r="O3663" s="154"/>
      <c r="P3663" s="154"/>
    </row>
    <row r="3664" spans="3:16" hidden="1" outlineLevel="2">
      <c r="C3664" s="179">
        <v>3640</v>
      </c>
      <c r="D3664" s="195">
        <f t="shared" ca="1" si="284"/>
        <v>0.77632582578324083</v>
      </c>
      <c r="E3664" s="195">
        <f t="shared" ca="1" si="280"/>
        <v>291.90864518030043</v>
      </c>
      <c r="F3664" s="195">
        <f t="shared" ca="1" si="281"/>
        <v>281.78045716175632</v>
      </c>
      <c r="G3664" s="195">
        <f t="shared" ca="1" si="282"/>
        <v>41.908645180300425</v>
      </c>
      <c r="H3664" s="195">
        <f t="shared" ca="1" si="283"/>
        <v>31.780457161756317</v>
      </c>
      <c r="O3664" s="154"/>
      <c r="P3664" s="154"/>
    </row>
    <row r="3665" spans="3:16" hidden="1" outlineLevel="2">
      <c r="C3665" s="179">
        <v>3641</v>
      </c>
      <c r="D3665" s="195">
        <f t="shared" ca="1" si="284"/>
        <v>-0.93356737148079916</v>
      </c>
      <c r="E3665" s="195">
        <f t="shared" ca="1" si="280"/>
        <v>200.48722575867106</v>
      </c>
      <c r="F3665" s="195">
        <f t="shared" ca="1" si="281"/>
        <v>214.50932505978565</v>
      </c>
      <c r="G3665" s="195">
        <f t="shared" ca="1" si="282"/>
        <v>0</v>
      </c>
      <c r="H3665" s="195">
        <f t="shared" ca="1" si="283"/>
        <v>0</v>
      </c>
      <c r="O3665" s="154"/>
      <c r="P3665" s="154"/>
    </row>
    <row r="3666" spans="3:16" hidden="1" outlineLevel="2">
      <c r="C3666" s="179">
        <v>3642</v>
      </c>
      <c r="D3666" s="195">
        <f t="shared" ca="1" si="284"/>
        <v>-0.18564842907318038</v>
      </c>
      <c r="E3666" s="195">
        <f t="shared" ca="1" si="280"/>
        <v>236.29477172438169</v>
      </c>
      <c r="F3666" s="195">
        <f t="shared" ca="1" si="281"/>
        <v>241.69264850448502</v>
      </c>
      <c r="G3666" s="195">
        <f t="shared" ca="1" si="282"/>
        <v>0</v>
      </c>
      <c r="H3666" s="195">
        <f t="shared" ca="1" si="283"/>
        <v>0</v>
      </c>
      <c r="O3666" s="154"/>
      <c r="P3666" s="154"/>
    </row>
    <row r="3667" spans="3:16" hidden="1" outlineLevel="2">
      <c r="C3667" s="179">
        <v>3643</v>
      </c>
      <c r="D3667" s="195">
        <f t="shared" ca="1" si="284"/>
        <v>0.51493765770259714</v>
      </c>
      <c r="E3667" s="195">
        <f t="shared" ca="1" si="280"/>
        <v>275.61633634924044</v>
      </c>
      <c r="F3667" s="195">
        <f t="shared" ca="1" si="281"/>
        <v>270.27221060369817</v>
      </c>
      <c r="G3667" s="195">
        <f t="shared" ca="1" si="282"/>
        <v>25.616336349240441</v>
      </c>
      <c r="H3667" s="195">
        <f t="shared" ca="1" si="283"/>
        <v>20.27221060369817</v>
      </c>
      <c r="O3667" s="154"/>
      <c r="P3667" s="154"/>
    </row>
    <row r="3668" spans="3:16" hidden="1" outlineLevel="2">
      <c r="C3668" s="179">
        <v>3644</v>
      </c>
      <c r="D3668" s="195">
        <f t="shared" ca="1" si="284"/>
        <v>0.16698565311299793</v>
      </c>
      <c r="E3668" s="195">
        <f t="shared" ca="1" si="280"/>
        <v>255.3306312932508</v>
      </c>
      <c r="F3668" s="195">
        <f t="shared" ca="1" si="281"/>
        <v>255.67873504077733</v>
      </c>
      <c r="G3668" s="195">
        <f t="shared" ca="1" si="282"/>
        <v>5.3306312932508035</v>
      </c>
      <c r="H3668" s="195">
        <f t="shared" ca="1" si="283"/>
        <v>5.678735040777326</v>
      </c>
      <c r="O3668" s="154"/>
      <c r="P3668" s="154"/>
    </row>
    <row r="3669" spans="3:16" hidden="1" outlineLevel="2">
      <c r="C3669" s="179">
        <v>3645</v>
      </c>
      <c r="D3669" s="195">
        <f t="shared" ca="1" si="284"/>
        <v>-0.10566653823551359</v>
      </c>
      <c r="E3669" s="195">
        <f t="shared" ca="1" si="280"/>
        <v>240.48394597088051</v>
      </c>
      <c r="F3669" s="195">
        <f t="shared" ca="1" si="281"/>
        <v>244.79623848356763</v>
      </c>
      <c r="G3669" s="195">
        <f t="shared" ca="1" si="282"/>
        <v>0</v>
      </c>
      <c r="H3669" s="195">
        <f t="shared" ca="1" si="283"/>
        <v>0</v>
      </c>
      <c r="O3669" s="154"/>
      <c r="P3669" s="154"/>
    </row>
    <row r="3670" spans="3:16" hidden="1" outlineLevel="2">
      <c r="C3670" s="179">
        <v>3646</v>
      </c>
      <c r="D3670" s="195">
        <f t="shared" ca="1" si="284"/>
        <v>0.66085871903588778</v>
      </c>
      <c r="E3670" s="195">
        <f t="shared" ca="1" si="280"/>
        <v>284.59609355068119</v>
      </c>
      <c r="F3670" s="195">
        <f t="shared" ca="1" si="281"/>
        <v>276.63752212106499</v>
      </c>
      <c r="G3670" s="195">
        <f t="shared" ca="1" si="282"/>
        <v>34.596093550681189</v>
      </c>
      <c r="H3670" s="195">
        <f t="shared" ca="1" si="283"/>
        <v>26.63752212106499</v>
      </c>
      <c r="O3670" s="154"/>
      <c r="P3670" s="154"/>
    </row>
    <row r="3671" spans="3:16" hidden="1" outlineLevel="2">
      <c r="C3671" s="179">
        <v>3647</v>
      </c>
      <c r="D3671" s="195">
        <f t="shared" ca="1" si="284"/>
        <v>-1.1208161581824794</v>
      </c>
      <c r="E3671" s="195">
        <f t="shared" ca="1" si="280"/>
        <v>192.40625279711574</v>
      </c>
      <c r="F3671" s="195">
        <f t="shared" ca="1" si="281"/>
        <v>208.196402026133</v>
      </c>
      <c r="G3671" s="195">
        <f t="shared" ca="1" si="282"/>
        <v>0</v>
      </c>
      <c r="H3671" s="195">
        <f t="shared" ca="1" si="283"/>
        <v>0</v>
      </c>
      <c r="O3671" s="154"/>
      <c r="P3671" s="154"/>
    </row>
    <row r="3672" spans="3:16" hidden="1" outlineLevel="2">
      <c r="C3672" s="179">
        <v>3648</v>
      </c>
      <c r="D3672" s="195">
        <f t="shared" ca="1" si="284"/>
        <v>1.0323768089882843</v>
      </c>
      <c r="E3672" s="195">
        <f t="shared" ca="1" si="280"/>
        <v>308.80169665377872</v>
      </c>
      <c r="F3672" s="195">
        <f t="shared" ca="1" si="281"/>
        <v>293.52870228098089</v>
      </c>
      <c r="G3672" s="195">
        <f t="shared" ca="1" si="282"/>
        <v>58.80169665377872</v>
      </c>
      <c r="H3672" s="195">
        <f t="shared" ca="1" si="283"/>
        <v>43.528702280980895</v>
      </c>
      <c r="O3672" s="154"/>
      <c r="P3672" s="154"/>
    </row>
    <row r="3673" spans="3:16" hidden="1" outlineLevel="2">
      <c r="C3673" s="179">
        <v>3649</v>
      </c>
      <c r="D3673" s="195">
        <f t="shared" ca="1" si="284"/>
        <v>0.31660814545171689</v>
      </c>
      <c r="E3673" s="195">
        <f t="shared" ref="E3673:E3736" ca="1" si="285">$H$9 * EXP(($H$17 - $H$18 - ($H$11^2)/2)*$H$14 + $H$11*SQRT($H$14)*D3673)</f>
        <v>263.86397062623325</v>
      </c>
      <c r="F3673" s="195">
        <f t="shared" ref="F3673:F3736" ca="1" si="286">$H$9 * EXP(($H$17 - $H$18 - ($H$12^2)/2)*$H$14 + $H$12*SQRT($H$14)*D3673)</f>
        <v>261.85492304955534</v>
      </c>
      <c r="G3673" s="195">
        <f t="shared" ref="G3673:G3736" ca="1" si="287">MAX(E3673-$H$16, 0)</f>
        <v>13.863970626233254</v>
      </c>
      <c r="H3673" s="195">
        <f t="shared" ref="H3673:H3736" ca="1" si="288">MAX(F3673-$H$16, 0)</f>
        <v>11.854923049555339</v>
      </c>
      <c r="O3673" s="154"/>
      <c r="P3673" s="154"/>
    </row>
    <row r="3674" spans="3:16" hidden="1" outlineLevel="2">
      <c r="C3674" s="179">
        <v>3650</v>
      </c>
      <c r="D3674" s="195">
        <f t="shared" ref="D3674:D3737" ca="1" si="289">_xlfn.NORM.S.INV(RAND())</f>
        <v>0.49631264187284663</v>
      </c>
      <c r="E3674" s="195">
        <f t="shared" ca="1" si="285"/>
        <v>274.4907615367037</v>
      </c>
      <c r="F3674" s="195">
        <f t="shared" ca="1" si="286"/>
        <v>269.47036887598995</v>
      </c>
      <c r="G3674" s="195">
        <f t="shared" ca="1" si="287"/>
        <v>24.490761536703701</v>
      </c>
      <c r="H3674" s="195">
        <f t="shared" ca="1" si="288"/>
        <v>19.470368875989948</v>
      </c>
      <c r="O3674" s="154"/>
      <c r="P3674" s="154"/>
    </row>
    <row r="3675" spans="3:16" hidden="1" outlineLevel="2">
      <c r="C3675" s="179">
        <v>3651</v>
      </c>
      <c r="D3675" s="195">
        <f t="shared" ca="1" si="289"/>
        <v>1.0965596278847498</v>
      </c>
      <c r="E3675" s="195">
        <f t="shared" ca="1" si="285"/>
        <v>313.18725947886026</v>
      </c>
      <c r="F3675" s="195">
        <f t="shared" ca="1" si="286"/>
        <v>296.54955986310728</v>
      </c>
      <c r="G3675" s="195">
        <f t="shared" ca="1" si="287"/>
        <v>63.187259478860256</v>
      </c>
      <c r="H3675" s="195">
        <f t="shared" ca="1" si="288"/>
        <v>46.549559863107277</v>
      </c>
      <c r="O3675" s="154"/>
      <c r="P3675" s="154"/>
    </row>
    <row r="3676" spans="3:16" hidden="1" outlineLevel="2">
      <c r="C3676" s="179">
        <v>3652</v>
      </c>
      <c r="D3676" s="195">
        <f t="shared" ca="1" si="289"/>
        <v>0.36150913206656154</v>
      </c>
      <c r="E3676" s="195">
        <f t="shared" ca="1" si="285"/>
        <v>266.47999064346561</v>
      </c>
      <c r="F3676" s="195">
        <f t="shared" ca="1" si="286"/>
        <v>263.73730871329383</v>
      </c>
      <c r="G3676" s="195">
        <f t="shared" ca="1" si="287"/>
        <v>16.479990643465612</v>
      </c>
      <c r="H3676" s="195">
        <f t="shared" ca="1" si="288"/>
        <v>13.737308713293828</v>
      </c>
      <c r="O3676" s="154"/>
      <c r="P3676" s="154"/>
    </row>
    <row r="3677" spans="3:16" hidden="1" outlineLevel="2">
      <c r="C3677" s="179">
        <v>3653</v>
      </c>
      <c r="D3677" s="195">
        <f t="shared" ca="1" si="289"/>
        <v>-0.96863574001976116</v>
      </c>
      <c r="E3677" s="195">
        <f t="shared" ca="1" si="285"/>
        <v>198.94839351899211</v>
      </c>
      <c r="F3677" s="195">
        <f t="shared" ca="1" si="286"/>
        <v>213.31263098652684</v>
      </c>
      <c r="G3677" s="195">
        <f t="shared" ca="1" si="287"/>
        <v>0</v>
      </c>
      <c r="H3677" s="195">
        <f t="shared" ca="1" si="288"/>
        <v>0</v>
      </c>
      <c r="O3677" s="154"/>
      <c r="P3677" s="154"/>
    </row>
    <row r="3678" spans="3:16" hidden="1" outlineLevel="2">
      <c r="C3678" s="179">
        <v>3654</v>
      </c>
      <c r="D3678" s="195">
        <f t="shared" ca="1" si="289"/>
        <v>-0.75702907203266356</v>
      </c>
      <c r="E3678" s="195">
        <f t="shared" ca="1" si="285"/>
        <v>208.41655949000884</v>
      </c>
      <c r="F3678" s="195">
        <f t="shared" ca="1" si="286"/>
        <v>220.63636288675951</v>
      </c>
      <c r="G3678" s="195">
        <f t="shared" ca="1" si="287"/>
        <v>0</v>
      </c>
      <c r="H3678" s="195">
        <f t="shared" ca="1" si="288"/>
        <v>0</v>
      </c>
      <c r="O3678" s="154"/>
      <c r="P3678" s="154"/>
    </row>
    <row r="3679" spans="3:16" hidden="1" outlineLevel="2">
      <c r="C3679" s="179">
        <v>3655</v>
      </c>
      <c r="D3679" s="195">
        <f t="shared" ca="1" si="289"/>
        <v>1.304866779641783</v>
      </c>
      <c r="E3679" s="195">
        <f t="shared" ca="1" si="285"/>
        <v>327.8544087451283</v>
      </c>
      <c r="F3679" s="195">
        <f t="shared" ca="1" si="286"/>
        <v>306.56968268022467</v>
      </c>
      <c r="G3679" s="195">
        <f t="shared" ca="1" si="287"/>
        <v>77.854408745128296</v>
      </c>
      <c r="H3679" s="195">
        <f t="shared" ca="1" si="288"/>
        <v>56.569682680224673</v>
      </c>
      <c r="O3679" s="154"/>
      <c r="P3679" s="154"/>
    </row>
    <row r="3680" spans="3:16" hidden="1" outlineLevel="2">
      <c r="C3680" s="179">
        <v>3656</v>
      </c>
      <c r="D3680" s="195">
        <f t="shared" ca="1" si="289"/>
        <v>0.71022347100007088</v>
      </c>
      <c r="E3680" s="195">
        <f t="shared" ca="1" si="285"/>
        <v>287.699683351305</v>
      </c>
      <c r="F3680" s="195">
        <f t="shared" ca="1" si="286"/>
        <v>278.82465337856809</v>
      </c>
      <c r="G3680" s="195">
        <f t="shared" ca="1" si="287"/>
        <v>37.699683351304998</v>
      </c>
      <c r="H3680" s="195">
        <f t="shared" ca="1" si="288"/>
        <v>28.824653378568087</v>
      </c>
      <c r="O3680" s="154"/>
      <c r="P3680" s="154"/>
    </row>
    <row r="3681" spans="3:16" hidden="1" outlineLevel="2">
      <c r="C3681" s="179">
        <v>3657</v>
      </c>
      <c r="D3681" s="195">
        <f t="shared" ca="1" si="289"/>
        <v>0.61120374875178518</v>
      </c>
      <c r="E3681" s="195">
        <f t="shared" ca="1" si="285"/>
        <v>281.50803296502193</v>
      </c>
      <c r="F3681" s="195">
        <f t="shared" ca="1" si="286"/>
        <v>274.4548400092138</v>
      </c>
      <c r="G3681" s="195">
        <f t="shared" ca="1" si="287"/>
        <v>31.508032965021926</v>
      </c>
      <c r="H3681" s="195">
        <f t="shared" ca="1" si="288"/>
        <v>24.454840009213797</v>
      </c>
      <c r="O3681" s="154"/>
      <c r="P3681" s="154"/>
    </row>
    <row r="3682" spans="3:16" hidden="1" outlineLevel="2">
      <c r="C3682" s="179">
        <v>3658</v>
      </c>
      <c r="D3682" s="195">
        <f t="shared" ca="1" si="289"/>
        <v>0.98542540335673123</v>
      </c>
      <c r="E3682" s="195">
        <f t="shared" ca="1" si="285"/>
        <v>305.63248540555315</v>
      </c>
      <c r="F3682" s="195">
        <f t="shared" ca="1" si="286"/>
        <v>291.33837312598934</v>
      </c>
      <c r="G3682" s="195">
        <f t="shared" ca="1" si="287"/>
        <v>55.632485405553155</v>
      </c>
      <c r="H3682" s="195">
        <f t="shared" ca="1" si="288"/>
        <v>41.338373125989335</v>
      </c>
      <c r="O3682" s="154"/>
      <c r="P3682" s="154"/>
    </row>
    <row r="3683" spans="3:16" hidden="1" outlineLevel="2">
      <c r="C3683" s="179">
        <v>3659</v>
      </c>
      <c r="D3683" s="195">
        <f t="shared" ca="1" si="289"/>
        <v>-1.1220550222207162</v>
      </c>
      <c r="E3683" s="195">
        <f t="shared" ca="1" si="285"/>
        <v>192.35388735300936</v>
      </c>
      <c r="F3683" s="195">
        <f t="shared" ca="1" si="286"/>
        <v>208.15525962927168</v>
      </c>
      <c r="G3683" s="195">
        <f t="shared" ca="1" si="287"/>
        <v>0</v>
      </c>
      <c r="H3683" s="195">
        <f t="shared" ca="1" si="288"/>
        <v>0</v>
      </c>
      <c r="O3683" s="154"/>
      <c r="P3683" s="154"/>
    </row>
    <row r="3684" spans="3:16" hidden="1" outlineLevel="2">
      <c r="C3684" s="179">
        <v>3660</v>
      </c>
      <c r="D3684" s="195">
        <f t="shared" ca="1" si="289"/>
        <v>0.52512350896592597</v>
      </c>
      <c r="E3684" s="195">
        <f t="shared" ca="1" si="285"/>
        <v>276.23385406119564</v>
      </c>
      <c r="F3684" s="195">
        <f t="shared" ca="1" si="286"/>
        <v>270.71173932234228</v>
      </c>
      <c r="G3684" s="195">
        <f t="shared" ca="1" si="287"/>
        <v>26.233854061195643</v>
      </c>
      <c r="H3684" s="195">
        <f t="shared" ca="1" si="288"/>
        <v>20.711739322342282</v>
      </c>
      <c r="O3684" s="154"/>
      <c r="P3684" s="154"/>
    </row>
    <row r="3685" spans="3:16" hidden="1" outlineLevel="2">
      <c r="C3685" s="179">
        <v>3661</v>
      </c>
      <c r="D3685" s="195">
        <f t="shared" ca="1" si="289"/>
        <v>3.2932675908299631E-2</v>
      </c>
      <c r="E3685" s="195">
        <f t="shared" ca="1" si="285"/>
        <v>247.91991147192294</v>
      </c>
      <c r="F3685" s="195">
        <f t="shared" ca="1" si="286"/>
        <v>250.26905895692329</v>
      </c>
      <c r="G3685" s="195">
        <f t="shared" ca="1" si="287"/>
        <v>0</v>
      </c>
      <c r="H3685" s="195">
        <f t="shared" ca="1" si="288"/>
        <v>0.26905895692328841</v>
      </c>
      <c r="O3685" s="154"/>
      <c r="P3685" s="154"/>
    </row>
    <row r="3686" spans="3:16" hidden="1" outlineLevel="2">
      <c r="C3686" s="179">
        <v>3662</v>
      </c>
      <c r="D3686" s="195">
        <f t="shared" ca="1" si="289"/>
        <v>1.3932576494585498</v>
      </c>
      <c r="E3686" s="195">
        <f t="shared" ca="1" si="285"/>
        <v>334.28385419520902</v>
      </c>
      <c r="F3686" s="195">
        <f t="shared" ca="1" si="286"/>
        <v>310.92317509652548</v>
      </c>
      <c r="G3686" s="195">
        <f t="shared" ca="1" si="287"/>
        <v>84.283854195209017</v>
      </c>
      <c r="H3686" s="195">
        <f t="shared" ca="1" si="288"/>
        <v>60.923175096525483</v>
      </c>
      <c r="O3686" s="154"/>
      <c r="P3686" s="154"/>
    </row>
    <row r="3687" spans="3:16" hidden="1" outlineLevel="2">
      <c r="C3687" s="179">
        <v>3663</v>
      </c>
      <c r="D3687" s="195">
        <f t="shared" ca="1" si="289"/>
        <v>-1.1541438984073795</v>
      </c>
      <c r="E3687" s="195">
        <f t="shared" ca="1" si="285"/>
        <v>191.00247942602275</v>
      </c>
      <c r="F3687" s="195">
        <f t="shared" ca="1" si="286"/>
        <v>207.09242323173999</v>
      </c>
      <c r="G3687" s="195">
        <f t="shared" ca="1" si="287"/>
        <v>0</v>
      </c>
      <c r="H3687" s="195">
        <f t="shared" ca="1" si="288"/>
        <v>0</v>
      </c>
      <c r="O3687" s="154"/>
      <c r="P3687" s="154"/>
    </row>
    <row r="3688" spans="3:16" hidden="1" outlineLevel="2">
      <c r="C3688" s="179">
        <v>3664</v>
      </c>
      <c r="D3688" s="195">
        <f t="shared" ca="1" si="289"/>
        <v>0.53982315627731381</v>
      </c>
      <c r="E3688" s="195">
        <f t="shared" ca="1" si="285"/>
        <v>277.12746073786388</v>
      </c>
      <c r="F3688" s="195">
        <f t="shared" ca="1" si="286"/>
        <v>271.34730282671012</v>
      </c>
      <c r="G3688" s="195">
        <f t="shared" ca="1" si="287"/>
        <v>27.127460737863885</v>
      </c>
      <c r="H3688" s="195">
        <f t="shared" ca="1" si="288"/>
        <v>21.34730282671012</v>
      </c>
      <c r="O3688" s="154"/>
      <c r="P3688" s="154"/>
    </row>
    <row r="3689" spans="3:16" hidden="1" outlineLevel="2">
      <c r="C3689" s="179">
        <v>3665</v>
      </c>
      <c r="D3689" s="195">
        <f t="shared" ca="1" si="289"/>
        <v>-0.79031090842613561</v>
      </c>
      <c r="E3689" s="195">
        <f t="shared" ca="1" si="285"/>
        <v>206.89806352625368</v>
      </c>
      <c r="F3689" s="195">
        <f t="shared" ca="1" si="286"/>
        <v>219.46802730384087</v>
      </c>
      <c r="G3689" s="195">
        <f t="shared" ca="1" si="287"/>
        <v>0</v>
      </c>
      <c r="H3689" s="195">
        <f t="shared" ca="1" si="288"/>
        <v>0</v>
      </c>
      <c r="O3689" s="154"/>
      <c r="P3689" s="154"/>
    </row>
    <row r="3690" spans="3:16" hidden="1" outlineLevel="2">
      <c r="C3690" s="179">
        <v>3666</v>
      </c>
      <c r="D3690" s="195">
        <f t="shared" ca="1" si="289"/>
        <v>-1.044681122901949</v>
      </c>
      <c r="E3690" s="195">
        <f t="shared" ca="1" si="285"/>
        <v>195.65190753979164</v>
      </c>
      <c r="F3690" s="195">
        <f t="shared" ca="1" si="286"/>
        <v>210.74049788498266</v>
      </c>
      <c r="G3690" s="195">
        <f t="shared" ca="1" si="287"/>
        <v>0</v>
      </c>
      <c r="H3690" s="195">
        <f t="shared" ca="1" si="288"/>
        <v>0</v>
      </c>
      <c r="O3690" s="154"/>
      <c r="P3690" s="154"/>
    </row>
    <row r="3691" spans="3:16" hidden="1" outlineLevel="2">
      <c r="C3691" s="179">
        <v>3667</v>
      </c>
      <c r="D3691" s="195">
        <f t="shared" ca="1" si="289"/>
        <v>-0.82693065604538651</v>
      </c>
      <c r="E3691" s="195">
        <f t="shared" ca="1" si="285"/>
        <v>205.24005461358215</v>
      </c>
      <c r="F3691" s="195">
        <f t="shared" ca="1" si="286"/>
        <v>218.18966393202555</v>
      </c>
      <c r="G3691" s="195">
        <f t="shared" ca="1" si="287"/>
        <v>0</v>
      </c>
      <c r="H3691" s="195">
        <f t="shared" ca="1" si="288"/>
        <v>0</v>
      </c>
      <c r="O3691" s="154"/>
      <c r="P3691" s="154"/>
    </row>
    <row r="3692" spans="3:16" hidden="1" outlineLevel="2">
      <c r="C3692" s="179">
        <v>3668</v>
      </c>
      <c r="D3692" s="195">
        <f t="shared" ca="1" si="289"/>
        <v>0.40853862370290955</v>
      </c>
      <c r="E3692" s="195">
        <f t="shared" ca="1" si="285"/>
        <v>269.24783520763577</v>
      </c>
      <c r="F3692" s="195">
        <f t="shared" ca="1" si="286"/>
        <v>265.72343864913648</v>
      </c>
      <c r="G3692" s="195">
        <f t="shared" ca="1" si="287"/>
        <v>19.247835207635774</v>
      </c>
      <c r="H3692" s="195">
        <f t="shared" ca="1" si="288"/>
        <v>15.723438649136483</v>
      </c>
      <c r="O3692" s="154"/>
      <c r="P3692" s="154"/>
    </row>
    <row r="3693" spans="3:16" hidden="1" outlineLevel="2">
      <c r="C3693" s="179">
        <v>3669</v>
      </c>
      <c r="D3693" s="195">
        <f t="shared" ca="1" si="289"/>
        <v>-2.7153523667830402</v>
      </c>
      <c r="E3693" s="195">
        <f t="shared" ca="1" si="285"/>
        <v>135.53967681927068</v>
      </c>
      <c r="F3693" s="195">
        <f t="shared" ca="1" si="286"/>
        <v>161.43610890354236</v>
      </c>
      <c r="G3693" s="195">
        <f t="shared" ca="1" si="287"/>
        <v>0</v>
      </c>
      <c r="H3693" s="195">
        <f t="shared" ca="1" si="288"/>
        <v>0</v>
      </c>
      <c r="O3693" s="154"/>
      <c r="P3693" s="154"/>
    </row>
    <row r="3694" spans="3:16" hidden="1" outlineLevel="2">
      <c r="C3694" s="179">
        <v>3670</v>
      </c>
      <c r="D3694" s="195">
        <f t="shared" ca="1" si="289"/>
        <v>0.63740206344421979</v>
      </c>
      <c r="E3694" s="195">
        <f t="shared" ca="1" si="285"/>
        <v>283.13311673827201</v>
      </c>
      <c r="F3694" s="195">
        <f t="shared" ca="1" si="286"/>
        <v>275.60428379558027</v>
      </c>
      <c r="G3694" s="195">
        <f t="shared" ca="1" si="287"/>
        <v>33.133116738272008</v>
      </c>
      <c r="H3694" s="195">
        <f t="shared" ca="1" si="288"/>
        <v>25.604283795580272</v>
      </c>
      <c r="O3694" s="154"/>
      <c r="P3694" s="154"/>
    </row>
    <row r="3695" spans="3:16" hidden="1" outlineLevel="2">
      <c r="C3695" s="179">
        <v>3671</v>
      </c>
      <c r="D3695" s="195">
        <f t="shared" ca="1" si="289"/>
        <v>0.31325483127770626</v>
      </c>
      <c r="E3695" s="195">
        <f t="shared" ca="1" si="285"/>
        <v>263.66963365593102</v>
      </c>
      <c r="F3695" s="195">
        <f t="shared" ca="1" si="286"/>
        <v>261.71488228645666</v>
      </c>
      <c r="G3695" s="195">
        <f t="shared" ca="1" si="287"/>
        <v>13.669633655931023</v>
      </c>
      <c r="H3695" s="195">
        <f t="shared" ca="1" si="288"/>
        <v>11.714882286456657</v>
      </c>
      <c r="O3695" s="154"/>
      <c r="P3695" s="154"/>
    </row>
    <row r="3696" spans="3:16" hidden="1" outlineLevel="2">
      <c r="C3696" s="179">
        <v>3672</v>
      </c>
      <c r="D3696" s="195">
        <f t="shared" ca="1" si="289"/>
        <v>0.61510650896762809</v>
      </c>
      <c r="E3696" s="195">
        <f t="shared" ca="1" si="285"/>
        <v>281.74952896777086</v>
      </c>
      <c r="F3696" s="195">
        <f t="shared" ca="1" si="286"/>
        <v>274.62576816349321</v>
      </c>
      <c r="G3696" s="195">
        <f t="shared" ca="1" si="287"/>
        <v>31.749528967770857</v>
      </c>
      <c r="H3696" s="195">
        <f t="shared" ca="1" si="288"/>
        <v>24.625768163493206</v>
      </c>
      <c r="O3696" s="154"/>
      <c r="P3696" s="154"/>
    </row>
    <row r="3697" spans="3:16" hidden="1" outlineLevel="2">
      <c r="C3697" s="179">
        <v>3673</v>
      </c>
      <c r="D3697" s="195">
        <f t="shared" ca="1" si="289"/>
        <v>-1.1548792884434846</v>
      </c>
      <c r="E3697" s="195">
        <f t="shared" ca="1" si="285"/>
        <v>190.97162036342104</v>
      </c>
      <c r="F3697" s="195">
        <f t="shared" ca="1" si="286"/>
        <v>207.06812961843585</v>
      </c>
      <c r="G3697" s="195">
        <f t="shared" ca="1" si="287"/>
        <v>0</v>
      </c>
      <c r="H3697" s="195">
        <f t="shared" ca="1" si="288"/>
        <v>0</v>
      </c>
      <c r="O3697" s="154"/>
      <c r="P3697" s="154"/>
    </row>
    <row r="3698" spans="3:16" hidden="1" outlineLevel="2">
      <c r="C3698" s="179">
        <v>3674</v>
      </c>
      <c r="D3698" s="195">
        <f t="shared" ca="1" si="289"/>
        <v>-1.2113920567079086</v>
      </c>
      <c r="E3698" s="195">
        <f t="shared" ca="1" si="285"/>
        <v>188.61503588928764</v>
      </c>
      <c r="F3698" s="195">
        <f t="shared" ca="1" si="286"/>
        <v>205.20972920318985</v>
      </c>
      <c r="G3698" s="195">
        <f t="shared" ca="1" si="287"/>
        <v>0</v>
      </c>
      <c r="H3698" s="195">
        <f t="shared" ca="1" si="288"/>
        <v>0</v>
      </c>
      <c r="O3698" s="154"/>
      <c r="P3698" s="154"/>
    </row>
    <row r="3699" spans="3:16" hidden="1" outlineLevel="2">
      <c r="C3699" s="179">
        <v>3675</v>
      </c>
      <c r="D3699" s="195">
        <f t="shared" ca="1" si="289"/>
        <v>0.22418254817844113</v>
      </c>
      <c r="E3699" s="195">
        <f t="shared" ca="1" si="285"/>
        <v>258.55963245102123</v>
      </c>
      <c r="F3699" s="195">
        <f t="shared" ca="1" si="286"/>
        <v>258.02234622721505</v>
      </c>
      <c r="G3699" s="195">
        <f t="shared" ca="1" si="287"/>
        <v>8.5596324510212298</v>
      </c>
      <c r="H3699" s="195">
        <f t="shared" ca="1" si="288"/>
        <v>8.0223462272150527</v>
      </c>
      <c r="O3699" s="154"/>
      <c r="P3699" s="154"/>
    </row>
    <row r="3700" spans="3:16" hidden="1" outlineLevel="2">
      <c r="C3700" s="179">
        <v>3676</v>
      </c>
      <c r="D3700" s="195">
        <f t="shared" ca="1" si="289"/>
        <v>3.0529076899194586E-2</v>
      </c>
      <c r="E3700" s="195">
        <f t="shared" ca="1" si="285"/>
        <v>247.78901744738013</v>
      </c>
      <c r="F3700" s="195">
        <f t="shared" ca="1" si="286"/>
        <v>250.17311413213852</v>
      </c>
      <c r="G3700" s="195">
        <f t="shared" ca="1" si="287"/>
        <v>0</v>
      </c>
      <c r="H3700" s="195">
        <f t="shared" ca="1" si="288"/>
        <v>0.17311413213852234</v>
      </c>
      <c r="O3700" s="154"/>
      <c r="P3700" s="154"/>
    </row>
    <row r="3701" spans="3:16" hidden="1" outlineLevel="2">
      <c r="C3701" s="179">
        <v>3677</v>
      </c>
      <c r="D3701" s="195">
        <f t="shared" ca="1" si="289"/>
        <v>-0.34978652279675876</v>
      </c>
      <c r="E3701" s="195">
        <f t="shared" ca="1" si="285"/>
        <v>227.92493540085121</v>
      </c>
      <c r="F3701" s="195">
        <f t="shared" ca="1" si="286"/>
        <v>235.446174041707</v>
      </c>
      <c r="G3701" s="195">
        <f t="shared" ca="1" si="287"/>
        <v>0</v>
      </c>
      <c r="H3701" s="195">
        <f t="shared" ca="1" si="288"/>
        <v>0</v>
      </c>
      <c r="O3701" s="154"/>
      <c r="P3701" s="154"/>
    </row>
    <row r="3702" spans="3:16" hidden="1" outlineLevel="2">
      <c r="C3702" s="179">
        <v>3678</v>
      </c>
      <c r="D3702" s="195">
        <f t="shared" ca="1" si="289"/>
        <v>-1.0028575374271846</v>
      </c>
      <c r="E3702" s="195">
        <f t="shared" ca="1" si="285"/>
        <v>197.45809729863973</v>
      </c>
      <c r="F3702" s="195">
        <f t="shared" ca="1" si="286"/>
        <v>212.15126236179771</v>
      </c>
      <c r="G3702" s="195">
        <f t="shared" ca="1" si="287"/>
        <v>0</v>
      </c>
      <c r="H3702" s="195">
        <f t="shared" ca="1" si="288"/>
        <v>0</v>
      </c>
      <c r="O3702" s="154"/>
      <c r="P3702" s="154"/>
    </row>
    <row r="3703" spans="3:16" hidden="1" outlineLevel="2">
      <c r="C3703" s="179">
        <v>3679</v>
      </c>
      <c r="D3703" s="195">
        <f t="shared" ca="1" si="289"/>
        <v>-0.84273536280030081</v>
      </c>
      <c r="E3703" s="195">
        <f t="shared" ca="1" si="285"/>
        <v>204.52858591502869</v>
      </c>
      <c r="F3703" s="195">
        <f t="shared" ca="1" si="286"/>
        <v>217.64023834881542</v>
      </c>
      <c r="G3703" s="195">
        <f t="shared" ca="1" si="287"/>
        <v>0</v>
      </c>
      <c r="H3703" s="195">
        <f t="shared" ca="1" si="288"/>
        <v>0</v>
      </c>
      <c r="O3703" s="154"/>
      <c r="P3703" s="154"/>
    </row>
    <row r="3704" spans="3:16" hidden="1" outlineLevel="2">
      <c r="C3704" s="179">
        <v>3680</v>
      </c>
      <c r="D3704" s="195">
        <f t="shared" ca="1" si="289"/>
        <v>-1.1281406348140353</v>
      </c>
      <c r="E3704" s="195">
        <f t="shared" ca="1" si="285"/>
        <v>192.09686196581481</v>
      </c>
      <c r="F3704" s="195">
        <f t="shared" ca="1" si="286"/>
        <v>207.95327583133493</v>
      </c>
      <c r="G3704" s="195">
        <f t="shared" ca="1" si="287"/>
        <v>0</v>
      </c>
      <c r="H3704" s="195">
        <f t="shared" ca="1" si="288"/>
        <v>0</v>
      </c>
      <c r="O3704" s="154"/>
      <c r="P3704" s="154"/>
    </row>
    <row r="3705" spans="3:16" hidden="1" outlineLevel="2">
      <c r="C3705" s="179">
        <v>3681</v>
      </c>
      <c r="D3705" s="195">
        <f t="shared" ca="1" si="289"/>
        <v>-2.0796939536590888</v>
      </c>
      <c r="E3705" s="195">
        <f t="shared" ca="1" si="285"/>
        <v>155.85538239739563</v>
      </c>
      <c r="F3705" s="195">
        <f t="shared" ca="1" si="286"/>
        <v>178.66534404458829</v>
      </c>
      <c r="G3705" s="195">
        <f t="shared" ca="1" si="287"/>
        <v>0</v>
      </c>
      <c r="H3705" s="195">
        <f t="shared" ca="1" si="288"/>
        <v>0</v>
      </c>
      <c r="O3705" s="154"/>
      <c r="P3705" s="154"/>
    </row>
    <row r="3706" spans="3:16" hidden="1" outlineLevel="2">
      <c r="C3706" s="179">
        <v>3682</v>
      </c>
      <c r="D3706" s="195">
        <f t="shared" ca="1" si="289"/>
        <v>0.21951670342732293</v>
      </c>
      <c r="E3706" s="195">
        <f t="shared" ca="1" si="285"/>
        <v>258.29470346138436</v>
      </c>
      <c r="F3706" s="195">
        <f t="shared" ca="1" si="286"/>
        <v>257.83036373623054</v>
      </c>
      <c r="G3706" s="195">
        <f t="shared" ca="1" si="287"/>
        <v>8.2947034613843584</v>
      </c>
      <c r="H3706" s="195">
        <f t="shared" ca="1" si="288"/>
        <v>7.8303637362305381</v>
      </c>
      <c r="O3706" s="154"/>
      <c r="P3706" s="154"/>
    </row>
    <row r="3707" spans="3:16" hidden="1" outlineLevel="2">
      <c r="C3707" s="179">
        <v>3683</v>
      </c>
      <c r="D3707" s="195">
        <f t="shared" ca="1" si="289"/>
        <v>1.3698485343219979</v>
      </c>
      <c r="E3707" s="195">
        <f t="shared" ca="1" si="285"/>
        <v>332.5689293916588</v>
      </c>
      <c r="F3707" s="195">
        <f t="shared" ca="1" si="286"/>
        <v>309.76422945314914</v>
      </c>
      <c r="G3707" s="195">
        <f t="shared" ca="1" si="287"/>
        <v>82.568929391658799</v>
      </c>
      <c r="H3707" s="195">
        <f t="shared" ca="1" si="288"/>
        <v>59.764229453149142</v>
      </c>
      <c r="O3707" s="154"/>
      <c r="P3707" s="154"/>
    </row>
    <row r="3708" spans="3:16" hidden="1" outlineLevel="2">
      <c r="C3708" s="179">
        <v>3684</v>
      </c>
      <c r="D3708" s="195">
        <f t="shared" ca="1" si="289"/>
        <v>-0.1415773912882603</v>
      </c>
      <c r="E3708" s="195">
        <f t="shared" ca="1" si="285"/>
        <v>238.59395087984475</v>
      </c>
      <c r="F3708" s="195">
        <f t="shared" ca="1" si="286"/>
        <v>243.39786652395088</v>
      </c>
      <c r="G3708" s="195">
        <f t="shared" ca="1" si="287"/>
        <v>0</v>
      </c>
      <c r="H3708" s="195">
        <f t="shared" ca="1" si="288"/>
        <v>0</v>
      </c>
      <c r="O3708" s="154"/>
      <c r="P3708" s="154"/>
    </row>
    <row r="3709" spans="3:16" hidden="1" outlineLevel="2">
      <c r="C3709" s="179">
        <v>3685</v>
      </c>
      <c r="D3709" s="195">
        <f t="shared" ca="1" si="289"/>
        <v>-0.44551758133471508</v>
      </c>
      <c r="E3709" s="195">
        <f t="shared" ca="1" si="285"/>
        <v>223.18091678680537</v>
      </c>
      <c r="F3709" s="195">
        <f t="shared" ca="1" si="286"/>
        <v>231.87781832977768</v>
      </c>
      <c r="G3709" s="195">
        <f t="shared" ca="1" si="287"/>
        <v>0</v>
      </c>
      <c r="H3709" s="195">
        <f t="shared" ca="1" si="288"/>
        <v>0</v>
      </c>
      <c r="O3709" s="154"/>
      <c r="P3709" s="154"/>
    </row>
    <row r="3710" spans="3:16" hidden="1" outlineLevel="2">
      <c r="C3710" s="179">
        <v>3686</v>
      </c>
      <c r="D3710" s="195">
        <f t="shared" ca="1" si="289"/>
        <v>-1.2585175934991872</v>
      </c>
      <c r="E3710" s="195">
        <f t="shared" ca="1" si="285"/>
        <v>186.67215024537663</v>
      </c>
      <c r="F3710" s="195">
        <f t="shared" ca="1" si="286"/>
        <v>203.67278378831392</v>
      </c>
      <c r="G3710" s="195">
        <f t="shared" ca="1" si="287"/>
        <v>0</v>
      </c>
      <c r="H3710" s="195">
        <f t="shared" ca="1" si="288"/>
        <v>0</v>
      </c>
      <c r="O3710" s="154"/>
      <c r="P3710" s="154"/>
    </row>
    <row r="3711" spans="3:16" hidden="1" outlineLevel="2">
      <c r="C3711" s="179">
        <v>3687</v>
      </c>
      <c r="D3711" s="195">
        <f t="shared" ca="1" si="289"/>
        <v>0.24562172684904551</v>
      </c>
      <c r="E3711" s="195">
        <f t="shared" ca="1" si="285"/>
        <v>259.78045688531756</v>
      </c>
      <c r="F3711" s="195">
        <f t="shared" ca="1" si="286"/>
        <v>258.90632937674872</v>
      </c>
      <c r="G3711" s="195">
        <f t="shared" ca="1" si="287"/>
        <v>9.7804568853175624</v>
      </c>
      <c r="H3711" s="195">
        <f t="shared" ca="1" si="288"/>
        <v>8.9063293767487153</v>
      </c>
      <c r="O3711" s="154"/>
      <c r="P3711" s="154"/>
    </row>
    <row r="3712" spans="3:16" hidden="1" outlineLevel="2">
      <c r="C3712" s="179">
        <v>3688</v>
      </c>
      <c r="D3712" s="195">
        <f t="shared" ca="1" si="289"/>
        <v>-1.1372098211135044</v>
      </c>
      <c r="E3712" s="195">
        <f t="shared" ca="1" si="285"/>
        <v>191.71446271082522</v>
      </c>
      <c r="F3712" s="195">
        <f t="shared" ca="1" si="286"/>
        <v>207.65262971413139</v>
      </c>
      <c r="G3712" s="195">
        <f t="shared" ca="1" si="287"/>
        <v>0</v>
      </c>
      <c r="H3712" s="195">
        <f t="shared" ca="1" si="288"/>
        <v>0</v>
      </c>
      <c r="O3712" s="154"/>
      <c r="P3712" s="154"/>
    </row>
    <row r="3713" spans="3:16" hidden="1" outlineLevel="2">
      <c r="C3713" s="179">
        <v>3689</v>
      </c>
      <c r="D3713" s="195">
        <f t="shared" ca="1" si="289"/>
        <v>1.0978143348108762</v>
      </c>
      <c r="E3713" s="195">
        <f t="shared" ca="1" si="285"/>
        <v>313.27361046764628</v>
      </c>
      <c r="F3713" s="195">
        <f t="shared" ca="1" si="286"/>
        <v>296.60892325144738</v>
      </c>
      <c r="G3713" s="195">
        <f t="shared" ca="1" si="287"/>
        <v>63.273610467646279</v>
      </c>
      <c r="H3713" s="195">
        <f t="shared" ca="1" si="288"/>
        <v>46.608923251447379</v>
      </c>
      <c r="O3713" s="154"/>
      <c r="P3713" s="154"/>
    </row>
    <row r="3714" spans="3:16" hidden="1" outlineLevel="2">
      <c r="C3714" s="179">
        <v>3690</v>
      </c>
      <c r="D3714" s="195">
        <f t="shared" ca="1" si="289"/>
        <v>-1.5573747453342326</v>
      </c>
      <c r="E3714" s="195">
        <f t="shared" ca="1" si="285"/>
        <v>174.80835612288783</v>
      </c>
      <c r="F3714" s="195">
        <f t="shared" ca="1" si="286"/>
        <v>194.19033030221857</v>
      </c>
      <c r="G3714" s="195">
        <f t="shared" ca="1" si="287"/>
        <v>0</v>
      </c>
      <c r="H3714" s="195">
        <f t="shared" ca="1" si="288"/>
        <v>0</v>
      </c>
      <c r="O3714" s="154"/>
      <c r="P3714" s="154"/>
    </row>
    <row r="3715" spans="3:16" hidden="1" outlineLevel="2">
      <c r="C3715" s="179">
        <v>3691</v>
      </c>
      <c r="D3715" s="195">
        <f t="shared" ca="1" si="289"/>
        <v>-0.24671318565542058</v>
      </c>
      <c r="E3715" s="195">
        <f t="shared" ca="1" si="285"/>
        <v>233.14560517729393</v>
      </c>
      <c r="F3715" s="195">
        <f t="shared" ca="1" si="286"/>
        <v>239.34962802949812</v>
      </c>
      <c r="G3715" s="195">
        <f t="shared" ca="1" si="287"/>
        <v>0</v>
      </c>
      <c r="H3715" s="195">
        <f t="shared" ca="1" si="288"/>
        <v>0</v>
      </c>
      <c r="O3715" s="154"/>
      <c r="P3715" s="154"/>
    </row>
    <row r="3716" spans="3:16" hidden="1" outlineLevel="2">
      <c r="C3716" s="179">
        <v>3692</v>
      </c>
      <c r="D3716" s="195">
        <f t="shared" ca="1" si="289"/>
        <v>-0.64538248029386491</v>
      </c>
      <c r="E3716" s="195">
        <f t="shared" ca="1" si="285"/>
        <v>213.59234632871903</v>
      </c>
      <c r="F3716" s="195">
        <f t="shared" ca="1" si="286"/>
        <v>224.60125598839883</v>
      </c>
      <c r="G3716" s="195">
        <f t="shared" ca="1" si="287"/>
        <v>0</v>
      </c>
      <c r="H3716" s="195">
        <f t="shared" ca="1" si="288"/>
        <v>0</v>
      </c>
      <c r="O3716" s="154"/>
      <c r="P3716" s="154"/>
    </row>
    <row r="3717" spans="3:16" hidden="1" outlineLevel="2">
      <c r="C3717" s="179">
        <v>3693</v>
      </c>
      <c r="D3717" s="195">
        <f t="shared" ca="1" si="289"/>
        <v>0.18775110327620673</v>
      </c>
      <c r="E3717" s="195">
        <f t="shared" ca="1" si="285"/>
        <v>256.49823764288709</v>
      </c>
      <c r="F3717" s="195">
        <f t="shared" ca="1" si="286"/>
        <v>256.5271164255181</v>
      </c>
      <c r="G3717" s="195">
        <f t="shared" ca="1" si="287"/>
        <v>6.4982376428870907</v>
      </c>
      <c r="H3717" s="195">
        <f t="shared" ca="1" si="288"/>
        <v>6.527116425518102</v>
      </c>
      <c r="O3717" s="154"/>
      <c r="P3717" s="154"/>
    </row>
    <row r="3718" spans="3:16" hidden="1" outlineLevel="2">
      <c r="C3718" s="179">
        <v>3694</v>
      </c>
      <c r="D3718" s="195">
        <f t="shared" ca="1" si="289"/>
        <v>-1.3117413634006538</v>
      </c>
      <c r="E3718" s="195">
        <f t="shared" ca="1" si="285"/>
        <v>184.50190224185985</v>
      </c>
      <c r="F3718" s="195">
        <f t="shared" ca="1" si="286"/>
        <v>201.95078892499902</v>
      </c>
      <c r="G3718" s="195">
        <f t="shared" ca="1" si="287"/>
        <v>0</v>
      </c>
      <c r="H3718" s="195">
        <f t="shared" ca="1" si="288"/>
        <v>0</v>
      </c>
      <c r="O3718" s="154"/>
      <c r="P3718" s="154"/>
    </row>
    <row r="3719" spans="3:16" hidden="1" outlineLevel="2">
      <c r="C3719" s="179">
        <v>3695</v>
      </c>
      <c r="D3719" s="195">
        <f t="shared" ca="1" si="289"/>
        <v>0.88987607812202751</v>
      </c>
      <c r="E3719" s="195">
        <f t="shared" ca="1" si="285"/>
        <v>299.28301562290244</v>
      </c>
      <c r="F3719" s="195">
        <f t="shared" ca="1" si="286"/>
        <v>286.93124946813145</v>
      </c>
      <c r="G3719" s="195">
        <f t="shared" ca="1" si="287"/>
        <v>49.28301562290244</v>
      </c>
      <c r="H3719" s="195">
        <f t="shared" ca="1" si="288"/>
        <v>36.931249468131455</v>
      </c>
      <c r="O3719" s="154"/>
      <c r="P3719" s="154"/>
    </row>
    <row r="3720" spans="3:16" hidden="1" outlineLevel="2">
      <c r="C3720" s="179">
        <v>3696</v>
      </c>
      <c r="D3720" s="195">
        <f t="shared" ca="1" si="289"/>
        <v>-1.1754529366679145</v>
      </c>
      <c r="E3720" s="195">
        <f t="shared" ca="1" si="285"/>
        <v>190.11030935266666</v>
      </c>
      <c r="F3720" s="195">
        <f t="shared" ca="1" si="286"/>
        <v>206.38963296184545</v>
      </c>
      <c r="G3720" s="195">
        <f t="shared" ca="1" si="287"/>
        <v>0</v>
      </c>
      <c r="H3720" s="195">
        <f t="shared" ca="1" si="288"/>
        <v>0</v>
      </c>
      <c r="O3720" s="154"/>
      <c r="P3720" s="154"/>
    </row>
    <row r="3721" spans="3:16" hidden="1" outlineLevel="2">
      <c r="C3721" s="179">
        <v>3697</v>
      </c>
      <c r="D3721" s="195">
        <f t="shared" ca="1" si="289"/>
        <v>-0.81400433909306491</v>
      </c>
      <c r="E3721" s="195">
        <f t="shared" ca="1" si="285"/>
        <v>205.82378843895737</v>
      </c>
      <c r="F3721" s="195">
        <f t="shared" ca="1" si="286"/>
        <v>218.64005779937835</v>
      </c>
      <c r="G3721" s="195">
        <f t="shared" ca="1" si="287"/>
        <v>0</v>
      </c>
      <c r="H3721" s="195">
        <f t="shared" ca="1" si="288"/>
        <v>0</v>
      </c>
      <c r="O3721" s="154"/>
      <c r="P3721" s="154"/>
    </row>
    <row r="3722" spans="3:16" hidden="1" outlineLevel="2">
      <c r="C3722" s="179">
        <v>3698</v>
      </c>
      <c r="D3722" s="195">
        <f t="shared" ca="1" si="289"/>
        <v>-2.200672990018445</v>
      </c>
      <c r="E3722" s="195">
        <f t="shared" ca="1" si="285"/>
        <v>151.76716679922643</v>
      </c>
      <c r="F3722" s="195">
        <f t="shared" ca="1" si="286"/>
        <v>175.25025534429187</v>
      </c>
      <c r="G3722" s="195">
        <f t="shared" ca="1" si="287"/>
        <v>0</v>
      </c>
      <c r="H3722" s="195">
        <f t="shared" ca="1" si="288"/>
        <v>0</v>
      </c>
      <c r="O3722" s="154"/>
      <c r="P3722" s="154"/>
    </row>
    <row r="3723" spans="3:16" hidden="1" outlineLevel="2">
      <c r="C3723" s="179">
        <v>3699</v>
      </c>
      <c r="D3723" s="195">
        <f t="shared" ca="1" si="289"/>
        <v>-0.186649420162422</v>
      </c>
      <c r="E3723" s="195">
        <f t="shared" ca="1" si="285"/>
        <v>236.24280831527264</v>
      </c>
      <c r="F3723" s="195">
        <f t="shared" ca="1" si="286"/>
        <v>241.65405674185419</v>
      </c>
      <c r="G3723" s="195">
        <f t="shared" ca="1" si="287"/>
        <v>0</v>
      </c>
      <c r="H3723" s="195">
        <f t="shared" ca="1" si="288"/>
        <v>0</v>
      </c>
      <c r="O3723" s="154"/>
      <c r="P3723" s="154"/>
    </row>
    <row r="3724" spans="3:16" hidden="1" outlineLevel="2">
      <c r="C3724" s="179">
        <v>3700</v>
      </c>
      <c r="D3724" s="195">
        <f t="shared" ca="1" si="289"/>
        <v>8.4065892972073758E-2</v>
      </c>
      <c r="E3724" s="195">
        <f t="shared" ca="1" si="285"/>
        <v>250.72093964881077</v>
      </c>
      <c r="F3724" s="195">
        <f t="shared" ca="1" si="286"/>
        <v>252.3188916874218</v>
      </c>
      <c r="G3724" s="195">
        <f t="shared" ca="1" si="287"/>
        <v>0.72093964881077</v>
      </c>
      <c r="H3724" s="195">
        <f t="shared" ca="1" si="288"/>
        <v>2.3188916874217966</v>
      </c>
      <c r="O3724" s="154"/>
      <c r="P3724" s="154"/>
    </row>
    <row r="3725" spans="3:16" hidden="1" outlineLevel="2">
      <c r="C3725" s="179">
        <v>3701</v>
      </c>
      <c r="D3725" s="195">
        <f t="shared" ca="1" si="289"/>
        <v>-0.23880672943555203</v>
      </c>
      <c r="E3725" s="195">
        <f t="shared" ca="1" si="285"/>
        <v>233.55097129854809</v>
      </c>
      <c r="F3725" s="195">
        <f t="shared" ca="1" si="286"/>
        <v>239.65170956549792</v>
      </c>
      <c r="G3725" s="195">
        <f t="shared" ca="1" si="287"/>
        <v>0</v>
      </c>
      <c r="H3725" s="195">
        <f t="shared" ca="1" si="288"/>
        <v>0</v>
      </c>
      <c r="O3725" s="154"/>
      <c r="P3725" s="154"/>
    </row>
    <row r="3726" spans="3:16" hidden="1" outlineLevel="2">
      <c r="C3726" s="179">
        <v>3702</v>
      </c>
      <c r="D3726" s="195">
        <f t="shared" ca="1" si="289"/>
        <v>1.7285833806348101</v>
      </c>
      <c r="E3726" s="195">
        <f t="shared" ca="1" si="285"/>
        <v>359.84263788283943</v>
      </c>
      <c r="F3726" s="195">
        <f t="shared" ca="1" si="286"/>
        <v>328.00850615957114</v>
      </c>
      <c r="G3726" s="195">
        <f t="shared" ca="1" si="287"/>
        <v>109.84263788283943</v>
      </c>
      <c r="H3726" s="195">
        <f t="shared" ca="1" si="288"/>
        <v>78.008506159571141</v>
      </c>
      <c r="O3726" s="154"/>
      <c r="P3726" s="154"/>
    </row>
    <row r="3727" spans="3:16" hidden="1" outlineLevel="2">
      <c r="C3727" s="179">
        <v>3703</v>
      </c>
      <c r="D3727" s="195">
        <f t="shared" ca="1" si="289"/>
        <v>-1.2113481397717147</v>
      </c>
      <c r="E3727" s="195">
        <f t="shared" ca="1" si="285"/>
        <v>188.61685588979554</v>
      </c>
      <c r="F3727" s="195">
        <f t="shared" ca="1" si="286"/>
        <v>205.21116689944205</v>
      </c>
      <c r="G3727" s="195">
        <f t="shared" ca="1" si="287"/>
        <v>0</v>
      </c>
      <c r="H3727" s="195">
        <f t="shared" ca="1" si="288"/>
        <v>0</v>
      </c>
      <c r="O3727" s="154"/>
      <c r="P3727" s="154"/>
    </row>
    <row r="3728" spans="3:16" hidden="1" outlineLevel="2">
      <c r="C3728" s="179">
        <v>3704</v>
      </c>
      <c r="D3728" s="195">
        <f t="shared" ca="1" si="289"/>
        <v>1.5144585442693876</v>
      </c>
      <c r="E3728" s="195">
        <f t="shared" ca="1" si="285"/>
        <v>343.30533235780143</v>
      </c>
      <c r="F3728" s="195">
        <f t="shared" ca="1" si="286"/>
        <v>316.99333089764264</v>
      </c>
      <c r="G3728" s="195">
        <f t="shared" ca="1" si="287"/>
        <v>93.305332357801433</v>
      </c>
      <c r="H3728" s="195">
        <f t="shared" ca="1" si="288"/>
        <v>66.993330897642636</v>
      </c>
      <c r="O3728" s="154"/>
      <c r="P3728" s="154"/>
    </row>
    <row r="3729" spans="3:16" hidden="1" outlineLevel="2">
      <c r="C3729" s="179">
        <v>3705</v>
      </c>
      <c r="D3729" s="195">
        <f t="shared" ca="1" si="289"/>
        <v>0.71669201705561059</v>
      </c>
      <c r="E3729" s="195">
        <f t="shared" ca="1" si="285"/>
        <v>288.10886465566517</v>
      </c>
      <c r="F3729" s="195">
        <f t="shared" ca="1" si="286"/>
        <v>279.11252415491742</v>
      </c>
      <c r="G3729" s="195">
        <f t="shared" ca="1" si="287"/>
        <v>38.108864655665172</v>
      </c>
      <c r="H3729" s="195">
        <f t="shared" ca="1" si="288"/>
        <v>29.112524154917423</v>
      </c>
      <c r="O3729" s="154"/>
      <c r="P3729" s="154"/>
    </row>
    <row r="3730" spans="3:16" hidden="1" outlineLevel="2">
      <c r="C3730" s="179">
        <v>3706</v>
      </c>
      <c r="D3730" s="195">
        <f t="shared" ca="1" si="289"/>
        <v>1.0777983588640816</v>
      </c>
      <c r="E3730" s="195">
        <f t="shared" ca="1" si="285"/>
        <v>311.89891333691702</v>
      </c>
      <c r="F3730" s="195">
        <f t="shared" ca="1" si="286"/>
        <v>295.6633320292147</v>
      </c>
      <c r="G3730" s="195">
        <f t="shared" ca="1" si="287"/>
        <v>61.898913336917019</v>
      </c>
      <c r="H3730" s="195">
        <f t="shared" ca="1" si="288"/>
        <v>45.6633320292147</v>
      </c>
      <c r="O3730" s="154"/>
      <c r="P3730" s="154"/>
    </row>
    <row r="3731" spans="3:16" hidden="1" outlineLevel="2">
      <c r="C3731" s="179">
        <v>3707</v>
      </c>
      <c r="D3731" s="195">
        <f t="shared" ca="1" si="289"/>
        <v>0.88512027996169529</v>
      </c>
      <c r="E3731" s="195">
        <f t="shared" ca="1" si="285"/>
        <v>298.97045110761184</v>
      </c>
      <c r="F3731" s="195">
        <f t="shared" ca="1" si="286"/>
        <v>286.71364281643503</v>
      </c>
      <c r="G3731" s="195">
        <f t="shared" ca="1" si="287"/>
        <v>48.970451107611837</v>
      </c>
      <c r="H3731" s="195">
        <f t="shared" ca="1" si="288"/>
        <v>36.713642816435026</v>
      </c>
      <c r="O3731" s="154"/>
      <c r="P3731" s="154"/>
    </row>
    <row r="3732" spans="3:16" hidden="1" outlineLevel="2">
      <c r="C3732" s="179">
        <v>3708</v>
      </c>
      <c r="D3732" s="195">
        <f t="shared" ca="1" si="289"/>
        <v>0.84679014356592019</v>
      </c>
      <c r="E3732" s="195">
        <f t="shared" ca="1" si="285"/>
        <v>296.46317462202245</v>
      </c>
      <c r="F3732" s="195">
        <f t="shared" ca="1" si="286"/>
        <v>284.96582064328226</v>
      </c>
      <c r="G3732" s="195">
        <f t="shared" ca="1" si="287"/>
        <v>46.46317462202245</v>
      </c>
      <c r="H3732" s="195">
        <f t="shared" ca="1" si="288"/>
        <v>34.965820643282257</v>
      </c>
      <c r="O3732" s="154"/>
      <c r="P3732" s="154"/>
    </row>
    <row r="3733" spans="3:16" hidden="1" outlineLevel="2">
      <c r="C3733" s="179">
        <v>3709</v>
      </c>
      <c r="D3733" s="195">
        <f t="shared" ca="1" si="289"/>
        <v>-0.10300649122589006</v>
      </c>
      <c r="E3733" s="195">
        <f t="shared" ca="1" si="285"/>
        <v>240.62453887072175</v>
      </c>
      <c r="F3733" s="195">
        <f t="shared" ca="1" si="286"/>
        <v>244.90013998880332</v>
      </c>
      <c r="G3733" s="195">
        <f t="shared" ca="1" si="287"/>
        <v>0</v>
      </c>
      <c r="H3733" s="195">
        <f t="shared" ca="1" si="288"/>
        <v>0</v>
      </c>
      <c r="O3733" s="154"/>
      <c r="P3733" s="154"/>
    </row>
    <row r="3734" spans="3:16" hidden="1" outlineLevel="2">
      <c r="C3734" s="179">
        <v>3710</v>
      </c>
      <c r="D3734" s="195">
        <f t="shared" ca="1" si="289"/>
        <v>-0.25285381294572246</v>
      </c>
      <c r="E3734" s="195">
        <f t="shared" ca="1" si="285"/>
        <v>232.8312590602616</v>
      </c>
      <c r="F3734" s="195">
        <f t="shared" ca="1" si="286"/>
        <v>239.11527615433653</v>
      </c>
      <c r="G3734" s="195">
        <f t="shared" ca="1" si="287"/>
        <v>0</v>
      </c>
      <c r="H3734" s="195">
        <f t="shared" ca="1" si="288"/>
        <v>0</v>
      </c>
      <c r="O3734" s="154"/>
      <c r="P3734" s="154"/>
    </row>
    <row r="3735" spans="3:16" hidden="1" outlineLevel="2">
      <c r="C3735" s="179">
        <v>3711</v>
      </c>
      <c r="D3735" s="195">
        <f t="shared" ca="1" si="289"/>
        <v>0.44790112317064823</v>
      </c>
      <c r="E3735" s="195">
        <f t="shared" ca="1" si="285"/>
        <v>271.58653954389138</v>
      </c>
      <c r="F3735" s="195">
        <f t="shared" ca="1" si="286"/>
        <v>267.39727285055488</v>
      </c>
      <c r="G3735" s="195">
        <f t="shared" ca="1" si="287"/>
        <v>21.586539543891377</v>
      </c>
      <c r="H3735" s="195">
        <f t="shared" ca="1" si="288"/>
        <v>17.397272850554884</v>
      </c>
      <c r="O3735" s="154"/>
      <c r="P3735" s="154"/>
    </row>
    <row r="3736" spans="3:16" hidden="1" outlineLevel="2">
      <c r="C3736" s="179">
        <v>3712</v>
      </c>
      <c r="D3736" s="195">
        <f t="shared" ca="1" si="289"/>
        <v>-0.18524327520991968</v>
      </c>
      <c r="E3736" s="195">
        <f t="shared" ca="1" si="285"/>
        <v>236.31580730462042</v>
      </c>
      <c r="F3736" s="195">
        <f t="shared" ca="1" si="286"/>
        <v>241.70827037729927</v>
      </c>
      <c r="G3736" s="195">
        <f t="shared" ca="1" si="287"/>
        <v>0</v>
      </c>
      <c r="H3736" s="195">
        <f t="shared" ca="1" si="288"/>
        <v>0</v>
      </c>
      <c r="O3736" s="154"/>
      <c r="P3736" s="154"/>
    </row>
    <row r="3737" spans="3:16" hidden="1" outlineLevel="2">
      <c r="C3737" s="179">
        <v>3713</v>
      </c>
      <c r="D3737" s="195">
        <f t="shared" ca="1" si="289"/>
        <v>-0.50874688455589656</v>
      </c>
      <c r="E3737" s="195">
        <f t="shared" ref="E3737:E3800" ca="1" si="290">$H$9 * EXP(($H$17 - $H$18 - ($H$11^2)/2)*$H$14 + $H$11*SQRT($H$14)*D3737)</f>
        <v>220.10182026644404</v>
      </c>
      <c r="F3737" s="195">
        <f t="shared" ref="F3737:F3800" ca="1" si="291">$H$9 * EXP(($H$17 - $H$18 - ($H$12^2)/2)*$H$14 + $H$12*SQRT($H$14)*D3737)</f>
        <v>229.55066629944795</v>
      </c>
      <c r="G3737" s="195">
        <f t="shared" ref="G3737:G3800" ca="1" si="292">MAX(E3737-$H$16, 0)</f>
        <v>0</v>
      </c>
      <c r="H3737" s="195">
        <f t="shared" ref="H3737:H3800" ca="1" si="293">MAX(F3737-$H$16, 0)</f>
        <v>0</v>
      </c>
      <c r="O3737" s="154"/>
      <c r="P3737" s="154"/>
    </row>
    <row r="3738" spans="3:16" hidden="1" outlineLevel="2">
      <c r="C3738" s="179">
        <v>3714</v>
      </c>
      <c r="D3738" s="195">
        <f t="shared" ref="D3738:D3801" ca="1" si="294">_xlfn.NORM.S.INV(RAND())</f>
        <v>-0.48830905059742269</v>
      </c>
      <c r="E3738" s="195">
        <f t="shared" ca="1" si="290"/>
        <v>221.09241276953028</v>
      </c>
      <c r="F3738" s="195">
        <f t="shared" ca="1" si="291"/>
        <v>230.3003140468185</v>
      </c>
      <c r="G3738" s="195">
        <f t="shared" ca="1" si="292"/>
        <v>0</v>
      </c>
      <c r="H3738" s="195">
        <f t="shared" ca="1" si="293"/>
        <v>0</v>
      </c>
      <c r="O3738" s="154"/>
      <c r="P3738" s="154"/>
    </row>
    <row r="3739" spans="3:16" hidden="1" outlineLevel="2">
      <c r="C3739" s="179">
        <v>3715</v>
      </c>
      <c r="D3739" s="195">
        <f t="shared" ca="1" si="294"/>
        <v>-0.58070622183775167</v>
      </c>
      <c r="E3739" s="195">
        <f t="shared" ca="1" si="290"/>
        <v>216.64924500582489</v>
      </c>
      <c r="F3739" s="195">
        <f t="shared" ca="1" si="291"/>
        <v>226.93060776422908</v>
      </c>
      <c r="G3739" s="195">
        <f t="shared" ca="1" si="292"/>
        <v>0</v>
      </c>
      <c r="H3739" s="195">
        <f t="shared" ca="1" si="293"/>
        <v>0</v>
      </c>
      <c r="O3739" s="154"/>
      <c r="P3739" s="154"/>
    </row>
    <row r="3740" spans="3:16" hidden="1" outlineLevel="2">
      <c r="C3740" s="179">
        <v>3716</v>
      </c>
      <c r="D3740" s="195">
        <f t="shared" ca="1" si="294"/>
        <v>0.82351439902992551</v>
      </c>
      <c r="E3740" s="195">
        <f t="shared" ca="1" si="290"/>
        <v>294.95091840786324</v>
      </c>
      <c r="F3740" s="195">
        <f t="shared" ca="1" si="291"/>
        <v>283.90966980590309</v>
      </c>
      <c r="G3740" s="195">
        <f t="shared" ca="1" si="292"/>
        <v>44.950918407863242</v>
      </c>
      <c r="H3740" s="195">
        <f t="shared" ca="1" si="293"/>
        <v>33.909669805903093</v>
      </c>
      <c r="O3740" s="154"/>
      <c r="P3740" s="154"/>
    </row>
    <row r="3741" spans="3:16" hidden="1" outlineLevel="2">
      <c r="C3741" s="179">
        <v>3717</v>
      </c>
      <c r="D3741" s="195">
        <f t="shared" ca="1" si="294"/>
        <v>0.11121330453521266</v>
      </c>
      <c r="E3741" s="195">
        <f t="shared" ca="1" si="290"/>
        <v>252.22088683340797</v>
      </c>
      <c r="F3741" s="195">
        <f t="shared" ca="1" si="291"/>
        <v>253.41399371918556</v>
      </c>
      <c r="G3741" s="195">
        <f t="shared" ca="1" si="292"/>
        <v>2.2208868334079739</v>
      </c>
      <c r="H3741" s="195">
        <f t="shared" ca="1" si="293"/>
        <v>3.4139937191855552</v>
      </c>
      <c r="O3741" s="154"/>
      <c r="P3741" s="154"/>
    </row>
    <row r="3742" spans="3:16" hidden="1" outlineLevel="2">
      <c r="C3742" s="179">
        <v>3718</v>
      </c>
      <c r="D3742" s="195">
        <f t="shared" ca="1" si="294"/>
        <v>0.22376404448704112</v>
      </c>
      <c r="E3742" s="195">
        <f t="shared" ca="1" si="290"/>
        <v>258.53585851352392</v>
      </c>
      <c r="F3742" s="195">
        <f t="shared" ca="1" si="291"/>
        <v>258.0051204925536</v>
      </c>
      <c r="G3742" s="195">
        <f t="shared" ca="1" si="292"/>
        <v>8.5358585135239196</v>
      </c>
      <c r="H3742" s="195">
        <f t="shared" ca="1" si="293"/>
        <v>8.0051204925536013</v>
      </c>
      <c r="O3742" s="154"/>
      <c r="P3742" s="154"/>
    </row>
    <row r="3743" spans="3:16" hidden="1" outlineLevel="2">
      <c r="C3743" s="179">
        <v>3719</v>
      </c>
      <c r="D3743" s="195">
        <f t="shared" ca="1" si="294"/>
        <v>-0.6587274951622023</v>
      </c>
      <c r="E3743" s="195">
        <f t="shared" ca="1" si="290"/>
        <v>212.9669875173941</v>
      </c>
      <c r="F3743" s="195">
        <f t="shared" ca="1" si="291"/>
        <v>224.12361160212924</v>
      </c>
      <c r="G3743" s="195">
        <f t="shared" ca="1" si="292"/>
        <v>0</v>
      </c>
      <c r="H3743" s="195">
        <f t="shared" ca="1" si="293"/>
        <v>0</v>
      </c>
      <c r="O3743" s="154"/>
      <c r="P3743" s="154"/>
    </row>
    <row r="3744" spans="3:16" hidden="1" outlineLevel="2">
      <c r="C3744" s="179">
        <v>3720</v>
      </c>
      <c r="D3744" s="195">
        <f t="shared" ca="1" si="294"/>
        <v>-1.541975215922158</v>
      </c>
      <c r="E3744" s="195">
        <f t="shared" ca="1" si="290"/>
        <v>175.40082512895805</v>
      </c>
      <c r="F3744" s="195">
        <f t="shared" ca="1" si="291"/>
        <v>194.66797421930468</v>
      </c>
      <c r="G3744" s="195">
        <f t="shared" ca="1" si="292"/>
        <v>0</v>
      </c>
      <c r="H3744" s="195">
        <f t="shared" ca="1" si="293"/>
        <v>0</v>
      </c>
      <c r="O3744" s="154"/>
      <c r="P3744" s="154"/>
    </row>
    <row r="3745" spans="3:16" hidden="1" outlineLevel="2">
      <c r="C3745" s="179">
        <v>3721</v>
      </c>
      <c r="D3745" s="195">
        <f t="shared" ca="1" si="294"/>
        <v>-0.25139897268619499</v>
      </c>
      <c r="E3745" s="195">
        <f t="shared" ca="1" si="290"/>
        <v>232.90569575478224</v>
      </c>
      <c r="F3745" s="195">
        <f t="shared" ca="1" si="291"/>
        <v>239.17077815887848</v>
      </c>
      <c r="G3745" s="195">
        <f t="shared" ca="1" si="292"/>
        <v>0</v>
      </c>
      <c r="H3745" s="195">
        <f t="shared" ca="1" si="293"/>
        <v>0</v>
      </c>
      <c r="O3745" s="154"/>
      <c r="P3745" s="154"/>
    </row>
    <row r="3746" spans="3:16" hidden="1" outlineLevel="2">
      <c r="C3746" s="179">
        <v>3722</v>
      </c>
      <c r="D3746" s="195">
        <f t="shared" ca="1" si="294"/>
        <v>0.32229287067842033</v>
      </c>
      <c r="E3746" s="195">
        <f t="shared" ca="1" si="290"/>
        <v>264.19374878592726</v>
      </c>
      <c r="F3746" s="195">
        <f t="shared" ca="1" si="291"/>
        <v>262.09249917638573</v>
      </c>
      <c r="G3746" s="195">
        <f t="shared" ca="1" si="292"/>
        <v>14.193748785927255</v>
      </c>
      <c r="H3746" s="195">
        <f t="shared" ca="1" si="293"/>
        <v>12.092499176385729</v>
      </c>
      <c r="O3746" s="154"/>
      <c r="P3746" s="154"/>
    </row>
    <row r="3747" spans="3:16" hidden="1" outlineLevel="2">
      <c r="C3747" s="179">
        <v>3723</v>
      </c>
      <c r="D3747" s="195">
        <f t="shared" ca="1" si="294"/>
        <v>-0.93157281563479843</v>
      </c>
      <c r="E3747" s="195">
        <f t="shared" ca="1" si="290"/>
        <v>200.57510557506092</v>
      </c>
      <c r="F3747" s="195">
        <f t="shared" ca="1" si="291"/>
        <v>214.57758990499079</v>
      </c>
      <c r="G3747" s="195">
        <f t="shared" ca="1" si="292"/>
        <v>0</v>
      </c>
      <c r="H3747" s="195">
        <f t="shared" ca="1" si="293"/>
        <v>0</v>
      </c>
      <c r="O3747" s="154"/>
      <c r="P3747" s="154"/>
    </row>
    <row r="3748" spans="3:16" hidden="1" outlineLevel="2">
      <c r="C3748" s="179">
        <v>3724</v>
      </c>
      <c r="D3748" s="195">
        <f t="shared" ca="1" si="294"/>
        <v>1.9738713279328413</v>
      </c>
      <c r="E3748" s="195">
        <f t="shared" ca="1" si="290"/>
        <v>379.76795793082113</v>
      </c>
      <c r="F3748" s="195">
        <f t="shared" ca="1" si="291"/>
        <v>341.09796435331538</v>
      </c>
      <c r="G3748" s="195">
        <f t="shared" ca="1" si="292"/>
        <v>129.76795793082113</v>
      </c>
      <c r="H3748" s="195">
        <f t="shared" ca="1" si="293"/>
        <v>91.097964353315376</v>
      </c>
      <c r="O3748" s="154"/>
      <c r="P3748" s="154"/>
    </row>
    <row r="3749" spans="3:16" hidden="1" outlineLevel="2">
      <c r="C3749" s="179">
        <v>3725</v>
      </c>
      <c r="D3749" s="195">
        <f t="shared" ca="1" si="294"/>
        <v>1.5564806009154433</v>
      </c>
      <c r="E3749" s="195">
        <f t="shared" ca="1" si="290"/>
        <v>346.48971585234727</v>
      </c>
      <c r="F3749" s="195">
        <f t="shared" ca="1" si="291"/>
        <v>319.12548978226704</v>
      </c>
      <c r="G3749" s="195">
        <f t="shared" ca="1" si="292"/>
        <v>96.489715852347274</v>
      </c>
      <c r="H3749" s="195">
        <f t="shared" ca="1" si="293"/>
        <v>69.125489782267039</v>
      </c>
      <c r="O3749" s="154"/>
      <c r="P3749" s="154"/>
    </row>
    <row r="3750" spans="3:16" hidden="1" outlineLevel="2">
      <c r="C3750" s="179">
        <v>3726</v>
      </c>
      <c r="D3750" s="195">
        <f t="shared" ca="1" si="294"/>
        <v>0.83742902211640813</v>
      </c>
      <c r="E3750" s="195">
        <f t="shared" ca="1" si="290"/>
        <v>295.85404018230855</v>
      </c>
      <c r="F3750" s="195">
        <f t="shared" ca="1" si="291"/>
        <v>284.54058265754276</v>
      </c>
      <c r="G3750" s="195">
        <f t="shared" ca="1" si="292"/>
        <v>45.854040182308552</v>
      </c>
      <c r="H3750" s="195">
        <f t="shared" ca="1" si="293"/>
        <v>34.540582657542757</v>
      </c>
      <c r="O3750" s="154"/>
      <c r="P3750" s="154"/>
    </row>
    <row r="3751" spans="3:16" hidden="1" outlineLevel="2">
      <c r="C3751" s="179">
        <v>3727</v>
      </c>
      <c r="D3751" s="195">
        <f t="shared" ca="1" si="294"/>
        <v>-0.78733383157710013</v>
      </c>
      <c r="E3751" s="195">
        <f t="shared" ca="1" si="290"/>
        <v>207.03344199145988</v>
      </c>
      <c r="F3751" s="195">
        <f t="shared" ca="1" si="291"/>
        <v>219.57228306799917</v>
      </c>
      <c r="G3751" s="195">
        <f t="shared" ca="1" si="292"/>
        <v>0</v>
      </c>
      <c r="H3751" s="195">
        <f t="shared" ca="1" si="293"/>
        <v>0</v>
      </c>
      <c r="O3751" s="154"/>
      <c r="P3751" s="154"/>
    </row>
    <row r="3752" spans="3:16" hidden="1" outlineLevel="2">
      <c r="C3752" s="179">
        <v>3728</v>
      </c>
      <c r="D3752" s="195">
        <f t="shared" ca="1" si="294"/>
        <v>1.798294312203307</v>
      </c>
      <c r="E3752" s="195">
        <f t="shared" ca="1" si="290"/>
        <v>365.39662382734048</v>
      </c>
      <c r="F3752" s="195">
        <f t="shared" ca="1" si="291"/>
        <v>331.67658550851081</v>
      </c>
      <c r="G3752" s="195">
        <f t="shared" ca="1" si="292"/>
        <v>115.39662382734048</v>
      </c>
      <c r="H3752" s="195">
        <f t="shared" ca="1" si="293"/>
        <v>81.676585508510811</v>
      </c>
      <c r="O3752" s="154"/>
      <c r="P3752" s="154"/>
    </row>
    <row r="3753" spans="3:16" hidden="1" outlineLevel="2">
      <c r="C3753" s="179">
        <v>3729</v>
      </c>
      <c r="D3753" s="195">
        <f t="shared" ca="1" si="294"/>
        <v>0.73479328316254666</v>
      </c>
      <c r="E3753" s="195">
        <f t="shared" ca="1" si="290"/>
        <v>289.25699330034826</v>
      </c>
      <c r="F3753" s="195">
        <f t="shared" ca="1" si="291"/>
        <v>279.91966831887908</v>
      </c>
      <c r="G3753" s="195">
        <f t="shared" ca="1" si="292"/>
        <v>39.256993300348256</v>
      </c>
      <c r="H3753" s="195">
        <f t="shared" ca="1" si="293"/>
        <v>29.919668318879076</v>
      </c>
      <c r="O3753" s="154"/>
      <c r="P3753" s="154"/>
    </row>
    <row r="3754" spans="3:16" hidden="1" outlineLevel="2">
      <c r="C3754" s="179">
        <v>3730</v>
      </c>
      <c r="D3754" s="195">
        <f t="shared" ca="1" si="294"/>
        <v>0.79712687037027985</v>
      </c>
      <c r="E3754" s="195">
        <f t="shared" ca="1" si="290"/>
        <v>293.24581319731561</v>
      </c>
      <c r="F3754" s="195">
        <f t="shared" ca="1" si="291"/>
        <v>282.71705342181883</v>
      </c>
      <c r="G3754" s="195">
        <f t="shared" ca="1" si="292"/>
        <v>43.245813197315613</v>
      </c>
      <c r="H3754" s="195">
        <f t="shared" ca="1" si="293"/>
        <v>32.717053421818832</v>
      </c>
      <c r="O3754" s="154"/>
      <c r="P3754" s="154"/>
    </row>
    <row r="3755" spans="3:16" hidden="1" outlineLevel="2">
      <c r="C3755" s="179">
        <v>3731</v>
      </c>
      <c r="D3755" s="195">
        <f t="shared" ca="1" si="294"/>
        <v>0.14161191738806389</v>
      </c>
      <c r="E3755" s="195">
        <f t="shared" ca="1" si="290"/>
        <v>253.91112159220012</v>
      </c>
      <c r="F3755" s="195">
        <f t="shared" ca="1" si="291"/>
        <v>254.64588805938888</v>
      </c>
      <c r="G3755" s="195">
        <f t="shared" ca="1" si="292"/>
        <v>3.9111215922001179</v>
      </c>
      <c r="H3755" s="195">
        <f t="shared" ca="1" si="293"/>
        <v>4.6458880593888807</v>
      </c>
      <c r="O3755" s="154"/>
      <c r="P3755" s="154"/>
    </row>
    <row r="3756" spans="3:16" hidden="1" outlineLevel="2">
      <c r="C3756" s="179">
        <v>3732</v>
      </c>
      <c r="D3756" s="195">
        <f t="shared" ca="1" si="294"/>
        <v>0.36314753171478159</v>
      </c>
      <c r="E3756" s="195">
        <f t="shared" ca="1" si="290"/>
        <v>266.57593594027912</v>
      </c>
      <c r="F3756" s="195">
        <f t="shared" ca="1" si="291"/>
        <v>263.80625070258981</v>
      </c>
      <c r="G3756" s="195">
        <f t="shared" ca="1" si="292"/>
        <v>16.575935940279123</v>
      </c>
      <c r="H3756" s="195">
        <f t="shared" ca="1" si="293"/>
        <v>13.806250702589807</v>
      </c>
      <c r="O3756" s="154"/>
      <c r="P3756" s="154"/>
    </row>
    <row r="3757" spans="3:16" hidden="1" outlineLevel="2">
      <c r="C3757" s="179">
        <v>3733</v>
      </c>
      <c r="D3757" s="195">
        <f t="shared" ca="1" si="294"/>
        <v>0.27861167428052336</v>
      </c>
      <c r="E3757" s="195">
        <f t="shared" ca="1" si="290"/>
        <v>261.6702927703314</v>
      </c>
      <c r="F3757" s="195">
        <f t="shared" ca="1" si="291"/>
        <v>260.27249462347555</v>
      </c>
      <c r="G3757" s="195">
        <f t="shared" ca="1" si="292"/>
        <v>11.6702927703314</v>
      </c>
      <c r="H3757" s="195">
        <f t="shared" ca="1" si="293"/>
        <v>10.272494623475552</v>
      </c>
      <c r="O3757" s="154"/>
      <c r="P3757" s="154"/>
    </row>
    <row r="3758" spans="3:16" hidden="1" outlineLevel="2">
      <c r="C3758" s="179">
        <v>3734</v>
      </c>
      <c r="D3758" s="195">
        <f t="shared" ca="1" si="294"/>
        <v>-0.89086194883236702</v>
      </c>
      <c r="E3758" s="195">
        <f t="shared" ca="1" si="290"/>
        <v>202.37726097519521</v>
      </c>
      <c r="F3758" s="195">
        <f t="shared" ca="1" si="291"/>
        <v>215.97570001680651</v>
      </c>
      <c r="G3758" s="195">
        <f t="shared" ca="1" si="292"/>
        <v>0</v>
      </c>
      <c r="H3758" s="195">
        <f t="shared" ca="1" si="293"/>
        <v>0</v>
      </c>
      <c r="O3758" s="154"/>
      <c r="P3758" s="154"/>
    </row>
    <row r="3759" spans="3:16" hidden="1" outlineLevel="2">
      <c r="C3759" s="179">
        <v>3735</v>
      </c>
      <c r="D3759" s="195">
        <f t="shared" ca="1" si="294"/>
        <v>0.2258317085878056</v>
      </c>
      <c r="E3759" s="195">
        <f t="shared" ca="1" si="290"/>
        <v>258.65333758279763</v>
      </c>
      <c r="F3759" s="195">
        <f t="shared" ca="1" si="291"/>
        <v>258.09023734945106</v>
      </c>
      <c r="G3759" s="195">
        <f t="shared" ca="1" si="292"/>
        <v>8.6533375827976329</v>
      </c>
      <c r="H3759" s="195">
        <f t="shared" ca="1" si="293"/>
        <v>8.0902373494510584</v>
      </c>
      <c r="O3759" s="154"/>
      <c r="P3759" s="154"/>
    </row>
    <row r="3760" spans="3:16" hidden="1" outlineLevel="2">
      <c r="C3760" s="179">
        <v>3736</v>
      </c>
      <c r="D3760" s="195">
        <f t="shared" ca="1" si="294"/>
        <v>1.6576000070364978</v>
      </c>
      <c r="E3760" s="195">
        <f t="shared" ca="1" si="290"/>
        <v>354.27401170252517</v>
      </c>
      <c r="F3760" s="195">
        <f t="shared" ca="1" si="291"/>
        <v>324.31515358855461</v>
      </c>
      <c r="G3760" s="195">
        <f t="shared" ca="1" si="292"/>
        <v>104.27401170252517</v>
      </c>
      <c r="H3760" s="195">
        <f t="shared" ca="1" si="293"/>
        <v>74.315153588554608</v>
      </c>
      <c r="O3760" s="154"/>
      <c r="P3760" s="154"/>
    </row>
    <row r="3761" spans="3:16" hidden="1" outlineLevel="2">
      <c r="C3761" s="179">
        <v>3737</v>
      </c>
      <c r="D3761" s="195">
        <f t="shared" ca="1" si="294"/>
        <v>1.9797910832138126</v>
      </c>
      <c r="E3761" s="195">
        <f t="shared" ca="1" si="290"/>
        <v>380.26222947434229</v>
      </c>
      <c r="F3761" s="195">
        <f t="shared" ca="1" si="291"/>
        <v>341.42023711508767</v>
      </c>
      <c r="G3761" s="195">
        <f t="shared" ca="1" si="292"/>
        <v>130.26222947434229</v>
      </c>
      <c r="H3761" s="195">
        <f t="shared" ca="1" si="293"/>
        <v>91.420237115087673</v>
      </c>
      <c r="O3761" s="154"/>
      <c r="P3761" s="154"/>
    </row>
    <row r="3762" spans="3:16" hidden="1" outlineLevel="2">
      <c r="C3762" s="179">
        <v>3738</v>
      </c>
      <c r="D3762" s="195">
        <f t="shared" ca="1" si="294"/>
        <v>-0.36748906667582215</v>
      </c>
      <c r="E3762" s="195">
        <f t="shared" ca="1" si="290"/>
        <v>227.0401371356148</v>
      </c>
      <c r="F3762" s="195">
        <f t="shared" ca="1" si="291"/>
        <v>234.782201888136</v>
      </c>
      <c r="G3762" s="195">
        <f t="shared" ca="1" si="292"/>
        <v>0</v>
      </c>
      <c r="H3762" s="195">
        <f t="shared" ca="1" si="293"/>
        <v>0</v>
      </c>
      <c r="O3762" s="154"/>
      <c r="P3762" s="154"/>
    </row>
    <row r="3763" spans="3:16" hidden="1" outlineLevel="2">
      <c r="C3763" s="179">
        <v>3739</v>
      </c>
      <c r="D3763" s="195">
        <f t="shared" ca="1" si="294"/>
        <v>-0.54102538148374091</v>
      </c>
      <c r="E3763" s="195">
        <f t="shared" ca="1" si="290"/>
        <v>218.54636012010309</v>
      </c>
      <c r="F3763" s="195">
        <f t="shared" ca="1" si="291"/>
        <v>228.37167711775712</v>
      </c>
      <c r="G3763" s="195">
        <f t="shared" ca="1" si="292"/>
        <v>0</v>
      </c>
      <c r="H3763" s="195">
        <f t="shared" ca="1" si="293"/>
        <v>0</v>
      </c>
      <c r="O3763" s="154"/>
      <c r="P3763" s="154"/>
    </row>
    <row r="3764" spans="3:16" hidden="1" outlineLevel="2">
      <c r="C3764" s="179">
        <v>3740</v>
      </c>
      <c r="D3764" s="195">
        <f t="shared" ca="1" si="294"/>
        <v>1.1822771340159393</v>
      </c>
      <c r="E3764" s="195">
        <f t="shared" ca="1" si="290"/>
        <v>319.1415598510925</v>
      </c>
      <c r="F3764" s="195">
        <f t="shared" ca="1" si="291"/>
        <v>300.63252027461408</v>
      </c>
      <c r="G3764" s="195">
        <f t="shared" ca="1" si="292"/>
        <v>69.141559851092495</v>
      </c>
      <c r="H3764" s="195">
        <f t="shared" ca="1" si="293"/>
        <v>50.63252027461408</v>
      </c>
      <c r="O3764" s="154"/>
      <c r="P3764" s="154"/>
    </row>
    <row r="3765" spans="3:16" hidden="1" outlineLevel="2">
      <c r="C3765" s="179">
        <v>3741</v>
      </c>
      <c r="D3765" s="195">
        <f t="shared" ca="1" si="294"/>
        <v>-1.611148544268133</v>
      </c>
      <c r="E3765" s="195">
        <f t="shared" ca="1" si="290"/>
        <v>172.75515771262889</v>
      </c>
      <c r="F3765" s="195">
        <f t="shared" ca="1" si="291"/>
        <v>192.53161247475029</v>
      </c>
      <c r="G3765" s="195">
        <f t="shared" ca="1" si="292"/>
        <v>0</v>
      </c>
      <c r="H3765" s="195">
        <f t="shared" ca="1" si="293"/>
        <v>0</v>
      </c>
      <c r="O3765" s="154"/>
      <c r="P3765" s="154"/>
    </row>
    <row r="3766" spans="3:16" hidden="1" outlineLevel="2">
      <c r="C3766" s="179">
        <v>3742</v>
      </c>
      <c r="D3766" s="195">
        <f t="shared" ca="1" si="294"/>
        <v>0.92435364767135031</v>
      </c>
      <c r="E3766" s="195">
        <f t="shared" ca="1" si="290"/>
        <v>301.55877200360527</v>
      </c>
      <c r="F3766" s="195">
        <f t="shared" ca="1" si="291"/>
        <v>288.51375418742049</v>
      </c>
      <c r="G3766" s="195">
        <f t="shared" ca="1" si="292"/>
        <v>51.55877200360527</v>
      </c>
      <c r="H3766" s="195">
        <f t="shared" ca="1" si="293"/>
        <v>38.513754187420489</v>
      </c>
      <c r="O3766" s="154"/>
      <c r="P3766" s="154"/>
    </row>
    <row r="3767" spans="3:16" hidden="1" outlineLevel="2">
      <c r="C3767" s="179">
        <v>3743</v>
      </c>
      <c r="D3767" s="195">
        <f t="shared" ca="1" si="294"/>
        <v>-1.5072691278360129</v>
      </c>
      <c r="E3767" s="195">
        <f t="shared" ca="1" si="290"/>
        <v>176.74345179337908</v>
      </c>
      <c r="F3767" s="195">
        <f t="shared" ca="1" si="291"/>
        <v>195.74875750246201</v>
      </c>
      <c r="G3767" s="195">
        <f t="shared" ca="1" si="292"/>
        <v>0</v>
      </c>
      <c r="H3767" s="195">
        <f t="shared" ca="1" si="293"/>
        <v>0</v>
      </c>
      <c r="O3767" s="154"/>
      <c r="P3767" s="154"/>
    </row>
    <row r="3768" spans="3:16" hidden="1" outlineLevel="2">
      <c r="C3768" s="179">
        <v>3744</v>
      </c>
      <c r="D3768" s="195">
        <f t="shared" ca="1" si="294"/>
        <v>-0.89115556001871155</v>
      </c>
      <c r="E3768" s="195">
        <f t="shared" ca="1" si="290"/>
        <v>202.36420584004725</v>
      </c>
      <c r="F3768" s="195">
        <f t="shared" ca="1" si="291"/>
        <v>215.96558415344188</v>
      </c>
      <c r="G3768" s="195">
        <f t="shared" ca="1" si="292"/>
        <v>0</v>
      </c>
      <c r="H3768" s="195">
        <f t="shared" ca="1" si="293"/>
        <v>0</v>
      </c>
      <c r="O3768" s="154"/>
      <c r="P3768" s="154"/>
    </row>
    <row r="3769" spans="3:16" hidden="1" outlineLevel="2">
      <c r="C3769" s="179">
        <v>3745</v>
      </c>
      <c r="D3769" s="195">
        <f t="shared" ca="1" si="294"/>
        <v>-0.80375426819734963</v>
      </c>
      <c r="E3769" s="195">
        <f t="shared" ca="1" si="290"/>
        <v>206.28784683546959</v>
      </c>
      <c r="F3769" s="195">
        <f t="shared" ca="1" si="291"/>
        <v>218.99786358683096</v>
      </c>
      <c r="G3769" s="195">
        <f t="shared" ca="1" si="292"/>
        <v>0</v>
      </c>
      <c r="H3769" s="195">
        <f t="shared" ca="1" si="293"/>
        <v>0</v>
      </c>
      <c r="O3769" s="154"/>
      <c r="P3769" s="154"/>
    </row>
    <row r="3770" spans="3:16" hidden="1" outlineLevel="2">
      <c r="C3770" s="179">
        <v>3746</v>
      </c>
      <c r="D3770" s="195">
        <f t="shared" ca="1" si="294"/>
        <v>-0.14881851352584902</v>
      </c>
      <c r="E3770" s="195">
        <f t="shared" ca="1" si="290"/>
        <v>238.21465253856834</v>
      </c>
      <c r="F3770" s="195">
        <f t="shared" ca="1" si="291"/>
        <v>243.11686578096061</v>
      </c>
      <c r="G3770" s="195">
        <f t="shared" ca="1" si="292"/>
        <v>0</v>
      </c>
      <c r="H3770" s="195">
        <f t="shared" ca="1" si="293"/>
        <v>0</v>
      </c>
      <c r="O3770" s="154"/>
      <c r="P3770" s="154"/>
    </row>
    <row r="3771" spans="3:16" hidden="1" outlineLevel="2">
      <c r="C3771" s="179">
        <v>3747</v>
      </c>
      <c r="D3771" s="195">
        <f t="shared" ca="1" si="294"/>
        <v>-0.77565293330893459</v>
      </c>
      <c r="E3771" s="195">
        <f t="shared" ca="1" si="290"/>
        <v>207.56547090534113</v>
      </c>
      <c r="F3771" s="195">
        <f t="shared" ca="1" si="291"/>
        <v>219.98182096615591</v>
      </c>
      <c r="G3771" s="195">
        <f t="shared" ca="1" si="292"/>
        <v>0</v>
      </c>
      <c r="H3771" s="195">
        <f t="shared" ca="1" si="293"/>
        <v>0</v>
      </c>
      <c r="O3771" s="154"/>
      <c r="P3771" s="154"/>
    </row>
    <row r="3772" spans="3:16" hidden="1" outlineLevel="2">
      <c r="C3772" s="179">
        <v>3748</v>
      </c>
      <c r="D3772" s="195">
        <f t="shared" ca="1" si="294"/>
        <v>-0.130590233858076</v>
      </c>
      <c r="E3772" s="195">
        <f t="shared" ca="1" si="290"/>
        <v>239.17062459250567</v>
      </c>
      <c r="F3772" s="195">
        <f t="shared" ca="1" si="291"/>
        <v>243.82485722126509</v>
      </c>
      <c r="G3772" s="195">
        <f t="shared" ca="1" si="292"/>
        <v>0</v>
      </c>
      <c r="H3772" s="195">
        <f t="shared" ca="1" si="293"/>
        <v>0</v>
      </c>
      <c r="O3772" s="154"/>
      <c r="P3772" s="154"/>
    </row>
    <row r="3773" spans="3:16" hidden="1" outlineLevel="2">
      <c r="C3773" s="179">
        <v>3749</v>
      </c>
      <c r="D3773" s="195">
        <f t="shared" ca="1" si="294"/>
        <v>2.3477945223533712</v>
      </c>
      <c r="E3773" s="195">
        <f t="shared" ca="1" si="290"/>
        <v>412.28597448399768</v>
      </c>
      <c r="F3773" s="195">
        <f t="shared" ca="1" si="291"/>
        <v>362.06391776667817</v>
      </c>
      <c r="G3773" s="195">
        <f t="shared" ca="1" si="292"/>
        <v>162.28597448399768</v>
      </c>
      <c r="H3773" s="195">
        <f t="shared" ca="1" si="293"/>
        <v>112.06391776667817</v>
      </c>
      <c r="O3773" s="154"/>
      <c r="P3773" s="154"/>
    </row>
    <row r="3774" spans="3:16" hidden="1" outlineLevel="2">
      <c r="C3774" s="179">
        <v>3750</v>
      </c>
      <c r="D3774" s="195">
        <f t="shared" ca="1" si="294"/>
        <v>-1.082053884694246</v>
      </c>
      <c r="E3774" s="195">
        <f t="shared" ca="1" si="290"/>
        <v>194.05191304199917</v>
      </c>
      <c r="F3774" s="195">
        <f t="shared" ca="1" si="291"/>
        <v>209.48780431917092</v>
      </c>
      <c r="G3774" s="195">
        <f t="shared" ca="1" si="292"/>
        <v>0</v>
      </c>
      <c r="H3774" s="195">
        <f t="shared" ca="1" si="293"/>
        <v>0</v>
      </c>
      <c r="O3774" s="154"/>
      <c r="P3774" s="154"/>
    </row>
    <row r="3775" spans="3:16" hidden="1" outlineLevel="2">
      <c r="C3775" s="179">
        <v>3751</v>
      </c>
      <c r="D3775" s="195">
        <f t="shared" ca="1" si="294"/>
        <v>-0.23449659924215016</v>
      </c>
      <c r="E3775" s="195">
        <f t="shared" ca="1" si="290"/>
        <v>233.77224958045062</v>
      </c>
      <c r="F3775" s="195">
        <f t="shared" ca="1" si="291"/>
        <v>239.81654701012906</v>
      </c>
      <c r="G3775" s="195">
        <f t="shared" ca="1" si="292"/>
        <v>0</v>
      </c>
      <c r="H3775" s="195">
        <f t="shared" ca="1" si="293"/>
        <v>0</v>
      </c>
      <c r="O3775" s="154"/>
      <c r="P3775" s="154"/>
    </row>
    <row r="3776" spans="3:16" hidden="1" outlineLevel="2">
      <c r="C3776" s="179">
        <v>3752</v>
      </c>
      <c r="D3776" s="195">
        <f t="shared" ca="1" si="294"/>
        <v>-7.0559067984918747E-2</v>
      </c>
      <c r="E3776" s="195">
        <f t="shared" ca="1" si="290"/>
        <v>242.3461307467735</v>
      </c>
      <c r="F3776" s="195">
        <f t="shared" ca="1" si="291"/>
        <v>246.1710926634334</v>
      </c>
      <c r="G3776" s="195">
        <f t="shared" ca="1" si="292"/>
        <v>0</v>
      </c>
      <c r="H3776" s="195">
        <f t="shared" ca="1" si="293"/>
        <v>0</v>
      </c>
      <c r="O3776" s="154"/>
      <c r="P3776" s="154"/>
    </row>
    <row r="3777" spans="3:16" hidden="1" outlineLevel="2">
      <c r="C3777" s="179">
        <v>3753</v>
      </c>
      <c r="D3777" s="195">
        <f t="shared" ca="1" si="294"/>
        <v>-6.6966969620374295E-2</v>
      </c>
      <c r="E3777" s="195">
        <f t="shared" ca="1" si="290"/>
        <v>242.53747559437878</v>
      </c>
      <c r="F3777" s="195">
        <f t="shared" ca="1" si="291"/>
        <v>246.31219862130061</v>
      </c>
      <c r="G3777" s="195">
        <f t="shared" ca="1" si="292"/>
        <v>0</v>
      </c>
      <c r="H3777" s="195">
        <f t="shared" ca="1" si="293"/>
        <v>0</v>
      </c>
      <c r="O3777" s="154"/>
      <c r="P3777" s="154"/>
    </row>
    <row r="3778" spans="3:16" hidden="1" outlineLevel="2">
      <c r="C3778" s="179">
        <v>3754</v>
      </c>
      <c r="D3778" s="195">
        <f t="shared" ca="1" si="294"/>
        <v>-0.6417682722638236</v>
      </c>
      <c r="E3778" s="195">
        <f t="shared" ca="1" si="290"/>
        <v>213.76202699053513</v>
      </c>
      <c r="F3778" s="195">
        <f t="shared" ca="1" si="291"/>
        <v>224.7307907022805</v>
      </c>
      <c r="G3778" s="195">
        <f t="shared" ca="1" si="292"/>
        <v>0</v>
      </c>
      <c r="H3778" s="195">
        <f t="shared" ca="1" si="293"/>
        <v>0</v>
      </c>
      <c r="O3778" s="154"/>
      <c r="P3778" s="154"/>
    </row>
    <row r="3779" spans="3:16" hidden="1" outlineLevel="2">
      <c r="C3779" s="179">
        <v>3755</v>
      </c>
      <c r="D3779" s="195">
        <f t="shared" ca="1" si="294"/>
        <v>-0.99896729131919548</v>
      </c>
      <c r="E3779" s="195">
        <f t="shared" ca="1" si="290"/>
        <v>197.62694638418378</v>
      </c>
      <c r="F3779" s="195">
        <f t="shared" ca="1" si="291"/>
        <v>212.28296458420152</v>
      </c>
      <c r="G3779" s="195">
        <f t="shared" ca="1" si="292"/>
        <v>0</v>
      </c>
      <c r="H3779" s="195">
        <f t="shared" ca="1" si="293"/>
        <v>0</v>
      </c>
      <c r="O3779" s="154"/>
      <c r="P3779" s="154"/>
    </row>
    <row r="3780" spans="3:16" hidden="1" outlineLevel="2">
      <c r="C3780" s="179">
        <v>3756</v>
      </c>
      <c r="D3780" s="195">
        <f t="shared" ca="1" si="294"/>
        <v>-0.821810798090855</v>
      </c>
      <c r="E3780" s="195">
        <f t="shared" ca="1" si="290"/>
        <v>205.47106175024339</v>
      </c>
      <c r="F3780" s="195">
        <f t="shared" ca="1" si="291"/>
        <v>218.36794494449109</v>
      </c>
      <c r="G3780" s="195">
        <f t="shared" ca="1" si="292"/>
        <v>0</v>
      </c>
      <c r="H3780" s="195">
        <f t="shared" ca="1" si="293"/>
        <v>0</v>
      </c>
      <c r="O3780" s="154"/>
      <c r="P3780" s="154"/>
    </row>
    <row r="3781" spans="3:16" hidden="1" outlineLevel="2">
      <c r="C3781" s="179">
        <v>3757</v>
      </c>
      <c r="D3781" s="195">
        <f t="shared" ca="1" si="294"/>
        <v>0.85113819541731284</v>
      </c>
      <c r="E3781" s="195">
        <f t="shared" ca="1" si="290"/>
        <v>296.74653165934075</v>
      </c>
      <c r="F3781" s="195">
        <f t="shared" ca="1" si="291"/>
        <v>285.1635511841825</v>
      </c>
      <c r="G3781" s="195">
        <f t="shared" ca="1" si="292"/>
        <v>46.746531659340747</v>
      </c>
      <c r="H3781" s="195">
        <f t="shared" ca="1" si="293"/>
        <v>35.163551184182495</v>
      </c>
      <c r="O3781" s="154"/>
      <c r="P3781" s="154"/>
    </row>
    <row r="3782" spans="3:16" hidden="1" outlineLevel="2">
      <c r="C3782" s="179">
        <v>3758</v>
      </c>
      <c r="D3782" s="195">
        <f t="shared" ca="1" si="294"/>
        <v>0.77895757281156375</v>
      </c>
      <c r="E3782" s="195">
        <f t="shared" ca="1" si="290"/>
        <v>292.07748611031087</v>
      </c>
      <c r="F3782" s="195">
        <f t="shared" ca="1" si="291"/>
        <v>281.89878360696594</v>
      </c>
      <c r="G3782" s="195">
        <f t="shared" ca="1" si="292"/>
        <v>42.077486110310872</v>
      </c>
      <c r="H3782" s="195">
        <f t="shared" ca="1" si="293"/>
        <v>31.898783606965935</v>
      </c>
      <c r="O3782" s="154"/>
      <c r="P3782" s="154"/>
    </row>
    <row r="3783" spans="3:16" hidden="1" outlineLevel="2">
      <c r="C3783" s="179">
        <v>3759</v>
      </c>
      <c r="D3783" s="195">
        <f t="shared" ca="1" si="294"/>
        <v>0.44251390448097583</v>
      </c>
      <c r="E3783" s="195">
        <f t="shared" ca="1" si="290"/>
        <v>271.26526455768584</v>
      </c>
      <c r="F3783" s="195">
        <f t="shared" ca="1" si="291"/>
        <v>267.16756776425382</v>
      </c>
      <c r="G3783" s="195">
        <f t="shared" ca="1" si="292"/>
        <v>21.265264557685839</v>
      </c>
      <c r="H3783" s="195">
        <f t="shared" ca="1" si="293"/>
        <v>17.167567764253818</v>
      </c>
      <c r="O3783" s="154"/>
      <c r="P3783" s="154"/>
    </row>
    <row r="3784" spans="3:16" hidden="1" outlineLevel="2">
      <c r="C3784" s="179">
        <v>3760</v>
      </c>
      <c r="D3784" s="195">
        <f t="shared" ca="1" si="294"/>
        <v>0.12638267158330094</v>
      </c>
      <c r="E3784" s="195">
        <f t="shared" ca="1" si="290"/>
        <v>253.06292837668659</v>
      </c>
      <c r="F3784" s="195">
        <f t="shared" ca="1" si="291"/>
        <v>254.02798086378365</v>
      </c>
      <c r="G3784" s="195">
        <f t="shared" ca="1" si="292"/>
        <v>3.0629283766865854</v>
      </c>
      <c r="H3784" s="195">
        <f t="shared" ca="1" si="293"/>
        <v>4.0279808637836538</v>
      </c>
      <c r="O3784" s="154"/>
      <c r="P3784" s="154"/>
    </row>
    <row r="3785" spans="3:16" hidden="1" outlineLevel="2">
      <c r="C3785" s="179">
        <v>3761</v>
      </c>
      <c r="D3785" s="195">
        <f t="shared" ca="1" si="294"/>
        <v>7.9659314072712262E-2</v>
      </c>
      <c r="E3785" s="195">
        <f t="shared" ca="1" si="290"/>
        <v>250.47831048456621</v>
      </c>
      <c r="F3785" s="195">
        <f t="shared" ca="1" si="291"/>
        <v>252.14158124348225</v>
      </c>
      <c r="G3785" s="195">
        <f t="shared" ca="1" si="292"/>
        <v>0.47831048456620806</v>
      </c>
      <c r="H3785" s="195">
        <f t="shared" ca="1" si="293"/>
        <v>2.1415812434822499</v>
      </c>
      <c r="O3785" s="154"/>
      <c r="P3785" s="154"/>
    </row>
    <row r="3786" spans="3:16" hidden="1" outlineLevel="2">
      <c r="C3786" s="179">
        <v>3762</v>
      </c>
      <c r="D3786" s="195">
        <f t="shared" ca="1" si="294"/>
        <v>0.40159456100997476</v>
      </c>
      <c r="E3786" s="195">
        <f t="shared" ca="1" si="290"/>
        <v>268.83735175137332</v>
      </c>
      <c r="F3786" s="195">
        <f t="shared" ca="1" si="291"/>
        <v>265.42924139993573</v>
      </c>
      <c r="G3786" s="195">
        <f t="shared" ca="1" si="292"/>
        <v>18.837351751373319</v>
      </c>
      <c r="H3786" s="195">
        <f t="shared" ca="1" si="293"/>
        <v>15.429241399935734</v>
      </c>
      <c r="O3786" s="154"/>
      <c r="P3786" s="154"/>
    </row>
    <row r="3787" spans="3:16" hidden="1" outlineLevel="2">
      <c r="C3787" s="179">
        <v>3763</v>
      </c>
      <c r="D3787" s="195">
        <f t="shared" ca="1" si="294"/>
        <v>0.80919722105461533</v>
      </c>
      <c r="E3787" s="195">
        <f t="shared" ca="1" si="290"/>
        <v>294.02454657317543</v>
      </c>
      <c r="F3787" s="195">
        <f t="shared" ca="1" si="291"/>
        <v>283.26196461248168</v>
      </c>
      <c r="G3787" s="195">
        <f t="shared" ca="1" si="292"/>
        <v>44.024546573175428</v>
      </c>
      <c r="H3787" s="195">
        <f t="shared" ca="1" si="293"/>
        <v>33.261964612481677</v>
      </c>
      <c r="O3787" s="154"/>
      <c r="P3787" s="154"/>
    </row>
    <row r="3788" spans="3:16" hidden="1" outlineLevel="2">
      <c r="C3788" s="179">
        <v>3764</v>
      </c>
      <c r="D3788" s="195">
        <f t="shared" ca="1" si="294"/>
        <v>0.42387028050103898</v>
      </c>
      <c r="E3788" s="195">
        <f t="shared" ca="1" si="290"/>
        <v>270.15635431729038</v>
      </c>
      <c r="F3788" s="195">
        <f t="shared" ca="1" si="291"/>
        <v>266.37414613339882</v>
      </c>
      <c r="G3788" s="195">
        <f t="shared" ca="1" si="292"/>
        <v>20.156354317290379</v>
      </c>
      <c r="H3788" s="195">
        <f t="shared" ca="1" si="293"/>
        <v>16.374146133398824</v>
      </c>
      <c r="O3788" s="154"/>
      <c r="P3788" s="154"/>
    </row>
    <row r="3789" spans="3:16" hidden="1" outlineLevel="2">
      <c r="C3789" s="179">
        <v>3765</v>
      </c>
      <c r="D3789" s="195">
        <f t="shared" ca="1" si="294"/>
        <v>-0.91393498939820772</v>
      </c>
      <c r="E3789" s="195">
        <f t="shared" ca="1" si="290"/>
        <v>201.35390378024607</v>
      </c>
      <c r="F3789" s="195">
        <f t="shared" ca="1" si="291"/>
        <v>215.18220111460917</v>
      </c>
      <c r="G3789" s="195">
        <f t="shared" ca="1" si="292"/>
        <v>0</v>
      </c>
      <c r="H3789" s="195">
        <f t="shared" ca="1" si="293"/>
        <v>0</v>
      </c>
      <c r="O3789" s="154"/>
      <c r="P3789" s="154"/>
    </row>
    <row r="3790" spans="3:16" hidden="1" outlineLevel="2">
      <c r="C3790" s="179">
        <v>3766</v>
      </c>
      <c r="D3790" s="195">
        <f t="shared" ca="1" si="294"/>
        <v>-0.75042855260360219</v>
      </c>
      <c r="E3790" s="195">
        <f t="shared" ca="1" si="290"/>
        <v>208.71903231189839</v>
      </c>
      <c r="F3790" s="195">
        <f t="shared" ca="1" si="291"/>
        <v>220.8688075124345</v>
      </c>
      <c r="G3790" s="195">
        <f t="shared" ca="1" si="292"/>
        <v>0</v>
      </c>
      <c r="H3790" s="195">
        <f t="shared" ca="1" si="293"/>
        <v>0</v>
      </c>
      <c r="O3790" s="154"/>
      <c r="P3790" s="154"/>
    </row>
    <row r="3791" spans="3:16" hidden="1" outlineLevel="2">
      <c r="C3791" s="179">
        <v>3767</v>
      </c>
      <c r="D3791" s="195">
        <f t="shared" ca="1" si="294"/>
        <v>-0.86920050788277148</v>
      </c>
      <c r="E3791" s="195">
        <f t="shared" ca="1" si="290"/>
        <v>203.34274260992413</v>
      </c>
      <c r="F3791" s="195">
        <f t="shared" ca="1" si="291"/>
        <v>216.72331579796773</v>
      </c>
      <c r="G3791" s="195">
        <f t="shared" ca="1" si="292"/>
        <v>0</v>
      </c>
      <c r="H3791" s="195">
        <f t="shared" ca="1" si="293"/>
        <v>0</v>
      </c>
      <c r="O3791" s="154"/>
      <c r="P3791" s="154"/>
    </row>
    <row r="3792" spans="3:16" hidden="1" outlineLevel="2">
      <c r="C3792" s="179">
        <v>3768</v>
      </c>
      <c r="D3792" s="195">
        <f t="shared" ca="1" si="294"/>
        <v>1.5520130538231973</v>
      </c>
      <c r="E3792" s="195">
        <f t="shared" ca="1" si="290"/>
        <v>346.14977181771155</v>
      </c>
      <c r="F3792" s="195">
        <f t="shared" ca="1" si="291"/>
        <v>318.89813111230882</v>
      </c>
      <c r="G3792" s="195">
        <f t="shared" ca="1" si="292"/>
        <v>96.149771817711553</v>
      </c>
      <c r="H3792" s="195">
        <f t="shared" ca="1" si="293"/>
        <v>68.898131112308818</v>
      </c>
      <c r="O3792" s="154"/>
      <c r="P3792" s="154"/>
    </row>
    <row r="3793" spans="3:16" hidden="1" outlineLevel="2">
      <c r="C3793" s="179">
        <v>3769</v>
      </c>
      <c r="D3793" s="195">
        <f t="shared" ca="1" si="294"/>
        <v>0.39787112930428725</v>
      </c>
      <c r="E3793" s="195">
        <f t="shared" ca="1" si="290"/>
        <v>268.61750683141719</v>
      </c>
      <c r="F3793" s="195">
        <f t="shared" ca="1" si="291"/>
        <v>265.27162593805724</v>
      </c>
      <c r="G3793" s="195">
        <f t="shared" ca="1" si="292"/>
        <v>18.617506831417188</v>
      </c>
      <c r="H3793" s="195">
        <f t="shared" ca="1" si="293"/>
        <v>15.271625938057241</v>
      </c>
      <c r="O3793" s="154"/>
      <c r="P3793" s="154"/>
    </row>
    <row r="3794" spans="3:16" hidden="1" outlineLevel="2">
      <c r="C3794" s="179">
        <v>3770</v>
      </c>
      <c r="D3794" s="195">
        <f t="shared" ca="1" si="294"/>
        <v>9.4260253056743168E-2</v>
      </c>
      <c r="E3794" s="195">
        <f t="shared" ca="1" si="290"/>
        <v>251.28314906557193</v>
      </c>
      <c r="F3794" s="195">
        <f t="shared" ca="1" si="291"/>
        <v>252.72956697108484</v>
      </c>
      <c r="G3794" s="195">
        <f t="shared" ca="1" si="292"/>
        <v>1.2831490655719335</v>
      </c>
      <c r="H3794" s="195">
        <f t="shared" ca="1" si="293"/>
        <v>2.7295669710848358</v>
      </c>
      <c r="O3794" s="154"/>
      <c r="P3794" s="154"/>
    </row>
    <row r="3795" spans="3:16" hidden="1" outlineLevel="2">
      <c r="C3795" s="179">
        <v>3771</v>
      </c>
      <c r="D3795" s="195">
        <f t="shared" ca="1" si="294"/>
        <v>-0.82622252811602404</v>
      </c>
      <c r="E3795" s="195">
        <f t="shared" ca="1" si="290"/>
        <v>205.2719897444191</v>
      </c>
      <c r="F3795" s="195">
        <f t="shared" ca="1" si="291"/>
        <v>218.21431331571813</v>
      </c>
      <c r="G3795" s="195">
        <f t="shared" ca="1" si="292"/>
        <v>0</v>
      </c>
      <c r="H3795" s="195">
        <f t="shared" ca="1" si="293"/>
        <v>0</v>
      </c>
      <c r="O3795" s="154"/>
      <c r="P3795" s="154"/>
    </row>
    <row r="3796" spans="3:16" hidden="1" outlineLevel="2">
      <c r="C3796" s="179">
        <v>3772</v>
      </c>
      <c r="D3796" s="195">
        <f t="shared" ca="1" si="294"/>
        <v>-0.83477453359219622</v>
      </c>
      <c r="E3796" s="195">
        <f t="shared" ca="1" si="290"/>
        <v>204.88664381721429</v>
      </c>
      <c r="F3796" s="195">
        <f t="shared" ca="1" si="291"/>
        <v>217.91681081160135</v>
      </c>
      <c r="G3796" s="195">
        <f t="shared" ca="1" si="292"/>
        <v>0</v>
      </c>
      <c r="H3796" s="195">
        <f t="shared" ca="1" si="293"/>
        <v>0</v>
      </c>
      <c r="O3796" s="154"/>
      <c r="P3796" s="154"/>
    </row>
    <row r="3797" spans="3:16" hidden="1" outlineLevel="2">
      <c r="C3797" s="179">
        <v>3773</v>
      </c>
      <c r="D3797" s="195">
        <f t="shared" ca="1" si="294"/>
        <v>-0.31960298466090797</v>
      </c>
      <c r="E3797" s="195">
        <f t="shared" ca="1" si="290"/>
        <v>229.44151052500266</v>
      </c>
      <c r="F3797" s="195">
        <f t="shared" ca="1" si="291"/>
        <v>236.58260597366146</v>
      </c>
      <c r="G3797" s="195">
        <f t="shared" ca="1" si="292"/>
        <v>0</v>
      </c>
      <c r="H3797" s="195">
        <f t="shared" ca="1" si="293"/>
        <v>0</v>
      </c>
      <c r="O3797" s="154"/>
      <c r="P3797" s="154"/>
    </row>
    <row r="3798" spans="3:16" hidden="1" outlineLevel="2">
      <c r="C3798" s="179">
        <v>3774</v>
      </c>
      <c r="D3798" s="195">
        <f t="shared" ca="1" si="294"/>
        <v>-1.1585929955391319</v>
      </c>
      <c r="E3798" s="195">
        <f t="shared" ca="1" si="290"/>
        <v>190.81585877122649</v>
      </c>
      <c r="F3798" s="195">
        <f t="shared" ca="1" si="291"/>
        <v>206.94549081470882</v>
      </c>
      <c r="G3798" s="195">
        <f t="shared" ca="1" si="292"/>
        <v>0</v>
      </c>
      <c r="H3798" s="195">
        <f t="shared" ca="1" si="293"/>
        <v>0</v>
      </c>
      <c r="O3798" s="154"/>
      <c r="P3798" s="154"/>
    </row>
    <row r="3799" spans="3:16" hidden="1" outlineLevel="2">
      <c r="C3799" s="179">
        <v>3775</v>
      </c>
      <c r="D3799" s="195">
        <f t="shared" ca="1" si="294"/>
        <v>-0.34397810878442858</v>
      </c>
      <c r="E3799" s="195">
        <f t="shared" ca="1" si="290"/>
        <v>228.2159988197146</v>
      </c>
      <c r="F3799" s="195">
        <f t="shared" ca="1" si="291"/>
        <v>235.66444002895793</v>
      </c>
      <c r="G3799" s="195">
        <f t="shared" ca="1" si="292"/>
        <v>0</v>
      </c>
      <c r="H3799" s="195">
        <f t="shared" ca="1" si="293"/>
        <v>0</v>
      </c>
      <c r="O3799" s="154"/>
      <c r="P3799" s="154"/>
    </row>
    <row r="3800" spans="3:16" hidden="1" outlineLevel="2">
      <c r="C3800" s="179">
        <v>3776</v>
      </c>
      <c r="D3800" s="195">
        <f t="shared" ca="1" si="294"/>
        <v>0.96371732449897174</v>
      </c>
      <c r="E3800" s="195">
        <f t="shared" ca="1" si="290"/>
        <v>304.17820993986504</v>
      </c>
      <c r="F3800" s="195">
        <f t="shared" ca="1" si="291"/>
        <v>290.33120274142976</v>
      </c>
      <c r="G3800" s="195">
        <f t="shared" ca="1" si="292"/>
        <v>54.178209939865042</v>
      </c>
      <c r="H3800" s="195">
        <f t="shared" ca="1" si="293"/>
        <v>40.331202741429763</v>
      </c>
      <c r="O3800" s="154"/>
      <c r="P3800" s="154"/>
    </row>
    <row r="3801" spans="3:16" hidden="1" outlineLevel="2">
      <c r="C3801" s="179">
        <v>3777</v>
      </c>
      <c r="D3801" s="195">
        <f t="shared" ca="1" si="294"/>
        <v>-1.1746410157887086</v>
      </c>
      <c r="E3801" s="195">
        <f t="shared" ref="E3801:E3864" ca="1" si="295">$H$9 * EXP(($H$17 - $H$18 - ($H$11^2)/2)*$H$14 + $H$11*SQRT($H$14)*D3801)</f>
        <v>190.14422648961246</v>
      </c>
      <c r="F3801" s="195">
        <f t="shared" ref="F3801:F3864" ca="1" si="296">$H$9 * EXP(($H$17 - $H$18 - ($H$12^2)/2)*$H$14 + $H$12*SQRT($H$14)*D3801)</f>
        <v>206.41636704853596</v>
      </c>
      <c r="G3801" s="195">
        <f t="shared" ref="G3801:G3864" ca="1" si="297">MAX(E3801-$H$16, 0)</f>
        <v>0</v>
      </c>
      <c r="H3801" s="195">
        <f t="shared" ref="H3801:H3864" ca="1" si="298">MAX(F3801-$H$16, 0)</f>
        <v>0</v>
      </c>
      <c r="O3801" s="154"/>
      <c r="P3801" s="154"/>
    </row>
    <row r="3802" spans="3:16" hidden="1" outlineLevel="2">
      <c r="C3802" s="179">
        <v>3778</v>
      </c>
      <c r="D3802" s="195">
        <f t="shared" ref="D3802:D3865" ca="1" si="299">_xlfn.NORM.S.INV(RAND())</f>
        <v>-1.0603302230759533</v>
      </c>
      <c r="E3802" s="195">
        <f t="shared" ca="1" si="295"/>
        <v>194.98034245159022</v>
      </c>
      <c r="F3802" s="195">
        <f t="shared" ca="1" si="296"/>
        <v>210.21504833706584</v>
      </c>
      <c r="G3802" s="195">
        <f t="shared" ca="1" si="297"/>
        <v>0</v>
      </c>
      <c r="H3802" s="195">
        <f t="shared" ca="1" si="298"/>
        <v>0</v>
      </c>
      <c r="O3802" s="154"/>
      <c r="P3802" s="154"/>
    </row>
    <row r="3803" spans="3:16" hidden="1" outlineLevel="2">
      <c r="C3803" s="179">
        <v>3779</v>
      </c>
      <c r="D3803" s="195">
        <f t="shared" ca="1" si="299"/>
        <v>1.3931090243739579</v>
      </c>
      <c r="E3803" s="195">
        <f t="shared" ca="1" si="295"/>
        <v>334.27293824632318</v>
      </c>
      <c r="F3803" s="195">
        <f t="shared" ca="1" si="296"/>
        <v>310.91580325996847</v>
      </c>
      <c r="G3803" s="195">
        <f t="shared" ca="1" si="297"/>
        <v>84.272938246323179</v>
      </c>
      <c r="H3803" s="195">
        <f t="shared" ca="1" si="298"/>
        <v>60.91580325996847</v>
      </c>
      <c r="O3803" s="154"/>
      <c r="P3803" s="154"/>
    </row>
    <row r="3804" spans="3:16" hidden="1" outlineLevel="2">
      <c r="C3804" s="179">
        <v>3780</v>
      </c>
      <c r="D3804" s="195">
        <f t="shared" ca="1" si="299"/>
        <v>1.5730017296840431</v>
      </c>
      <c r="E3804" s="195">
        <f t="shared" ca="1" si="295"/>
        <v>347.74974214094931</v>
      </c>
      <c r="F3804" s="195">
        <f t="shared" ca="1" si="296"/>
        <v>319.96767823309909</v>
      </c>
      <c r="G3804" s="195">
        <f t="shared" ca="1" si="297"/>
        <v>97.749742140949309</v>
      </c>
      <c r="H3804" s="195">
        <f t="shared" ca="1" si="298"/>
        <v>69.967678233099093</v>
      </c>
      <c r="O3804" s="154"/>
      <c r="P3804" s="154"/>
    </row>
    <row r="3805" spans="3:16" hidden="1" outlineLevel="2">
      <c r="C3805" s="179">
        <v>3781</v>
      </c>
      <c r="D3805" s="195">
        <f t="shared" ca="1" si="299"/>
        <v>-0.20444533202703766</v>
      </c>
      <c r="E3805" s="195">
        <f t="shared" ca="1" si="295"/>
        <v>235.32089277944661</v>
      </c>
      <c r="F3805" s="195">
        <f t="shared" ca="1" si="296"/>
        <v>240.96898878849856</v>
      </c>
      <c r="G3805" s="195">
        <f t="shared" ca="1" si="297"/>
        <v>0</v>
      </c>
      <c r="H3805" s="195">
        <f t="shared" ca="1" si="298"/>
        <v>0</v>
      </c>
      <c r="O3805" s="154"/>
      <c r="P3805" s="154"/>
    </row>
    <row r="3806" spans="3:16" hidden="1" outlineLevel="2">
      <c r="C3806" s="179">
        <v>3782</v>
      </c>
      <c r="D3806" s="195">
        <f t="shared" ca="1" si="299"/>
        <v>-0.66888207906039665</v>
      </c>
      <c r="E3806" s="195">
        <f t="shared" ca="1" si="295"/>
        <v>212.49236198551887</v>
      </c>
      <c r="F3806" s="195">
        <f t="shared" ca="1" si="296"/>
        <v>223.76083968112587</v>
      </c>
      <c r="G3806" s="195">
        <f t="shared" ca="1" si="297"/>
        <v>0</v>
      </c>
      <c r="H3806" s="195">
        <f t="shared" ca="1" si="298"/>
        <v>0</v>
      </c>
      <c r="O3806" s="154"/>
      <c r="P3806" s="154"/>
    </row>
    <row r="3807" spans="3:16" hidden="1" outlineLevel="2">
      <c r="C3807" s="179">
        <v>3783</v>
      </c>
      <c r="D3807" s="195">
        <f t="shared" ca="1" si="299"/>
        <v>1.202879239358313</v>
      </c>
      <c r="E3807" s="195">
        <f t="shared" ca="1" si="295"/>
        <v>320.58946244568574</v>
      </c>
      <c r="F3807" s="195">
        <f t="shared" ca="1" si="296"/>
        <v>301.6222054633966</v>
      </c>
      <c r="G3807" s="195">
        <f t="shared" ca="1" si="297"/>
        <v>70.58946244568574</v>
      </c>
      <c r="H3807" s="195">
        <f t="shared" ca="1" si="298"/>
        <v>51.622205463396597</v>
      </c>
      <c r="O3807" s="154"/>
      <c r="P3807" s="154"/>
    </row>
    <row r="3808" spans="3:16" hidden="1" outlineLevel="2">
      <c r="C3808" s="179">
        <v>3784</v>
      </c>
      <c r="D3808" s="195">
        <f t="shared" ca="1" si="299"/>
        <v>2.0816128771546158</v>
      </c>
      <c r="E3808" s="195">
        <f t="shared" ca="1" si="295"/>
        <v>388.86527150356494</v>
      </c>
      <c r="F3808" s="195">
        <f t="shared" ca="1" si="296"/>
        <v>347.01134176220376</v>
      </c>
      <c r="G3808" s="195">
        <f t="shared" ca="1" si="297"/>
        <v>138.86527150356494</v>
      </c>
      <c r="H3808" s="195">
        <f t="shared" ca="1" si="298"/>
        <v>97.011341762203756</v>
      </c>
      <c r="O3808" s="154"/>
      <c r="P3808" s="154"/>
    </row>
    <row r="3809" spans="3:16" hidden="1" outlineLevel="2">
      <c r="C3809" s="179">
        <v>3785</v>
      </c>
      <c r="D3809" s="195">
        <f t="shared" ca="1" si="299"/>
        <v>-0.25145987093810812</v>
      </c>
      <c r="E3809" s="195">
        <f t="shared" ca="1" si="295"/>
        <v>232.90257942723244</v>
      </c>
      <c r="F3809" s="195">
        <f t="shared" ca="1" si="296"/>
        <v>239.16845463858022</v>
      </c>
      <c r="G3809" s="195">
        <f t="shared" ca="1" si="297"/>
        <v>0</v>
      </c>
      <c r="H3809" s="195">
        <f t="shared" ca="1" si="298"/>
        <v>0</v>
      </c>
      <c r="O3809" s="154"/>
      <c r="P3809" s="154"/>
    </row>
    <row r="3810" spans="3:16" hidden="1" outlineLevel="2">
      <c r="C3810" s="179">
        <v>3786</v>
      </c>
      <c r="D3810" s="195">
        <f t="shared" ca="1" si="299"/>
        <v>-1.2431739204787877E-2</v>
      </c>
      <c r="E3810" s="195">
        <f t="shared" ca="1" si="295"/>
        <v>245.46110003506598</v>
      </c>
      <c r="F3810" s="195">
        <f t="shared" ca="1" si="296"/>
        <v>248.46443135914447</v>
      </c>
      <c r="G3810" s="195">
        <f t="shared" ca="1" si="297"/>
        <v>0</v>
      </c>
      <c r="H3810" s="195">
        <f t="shared" ca="1" si="298"/>
        <v>0</v>
      </c>
      <c r="O3810" s="154"/>
      <c r="P3810" s="154"/>
    </row>
    <row r="3811" spans="3:16" hidden="1" outlineLevel="2">
      <c r="C3811" s="179">
        <v>3787</v>
      </c>
      <c r="D3811" s="195">
        <f t="shared" ca="1" si="299"/>
        <v>-0.39067346542134096</v>
      </c>
      <c r="E3811" s="195">
        <f t="shared" ca="1" si="295"/>
        <v>225.88654078510007</v>
      </c>
      <c r="F3811" s="195">
        <f t="shared" ca="1" si="296"/>
        <v>233.9154520604323</v>
      </c>
      <c r="G3811" s="195">
        <f t="shared" ca="1" si="297"/>
        <v>0</v>
      </c>
      <c r="H3811" s="195">
        <f t="shared" ca="1" si="298"/>
        <v>0</v>
      </c>
      <c r="O3811" s="154"/>
      <c r="P3811" s="154"/>
    </row>
    <row r="3812" spans="3:16" hidden="1" outlineLevel="2">
      <c r="C3812" s="179">
        <v>3788</v>
      </c>
      <c r="D3812" s="195">
        <f t="shared" ca="1" si="299"/>
        <v>-0.47087206513513541</v>
      </c>
      <c r="E3812" s="195">
        <f t="shared" ca="1" si="295"/>
        <v>221.94108210240017</v>
      </c>
      <c r="F3812" s="195">
        <f t="shared" ca="1" si="296"/>
        <v>230.94182746857115</v>
      </c>
      <c r="G3812" s="195">
        <f t="shared" ca="1" si="297"/>
        <v>0</v>
      </c>
      <c r="H3812" s="195">
        <f t="shared" ca="1" si="298"/>
        <v>0</v>
      </c>
      <c r="O3812" s="154"/>
      <c r="P3812" s="154"/>
    </row>
    <row r="3813" spans="3:16" hidden="1" outlineLevel="2">
      <c r="C3813" s="179">
        <v>3789</v>
      </c>
      <c r="D3813" s="195">
        <f t="shared" ca="1" si="299"/>
        <v>-2.2271601575196316</v>
      </c>
      <c r="E3813" s="195">
        <f t="shared" ca="1" si="295"/>
        <v>150.88650064423064</v>
      </c>
      <c r="F3813" s="195">
        <f t="shared" ca="1" si="296"/>
        <v>174.51130952400294</v>
      </c>
      <c r="G3813" s="195">
        <f t="shared" ca="1" si="297"/>
        <v>0</v>
      </c>
      <c r="H3813" s="195">
        <f t="shared" ca="1" si="298"/>
        <v>0</v>
      </c>
      <c r="O3813" s="154"/>
      <c r="P3813" s="154"/>
    </row>
    <row r="3814" spans="3:16" hidden="1" outlineLevel="2">
      <c r="C3814" s="179">
        <v>3790</v>
      </c>
      <c r="D3814" s="195">
        <f t="shared" ca="1" si="299"/>
        <v>0.7563888033928039</v>
      </c>
      <c r="E3814" s="195">
        <f t="shared" ca="1" si="295"/>
        <v>290.63274275943741</v>
      </c>
      <c r="F3814" s="195">
        <f t="shared" ca="1" si="296"/>
        <v>280.88567699561122</v>
      </c>
      <c r="G3814" s="195">
        <f t="shared" ca="1" si="297"/>
        <v>40.632742759437406</v>
      </c>
      <c r="H3814" s="195">
        <f t="shared" ca="1" si="298"/>
        <v>30.88567699561122</v>
      </c>
      <c r="O3814" s="154"/>
      <c r="P3814" s="154"/>
    </row>
    <row r="3815" spans="3:16" hidden="1" outlineLevel="2">
      <c r="C3815" s="179">
        <v>3791</v>
      </c>
      <c r="D3815" s="195">
        <f t="shared" ca="1" si="299"/>
        <v>1.8461638240731923</v>
      </c>
      <c r="E3815" s="195">
        <f t="shared" ca="1" si="295"/>
        <v>369.26003103358528</v>
      </c>
      <c r="F3815" s="195">
        <f t="shared" ca="1" si="296"/>
        <v>334.21913111386442</v>
      </c>
      <c r="G3815" s="195">
        <f t="shared" ca="1" si="297"/>
        <v>119.26003103358528</v>
      </c>
      <c r="H3815" s="195">
        <f t="shared" ca="1" si="298"/>
        <v>84.219131113864421</v>
      </c>
      <c r="O3815" s="154"/>
      <c r="P3815" s="154"/>
    </row>
    <row r="3816" spans="3:16" hidden="1" outlineLevel="2">
      <c r="C3816" s="179">
        <v>3792</v>
      </c>
      <c r="D3816" s="195">
        <f t="shared" ca="1" si="299"/>
        <v>1.4107372268024625E-2</v>
      </c>
      <c r="E3816" s="195">
        <f t="shared" ca="1" si="295"/>
        <v>246.89657934504621</v>
      </c>
      <c r="F3816" s="195">
        <f t="shared" ca="1" si="296"/>
        <v>249.51858984087252</v>
      </c>
      <c r="G3816" s="195">
        <f t="shared" ca="1" si="297"/>
        <v>0</v>
      </c>
      <c r="H3816" s="195">
        <f t="shared" ca="1" si="298"/>
        <v>0</v>
      </c>
      <c r="O3816" s="154"/>
      <c r="P3816" s="154"/>
    </row>
    <row r="3817" spans="3:16" hidden="1" outlineLevel="2">
      <c r="C3817" s="179">
        <v>3793</v>
      </c>
      <c r="D3817" s="195">
        <f t="shared" ca="1" si="299"/>
        <v>-0.88328080010081322</v>
      </c>
      <c r="E3817" s="195">
        <f t="shared" ca="1" si="295"/>
        <v>202.71464114407416</v>
      </c>
      <c r="F3817" s="195">
        <f t="shared" ca="1" si="296"/>
        <v>216.23705945596089</v>
      </c>
      <c r="G3817" s="195">
        <f t="shared" ca="1" si="297"/>
        <v>0</v>
      </c>
      <c r="H3817" s="195">
        <f t="shared" ca="1" si="298"/>
        <v>0</v>
      </c>
      <c r="O3817" s="154"/>
      <c r="P3817" s="154"/>
    </row>
    <row r="3818" spans="3:16" hidden="1" outlineLevel="2">
      <c r="C3818" s="179">
        <v>3794</v>
      </c>
      <c r="D3818" s="195">
        <f t="shared" ca="1" si="299"/>
        <v>0.20341832175664085</v>
      </c>
      <c r="E3818" s="195">
        <f t="shared" ca="1" si="295"/>
        <v>257.38271162409114</v>
      </c>
      <c r="F3818" s="195">
        <f t="shared" ca="1" si="296"/>
        <v>257.16907005282468</v>
      </c>
      <c r="G3818" s="195">
        <f t="shared" ca="1" si="297"/>
        <v>7.3827116240911437</v>
      </c>
      <c r="H3818" s="195">
        <f t="shared" ca="1" si="298"/>
        <v>7.1690700528246794</v>
      </c>
      <c r="O3818" s="154"/>
      <c r="P3818" s="154"/>
    </row>
    <row r="3819" spans="3:16" hidden="1" outlineLevel="2">
      <c r="C3819" s="179">
        <v>3795</v>
      </c>
      <c r="D3819" s="195">
        <f t="shared" ca="1" si="299"/>
        <v>-1.1980123219839587</v>
      </c>
      <c r="E3819" s="195">
        <f t="shared" ca="1" si="295"/>
        <v>189.17033041815492</v>
      </c>
      <c r="F3819" s="195">
        <f t="shared" ca="1" si="296"/>
        <v>205.6482040216755</v>
      </c>
      <c r="G3819" s="195">
        <f t="shared" ca="1" si="297"/>
        <v>0</v>
      </c>
      <c r="H3819" s="195">
        <f t="shared" ca="1" si="298"/>
        <v>0</v>
      </c>
      <c r="O3819" s="154"/>
      <c r="P3819" s="154"/>
    </row>
    <row r="3820" spans="3:16" hidden="1" outlineLevel="2">
      <c r="C3820" s="179">
        <v>3796</v>
      </c>
      <c r="D3820" s="195">
        <f t="shared" ca="1" si="299"/>
        <v>1.7319110523919925</v>
      </c>
      <c r="E3820" s="195">
        <f t="shared" ca="1" si="295"/>
        <v>360.10583004165443</v>
      </c>
      <c r="F3820" s="195">
        <f t="shared" ca="1" si="296"/>
        <v>328.18267742348104</v>
      </c>
      <c r="G3820" s="195">
        <f t="shared" ca="1" si="297"/>
        <v>110.10583004165443</v>
      </c>
      <c r="H3820" s="195">
        <f t="shared" ca="1" si="298"/>
        <v>78.182677423481039</v>
      </c>
      <c r="O3820" s="154"/>
      <c r="P3820" s="154"/>
    </row>
    <row r="3821" spans="3:16" hidden="1" outlineLevel="2">
      <c r="C3821" s="179">
        <v>3797</v>
      </c>
      <c r="D3821" s="195">
        <f t="shared" ca="1" si="299"/>
        <v>6.506405868352462E-2</v>
      </c>
      <c r="E3821" s="195">
        <f t="shared" ca="1" si="295"/>
        <v>249.6763615225604</v>
      </c>
      <c r="F3821" s="195">
        <f t="shared" ca="1" si="296"/>
        <v>251.55519157128069</v>
      </c>
      <c r="G3821" s="195">
        <f t="shared" ca="1" si="297"/>
        <v>0</v>
      </c>
      <c r="H3821" s="195">
        <f t="shared" ca="1" si="298"/>
        <v>1.5551915712806874</v>
      </c>
      <c r="O3821" s="154"/>
      <c r="P3821" s="154"/>
    </row>
    <row r="3822" spans="3:16" hidden="1" outlineLevel="2">
      <c r="C3822" s="179">
        <v>3798</v>
      </c>
      <c r="D3822" s="195">
        <f t="shared" ca="1" si="299"/>
        <v>0.75089797020966964</v>
      </c>
      <c r="E3822" s="195">
        <f t="shared" ca="1" si="295"/>
        <v>290.28232838439482</v>
      </c>
      <c r="F3822" s="195">
        <f t="shared" ca="1" si="296"/>
        <v>280.63974598902723</v>
      </c>
      <c r="G3822" s="195">
        <f t="shared" ca="1" si="297"/>
        <v>40.282328384394816</v>
      </c>
      <c r="H3822" s="195">
        <f t="shared" ca="1" si="298"/>
        <v>30.639745989027233</v>
      </c>
      <c r="O3822" s="154"/>
      <c r="P3822" s="154"/>
    </row>
    <row r="3823" spans="3:16" hidden="1" outlineLevel="2">
      <c r="C3823" s="179">
        <v>3799</v>
      </c>
      <c r="D3823" s="195">
        <f t="shared" ca="1" si="299"/>
        <v>0.69671692413404407</v>
      </c>
      <c r="E3823" s="195">
        <f t="shared" ca="1" si="295"/>
        <v>286.84717128293443</v>
      </c>
      <c r="F3823" s="195">
        <f t="shared" ca="1" si="296"/>
        <v>278.22452613503418</v>
      </c>
      <c r="G3823" s="195">
        <f t="shared" ca="1" si="297"/>
        <v>36.847171282934426</v>
      </c>
      <c r="H3823" s="195">
        <f t="shared" ca="1" si="298"/>
        <v>28.224526135034182</v>
      </c>
      <c r="O3823" s="154"/>
      <c r="P3823" s="154"/>
    </row>
    <row r="3824" spans="3:16" hidden="1" outlineLevel="2">
      <c r="C3824" s="179">
        <v>3800</v>
      </c>
      <c r="D3824" s="195">
        <f t="shared" ca="1" si="299"/>
        <v>-0.39460422834498809</v>
      </c>
      <c r="E3824" s="195">
        <f t="shared" ca="1" si="295"/>
        <v>225.69153802940437</v>
      </c>
      <c r="F3824" s="195">
        <f t="shared" ca="1" si="296"/>
        <v>233.76881787138262</v>
      </c>
      <c r="G3824" s="195">
        <f t="shared" ca="1" si="297"/>
        <v>0</v>
      </c>
      <c r="H3824" s="195">
        <f t="shared" ca="1" si="298"/>
        <v>0</v>
      </c>
      <c r="O3824" s="154"/>
      <c r="P3824" s="154"/>
    </row>
    <row r="3825" spans="3:16" hidden="1" outlineLevel="2">
      <c r="C3825" s="179">
        <v>3801</v>
      </c>
      <c r="D3825" s="195">
        <f t="shared" ca="1" si="299"/>
        <v>-8.688908678591338E-2</v>
      </c>
      <c r="E3825" s="195">
        <f t="shared" ca="1" si="295"/>
        <v>241.47816025498298</v>
      </c>
      <c r="F3825" s="195">
        <f t="shared" ca="1" si="296"/>
        <v>245.530630009269</v>
      </c>
      <c r="G3825" s="195">
        <f t="shared" ca="1" si="297"/>
        <v>0</v>
      </c>
      <c r="H3825" s="195">
        <f t="shared" ca="1" si="298"/>
        <v>0</v>
      </c>
      <c r="O3825" s="154"/>
      <c r="P3825" s="154"/>
    </row>
    <row r="3826" spans="3:16" hidden="1" outlineLevel="2">
      <c r="C3826" s="179">
        <v>3802</v>
      </c>
      <c r="D3826" s="195">
        <f t="shared" ca="1" si="299"/>
        <v>-1.844223808618092</v>
      </c>
      <c r="E3826" s="195">
        <f t="shared" ca="1" si="295"/>
        <v>164.13102248875782</v>
      </c>
      <c r="F3826" s="195">
        <f t="shared" ca="1" si="296"/>
        <v>185.5043700452799</v>
      </c>
      <c r="G3826" s="195">
        <f t="shared" ca="1" si="297"/>
        <v>0</v>
      </c>
      <c r="H3826" s="195">
        <f t="shared" ca="1" si="298"/>
        <v>0</v>
      </c>
      <c r="O3826" s="154"/>
      <c r="P3826" s="154"/>
    </row>
    <row r="3827" spans="3:16" hidden="1" outlineLevel="2">
      <c r="C3827" s="179">
        <v>3803</v>
      </c>
      <c r="D3827" s="195">
        <f t="shared" ca="1" si="299"/>
        <v>-0.38165256046173546</v>
      </c>
      <c r="E3827" s="195">
        <f t="shared" ca="1" si="295"/>
        <v>226.33469965377057</v>
      </c>
      <c r="F3827" s="195">
        <f t="shared" ca="1" si="296"/>
        <v>234.25231806579322</v>
      </c>
      <c r="G3827" s="195">
        <f t="shared" ca="1" si="297"/>
        <v>0</v>
      </c>
      <c r="H3827" s="195">
        <f t="shared" ca="1" si="298"/>
        <v>0</v>
      </c>
      <c r="O3827" s="154"/>
      <c r="P3827" s="154"/>
    </row>
    <row r="3828" spans="3:16" hidden="1" outlineLevel="2">
      <c r="C3828" s="179">
        <v>3804</v>
      </c>
      <c r="D3828" s="195">
        <f t="shared" ca="1" si="299"/>
        <v>0.67014054219314279</v>
      </c>
      <c r="E3828" s="195">
        <f t="shared" ca="1" si="295"/>
        <v>285.17708027684807</v>
      </c>
      <c r="F3828" s="195">
        <f t="shared" ca="1" si="296"/>
        <v>277.04744445813395</v>
      </c>
      <c r="G3828" s="195">
        <f t="shared" ca="1" si="297"/>
        <v>35.177080276848073</v>
      </c>
      <c r="H3828" s="195">
        <f t="shared" ca="1" si="298"/>
        <v>27.047444458133953</v>
      </c>
      <c r="O3828" s="154"/>
      <c r="P3828" s="154"/>
    </row>
    <row r="3829" spans="3:16" hidden="1" outlineLevel="2">
      <c r="C3829" s="179">
        <v>3805</v>
      </c>
      <c r="D3829" s="195">
        <f t="shared" ca="1" si="299"/>
        <v>-9.0148151644042232E-2</v>
      </c>
      <c r="E3829" s="195">
        <f t="shared" ca="1" si="295"/>
        <v>241.30530744353004</v>
      </c>
      <c r="F3829" s="195">
        <f t="shared" ca="1" si="296"/>
        <v>245.40300921981992</v>
      </c>
      <c r="G3829" s="195">
        <f t="shared" ca="1" si="297"/>
        <v>0</v>
      </c>
      <c r="H3829" s="195">
        <f t="shared" ca="1" si="298"/>
        <v>0</v>
      </c>
      <c r="O3829" s="154"/>
      <c r="P3829" s="154"/>
    </row>
    <row r="3830" spans="3:16" hidden="1" outlineLevel="2">
      <c r="C3830" s="179">
        <v>3806</v>
      </c>
      <c r="D3830" s="195">
        <f t="shared" ca="1" si="299"/>
        <v>1.1900334087931674</v>
      </c>
      <c r="E3830" s="195">
        <f t="shared" ca="1" si="295"/>
        <v>319.68589669116432</v>
      </c>
      <c r="F3830" s="195">
        <f t="shared" ca="1" si="296"/>
        <v>301.00473495146781</v>
      </c>
      <c r="G3830" s="195">
        <f t="shared" ca="1" si="297"/>
        <v>69.685896691164317</v>
      </c>
      <c r="H3830" s="195">
        <f t="shared" ca="1" si="298"/>
        <v>51.00473495146781</v>
      </c>
      <c r="O3830" s="154"/>
      <c r="P3830" s="154"/>
    </row>
    <row r="3831" spans="3:16" hidden="1" outlineLevel="2">
      <c r="C3831" s="179">
        <v>3807</v>
      </c>
      <c r="D3831" s="195">
        <f t="shared" ca="1" si="299"/>
        <v>2.1463959895004163</v>
      </c>
      <c r="E3831" s="195">
        <f t="shared" ca="1" si="295"/>
        <v>394.43990792318249</v>
      </c>
      <c r="F3831" s="195">
        <f t="shared" ca="1" si="296"/>
        <v>350.61619176014477</v>
      </c>
      <c r="G3831" s="195">
        <f t="shared" ca="1" si="297"/>
        <v>144.43990792318249</v>
      </c>
      <c r="H3831" s="195">
        <f t="shared" ca="1" si="298"/>
        <v>100.61619176014477</v>
      </c>
      <c r="O3831" s="154"/>
      <c r="P3831" s="154"/>
    </row>
    <row r="3832" spans="3:16" hidden="1" outlineLevel="2">
      <c r="C3832" s="179">
        <v>3808</v>
      </c>
      <c r="D3832" s="195">
        <f t="shared" ca="1" si="299"/>
        <v>0.15440982613536192</v>
      </c>
      <c r="E3832" s="195">
        <f t="shared" ca="1" si="295"/>
        <v>254.62609936640777</v>
      </c>
      <c r="F3832" s="195">
        <f t="shared" ca="1" si="296"/>
        <v>255.1663089501539</v>
      </c>
      <c r="G3832" s="195">
        <f t="shared" ca="1" si="297"/>
        <v>4.6260993664077716</v>
      </c>
      <c r="H3832" s="195">
        <f t="shared" ca="1" si="298"/>
        <v>5.1663089501539048</v>
      </c>
      <c r="O3832" s="154"/>
      <c r="P3832" s="154"/>
    </row>
    <row r="3833" spans="3:16" hidden="1" outlineLevel="2">
      <c r="C3833" s="179">
        <v>3809</v>
      </c>
      <c r="D3833" s="195">
        <f t="shared" ca="1" si="299"/>
        <v>0.72891826124345616</v>
      </c>
      <c r="E3833" s="195">
        <f t="shared" ca="1" si="295"/>
        <v>288.88385128175753</v>
      </c>
      <c r="F3833" s="195">
        <f t="shared" ca="1" si="296"/>
        <v>279.65744274587149</v>
      </c>
      <c r="G3833" s="195">
        <f t="shared" ca="1" si="297"/>
        <v>38.883851281757529</v>
      </c>
      <c r="H3833" s="195">
        <f t="shared" ca="1" si="298"/>
        <v>29.657442745871492</v>
      </c>
      <c r="O3833" s="154"/>
      <c r="P3833" s="154"/>
    </row>
    <row r="3834" spans="3:16" hidden="1" outlineLevel="2">
      <c r="C3834" s="179">
        <v>3810</v>
      </c>
      <c r="D3834" s="195">
        <f t="shared" ca="1" si="299"/>
        <v>-0.42293249169624242</v>
      </c>
      <c r="E3834" s="195">
        <f t="shared" ca="1" si="295"/>
        <v>224.29115952084891</v>
      </c>
      <c r="F3834" s="195">
        <f t="shared" ca="1" si="296"/>
        <v>232.71476785201108</v>
      </c>
      <c r="G3834" s="195">
        <f t="shared" ca="1" si="297"/>
        <v>0</v>
      </c>
      <c r="H3834" s="195">
        <f t="shared" ca="1" si="298"/>
        <v>0</v>
      </c>
      <c r="O3834" s="154"/>
      <c r="P3834" s="154"/>
    </row>
    <row r="3835" spans="3:16" hidden="1" outlineLevel="2">
      <c r="C3835" s="179">
        <v>3811</v>
      </c>
      <c r="D3835" s="195">
        <f t="shared" ca="1" si="299"/>
        <v>-3.1088235272717966</v>
      </c>
      <c r="E3835" s="195">
        <f t="shared" ca="1" si="295"/>
        <v>124.31424929556358</v>
      </c>
      <c r="F3835" s="195">
        <f t="shared" ca="1" si="296"/>
        <v>151.61432669804441</v>
      </c>
      <c r="G3835" s="195">
        <f t="shared" ca="1" si="297"/>
        <v>0</v>
      </c>
      <c r="H3835" s="195">
        <f t="shared" ca="1" si="298"/>
        <v>0</v>
      </c>
      <c r="O3835" s="154"/>
      <c r="P3835" s="154"/>
    </row>
    <row r="3836" spans="3:16" hidden="1" outlineLevel="2">
      <c r="C3836" s="179">
        <v>3812</v>
      </c>
      <c r="D3836" s="195">
        <f t="shared" ca="1" si="299"/>
        <v>0.5787450404487483</v>
      </c>
      <c r="E3836" s="195">
        <f t="shared" ca="1" si="295"/>
        <v>279.50754755610359</v>
      </c>
      <c r="F3836" s="195">
        <f t="shared" ca="1" si="296"/>
        <v>273.03737009821788</v>
      </c>
      <c r="G3836" s="195">
        <f t="shared" ca="1" si="297"/>
        <v>29.507547556103589</v>
      </c>
      <c r="H3836" s="195">
        <f t="shared" ca="1" si="298"/>
        <v>23.037370098217878</v>
      </c>
      <c r="O3836" s="154"/>
      <c r="P3836" s="154"/>
    </row>
    <row r="3837" spans="3:16" hidden="1" outlineLevel="2">
      <c r="C3837" s="179">
        <v>3813</v>
      </c>
      <c r="D3837" s="195">
        <f t="shared" ca="1" si="299"/>
        <v>-1.0892580453747958</v>
      </c>
      <c r="E3837" s="195">
        <f t="shared" ca="1" si="295"/>
        <v>193.74499761537331</v>
      </c>
      <c r="F3837" s="195">
        <f t="shared" ca="1" si="296"/>
        <v>209.24718624978456</v>
      </c>
      <c r="G3837" s="195">
        <f t="shared" ca="1" si="297"/>
        <v>0</v>
      </c>
      <c r="H3837" s="195">
        <f t="shared" ca="1" si="298"/>
        <v>0</v>
      </c>
      <c r="O3837" s="154"/>
      <c r="P3837" s="154"/>
    </row>
    <row r="3838" spans="3:16" hidden="1" outlineLevel="2">
      <c r="C3838" s="179">
        <v>3814</v>
      </c>
      <c r="D3838" s="195">
        <f t="shared" ca="1" si="299"/>
        <v>0.92972341219440058</v>
      </c>
      <c r="E3838" s="195">
        <f t="shared" ca="1" si="295"/>
        <v>301.91476749382974</v>
      </c>
      <c r="F3838" s="195">
        <f t="shared" ca="1" si="296"/>
        <v>288.76100824523519</v>
      </c>
      <c r="G3838" s="195">
        <f t="shared" ca="1" si="297"/>
        <v>51.914767493829743</v>
      </c>
      <c r="H3838" s="195">
        <f t="shared" ca="1" si="298"/>
        <v>38.761008245235189</v>
      </c>
      <c r="O3838" s="154"/>
      <c r="P3838" s="154"/>
    </row>
    <row r="3839" spans="3:16" hidden="1" outlineLevel="2">
      <c r="C3839" s="179">
        <v>3815</v>
      </c>
      <c r="D3839" s="195">
        <f t="shared" ca="1" si="299"/>
        <v>-0.88689430933137037</v>
      </c>
      <c r="E3839" s="195">
        <f t="shared" ca="1" si="295"/>
        <v>202.55376080880947</v>
      </c>
      <c r="F3839" s="195">
        <f t="shared" ca="1" si="296"/>
        <v>216.11244461619427</v>
      </c>
      <c r="G3839" s="195">
        <f t="shared" ca="1" si="297"/>
        <v>0</v>
      </c>
      <c r="H3839" s="195">
        <f t="shared" ca="1" si="298"/>
        <v>0</v>
      </c>
      <c r="O3839" s="154"/>
      <c r="P3839" s="154"/>
    </row>
    <row r="3840" spans="3:16" hidden="1" outlineLevel="2">
      <c r="C3840" s="179">
        <v>3816</v>
      </c>
      <c r="D3840" s="195">
        <f t="shared" ca="1" si="299"/>
        <v>0.3769205164880956</v>
      </c>
      <c r="E3840" s="195">
        <f t="shared" ca="1" si="295"/>
        <v>267.38385408638698</v>
      </c>
      <c r="F3840" s="195">
        <f t="shared" ca="1" si="296"/>
        <v>264.38651517801117</v>
      </c>
      <c r="G3840" s="195">
        <f t="shared" ca="1" si="297"/>
        <v>17.383854086386975</v>
      </c>
      <c r="H3840" s="195">
        <f t="shared" ca="1" si="298"/>
        <v>14.386515178011166</v>
      </c>
      <c r="O3840" s="154"/>
      <c r="P3840" s="154"/>
    </row>
    <row r="3841" spans="3:16" hidden="1" outlineLevel="2">
      <c r="C3841" s="179">
        <v>3817</v>
      </c>
      <c r="D3841" s="195">
        <f t="shared" ca="1" si="299"/>
        <v>-0.36501659141119824</v>
      </c>
      <c r="E3841" s="195">
        <f t="shared" ca="1" si="295"/>
        <v>227.16350829141538</v>
      </c>
      <c r="F3841" s="195">
        <f t="shared" ca="1" si="296"/>
        <v>234.87482479698343</v>
      </c>
      <c r="G3841" s="195">
        <f t="shared" ca="1" si="297"/>
        <v>0</v>
      </c>
      <c r="H3841" s="195">
        <f t="shared" ca="1" si="298"/>
        <v>0</v>
      </c>
      <c r="O3841" s="154"/>
      <c r="P3841" s="154"/>
    </row>
    <row r="3842" spans="3:16" hidden="1" outlineLevel="2">
      <c r="C3842" s="179">
        <v>3818</v>
      </c>
      <c r="D3842" s="195">
        <f t="shared" ca="1" si="299"/>
        <v>1.9865367208141962</v>
      </c>
      <c r="E3842" s="195">
        <f t="shared" ca="1" si="295"/>
        <v>380.82624251184541</v>
      </c>
      <c r="F3842" s="195">
        <f t="shared" ca="1" si="296"/>
        <v>341.7878422752737</v>
      </c>
      <c r="G3842" s="195">
        <f t="shared" ca="1" si="297"/>
        <v>130.82624251184541</v>
      </c>
      <c r="H3842" s="195">
        <f t="shared" ca="1" si="298"/>
        <v>91.787842275273704</v>
      </c>
      <c r="O3842" s="154"/>
      <c r="P3842" s="154"/>
    </row>
    <row r="3843" spans="3:16" hidden="1" outlineLevel="2">
      <c r="C3843" s="179">
        <v>3819</v>
      </c>
      <c r="D3843" s="195">
        <f t="shared" ca="1" si="299"/>
        <v>-0.66262616060722468</v>
      </c>
      <c r="E3843" s="195">
        <f t="shared" ca="1" si="295"/>
        <v>212.78463854061917</v>
      </c>
      <c r="F3843" s="195">
        <f t="shared" ca="1" si="296"/>
        <v>223.98426250089014</v>
      </c>
      <c r="G3843" s="195">
        <f t="shared" ca="1" si="297"/>
        <v>0</v>
      </c>
      <c r="H3843" s="195">
        <f t="shared" ca="1" si="298"/>
        <v>0</v>
      </c>
      <c r="O3843" s="154"/>
      <c r="P3843" s="154"/>
    </row>
    <row r="3844" spans="3:16" hidden="1" outlineLevel="2">
      <c r="C3844" s="179">
        <v>3820</v>
      </c>
      <c r="D3844" s="195">
        <f t="shared" ca="1" si="299"/>
        <v>-0.43683303645368132</v>
      </c>
      <c r="E3844" s="195">
        <f t="shared" ca="1" si="295"/>
        <v>223.60718171448494</v>
      </c>
      <c r="F3844" s="195">
        <f t="shared" ca="1" si="296"/>
        <v>232.19929005630217</v>
      </c>
      <c r="G3844" s="195">
        <f t="shared" ca="1" si="297"/>
        <v>0</v>
      </c>
      <c r="H3844" s="195">
        <f t="shared" ca="1" si="298"/>
        <v>0</v>
      </c>
      <c r="O3844" s="154"/>
      <c r="P3844" s="154"/>
    </row>
    <row r="3845" spans="3:16" hidden="1" outlineLevel="2">
      <c r="C3845" s="179">
        <v>3821</v>
      </c>
      <c r="D3845" s="195">
        <f t="shared" ca="1" si="299"/>
        <v>0.49312387396456858</v>
      </c>
      <c r="E3845" s="195">
        <f t="shared" ca="1" si="295"/>
        <v>274.29851453192902</v>
      </c>
      <c r="F3845" s="195">
        <f t="shared" ca="1" si="296"/>
        <v>269.33332516583204</v>
      </c>
      <c r="G3845" s="195">
        <f t="shared" ca="1" si="297"/>
        <v>24.298514531929015</v>
      </c>
      <c r="H3845" s="195">
        <f t="shared" ca="1" si="298"/>
        <v>19.333325165832036</v>
      </c>
      <c r="O3845" s="154"/>
      <c r="P3845" s="154"/>
    </row>
    <row r="3846" spans="3:16" hidden="1" outlineLevel="2">
      <c r="C3846" s="179">
        <v>3822</v>
      </c>
      <c r="D3846" s="195">
        <f t="shared" ca="1" si="299"/>
        <v>1.1459203088684065</v>
      </c>
      <c r="E3846" s="195">
        <f t="shared" ca="1" si="295"/>
        <v>316.6023597283251</v>
      </c>
      <c r="F3846" s="195">
        <f t="shared" ca="1" si="296"/>
        <v>298.89392409902598</v>
      </c>
      <c r="G3846" s="195">
        <f t="shared" ca="1" si="297"/>
        <v>66.602359728325098</v>
      </c>
      <c r="H3846" s="195">
        <f t="shared" ca="1" si="298"/>
        <v>48.89392409902598</v>
      </c>
      <c r="O3846" s="154"/>
      <c r="P3846" s="154"/>
    </row>
    <row r="3847" spans="3:16" hidden="1" outlineLevel="2">
      <c r="C3847" s="179">
        <v>3823</v>
      </c>
      <c r="D3847" s="195">
        <f t="shared" ca="1" si="299"/>
        <v>0.87120947095180912</v>
      </c>
      <c r="E3847" s="195">
        <f t="shared" ca="1" si="295"/>
        <v>298.05806597734306</v>
      </c>
      <c r="F3847" s="195">
        <f t="shared" ca="1" si="296"/>
        <v>286.07808569495211</v>
      </c>
      <c r="G3847" s="195">
        <f t="shared" ca="1" si="297"/>
        <v>48.058065977343063</v>
      </c>
      <c r="H3847" s="195">
        <f t="shared" ca="1" si="298"/>
        <v>36.078085694952108</v>
      </c>
      <c r="O3847" s="154"/>
      <c r="P3847" s="154"/>
    </row>
    <row r="3848" spans="3:16" hidden="1" outlineLevel="2">
      <c r="C3848" s="179">
        <v>3824</v>
      </c>
      <c r="D3848" s="195">
        <f t="shared" ca="1" si="299"/>
        <v>-0.23137319624782907</v>
      </c>
      <c r="E3848" s="195">
        <f t="shared" ca="1" si="295"/>
        <v>233.93273333465137</v>
      </c>
      <c r="F3848" s="195">
        <f t="shared" ca="1" si="296"/>
        <v>239.93606987862964</v>
      </c>
      <c r="G3848" s="195">
        <f t="shared" ca="1" si="297"/>
        <v>0</v>
      </c>
      <c r="H3848" s="195">
        <f t="shared" ca="1" si="298"/>
        <v>0</v>
      </c>
      <c r="O3848" s="154"/>
      <c r="P3848" s="154"/>
    </row>
    <row r="3849" spans="3:16" hidden="1" outlineLevel="2">
      <c r="C3849" s="179">
        <v>3825</v>
      </c>
      <c r="D3849" s="195">
        <f t="shared" ca="1" si="299"/>
        <v>0.73647778815655363</v>
      </c>
      <c r="E3849" s="195">
        <f t="shared" ca="1" si="295"/>
        <v>289.36407064936293</v>
      </c>
      <c r="F3849" s="195">
        <f t="shared" ca="1" si="296"/>
        <v>279.99489981685804</v>
      </c>
      <c r="G3849" s="195">
        <f t="shared" ca="1" si="297"/>
        <v>39.36407064936293</v>
      </c>
      <c r="H3849" s="195">
        <f t="shared" ca="1" si="298"/>
        <v>29.994899816858037</v>
      </c>
      <c r="O3849" s="154"/>
      <c r="P3849" s="154"/>
    </row>
    <row r="3850" spans="3:16" hidden="1" outlineLevel="2">
      <c r="C3850" s="179">
        <v>3826</v>
      </c>
      <c r="D3850" s="195">
        <f t="shared" ca="1" si="299"/>
        <v>1.4177957629666704</v>
      </c>
      <c r="E3850" s="195">
        <f t="shared" ca="1" si="295"/>
        <v>336.09098211670971</v>
      </c>
      <c r="F3850" s="195">
        <f t="shared" ca="1" si="296"/>
        <v>312.14267060114781</v>
      </c>
      <c r="G3850" s="195">
        <f t="shared" ca="1" si="297"/>
        <v>86.090982116709711</v>
      </c>
      <c r="H3850" s="195">
        <f t="shared" ca="1" si="298"/>
        <v>62.142670601147813</v>
      </c>
      <c r="O3850" s="154"/>
      <c r="P3850" s="154"/>
    </row>
    <row r="3851" spans="3:16" hidden="1" outlineLevel="2">
      <c r="C3851" s="179">
        <v>3827</v>
      </c>
      <c r="D3851" s="195">
        <f t="shared" ca="1" si="299"/>
        <v>1.59535758664761</v>
      </c>
      <c r="E3851" s="195">
        <f t="shared" ca="1" si="295"/>
        <v>349.46206737518423</v>
      </c>
      <c r="F3851" s="195">
        <f t="shared" ca="1" si="296"/>
        <v>321.11084009806183</v>
      </c>
      <c r="G3851" s="195">
        <f t="shared" ca="1" si="297"/>
        <v>99.462067375184233</v>
      </c>
      <c r="H3851" s="195">
        <f t="shared" ca="1" si="298"/>
        <v>71.110840098061828</v>
      </c>
      <c r="O3851" s="154"/>
      <c r="P3851" s="154"/>
    </row>
    <row r="3852" spans="3:16" hidden="1" outlineLevel="2">
      <c r="C3852" s="179">
        <v>3828</v>
      </c>
      <c r="D3852" s="195">
        <f t="shared" ca="1" si="299"/>
        <v>-0.17967860695499224</v>
      </c>
      <c r="E3852" s="195">
        <f t="shared" ca="1" si="295"/>
        <v>236.60491432715926</v>
      </c>
      <c r="F3852" s="195">
        <f t="shared" ca="1" si="296"/>
        <v>241.92293437166776</v>
      </c>
      <c r="G3852" s="195">
        <f t="shared" ca="1" si="297"/>
        <v>0</v>
      </c>
      <c r="H3852" s="195">
        <f t="shared" ca="1" si="298"/>
        <v>0</v>
      </c>
      <c r="O3852" s="154"/>
      <c r="P3852" s="154"/>
    </row>
    <row r="3853" spans="3:16" hidden="1" outlineLevel="2">
      <c r="C3853" s="179">
        <v>3829</v>
      </c>
      <c r="D3853" s="195">
        <f t="shared" ca="1" si="299"/>
        <v>1.1518149980695678</v>
      </c>
      <c r="E3853" s="195">
        <f t="shared" ca="1" si="295"/>
        <v>317.01267473204859</v>
      </c>
      <c r="F3853" s="195">
        <f t="shared" ca="1" si="296"/>
        <v>299.17512573938649</v>
      </c>
      <c r="G3853" s="195">
        <f t="shared" ca="1" si="297"/>
        <v>67.012674732048595</v>
      </c>
      <c r="H3853" s="195">
        <f t="shared" ca="1" si="298"/>
        <v>49.175125739386488</v>
      </c>
      <c r="O3853" s="154"/>
      <c r="P3853" s="154"/>
    </row>
    <row r="3854" spans="3:16" hidden="1" outlineLevel="2">
      <c r="C3854" s="179">
        <v>3830</v>
      </c>
      <c r="D3854" s="195">
        <f t="shared" ca="1" si="299"/>
        <v>0.33631798045186156</v>
      </c>
      <c r="E3854" s="195">
        <f t="shared" ca="1" si="295"/>
        <v>265.00912717050841</v>
      </c>
      <c r="F3854" s="195">
        <f t="shared" ca="1" si="296"/>
        <v>262.67955909841834</v>
      </c>
      <c r="G3854" s="195">
        <f t="shared" ca="1" si="297"/>
        <v>15.009127170508407</v>
      </c>
      <c r="H3854" s="195">
        <f t="shared" ca="1" si="298"/>
        <v>12.679559098418338</v>
      </c>
      <c r="O3854" s="154"/>
      <c r="P3854" s="154"/>
    </row>
    <row r="3855" spans="3:16" hidden="1" outlineLevel="2">
      <c r="C3855" s="179">
        <v>3831</v>
      </c>
      <c r="D3855" s="195">
        <f t="shared" ca="1" si="299"/>
        <v>0.99685579381319989</v>
      </c>
      <c r="E3855" s="195">
        <f t="shared" ca="1" si="295"/>
        <v>306.4010265334278</v>
      </c>
      <c r="F3855" s="195">
        <f t="shared" ca="1" si="296"/>
        <v>291.8701022081172</v>
      </c>
      <c r="G3855" s="195">
        <f t="shared" ca="1" si="297"/>
        <v>56.401026533427796</v>
      </c>
      <c r="H3855" s="195">
        <f t="shared" ca="1" si="298"/>
        <v>41.870102208117203</v>
      </c>
      <c r="O3855" s="154"/>
      <c r="P3855" s="154"/>
    </row>
    <row r="3856" spans="3:16" hidden="1" outlineLevel="2">
      <c r="C3856" s="179">
        <v>3832</v>
      </c>
      <c r="D3856" s="195">
        <f t="shared" ca="1" si="299"/>
        <v>1.1069840990713986</v>
      </c>
      <c r="E3856" s="195">
        <f t="shared" ca="1" si="295"/>
        <v>313.90541192136067</v>
      </c>
      <c r="F3856" s="195">
        <f t="shared" ca="1" si="296"/>
        <v>297.04312913988218</v>
      </c>
      <c r="G3856" s="195">
        <f t="shared" ca="1" si="297"/>
        <v>63.905411921360667</v>
      </c>
      <c r="H3856" s="195">
        <f t="shared" ca="1" si="298"/>
        <v>47.043129139882183</v>
      </c>
      <c r="O3856" s="154"/>
      <c r="P3856" s="154"/>
    </row>
    <row r="3857" spans="3:16" hidden="1" outlineLevel="2">
      <c r="C3857" s="179">
        <v>3833</v>
      </c>
      <c r="D3857" s="195">
        <f t="shared" ca="1" si="299"/>
        <v>0.47978248989581712</v>
      </c>
      <c r="E3857" s="195">
        <f t="shared" ca="1" si="295"/>
        <v>273.49563748829229</v>
      </c>
      <c r="F3857" s="195">
        <f t="shared" ca="1" si="296"/>
        <v>268.76070776586778</v>
      </c>
      <c r="G3857" s="195">
        <f t="shared" ca="1" si="297"/>
        <v>23.495637488292289</v>
      </c>
      <c r="H3857" s="195">
        <f t="shared" ca="1" si="298"/>
        <v>18.760707765867778</v>
      </c>
      <c r="O3857" s="154"/>
      <c r="P3857" s="154"/>
    </row>
    <row r="3858" spans="3:16" hidden="1" outlineLevel="2">
      <c r="C3858" s="179">
        <v>3834</v>
      </c>
      <c r="D3858" s="195">
        <f t="shared" ca="1" si="299"/>
        <v>1.2015665073740438</v>
      </c>
      <c r="E3858" s="195">
        <f t="shared" ca="1" si="295"/>
        <v>320.49700886218642</v>
      </c>
      <c r="F3858" s="195">
        <f t="shared" ca="1" si="296"/>
        <v>301.55904729280246</v>
      </c>
      <c r="G3858" s="195">
        <f t="shared" ca="1" si="297"/>
        <v>70.497008862186419</v>
      </c>
      <c r="H3858" s="195">
        <f t="shared" ca="1" si="298"/>
        <v>51.559047292802461</v>
      </c>
      <c r="O3858" s="154"/>
      <c r="P3858" s="154"/>
    </row>
    <row r="3859" spans="3:16" hidden="1" outlineLevel="2">
      <c r="C3859" s="179">
        <v>3835</v>
      </c>
      <c r="D3859" s="195">
        <f t="shared" ca="1" si="299"/>
        <v>-1.4934307661570156</v>
      </c>
      <c r="E3859" s="195">
        <f t="shared" ca="1" si="295"/>
        <v>177.28165896813607</v>
      </c>
      <c r="F3859" s="195">
        <f t="shared" ca="1" si="296"/>
        <v>196.18136973069693</v>
      </c>
      <c r="G3859" s="195">
        <f t="shared" ca="1" si="297"/>
        <v>0</v>
      </c>
      <c r="H3859" s="195">
        <f t="shared" ca="1" si="298"/>
        <v>0</v>
      </c>
      <c r="O3859" s="154"/>
      <c r="P3859" s="154"/>
    </row>
    <row r="3860" spans="3:16" hidden="1" outlineLevel="2">
      <c r="C3860" s="179">
        <v>3836</v>
      </c>
      <c r="D3860" s="195">
        <f t="shared" ca="1" si="299"/>
        <v>1.9015024274174983</v>
      </c>
      <c r="E3860" s="195">
        <f t="shared" ca="1" si="295"/>
        <v>373.77718070669755</v>
      </c>
      <c r="F3860" s="195">
        <f t="shared" ca="1" si="296"/>
        <v>337.18268978846885</v>
      </c>
      <c r="G3860" s="195">
        <f t="shared" ca="1" si="297"/>
        <v>123.77718070669755</v>
      </c>
      <c r="H3860" s="195">
        <f t="shared" ca="1" si="298"/>
        <v>87.182689788468849</v>
      </c>
      <c r="O3860" s="154"/>
      <c r="P3860" s="154"/>
    </row>
    <row r="3861" spans="3:16" hidden="1" outlineLevel="2">
      <c r="C3861" s="179">
        <v>3837</v>
      </c>
      <c r="D3861" s="195">
        <f t="shared" ca="1" si="299"/>
        <v>1.0698488366428012</v>
      </c>
      <c r="E3861" s="195">
        <f t="shared" ca="1" si="295"/>
        <v>311.35461533960006</v>
      </c>
      <c r="F3861" s="195">
        <f t="shared" ca="1" si="296"/>
        <v>295.28861901051687</v>
      </c>
      <c r="G3861" s="195">
        <f t="shared" ca="1" si="297"/>
        <v>61.354615339600059</v>
      </c>
      <c r="H3861" s="195">
        <f t="shared" ca="1" si="298"/>
        <v>45.288619010516868</v>
      </c>
      <c r="O3861" s="154"/>
      <c r="P3861" s="154"/>
    </row>
    <row r="3862" spans="3:16" hidden="1" outlineLevel="2">
      <c r="C3862" s="179">
        <v>3838</v>
      </c>
      <c r="D3862" s="195">
        <f t="shared" ca="1" si="299"/>
        <v>2.0006094277830004</v>
      </c>
      <c r="E3862" s="195">
        <f t="shared" ca="1" si="295"/>
        <v>382.00557746987806</v>
      </c>
      <c r="F3862" s="195">
        <f t="shared" ca="1" si="296"/>
        <v>342.55601251139808</v>
      </c>
      <c r="G3862" s="195">
        <f t="shared" ca="1" si="297"/>
        <v>132.00557746987806</v>
      </c>
      <c r="H3862" s="195">
        <f t="shared" ca="1" si="298"/>
        <v>92.55601251139808</v>
      </c>
      <c r="O3862" s="154"/>
      <c r="P3862" s="154"/>
    </row>
    <row r="3863" spans="3:16" hidden="1" outlineLevel="2">
      <c r="C3863" s="179">
        <v>3839</v>
      </c>
      <c r="D3863" s="195">
        <f t="shared" ca="1" si="299"/>
        <v>-1.3865559416875535</v>
      </c>
      <c r="E3863" s="195">
        <f t="shared" ca="1" si="295"/>
        <v>181.49386238694598</v>
      </c>
      <c r="F3863" s="195">
        <f t="shared" ca="1" si="296"/>
        <v>199.55483560546386</v>
      </c>
      <c r="G3863" s="195">
        <f t="shared" ca="1" si="297"/>
        <v>0</v>
      </c>
      <c r="H3863" s="195">
        <f t="shared" ca="1" si="298"/>
        <v>0</v>
      </c>
      <c r="O3863" s="154"/>
      <c r="P3863" s="154"/>
    </row>
    <row r="3864" spans="3:16" hidden="1" outlineLevel="2">
      <c r="C3864" s="179">
        <v>3840</v>
      </c>
      <c r="D3864" s="195">
        <f t="shared" ca="1" si="299"/>
        <v>-1.3491321769871469</v>
      </c>
      <c r="E3864" s="195">
        <f t="shared" ca="1" si="295"/>
        <v>182.99236402301972</v>
      </c>
      <c r="F3864" s="195">
        <f t="shared" ca="1" si="296"/>
        <v>200.74976544843264</v>
      </c>
      <c r="G3864" s="195">
        <f t="shared" ca="1" si="297"/>
        <v>0</v>
      </c>
      <c r="H3864" s="195">
        <f t="shared" ca="1" si="298"/>
        <v>0</v>
      </c>
      <c r="O3864" s="154"/>
      <c r="P3864" s="154"/>
    </row>
    <row r="3865" spans="3:16" hidden="1" outlineLevel="2">
      <c r="C3865" s="179">
        <v>3841</v>
      </c>
      <c r="D3865" s="195">
        <f t="shared" ca="1" si="299"/>
        <v>-1.6445388758531243</v>
      </c>
      <c r="E3865" s="195">
        <f t="shared" ref="E3865:E3928" ca="1" si="300">$H$9 * EXP(($H$17 - $H$18 - ($H$11^2)/2)*$H$14 + $H$11*SQRT($H$14)*D3865)</f>
        <v>171.49239798624967</v>
      </c>
      <c r="F3865" s="195">
        <f t="shared" ref="F3865:F3928" ca="1" si="301">$H$9 * EXP(($H$17 - $H$18 - ($H$12^2)/2)*$H$14 + $H$12*SQRT($H$14)*D3865)</f>
        <v>191.50878530069437</v>
      </c>
      <c r="G3865" s="195">
        <f t="shared" ref="G3865:G3928" ca="1" si="302">MAX(E3865-$H$16, 0)</f>
        <v>0</v>
      </c>
      <c r="H3865" s="195">
        <f t="shared" ref="H3865:H3928" ca="1" si="303">MAX(F3865-$H$16, 0)</f>
        <v>0</v>
      </c>
      <c r="O3865" s="154"/>
      <c r="P3865" s="154"/>
    </row>
    <row r="3866" spans="3:16" hidden="1" outlineLevel="2">
      <c r="C3866" s="179">
        <v>3842</v>
      </c>
      <c r="D3866" s="195">
        <f t="shared" ref="D3866:D3929" ca="1" si="304">_xlfn.NORM.S.INV(RAND())</f>
        <v>-0.27115928794260685</v>
      </c>
      <c r="E3866" s="195">
        <f t="shared" ca="1" si="300"/>
        <v>231.89669239875249</v>
      </c>
      <c r="F3866" s="195">
        <f t="shared" ca="1" si="301"/>
        <v>238.41802378693006</v>
      </c>
      <c r="G3866" s="195">
        <f t="shared" ca="1" si="302"/>
        <v>0</v>
      </c>
      <c r="H3866" s="195">
        <f t="shared" ca="1" si="303"/>
        <v>0</v>
      </c>
      <c r="O3866" s="154"/>
      <c r="P3866" s="154"/>
    </row>
    <row r="3867" spans="3:16" hidden="1" outlineLevel="2">
      <c r="C3867" s="179">
        <v>3843</v>
      </c>
      <c r="D3867" s="195">
        <f t="shared" ca="1" si="304"/>
        <v>0.77597411214684231</v>
      </c>
      <c r="E3867" s="195">
        <f t="shared" ca="1" si="300"/>
        <v>291.88608822637525</v>
      </c>
      <c r="F3867" s="195">
        <f t="shared" ca="1" si="301"/>
        <v>281.76464746535748</v>
      </c>
      <c r="G3867" s="195">
        <f t="shared" ca="1" si="302"/>
        <v>41.88608822637525</v>
      </c>
      <c r="H3867" s="195">
        <f t="shared" ca="1" si="303"/>
        <v>31.764647465357484</v>
      </c>
      <c r="O3867" s="154"/>
      <c r="P3867" s="154"/>
    </row>
    <row r="3868" spans="3:16" hidden="1" outlineLevel="2">
      <c r="C3868" s="179">
        <v>3844</v>
      </c>
      <c r="D3868" s="195">
        <f t="shared" ca="1" si="304"/>
        <v>-0.33282656055040394</v>
      </c>
      <c r="E3868" s="195">
        <f t="shared" ca="1" si="300"/>
        <v>228.77585242480703</v>
      </c>
      <c r="F3868" s="195">
        <f t="shared" ca="1" si="301"/>
        <v>236.08405523523783</v>
      </c>
      <c r="G3868" s="195">
        <f t="shared" ca="1" si="302"/>
        <v>0</v>
      </c>
      <c r="H3868" s="195">
        <f t="shared" ca="1" si="303"/>
        <v>0</v>
      </c>
      <c r="O3868" s="154"/>
      <c r="P3868" s="154"/>
    </row>
    <row r="3869" spans="3:16" hidden="1" outlineLevel="2">
      <c r="C3869" s="179">
        <v>3845</v>
      </c>
      <c r="D3869" s="195">
        <f t="shared" ca="1" si="304"/>
        <v>-0.43267078692217992</v>
      </c>
      <c r="E3869" s="195">
        <f t="shared" ca="1" si="300"/>
        <v>223.81176659206272</v>
      </c>
      <c r="F3869" s="195">
        <f t="shared" ca="1" si="301"/>
        <v>232.35352004630957</v>
      </c>
      <c r="G3869" s="195">
        <f t="shared" ca="1" si="302"/>
        <v>0</v>
      </c>
      <c r="H3869" s="195">
        <f t="shared" ca="1" si="303"/>
        <v>0</v>
      </c>
      <c r="O3869" s="154"/>
      <c r="P3869" s="154"/>
    </row>
    <row r="3870" spans="3:16" hidden="1" outlineLevel="2">
      <c r="C3870" s="179">
        <v>3846</v>
      </c>
      <c r="D3870" s="195">
        <f t="shared" ca="1" si="304"/>
        <v>-0.87480668999776601</v>
      </c>
      <c r="E3870" s="195">
        <f t="shared" ca="1" si="300"/>
        <v>203.09242609708397</v>
      </c>
      <c r="F3870" s="195">
        <f t="shared" ca="1" si="301"/>
        <v>216.52957803238394</v>
      </c>
      <c r="G3870" s="195">
        <f t="shared" ca="1" si="302"/>
        <v>0</v>
      </c>
      <c r="H3870" s="195">
        <f t="shared" ca="1" si="303"/>
        <v>0</v>
      </c>
      <c r="O3870" s="154"/>
      <c r="P3870" s="154"/>
    </row>
    <row r="3871" spans="3:16" hidden="1" outlineLevel="2">
      <c r="C3871" s="179">
        <v>3847</v>
      </c>
      <c r="D3871" s="195">
        <f t="shared" ca="1" si="304"/>
        <v>-0.11808091443808574</v>
      </c>
      <c r="E3871" s="195">
        <f t="shared" ca="1" si="300"/>
        <v>239.82888775686931</v>
      </c>
      <c r="F3871" s="195">
        <f t="shared" ca="1" si="301"/>
        <v>244.31191524826977</v>
      </c>
      <c r="G3871" s="195">
        <f t="shared" ca="1" si="302"/>
        <v>0</v>
      </c>
      <c r="H3871" s="195">
        <f t="shared" ca="1" si="303"/>
        <v>0</v>
      </c>
      <c r="O3871" s="154"/>
      <c r="P3871" s="154"/>
    </row>
    <row r="3872" spans="3:16" hidden="1" outlineLevel="2">
      <c r="C3872" s="179">
        <v>3848</v>
      </c>
      <c r="D3872" s="195">
        <f t="shared" ca="1" si="304"/>
        <v>0.19884130459004781</v>
      </c>
      <c r="E3872" s="195">
        <f t="shared" ca="1" si="300"/>
        <v>257.12400673996825</v>
      </c>
      <c r="F3872" s="195">
        <f t="shared" ca="1" si="301"/>
        <v>256.9813639596602</v>
      </c>
      <c r="G3872" s="195">
        <f t="shared" ca="1" si="302"/>
        <v>7.1240067399682516</v>
      </c>
      <c r="H3872" s="195">
        <f t="shared" ca="1" si="303"/>
        <v>6.9813639596602002</v>
      </c>
      <c r="O3872" s="154"/>
      <c r="P3872" s="154"/>
    </row>
    <row r="3873" spans="3:16" hidden="1" outlineLevel="2">
      <c r="C3873" s="179">
        <v>3849</v>
      </c>
      <c r="D3873" s="195">
        <f t="shared" ca="1" si="304"/>
        <v>-0.39954576978958745</v>
      </c>
      <c r="E3873" s="195">
        <f t="shared" ca="1" si="300"/>
        <v>225.44662998853522</v>
      </c>
      <c r="F3873" s="195">
        <f t="shared" ca="1" si="301"/>
        <v>233.5846077486936</v>
      </c>
      <c r="G3873" s="195">
        <f t="shared" ca="1" si="302"/>
        <v>0</v>
      </c>
      <c r="H3873" s="195">
        <f t="shared" ca="1" si="303"/>
        <v>0</v>
      </c>
      <c r="O3873" s="154"/>
      <c r="P3873" s="154"/>
    </row>
    <row r="3874" spans="3:16" hidden="1" outlineLevel="2">
      <c r="C3874" s="179">
        <v>3850</v>
      </c>
      <c r="D3874" s="195">
        <f t="shared" ca="1" si="304"/>
        <v>0.12122579545487498</v>
      </c>
      <c r="E3874" s="195">
        <f t="shared" ca="1" si="300"/>
        <v>252.77635866759488</v>
      </c>
      <c r="F3874" s="195">
        <f t="shared" ca="1" si="301"/>
        <v>253.81908720035142</v>
      </c>
      <c r="G3874" s="195">
        <f t="shared" ca="1" si="302"/>
        <v>2.7763586675948773</v>
      </c>
      <c r="H3874" s="195">
        <f t="shared" ca="1" si="303"/>
        <v>3.8190872003514187</v>
      </c>
      <c r="O3874" s="154"/>
      <c r="P3874" s="154"/>
    </row>
    <row r="3875" spans="3:16" hidden="1" outlineLevel="2">
      <c r="C3875" s="179">
        <v>3851</v>
      </c>
      <c r="D3875" s="195">
        <f t="shared" ca="1" si="304"/>
        <v>-1.5748181390132909</v>
      </c>
      <c r="E3875" s="195">
        <f t="shared" ca="1" si="300"/>
        <v>174.13967006220648</v>
      </c>
      <c r="F3875" s="195">
        <f t="shared" ca="1" si="301"/>
        <v>193.65070773396926</v>
      </c>
      <c r="G3875" s="195">
        <f t="shared" ca="1" si="302"/>
        <v>0</v>
      </c>
      <c r="H3875" s="195">
        <f t="shared" ca="1" si="303"/>
        <v>0</v>
      </c>
      <c r="O3875" s="154"/>
      <c r="P3875" s="154"/>
    </row>
    <row r="3876" spans="3:16" hidden="1" outlineLevel="2">
      <c r="C3876" s="179">
        <v>3852</v>
      </c>
      <c r="D3876" s="195">
        <f t="shared" ca="1" si="304"/>
        <v>0.10888357431507506</v>
      </c>
      <c r="E3876" s="195">
        <f t="shared" ca="1" si="300"/>
        <v>252.09181347742759</v>
      </c>
      <c r="F3876" s="195">
        <f t="shared" ca="1" si="301"/>
        <v>253.31982836107684</v>
      </c>
      <c r="G3876" s="195">
        <f t="shared" ca="1" si="302"/>
        <v>2.0918134774275927</v>
      </c>
      <c r="H3876" s="195">
        <f t="shared" ca="1" si="303"/>
        <v>3.3198283610768442</v>
      </c>
      <c r="O3876" s="154"/>
      <c r="P3876" s="154"/>
    </row>
    <row r="3877" spans="3:16" hidden="1" outlineLevel="2">
      <c r="C3877" s="179">
        <v>3853</v>
      </c>
      <c r="D3877" s="195">
        <f t="shared" ca="1" si="304"/>
        <v>-0.20651472969414125</v>
      </c>
      <c r="E3877" s="195">
        <f t="shared" ca="1" si="300"/>
        <v>235.21392160038593</v>
      </c>
      <c r="F3877" s="195">
        <f t="shared" ca="1" si="301"/>
        <v>240.88945181455108</v>
      </c>
      <c r="G3877" s="195">
        <f t="shared" ca="1" si="302"/>
        <v>0</v>
      </c>
      <c r="H3877" s="195">
        <f t="shared" ca="1" si="303"/>
        <v>0</v>
      </c>
      <c r="O3877" s="154"/>
      <c r="P3877" s="154"/>
    </row>
    <row r="3878" spans="3:16" hidden="1" outlineLevel="2">
      <c r="C3878" s="179">
        <v>3854</v>
      </c>
      <c r="D3878" s="195">
        <f t="shared" ca="1" si="304"/>
        <v>0.44925461071970479</v>
      </c>
      <c r="E3878" s="195">
        <f t="shared" ca="1" si="300"/>
        <v>271.66731662440566</v>
      </c>
      <c r="F3878" s="195">
        <f t="shared" ca="1" si="301"/>
        <v>267.45501510857872</v>
      </c>
      <c r="G3878" s="195">
        <f t="shared" ca="1" si="302"/>
        <v>21.667316624405657</v>
      </c>
      <c r="H3878" s="195">
        <f t="shared" ca="1" si="303"/>
        <v>17.455015108578721</v>
      </c>
      <c r="O3878" s="154"/>
      <c r="P3878" s="154"/>
    </row>
    <row r="3879" spans="3:16" hidden="1" outlineLevel="2">
      <c r="C3879" s="179">
        <v>3855</v>
      </c>
      <c r="D3879" s="195">
        <f t="shared" ca="1" si="304"/>
        <v>-0.22045560682560825</v>
      </c>
      <c r="E3879" s="195">
        <f t="shared" ca="1" si="300"/>
        <v>234.49455671863413</v>
      </c>
      <c r="F3879" s="195">
        <f t="shared" ca="1" si="301"/>
        <v>240.35432010706967</v>
      </c>
      <c r="G3879" s="195">
        <f t="shared" ca="1" si="302"/>
        <v>0</v>
      </c>
      <c r="H3879" s="195">
        <f t="shared" ca="1" si="303"/>
        <v>0</v>
      </c>
      <c r="O3879" s="154"/>
      <c r="P3879" s="154"/>
    </row>
    <row r="3880" spans="3:16" hidden="1" outlineLevel="2">
      <c r="C3880" s="179">
        <v>3856</v>
      </c>
      <c r="D3880" s="195">
        <f t="shared" ca="1" si="304"/>
        <v>-0.42060389586115221</v>
      </c>
      <c r="E3880" s="195">
        <f t="shared" ca="1" si="300"/>
        <v>224.40594275168763</v>
      </c>
      <c r="F3880" s="195">
        <f t="shared" ca="1" si="301"/>
        <v>232.80123166132051</v>
      </c>
      <c r="G3880" s="195">
        <f t="shared" ca="1" si="302"/>
        <v>0</v>
      </c>
      <c r="H3880" s="195">
        <f t="shared" ca="1" si="303"/>
        <v>0</v>
      </c>
      <c r="O3880" s="154"/>
      <c r="P3880" s="154"/>
    </row>
    <row r="3881" spans="3:16" hidden="1" outlineLevel="2">
      <c r="C3881" s="179">
        <v>3857</v>
      </c>
      <c r="D3881" s="195">
        <f t="shared" ca="1" si="304"/>
        <v>-1.4669146394584143</v>
      </c>
      <c r="E3881" s="195">
        <f t="shared" ca="1" si="300"/>
        <v>178.31751804831848</v>
      </c>
      <c r="F3881" s="195">
        <f t="shared" ca="1" si="301"/>
        <v>197.01298480570017</v>
      </c>
      <c r="G3881" s="195">
        <f t="shared" ca="1" si="302"/>
        <v>0</v>
      </c>
      <c r="H3881" s="195">
        <f t="shared" ca="1" si="303"/>
        <v>0</v>
      </c>
      <c r="O3881" s="154"/>
      <c r="P3881" s="154"/>
    </row>
    <row r="3882" spans="3:16" hidden="1" outlineLevel="2">
      <c r="C3882" s="179">
        <v>3858</v>
      </c>
      <c r="D3882" s="195">
        <f t="shared" ca="1" si="304"/>
        <v>-0.49183376848862648</v>
      </c>
      <c r="E3882" s="195">
        <f t="shared" ca="1" si="300"/>
        <v>220.9212571688013</v>
      </c>
      <c r="F3882" s="195">
        <f t="shared" ca="1" si="301"/>
        <v>230.17085499055747</v>
      </c>
      <c r="G3882" s="195">
        <f t="shared" ca="1" si="302"/>
        <v>0</v>
      </c>
      <c r="H3882" s="195">
        <f t="shared" ca="1" si="303"/>
        <v>0</v>
      </c>
      <c r="O3882" s="154"/>
      <c r="P3882" s="154"/>
    </row>
    <row r="3883" spans="3:16" hidden="1" outlineLevel="2">
      <c r="C3883" s="179">
        <v>3859</v>
      </c>
      <c r="D3883" s="195">
        <f t="shared" ca="1" si="304"/>
        <v>-0.26457603301095783</v>
      </c>
      <c r="E3883" s="195">
        <f t="shared" ca="1" si="300"/>
        <v>232.23236077320766</v>
      </c>
      <c r="F3883" s="195">
        <f t="shared" ca="1" si="301"/>
        <v>238.66854439936697</v>
      </c>
      <c r="G3883" s="195">
        <f t="shared" ca="1" si="302"/>
        <v>0</v>
      </c>
      <c r="H3883" s="195">
        <f t="shared" ca="1" si="303"/>
        <v>0</v>
      </c>
      <c r="O3883" s="154"/>
      <c r="P3883" s="154"/>
    </row>
    <row r="3884" spans="3:16" hidden="1" outlineLevel="2">
      <c r="C3884" s="179">
        <v>3860</v>
      </c>
      <c r="D3884" s="195">
        <f t="shared" ca="1" si="304"/>
        <v>0.56678844181714227</v>
      </c>
      <c r="E3884" s="195">
        <f t="shared" ca="1" si="300"/>
        <v>278.77423026259129</v>
      </c>
      <c r="F3884" s="195">
        <f t="shared" ca="1" si="301"/>
        <v>272.51707317446449</v>
      </c>
      <c r="G3884" s="195">
        <f t="shared" ca="1" si="302"/>
        <v>28.774230262591288</v>
      </c>
      <c r="H3884" s="195">
        <f t="shared" ca="1" si="303"/>
        <v>22.517073174464485</v>
      </c>
      <c r="O3884" s="154"/>
      <c r="P3884" s="154"/>
    </row>
    <row r="3885" spans="3:16" hidden="1" outlineLevel="2">
      <c r="C3885" s="179">
        <v>3861</v>
      </c>
      <c r="D3885" s="195">
        <f t="shared" ca="1" si="304"/>
        <v>1.2373887848610194</v>
      </c>
      <c r="E3885" s="195">
        <f t="shared" ca="1" si="300"/>
        <v>323.02950311516889</v>
      </c>
      <c r="F3885" s="195">
        <f t="shared" ca="1" si="301"/>
        <v>303.28728192167131</v>
      </c>
      <c r="G3885" s="195">
        <f t="shared" ca="1" si="302"/>
        <v>73.029503115168893</v>
      </c>
      <c r="H3885" s="195">
        <f t="shared" ca="1" si="303"/>
        <v>53.287281921671308</v>
      </c>
      <c r="O3885" s="154"/>
      <c r="P3885" s="154"/>
    </row>
    <row r="3886" spans="3:16" hidden="1" outlineLevel="2">
      <c r="C3886" s="179">
        <v>3862</v>
      </c>
      <c r="D3886" s="195">
        <f t="shared" ca="1" si="304"/>
        <v>-0.31299106957261091</v>
      </c>
      <c r="E3886" s="195">
        <f t="shared" ca="1" si="300"/>
        <v>229.77507195464628</v>
      </c>
      <c r="F3886" s="195">
        <f t="shared" ca="1" si="301"/>
        <v>236.83228081330415</v>
      </c>
      <c r="G3886" s="195">
        <f t="shared" ca="1" si="302"/>
        <v>0</v>
      </c>
      <c r="H3886" s="195">
        <f t="shared" ca="1" si="303"/>
        <v>0</v>
      </c>
      <c r="O3886" s="154"/>
      <c r="P3886" s="154"/>
    </row>
    <row r="3887" spans="3:16" hidden="1" outlineLevel="2">
      <c r="C3887" s="179">
        <v>3863</v>
      </c>
      <c r="D3887" s="195">
        <f t="shared" ca="1" si="304"/>
        <v>-0.6244395933061837</v>
      </c>
      <c r="E3887" s="195">
        <f t="shared" ca="1" si="300"/>
        <v>214.57745215236605</v>
      </c>
      <c r="F3887" s="195">
        <f t="shared" ca="1" si="301"/>
        <v>225.35289627757908</v>
      </c>
      <c r="G3887" s="195">
        <f t="shared" ca="1" si="302"/>
        <v>0</v>
      </c>
      <c r="H3887" s="195">
        <f t="shared" ca="1" si="303"/>
        <v>0</v>
      </c>
      <c r="O3887" s="154"/>
      <c r="P3887" s="154"/>
    </row>
    <row r="3888" spans="3:16" hidden="1" outlineLevel="2">
      <c r="C3888" s="179">
        <v>3864</v>
      </c>
      <c r="D3888" s="195">
        <f t="shared" ca="1" si="304"/>
        <v>-0.33157074108780471</v>
      </c>
      <c r="E3888" s="195">
        <f t="shared" ca="1" si="300"/>
        <v>228.8389857083979</v>
      </c>
      <c r="F3888" s="195">
        <f t="shared" ca="1" si="301"/>
        <v>236.13135652762773</v>
      </c>
      <c r="G3888" s="195">
        <f t="shared" ca="1" si="302"/>
        <v>0</v>
      </c>
      <c r="H3888" s="195">
        <f t="shared" ca="1" si="303"/>
        <v>0</v>
      </c>
      <c r="O3888" s="154"/>
      <c r="P3888" s="154"/>
    </row>
    <row r="3889" spans="3:16" hidden="1" outlineLevel="2">
      <c r="C3889" s="179">
        <v>3865</v>
      </c>
      <c r="D3889" s="195">
        <f t="shared" ca="1" si="304"/>
        <v>0.95024600572811813</v>
      </c>
      <c r="E3889" s="195">
        <f t="shared" ca="1" si="300"/>
        <v>303.27921610265406</v>
      </c>
      <c r="F3889" s="195">
        <f t="shared" ca="1" si="301"/>
        <v>289.70793752846566</v>
      </c>
      <c r="G3889" s="195">
        <f t="shared" ca="1" si="302"/>
        <v>53.279216102654061</v>
      </c>
      <c r="H3889" s="195">
        <f t="shared" ca="1" si="303"/>
        <v>39.707937528465663</v>
      </c>
      <c r="O3889" s="154"/>
      <c r="P3889" s="154"/>
    </row>
    <row r="3890" spans="3:16" hidden="1" outlineLevel="2">
      <c r="C3890" s="179">
        <v>3866</v>
      </c>
      <c r="D3890" s="195">
        <f t="shared" ca="1" si="304"/>
        <v>8.3703181854633671E-2</v>
      </c>
      <c r="E3890" s="195">
        <f t="shared" ca="1" si="300"/>
        <v>250.70095966013292</v>
      </c>
      <c r="F3890" s="195">
        <f t="shared" ca="1" si="301"/>
        <v>252.30429233109427</v>
      </c>
      <c r="G3890" s="195">
        <f t="shared" ca="1" si="302"/>
        <v>0.70095966013292355</v>
      </c>
      <c r="H3890" s="195">
        <f t="shared" ca="1" si="303"/>
        <v>2.304292331094274</v>
      </c>
      <c r="O3890" s="154"/>
      <c r="P3890" s="154"/>
    </row>
    <row r="3891" spans="3:16" hidden="1" outlineLevel="2">
      <c r="C3891" s="179">
        <v>3867</v>
      </c>
      <c r="D3891" s="195">
        <f t="shared" ca="1" si="304"/>
        <v>1.2198119196956541</v>
      </c>
      <c r="E3891" s="195">
        <f t="shared" ca="1" si="300"/>
        <v>321.78439705916821</v>
      </c>
      <c r="F3891" s="195">
        <f t="shared" ca="1" si="301"/>
        <v>302.43805741116273</v>
      </c>
      <c r="G3891" s="195">
        <f t="shared" ca="1" si="302"/>
        <v>71.784397059168214</v>
      </c>
      <c r="H3891" s="195">
        <f t="shared" ca="1" si="303"/>
        <v>52.438057411162731</v>
      </c>
      <c r="O3891" s="154"/>
      <c r="P3891" s="154"/>
    </row>
    <row r="3892" spans="3:16" hidden="1" outlineLevel="2">
      <c r="C3892" s="179">
        <v>3868</v>
      </c>
      <c r="D3892" s="195">
        <f t="shared" ca="1" si="304"/>
        <v>0.38718647587270549</v>
      </c>
      <c r="E3892" s="195">
        <f t="shared" ca="1" si="300"/>
        <v>267.98764375439794</v>
      </c>
      <c r="F3892" s="195">
        <f t="shared" ca="1" si="301"/>
        <v>264.81985654700253</v>
      </c>
      <c r="G3892" s="195">
        <f t="shared" ca="1" si="302"/>
        <v>17.987643754397936</v>
      </c>
      <c r="H3892" s="195">
        <f t="shared" ca="1" si="303"/>
        <v>14.81985654700253</v>
      </c>
      <c r="O3892" s="154"/>
      <c r="P3892" s="154"/>
    </row>
    <row r="3893" spans="3:16" hidden="1" outlineLevel="2">
      <c r="C3893" s="179">
        <v>3869</v>
      </c>
      <c r="D3893" s="195">
        <f t="shared" ca="1" si="304"/>
        <v>1.4461264013237343</v>
      </c>
      <c r="E3893" s="195">
        <f t="shared" ca="1" si="300"/>
        <v>338.18956759508865</v>
      </c>
      <c r="F3893" s="195">
        <f t="shared" ca="1" si="301"/>
        <v>313.55659734730312</v>
      </c>
      <c r="G3893" s="195">
        <f t="shared" ca="1" si="302"/>
        <v>88.189567595088647</v>
      </c>
      <c r="H3893" s="195">
        <f t="shared" ca="1" si="303"/>
        <v>63.556597347303125</v>
      </c>
      <c r="O3893" s="154"/>
      <c r="P3893" s="154"/>
    </row>
    <row r="3894" spans="3:16" hidden="1" outlineLevel="2">
      <c r="C3894" s="179">
        <v>3870</v>
      </c>
      <c r="D3894" s="195">
        <f t="shared" ca="1" si="304"/>
        <v>0.51877914119486768</v>
      </c>
      <c r="E3894" s="195">
        <f t="shared" ca="1" si="300"/>
        <v>275.8490641621255</v>
      </c>
      <c r="F3894" s="195">
        <f t="shared" ca="1" si="301"/>
        <v>270.43789022074577</v>
      </c>
      <c r="G3894" s="195">
        <f t="shared" ca="1" si="302"/>
        <v>25.849064162125501</v>
      </c>
      <c r="H3894" s="195">
        <f t="shared" ca="1" si="303"/>
        <v>20.437890220745771</v>
      </c>
      <c r="O3894" s="154"/>
      <c r="P3894" s="154"/>
    </row>
    <row r="3895" spans="3:16" hidden="1" outlineLevel="2">
      <c r="C3895" s="179">
        <v>3871</v>
      </c>
      <c r="D3895" s="195">
        <f t="shared" ca="1" si="304"/>
        <v>1.6595232599963938</v>
      </c>
      <c r="E3895" s="195">
        <f t="shared" ca="1" si="300"/>
        <v>354.42374849861983</v>
      </c>
      <c r="F3895" s="195">
        <f t="shared" ca="1" si="301"/>
        <v>324.4146725679513</v>
      </c>
      <c r="G3895" s="195">
        <f t="shared" ca="1" si="302"/>
        <v>104.42374849861983</v>
      </c>
      <c r="H3895" s="195">
        <f t="shared" ca="1" si="303"/>
        <v>74.4146725679513</v>
      </c>
      <c r="O3895" s="154"/>
      <c r="P3895" s="154"/>
    </row>
    <row r="3896" spans="3:16" hidden="1" outlineLevel="2">
      <c r="C3896" s="179">
        <v>3872</v>
      </c>
      <c r="D3896" s="195">
        <f t="shared" ca="1" si="304"/>
        <v>-1.7606326293119636</v>
      </c>
      <c r="E3896" s="195">
        <f t="shared" ca="1" si="300"/>
        <v>167.17335368038809</v>
      </c>
      <c r="F3896" s="195">
        <f t="shared" ca="1" si="301"/>
        <v>187.99465549788124</v>
      </c>
      <c r="G3896" s="195">
        <f t="shared" ca="1" si="302"/>
        <v>0</v>
      </c>
      <c r="H3896" s="195">
        <f t="shared" ca="1" si="303"/>
        <v>0</v>
      </c>
      <c r="O3896" s="154"/>
      <c r="P3896" s="154"/>
    </row>
    <row r="3897" spans="3:16" hidden="1" outlineLevel="2">
      <c r="C3897" s="179">
        <v>3873</v>
      </c>
      <c r="D3897" s="195">
        <f t="shared" ca="1" si="304"/>
        <v>-0.87804819521882138</v>
      </c>
      <c r="E3897" s="195">
        <f t="shared" ca="1" si="300"/>
        <v>202.94783322754364</v>
      </c>
      <c r="F3897" s="195">
        <f t="shared" ca="1" si="301"/>
        <v>216.41763751536001</v>
      </c>
      <c r="G3897" s="195">
        <f t="shared" ca="1" si="302"/>
        <v>0</v>
      </c>
      <c r="H3897" s="195">
        <f t="shared" ca="1" si="303"/>
        <v>0</v>
      </c>
      <c r="O3897" s="154"/>
      <c r="P3897" s="154"/>
    </row>
    <row r="3898" spans="3:16" hidden="1" outlineLevel="2">
      <c r="C3898" s="179">
        <v>3874</v>
      </c>
      <c r="D3898" s="195">
        <f t="shared" ca="1" si="304"/>
        <v>1.004791739573847E-2</v>
      </c>
      <c r="E3898" s="195">
        <f t="shared" ca="1" si="300"/>
        <v>246.67646406341308</v>
      </c>
      <c r="F3898" s="195">
        <f t="shared" ca="1" si="301"/>
        <v>249.35705520879776</v>
      </c>
      <c r="G3898" s="195">
        <f t="shared" ca="1" si="302"/>
        <v>0</v>
      </c>
      <c r="H3898" s="195">
        <f t="shared" ca="1" si="303"/>
        <v>0</v>
      </c>
      <c r="O3898" s="154"/>
      <c r="P3898" s="154"/>
    </row>
    <row r="3899" spans="3:16" hidden="1" outlineLevel="2">
      <c r="C3899" s="179">
        <v>3875</v>
      </c>
      <c r="D3899" s="195">
        <f t="shared" ca="1" si="304"/>
        <v>-0.84346168187039894</v>
      </c>
      <c r="E3899" s="195">
        <f t="shared" ca="1" si="300"/>
        <v>204.4959490918277</v>
      </c>
      <c r="F3899" s="195">
        <f t="shared" ca="1" si="301"/>
        <v>217.61502229531445</v>
      </c>
      <c r="G3899" s="195">
        <f t="shared" ca="1" si="302"/>
        <v>0</v>
      </c>
      <c r="H3899" s="195">
        <f t="shared" ca="1" si="303"/>
        <v>0</v>
      </c>
      <c r="O3899" s="154"/>
      <c r="P3899" s="154"/>
    </row>
    <row r="3900" spans="3:16" hidden="1" outlineLevel="2">
      <c r="C3900" s="179">
        <v>3876</v>
      </c>
      <c r="D3900" s="195">
        <f t="shared" ca="1" si="304"/>
        <v>1.7682342981517518</v>
      </c>
      <c r="E3900" s="195">
        <f t="shared" ca="1" si="300"/>
        <v>362.99125662674419</v>
      </c>
      <c r="F3900" s="195">
        <f t="shared" ca="1" si="301"/>
        <v>330.08987119700726</v>
      </c>
      <c r="G3900" s="195">
        <f t="shared" ca="1" si="302"/>
        <v>112.99125662674419</v>
      </c>
      <c r="H3900" s="195">
        <f t="shared" ca="1" si="303"/>
        <v>80.089871197007255</v>
      </c>
      <c r="O3900" s="154"/>
      <c r="P3900" s="154"/>
    </row>
    <row r="3901" spans="3:16" hidden="1" outlineLevel="2">
      <c r="C3901" s="179">
        <v>3877</v>
      </c>
      <c r="D3901" s="195">
        <f t="shared" ca="1" si="304"/>
        <v>0.53369639956856685</v>
      </c>
      <c r="E3901" s="195">
        <f t="shared" ca="1" si="300"/>
        <v>276.75465809077144</v>
      </c>
      <c r="F3901" s="195">
        <f t="shared" ca="1" si="301"/>
        <v>271.08222123963395</v>
      </c>
      <c r="G3901" s="195">
        <f t="shared" ca="1" si="302"/>
        <v>26.754658090771443</v>
      </c>
      <c r="H3901" s="195">
        <f t="shared" ca="1" si="303"/>
        <v>21.082221239633952</v>
      </c>
      <c r="O3901" s="154"/>
      <c r="P3901" s="154"/>
    </row>
    <row r="3902" spans="3:16" hidden="1" outlineLevel="2">
      <c r="C3902" s="179">
        <v>3878</v>
      </c>
      <c r="D3902" s="195">
        <f t="shared" ca="1" si="304"/>
        <v>1.8238336262024584</v>
      </c>
      <c r="E3902" s="195">
        <f t="shared" ca="1" si="300"/>
        <v>367.45276956555193</v>
      </c>
      <c r="F3902" s="195">
        <f t="shared" ca="1" si="301"/>
        <v>333.03066663812399</v>
      </c>
      <c r="G3902" s="195">
        <f t="shared" ca="1" si="302"/>
        <v>117.45276956555193</v>
      </c>
      <c r="H3902" s="195">
        <f t="shared" ca="1" si="303"/>
        <v>83.030666638123989</v>
      </c>
      <c r="O3902" s="154"/>
      <c r="P3902" s="154"/>
    </row>
    <row r="3903" spans="3:16" hidden="1" outlineLevel="2">
      <c r="C3903" s="179">
        <v>3879</v>
      </c>
      <c r="D3903" s="195">
        <f t="shared" ca="1" si="304"/>
        <v>0.65937832758352699</v>
      </c>
      <c r="E3903" s="195">
        <f t="shared" ca="1" si="300"/>
        <v>284.50353939067895</v>
      </c>
      <c r="F3903" s="195">
        <f t="shared" ca="1" si="301"/>
        <v>276.57219823523775</v>
      </c>
      <c r="G3903" s="195">
        <f t="shared" ca="1" si="302"/>
        <v>34.503539390678952</v>
      </c>
      <c r="H3903" s="195">
        <f t="shared" ca="1" si="303"/>
        <v>26.572198235237749</v>
      </c>
      <c r="O3903" s="154"/>
      <c r="P3903" s="154"/>
    </row>
    <row r="3904" spans="3:16" hidden="1" outlineLevel="2">
      <c r="C3904" s="179">
        <v>3880</v>
      </c>
      <c r="D3904" s="195">
        <f t="shared" ca="1" si="304"/>
        <v>0.20944937723691295</v>
      </c>
      <c r="E3904" s="195">
        <f t="shared" ca="1" si="300"/>
        <v>257.72400003542259</v>
      </c>
      <c r="F3904" s="195">
        <f t="shared" ca="1" si="301"/>
        <v>257.41661646362212</v>
      </c>
      <c r="G3904" s="195">
        <f t="shared" ca="1" si="302"/>
        <v>7.7240000354225913</v>
      </c>
      <c r="H3904" s="195">
        <f t="shared" ca="1" si="303"/>
        <v>7.4166164636221197</v>
      </c>
      <c r="O3904" s="154"/>
      <c r="P3904" s="154"/>
    </row>
    <row r="3905" spans="3:16" hidden="1" outlineLevel="2">
      <c r="C3905" s="179">
        <v>3881</v>
      </c>
      <c r="D3905" s="195">
        <f t="shared" ca="1" si="304"/>
        <v>0.42110003803528118</v>
      </c>
      <c r="E3905" s="195">
        <f t="shared" ca="1" si="300"/>
        <v>269.99196943509008</v>
      </c>
      <c r="F3905" s="195">
        <f t="shared" ca="1" si="301"/>
        <v>266.25645343232003</v>
      </c>
      <c r="G3905" s="195">
        <f t="shared" ca="1" si="302"/>
        <v>19.991969435090084</v>
      </c>
      <c r="H3905" s="195">
        <f t="shared" ca="1" si="303"/>
        <v>16.256453432320029</v>
      </c>
      <c r="O3905" s="154"/>
      <c r="P3905" s="154"/>
    </row>
    <row r="3906" spans="3:16" hidden="1" outlineLevel="2">
      <c r="C3906" s="179">
        <v>3882</v>
      </c>
      <c r="D3906" s="195">
        <f t="shared" ca="1" si="304"/>
        <v>0.57723299299659714</v>
      </c>
      <c r="E3906" s="195">
        <f t="shared" ca="1" si="300"/>
        <v>279.41470482863724</v>
      </c>
      <c r="F3906" s="195">
        <f t="shared" ca="1" si="301"/>
        <v>272.97151782481058</v>
      </c>
      <c r="G3906" s="195">
        <f t="shared" ca="1" si="302"/>
        <v>29.414704828637241</v>
      </c>
      <c r="H3906" s="195">
        <f t="shared" ca="1" si="303"/>
        <v>22.971517824810576</v>
      </c>
      <c r="O3906" s="154"/>
      <c r="P3906" s="154"/>
    </row>
    <row r="3907" spans="3:16" hidden="1" outlineLevel="2">
      <c r="C3907" s="179">
        <v>3883</v>
      </c>
      <c r="D3907" s="195">
        <f t="shared" ca="1" si="304"/>
        <v>0.24657813108718601</v>
      </c>
      <c r="E3907" s="195">
        <f t="shared" ca="1" si="300"/>
        <v>259.83505211136065</v>
      </c>
      <c r="F3907" s="195">
        <f t="shared" ca="1" si="301"/>
        <v>258.94583445516588</v>
      </c>
      <c r="G3907" s="195">
        <f t="shared" ca="1" si="302"/>
        <v>9.8350521113606533</v>
      </c>
      <c r="H3907" s="195">
        <f t="shared" ca="1" si="303"/>
        <v>8.9458344551658797</v>
      </c>
      <c r="O3907" s="154"/>
      <c r="P3907" s="154"/>
    </row>
    <row r="3908" spans="3:16" hidden="1" outlineLevel="2">
      <c r="C3908" s="179">
        <v>3884</v>
      </c>
      <c r="D3908" s="195">
        <f t="shared" ca="1" si="304"/>
        <v>1.8561728385854801</v>
      </c>
      <c r="E3908" s="195">
        <f t="shared" ca="1" si="300"/>
        <v>370.07297818518589</v>
      </c>
      <c r="F3908" s="195">
        <f t="shared" ca="1" si="301"/>
        <v>334.75320953396556</v>
      </c>
      <c r="G3908" s="195">
        <f t="shared" ca="1" si="302"/>
        <v>120.07297818518589</v>
      </c>
      <c r="H3908" s="195">
        <f t="shared" ca="1" si="303"/>
        <v>84.75320953396556</v>
      </c>
      <c r="O3908" s="154"/>
      <c r="P3908" s="154"/>
    </row>
    <row r="3909" spans="3:16" hidden="1" outlineLevel="2">
      <c r="C3909" s="179">
        <v>3885</v>
      </c>
      <c r="D3909" s="195">
        <f t="shared" ca="1" si="304"/>
        <v>-0.68958386744257627</v>
      </c>
      <c r="E3909" s="195">
        <f t="shared" ca="1" si="300"/>
        <v>211.5280336323421</v>
      </c>
      <c r="F3909" s="195">
        <f t="shared" ca="1" si="301"/>
        <v>223.02308724392699</v>
      </c>
      <c r="G3909" s="195">
        <f t="shared" ca="1" si="302"/>
        <v>0</v>
      </c>
      <c r="H3909" s="195">
        <f t="shared" ca="1" si="303"/>
        <v>0</v>
      </c>
      <c r="O3909" s="154"/>
      <c r="P3909" s="154"/>
    </row>
    <row r="3910" spans="3:16" hidden="1" outlineLevel="2">
      <c r="C3910" s="179">
        <v>3886</v>
      </c>
      <c r="D3910" s="195">
        <f t="shared" ca="1" si="304"/>
        <v>-1.5452900793211899</v>
      </c>
      <c r="E3910" s="195">
        <f t="shared" ca="1" si="300"/>
        <v>175.27312239574135</v>
      </c>
      <c r="F3910" s="195">
        <f t="shared" ca="1" si="301"/>
        <v>194.56505867900532</v>
      </c>
      <c r="G3910" s="195">
        <f t="shared" ca="1" si="302"/>
        <v>0</v>
      </c>
      <c r="H3910" s="195">
        <f t="shared" ca="1" si="303"/>
        <v>0</v>
      </c>
      <c r="O3910" s="154"/>
      <c r="P3910" s="154"/>
    </row>
    <row r="3911" spans="3:16" hidden="1" outlineLevel="2">
      <c r="C3911" s="179">
        <v>3887</v>
      </c>
      <c r="D3911" s="195">
        <f t="shared" ca="1" si="304"/>
        <v>-1.0540999336563366</v>
      </c>
      <c r="E3911" s="195">
        <f t="shared" ca="1" si="300"/>
        <v>195.24743231400291</v>
      </c>
      <c r="F3911" s="195">
        <f t="shared" ca="1" si="301"/>
        <v>210.4240854998807</v>
      </c>
      <c r="G3911" s="195">
        <f t="shared" ca="1" si="302"/>
        <v>0</v>
      </c>
      <c r="H3911" s="195">
        <f t="shared" ca="1" si="303"/>
        <v>0</v>
      </c>
      <c r="O3911" s="154"/>
      <c r="P3911" s="154"/>
    </row>
    <row r="3912" spans="3:16" hidden="1" outlineLevel="2">
      <c r="C3912" s="179">
        <v>3888</v>
      </c>
      <c r="D3912" s="195">
        <f t="shared" ca="1" si="304"/>
        <v>-1.1982380602208491</v>
      </c>
      <c r="E3912" s="195">
        <f t="shared" ca="1" si="300"/>
        <v>189.16094813685578</v>
      </c>
      <c r="F3912" s="195">
        <f t="shared" ca="1" si="301"/>
        <v>205.64079846231451</v>
      </c>
      <c r="G3912" s="195">
        <f t="shared" ca="1" si="302"/>
        <v>0</v>
      </c>
      <c r="H3912" s="195">
        <f t="shared" ca="1" si="303"/>
        <v>0</v>
      </c>
      <c r="O3912" s="154"/>
      <c r="P3912" s="154"/>
    </row>
    <row r="3913" spans="3:16" hidden="1" outlineLevel="2">
      <c r="C3913" s="179">
        <v>3889</v>
      </c>
      <c r="D3913" s="195">
        <f t="shared" ca="1" si="304"/>
        <v>0.81579720964871172</v>
      </c>
      <c r="E3913" s="195">
        <f t="shared" ca="1" si="300"/>
        <v>294.451227048779</v>
      </c>
      <c r="F3913" s="195">
        <f t="shared" ca="1" si="301"/>
        <v>283.56036249395373</v>
      </c>
      <c r="G3913" s="195">
        <f t="shared" ca="1" si="302"/>
        <v>44.451227048779003</v>
      </c>
      <c r="H3913" s="195">
        <f t="shared" ca="1" si="303"/>
        <v>33.560362493953733</v>
      </c>
      <c r="O3913" s="154"/>
      <c r="P3913" s="154"/>
    </row>
    <row r="3914" spans="3:16" hidden="1" outlineLevel="2">
      <c r="C3914" s="179">
        <v>3890</v>
      </c>
      <c r="D3914" s="195">
        <f t="shared" ca="1" si="304"/>
        <v>-0.12627223143551283</v>
      </c>
      <c r="E3914" s="195">
        <f t="shared" ca="1" si="300"/>
        <v>239.397641299198</v>
      </c>
      <c r="F3914" s="195">
        <f t="shared" ca="1" si="301"/>
        <v>243.99287145904736</v>
      </c>
      <c r="G3914" s="195">
        <f t="shared" ca="1" si="302"/>
        <v>0</v>
      </c>
      <c r="H3914" s="195">
        <f t="shared" ca="1" si="303"/>
        <v>0</v>
      </c>
      <c r="O3914" s="154"/>
      <c r="P3914" s="154"/>
    </row>
    <row r="3915" spans="3:16" hidden="1" outlineLevel="2">
      <c r="C3915" s="179">
        <v>3891</v>
      </c>
      <c r="D3915" s="195">
        <f t="shared" ca="1" si="304"/>
        <v>1.5670800294822298</v>
      </c>
      <c r="E3915" s="195">
        <f t="shared" ca="1" si="300"/>
        <v>347.29758249053793</v>
      </c>
      <c r="F3915" s="195">
        <f t="shared" ca="1" si="301"/>
        <v>319.66555574907852</v>
      </c>
      <c r="G3915" s="195">
        <f t="shared" ca="1" si="302"/>
        <v>97.297582490537934</v>
      </c>
      <c r="H3915" s="195">
        <f t="shared" ca="1" si="303"/>
        <v>69.665555749078521</v>
      </c>
      <c r="O3915" s="154"/>
      <c r="P3915" s="154"/>
    </row>
    <row r="3916" spans="3:16" hidden="1" outlineLevel="2">
      <c r="C3916" s="179">
        <v>3892</v>
      </c>
      <c r="D3916" s="195">
        <f t="shared" ca="1" si="304"/>
        <v>-1.3644859670743104</v>
      </c>
      <c r="E3916" s="195">
        <f t="shared" ca="1" si="300"/>
        <v>182.37608511870815</v>
      </c>
      <c r="F3916" s="195">
        <f t="shared" ca="1" si="301"/>
        <v>200.25866026127872</v>
      </c>
      <c r="G3916" s="195">
        <f t="shared" ca="1" si="302"/>
        <v>0</v>
      </c>
      <c r="H3916" s="195">
        <f t="shared" ca="1" si="303"/>
        <v>0</v>
      </c>
      <c r="O3916" s="154"/>
      <c r="P3916" s="154"/>
    </row>
    <row r="3917" spans="3:16" hidden="1" outlineLevel="2">
      <c r="C3917" s="179">
        <v>3893</v>
      </c>
      <c r="D3917" s="195">
        <f t="shared" ca="1" si="304"/>
        <v>0.58679711400172119</v>
      </c>
      <c r="E3917" s="195">
        <f t="shared" ca="1" si="300"/>
        <v>280.00248073442452</v>
      </c>
      <c r="F3917" s="195">
        <f t="shared" ca="1" si="301"/>
        <v>273.38831943372429</v>
      </c>
      <c r="G3917" s="195">
        <f t="shared" ca="1" si="302"/>
        <v>30.002480734424523</v>
      </c>
      <c r="H3917" s="195">
        <f t="shared" ca="1" si="303"/>
        <v>23.388319433724291</v>
      </c>
      <c r="O3917" s="154"/>
      <c r="P3917" s="154"/>
    </row>
    <row r="3918" spans="3:16" hidden="1" outlineLevel="2">
      <c r="C3918" s="179">
        <v>3894</v>
      </c>
      <c r="D3918" s="195">
        <f t="shared" ca="1" si="304"/>
        <v>1.2008951457774961</v>
      </c>
      <c r="E3918" s="195">
        <f t="shared" ca="1" si="300"/>
        <v>320.44973625952139</v>
      </c>
      <c r="F3918" s="195">
        <f t="shared" ca="1" si="301"/>
        <v>301.52675185036401</v>
      </c>
      <c r="G3918" s="195">
        <f t="shared" ca="1" si="302"/>
        <v>70.449736259521387</v>
      </c>
      <c r="H3918" s="195">
        <f t="shared" ca="1" si="303"/>
        <v>51.526751850364008</v>
      </c>
      <c r="O3918" s="154"/>
      <c r="P3918" s="154"/>
    </row>
    <row r="3919" spans="3:16" hidden="1" outlineLevel="2">
      <c r="C3919" s="179">
        <v>3895</v>
      </c>
      <c r="D3919" s="195">
        <f t="shared" ca="1" si="304"/>
        <v>-0.82844247123514314</v>
      </c>
      <c r="E3919" s="195">
        <f t="shared" ca="1" si="300"/>
        <v>205.17189144552751</v>
      </c>
      <c r="F3919" s="195">
        <f t="shared" ca="1" si="301"/>
        <v>218.13704813594208</v>
      </c>
      <c r="G3919" s="195">
        <f t="shared" ca="1" si="302"/>
        <v>0</v>
      </c>
      <c r="H3919" s="195">
        <f t="shared" ca="1" si="303"/>
        <v>0</v>
      </c>
      <c r="O3919" s="154"/>
      <c r="P3919" s="154"/>
    </row>
    <row r="3920" spans="3:16" hidden="1" outlineLevel="2">
      <c r="C3920" s="179">
        <v>3896</v>
      </c>
      <c r="D3920" s="195">
        <f t="shared" ca="1" si="304"/>
        <v>-0.81378822221659541</v>
      </c>
      <c r="E3920" s="195">
        <f t="shared" ca="1" si="300"/>
        <v>205.83356206300894</v>
      </c>
      <c r="F3920" s="195">
        <f t="shared" ca="1" si="301"/>
        <v>218.64759589321812</v>
      </c>
      <c r="G3920" s="195">
        <f t="shared" ca="1" si="302"/>
        <v>0</v>
      </c>
      <c r="H3920" s="195">
        <f t="shared" ca="1" si="303"/>
        <v>0</v>
      </c>
      <c r="O3920" s="154"/>
      <c r="P3920" s="154"/>
    </row>
    <row r="3921" spans="3:16" hidden="1" outlineLevel="2">
      <c r="C3921" s="179">
        <v>3897</v>
      </c>
      <c r="D3921" s="195">
        <f t="shared" ca="1" si="304"/>
        <v>1.1637895181611615</v>
      </c>
      <c r="E3921" s="195">
        <f t="shared" ca="1" si="300"/>
        <v>317.84783004767957</v>
      </c>
      <c r="F3921" s="195">
        <f t="shared" ca="1" si="301"/>
        <v>299.74717589972528</v>
      </c>
      <c r="G3921" s="195">
        <f t="shared" ca="1" si="302"/>
        <v>67.847830047679565</v>
      </c>
      <c r="H3921" s="195">
        <f t="shared" ca="1" si="303"/>
        <v>49.747175899725278</v>
      </c>
      <c r="O3921" s="154"/>
      <c r="P3921" s="154"/>
    </row>
    <row r="3922" spans="3:16" hidden="1" outlineLevel="2">
      <c r="C3922" s="179">
        <v>3898</v>
      </c>
      <c r="D3922" s="195">
        <f t="shared" ca="1" si="304"/>
        <v>1.3444595747154704</v>
      </c>
      <c r="E3922" s="195">
        <f t="shared" ca="1" si="300"/>
        <v>330.71890742577926</v>
      </c>
      <c r="F3922" s="195">
        <f t="shared" ca="1" si="301"/>
        <v>308.51214793101133</v>
      </c>
      <c r="G3922" s="195">
        <f t="shared" ca="1" si="302"/>
        <v>80.718907425779264</v>
      </c>
      <c r="H3922" s="195">
        <f t="shared" ca="1" si="303"/>
        <v>58.512147931011327</v>
      </c>
      <c r="O3922" s="154"/>
      <c r="P3922" s="154"/>
    </row>
    <row r="3923" spans="3:16" hidden="1" outlineLevel="2">
      <c r="C3923" s="179">
        <v>3899</v>
      </c>
      <c r="D3923" s="195">
        <f t="shared" ca="1" si="304"/>
        <v>2.5550961441069053</v>
      </c>
      <c r="E3923" s="195">
        <f t="shared" ca="1" si="300"/>
        <v>431.49876136921398</v>
      </c>
      <c r="F3923" s="195">
        <f t="shared" ca="1" si="301"/>
        <v>374.23767120072876</v>
      </c>
      <c r="G3923" s="195">
        <f t="shared" ca="1" si="302"/>
        <v>181.49876136921398</v>
      </c>
      <c r="H3923" s="195">
        <f t="shared" ca="1" si="303"/>
        <v>124.23767120072876</v>
      </c>
      <c r="O3923" s="154"/>
      <c r="P3923" s="154"/>
    </row>
    <row r="3924" spans="3:16" hidden="1" outlineLevel="2">
      <c r="C3924" s="179">
        <v>3900</v>
      </c>
      <c r="D3924" s="195">
        <f t="shared" ca="1" si="304"/>
        <v>-0.30807978500964556</v>
      </c>
      <c r="E3924" s="195">
        <f t="shared" ca="1" si="300"/>
        <v>230.0231529063943</v>
      </c>
      <c r="F3924" s="195">
        <f t="shared" ca="1" si="301"/>
        <v>237.01790808255916</v>
      </c>
      <c r="G3924" s="195">
        <f t="shared" ca="1" si="302"/>
        <v>0</v>
      </c>
      <c r="H3924" s="195">
        <f t="shared" ca="1" si="303"/>
        <v>0</v>
      </c>
      <c r="O3924" s="154"/>
      <c r="P3924" s="154"/>
    </row>
    <row r="3925" spans="3:16" hidden="1" outlineLevel="2">
      <c r="C3925" s="179">
        <v>3901</v>
      </c>
      <c r="D3925" s="195">
        <f t="shared" ca="1" si="304"/>
        <v>1.0544750962491731</v>
      </c>
      <c r="E3925" s="195">
        <f t="shared" ca="1" si="300"/>
        <v>310.30467980377608</v>
      </c>
      <c r="F3925" s="195">
        <f t="shared" ca="1" si="301"/>
        <v>294.56530073693415</v>
      </c>
      <c r="G3925" s="195">
        <f t="shared" ca="1" si="302"/>
        <v>60.304679803776082</v>
      </c>
      <c r="H3925" s="195">
        <f t="shared" ca="1" si="303"/>
        <v>44.565300736934148</v>
      </c>
      <c r="O3925" s="154"/>
      <c r="P3925" s="154"/>
    </row>
    <row r="3926" spans="3:16" hidden="1" outlineLevel="2">
      <c r="C3926" s="179">
        <v>3902</v>
      </c>
      <c r="D3926" s="195">
        <f t="shared" ca="1" si="304"/>
        <v>0.48658105323092254</v>
      </c>
      <c r="E3926" s="195">
        <f t="shared" ca="1" si="300"/>
        <v>273.90447715365787</v>
      </c>
      <c r="F3926" s="195">
        <f t="shared" ca="1" si="301"/>
        <v>269.05235246784059</v>
      </c>
      <c r="G3926" s="195">
        <f t="shared" ca="1" si="302"/>
        <v>23.904477153657865</v>
      </c>
      <c r="H3926" s="195">
        <f t="shared" ca="1" si="303"/>
        <v>19.052352467840592</v>
      </c>
      <c r="O3926" s="154"/>
      <c r="P3926" s="154"/>
    </row>
    <row r="3927" spans="3:16" hidden="1" outlineLevel="2">
      <c r="C3927" s="179">
        <v>3903</v>
      </c>
      <c r="D3927" s="195">
        <f t="shared" ca="1" si="304"/>
        <v>-0.6765850784641102</v>
      </c>
      <c r="E3927" s="195">
        <f t="shared" ca="1" si="300"/>
        <v>212.13302924165694</v>
      </c>
      <c r="F3927" s="195">
        <f t="shared" ca="1" si="301"/>
        <v>223.48604218399453</v>
      </c>
      <c r="G3927" s="195">
        <f t="shared" ca="1" si="302"/>
        <v>0</v>
      </c>
      <c r="H3927" s="195">
        <f t="shared" ca="1" si="303"/>
        <v>0</v>
      </c>
      <c r="O3927" s="154"/>
      <c r="P3927" s="154"/>
    </row>
    <row r="3928" spans="3:16" hidden="1" outlineLevel="2">
      <c r="C3928" s="179">
        <v>3904</v>
      </c>
      <c r="D3928" s="195">
        <f t="shared" ca="1" si="304"/>
        <v>-2.5087270173094267</v>
      </c>
      <c r="E3928" s="195">
        <f t="shared" ca="1" si="300"/>
        <v>141.83483492262761</v>
      </c>
      <c r="F3928" s="195">
        <f t="shared" ca="1" si="301"/>
        <v>166.84610911320519</v>
      </c>
      <c r="G3928" s="195">
        <f t="shared" ca="1" si="302"/>
        <v>0</v>
      </c>
      <c r="H3928" s="195">
        <f t="shared" ca="1" si="303"/>
        <v>0</v>
      </c>
      <c r="O3928" s="154"/>
      <c r="P3928" s="154"/>
    </row>
    <row r="3929" spans="3:16" hidden="1" outlineLevel="2">
      <c r="C3929" s="179">
        <v>3905</v>
      </c>
      <c r="D3929" s="195">
        <f t="shared" ca="1" si="304"/>
        <v>1.724673479000729</v>
      </c>
      <c r="E3929" s="195">
        <f t="shared" ref="E3929:E3992" ca="1" si="305">$H$9 * EXP(($H$17 - $H$18 - ($H$11^2)/2)*$H$14 + $H$11*SQRT($H$14)*D3929)</f>
        <v>359.53364178753816</v>
      </c>
      <c r="F3929" s="195">
        <f t="shared" ref="F3929:F3992" ca="1" si="306">$H$9 * EXP(($H$17 - $H$18 - ($H$12^2)/2)*$H$14 + $H$12*SQRT($H$14)*D3929)</f>
        <v>327.80397892815779</v>
      </c>
      <c r="G3929" s="195">
        <f t="shared" ref="G3929:G3992" ca="1" si="307">MAX(E3929-$H$16, 0)</f>
        <v>109.53364178753816</v>
      </c>
      <c r="H3929" s="195">
        <f t="shared" ref="H3929:H3992" ca="1" si="308">MAX(F3929-$H$16, 0)</f>
        <v>77.80397892815779</v>
      </c>
      <c r="O3929" s="154"/>
      <c r="P3929" s="154"/>
    </row>
    <row r="3930" spans="3:16" hidden="1" outlineLevel="2">
      <c r="C3930" s="179">
        <v>3906</v>
      </c>
      <c r="D3930" s="195">
        <f t="shared" ref="D3930:D3993" ca="1" si="309">_xlfn.NORM.S.INV(RAND())</f>
        <v>1.250023849334724</v>
      </c>
      <c r="E3930" s="195">
        <f t="shared" ca="1" si="305"/>
        <v>323.9275183140897</v>
      </c>
      <c r="F3930" s="195">
        <f t="shared" ca="1" si="306"/>
        <v>303.89921659683517</v>
      </c>
      <c r="G3930" s="195">
        <f t="shared" ca="1" si="307"/>
        <v>73.927518314089696</v>
      </c>
      <c r="H3930" s="195">
        <f t="shared" ca="1" si="308"/>
        <v>53.899216596835174</v>
      </c>
      <c r="O3930" s="154"/>
      <c r="P3930" s="154"/>
    </row>
    <row r="3931" spans="3:16" hidden="1" outlineLevel="2">
      <c r="C3931" s="179">
        <v>3907</v>
      </c>
      <c r="D3931" s="195">
        <f t="shared" ca="1" si="309"/>
        <v>0.54015545878105187</v>
      </c>
      <c r="E3931" s="195">
        <f t="shared" ca="1" si="305"/>
        <v>277.14769512706113</v>
      </c>
      <c r="F3931" s="195">
        <f t="shared" ca="1" si="306"/>
        <v>271.36168770763982</v>
      </c>
      <c r="G3931" s="195">
        <f t="shared" ca="1" si="307"/>
        <v>27.147695127061127</v>
      </c>
      <c r="H3931" s="195">
        <f t="shared" ca="1" si="308"/>
        <v>21.361687707639817</v>
      </c>
      <c r="O3931" s="154"/>
      <c r="P3931" s="154"/>
    </row>
    <row r="3932" spans="3:16" hidden="1" outlineLevel="2">
      <c r="C3932" s="179">
        <v>3908</v>
      </c>
      <c r="D3932" s="195">
        <f t="shared" ca="1" si="309"/>
        <v>0.63350066553302364</v>
      </c>
      <c r="E3932" s="195">
        <f t="shared" ca="1" si="305"/>
        <v>282.89051949548889</v>
      </c>
      <c r="F3932" s="195">
        <f t="shared" ca="1" si="306"/>
        <v>275.4328064677909</v>
      </c>
      <c r="G3932" s="195">
        <f t="shared" ca="1" si="307"/>
        <v>32.890519495488888</v>
      </c>
      <c r="H3932" s="195">
        <f t="shared" ca="1" si="308"/>
        <v>25.432806467790897</v>
      </c>
      <c r="O3932" s="154"/>
      <c r="P3932" s="154"/>
    </row>
    <row r="3933" spans="3:16" hidden="1" outlineLevel="2">
      <c r="C3933" s="179">
        <v>3909</v>
      </c>
      <c r="D3933" s="195">
        <f t="shared" ca="1" si="309"/>
        <v>-0.55413969480074743</v>
      </c>
      <c r="E3933" s="195">
        <f t="shared" ca="1" si="305"/>
        <v>217.91754256231897</v>
      </c>
      <c r="F3933" s="195">
        <f t="shared" ca="1" si="306"/>
        <v>227.89440153036054</v>
      </c>
      <c r="G3933" s="195">
        <f t="shared" ca="1" si="307"/>
        <v>0</v>
      </c>
      <c r="H3933" s="195">
        <f t="shared" ca="1" si="308"/>
        <v>0</v>
      </c>
      <c r="O3933" s="154"/>
      <c r="P3933" s="154"/>
    </row>
    <row r="3934" spans="3:16" hidden="1" outlineLevel="2">
      <c r="C3934" s="179">
        <v>3910</v>
      </c>
      <c r="D3934" s="195">
        <f t="shared" ca="1" si="309"/>
        <v>0.17860882148521331</v>
      </c>
      <c r="E3934" s="195">
        <f t="shared" ca="1" si="305"/>
        <v>255.9835260543268</v>
      </c>
      <c r="F3934" s="195">
        <f t="shared" ca="1" si="306"/>
        <v>256.1532582680689</v>
      </c>
      <c r="G3934" s="195">
        <f t="shared" ca="1" si="307"/>
        <v>5.9835260543268021</v>
      </c>
      <c r="H3934" s="195">
        <f t="shared" ca="1" si="308"/>
        <v>6.1532582680688961</v>
      </c>
      <c r="O3934" s="154"/>
      <c r="P3934" s="154"/>
    </row>
    <row r="3935" spans="3:16" hidden="1" outlineLevel="2">
      <c r="C3935" s="179">
        <v>3911</v>
      </c>
      <c r="D3935" s="195">
        <f t="shared" ca="1" si="309"/>
        <v>-0.93081808988720871</v>
      </c>
      <c r="E3935" s="195">
        <f t="shared" ca="1" si="305"/>
        <v>200.60836871734119</v>
      </c>
      <c r="F3935" s="195">
        <f t="shared" ca="1" si="306"/>
        <v>214.60342650201389</v>
      </c>
      <c r="G3935" s="195">
        <f t="shared" ca="1" si="307"/>
        <v>0</v>
      </c>
      <c r="H3935" s="195">
        <f t="shared" ca="1" si="308"/>
        <v>0</v>
      </c>
      <c r="O3935" s="154"/>
      <c r="P3935" s="154"/>
    </row>
    <row r="3936" spans="3:16" hidden="1" outlineLevel="2">
      <c r="C3936" s="179">
        <v>3912</v>
      </c>
      <c r="D3936" s="195">
        <f t="shared" ca="1" si="309"/>
        <v>1.2043974351989806</v>
      </c>
      <c r="E3936" s="195">
        <f t="shared" ca="1" si="305"/>
        <v>320.69641977383014</v>
      </c>
      <c r="F3936" s="195">
        <f t="shared" ca="1" si="306"/>
        <v>301.69526540803287</v>
      </c>
      <c r="G3936" s="195">
        <f t="shared" ca="1" si="307"/>
        <v>70.696419773830144</v>
      </c>
      <c r="H3936" s="195">
        <f t="shared" ca="1" si="308"/>
        <v>51.695265408032867</v>
      </c>
      <c r="O3936" s="154"/>
      <c r="P3936" s="154"/>
    </row>
    <row r="3937" spans="3:16" hidden="1" outlineLevel="2">
      <c r="C3937" s="179">
        <v>3913</v>
      </c>
      <c r="D3937" s="195">
        <f t="shared" ca="1" si="309"/>
        <v>-2.3363488763761673</v>
      </c>
      <c r="E3937" s="195">
        <f t="shared" ca="1" si="305"/>
        <v>147.30973755636481</v>
      </c>
      <c r="F3937" s="195">
        <f t="shared" ca="1" si="306"/>
        <v>171.49788670063995</v>
      </c>
      <c r="G3937" s="195">
        <f t="shared" ca="1" si="307"/>
        <v>0</v>
      </c>
      <c r="H3937" s="195">
        <f t="shared" ca="1" si="308"/>
        <v>0</v>
      </c>
      <c r="O3937" s="154"/>
      <c r="P3937" s="154"/>
    </row>
    <row r="3938" spans="3:16" hidden="1" outlineLevel="2">
      <c r="C3938" s="179">
        <v>3914</v>
      </c>
      <c r="D3938" s="195">
        <f t="shared" ca="1" si="309"/>
        <v>-6.3152212381632766E-2</v>
      </c>
      <c r="E3938" s="195">
        <f t="shared" ca="1" si="305"/>
        <v>242.74084651042227</v>
      </c>
      <c r="F3938" s="195">
        <f t="shared" ca="1" si="306"/>
        <v>246.46213969543084</v>
      </c>
      <c r="G3938" s="195">
        <f t="shared" ca="1" si="307"/>
        <v>0</v>
      </c>
      <c r="H3938" s="195">
        <f t="shared" ca="1" si="308"/>
        <v>0</v>
      </c>
      <c r="O3938" s="154"/>
      <c r="P3938" s="154"/>
    </row>
    <row r="3939" spans="3:16" hidden="1" outlineLevel="2">
      <c r="C3939" s="179">
        <v>3915</v>
      </c>
      <c r="D3939" s="195">
        <f t="shared" ca="1" si="309"/>
        <v>-4.1505284942335609E-2</v>
      </c>
      <c r="E3939" s="195">
        <f t="shared" ca="1" si="305"/>
        <v>243.89811303484137</v>
      </c>
      <c r="F3939" s="195">
        <f t="shared" ca="1" si="306"/>
        <v>247.31471392178918</v>
      </c>
      <c r="G3939" s="195">
        <f t="shared" ca="1" si="307"/>
        <v>0</v>
      </c>
      <c r="H3939" s="195">
        <f t="shared" ca="1" si="308"/>
        <v>0</v>
      </c>
      <c r="O3939" s="154"/>
      <c r="P3939" s="154"/>
    </row>
    <row r="3940" spans="3:16" hidden="1" outlineLevel="2">
      <c r="C3940" s="179">
        <v>3916</v>
      </c>
      <c r="D3940" s="195">
        <f t="shared" ca="1" si="309"/>
        <v>-0.28595792441456486</v>
      </c>
      <c r="E3940" s="195">
        <f t="shared" ca="1" si="305"/>
        <v>231.1439065203096</v>
      </c>
      <c r="F3940" s="195">
        <f t="shared" ca="1" si="306"/>
        <v>237.85583279177038</v>
      </c>
      <c r="G3940" s="195">
        <f t="shared" ca="1" si="307"/>
        <v>0</v>
      </c>
      <c r="H3940" s="195">
        <f t="shared" ca="1" si="308"/>
        <v>0</v>
      </c>
      <c r="O3940" s="154"/>
      <c r="P3940" s="154"/>
    </row>
    <row r="3941" spans="3:16" hidden="1" outlineLevel="2">
      <c r="C3941" s="179">
        <v>3917</v>
      </c>
      <c r="D3941" s="195">
        <f t="shared" ca="1" si="309"/>
        <v>-6.3672875932913958E-2</v>
      </c>
      <c r="E3941" s="195">
        <f t="shared" ca="1" si="305"/>
        <v>242.71307904331039</v>
      </c>
      <c r="F3941" s="195">
        <f t="shared" ca="1" si="306"/>
        <v>246.44166935844677</v>
      </c>
      <c r="G3941" s="195">
        <f t="shared" ca="1" si="307"/>
        <v>0</v>
      </c>
      <c r="H3941" s="195">
        <f t="shared" ca="1" si="308"/>
        <v>0</v>
      </c>
      <c r="O3941" s="154"/>
      <c r="P3941" s="154"/>
    </row>
    <row r="3942" spans="3:16" hidden="1" outlineLevel="2">
      <c r="C3942" s="179">
        <v>3918</v>
      </c>
      <c r="D3942" s="195">
        <f t="shared" ca="1" si="309"/>
        <v>0.60213191430755941</v>
      </c>
      <c r="E3942" s="195">
        <f t="shared" ca="1" si="305"/>
        <v>280.94748313443944</v>
      </c>
      <c r="F3942" s="195">
        <f t="shared" ca="1" si="306"/>
        <v>274.05793422479428</v>
      </c>
      <c r="G3942" s="195">
        <f t="shared" ca="1" si="307"/>
        <v>30.947483134439437</v>
      </c>
      <c r="H3942" s="195">
        <f t="shared" ca="1" si="308"/>
        <v>24.05793422479428</v>
      </c>
      <c r="O3942" s="154"/>
      <c r="P3942" s="154"/>
    </row>
    <row r="3943" spans="3:16" hidden="1" outlineLevel="2">
      <c r="C3943" s="179">
        <v>3919</v>
      </c>
      <c r="D3943" s="195">
        <f t="shared" ca="1" si="309"/>
        <v>-0.29153837805258587</v>
      </c>
      <c r="E3943" s="195">
        <f t="shared" ca="1" si="305"/>
        <v>230.86067159654945</v>
      </c>
      <c r="F3943" s="195">
        <f t="shared" ca="1" si="306"/>
        <v>237.64417919664018</v>
      </c>
      <c r="G3943" s="195">
        <f t="shared" ca="1" si="307"/>
        <v>0</v>
      </c>
      <c r="H3943" s="195">
        <f t="shared" ca="1" si="308"/>
        <v>0</v>
      </c>
      <c r="O3943" s="154"/>
      <c r="P3943" s="154"/>
    </row>
    <row r="3944" spans="3:16" hidden="1" outlineLevel="2">
      <c r="C3944" s="179">
        <v>3920</v>
      </c>
      <c r="D3944" s="195">
        <f t="shared" ca="1" si="309"/>
        <v>-0.48818705814508084</v>
      </c>
      <c r="E3944" s="195">
        <f t="shared" ca="1" si="305"/>
        <v>221.09833893385908</v>
      </c>
      <c r="F3944" s="195">
        <f t="shared" ca="1" si="306"/>
        <v>230.30479600041068</v>
      </c>
      <c r="G3944" s="195">
        <f t="shared" ca="1" si="307"/>
        <v>0</v>
      </c>
      <c r="H3944" s="195">
        <f t="shared" ca="1" si="308"/>
        <v>0</v>
      </c>
      <c r="O3944" s="154"/>
      <c r="P3944" s="154"/>
    </row>
    <row r="3945" spans="3:16" hidden="1" outlineLevel="2">
      <c r="C3945" s="179">
        <v>3921</v>
      </c>
      <c r="D3945" s="195">
        <f t="shared" ca="1" si="309"/>
        <v>-0.28553252120816236</v>
      </c>
      <c r="E3945" s="195">
        <f t="shared" ca="1" si="305"/>
        <v>231.1655120328364</v>
      </c>
      <c r="F3945" s="195">
        <f t="shared" ca="1" si="306"/>
        <v>237.87197507409576</v>
      </c>
      <c r="G3945" s="195">
        <f t="shared" ca="1" si="307"/>
        <v>0</v>
      </c>
      <c r="H3945" s="195">
        <f t="shared" ca="1" si="308"/>
        <v>0</v>
      </c>
      <c r="O3945" s="154"/>
      <c r="P3945" s="154"/>
    </row>
    <row r="3946" spans="3:16" hidden="1" outlineLevel="2">
      <c r="C3946" s="179">
        <v>3922</v>
      </c>
      <c r="D3946" s="195">
        <f t="shared" ca="1" si="309"/>
        <v>-2.0216457667110674</v>
      </c>
      <c r="E3946" s="195">
        <f t="shared" ca="1" si="305"/>
        <v>157.85590744866545</v>
      </c>
      <c r="F3946" s="195">
        <f t="shared" ca="1" si="306"/>
        <v>180.32752007040347</v>
      </c>
      <c r="G3946" s="195">
        <f t="shared" ca="1" si="307"/>
        <v>0</v>
      </c>
      <c r="H3946" s="195">
        <f t="shared" ca="1" si="308"/>
        <v>0</v>
      </c>
      <c r="O3946" s="154"/>
      <c r="P3946" s="154"/>
    </row>
    <row r="3947" spans="3:16" hidden="1" outlineLevel="2">
      <c r="C3947" s="179">
        <v>3923</v>
      </c>
      <c r="D3947" s="195">
        <f t="shared" ca="1" si="309"/>
        <v>0.24546360938264258</v>
      </c>
      <c r="E3947" s="195">
        <f t="shared" ca="1" si="305"/>
        <v>259.77143203831719</v>
      </c>
      <c r="F3947" s="195">
        <f t="shared" ca="1" si="306"/>
        <v>258.89979878290569</v>
      </c>
      <c r="G3947" s="195">
        <f t="shared" ca="1" si="307"/>
        <v>9.7714320383171867</v>
      </c>
      <c r="H3947" s="195">
        <f t="shared" ca="1" si="308"/>
        <v>8.899798782905691</v>
      </c>
      <c r="O3947" s="154"/>
      <c r="P3947" s="154"/>
    </row>
    <row r="3948" spans="3:16" hidden="1" outlineLevel="2">
      <c r="C3948" s="179">
        <v>3924</v>
      </c>
      <c r="D3948" s="195">
        <f t="shared" ca="1" si="309"/>
        <v>0.36841856159883191</v>
      </c>
      <c r="E3948" s="195">
        <f t="shared" ca="1" si="305"/>
        <v>266.88484382845593</v>
      </c>
      <c r="F3948" s="195">
        <f t="shared" ca="1" si="306"/>
        <v>264.02817190862265</v>
      </c>
      <c r="G3948" s="195">
        <f t="shared" ca="1" si="307"/>
        <v>16.884843828455928</v>
      </c>
      <c r="H3948" s="195">
        <f t="shared" ca="1" si="308"/>
        <v>14.028171908622653</v>
      </c>
      <c r="O3948" s="154"/>
      <c r="P3948" s="154"/>
    </row>
    <row r="3949" spans="3:16" hidden="1" outlineLevel="2">
      <c r="C3949" s="179">
        <v>3925</v>
      </c>
      <c r="D3949" s="195">
        <f t="shared" ca="1" si="309"/>
        <v>0.27170207852522799</v>
      </c>
      <c r="E3949" s="195">
        <f t="shared" ca="1" si="305"/>
        <v>261.27334029979215</v>
      </c>
      <c r="F3949" s="195">
        <f t="shared" ca="1" si="306"/>
        <v>259.98576192701069</v>
      </c>
      <c r="G3949" s="195">
        <f t="shared" ca="1" si="307"/>
        <v>11.273340299792153</v>
      </c>
      <c r="H3949" s="195">
        <f t="shared" ca="1" si="308"/>
        <v>9.9857619270106852</v>
      </c>
      <c r="O3949" s="154"/>
      <c r="P3949" s="154"/>
    </row>
    <row r="3950" spans="3:16" hidden="1" outlineLevel="2">
      <c r="C3950" s="179">
        <v>3926</v>
      </c>
      <c r="D3950" s="195">
        <f t="shared" ca="1" si="309"/>
        <v>1.4939827151728693</v>
      </c>
      <c r="E3950" s="195">
        <f t="shared" ca="1" si="305"/>
        <v>341.76431842648736</v>
      </c>
      <c r="F3950" s="195">
        <f t="shared" ca="1" si="306"/>
        <v>315.95957464473082</v>
      </c>
      <c r="G3950" s="195">
        <f t="shared" ca="1" si="307"/>
        <v>91.764318426487364</v>
      </c>
      <c r="H3950" s="195">
        <f t="shared" ca="1" si="308"/>
        <v>65.959574644730822</v>
      </c>
      <c r="O3950" s="154"/>
      <c r="P3950" s="154"/>
    </row>
    <row r="3951" spans="3:16" hidden="1" outlineLevel="2">
      <c r="C3951" s="179">
        <v>3927</v>
      </c>
      <c r="D3951" s="195">
        <f t="shared" ca="1" si="309"/>
        <v>-1.19847677276351E-2</v>
      </c>
      <c r="E3951" s="195">
        <f t="shared" ca="1" si="305"/>
        <v>245.48520713013372</v>
      </c>
      <c r="F3951" s="195">
        <f t="shared" ca="1" si="306"/>
        <v>248.48214856200445</v>
      </c>
      <c r="G3951" s="195">
        <f t="shared" ca="1" si="307"/>
        <v>0</v>
      </c>
      <c r="H3951" s="195">
        <f t="shared" ca="1" si="308"/>
        <v>0</v>
      </c>
      <c r="O3951" s="154"/>
      <c r="P3951" s="154"/>
    </row>
    <row r="3952" spans="3:16" hidden="1" outlineLevel="2">
      <c r="C3952" s="179">
        <v>3928</v>
      </c>
      <c r="D3952" s="195">
        <f t="shared" ca="1" si="309"/>
        <v>8.5754671614977518E-2</v>
      </c>
      <c r="E3952" s="195">
        <f t="shared" ca="1" si="305"/>
        <v>250.81398720661588</v>
      </c>
      <c r="F3952" s="195">
        <f t="shared" ca="1" si="306"/>
        <v>252.38687724067509</v>
      </c>
      <c r="G3952" s="195">
        <f t="shared" ca="1" si="307"/>
        <v>0.81398720661587731</v>
      </c>
      <c r="H3952" s="195">
        <f t="shared" ca="1" si="308"/>
        <v>2.3868772406750907</v>
      </c>
      <c r="O3952" s="154"/>
      <c r="P3952" s="154"/>
    </row>
    <row r="3953" spans="3:16" hidden="1" outlineLevel="2">
      <c r="C3953" s="179">
        <v>3929</v>
      </c>
      <c r="D3953" s="195">
        <f t="shared" ca="1" si="309"/>
        <v>0.76439944089985556</v>
      </c>
      <c r="E3953" s="195">
        <f t="shared" ca="1" si="305"/>
        <v>291.14472504852182</v>
      </c>
      <c r="F3953" s="195">
        <f t="shared" ca="1" si="306"/>
        <v>281.24485508592494</v>
      </c>
      <c r="G3953" s="195">
        <f t="shared" ca="1" si="307"/>
        <v>41.144725048521821</v>
      </c>
      <c r="H3953" s="195">
        <f t="shared" ca="1" si="308"/>
        <v>31.244855085924939</v>
      </c>
      <c r="O3953" s="154"/>
      <c r="P3953" s="154"/>
    </row>
    <row r="3954" spans="3:16" hidden="1" outlineLevel="2">
      <c r="C3954" s="179">
        <v>3930</v>
      </c>
      <c r="D3954" s="195">
        <f t="shared" ca="1" si="309"/>
        <v>-0.53107714471887146</v>
      </c>
      <c r="E3954" s="195">
        <f t="shared" ca="1" si="305"/>
        <v>219.02457763980996</v>
      </c>
      <c r="F3954" s="195">
        <f t="shared" ca="1" si="306"/>
        <v>228.73439473817265</v>
      </c>
      <c r="G3954" s="195">
        <f t="shared" ca="1" si="307"/>
        <v>0</v>
      </c>
      <c r="H3954" s="195">
        <f t="shared" ca="1" si="308"/>
        <v>0</v>
      </c>
      <c r="O3954" s="154"/>
      <c r="P3954" s="154"/>
    </row>
    <row r="3955" spans="3:16" hidden="1" outlineLevel="2">
      <c r="C3955" s="179">
        <v>3931</v>
      </c>
      <c r="D3955" s="195">
        <f t="shared" ca="1" si="309"/>
        <v>-0.94426752586722729</v>
      </c>
      <c r="E3955" s="195">
        <f t="shared" ca="1" si="305"/>
        <v>200.01643556550937</v>
      </c>
      <c r="F3955" s="195">
        <f t="shared" ca="1" si="306"/>
        <v>214.1434765866253</v>
      </c>
      <c r="G3955" s="195">
        <f t="shared" ca="1" si="307"/>
        <v>0</v>
      </c>
      <c r="H3955" s="195">
        <f t="shared" ca="1" si="308"/>
        <v>0</v>
      </c>
      <c r="O3955" s="154"/>
      <c r="P3955" s="154"/>
    </row>
    <row r="3956" spans="3:16" hidden="1" outlineLevel="2">
      <c r="C3956" s="179">
        <v>3932</v>
      </c>
      <c r="D3956" s="195">
        <f t="shared" ca="1" si="309"/>
        <v>8.3110649217422394E-2</v>
      </c>
      <c r="E3956" s="195">
        <f t="shared" ca="1" si="305"/>
        <v>250.66832334845478</v>
      </c>
      <c r="F3956" s="195">
        <f t="shared" ca="1" si="306"/>
        <v>252.28044432755783</v>
      </c>
      <c r="G3956" s="195">
        <f t="shared" ca="1" si="307"/>
        <v>0.66832334845477703</v>
      </c>
      <c r="H3956" s="195">
        <f t="shared" ca="1" si="308"/>
        <v>2.2804443275578308</v>
      </c>
      <c r="O3956" s="154"/>
      <c r="P3956" s="154"/>
    </row>
    <row r="3957" spans="3:16" hidden="1" outlineLevel="2">
      <c r="C3957" s="179">
        <v>3933</v>
      </c>
      <c r="D3957" s="195">
        <f t="shared" ca="1" si="309"/>
        <v>-1.759579199921177</v>
      </c>
      <c r="E3957" s="195">
        <f t="shared" ca="1" si="305"/>
        <v>167.21205126117434</v>
      </c>
      <c r="F3957" s="195">
        <f t="shared" ca="1" si="306"/>
        <v>188.02625084010225</v>
      </c>
      <c r="G3957" s="195">
        <f t="shared" ca="1" si="307"/>
        <v>0</v>
      </c>
      <c r="H3957" s="195">
        <f t="shared" ca="1" si="308"/>
        <v>0</v>
      </c>
      <c r="O3957" s="154"/>
      <c r="P3957" s="154"/>
    </row>
    <row r="3958" spans="3:16" hidden="1" outlineLevel="2">
      <c r="C3958" s="179">
        <v>3934</v>
      </c>
      <c r="D3958" s="195">
        <f t="shared" ca="1" si="309"/>
        <v>0.2130713399129707</v>
      </c>
      <c r="E3958" s="195">
        <f t="shared" ca="1" si="305"/>
        <v>257.92917894636781</v>
      </c>
      <c r="F3958" s="195">
        <f t="shared" ca="1" si="306"/>
        <v>257.56539547207473</v>
      </c>
      <c r="G3958" s="195">
        <f t="shared" ca="1" si="307"/>
        <v>7.9291789463678128</v>
      </c>
      <c r="H3958" s="195">
        <f t="shared" ca="1" si="308"/>
        <v>7.5653954720747265</v>
      </c>
      <c r="O3958" s="154"/>
      <c r="P3958" s="154"/>
    </row>
    <row r="3959" spans="3:16" hidden="1" outlineLevel="2">
      <c r="C3959" s="179">
        <v>3935</v>
      </c>
      <c r="D3959" s="195">
        <f t="shared" ca="1" si="309"/>
        <v>-0.43495863830704118</v>
      </c>
      <c r="E3959" s="195">
        <f t="shared" ca="1" si="305"/>
        <v>223.69928987193529</v>
      </c>
      <c r="F3959" s="195">
        <f t="shared" ca="1" si="306"/>
        <v>232.26873222952082</v>
      </c>
      <c r="G3959" s="195">
        <f t="shared" ca="1" si="307"/>
        <v>0</v>
      </c>
      <c r="H3959" s="195">
        <f t="shared" ca="1" si="308"/>
        <v>0</v>
      </c>
      <c r="O3959" s="154"/>
      <c r="P3959" s="154"/>
    </row>
    <row r="3960" spans="3:16" hidden="1" outlineLevel="2">
      <c r="C3960" s="179">
        <v>3936</v>
      </c>
      <c r="D3960" s="195">
        <f t="shared" ca="1" si="309"/>
        <v>-2.7060568254183615</v>
      </c>
      <c r="E3960" s="195">
        <f t="shared" ca="1" si="305"/>
        <v>135.81678272024621</v>
      </c>
      <c r="F3960" s="195">
        <f t="shared" ca="1" si="306"/>
        <v>161.67567924550775</v>
      </c>
      <c r="G3960" s="195">
        <f t="shared" ca="1" si="307"/>
        <v>0</v>
      </c>
      <c r="H3960" s="195">
        <f t="shared" ca="1" si="308"/>
        <v>0</v>
      </c>
      <c r="O3960" s="154"/>
      <c r="P3960" s="154"/>
    </row>
    <row r="3961" spans="3:16" hidden="1" outlineLevel="2">
      <c r="C3961" s="179">
        <v>3937</v>
      </c>
      <c r="D3961" s="195">
        <f t="shared" ca="1" si="309"/>
        <v>-1.6217642751830321</v>
      </c>
      <c r="E3961" s="195">
        <f t="shared" ca="1" si="305"/>
        <v>172.35268577209192</v>
      </c>
      <c r="F3961" s="195">
        <f t="shared" ca="1" si="306"/>
        <v>192.20583586460657</v>
      </c>
      <c r="G3961" s="195">
        <f t="shared" ca="1" si="307"/>
        <v>0</v>
      </c>
      <c r="H3961" s="195">
        <f t="shared" ca="1" si="308"/>
        <v>0</v>
      </c>
      <c r="O3961" s="154"/>
      <c r="P3961" s="154"/>
    </row>
    <row r="3962" spans="3:16" hidden="1" outlineLevel="2">
      <c r="C3962" s="179">
        <v>3938</v>
      </c>
      <c r="D3962" s="195">
        <f t="shared" ca="1" si="309"/>
        <v>9.7610857025184086E-2</v>
      </c>
      <c r="E3962" s="195">
        <f t="shared" ca="1" si="305"/>
        <v>251.46820686885425</v>
      </c>
      <c r="F3962" s="195">
        <f t="shared" ca="1" si="306"/>
        <v>252.86469046382797</v>
      </c>
      <c r="G3962" s="195">
        <f t="shared" ca="1" si="307"/>
        <v>1.4682068688542529</v>
      </c>
      <c r="H3962" s="195">
        <f t="shared" ca="1" si="308"/>
        <v>2.8646904638279693</v>
      </c>
      <c r="O3962" s="154"/>
      <c r="P3962" s="154"/>
    </row>
    <row r="3963" spans="3:16" hidden="1" outlineLevel="2">
      <c r="C3963" s="179">
        <v>3939</v>
      </c>
      <c r="D3963" s="195">
        <f t="shared" ca="1" si="309"/>
        <v>-1.0112310942509382</v>
      </c>
      <c r="E3963" s="195">
        <f t="shared" ca="1" si="305"/>
        <v>197.09514751503616</v>
      </c>
      <c r="F3963" s="195">
        <f t="shared" ca="1" si="306"/>
        <v>211.86805718100493</v>
      </c>
      <c r="G3963" s="195">
        <f t="shared" ca="1" si="307"/>
        <v>0</v>
      </c>
      <c r="H3963" s="195">
        <f t="shared" ca="1" si="308"/>
        <v>0</v>
      </c>
      <c r="O3963" s="154"/>
      <c r="P3963" s="154"/>
    </row>
    <row r="3964" spans="3:16" hidden="1" outlineLevel="2">
      <c r="C3964" s="179">
        <v>3940</v>
      </c>
      <c r="D3964" s="195">
        <f t="shared" ca="1" si="309"/>
        <v>0.71979033155142669</v>
      </c>
      <c r="E3964" s="195">
        <f t="shared" ca="1" si="305"/>
        <v>288.30506104909756</v>
      </c>
      <c r="F3964" s="195">
        <f t="shared" ca="1" si="306"/>
        <v>279.25051421181706</v>
      </c>
      <c r="G3964" s="195">
        <f t="shared" ca="1" si="307"/>
        <v>38.30506104909756</v>
      </c>
      <c r="H3964" s="195">
        <f t="shared" ca="1" si="308"/>
        <v>29.250514211817062</v>
      </c>
      <c r="O3964" s="154"/>
      <c r="P3964" s="154"/>
    </row>
    <row r="3965" spans="3:16" hidden="1" outlineLevel="2">
      <c r="C3965" s="179">
        <v>3941</v>
      </c>
      <c r="D3965" s="195">
        <f t="shared" ca="1" si="309"/>
        <v>-0.13418829203024443</v>
      </c>
      <c r="E3965" s="195">
        <f t="shared" ca="1" si="305"/>
        <v>238.98162301343328</v>
      </c>
      <c r="F3965" s="195">
        <f t="shared" ca="1" si="306"/>
        <v>243.6849445132639</v>
      </c>
      <c r="G3965" s="195">
        <f t="shared" ca="1" si="307"/>
        <v>0</v>
      </c>
      <c r="H3965" s="195">
        <f t="shared" ca="1" si="308"/>
        <v>0</v>
      </c>
      <c r="O3965" s="154"/>
      <c r="P3965" s="154"/>
    </row>
    <row r="3966" spans="3:16" hidden="1" outlineLevel="2">
      <c r="C3966" s="179">
        <v>3942</v>
      </c>
      <c r="D3966" s="195">
        <f t="shared" ca="1" si="309"/>
        <v>-9.6761352887433441E-2</v>
      </c>
      <c r="E3966" s="195">
        <f t="shared" ca="1" si="305"/>
        <v>240.95493963259898</v>
      </c>
      <c r="F3966" s="195">
        <f t="shared" ca="1" si="306"/>
        <v>245.14424859413643</v>
      </c>
      <c r="G3966" s="195">
        <f t="shared" ca="1" si="307"/>
        <v>0</v>
      </c>
      <c r="H3966" s="195">
        <f t="shared" ca="1" si="308"/>
        <v>0</v>
      </c>
      <c r="O3966" s="154"/>
      <c r="P3966" s="154"/>
    </row>
    <row r="3967" spans="3:16" hidden="1" outlineLevel="2">
      <c r="C3967" s="179">
        <v>3943</v>
      </c>
      <c r="D3967" s="195">
        <f t="shared" ca="1" si="309"/>
        <v>0.29036409903671972</v>
      </c>
      <c r="E3967" s="195">
        <f t="shared" ca="1" si="305"/>
        <v>262.3468488560934</v>
      </c>
      <c r="F3967" s="195">
        <f t="shared" ca="1" si="306"/>
        <v>260.7609203941081</v>
      </c>
      <c r="G3967" s="195">
        <f t="shared" ca="1" si="307"/>
        <v>12.346848856093402</v>
      </c>
      <c r="H3967" s="195">
        <f t="shared" ca="1" si="308"/>
        <v>10.760920394108098</v>
      </c>
      <c r="O3967" s="154"/>
      <c r="P3967" s="154"/>
    </row>
    <row r="3968" spans="3:16" hidden="1" outlineLevel="2">
      <c r="C3968" s="179">
        <v>3944</v>
      </c>
      <c r="D3968" s="195">
        <f t="shared" ca="1" si="309"/>
        <v>-0.37730420770708867</v>
      </c>
      <c r="E3968" s="195">
        <f t="shared" ca="1" si="305"/>
        <v>226.55104345581361</v>
      </c>
      <c r="F3968" s="195">
        <f t="shared" ca="1" si="306"/>
        <v>234.41487104853914</v>
      </c>
      <c r="G3968" s="195">
        <f t="shared" ca="1" si="307"/>
        <v>0</v>
      </c>
      <c r="H3968" s="195">
        <f t="shared" ca="1" si="308"/>
        <v>0</v>
      </c>
      <c r="O3968" s="154"/>
      <c r="P3968" s="154"/>
    </row>
    <row r="3969" spans="3:16" hidden="1" outlineLevel="2">
      <c r="C3969" s="179">
        <v>3945</v>
      </c>
      <c r="D3969" s="195">
        <f t="shared" ca="1" si="309"/>
        <v>-1.8787172953428908</v>
      </c>
      <c r="E3969" s="195">
        <f t="shared" ca="1" si="305"/>
        <v>162.89181459013173</v>
      </c>
      <c r="F3969" s="195">
        <f t="shared" ca="1" si="306"/>
        <v>184.48640576425706</v>
      </c>
      <c r="G3969" s="195">
        <f t="shared" ca="1" si="307"/>
        <v>0</v>
      </c>
      <c r="H3969" s="195">
        <f t="shared" ca="1" si="308"/>
        <v>0</v>
      </c>
      <c r="O3969" s="154"/>
      <c r="P3969" s="154"/>
    </row>
    <row r="3970" spans="3:16" hidden="1" outlineLevel="2">
      <c r="C3970" s="179">
        <v>3946</v>
      </c>
      <c r="D3970" s="195">
        <f t="shared" ca="1" si="309"/>
        <v>-1.9001330694996024</v>
      </c>
      <c r="E3970" s="195">
        <f t="shared" ca="1" si="305"/>
        <v>162.12714688547655</v>
      </c>
      <c r="F3970" s="195">
        <f t="shared" ca="1" si="306"/>
        <v>183.85720080961468</v>
      </c>
      <c r="G3970" s="195">
        <f t="shared" ca="1" si="307"/>
        <v>0</v>
      </c>
      <c r="H3970" s="195">
        <f t="shared" ca="1" si="308"/>
        <v>0</v>
      </c>
      <c r="O3970" s="154"/>
      <c r="P3970" s="154"/>
    </row>
    <row r="3971" spans="3:16" hidden="1" outlineLevel="2">
      <c r="C3971" s="179">
        <v>3947</v>
      </c>
      <c r="D3971" s="195">
        <f t="shared" ca="1" si="309"/>
        <v>-0.72284673561835033</v>
      </c>
      <c r="E3971" s="195">
        <f t="shared" ca="1" si="305"/>
        <v>209.98774301864336</v>
      </c>
      <c r="F3971" s="195">
        <f t="shared" ca="1" si="306"/>
        <v>221.84278452593688</v>
      </c>
      <c r="G3971" s="195">
        <f t="shared" ca="1" si="307"/>
        <v>0</v>
      </c>
      <c r="H3971" s="195">
        <f t="shared" ca="1" si="308"/>
        <v>0</v>
      </c>
      <c r="O3971" s="154"/>
      <c r="P3971" s="154"/>
    </row>
    <row r="3972" spans="3:16" hidden="1" outlineLevel="2">
      <c r="C3972" s="179">
        <v>3948</v>
      </c>
      <c r="D3972" s="195">
        <f t="shared" ca="1" si="309"/>
        <v>-0.63464534509769155</v>
      </c>
      <c r="E3972" s="195">
        <f t="shared" ca="1" si="305"/>
        <v>214.09683051041037</v>
      </c>
      <c r="F3972" s="195">
        <f t="shared" ca="1" si="306"/>
        <v>224.98629810619016</v>
      </c>
      <c r="G3972" s="195">
        <f t="shared" ca="1" si="307"/>
        <v>0</v>
      </c>
      <c r="H3972" s="195">
        <f t="shared" ca="1" si="308"/>
        <v>0</v>
      </c>
      <c r="O3972" s="154"/>
      <c r="P3972" s="154"/>
    </row>
    <row r="3973" spans="3:16" hidden="1" outlineLevel="2">
      <c r="C3973" s="179">
        <v>3949</v>
      </c>
      <c r="D3973" s="195">
        <f t="shared" ca="1" si="309"/>
        <v>-1.2916598017301573</v>
      </c>
      <c r="E3973" s="195">
        <f t="shared" ca="1" si="305"/>
        <v>185.31776640467444</v>
      </c>
      <c r="F3973" s="195">
        <f t="shared" ca="1" si="306"/>
        <v>202.59878817798386</v>
      </c>
      <c r="G3973" s="195">
        <f t="shared" ca="1" si="307"/>
        <v>0</v>
      </c>
      <c r="H3973" s="195">
        <f t="shared" ca="1" si="308"/>
        <v>0</v>
      </c>
      <c r="O3973" s="154"/>
      <c r="P3973" s="154"/>
    </row>
    <row r="3974" spans="3:16" hidden="1" outlineLevel="2">
      <c r="C3974" s="179">
        <v>3950</v>
      </c>
      <c r="D3974" s="195">
        <f t="shared" ca="1" si="309"/>
        <v>0.78094747957023192</v>
      </c>
      <c r="E3974" s="195">
        <f t="shared" ca="1" si="305"/>
        <v>292.20521431887812</v>
      </c>
      <c r="F3974" s="195">
        <f t="shared" ca="1" si="306"/>
        <v>281.98828514543123</v>
      </c>
      <c r="G3974" s="195">
        <f t="shared" ca="1" si="307"/>
        <v>42.20521431887812</v>
      </c>
      <c r="H3974" s="195">
        <f t="shared" ca="1" si="308"/>
        <v>31.988285145431234</v>
      </c>
      <c r="O3974" s="154"/>
      <c r="P3974" s="154"/>
    </row>
    <row r="3975" spans="3:16" hidden="1" outlineLevel="2">
      <c r="C3975" s="179">
        <v>3951</v>
      </c>
      <c r="D3975" s="195">
        <f t="shared" ca="1" si="309"/>
        <v>-0.44738073473915962</v>
      </c>
      <c r="E3975" s="195">
        <f t="shared" ca="1" si="305"/>
        <v>223.08957324415712</v>
      </c>
      <c r="F3975" s="195">
        <f t="shared" ca="1" si="306"/>
        <v>231.80890885851335</v>
      </c>
      <c r="G3975" s="195">
        <f t="shared" ca="1" si="307"/>
        <v>0</v>
      </c>
      <c r="H3975" s="195">
        <f t="shared" ca="1" si="308"/>
        <v>0</v>
      </c>
      <c r="O3975" s="154"/>
      <c r="P3975" s="154"/>
    </row>
    <row r="3976" spans="3:16" hidden="1" outlineLevel="2">
      <c r="C3976" s="179">
        <v>3952</v>
      </c>
      <c r="D3976" s="195">
        <f t="shared" ca="1" si="309"/>
        <v>1.1707434354435806</v>
      </c>
      <c r="E3976" s="195">
        <f t="shared" ca="1" si="305"/>
        <v>318.33383607824157</v>
      </c>
      <c r="F3976" s="195">
        <f t="shared" ca="1" si="306"/>
        <v>300.07988231157304</v>
      </c>
      <c r="G3976" s="195">
        <f t="shared" ca="1" si="307"/>
        <v>68.333836078241575</v>
      </c>
      <c r="H3976" s="195">
        <f t="shared" ca="1" si="308"/>
        <v>50.079882311573044</v>
      </c>
      <c r="O3976" s="154"/>
      <c r="P3976" s="154"/>
    </row>
    <row r="3977" spans="3:16" hidden="1" outlineLevel="2">
      <c r="C3977" s="179">
        <v>3953</v>
      </c>
      <c r="D3977" s="195">
        <f t="shared" ca="1" si="309"/>
        <v>-1.8632033409350452</v>
      </c>
      <c r="E3977" s="195">
        <f t="shared" ca="1" si="305"/>
        <v>163.44800466166006</v>
      </c>
      <c r="F3977" s="195">
        <f t="shared" ca="1" si="306"/>
        <v>184.9435571570929</v>
      </c>
      <c r="G3977" s="195">
        <f t="shared" ca="1" si="307"/>
        <v>0</v>
      </c>
      <c r="H3977" s="195">
        <f t="shared" ca="1" si="308"/>
        <v>0</v>
      </c>
      <c r="O3977" s="154"/>
      <c r="P3977" s="154"/>
    </row>
    <row r="3978" spans="3:16" hidden="1" outlineLevel="2">
      <c r="C3978" s="179">
        <v>3954</v>
      </c>
      <c r="D3978" s="195">
        <f t="shared" ca="1" si="309"/>
        <v>-0.26673128622255016</v>
      </c>
      <c r="E3978" s="195">
        <f t="shared" ca="1" si="305"/>
        <v>232.12241481155075</v>
      </c>
      <c r="F3978" s="195">
        <f t="shared" ca="1" si="306"/>
        <v>238.5864989562501</v>
      </c>
      <c r="G3978" s="195">
        <f t="shared" ca="1" si="307"/>
        <v>0</v>
      </c>
      <c r="H3978" s="195">
        <f t="shared" ca="1" si="308"/>
        <v>0</v>
      </c>
      <c r="O3978" s="154"/>
      <c r="P3978" s="154"/>
    </row>
    <row r="3979" spans="3:16" hidden="1" outlineLevel="2">
      <c r="C3979" s="179">
        <v>3955</v>
      </c>
      <c r="D3979" s="195">
        <f t="shared" ca="1" si="309"/>
        <v>4.6140714284959243E-2</v>
      </c>
      <c r="E3979" s="195">
        <f t="shared" ca="1" si="305"/>
        <v>248.64042330153225</v>
      </c>
      <c r="F3979" s="195">
        <f t="shared" ca="1" si="306"/>
        <v>250.79694324968395</v>
      </c>
      <c r="G3979" s="195">
        <f t="shared" ca="1" si="307"/>
        <v>0</v>
      </c>
      <c r="H3979" s="195">
        <f t="shared" ca="1" si="308"/>
        <v>0.79694324968394881</v>
      </c>
      <c r="O3979" s="154"/>
      <c r="P3979" s="154"/>
    </row>
    <row r="3980" spans="3:16" hidden="1" outlineLevel="2">
      <c r="C3980" s="179">
        <v>3956</v>
      </c>
      <c r="D3980" s="195">
        <f t="shared" ca="1" si="309"/>
        <v>0.35782979011687333</v>
      </c>
      <c r="E3980" s="195">
        <f t="shared" ca="1" si="305"/>
        <v>266.26465283280999</v>
      </c>
      <c r="F3980" s="195">
        <f t="shared" ca="1" si="306"/>
        <v>263.58255185307189</v>
      </c>
      <c r="G3980" s="195">
        <f t="shared" ca="1" si="307"/>
        <v>16.264652832809986</v>
      </c>
      <c r="H3980" s="195">
        <f t="shared" ca="1" si="308"/>
        <v>13.582551853071891</v>
      </c>
      <c r="O3980" s="154"/>
      <c r="P3980" s="154"/>
    </row>
    <row r="3981" spans="3:16" hidden="1" outlineLevel="2">
      <c r="C3981" s="179">
        <v>3957</v>
      </c>
      <c r="D3981" s="195">
        <f t="shared" ca="1" si="309"/>
        <v>-0.70418400387377122</v>
      </c>
      <c r="E3981" s="195">
        <f t="shared" ca="1" si="305"/>
        <v>210.85056448904245</v>
      </c>
      <c r="F3981" s="195">
        <f t="shared" ca="1" si="306"/>
        <v>222.50424334973616</v>
      </c>
      <c r="G3981" s="195">
        <f t="shared" ca="1" si="307"/>
        <v>0</v>
      </c>
      <c r="H3981" s="195">
        <f t="shared" ca="1" si="308"/>
        <v>0</v>
      </c>
      <c r="O3981" s="154"/>
      <c r="P3981" s="154"/>
    </row>
    <row r="3982" spans="3:16" hidden="1" outlineLevel="2">
      <c r="C3982" s="179">
        <v>3958</v>
      </c>
      <c r="D3982" s="195">
        <f t="shared" ca="1" si="309"/>
        <v>-0.22550946526826005</v>
      </c>
      <c r="E3982" s="195">
        <f t="shared" ca="1" si="305"/>
        <v>234.23431566571054</v>
      </c>
      <c r="F3982" s="195">
        <f t="shared" ca="1" si="306"/>
        <v>240.1606174471402</v>
      </c>
      <c r="G3982" s="195">
        <f t="shared" ca="1" si="307"/>
        <v>0</v>
      </c>
      <c r="H3982" s="195">
        <f t="shared" ca="1" si="308"/>
        <v>0</v>
      </c>
      <c r="O3982" s="154"/>
      <c r="P3982" s="154"/>
    </row>
    <row r="3983" spans="3:16" hidden="1" outlineLevel="2">
      <c r="C3983" s="179">
        <v>3959</v>
      </c>
      <c r="D3983" s="195">
        <f t="shared" ca="1" si="309"/>
        <v>-1.3278219069310595</v>
      </c>
      <c r="E3983" s="195">
        <f t="shared" ca="1" si="305"/>
        <v>183.85117999658416</v>
      </c>
      <c r="F3983" s="195">
        <f t="shared" ca="1" si="306"/>
        <v>201.43339063483404</v>
      </c>
      <c r="G3983" s="195">
        <f t="shared" ca="1" si="307"/>
        <v>0</v>
      </c>
      <c r="H3983" s="195">
        <f t="shared" ca="1" si="308"/>
        <v>0</v>
      </c>
      <c r="O3983" s="154"/>
      <c r="P3983" s="154"/>
    </row>
    <row r="3984" spans="3:16" hidden="1" outlineLevel="2">
      <c r="C3984" s="179">
        <v>3960</v>
      </c>
      <c r="D3984" s="195">
        <f t="shared" ca="1" si="309"/>
        <v>-0.25315203353926491</v>
      </c>
      <c r="E3984" s="195">
        <f t="shared" ca="1" si="305"/>
        <v>232.81600358445721</v>
      </c>
      <c r="F3984" s="195">
        <f t="shared" ca="1" si="306"/>
        <v>239.10390066049857</v>
      </c>
      <c r="G3984" s="195">
        <f t="shared" ca="1" si="307"/>
        <v>0</v>
      </c>
      <c r="H3984" s="195">
        <f t="shared" ca="1" si="308"/>
        <v>0</v>
      </c>
      <c r="O3984" s="154"/>
      <c r="P3984" s="154"/>
    </row>
    <row r="3985" spans="3:16" hidden="1" outlineLevel="2">
      <c r="C3985" s="179">
        <v>3961</v>
      </c>
      <c r="D3985" s="195">
        <f t="shared" ca="1" si="309"/>
        <v>-0.38048989793912708</v>
      </c>
      <c r="E3985" s="195">
        <f t="shared" ca="1" si="305"/>
        <v>226.39252541468045</v>
      </c>
      <c r="F3985" s="195">
        <f t="shared" ca="1" si="306"/>
        <v>234.29577043736469</v>
      </c>
      <c r="G3985" s="195">
        <f t="shared" ca="1" si="307"/>
        <v>0</v>
      </c>
      <c r="H3985" s="195">
        <f t="shared" ca="1" si="308"/>
        <v>0</v>
      </c>
      <c r="O3985" s="154"/>
      <c r="P3985" s="154"/>
    </row>
    <row r="3986" spans="3:16" hidden="1" outlineLevel="2">
      <c r="C3986" s="179">
        <v>3962</v>
      </c>
      <c r="D3986" s="195">
        <f t="shared" ca="1" si="309"/>
        <v>-1.4345814722830337</v>
      </c>
      <c r="E3986" s="195">
        <f t="shared" ca="1" si="305"/>
        <v>179.58881462359778</v>
      </c>
      <c r="F3986" s="195">
        <f t="shared" ca="1" si="306"/>
        <v>198.03180904628113</v>
      </c>
      <c r="G3986" s="195">
        <f t="shared" ca="1" si="307"/>
        <v>0</v>
      </c>
      <c r="H3986" s="195">
        <f t="shared" ca="1" si="308"/>
        <v>0</v>
      </c>
      <c r="O3986" s="154"/>
      <c r="P3986" s="154"/>
    </row>
    <row r="3987" spans="3:16" hidden="1" outlineLevel="2">
      <c r="C3987" s="179">
        <v>3963</v>
      </c>
      <c r="D3987" s="195">
        <f t="shared" ca="1" si="309"/>
        <v>-0.6990866890672045</v>
      </c>
      <c r="E3987" s="195">
        <f t="shared" ca="1" si="305"/>
        <v>211.0868409797464</v>
      </c>
      <c r="F3987" s="195">
        <f t="shared" ca="1" si="306"/>
        <v>222.68524893633838</v>
      </c>
      <c r="G3987" s="195">
        <f t="shared" ca="1" si="307"/>
        <v>0</v>
      </c>
      <c r="H3987" s="195">
        <f t="shared" ca="1" si="308"/>
        <v>0</v>
      </c>
      <c r="O3987" s="154"/>
      <c r="P3987" s="154"/>
    </row>
    <row r="3988" spans="3:16" hidden="1" outlineLevel="2">
      <c r="C3988" s="179">
        <v>3964</v>
      </c>
      <c r="D3988" s="195">
        <f t="shared" ca="1" si="309"/>
        <v>-0.15145285436290215</v>
      </c>
      <c r="E3988" s="195">
        <f t="shared" ca="1" si="305"/>
        <v>238.07681236087066</v>
      </c>
      <c r="F3988" s="195">
        <f t="shared" ca="1" si="306"/>
        <v>243.01471741185256</v>
      </c>
      <c r="G3988" s="195">
        <f t="shared" ca="1" si="307"/>
        <v>0</v>
      </c>
      <c r="H3988" s="195">
        <f t="shared" ca="1" si="308"/>
        <v>0</v>
      </c>
      <c r="O3988" s="154"/>
      <c r="P3988" s="154"/>
    </row>
    <row r="3989" spans="3:16" hidden="1" outlineLevel="2">
      <c r="C3989" s="179">
        <v>3965</v>
      </c>
      <c r="D3989" s="195">
        <f t="shared" ca="1" si="309"/>
        <v>-2.0600927066205972</v>
      </c>
      <c r="E3989" s="195">
        <f t="shared" ca="1" si="305"/>
        <v>156.52805246045557</v>
      </c>
      <c r="F3989" s="195">
        <f t="shared" ca="1" si="306"/>
        <v>179.22489397065212</v>
      </c>
      <c r="G3989" s="195">
        <f t="shared" ca="1" si="307"/>
        <v>0</v>
      </c>
      <c r="H3989" s="195">
        <f t="shared" ca="1" si="308"/>
        <v>0</v>
      </c>
      <c r="O3989" s="154"/>
      <c r="P3989" s="154"/>
    </row>
    <row r="3990" spans="3:16" hidden="1" outlineLevel="2">
      <c r="C3990" s="179">
        <v>3966</v>
      </c>
      <c r="D3990" s="195">
        <f t="shared" ca="1" si="309"/>
        <v>-1.1642300716095679</v>
      </c>
      <c r="E3990" s="195">
        <f t="shared" ca="1" si="305"/>
        <v>190.57966931316247</v>
      </c>
      <c r="F3990" s="195">
        <f t="shared" ca="1" si="306"/>
        <v>206.75947484018931</v>
      </c>
      <c r="G3990" s="195">
        <f t="shared" ca="1" si="307"/>
        <v>0</v>
      </c>
      <c r="H3990" s="195">
        <f t="shared" ca="1" si="308"/>
        <v>0</v>
      </c>
      <c r="O3990" s="154"/>
      <c r="P3990" s="154"/>
    </row>
    <row r="3991" spans="3:16" hidden="1" outlineLevel="2">
      <c r="C3991" s="179">
        <v>3967</v>
      </c>
      <c r="D3991" s="195">
        <f t="shared" ca="1" si="309"/>
        <v>0.37834013291215113</v>
      </c>
      <c r="E3991" s="195">
        <f t="shared" ca="1" si="305"/>
        <v>267.46726732730815</v>
      </c>
      <c r="F3991" s="195">
        <f t="shared" ca="1" si="306"/>
        <v>264.44639701725617</v>
      </c>
      <c r="G3991" s="195">
        <f t="shared" ca="1" si="307"/>
        <v>17.46726732730815</v>
      </c>
      <c r="H3991" s="195">
        <f t="shared" ca="1" si="308"/>
        <v>14.446397017256174</v>
      </c>
      <c r="O3991" s="154"/>
      <c r="P3991" s="154"/>
    </row>
    <row r="3992" spans="3:16" hidden="1" outlineLevel="2">
      <c r="C3992" s="179">
        <v>3968</v>
      </c>
      <c r="D3992" s="195">
        <f t="shared" ca="1" si="309"/>
        <v>1.8787593655191939</v>
      </c>
      <c r="E3992" s="195">
        <f t="shared" ca="1" si="305"/>
        <v>371.91407218822104</v>
      </c>
      <c r="F3992" s="195">
        <f t="shared" ca="1" si="306"/>
        <v>335.9615588397138</v>
      </c>
      <c r="G3992" s="195">
        <f t="shared" ca="1" si="307"/>
        <v>121.91407218822104</v>
      </c>
      <c r="H3992" s="195">
        <f t="shared" ca="1" si="308"/>
        <v>85.961558839713803</v>
      </c>
      <c r="O3992" s="154"/>
      <c r="P3992" s="154"/>
    </row>
    <row r="3993" spans="3:16" hidden="1" outlineLevel="2">
      <c r="C3993" s="179">
        <v>3969</v>
      </c>
      <c r="D3993" s="195">
        <f t="shared" ca="1" si="309"/>
        <v>-0.30578912024494637</v>
      </c>
      <c r="E3993" s="195">
        <f t="shared" ref="E3993:E4056" ca="1" si="310">$H$9 * EXP(($H$17 - $H$18 - ($H$11^2)/2)*$H$14 + $H$11*SQRT($H$14)*D3993)</f>
        <v>230.13895154402621</v>
      </c>
      <c r="F3993" s="195">
        <f t="shared" ref="F3993:F4056" ca="1" si="311">$H$9 * EXP(($H$17 - $H$18 - ($H$12^2)/2)*$H$14 + $H$12*SQRT($H$14)*D3993)</f>
        <v>237.10453596269932</v>
      </c>
      <c r="G3993" s="195">
        <f t="shared" ref="G3993:G4056" ca="1" si="312">MAX(E3993-$H$16, 0)</f>
        <v>0</v>
      </c>
      <c r="H3993" s="195">
        <f t="shared" ref="H3993:H4056" ca="1" si="313">MAX(F3993-$H$16, 0)</f>
        <v>0</v>
      </c>
      <c r="O3993" s="154"/>
      <c r="P3993" s="154"/>
    </row>
    <row r="3994" spans="3:16" hidden="1" outlineLevel="2">
      <c r="C3994" s="179">
        <v>3970</v>
      </c>
      <c r="D3994" s="195">
        <f t="shared" ref="D3994:D4057" ca="1" si="314">_xlfn.NORM.S.INV(RAND())</f>
        <v>0.8448772183644514</v>
      </c>
      <c r="E3994" s="195">
        <f t="shared" ca="1" si="310"/>
        <v>296.3385974268416</v>
      </c>
      <c r="F3994" s="195">
        <f t="shared" ca="1" si="311"/>
        <v>284.8788725354454</v>
      </c>
      <c r="G3994" s="195">
        <f t="shared" ca="1" si="312"/>
        <v>46.338597426841602</v>
      </c>
      <c r="H3994" s="195">
        <f t="shared" ca="1" si="313"/>
        <v>34.878872535445396</v>
      </c>
      <c r="O3994" s="154"/>
      <c r="P3994" s="154"/>
    </row>
    <row r="3995" spans="3:16" hidden="1" outlineLevel="2">
      <c r="C3995" s="179">
        <v>3971</v>
      </c>
      <c r="D3995" s="195">
        <f t="shared" ca="1" si="314"/>
        <v>-1.3937354921778134E-2</v>
      </c>
      <c r="E3995" s="195">
        <f t="shared" ca="1" si="310"/>
        <v>245.37991311752353</v>
      </c>
      <c r="F3995" s="195">
        <f t="shared" ca="1" si="311"/>
        <v>248.40476056073999</v>
      </c>
      <c r="G3995" s="195">
        <f t="shared" ca="1" si="312"/>
        <v>0</v>
      </c>
      <c r="H3995" s="195">
        <f t="shared" ca="1" si="313"/>
        <v>0</v>
      </c>
      <c r="O3995" s="154"/>
      <c r="P3995" s="154"/>
    </row>
    <row r="3996" spans="3:16" hidden="1" outlineLevel="2">
      <c r="C3996" s="179">
        <v>3972</v>
      </c>
      <c r="D3996" s="195">
        <f t="shared" ca="1" si="314"/>
        <v>-0.45379146078796934</v>
      </c>
      <c r="E3996" s="195">
        <f t="shared" ca="1" si="310"/>
        <v>222.7755645043969</v>
      </c>
      <c r="F3996" s="195">
        <f t="shared" ca="1" si="311"/>
        <v>231.57196201704863</v>
      </c>
      <c r="G3996" s="195">
        <f t="shared" ca="1" si="312"/>
        <v>0</v>
      </c>
      <c r="H3996" s="195">
        <f t="shared" ca="1" si="313"/>
        <v>0</v>
      </c>
      <c r="O3996" s="154"/>
      <c r="P3996" s="154"/>
    </row>
    <row r="3997" spans="3:16" hidden="1" outlineLevel="2">
      <c r="C3997" s="179">
        <v>3973</v>
      </c>
      <c r="D3997" s="195">
        <f t="shared" ca="1" si="314"/>
        <v>0.85737016328057192</v>
      </c>
      <c r="E3997" s="195">
        <f t="shared" ca="1" si="310"/>
        <v>297.15313345358578</v>
      </c>
      <c r="F3997" s="195">
        <f t="shared" ca="1" si="311"/>
        <v>285.44719332608997</v>
      </c>
      <c r="G3997" s="195">
        <f t="shared" ca="1" si="312"/>
        <v>47.153133453585781</v>
      </c>
      <c r="H3997" s="195">
        <f t="shared" ca="1" si="313"/>
        <v>35.447193326089973</v>
      </c>
      <c r="O3997" s="154"/>
      <c r="P3997" s="154"/>
    </row>
    <row r="3998" spans="3:16" hidden="1" outlineLevel="2">
      <c r="C3998" s="179">
        <v>3974</v>
      </c>
      <c r="D3998" s="195">
        <f t="shared" ca="1" si="314"/>
        <v>0.81765973869668318</v>
      </c>
      <c r="E3998" s="195">
        <f t="shared" ca="1" si="310"/>
        <v>294.57174905641466</v>
      </c>
      <c r="F3998" s="195">
        <f t="shared" ca="1" si="311"/>
        <v>283.64462778719786</v>
      </c>
      <c r="G3998" s="195">
        <f t="shared" ca="1" si="312"/>
        <v>44.57174905641466</v>
      </c>
      <c r="H3998" s="195">
        <f t="shared" ca="1" si="313"/>
        <v>33.644627787197862</v>
      </c>
      <c r="O3998" s="154"/>
      <c r="P3998" s="154"/>
    </row>
    <row r="3999" spans="3:16" hidden="1" outlineLevel="2">
      <c r="C3999" s="179">
        <v>3975</v>
      </c>
      <c r="D3999" s="195">
        <f t="shared" ca="1" si="314"/>
        <v>-0.29002619994693501</v>
      </c>
      <c r="E3999" s="195">
        <f t="shared" ca="1" si="310"/>
        <v>230.93738762618662</v>
      </c>
      <c r="F3999" s="195">
        <f t="shared" ca="1" si="311"/>
        <v>237.70151397643443</v>
      </c>
      <c r="G3999" s="195">
        <f t="shared" ca="1" si="312"/>
        <v>0</v>
      </c>
      <c r="H3999" s="195">
        <f t="shared" ca="1" si="313"/>
        <v>0</v>
      </c>
      <c r="O3999" s="154"/>
      <c r="P3999" s="154"/>
    </row>
    <row r="4000" spans="3:16" hidden="1" outlineLevel="2">
      <c r="C4000" s="179">
        <v>3976</v>
      </c>
      <c r="D4000" s="195">
        <f t="shared" ca="1" si="314"/>
        <v>0.26137335053872568</v>
      </c>
      <c r="E4000" s="195">
        <f t="shared" ca="1" si="310"/>
        <v>260.6810831539749</v>
      </c>
      <c r="F4000" s="195">
        <f t="shared" ca="1" si="311"/>
        <v>259.55773184313097</v>
      </c>
      <c r="G4000" s="195">
        <f t="shared" ca="1" si="312"/>
        <v>10.681083153974896</v>
      </c>
      <c r="H4000" s="195">
        <f t="shared" ca="1" si="313"/>
        <v>9.5577318431309664</v>
      </c>
      <c r="O4000" s="154"/>
      <c r="P4000" s="154"/>
    </row>
    <row r="4001" spans="3:16" hidden="1" outlineLevel="2">
      <c r="C4001" s="179">
        <v>3977</v>
      </c>
      <c r="D4001" s="195">
        <f t="shared" ca="1" si="314"/>
        <v>1.1370380742672828</v>
      </c>
      <c r="E4001" s="195">
        <f t="shared" ca="1" si="310"/>
        <v>315.98509175033837</v>
      </c>
      <c r="F4001" s="195">
        <f t="shared" ca="1" si="311"/>
        <v>298.47070299943368</v>
      </c>
      <c r="G4001" s="195">
        <f t="shared" ca="1" si="312"/>
        <v>65.98509175033837</v>
      </c>
      <c r="H4001" s="195">
        <f t="shared" ca="1" si="313"/>
        <v>48.470702999433684</v>
      </c>
      <c r="O4001" s="154"/>
      <c r="P4001" s="154"/>
    </row>
    <row r="4002" spans="3:16" hidden="1" outlineLevel="2">
      <c r="C4002" s="179">
        <v>3978</v>
      </c>
      <c r="D4002" s="195">
        <f t="shared" ca="1" si="314"/>
        <v>-0.17709887421708431</v>
      </c>
      <c r="E4002" s="195">
        <f t="shared" ca="1" si="310"/>
        <v>236.73906184188721</v>
      </c>
      <c r="F4002" s="195">
        <f t="shared" ca="1" si="311"/>
        <v>242.02251543551492</v>
      </c>
      <c r="G4002" s="195">
        <f t="shared" ca="1" si="312"/>
        <v>0</v>
      </c>
      <c r="H4002" s="195">
        <f t="shared" ca="1" si="313"/>
        <v>0</v>
      </c>
      <c r="O4002" s="154"/>
      <c r="P4002" s="154"/>
    </row>
    <row r="4003" spans="3:16" hidden="1" outlineLevel="2">
      <c r="C4003" s="179">
        <v>3979</v>
      </c>
      <c r="D4003" s="195">
        <f t="shared" ca="1" si="314"/>
        <v>0.63239845794602156</v>
      </c>
      <c r="E4003" s="195">
        <f t="shared" ca="1" si="310"/>
        <v>282.82201954270715</v>
      </c>
      <c r="F4003" s="195">
        <f t="shared" ca="1" si="311"/>
        <v>275.38438069946869</v>
      </c>
      <c r="G4003" s="195">
        <f t="shared" ca="1" si="312"/>
        <v>32.822019542707153</v>
      </c>
      <c r="H4003" s="195">
        <f t="shared" ca="1" si="313"/>
        <v>25.384380699468693</v>
      </c>
      <c r="O4003" s="154"/>
      <c r="P4003" s="154"/>
    </row>
    <row r="4004" spans="3:16" hidden="1" outlineLevel="2">
      <c r="C4004" s="179">
        <v>3980</v>
      </c>
      <c r="D4004" s="195">
        <f t="shared" ca="1" si="314"/>
        <v>0.37192629331999771</v>
      </c>
      <c r="E4004" s="195">
        <f t="shared" ca="1" si="310"/>
        <v>267.09061224575481</v>
      </c>
      <c r="F4004" s="195">
        <f t="shared" ca="1" si="311"/>
        <v>264.17595807831549</v>
      </c>
      <c r="G4004" s="195">
        <f t="shared" ca="1" si="312"/>
        <v>17.090612245754812</v>
      </c>
      <c r="H4004" s="195">
        <f t="shared" ca="1" si="313"/>
        <v>14.175958078315489</v>
      </c>
      <c r="O4004" s="154"/>
      <c r="P4004" s="154"/>
    </row>
    <row r="4005" spans="3:16" hidden="1" outlineLevel="2">
      <c r="C4005" s="179">
        <v>3981</v>
      </c>
      <c r="D4005" s="195">
        <f t="shared" ca="1" si="314"/>
        <v>0.2946141321070731</v>
      </c>
      <c r="E4005" s="195">
        <f t="shared" ca="1" si="310"/>
        <v>262.59194248261832</v>
      </c>
      <c r="F4005" s="195">
        <f t="shared" ca="1" si="311"/>
        <v>260.93777553383671</v>
      </c>
      <c r="G4005" s="195">
        <f t="shared" ca="1" si="312"/>
        <v>12.591942482618322</v>
      </c>
      <c r="H4005" s="195">
        <f t="shared" ca="1" si="313"/>
        <v>10.937775533836714</v>
      </c>
      <c r="O4005" s="154"/>
      <c r="P4005" s="154"/>
    </row>
    <row r="4006" spans="3:16" hidden="1" outlineLevel="2">
      <c r="C4006" s="179">
        <v>3982</v>
      </c>
      <c r="D4006" s="195">
        <f t="shared" ca="1" si="314"/>
        <v>0.70534291308901254</v>
      </c>
      <c r="E4006" s="195">
        <f t="shared" ca="1" si="310"/>
        <v>287.3913382244229</v>
      </c>
      <c r="F4006" s="195">
        <f t="shared" ca="1" si="311"/>
        <v>278.60764963672875</v>
      </c>
      <c r="G4006" s="195">
        <f t="shared" ca="1" si="312"/>
        <v>37.391338224422896</v>
      </c>
      <c r="H4006" s="195">
        <f t="shared" ca="1" si="313"/>
        <v>28.607649636728752</v>
      </c>
      <c r="O4006" s="154"/>
      <c r="P4006" s="154"/>
    </row>
    <row r="4007" spans="3:16" hidden="1" outlineLevel="2">
      <c r="C4007" s="179">
        <v>3983</v>
      </c>
      <c r="D4007" s="195">
        <f t="shared" ca="1" si="314"/>
        <v>-1.2277947513956382</v>
      </c>
      <c r="E4007" s="195">
        <f t="shared" ca="1" si="310"/>
        <v>187.93650404835441</v>
      </c>
      <c r="F4007" s="195">
        <f t="shared" ca="1" si="311"/>
        <v>204.67346265769814</v>
      </c>
      <c r="G4007" s="195">
        <f t="shared" ca="1" si="312"/>
        <v>0</v>
      </c>
      <c r="H4007" s="195">
        <f t="shared" ca="1" si="313"/>
        <v>0</v>
      </c>
      <c r="O4007" s="154"/>
      <c r="P4007" s="154"/>
    </row>
    <row r="4008" spans="3:16" hidden="1" outlineLevel="2">
      <c r="C4008" s="179">
        <v>3984</v>
      </c>
      <c r="D4008" s="195">
        <f t="shared" ca="1" si="314"/>
        <v>-1.9740458660881453</v>
      </c>
      <c r="E4008" s="195">
        <f t="shared" ca="1" si="310"/>
        <v>159.51549800809161</v>
      </c>
      <c r="F4008" s="195">
        <f t="shared" ca="1" si="311"/>
        <v>181.70204823603646</v>
      </c>
      <c r="G4008" s="195">
        <f t="shared" ca="1" si="312"/>
        <v>0</v>
      </c>
      <c r="H4008" s="195">
        <f t="shared" ca="1" si="313"/>
        <v>0</v>
      </c>
      <c r="O4008" s="154"/>
      <c r="P4008" s="154"/>
    </row>
    <row r="4009" spans="3:16" hidden="1" outlineLevel="2">
      <c r="C4009" s="179">
        <v>3985</v>
      </c>
      <c r="D4009" s="195">
        <f t="shared" ca="1" si="314"/>
        <v>-2.1929753616414147</v>
      </c>
      <c r="E4009" s="195">
        <f t="shared" ca="1" si="310"/>
        <v>152.02406623282741</v>
      </c>
      <c r="F4009" s="195">
        <f t="shared" ca="1" si="311"/>
        <v>175.46559197722829</v>
      </c>
      <c r="G4009" s="195">
        <f t="shared" ca="1" si="312"/>
        <v>0</v>
      </c>
      <c r="H4009" s="195">
        <f t="shared" ca="1" si="313"/>
        <v>0</v>
      </c>
      <c r="O4009" s="154"/>
      <c r="P4009" s="154"/>
    </row>
    <row r="4010" spans="3:16" hidden="1" outlineLevel="2">
      <c r="C4010" s="179">
        <v>3986</v>
      </c>
      <c r="D4010" s="195">
        <f t="shared" ca="1" si="314"/>
        <v>-9.1053595770799231E-2</v>
      </c>
      <c r="E4010" s="195">
        <f t="shared" ca="1" si="310"/>
        <v>241.25730687289538</v>
      </c>
      <c r="F4010" s="195">
        <f t="shared" ca="1" si="311"/>
        <v>245.36756496809184</v>
      </c>
      <c r="G4010" s="195">
        <f t="shared" ca="1" si="312"/>
        <v>0</v>
      </c>
      <c r="H4010" s="195">
        <f t="shared" ca="1" si="313"/>
        <v>0</v>
      </c>
      <c r="O4010" s="154"/>
      <c r="P4010" s="154"/>
    </row>
    <row r="4011" spans="3:16" hidden="1" outlineLevel="2">
      <c r="C4011" s="179">
        <v>3987</v>
      </c>
      <c r="D4011" s="195">
        <f t="shared" ca="1" si="314"/>
        <v>0.32049885854716792</v>
      </c>
      <c r="E4011" s="195">
        <f t="shared" ca="1" si="310"/>
        <v>264.08963136760383</v>
      </c>
      <c r="F4011" s="195">
        <f t="shared" ca="1" si="311"/>
        <v>262.01750052394306</v>
      </c>
      <c r="G4011" s="195">
        <f t="shared" ca="1" si="312"/>
        <v>14.089631367603829</v>
      </c>
      <c r="H4011" s="195">
        <f t="shared" ca="1" si="313"/>
        <v>12.017500523943056</v>
      </c>
      <c r="O4011" s="154"/>
      <c r="P4011" s="154"/>
    </row>
    <row r="4012" spans="3:16" hidden="1" outlineLevel="2">
      <c r="C4012" s="179">
        <v>3988</v>
      </c>
      <c r="D4012" s="195">
        <f t="shared" ca="1" si="314"/>
        <v>-0.14671244530600683</v>
      </c>
      <c r="E4012" s="195">
        <f t="shared" ca="1" si="310"/>
        <v>238.32490859646796</v>
      </c>
      <c r="F4012" s="195">
        <f t="shared" ca="1" si="311"/>
        <v>243.19856090166533</v>
      </c>
      <c r="G4012" s="195">
        <f t="shared" ca="1" si="312"/>
        <v>0</v>
      </c>
      <c r="H4012" s="195">
        <f t="shared" ca="1" si="313"/>
        <v>0</v>
      </c>
      <c r="O4012" s="154"/>
      <c r="P4012" s="154"/>
    </row>
    <row r="4013" spans="3:16" hidden="1" outlineLevel="2">
      <c r="C4013" s="179">
        <v>3989</v>
      </c>
      <c r="D4013" s="195">
        <f t="shared" ca="1" si="314"/>
        <v>-0.86363916006131525</v>
      </c>
      <c r="E4013" s="195">
        <f t="shared" ca="1" si="310"/>
        <v>203.59136209695279</v>
      </c>
      <c r="F4013" s="195">
        <f t="shared" ca="1" si="311"/>
        <v>216.9156754561489</v>
      </c>
      <c r="G4013" s="195">
        <f t="shared" ca="1" si="312"/>
        <v>0</v>
      </c>
      <c r="H4013" s="195">
        <f t="shared" ca="1" si="313"/>
        <v>0</v>
      </c>
      <c r="O4013" s="154"/>
      <c r="P4013" s="154"/>
    </row>
    <row r="4014" spans="3:16" hidden="1" outlineLevel="2">
      <c r="C4014" s="179">
        <v>3990</v>
      </c>
      <c r="D4014" s="195">
        <f t="shared" ca="1" si="314"/>
        <v>0.32819773939690966</v>
      </c>
      <c r="E4014" s="195">
        <f t="shared" ca="1" si="310"/>
        <v>264.53673416585195</v>
      </c>
      <c r="F4014" s="195">
        <f t="shared" ca="1" si="311"/>
        <v>262.33950377704917</v>
      </c>
      <c r="G4014" s="195">
        <f t="shared" ca="1" si="312"/>
        <v>14.536734165851954</v>
      </c>
      <c r="H4014" s="195">
        <f t="shared" ca="1" si="313"/>
        <v>12.339503777049174</v>
      </c>
      <c r="O4014" s="154"/>
      <c r="P4014" s="154"/>
    </row>
    <row r="4015" spans="3:16" hidden="1" outlineLevel="2">
      <c r="C4015" s="179">
        <v>3991</v>
      </c>
      <c r="D4015" s="195">
        <f t="shared" ca="1" si="314"/>
        <v>0.91448312351262573</v>
      </c>
      <c r="E4015" s="195">
        <f t="shared" ca="1" si="310"/>
        <v>300.90548742462755</v>
      </c>
      <c r="F4015" s="195">
        <f t="shared" ca="1" si="311"/>
        <v>288.05981205273349</v>
      </c>
      <c r="G4015" s="195">
        <f t="shared" ca="1" si="312"/>
        <v>50.905487424627552</v>
      </c>
      <c r="H4015" s="195">
        <f t="shared" ca="1" si="313"/>
        <v>38.059812052733491</v>
      </c>
      <c r="O4015" s="154"/>
      <c r="P4015" s="154"/>
    </row>
    <row r="4016" spans="3:16" hidden="1" outlineLevel="2">
      <c r="C4016" s="179">
        <v>3992</v>
      </c>
      <c r="D4016" s="195">
        <f t="shared" ca="1" si="314"/>
        <v>-1.0046683872870401</v>
      </c>
      <c r="E4016" s="195">
        <f t="shared" ca="1" si="310"/>
        <v>197.37954985298018</v>
      </c>
      <c r="F4016" s="195">
        <f t="shared" ca="1" si="311"/>
        <v>212.08998487098339</v>
      </c>
      <c r="G4016" s="195">
        <f t="shared" ca="1" si="312"/>
        <v>0</v>
      </c>
      <c r="H4016" s="195">
        <f t="shared" ca="1" si="313"/>
        <v>0</v>
      </c>
      <c r="O4016" s="154"/>
      <c r="P4016" s="154"/>
    </row>
    <row r="4017" spans="3:16" hidden="1" outlineLevel="2">
      <c r="C4017" s="179">
        <v>3993</v>
      </c>
      <c r="D4017" s="195">
        <f t="shared" ca="1" si="314"/>
        <v>-0.4938071740916124</v>
      </c>
      <c r="E4017" s="195">
        <f t="shared" ca="1" si="310"/>
        <v>220.82548908836281</v>
      </c>
      <c r="F4017" s="195">
        <f t="shared" ca="1" si="311"/>
        <v>230.09840572846156</v>
      </c>
      <c r="G4017" s="195">
        <f t="shared" ca="1" si="312"/>
        <v>0</v>
      </c>
      <c r="H4017" s="195">
        <f t="shared" ca="1" si="313"/>
        <v>0</v>
      </c>
      <c r="O4017" s="154"/>
      <c r="P4017" s="154"/>
    </row>
    <row r="4018" spans="3:16" hidden="1" outlineLevel="2">
      <c r="C4018" s="179">
        <v>3994</v>
      </c>
      <c r="D4018" s="195">
        <f t="shared" ca="1" si="314"/>
        <v>0.4407013816389021</v>
      </c>
      <c r="E4018" s="195">
        <f t="shared" ca="1" si="310"/>
        <v>271.15725746662918</v>
      </c>
      <c r="F4018" s="195">
        <f t="shared" ca="1" si="311"/>
        <v>267.09032815347717</v>
      </c>
      <c r="G4018" s="195">
        <f t="shared" ca="1" si="312"/>
        <v>21.157257466629176</v>
      </c>
      <c r="H4018" s="195">
        <f t="shared" ca="1" si="313"/>
        <v>17.090328153477174</v>
      </c>
      <c r="O4018" s="154"/>
      <c r="P4018" s="154"/>
    </row>
    <row r="4019" spans="3:16" hidden="1" outlineLevel="2">
      <c r="C4019" s="179">
        <v>3995</v>
      </c>
      <c r="D4019" s="195">
        <f t="shared" ca="1" si="314"/>
        <v>-0.14910307121586777</v>
      </c>
      <c r="E4019" s="195">
        <f t="shared" ca="1" si="310"/>
        <v>238.19975939793753</v>
      </c>
      <c r="F4019" s="195">
        <f t="shared" ca="1" si="311"/>
        <v>243.10582979358236</v>
      </c>
      <c r="G4019" s="195">
        <f t="shared" ca="1" si="312"/>
        <v>0</v>
      </c>
      <c r="H4019" s="195">
        <f t="shared" ca="1" si="313"/>
        <v>0</v>
      </c>
      <c r="O4019" s="154"/>
      <c r="P4019" s="154"/>
    </row>
    <row r="4020" spans="3:16" hidden="1" outlineLevel="2">
      <c r="C4020" s="179">
        <v>3996</v>
      </c>
      <c r="D4020" s="195">
        <f t="shared" ca="1" si="314"/>
        <v>0.1750166035665309</v>
      </c>
      <c r="E4020" s="195">
        <f t="shared" ca="1" si="310"/>
        <v>255.78156650875499</v>
      </c>
      <c r="F4020" s="195">
        <f t="shared" ca="1" si="311"/>
        <v>256.00650973626529</v>
      </c>
      <c r="G4020" s="195">
        <f t="shared" ca="1" si="312"/>
        <v>5.7815665087549917</v>
      </c>
      <c r="H4020" s="195">
        <f t="shared" ca="1" si="313"/>
        <v>6.0065097362652864</v>
      </c>
      <c r="O4020" s="154"/>
      <c r="P4020" s="154"/>
    </row>
    <row r="4021" spans="3:16" hidden="1" outlineLevel="2">
      <c r="C4021" s="179">
        <v>3997</v>
      </c>
      <c r="D4021" s="195">
        <f t="shared" ca="1" si="314"/>
        <v>-0.4740956330511959</v>
      </c>
      <c r="E4021" s="195">
        <f t="shared" ca="1" si="310"/>
        <v>221.78394389189225</v>
      </c>
      <c r="F4021" s="195">
        <f t="shared" ca="1" si="311"/>
        <v>230.82309666762842</v>
      </c>
      <c r="G4021" s="195">
        <f t="shared" ca="1" si="312"/>
        <v>0</v>
      </c>
      <c r="H4021" s="195">
        <f t="shared" ca="1" si="313"/>
        <v>0</v>
      </c>
      <c r="O4021" s="154"/>
      <c r="P4021" s="154"/>
    </row>
    <row r="4022" spans="3:16" hidden="1" outlineLevel="2">
      <c r="C4022" s="179">
        <v>3998</v>
      </c>
      <c r="D4022" s="195">
        <f t="shared" ca="1" si="314"/>
        <v>1.5272217625098758</v>
      </c>
      <c r="E4022" s="195">
        <f t="shared" ca="1" si="310"/>
        <v>344.26940752653616</v>
      </c>
      <c r="F4022" s="195">
        <f t="shared" ca="1" si="311"/>
        <v>317.63941367382165</v>
      </c>
      <c r="G4022" s="195">
        <f t="shared" ca="1" si="312"/>
        <v>94.269407526536156</v>
      </c>
      <c r="H4022" s="195">
        <f t="shared" ca="1" si="313"/>
        <v>67.63941367382165</v>
      </c>
      <c r="O4022" s="154"/>
      <c r="P4022" s="154"/>
    </row>
    <row r="4023" spans="3:16" hidden="1" outlineLevel="2">
      <c r="C4023" s="179">
        <v>3999</v>
      </c>
      <c r="D4023" s="195">
        <f t="shared" ca="1" si="314"/>
        <v>0.62646616491985929</v>
      </c>
      <c r="E4023" s="195">
        <f t="shared" ca="1" si="310"/>
        <v>282.45362441311602</v>
      </c>
      <c r="F4023" s="195">
        <f t="shared" ca="1" si="311"/>
        <v>275.12389010162434</v>
      </c>
      <c r="G4023" s="195">
        <f t="shared" ca="1" si="312"/>
        <v>32.453624413116017</v>
      </c>
      <c r="H4023" s="195">
        <f t="shared" ca="1" si="313"/>
        <v>25.12389010162434</v>
      </c>
      <c r="O4023" s="154"/>
      <c r="P4023" s="154"/>
    </row>
    <row r="4024" spans="3:16" hidden="1" outlineLevel="2">
      <c r="C4024" s="179">
        <v>4000</v>
      </c>
      <c r="D4024" s="195">
        <f t="shared" ca="1" si="314"/>
        <v>1.2955494517903818</v>
      </c>
      <c r="E4024" s="195">
        <f t="shared" ca="1" si="310"/>
        <v>327.18392382544818</v>
      </c>
      <c r="F4024" s="195">
        <f t="shared" ca="1" si="311"/>
        <v>306.11434509713257</v>
      </c>
      <c r="G4024" s="195">
        <f t="shared" ca="1" si="312"/>
        <v>77.183923825448176</v>
      </c>
      <c r="H4024" s="195">
        <f t="shared" ca="1" si="313"/>
        <v>56.114345097132571</v>
      </c>
      <c r="O4024" s="154"/>
      <c r="P4024" s="154"/>
    </row>
    <row r="4025" spans="3:16" hidden="1" outlineLevel="2">
      <c r="C4025" s="179">
        <v>4001</v>
      </c>
      <c r="D4025" s="195">
        <f t="shared" ca="1" si="314"/>
        <v>-0.21085634994650732</v>
      </c>
      <c r="E4025" s="195">
        <f t="shared" ca="1" si="310"/>
        <v>234.98965283055233</v>
      </c>
      <c r="F4025" s="195">
        <f t="shared" ca="1" si="311"/>
        <v>240.72266762996648</v>
      </c>
      <c r="G4025" s="195">
        <f t="shared" ca="1" si="312"/>
        <v>0</v>
      </c>
      <c r="H4025" s="195">
        <f t="shared" ca="1" si="313"/>
        <v>0</v>
      </c>
      <c r="O4025" s="154"/>
      <c r="P4025" s="154"/>
    </row>
    <row r="4026" spans="3:16" hidden="1" outlineLevel="2">
      <c r="C4026" s="179">
        <v>4002</v>
      </c>
      <c r="D4026" s="195">
        <f t="shared" ca="1" si="314"/>
        <v>-0.78349963876092155</v>
      </c>
      <c r="E4026" s="195">
        <f t="shared" ca="1" si="310"/>
        <v>207.20792713902168</v>
      </c>
      <c r="F4026" s="195">
        <f t="shared" ca="1" si="311"/>
        <v>219.70662758031744</v>
      </c>
      <c r="G4026" s="195">
        <f t="shared" ca="1" si="312"/>
        <v>0</v>
      </c>
      <c r="H4026" s="195">
        <f t="shared" ca="1" si="313"/>
        <v>0</v>
      </c>
      <c r="O4026" s="154"/>
      <c r="P4026" s="154"/>
    </row>
    <row r="4027" spans="3:16" hidden="1" outlineLevel="2">
      <c r="C4027" s="179">
        <v>4003</v>
      </c>
      <c r="D4027" s="195">
        <f t="shared" ca="1" si="314"/>
        <v>-0.61948874820175981</v>
      </c>
      <c r="E4027" s="195">
        <f t="shared" ca="1" si="310"/>
        <v>214.81099185420715</v>
      </c>
      <c r="F4027" s="195">
        <f t="shared" ca="1" si="311"/>
        <v>225.53094941628959</v>
      </c>
      <c r="G4027" s="195">
        <f t="shared" ca="1" si="312"/>
        <v>0</v>
      </c>
      <c r="H4027" s="195">
        <f t="shared" ca="1" si="313"/>
        <v>0</v>
      </c>
      <c r="O4027" s="154"/>
      <c r="P4027" s="154"/>
    </row>
    <row r="4028" spans="3:16" hidden="1" outlineLevel="2">
      <c r="C4028" s="179">
        <v>4004</v>
      </c>
      <c r="D4028" s="195">
        <f t="shared" ca="1" si="314"/>
        <v>0.26483438753962874</v>
      </c>
      <c r="E4028" s="195">
        <f t="shared" ca="1" si="310"/>
        <v>260.87939194489275</v>
      </c>
      <c r="F4028" s="195">
        <f t="shared" ca="1" si="311"/>
        <v>259.7010812001468</v>
      </c>
      <c r="G4028" s="195">
        <f t="shared" ca="1" si="312"/>
        <v>10.879391944892745</v>
      </c>
      <c r="H4028" s="195">
        <f t="shared" ca="1" si="313"/>
        <v>9.7010812001468025</v>
      </c>
      <c r="O4028" s="154"/>
      <c r="P4028" s="154"/>
    </row>
    <row r="4029" spans="3:16" hidden="1" outlineLevel="2">
      <c r="C4029" s="179">
        <v>4005</v>
      </c>
      <c r="D4029" s="195">
        <f t="shared" ca="1" si="314"/>
        <v>1.7175588530215569</v>
      </c>
      <c r="E4029" s="195">
        <f t="shared" ca="1" si="310"/>
        <v>358.97205966082515</v>
      </c>
      <c r="F4029" s="195">
        <f t="shared" ca="1" si="311"/>
        <v>327.43213944908535</v>
      </c>
      <c r="G4029" s="195">
        <f t="shared" ca="1" si="312"/>
        <v>108.97205966082515</v>
      </c>
      <c r="H4029" s="195">
        <f t="shared" ca="1" si="313"/>
        <v>77.432139449085355</v>
      </c>
      <c r="O4029" s="154"/>
      <c r="P4029" s="154"/>
    </row>
    <row r="4030" spans="3:16" hidden="1" outlineLevel="2">
      <c r="C4030" s="179">
        <v>4006</v>
      </c>
      <c r="D4030" s="195">
        <f t="shared" ca="1" si="314"/>
        <v>-1.170008099908326</v>
      </c>
      <c r="E4030" s="195">
        <f t="shared" ca="1" si="310"/>
        <v>190.33787746325203</v>
      </c>
      <c r="F4030" s="195">
        <f t="shared" ca="1" si="311"/>
        <v>206.56898115595283</v>
      </c>
      <c r="G4030" s="195">
        <f t="shared" ca="1" si="312"/>
        <v>0</v>
      </c>
      <c r="H4030" s="195">
        <f t="shared" ca="1" si="313"/>
        <v>0</v>
      </c>
      <c r="O4030" s="154"/>
      <c r="P4030" s="154"/>
    </row>
    <row r="4031" spans="3:16" hidden="1" outlineLevel="2">
      <c r="C4031" s="179">
        <v>4007</v>
      </c>
      <c r="D4031" s="195">
        <f t="shared" ca="1" si="314"/>
        <v>0.54385326522907274</v>
      </c>
      <c r="E4031" s="195">
        <f t="shared" ca="1" si="310"/>
        <v>277.37295972898931</v>
      </c>
      <c r="F4031" s="195">
        <f t="shared" ca="1" si="311"/>
        <v>271.52181171349656</v>
      </c>
      <c r="G4031" s="195">
        <f t="shared" ca="1" si="312"/>
        <v>27.372959728989315</v>
      </c>
      <c r="H4031" s="195">
        <f t="shared" ca="1" si="313"/>
        <v>21.521811713496561</v>
      </c>
      <c r="O4031" s="154"/>
      <c r="P4031" s="154"/>
    </row>
    <row r="4032" spans="3:16" hidden="1" outlineLevel="2">
      <c r="C4032" s="179">
        <v>4008</v>
      </c>
      <c r="D4032" s="195">
        <f t="shared" ca="1" si="314"/>
        <v>0.57267606101696655</v>
      </c>
      <c r="E4032" s="195">
        <f t="shared" ca="1" si="310"/>
        <v>279.13508660215894</v>
      </c>
      <c r="F4032" s="195">
        <f t="shared" ca="1" si="311"/>
        <v>272.77315162604503</v>
      </c>
      <c r="G4032" s="195">
        <f t="shared" ca="1" si="312"/>
        <v>29.135086602158935</v>
      </c>
      <c r="H4032" s="195">
        <f t="shared" ca="1" si="313"/>
        <v>22.773151626045035</v>
      </c>
      <c r="O4032" s="154"/>
      <c r="P4032" s="154"/>
    </row>
    <row r="4033" spans="3:16" hidden="1" outlineLevel="2">
      <c r="C4033" s="179">
        <v>4009</v>
      </c>
      <c r="D4033" s="195">
        <f t="shared" ca="1" si="314"/>
        <v>-0.98101817473739994</v>
      </c>
      <c r="E4033" s="195">
        <f t="shared" ca="1" si="310"/>
        <v>198.40786711658765</v>
      </c>
      <c r="F4033" s="195">
        <f t="shared" ca="1" si="311"/>
        <v>212.89168207786091</v>
      </c>
      <c r="G4033" s="195">
        <f t="shared" ca="1" si="312"/>
        <v>0</v>
      </c>
      <c r="H4033" s="195">
        <f t="shared" ca="1" si="313"/>
        <v>0</v>
      </c>
      <c r="O4033" s="154"/>
      <c r="P4033" s="154"/>
    </row>
    <row r="4034" spans="3:16" hidden="1" outlineLevel="2">
      <c r="C4034" s="179">
        <v>4010</v>
      </c>
      <c r="D4034" s="195">
        <f t="shared" ca="1" si="314"/>
        <v>-0.35577646490888898</v>
      </c>
      <c r="E4034" s="195">
        <f t="shared" ca="1" si="310"/>
        <v>227.62516428691845</v>
      </c>
      <c r="F4034" s="195">
        <f t="shared" ca="1" si="311"/>
        <v>235.22129839796824</v>
      </c>
      <c r="G4034" s="195">
        <f t="shared" ca="1" si="312"/>
        <v>0</v>
      </c>
      <c r="H4034" s="195">
        <f t="shared" ca="1" si="313"/>
        <v>0</v>
      </c>
      <c r="O4034" s="154"/>
      <c r="P4034" s="154"/>
    </row>
    <row r="4035" spans="3:16" hidden="1" outlineLevel="2">
      <c r="C4035" s="179">
        <v>4011</v>
      </c>
      <c r="D4035" s="195">
        <f t="shared" ca="1" si="314"/>
        <v>2.2540068255015364</v>
      </c>
      <c r="E4035" s="195">
        <f t="shared" ca="1" si="310"/>
        <v>403.87708756801459</v>
      </c>
      <c r="F4035" s="195">
        <f t="shared" ca="1" si="311"/>
        <v>356.68714219110154</v>
      </c>
      <c r="G4035" s="195">
        <f t="shared" ca="1" si="312"/>
        <v>153.87708756801459</v>
      </c>
      <c r="H4035" s="195">
        <f t="shared" ca="1" si="313"/>
        <v>106.68714219110154</v>
      </c>
      <c r="O4035" s="154"/>
      <c r="P4035" s="154"/>
    </row>
    <row r="4036" spans="3:16" hidden="1" outlineLevel="2">
      <c r="C4036" s="179">
        <v>4012</v>
      </c>
      <c r="D4036" s="195">
        <f t="shared" ca="1" si="314"/>
        <v>-2.0756144187527403</v>
      </c>
      <c r="E4036" s="195">
        <f t="shared" ca="1" si="310"/>
        <v>155.99514409886177</v>
      </c>
      <c r="F4036" s="195">
        <f t="shared" ca="1" si="311"/>
        <v>178.78165695895578</v>
      </c>
      <c r="G4036" s="195">
        <f t="shared" ca="1" si="312"/>
        <v>0</v>
      </c>
      <c r="H4036" s="195">
        <f t="shared" ca="1" si="313"/>
        <v>0</v>
      </c>
      <c r="O4036" s="154"/>
      <c r="P4036" s="154"/>
    </row>
    <row r="4037" spans="3:16" hidden="1" outlineLevel="2">
      <c r="C4037" s="179">
        <v>4013</v>
      </c>
      <c r="D4037" s="195">
        <f t="shared" ca="1" si="314"/>
        <v>1.2059420999143664</v>
      </c>
      <c r="E4037" s="195">
        <f t="shared" ca="1" si="310"/>
        <v>320.80527846426315</v>
      </c>
      <c r="F4037" s="195">
        <f t="shared" ca="1" si="311"/>
        <v>301.76961727328984</v>
      </c>
      <c r="G4037" s="195">
        <f t="shared" ca="1" si="312"/>
        <v>70.805278464263154</v>
      </c>
      <c r="H4037" s="195">
        <f t="shared" ca="1" si="313"/>
        <v>51.769617273289839</v>
      </c>
      <c r="O4037" s="154"/>
      <c r="P4037" s="154"/>
    </row>
    <row r="4038" spans="3:16" hidden="1" outlineLevel="2">
      <c r="C4038" s="179">
        <v>4014</v>
      </c>
      <c r="D4038" s="195">
        <f t="shared" ca="1" si="314"/>
        <v>0.27587149147643047</v>
      </c>
      <c r="E4038" s="195">
        <f t="shared" ca="1" si="310"/>
        <v>261.51279866768033</v>
      </c>
      <c r="F4038" s="195">
        <f t="shared" ca="1" si="311"/>
        <v>260.15874537667185</v>
      </c>
      <c r="G4038" s="195">
        <f t="shared" ca="1" si="312"/>
        <v>11.512798667680329</v>
      </c>
      <c r="H4038" s="195">
        <f t="shared" ca="1" si="313"/>
        <v>10.158745376671845</v>
      </c>
      <c r="O4038" s="154"/>
      <c r="P4038" s="154"/>
    </row>
    <row r="4039" spans="3:16" hidden="1" outlineLevel="2">
      <c r="C4039" s="179">
        <v>4015</v>
      </c>
      <c r="D4039" s="195">
        <f t="shared" ca="1" si="314"/>
        <v>-2.0532281342652516</v>
      </c>
      <c r="E4039" s="195">
        <f t="shared" ca="1" si="310"/>
        <v>156.76431468671569</v>
      </c>
      <c r="F4039" s="195">
        <f t="shared" ca="1" si="311"/>
        <v>179.42126855270428</v>
      </c>
      <c r="G4039" s="195">
        <f t="shared" ca="1" si="312"/>
        <v>0</v>
      </c>
      <c r="H4039" s="195">
        <f t="shared" ca="1" si="313"/>
        <v>0</v>
      </c>
      <c r="O4039" s="154"/>
      <c r="P4039" s="154"/>
    </row>
    <row r="4040" spans="3:16" hidden="1" outlineLevel="2">
      <c r="C4040" s="179">
        <v>4016</v>
      </c>
      <c r="D4040" s="195">
        <f t="shared" ca="1" si="314"/>
        <v>0.16846747574523868</v>
      </c>
      <c r="E4040" s="195">
        <f t="shared" ca="1" si="310"/>
        <v>255.41377529281547</v>
      </c>
      <c r="F4040" s="195">
        <f t="shared" ca="1" si="311"/>
        <v>255.73918246546415</v>
      </c>
      <c r="G4040" s="195">
        <f t="shared" ca="1" si="312"/>
        <v>5.4137752928154725</v>
      </c>
      <c r="H4040" s="195">
        <f t="shared" ca="1" si="313"/>
        <v>5.7391824654641539</v>
      </c>
      <c r="O4040" s="154"/>
      <c r="P4040" s="154"/>
    </row>
    <row r="4041" spans="3:16" hidden="1" outlineLevel="2">
      <c r="C4041" s="179">
        <v>4017</v>
      </c>
      <c r="D4041" s="195">
        <f t="shared" ca="1" si="314"/>
        <v>0.42311748866602267</v>
      </c>
      <c r="E4041" s="195">
        <f t="shared" ca="1" si="310"/>
        <v>270.11167410375526</v>
      </c>
      <c r="F4041" s="195">
        <f t="shared" ca="1" si="311"/>
        <v>266.34215891092765</v>
      </c>
      <c r="G4041" s="195">
        <f t="shared" ca="1" si="312"/>
        <v>20.111674103755263</v>
      </c>
      <c r="H4041" s="195">
        <f t="shared" ca="1" si="313"/>
        <v>16.342158910927651</v>
      </c>
      <c r="O4041" s="154"/>
      <c r="P4041" s="154"/>
    </row>
    <row r="4042" spans="3:16" hidden="1" outlineLevel="2">
      <c r="C4042" s="179">
        <v>4018</v>
      </c>
      <c r="D4042" s="195">
        <f t="shared" ca="1" si="314"/>
        <v>2.7217572810552784</v>
      </c>
      <c r="E4042" s="195">
        <f t="shared" ca="1" si="310"/>
        <v>447.5922700388063</v>
      </c>
      <c r="F4042" s="195">
        <f t="shared" ca="1" si="311"/>
        <v>384.32099173641177</v>
      </c>
      <c r="G4042" s="195">
        <f t="shared" ca="1" si="312"/>
        <v>197.5922700388063</v>
      </c>
      <c r="H4042" s="195">
        <f t="shared" ca="1" si="313"/>
        <v>134.32099173641177</v>
      </c>
      <c r="O4042" s="154"/>
      <c r="P4042" s="154"/>
    </row>
    <row r="4043" spans="3:16" hidden="1" outlineLevel="2">
      <c r="C4043" s="179">
        <v>4019</v>
      </c>
      <c r="D4043" s="195">
        <f t="shared" ca="1" si="314"/>
        <v>1.5180503904672158</v>
      </c>
      <c r="E4043" s="195">
        <f t="shared" ca="1" si="310"/>
        <v>343.5763706988576</v>
      </c>
      <c r="F4043" s="195">
        <f t="shared" ca="1" si="311"/>
        <v>317.17501960110241</v>
      </c>
      <c r="G4043" s="195">
        <f t="shared" ca="1" si="312"/>
        <v>93.576370698857602</v>
      </c>
      <c r="H4043" s="195">
        <f t="shared" ca="1" si="313"/>
        <v>67.175019601102406</v>
      </c>
      <c r="O4043" s="154"/>
      <c r="P4043" s="154"/>
    </row>
    <row r="4044" spans="3:16" hidden="1" outlineLevel="2">
      <c r="C4044" s="179">
        <v>4020</v>
      </c>
      <c r="D4044" s="195">
        <f t="shared" ca="1" si="314"/>
        <v>-1.4051671802179919</v>
      </c>
      <c r="E4044" s="195">
        <f t="shared" ca="1" si="310"/>
        <v>180.75321646616283</v>
      </c>
      <c r="F4044" s="195">
        <f t="shared" ca="1" si="311"/>
        <v>198.96323499003</v>
      </c>
      <c r="G4044" s="195">
        <f t="shared" ca="1" si="312"/>
        <v>0</v>
      </c>
      <c r="H4044" s="195">
        <f t="shared" ca="1" si="313"/>
        <v>0</v>
      </c>
      <c r="O4044" s="154"/>
      <c r="P4044" s="154"/>
    </row>
    <row r="4045" spans="3:16" hidden="1" outlineLevel="2">
      <c r="C4045" s="179">
        <v>4021</v>
      </c>
      <c r="D4045" s="195">
        <f t="shared" ca="1" si="314"/>
        <v>-4.074567025829022E-2</v>
      </c>
      <c r="E4045" s="195">
        <f t="shared" ca="1" si="310"/>
        <v>243.93882284740104</v>
      </c>
      <c r="F4045" s="195">
        <f t="shared" ca="1" si="311"/>
        <v>247.3446851995364</v>
      </c>
      <c r="G4045" s="195">
        <f t="shared" ca="1" si="312"/>
        <v>0</v>
      </c>
      <c r="H4045" s="195">
        <f t="shared" ca="1" si="313"/>
        <v>0</v>
      </c>
      <c r="O4045" s="154"/>
      <c r="P4045" s="154"/>
    </row>
    <row r="4046" spans="3:16" hidden="1" outlineLevel="2">
      <c r="C4046" s="179">
        <v>4022</v>
      </c>
      <c r="D4046" s="195">
        <f t="shared" ca="1" si="314"/>
        <v>-1.0243784235587643</v>
      </c>
      <c r="E4046" s="195">
        <f t="shared" ca="1" si="310"/>
        <v>196.5266253186355</v>
      </c>
      <c r="F4046" s="195">
        <f t="shared" ca="1" si="311"/>
        <v>211.42415906054217</v>
      </c>
      <c r="G4046" s="195">
        <f t="shared" ca="1" si="312"/>
        <v>0</v>
      </c>
      <c r="H4046" s="195">
        <f t="shared" ca="1" si="313"/>
        <v>0</v>
      </c>
      <c r="O4046" s="154"/>
      <c r="P4046" s="154"/>
    </row>
    <row r="4047" spans="3:16" hidden="1" outlineLevel="2">
      <c r="C4047" s="179">
        <v>4023</v>
      </c>
      <c r="D4047" s="195">
        <f t="shared" ca="1" si="314"/>
        <v>0.5965052631750658</v>
      </c>
      <c r="E4047" s="195">
        <f t="shared" ca="1" si="310"/>
        <v>280.60037261171595</v>
      </c>
      <c r="F4047" s="195">
        <f t="shared" ca="1" si="311"/>
        <v>273.81204861783959</v>
      </c>
      <c r="G4047" s="195">
        <f t="shared" ca="1" si="312"/>
        <v>30.600372611715954</v>
      </c>
      <c r="H4047" s="195">
        <f t="shared" ca="1" si="313"/>
        <v>23.812048617839594</v>
      </c>
      <c r="O4047" s="154"/>
      <c r="P4047" s="154"/>
    </row>
    <row r="4048" spans="3:16" hidden="1" outlineLevel="2">
      <c r="C4048" s="179">
        <v>4024</v>
      </c>
      <c r="D4048" s="195">
        <f t="shared" ca="1" si="314"/>
        <v>0.41708719367396035</v>
      </c>
      <c r="E4048" s="195">
        <f t="shared" ca="1" si="310"/>
        <v>269.75402651332132</v>
      </c>
      <c r="F4048" s="195">
        <f t="shared" ca="1" si="311"/>
        <v>266.08606147378362</v>
      </c>
      <c r="G4048" s="195">
        <f t="shared" ca="1" si="312"/>
        <v>19.754026513321321</v>
      </c>
      <c r="H4048" s="195">
        <f t="shared" ca="1" si="313"/>
        <v>16.086061473783616</v>
      </c>
      <c r="O4048" s="154"/>
      <c r="P4048" s="154"/>
    </row>
    <row r="4049" spans="3:16" hidden="1" outlineLevel="2">
      <c r="C4049" s="179">
        <v>4025</v>
      </c>
      <c r="D4049" s="195">
        <f t="shared" ca="1" si="314"/>
        <v>1.1227772618280372</v>
      </c>
      <c r="E4049" s="195">
        <f t="shared" ca="1" si="310"/>
        <v>314.99655751473364</v>
      </c>
      <c r="F4049" s="195">
        <f t="shared" ca="1" si="311"/>
        <v>297.79245628384592</v>
      </c>
      <c r="G4049" s="195">
        <f t="shared" ca="1" si="312"/>
        <v>64.996557514733638</v>
      </c>
      <c r="H4049" s="195">
        <f t="shared" ca="1" si="313"/>
        <v>47.792456283845922</v>
      </c>
      <c r="O4049" s="154"/>
      <c r="P4049" s="154"/>
    </row>
    <row r="4050" spans="3:16" hidden="1" outlineLevel="2">
      <c r="C4050" s="179">
        <v>4026</v>
      </c>
      <c r="D4050" s="195">
        <f t="shared" ca="1" si="314"/>
        <v>-1.5004084324097144</v>
      </c>
      <c r="E4050" s="195">
        <f t="shared" ca="1" si="310"/>
        <v>177.01007620516606</v>
      </c>
      <c r="F4050" s="195">
        <f t="shared" ca="1" si="311"/>
        <v>195.96311588631434</v>
      </c>
      <c r="G4050" s="195">
        <f t="shared" ca="1" si="312"/>
        <v>0</v>
      </c>
      <c r="H4050" s="195">
        <f t="shared" ca="1" si="313"/>
        <v>0</v>
      </c>
      <c r="O4050" s="154"/>
      <c r="P4050" s="154"/>
    </row>
    <row r="4051" spans="3:16" hidden="1" outlineLevel="2">
      <c r="C4051" s="179">
        <v>4027</v>
      </c>
      <c r="D4051" s="195">
        <f t="shared" ca="1" si="314"/>
        <v>0.35818694552596997</v>
      </c>
      <c r="E4051" s="195">
        <f t="shared" ca="1" si="310"/>
        <v>266.28554814468674</v>
      </c>
      <c r="F4051" s="195">
        <f t="shared" ca="1" si="311"/>
        <v>263.59757019195808</v>
      </c>
      <c r="G4051" s="195">
        <f t="shared" ca="1" si="312"/>
        <v>16.285548144686743</v>
      </c>
      <c r="H4051" s="195">
        <f t="shared" ca="1" si="313"/>
        <v>13.597570191958084</v>
      </c>
      <c r="O4051" s="154"/>
      <c r="P4051" s="154"/>
    </row>
    <row r="4052" spans="3:16" hidden="1" outlineLevel="2">
      <c r="C4052" s="179">
        <v>4028</v>
      </c>
      <c r="D4052" s="195">
        <f t="shared" ca="1" si="314"/>
        <v>-1.2311261764323698</v>
      </c>
      <c r="E4052" s="195">
        <f t="shared" ca="1" si="310"/>
        <v>187.79899118564128</v>
      </c>
      <c r="F4052" s="195">
        <f t="shared" ca="1" si="311"/>
        <v>204.56471702582468</v>
      </c>
      <c r="G4052" s="195">
        <f t="shared" ca="1" si="312"/>
        <v>0</v>
      </c>
      <c r="H4052" s="195">
        <f t="shared" ca="1" si="313"/>
        <v>0</v>
      </c>
      <c r="O4052" s="154"/>
      <c r="P4052" s="154"/>
    </row>
    <row r="4053" spans="3:16" hidden="1" outlineLevel="2">
      <c r="C4053" s="179">
        <v>4029</v>
      </c>
      <c r="D4053" s="195">
        <f t="shared" ca="1" si="314"/>
        <v>-1.3090828263026666</v>
      </c>
      <c r="E4053" s="195">
        <f t="shared" ca="1" si="310"/>
        <v>184.60970540117273</v>
      </c>
      <c r="F4053" s="195">
        <f t="shared" ca="1" si="311"/>
        <v>202.0364564093824</v>
      </c>
      <c r="G4053" s="195">
        <f t="shared" ca="1" si="312"/>
        <v>0</v>
      </c>
      <c r="H4053" s="195">
        <f t="shared" ca="1" si="313"/>
        <v>0</v>
      </c>
      <c r="O4053" s="154"/>
      <c r="P4053" s="154"/>
    </row>
    <row r="4054" spans="3:16" hidden="1" outlineLevel="2">
      <c r="C4054" s="179">
        <v>4030</v>
      </c>
      <c r="D4054" s="195">
        <f t="shared" ca="1" si="314"/>
        <v>-0.91853269873271226</v>
      </c>
      <c r="E4054" s="195">
        <f t="shared" ca="1" si="310"/>
        <v>201.15060101146139</v>
      </c>
      <c r="F4054" s="195">
        <f t="shared" ca="1" si="311"/>
        <v>215.02443118359437</v>
      </c>
      <c r="G4054" s="195">
        <f t="shared" ca="1" si="312"/>
        <v>0</v>
      </c>
      <c r="H4054" s="195">
        <f t="shared" ca="1" si="313"/>
        <v>0</v>
      </c>
      <c r="O4054" s="154"/>
      <c r="P4054" s="154"/>
    </row>
    <row r="4055" spans="3:16" hidden="1" outlineLevel="2">
      <c r="C4055" s="179">
        <v>4031</v>
      </c>
      <c r="D4055" s="195">
        <f t="shared" ca="1" si="314"/>
        <v>0.22764324629017557</v>
      </c>
      <c r="E4055" s="195">
        <f t="shared" ca="1" si="310"/>
        <v>258.75630811685562</v>
      </c>
      <c r="F4055" s="195">
        <f t="shared" ca="1" si="311"/>
        <v>258.16483365970777</v>
      </c>
      <c r="G4055" s="195">
        <f t="shared" ca="1" si="312"/>
        <v>8.7563081168556209</v>
      </c>
      <c r="H4055" s="195">
        <f t="shared" ca="1" si="313"/>
        <v>8.1648336597077673</v>
      </c>
      <c r="O4055" s="154"/>
      <c r="P4055" s="154"/>
    </row>
    <row r="4056" spans="3:16" hidden="1" outlineLevel="2">
      <c r="C4056" s="179">
        <v>4032</v>
      </c>
      <c r="D4056" s="195">
        <f t="shared" ca="1" si="314"/>
        <v>1.2780024867085726</v>
      </c>
      <c r="E4056" s="195">
        <f t="shared" ca="1" si="310"/>
        <v>325.92494586098155</v>
      </c>
      <c r="F4056" s="195">
        <f t="shared" ca="1" si="311"/>
        <v>305.25866066784863</v>
      </c>
      <c r="G4056" s="195">
        <f t="shared" ca="1" si="312"/>
        <v>75.924945860981552</v>
      </c>
      <c r="H4056" s="195">
        <f t="shared" ca="1" si="313"/>
        <v>55.258660667848631</v>
      </c>
      <c r="O4056" s="154"/>
      <c r="P4056" s="154"/>
    </row>
    <row r="4057" spans="3:16" hidden="1" outlineLevel="2">
      <c r="C4057" s="179">
        <v>4033</v>
      </c>
      <c r="D4057" s="195">
        <f t="shared" ca="1" si="314"/>
        <v>-0.52460914623772936</v>
      </c>
      <c r="E4057" s="195">
        <f t="shared" ref="E4057:E4120" ca="1" si="315">$H$9 * EXP(($H$17 - $H$18 - ($H$11^2)/2)*$H$14 + $H$11*SQRT($H$14)*D4057)</f>
        <v>219.33605928402415</v>
      </c>
      <c r="F4057" s="195">
        <f t="shared" ref="F4057:F4120" ca="1" si="316">$H$9 * EXP(($H$17 - $H$18 - ($H$12^2)/2)*$H$14 + $H$12*SQRT($H$14)*D4057)</f>
        <v>228.97053013773552</v>
      </c>
      <c r="G4057" s="195">
        <f t="shared" ref="G4057:G4120" ca="1" si="317">MAX(E4057-$H$16, 0)</f>
        <v>0</v>
      </c>
      <c r="H4057" s="195">
        <f t="shared" ref="H4057:H4120" ca="1" si="318">MAX(F4057-$H$16, 0)</f>
        <v>0</v>
      </c>
      <c r="O4057" s="154"/>
      <c r="P4057" s="154"/>
    </row>
    <row r="4058" spans="3:16" hidden="1" outlineLevel="2">
      <c r="C4058" s="179">
        <v>4034</v>
      </c>
      <c r="D4058" s="195">
        <f t="shared" ref="D4058:D4121" ca="1" si="319">_xlfn.NORM.S.INV(RAND())</f>
        <v>-8.2618478372154261E-2</v>
      </c>
      <c r="E4058" s="195">
        <f t="shared" ca="1" si="315"/>
        <v>241.70485029963649</v>
      </c>
      <c r="F4058" s="195">
        <f t="shared" ca="1" si="316"/>
        <v>245.69796201370465</v>
      </c>
      <c r="G4058" s="195">
        <f t="shared" ca="1" si="317"/>
        <v>0</v>
      </c>
      <c r="H4058" s="195">
        <f t="shared" ca="1" si="318"/>
        <v>0</v>
      </c>
      <c r="O4058" s="154"/>
      <c r="P4058" s="154"/>
    </row>
    <row r="4059" spans="3:16" hidden="1" outlineLevel="2">
      <c r="C4059" s="179">
        <v>4035</v>
      </c>
      <c r="D4059" s="195">
        <f t="shared" ca="1" si="319"/>
        <v>-0.10708193515611121</v>
      </c>
      <c r="E4059" s="195">
        <f t="shared" ca="1" si="315"/>
        <v>240.40917072034728</v>
      </c>
      <c r="F4059" s="195">
        <f t="shared" ca="1" si="316"/>
        <v>244.74097101228003</v>
      </c>
      <c r="G4059" s="195">
        <f t="shared" ca="1" si="317"/>
        <v>0</v>
      </c>
      <c r="H4059" s="195">
        <f t="shared" ca="1" si="318"/>
        <v>0</v>
      </c>
      <c r="O4059" s="154"/>
      <c r="P4059" s="154"/>
    </row>
    <row r="4060" spans="3:16" hidden="1" outlineLevel="2">
      <c r="C4060" s="179">
        <v>4036</v>
      </c>
      <c r="D4060" s="195">
        <f t="shared" ca="1" si="319"/>
        <v>7.6118571281577563E-2</v>
      </c>
      <c r="E4060" s="195">
        <f t="shared" ca="1" si="315"/>
        <v>250.28352497159995</v>
      </c>
      <c r="F4060" s="195">
        <f t="shared" ca="1" si="316"/>
        <v>251.99920030860267</v>
      </c>
      <c r="G4060" s="195">
        <f t="shared" ca="1" si="317"/>
        <v>0.28352497159994527</v>
      </c>
      <c r="H4060" s="195">
        <f t="shared" ca="1" si="318"/>
        <v>1.9992003086026671</v>
      </c>
      <c r="O4060" s="154"/>
      <c r="P4060" s="154"/>
    </row>
    <row r="4061" spans="3:16" hidden="1" outlineLevel="2">
      <c r="C4061" s="179">
        <v>4037</v>
      </c>
      <c r="D4061" s="195">
        <f t="shared" ca="1" si="319"/>
        <v>0.67746006881559917</v>
      </c>
      <c r="E4061" s="195">
        <f t="shared" ca="1" si="315"/>
        <v>285.63607526981934</v>
      </c>
      <c r="F4061" s="195">
        <f t="shared" ca="1" si="316"/>
        <v>277.37113228046286</v>
      </c>
      <c r="G4061" s="195">
        <f t="shared" ca="1" si="317"/>
        <v>35.636075269819344</v>
      </c>
      <c r="H4061" s="195">
        <f t="shared" ca="1" si="318"/>
        <v>27.371132280462859</v>
      </c>
      <c r="O4061" s="154"/>
      <c r="P4061" s="154"/>
    </row>
    <row r="4062" spans="3:16" hidden="1" outlineLevel="2">
      <c r="C4062" s="179">
        <v>4038</v>
      </c>
      <c r="D4062" s="195">
        <f t="shared" ca="1" si="319"/>
        <v>-1.6163487605663618</v>
      </c>
      <c r="E4062" s="195">
        <f t="shared" ca="1" si="315"/>
        <v>172.55788572647441</v>
      </c>
      <c r="F4062" s="195">
        <f t="shared" ca="1" si="316"/>
        <v>192.37195878290942</v>
      </c>
      <c r="G4062" s="195">
        <f t="shared" ca="1" si="317"/>
        <v>0</v>
      </c>
      <c r="H4062" s="195">
        <f t="shared" ca="1" si="318"/>
        <v>0</v>
      </c>
      <c r="O4062" s="154"/>
      <c r="P4062" s="154"/>
    </row>
    <row r="4063" spans="3:16" hidden="1" outlineLevel="2">
      <c r="C4063" s="179">
        <v>4039</v>
      </c>
      <c r="D4063" s="195">
        <f t="shared" ca="1" si="319"/>
        <v>-0.21715545029905567</v>
      </c>
      <c r="E4063" s="195">
        <f t="shared" ca="1" si="315"/>
        <v>234.66464948160623</v>
      </c>
      <c r="F4063" s="195">
        <f t="shared" ca="1" si="316"/>
        <v>240.48089175501013</v>
      </c>
      <c r="G4063" s="195">
        <f t="shared" ca="1" si="317"/>
        <v>0</v>
      </c>
      <c r="H4063" s="195">
        <f t="shared" ca="1" si="318"/>
        <v>0</v>
      </c>
      <c r="O4063" s="154"/>
      <c r="P4063" s="154"/>
    </row>
    <row r="4064" spans="3:16" hidden="1" outlineLevel="2">
      <c r="C4064" s="179">
        <v>4040</v>
      </c>
      <c r="D4064" s="195">
        <f t="shared" ca="1" si="319"/>
        <v>0.7840629603459377</v>
      </c>
      <c r="E4064" s="195">
        <f t="shared" ca="1" si="315"/>
        <v>292.40530310806827</v>
      </c>
      <c r="F4064" s="195">
        <f t="shared" ca="1" si="316"/>
        <v>282.1284695519733</v>
      </c>
      <c r="G4064" s="195">
        <f t="shared" ca="1" si="317"/>
        <v>42.405303108068267</v>
      </c>
      <c r="H4064" s="195">
        <f t="shared" ca="1" si="318"/>
        <v>32.128469551973296</v>
      </c>
      <c r="O4064" s="154"/>
      <c r="P4064" s="154"/>
    </row>
    <row r="4065" spans="3:16" hidden="1" outlineLevel="2">
      <c r="C4065" s="179">
        <v>4041</v>
      </c>
      <c r="D4065" s="195">
        <f t="shared" ca="1" si="319"/>
        <v>1.5124739753013079</v>
      </c>
      <c r="E4065" s="195">
        <f t="shared" ca="1" si="315"/>
        <v>343.1556698106229</v>
      </c>
      <c r="F4065" s="195">
        <f t="shared" ca="1" si="316"/>
        <v>316.89298879127011</v>
      </c>
      <c r="G4065" s="195">
        <f t="shared" ca="1" si="317"/>
        <v>93.155669810622896</v>
      </c>
      <c r="H4065" s="195">
        <f t="shared" ca="1" si="318"/>
        <v>66.892988791270113</v>
      </c>
      <c r="O4065" s="154"/>
      <c r="P4065" s="154"/>
    </row>
    <row r="4066" spans="3:16" hidden="1" outlineLevel="2">
      <c r="C4066" s="179">
        <v>4042</v>
      </c>
      <c r="D4066" s="195">
        <f t="shared" ca="1" si="319"/>
        <v>-1.5164943258351543E-2</v>
      </c>
      <c r="E4066" s="195">
        <f t="shared" ca="1" si="315"/>
        <v>245.31373806984212</v>
      </c>
      <c r="F4066" s="195">
        <f t="shared" ca="1" si="316"/>
        <v>248.35611919264417</v>
      </c>
      <c r="G4066" s="195">
        <f t="shared" ca="1" si="317"/>
        <v>0</v>
      </c>
      <c r="H4066" s="195">
        <f t="shared" ca="1" si="318"/>
        <v>0</v>
      </c>
      <c r="O4066" s="154"/>
      <c r="P4066" s="154"/>
    </row>
    <row r="4067" spans="3:16" hidden="1" outlineLevel="2">
      <c r="C4067" s="179">
        <v>4043</v>
      </c>
      <c r="D4067" s="195">
        <f t="shared" ca="1" si="319"/>
        <v>1.4284063404439966</v>
      </c>
      <c r="E4067" s="195">
        <f t="shared" ca="1" si="315"/>
        <v>336.87542853678184</v>
      </c>
      <c r="F4067" s="195">
        <f t="shared" ca="1" si="316"/>
        <v>312.67147543033138</v>
      </c>
      <c r="G4067" s="195">
        <f t="shared" ca="1" si="317"/>
        <v>86.87542853678184</v>
      </c>
      <c r="H4067" s="195">
        <f t="shared" ca="1" si="318"/>
        <v>62.671475430331384</v>
      </c>
      <c r="O4067" s="154"/>
      <c r="P4067" s="154"/>
    </row>
    <row r="4068" spans="3:16" hidden="1" outlineLevel="2">
      <c r="C4068" s="179">
        <v>4044</v>
      </c>
      <c r="D4068" s="195">
        <f t="shared" ca="1" si="319"/>
        <v>-9.4255019365066167E-2</v>
      </c>
      <c r="E4068" s="195">
        <f t="shared" ca="1" si="315"/>
        <v>241.08766543201213</v>
      </c>
      <c r="F4068" s="195">
        <f t="shared" ca="1" si="316"/>
        <v>245.24228401861987</v>
      </c>
      <c r="G4068" s="195">
        <f t="shared" ca="1" si="317"/>
        <v>0</v>
      </c>
      <c r="H4068" s="195">
        <f t="shared" ca="1" si="318"/>
        <v>0</v>
      </c>
      <c r="O4068" s="154"/>
      <c r="P4068" s="154"/>
    </row>
    <row r="4069" spans="3:16" hidden="1" outlineLevel="2">
      <c r="C4069" s="179">
        <v>4045</v>
      </c>
      <c r="D4069" s="195">
        <f t="shared" ca="1" si="319"/>
        <v>1.6145110970743315</v>
      </c>
      <c r="E4069" s="195">
        <f t="shared" ca="1" si="315"/>
        <v>350.93581677092362</v>
      </c>
      <c r="F4069" s="195">
        <f t="shared" ca="1" si="316"/>
        <v>322.09349868073406</v>
      </c>
      <c r="G4069" s="195">
        <f t="shared" ca="1" si="317"/>
        <v>100.93581677092362</v>
      </c>
      <c r="H4069" s="195">
        <f t="shared" ca="1" si="318"/>
        <v>72.093498680734058</v>
      </c>
      <c r="O4069" s="154"/>
      <c r="P4069" s="154"/>
    </row>
    <row r="4070" spans="3:16" hidden="1" outlineLevel="2">
      <c r="C4070" s="179">
        <v>4046</v>
      </c>
      <c r="D4070" s="195">
        <f t="shared" ca="1" si="319"/>
        <v>1.5619094095695358</v>
      </c>
      <c r="E4070" s="195">
        <f t="shared" ca="1" si="315"/>
        <v>346.90325344001246</v>
      </c>
      <c r="F4070" s="195">
        <f t="shared" ca="1" si="316"/>
        <v>319.40198634655252</v>
      </c>
      <c r="G4070" s="195">
        <f t="shared" ca="1" si="317"/>
        <v>96.903253440012463</v>
      </c>
      <c r="H4070" s="195">
        <f t="shared" ca="1" si="318"/>
        <v>69.401986346552519</v>
      </c>
      <c r="O4070" s="154"/>
      <c r="P4070" s="154"/>
    </row>
    <row r="4071" spans="3:16" hidden="1" outlineLevel="2">
      <c r="C4071" s="179">
        <v>4047</v>
      </c>
      <c r="D4071" s="195">
        <f t="shared" ca="1" si="319"/>
        <v>0.34676748353988357</v>
      </c>
      <c r="E4071" s="195">
        <f t="shared" ca="1" si="315"/>
        <v>265.61826586355653</v>
      </c>
      <c r="F4071" s="195">
        <f t="shared" ca="1" si="316"/>
        <v>263.11780673828861</v>
      </c>
      <c r="G4071" s="195">
        <f t="shared" ca="1" si="317"/>
        <v>15.61826586355653</v>
      </c>
      <c r="H4071" s="195">
        <f t="shared" ca="1" si="318"/>
        <v>13.117806738288607</v>
      </c>
      <c r="O4071" s="154"/>
      <c r="P4071" s="154"/>
    </row>
    <row r="4072" spans="3:16" hidden="1" outlineLevel="2">
      <c r="C4072" s="179">
        <v>4048</v>
      </c>
      <c r="D4072" s="195">
        <f t="shared" ca="1" si="319"/>
        <v>-0.22762605131213737</v>
      </c>
      <c r="E4072" s="195">
        <f t="shared" ca="1" si="315"/>
        <v>234.12541098719484</v>
      </c>
      <c r="F4072" s="195">
        <f t="shared" ca="1" si="316"/>
        <v>240.07954000506257</v>
      </c>
      <c r="G4072" s="195">
        <f t="shared" ca="1" si="317"/>
        <v>0</v>
      </c>
      <c r="H4072" s="195">
        <f t="shared" ca="1" si="318"/>
        <v>0</v>
      </c>
      <c r="O4072" s="154"/>
      <c r="P4072" s="154"/>
    </row>
    <row r="4073" spans="3:16" hidden="1" outlineLevel="2">
      <c r="C4073" s="179">
        <v>4049</v>
      </c>
      <c r="D4073" s="195">
        <f t="shared" ca="1" si="319"/>
        <v>0.25953757667242694</v>
      </c>
      <c r="E4073" s="195">
        <f t="shared" ca="1" si="315"/>
        <v>260.57595907940555</v>
      </c>
      <c r="F4073" s="195">
        <f t="shared" ca="1" si="316"/>
        <v>259.481729811881</v>
      </c>
      <c r="G4073" s="195">
        <f t="shared" ca="1" si="317"/>
        <v>10.57595907940555</v>
      </c>
      <c r="H4073" s="195">
        <f t="shared" ca="1" si="318"/>
        <v>9.4817298118809958</v>
      </c>
      <c r="O4073" s="154"/>
      <c r="P4073" s="154"/>
    </row>
    <row r="4074" spans="3:16" hidden="1" outlineLevel="2">
      <c r="C4074" s="179">
        <v>4050</v>
      </c>
      <c r="D4074" s="195">
        <f t="shared" ca="1" si="319"/>
        <v>-1.9496156831458904</v>
      </c>
      <c r="E4074" s="195">
        <f t="shared" ca="1" si="315"/>
        <v>160.37403057383605</v>
      </c>
      <c r="F4074" s="195">
        <f t="shared" ca="1" si="316"/>
        <v>182.411574930386</v>
      </c>
      <c r="G4074" s="195">
        <f t="shared" ca="1" si="317"/>
        <v>0</v>
      </c>
      <c r="H4074" s="195">
        <f t="shared" ca="1" si="318"/>
        <v>0</v>
      </c>
      <c r="O4074" s="154"/>
      <c r="P4074" s="154"/>
    </row>
    <row r="4075" spans="3:16" hidden="1" outlineLevel="2">
      <c r="C4075" s="179">
        <v>4051</v>
      </c>
      <c r="D4075" s="195">
        <f t="shared" ca="1" si="319"/>
        <v>1.0252369141299538</v>
      </c>
      <c r="E4075" s="195">
        <f t="shared" ca="1" si="315"/>
        <v>308.3176447210929</v>
      </c>
      <c r="F4075" s="195">
        <f t="shared" ca="1" si="316"/>
        <v>293.1945605492391</v>
      </c>
      <c r="G4075" s="195">
        <f t="shared" ca="1" si="317"/>
        <v>58.317644721092904</v>
      </c>
      <c r="H4075" s="195">
        <f t="shared" ca="1" si="318"/>
        <v>43.1945605492391</v>
      </c>
      <c r="O4075" s="154"/>
      <c r="P4075" s="154"/>
    </row>
    <row r="4076" spans="3:16" hidden="1" outlineLevel="2">
      <c r="C4076" s="179">
        <v>4052</v>
      </c>
      <c r="D4076" s="195">
        <f t="shared" ca="1" si="319"/>
        <v>-0.31106849227242339</v>
      </c>
      <c r="E4076" s="195">
        <f t="shared" ca="1" si="315"/>
        <v>229.8721541347708</v>
      </c>
      <c r="F4076" s="195">
        <f t="shared" ca="1" si="316"/>
        <v>236.90492936268586</v>
      </c>
      <c r="G4076" s="195">
        <f t="shared" ca="1" si="317"/>
        <v>0</v>
      </c>
      <c r="H4076" s="195">
        <f t="shared" ca="1" si="318"/>
        <v>0</v>
      </c>
      <c r="O4076" s="154"/>
      <c r="P4076" s="154"/>
    </row>
    <row r="4077" spans="3:16" hidden="1" outlineLevel="2">
      <c r="C4077" s="179">
        <v>4053</v>
      </c>
      <c r="D4077" s="195">
        <f t="shared" ca="1" si="319"/>
        <v>1.5299494973140484</v>
      </c>
      <c r="E4077" s="195">
        <f t="shared" ca="1" si="315"/>
        <v>344.47579902039507</v>
      </c>
      <c r="F4077" s="195">
        <f t="shared" ca="1" si="316"/>
        <v>317.77766415865739</v>
      </c>
      <c r="G4077" s="195">
        <f t="shared" ca="1" si="317"/>
        <v>94.475799020395073</v>
      </c>
      <c r="H4077" s="195">
        <f t="shared" ca="1" si="318"/>
        <v>67.777664158657387</v>
      </c>
      <c r="O4077" s="154"/>
      <c r="P4077" s="154"/>
    </row>
    <row r="4078" spans="3:16" hidden="1" outlineLevel="2">
      <c r="C4078" s="179">
        <v>4054</v>
      </c>
      <c r="D4078" s="195">
        <f t="shared" ca="1" si="319"/>
        <v>1.52528717191038</v>
      </c>
      <c r="E4078" s="195">
        <f t="shared" ca="1" si="315"/>
        <v>344.12310350070703</v>
      </c>
      <c r="F4078" s="195">
        <f t="shared" ca="1" si="316"/>
        <v>317.54139877815692</v>
      </c>
      <c r="G4078" s="195">
        <f t="shared" ca="1" si="317"/>
        <v>94.123103500707032</v>
      </c>
      <c r="H4078" s="195">
        <f t="shared" ca="1" si="318"/>
        <v>67.541398778156918</v>
      </c>
      <c r="O4078" s="154"/>
      <c r="P4078" s="154"/>
    </row>
    <row r="4079" spans="3:16" hidden="1" outlineLevel="2">
      <c r="C4079" s="179">
        <v>4055</v>
      </c>
      <c r="D4079" s="195">
        <f t="shared" ca="1" si="319"/>
        <v>0.37150324214692465</v>
      </c>
      <c r="E4079" s="195">
        <f t="shared" ca="1" si="315"/>
        <v>267.06578706541126</v>
      </c>
      <c r="F4079" s="195">
        <f t="shared" ca="1" si="316"/>
        <v>264.15812989145144</v>
      </c>
      <c r="G4079" s="195">
        <f t="shared" ca="1" si="317"/>
        <v>17.065787065411257</v>
      </c>
      <c r="H4079" s="195">
        <f t="shared" ca="1" si="318"/>
        <v>14.158129891451438</v>
      </c>
      <c r="O4079" s="154"/>
      <c r="P4079" s="154"/>
    </row>
    <row r="4080" spans="3:16" hidden="1" outlineLevel="2">
      <c r="C4080" s="179">
        <v>4056</v>
      </c>
      <c r="D4080" s="195">
        <f t="shared" ca="1" si="319"/>
        <v>-3.523265317586681E-2</v>
      </c>
      <c r="E4080" s="195">
        <f t="shared" ca="1" si="315"/>
        <v>244.23448408256647</v>
      </c>
      <c r="F4080" s="195">
        <f t="shared" ca="1" si="316"/>
        <v>247.56231509267116</v>
      </c>
      <c r="G4080" s="195">
        <f t="shared" ca="1" si="317"/>
        <v>0</v>
      </c>
      <c r="H4080" s="195">
        <f t="shared" ca="1" si="318"/>
        <v>0</v>
      </c>
      <c r="O4080" s="154"/>
      <c r="P4080" s="154"/>
    </row>
    <row r="4081" spans="3:16" hidden="1" outlineLevel="2">
      <c r="C4081" s="179">
        <v>4057</v>
      </c>
      <c r="D4081" s="195">
        <f t="shared" ca="1" si="319"/>
        <v>1.2441909570545113</v>
      </c>
      <c r="E4081" s="195">
        <f t="shared" ca="1" si="315"/>
        <v>323.51264585336833</v>
      </c>
      <c r="F4081" s="195">
        <f t="shared" ca="1" si="316"/>
        <v>303.61656780541523</v>
      </c>
      <c r="G4081" s="195">
        <f t="shared" ca="1" si="317"/>
        <v>73.512645853368326</v>
      </c>
      <c r="H4081" s="195">
        <f t="shared" ca="1" si="318"/>
        <v>53.616567805415229</v>
      </c>
      <c r="O4081" s="154"/>
      <c r="P4081" s="154"/>
    </row>
    <row r="4082" spans="3:16" hidden="1" outlineLevel="2">
      <c r="C4082" s="179">
        <v>4058</v>
      </c>
      <c r="D4082" s="195">
        <f t="shared" ca="1" si="319"/>
        <v>0.50841573593706124</v>
      </c>
      <c r="E4082" s="195">
        <f t="shared" ca="1" si="315"/>
        <v>275.22166965213836</v>
      </c>
      <c r="F4082" s="195">
        <f t="shared" ca="1" si="316"/>
        <v>269.99115858429155</v>
      </c>
      <c r="G4082" s="195">
        <f t="shared" ca="1" si="317"/>
        <v>25.22166965213836</v>
      </c>
      <c r="H4082" s="195">
        <f t="shared" ca="1" si="318"/>
        <v>19.991158584291554</v>
      </c>
      <c r="O4082" s="154"/>
      <c r="P4082" s="154"/>
    </row>
    <row r="4083" spans="3:16" hidden="1" outlineLevel="2">
      <c r="C4083" s="179">
        <v>4059</v>
      </c>
      <c r="D4083" s="195">
        <f t="shared" ca="1" si="319"/>
        <v>0.13552882127439345</v>
      </c>
      <c r="E4083" s="195">
        <f t="shared" ca="1" si="315"/>
        <v>253.57198295170014</v>
      </c>
      <c r="F4083" s="195">
        <f t="shared" ca="1" si="316"/>
        <v>254.39889413167589</v>
      </c>
      <c r="G4083" s="195">
        <f t="shared" ca="1" si="317"/>
        <v>3.5719829517001358</v>
      </c>
      <c r="H4083" s="195">
        <f t="shared" ca="1" si="318"/>
        <v>4.3988941316758883</v>
      </c>
      <c r="O4083" s="154"/>
      <c r="P4083" s="154"/>
    </row>
    <row r="4084" spans="3:16" hidden="1" outlineLevel="2">
      <c r="C4084" s="179">
        <v>4060</v>
      </c>
      <c r="D4084" s="195">
        <f t="shared" ca="1" si="319"/>
        <v>2.0323710728732132E-2</v>
      </c>
      <c r="E4084" s="195">
        <f t="shared" ca="1" si="315"/>
        <v>247.23402777632683</v>
      </c>
      <c r="F4084" s="195">
        <f t="shared" ca="1" si="316"/>
        <v>249.76615444730609</v>
      </c>
      <c r="G4084" s="195">
        <f t="shared" ca="1" si="317"/>
        <v>0</v>
      </c>
      <c r="H4084" s="195">
        <f t="shared" ca="1" si="318"/>
        <v>0</v>
      </c>
      <c r="O4084" s="154"/>
      <c r="P4084" s="154"/>
    </row>
    <row r="4085" spans="3:16" hidden="1" outlineLevel="2">
      <c r="C4085" s="179">
        <v>4061</v>
      </c>
      <c r="D4085" s="195">
        <f t="shared" ca="1" si="319"/>
        <v>0.62637589362455848</v>
      </c>
      <c r="E4085" s="195">
        <f t="shared" ca="1" si="315"/>
        <v>282.44802227788699</v>
      </c>
      <c r="F4085" s="195">
        <f t="shared" ca="1" si="316"/>
        <v>275.1199281379611</v>
      </c>
      <c r="G4085" s="195">
        <f t="shared" ca="1" si="317"/>
        <v>32.448022277886992</v>
      </c>
      <c r="H4085" s="195">
        <f t="shared" ca="1" si="318"/>
        <v>25.119928137961097</v>
      </c>
      <c r="O4085" s="154"/>
      <c r="P4085" s="154"/>
    </row>
    <row r="4086" spans="3:16" hidden="1" outlineLevel="2">
      <c r="C4086" s="179">
        <v>4062</v>
      </c>
      <c r="D4086" s="195">
        <f t="shared" ca="1" si="319"/>
        <v>-0.71260300576191038</v>
      </c>
      <c r="E4086" s="195">
        <f t="shared" ca="1" si="315"/>
        <v>210.46089641091999</v>
      </c>
      <c r="F4086" s="195">
        <f t="shared" ca="1" si="316"/>
        <v>222.2056068184902</v>
      </c>
      <c r="G4086" s="195">
        <f t="shared" ca="1" si="317"/>
        <v>0</v>
      </c>
      <c r="H4086" s="195">
        <f t="shared" ca="1" si="318"/>
        <v>0</v>
      </c>
      <c r="O4086" s="154"/>
      <c r="P4086" s="154"/>
    </row>
    <row r="4087" spans="3:16" hidden="1" outlineLevel="2">
      <c r="C4087" s="179">
        <v>4063</v>
      </c>
      <c r="D4087" s="195">
        <f t="shared" ca="1" si="319"/>
        <v>0.61635327723826361</v>
      </c>
      <c r="E4087" s="195">
        <f t="shared" ca="1" si="315"/>
        <v>281.82672047023573</v>
      </c>
      <c r="F4087" s="195">
        <f t="shared" ca="1" si="316"/>
        <v>274.68039497516986</v>
      </c>
      <c r="G4087" s="195">
        <f t="shared" ca="1" si="317"/>
        <v>31.826720470235728</v>
      </c>
      <c r="H4087" s="195">
        <f t="shared" ca="1" si="318"/>
        <v>24.680394975169861</v>
      </c>
      <c r="O4087" s="154"/>
      <c r="P4087" s="154"/>
    </row>
    <row r="4088" spans="3:16" hidden="1" outlineLevel="2">
      <c r="C4088" s="179">
        <v>4064</v>
      </c>
      <c r="D4088" s="195">
        <f t="shared" ca="1" si="319"/>
        <v>-0.36097411010198066</v>
      </c>
      <c r="E4088" s="195">
        <f t="shared" ca="1" si="315"/>
        <v>227.36536376961624</v>
      </c>
      <c r="F4088" s="195">
        <f t="shared" ca="1" si="316"/>
        <v>235.02634138089826</v>
      </c>
      <c r="G4088" s="195">
        <f t="shared" ca="1" si="317"/>
        <v>0</v>
      </c>
      <c r="H4088" s="195">
        <f t="shared" ca="1" si="318"/>
        <v>0</v>
      </c>
      <c r="O4088" s="154"/>
      <c r="P4088" s="154"/>
    </row>
    <row r="4089" spans="3:16" hidden="1" outlineLevel="2">
      <c r="C4089" s="179">
        <v>4065</v>
      </c>
      <c r="D4089" s="195">
        <f t="shared" ca="1" si="319"/>
        <v>-0.9596154546675576</v>
      </c>
      <c r="E4089" s="195">
        <f t="shared" ca="1" si="315"/>
        <v>199.34307996879144</v>
      </c>
      <c r="F4089" s="195">
        <f t="shared" ca="1" si="316"/>
        <v>213.61980536985737</v>
      </c>
      <c r="G4089" s="195">
        <f t="shared" ca="1" si="317"/>
        <v>0</v>
      </c>
      <c r="H4089" s="195">
        <f t="shared" ca="1" si="318"/>
        <v>0</v>
      </c>
      <c r="O4089" s="154"/>
      <c r="P4089" s="154"/>
    </row>
    <row r="4090" spans="3:16" hidden="1" outlineLevel="2">
      <c r="C4090" s="179">
        <v>4066</v>
      </c>
      <c r="D4090" s="195">
        <f t="shared" ca="1" si="319"/>
        <v>-1.0845030706573726</v>
      </c>
      <c r="E4090" s="195">
        <f t="shared" ca="1" si="315"/>
        <v>193.94751702918791</v>
      </c>
      <c r="F4090" s="195">
        <f t="shared" ca="1" si="316"/>
        <v>209.40597078555012</v>
      </c>
      <c r="G4090" s="195">
        <f t="shared" ca="1" si="317"/>
        <v>0</v>
      </c>
      <c r="H4090" s="195">
        <f t="shared" ca="1" si="318"/>
        <v>0</v>
      </c>
      <c r="O4090" s="154"/>
      <c r="P4090" s="154"/>
    </row>
    <row r="4091" spans="3:16" hidden="1" outlineLevel="2">
      <c r="C4091" s="179">
        <v>4067</v>
      </c>
      <c r="D4091" s="195">
        <f t="shared" ca="1" si="319"/>
        <v>0.82111479020799893</v>
      </c>
      <c r="E4091" s="195">
        <f t="shared" ca="1" si="315"/>
        <v>294.79545191926763</v>
      </c>
      <c r="F4091" s="195">
        <f t="shared" ca="1" si="316"/>
        <v>283.80100894291462</v>
      </c>
      <c r="G4091" s="195">
        <f t="shared" ca="1" si="317"/>
        <v>44.795451919267634</v>
      </c>
      <c r="H4091" s="195">
        <f t="shared" ca="1" si="318"/>
        <v>33.801008942914621</v>
      </c>
      <c r="O4091" s="154"/>
      <c r="P4091" s="154"/>
    </row>
    <row r="4092" spans="3:16" hidden="1" outlineLevel="2">
      <c r="C4092" s="179">
        <v>4068</v>
      </c>
      <c r="D4092" s="195">
        <f t="shared" ca="1" si="319"/>
        <v>0.30055583500326405</v>
      </c>
      <c r="E4092" s="195">
        <f t="shared" ca="1" si="315"/>
        <v>262.9349762791357</v>
      </c>
      <c r="F4092" s="195">
        <f t="shared" ca="1" si="316"/>
        <v>261.18522662186854</v>
      </c>
      <c r="G4092" s="195">
        <f t="shared" ca="1" si="317"/>
        <v>12.934976279135697</v>
      </c>
      <c r="H4092" s="195">
        <f t="shared" ca="1" si="318"/>
        <v>11.185226621868537</v>
      </c>
      <c r="O4092" s="154"/>
      <c r="P4092" s="154"/>
    </row>
    <row r="4093" spans="3:16" hidden="1" outlineLevel="2">
      <c r="C4093" s="179">
        <v>4069</v>
      </c>
      <c r="D4093" s="195">
        <f t="shared" ca="1" si="319"/>
        <v>-0.57652566452856546</v>
      </c>
      <c r="E4093" s="195">
        <f t="shared" ca="1" si="315"/>
        <v>216.84833613162678</v>
      </c>
      <c r="F4093" s="195">
        <f t="shared" ca="1" si="316"/>
        <v>227.08200143584287</v>
      </c>
      <c r="G4093" s="195">
        <f t="shared" ca="1" si="317"/>
        <v>0</v>
      </c>
      <c r="H4093" s="195">
        <f t="shared" ca="1" si="318"/>
        <v>0</v>
      </c>
      <c r="O4093" s="154"/>
      <c r="P4093" s="154"/>
    </row>
    <row r="4094" spans="3:16" hidden="1" outlineLevel="2">
      <c r="C4094" s="179">
        <v>4070</v>
      </c>
      <c r="D4094" s="195">
        <f t="shared" ca="1" si="319"/>
        <v>0.82434839222194844</v>
      </c>
      <c r="E4094" s="195">
        <f t="shared" ca="1" si="315"/>
        <v>295.00497057587086</v>
      </c>
      <c r="F4094" s="195">
        <f t="shared" ca="1" si="316"/>
        <v>283.94744504468071</v>
      </c>
      <c r="G4094" s="195">
        <f t="shared" ca="1" si="317"/>
        <v>45.004970575870857</v>
      </c>
      <c r="H4094" s="195">
        <f t="shared" ca="1" si="318"/>
        <v>33.947445044680705</v>
      </c>
      <c r="O4094" s="154"/>
      <c r="P4094" s="154"/>
    </row>
    <row r="4095" spans="3:16" hidden="1" outlineLevel="2">
      <c r="C4095" s="179">
        <v>4071</v>
      </c>
      <c r="D4095" s="195">
        <f t="shared" ca="1" si="319"/>
        <v>0.5297593467792463</v>
      </c>
      <c r="E4095" s="195">
        <f t="shared" ca="1" si="315"/>
        <v>276.51535989719633</v>
      </c>
      <c r="F4095" s="195">
        <f t="shared" ca="1" si="316"/>
        <v>270.91201654494063</v>
      </c>
      <c r="G4095" s="195">
        <f t="shared" ca="1" si="317"/>
        <v>26.515359897196333</v>
      </c>
      <c r="H4095" s="195">
        <f t="shared" ca="1" si="318"/>
        <v>20.912016544940627</v>
      </c>
      <c r="O4095" s="154"/>
      <c r="P4095" s="154"/>
    </row>
    <row r="4096" spans="3:16" hidden="1" outlineLevel="2">
      <c r="C4096" s="179">
        <v>4072</v>
      </c>
      <c r="D4096" s="195">
        <f t="shared" ca="1" si="319"/>
        <v>-0.91693268221533242</v>
      </c>
      <c r="E4096" s="195">
        <f t="shared" ca="1" si="315"/>
        <v>201.22132768122532</v>
      </c>
      <c r="F4096" s="195">
        <f t="shared" ca="1" si="316"/>
        <v>215.07932246108288</v>
      </c>
      <c r="G4096" s="195">
        <f t="shared" ca="1" si="317"/>
        <v>0</v>
      </c>
      <c r="H4096" s="195">
        <f t="shared" ca="1" si="318"/>
        <v>0</v>
      </c>
      <c r="O4096" s="154"/>
      <c r="P4096" s="154"/>
    </row>
    <row r="4097" spans="3:16" hidden="1" outlineLevel="2">
      <c r="C4097" s="179">
        <v>4073</v>
      </c>
      <c r="D4097" s="195">
        <f t="shared" ca="1" si="319"/>
        <v>1.0524201830746642</v>
      </c>
      <c r="E4097" s="195">
        <f t="shared" ca="1" si="315"/>
        <v>310.16460989910451</v>
      </c>
      <c r="F4097" s="195">
        <f t="shared" ca="1" si="316"/>
        <v>294.46875357361137</v>
      </c>
      <c r="G4097" s="195">
        <f t="shared" ca="1" si="317"/>
        <v>60.164609899104505</v>
      </c>
      <c r="H4097" s="195">
        <f t="shared" ca="1" si="318"/>
        <v>44.468753573611366</v>
      </c>
      <c r="O4097" s="154"/>
      <c r="P4097" s="154"/>
    </row>
    <row r="4098" spans="3:16" hidden="1" outlineLevel="2">
      <c r="C4098" s="179">
        <v>4074</v>
      </c>
      <c r="D4098" s="195">
        <f t="shared" ca="1" si="319"/>
        <v>1.1585688102064553</v>
      </c>
      <c r="E4098" s="195">
        <f t="shared" ca="1" si="315"/>
        <v>317.48344490610469</v>
      </c>
      <c r="F4098" s="195">
        <f t="shared" ca="1" si="316"/>
        <v>299.49763640046245</v>
      </c>
      <c r="G4098" s="195">
        <f t="shared" ca="1" si="317"/>
        <v>67.483444906104694</v>
      </c>
      <c r="H4098" s="195">
        <f t="shared" ca="1" si="318"/>
        <v>49.497636400462454</v>
      </c>
      <c r="O4098" s="154"/>
      <c r="P4098" s="154"/>
    </row>
    <row r="4099" spans="3:16" hidden="1" outlineLevel="2">
      <c r="C4099" s="179">
        <v>4075</v>
      </c>
      <c r="D4099" s="195">
        <f t="shared" ca="1" si="319"/>
        <v>0.1029188305649034</v>
      </c>
      <c r="E4099" s="195">
        <f t="shared" ca="1" si="315"/>
        <v>251.76165150434386</v>
      </c>
      <c r="F4099" s="195">
        <f t="shared" ca="1" si="316"/>
        <v>253.07889884667807</v>
      </c>
      <c r="G4099" s="195">
        <f t="shared" ca="1" si="317"/>
        <v>1.7616515043438596</v>
      </c>
      <c r="H4099" s="195">
        <f t="shared" ca="1" si="318"/>
        <v>3.0788988466780722</v>
      </c>
      <c r="O4099" s="154"/>
      <c r="P4099" s="154"/>
    </row>
    <row r="4100" spans="3:16" hidden="1" outlineLevel="2">
      <c r="C4100" s="179">
        <v>4076</v>
      </c>
      <c r="D4100" s="195">
        <f t="shared" ca="1" si="319"/>
        <v>0.32632239703305815</v>
      </c>
      <c r="E4100" s="195">
        <f t="shared" ca="1" si="315"/>
        <v>264.42775633729349</v>
      </c>
      <c r="F4100" s="195">
        <f t="shared" ca="1" si="316"/>
        <v>262.26103173891363</v>
      </c>
      <c r="G4100" s="195">
        <f t="shared" ca="1" si="317"/>
        <v>14.427756337293488</v>
      </c>
      <c r="H4100" s="195">
        <f t="shared" ca="1" si="318"/>
        <v>12.26103173891363</v>
      </c>
      <c r="O4100" s="154"/>
      <c r="P4100" s="154"/>
    </row>
    <row r="4101" spans="3:16" hidden="1" outlineLevel="2">
      <c r="C4101" s="179">
        <v>4077</v>
      </c>
      <c r="D4101" s="195">
        <f t="shared" ca="1" si="319"/>
        <v>-0.41765981589681189</v>
      </c>
      <c r="E4101" s="195">
        <f t="shared" ca="1" si="315"/>
        <v>224.55114906389906</v>
      </c>
      <c r="F4101" s="195">
        <f t="shared" ca="1" si="316"/>
        <v>232.91059518699791</v>
      </c>
      <c r="G4101" s="195">
        <f t="shared" ca="1" si="317"/>
        <v>0</v>
      </c>
      <c r="H4101" s="195">
        <f t="shared" ca="1" si="318"/>
        <v>0</v>
      </c>
      <c r="O4101" s="154"/>
      <c r="P4101" s="154"/>
    </row>
    <row r="4102" spans="3:16" hidden="1" outlineLevel="2">
      <c r="C4102" s="179">
        <v>4078</v>
      </c>
      <c r="D4102" s="195">
        <f t="shared" ca="1" si="319"/>
        <v>5.7754029901002063E-2</v>
      </c>
      <c r="E4102" s="195">
        <f t="shared" ca="1" si="315"/>
        <v>249.27567119128653</v>
      </c>
      <c r="F4102" s="195">
        <f t="shared" ca="1" si="316"/>
        <v>251.26201125616507</v>
      </c>
      <c r="G4102" s="195">
        <f t="shared" ca="1" si="317"/>
        <v>0</v>
      </c>
      <c r="H4102" s="195">
        <f t="shared" ca="1" si="318"/>
        <v>1.2620112561650672</v>
      </c>
      <c r="O4102" s="154"/>
      <c r="P4102" s="154"/>
    </row>
    <row r="4103" spans="3:16" hidden="1" outlineLevel="2">
      <c r="C4103" s="179">
        <v>4079</v>
      </c>
      <c r="D4103" s="195">
        <f t="shared" ca="1" si="319"/>
        <v>1.6154941137589243</v>
      </c>
      <c r="E4103" s="195">
        <f t="shared" ca="1" si="315"/>
        <v>351.01162154434439</v>
      </c>
      <c r="F4103" s="195">
        <f t="shared" ca="1" si="316"/>
        <v>322.14401277130003</v>
      </c>
      <c r="G4103" s="195">
        <f t="shared" ca="1" si="317"/>
        <v>101.01162154434439</v>
      </c>
      <c r="H4103" s="195">
        <f t="shared" ca="1" si="318"/>
        <v>72.144012771300027</v>
      </c>
      <c r="O4103" s="154"/>
      <c r="P4103" s="154"/>
    </row>
    <row r="4104" spans="3:16" hidden="1" outlineLevel="2">
      <c r="C4104" s="179">
        <v>4080</v>
      </c>
      <c r="D4104" s="195">
        <f t="shared" ca="1" si="319"/>
        <v>-1.5494546834784664</v>
      </c>
      <c r="E4104" s="195">
        <f t="shared" ca="1" si="315"/>
        <v>175.11281578223821</v>
      </c>
      <c r="F4104" s="195">
        <f t="shared" ca="1" si="316"/>
        <v>194.43583861338115</v>
      </c>
      <c r="G4104" s="195">
        <f t="shared" ca="1" si="317"/>
        <v>0</v>
      </c>
      <c r="H4104" s="195">
        <f t="shared" ca="1" si="318"/>
        <v>0</v>
      </c>
      <c r="O4104" s="154"/>
      <c r="P4104" s="154"/>
    </row>
    <row r="4105" spans="3:16" hidden="1" outlineLevel="2">
      <c r="C4105" s="179">
        <v>4081</v>
      </c>
      <c r="D4105" s="195">
        <f t="shared" ca="1" si="319"/>
        <v>0.19200794396467394</v>
      </c>
      <c r="E4105" s="195">
        <f t="shared" ca="1" si="315"/>
        <v>256.73825130522374</v>
      </c>
      <c r="F4105" s="195">
        <f t="shared" ca="1" si="316"/>
        <v>256.70137886257106</v>
      </c>
      <c r="G4105" s="195">
        <f t="shared" ca="1" si="317"/>
        <v>6.7382513052237414</v>
      </c>
      <c r="H4105" s="195">
        <f t="shared" ca="1" si="318"/>
        <v>6.7013788625710617</v>
      </c>
      <c r="O4105" s="154"/>
      <c r="P4105" s="154"/>
    </row>
    <row r="4106" spans="3:16" hidden="1" outlineLevel="2">
      <c r="C4106" s="179">
        <v>4082</v>
      </c>
      <c r="D4106" s="195">
        <f t="shared" ca="1" si="319"/>
        <v>-2.0704514332070807</v>
      </c>
      <c r="E4106" s="195">
        <f t="shared" ca="1" si="315"/>
        <v>156.17220367094379</v>
      </c>
      <c r="F4106" s="195">
        <f t="shared" ca="1" si="316"/>
        <v>178.92896904102994</v>
      </c>
      <c r="G4106" s="195">
        <f t="shared" ca="1" si="317"/>
        <v>0</v>
      </c>
      <c r="H4106" s="195">
        <f t="shared" ca="1" si="318"/>
        <v>0</v>
      </c>
      <c r="O4106" s="154"/>
      <c r="P4106" s="154"/>
    </row>
    <row r="4107" spans="3:16" hidden="1" outlineLevel="2">
      <c r="C4107" s="179">
        <v>4083</v>
      </c>
      <c r="D4107" s="195">
        <f t="shared" ca="1" si="319"/>
        <v>0.13232805730316782</v>
      </c>
      <c r="E4107" s="195">
        <f t="shared" ca="1" si="315"/>
        <v>253.39371910085916</v>
      </c>
      <c r="F4107" s="195">
        <f t="shared" ca="1" si="316"/>
        <v>254.26902867902348</v>
      </c>
      <c r="G4107" s="195">
        <f t="shared" ca="1" si="317"/>
        <v>3.3937191008591583</v>
      </c>
      <c r="H4107" s="195">
        <f t="shared" ca="1" si="318"/>
        <v>4.2690286790234779</v>
      </c>
      <c r="O4107" s="154"/>
      <c r="P4107" s="154"/>
    </row>
    <row r="4108" spans="3:16" hidden="1" outlineLevel="2">
      <c r="C4108" s="179">
        <v>4084</v>
      </c>
      <c r="D4108" s="195">
        <f t="shared" ca="1" si="319"/>
        <v>0.25458722185797589</v>
      </c>
      <c r="E4108" s="195">
        <f t="shared" ca="1" si="315"/>
        <v>260.29269234341433</v>
      </c>
      <c r="F4108" s="195">
        <f t="shared" ca="1" si="316"/>
        <v>259.27689334510677</v>
      </c>
      <c r="G4108" s="195">
        <f t="shared" ca="1" si="317"/>
        <v>10.29269234341433</v>
      </c>
      <c r="H4108" s="195">
        <f t="shared" ca="1" si="318"/>
        <v>9.276893345106771</v>
      </c>
      <c r="O4108" s="154"/>
      <c r="P4108" s="154"/>
    </row>
    <row r="4109" spans="3:16" hidden="1" outlineLevel="2">
      <c r="C4109" s="179">
        <v>4085</v>
      </c>
      <c r="D4109" s="195">
        <f t="shared" ca="1" si="319"/>
        <v>-0.19186376921050236</v>
      </c>
      <c r="E4109" s="195">
        <f t="shared" ca="1" si="315"/>
        <v>235.97230598635025</v>
      </c>
      <c r="F4109" s="195">
        <f t="shared" ca="1" si="316"/>
        <v>241.45312469442212</v>
      </c>
      <c r="G4109" s="195">
        <f t="shared" ca="1" si="317"/>
        <v>0</v>
      </c>
      <c r="H4109" s="195">
        <f t="shared" ca="1" si="318"/>
        <v>0</v>
      </c>
      <c r="O4109" s="154"/>
      <c r="P4109" s="154"/>
    </row>
    <row r="4110" spans="3:16" hidden="1" outlineLevel="2">
      <c r="C4110" s="179">
        <v>4086</v>
      </c>
      <c r="D4110" s="195">
        <f t="shared" ca="1" si="319"/>
        <v>-6.8932213004184992E-2</v>
      </c>
      <c r="E4110" s="195">
        <f t="shared" ca="1" si="315"/>
        <v>242.43277177963023</v>
      </c>
      <c r="F4110" s="195">
        <f t="shared" ca="1" si="316"/>
        <v>246.23498928397103</v>
      </c>
      <c r="G4110" s="195">
        <f t="shared" ca="1" si="317"/>
        <v>0</v>
      </c>
      <c r="H4110" s="195">
        <f t="shared" ca="1" si="318"/>
        <v>0</v>
      </c>
      <c r="O4110" s="154"/>
      <c r="P4110" s="154"/>
    </row>
    <row r="4111" spans="3:16" hidden="1" outlineLevel="2">
      <c r="C4111" s="179">
        <v>4087</v>
      </c>
      <c r="D4111" s="195">
        <f t="shared" ca="1" si="319"/>
        <v>0.53505039561114032</v>
      </c>
      <c r="E4111" s="195">
        <f t="shared" ca="1" si="315"/>
        <v>276.83700323692017</v>
      </c>
      <c r="F4111" s="195">
        <f t="shared" ca="1" si="316"/>
        <v>271.14078122676892</v>
      </c>
      <c r="G4111" s="195">
        <f t="shared" ca="1" si="317"/>
        <v>26.837003236920168</v>
      </c>
      <c r="H4111" s="195">
        <f t="shared" ca="1" si="318"/>
        <v>21.140781226768922</v>
      </c>
      <c r="O4111" s="154"/>
      <c r="P4111" s="154"/>
    </row>
    <row r="4112" spans="3:16" hidden="1" outlineLevel="2">
      <c r="C4112" s="179">
        <v>4088</v>
      </c>
      <c r="D4112" s="195">
        <f t="shared" ca="1" si="319"/>
        <v>-0.94375201537032927</v>
      </c>
      <c r="E4112" s="195">
        <f t="shared" ca="1" si="315"/>
        <v>200.03909185894125</v>
      </c>
      <c r="F4112" s="195">
        <f t="shared" ca="1" si="316"/>
        <v>214.16108806676525</v>
      </c>
      <c r="G4112" s="195">
        <f t="shared" ca="1" si="317"/>
        <v>0</v>
      </c>
      <c r="H4112" s="195">
        <f t="shared" ca="1" si="318"/>
        <v>0</v>
      </c>
      <c r="O4112" s="154"/>
      <c r="P4112" s="154"/>
    </row>
    <row r="4113" spans="3:16" hidden="1" outlineLevel="2">
      <c r="C4113" s="179">
        <v>4089</v>
      </c>
      <c r="D4113" s="195">
        <f t="shared" ca="1" si="319"/>
        <v>0.13860307949391867</v>
      </c>
      <c r="E4113" s="195">
        <f t="shared" ca="1" si="315"/>
        <v>253.74331924283712</v>
      </c>
      <c r="F4113" s="195">
        <f t="shared" ca="1" si="316"/>
        <v>254.52368927928759</v>
      </c>
      <c r="G4113" s="195">
        <f t="shared" ca="1" si="317"/>
        <v>3.7433192428371171</v>
      </c>
      <c r="H4113" s="195">
        <f t="shared" ca="1" si="318"/>
        <v>4.5236892792875949</v>
      </c>
      <c r="O4113" s="154"/>
      <c r="P4113" s="154"/>
    </row>
    <row r="4114" spans="3:16" hidden="1" outlineLevel="2">
      <c r="C4114" s="179">
        <v>4090</v>
      </c>
      <c r="D4114" s="195">
        <f t="shared" ca="1" si="319"/>
        <v>-1.0373356856062668</v>
      </c>
      <c r="E4114" s="195">
        <f t="shared" ca="1" si="315"/>
        <v>195.96792662657745</v>
      </c>
      <c r="F4114" s="195">
        <f t="shared" ca="1" si="316"/>
        <v>210.98758822831707</v>
      </c>
      <c r="G4114" s="195">
        <f t="shared" ca="1" si="317"/>
        <v>0</v>
      </c>
      <c r="H4114" s="195">
        <f t="shared" ca="1" si="318"/>
        <v>0</v>
      </c>
      <c r="O4114" s="154"/>
      <c r="P4114" s="154"/>
    </row>
    <row r="4115" spans="3:16" hidden="1" outlineLevel="2">
      <c r="C4115" s="179">
        <v>4091</v>
      </c>
      <c r="D4115" s="195">
        <f t="shared" ca="1" si="319"/>
        <v>-0.87078168610949958</v>
      </c>
      <c r="E4115" s="195">
        <f t="shared" ca="1" si="315"/>
        <v>203.27211164586009</v>
      </c>
      <c r="F4115" s="195">
        <f t="shared" ca="1" si="316"/>
        <v>216.6686560874758</v>
      </c>
      <c r="G4115" s="195">
        <f t="shared" ca="1" si="317"/>
        <v>0</v>
      </c>
      <c r="H4115" s="195">
        <f t="shared" ca="1" si="318"/>
        <v>0</v>
      </c>
      <c r="O4115" s="154"/>
      <c r="P4115" s="154"/>
    </row>
    <row r="4116" spans="3:16" hidden="1" outlineLevel="2">
      <c r="C4116" s="179">
        <v>4092</v>
      </c>
      <c r="D4116" s="195">
        <f t="shared" ca="1" si="319"/>
        <v>2.8096294670453194E-2</v>
      </c>
      <c r="E4116" s="195">
        <f t="shared" ca="1" si="315"/>
        <v>247.65660454880896</v>
      </c>
      <c r="F4116" s="195">
        <f t="shared" ca="1" si="316"/>
        <v>250.07604185095303</v>
      </c>
      <c r="G4116" s="195">
        <f t="shared" ca="1" si="317"/>
        <v>0</v>
      </c>
      <c r="H4116" s="195">
        <f t="shared" ca="1" si="318"/>
        <v>7.6041850953032508E-2</v>
      </c>
      <c r="O4116" s="154"/>
      <c r="P4116" s="154"/>
    </row>
    <row r="4117" spans="3:16" hidden="1" outlineLevel="2">
      <c r="C4117" s="179">
        <v>4093</v>
      </c>
      <c r="D4117" s="195">
        <f t="shared" ca="1" si="319"/>
        <v>0.88156409593271023</v>
      </c>
      <c r="E4117" s="195">
        <f t="shared" ca="1" si="315"/>
        <v>298.73694195605162</v>
      </c>
      <c r="F4117" s="195">
        <f t="shared" ca="1" si="316"/>
        <v>286.55103364402112</v>
      </c>
      <c r="G4117" s="195">
        <f t="shared" ca="1" si="317"/>
        <v>48.736941956051623</v>
      </c>
      <c r="H4117" s="195">
        <f t="shared" ca="1" si="318"/>
        <v>36.551033644021118</v>
      </c>
      <c r="O4117" s="154"/>
      <c r="P4117" s="154"/>
    </row>
    <row r="4118" spans="3:16" hidden="1" outlineLevel="2">
      <c r="C4118" s="179">
        <v>4094</v>
      </c>
      <c r="D4118" s="195">
        <f t="shared" ca="1" si="319"/>
        <v>0.50445721004173016</v>
      </c>
      <c r="E4118" s="195">
        <f t="shared" ca="1" si="315"/>
        <v>274.98239960558908</v>
      </c>
      <c r="F4118" s="195">
        <f t="shared" ca="1" si="316"/>
        <v>269.82071464997034</v>
      </c>
      <c r="G4118" s="195">
        <f t="shared" ca="1" si="317"/>
        <v>24.98239960558908</v>
      </c>
      <c r="H4118" s="195">
        <f t="shared" ca="1" si="318"/>
        <v>19.820714649970341</v>
      </c>
      <c r="O4118" s="154"/>
      <c r="P4118" s="154"/>
    </row>
    <row r="4119" spans="3:16" hidden="1" outlineLevel="2">
      <c r="C4119" s="179">
        <v>4095</v>
      </c>
      <c r="D4119" s="195">
        <f t="shared" ca="1" si="319"/>
        <v>0.10341549351144615</v>
      </c>
      <c r="E4119" s="195">
        <f t="shared" ca="1" si="315"/>
        <v>251.78912640334573</v>
      </c>
      <c r="F4119" s="195">
        <f t="shared" ca="1" si="316"/>
        <v>253.09895143968691</v>
      </c>
      <c r="G4119" s="195">
        <f t="shared" ca="1" si="317"/>
        <v>1.7891264033457333</v>
      </c>
      <c r="H4119" s="195">
        <f t="shared" ca="1" si="318"/>
        <v>3.098951439686914</v>
      </c>
      <c r="O4119" s="154"/>
      <c r="P4119" s="154"/>
    </row>
    <row r="4120" spans="3:16" hidden="1" outlineLevel="2">
      <c r="C4120" s="179">
        <v>4096</v>
      </c>
      <c r="D4120" s="195">
        <f t="shared" ca="1" si="319"/>
        <v>-0.45919707425352013</v>
      </c>
      <c r="E4120" s="195">
        <f t="shared" ca="1" si="315"/>
        <v>222.5111314572697</v>
      </c>
      <c r="F4120" s="195">
        <f t="shared" ca="1" si="316"/>
        <v>231.37235336663744</v>
      </c>
      <c r="G4120" s="195">
        <f t="shared" ca="1" si="317"/>
        <v>0</v>
      </c>
      <c r="H4120" s="195">
        <f t="shared" ca="1" si="318"/>
        <v>0</v>
      </c>
      <c r="O4120" s="154"/>
      <c r="P4120" s="154"/>
    </row>
    <row r="4121" spans="3:16" hidden="1" outlineLevel="2">
      <c r="C4121" s="179">
        <v>4097</v>
      </c>
      <c r="D4121" s="195">
        <f t="shared" ca="1" si="319"/>
        <v>0.32659891790240309</v>
      </c>
      <c r="E4121" s="195">
        <f t="shared" ref="E4121:E4184" ca="1" si="320">$H$9 * EXP(($H$17 - $H$18 - ($H$11^2)/2)*$H$14 + $H$11*SQRT($H$14)*D4121)</f>
        <v>264.44382239103788</v>
      </c>
      <c r="F4121" s="195">
        <f t="shared" ref="F4121:F4184" ca="1" si="321">$H$9 * EXP(($H$17 - $H$18 - ($H$12^2)/2)*$H$14 + $H$12*SQRT($H$14)*D4121)</f>
        <v>262.27260103392319</v>
      </c>
      <c r="G4121" s="195">
        <f t="shared" ref="G4121:G4184" ca="1" si="322">MAX(E4121-$H$16, 0)</f>
        <v>14.443822391037884</v>
      </c>
      <c r="H4121" s="195">
        <f t="shared" ref="H4121:H4184" ca="1" si="323">MAX(F4121-$H$16, 0)</f>
        <v>12.272601033923195</v>
      </c>
      <c r="O4121" s="154"/>
      <c r="P4121" s="154"/>
    </row>
    <row r="4122" spans="3:16" hidden="1" outlineLevel="2">
      <c r="C4122" s="179">
        <v>4098</v>
      </c>
      <c r="D4122" s="195">
        <f t="shared" ref="D4122:D4185" ca="1" si="324">_xlfn.NORM.S.INV(RAND())</f>
        <v>-3.1076519051772484</v>
      </c>
      <c r="E4122" s="195">
        <f t="shared" ca="1" si="320"/>
        <v>124.34625485579582</v>
      </c>
      <c r="F4122" s="195">
        <f t="shared" ca="1" si="321"/>
        <v>151.64266697035487</v>
      </c>
      <c r="G4122" s="195">
        <f t="shared" ca="1" si="322"/>
        <v>0</v>
      </c>
      <c r="H4122" s="195">
        <f t="shared" ca="1" si="323"/>
        <v>0</v>
      </c>
      <c r="O4122" s="154"/>
      <c r="P4122" s="154"/>
    </row>
    <row r="4123" spans="3:16" hidden="1" outlineLevel="2">
      <c r="C4123" s="179">
        <v>4099</v>
      </c>
      <c r="D4123" s="195">
        <f t="shared" ca="1" si="324"/>
        <v>0.2441068973999426</v>
      </c>
      <c r="E4123" s="195">
        <f t="shared" ca="1" si="320"/>
        <v>259.69400807659929</v>
      </c>
      <c r="F4123" s="195">
        <f t="shared" ca="1" si="321"/>
        <v>258.8437704095229</v>
      </c>
      <c r="G4123" s="195">
        <f t="shared" ca="1" si="322"/>
        <v>9.6940080765992889</v>
      </c>
      <c r="H4123" s="195">
        <f t="shared" ca="1" si="323"/>
        <v>8.8437704095229037</v>
      </c>
      <c r="O4123" s="154"/>
      <c r="P4123" s="154"/>
    </row>
    <row r="4124" spans="3:16" hidden="1" outlineLevel="2">
      <c r="C4124" s="179">
        <v>4100</v>
      </c>
      <c r="D4124" s="195">
        <f t="shared" ca="1" si="324"/>
        <v>0.7907793404901805</v>
      </c>
      <c r="E4124" s="195">
        <f t="shared" ca="1" si="320"/>
        <v>292.83712242382182</v>
      </c>
      <c r="F4124" s="195">
        <f t="shared" ca="1" si="321"/>
        <v>282.4309174023561</v>
      </c>
      <c r="G4124" s="195">
        <f t="shared" ca="1" si="322"/>
        <v>42.837122423821825</v>
      </c>
      <c r="H4124" s="195">
        <f t="shared" ca="1" si="323"/>
        <v>32.430917402356101</v>
      </c>
      <c r="O4124" s="154"/>
      <c r="P4124" s="154"/>
    </row>
    <row r="4125" spans="3:16" hidden="1" outlineLevel="2">
      <c r="C4125" s="179">
        <v>4101</v>
      </c>
      <c r="D4125" s="195">
        <f t="shared" ca="1" si="324"/>
        <v>-1.3877344617936604</v>
      </c>
      <c r="E4125" s="195">
        <f t="shared" ca="1" si="320"/>
        <v>181.44687256696855</v>
      </c>
      <c r="F4125" s="195">
        <f t="shared" ca="1" si="321"/>
        <v>199.5173215457564</v>
      </c>
      <c r="G4125" s="195">
        <f t="shared" ca="1" si="322"/>
        <v>0</v>
      </c>
      <c r="H4125" s="195">
        <f t="shared" ca="1" si="323"/>
        <v>0</v>
      </c>
      <c r="O4125" s="154"/>
      <c r="P4125" s="154"/>
    </row>
    <row r="4126" spans="3:16" hidden="1" outlineLevel="2">
      <c r="C4126" s="179">
        <v>4102</v>
      </c>
      <c r="D4126" s="195">
        <f t="shared" ca="1" si="324"/>
        <v>0.14965694754020367</v>
      </c>
      <c r="E4126" s="195">
        <f t="shared" ca="1" si="320"/>
        <v>254.36033670532768</v>
      </c>
      <c r="F4126" s="195">
        <f t="shared" ca="1" si="321"/>
        <v>254.97291136092534</v>
      </c>
      <c r="G4126" s="195">
        <f t="shared" ca="1" si="322"/>
        <v>4.3603367053276827</v>
      </c>
      <c r="H4126" s="195">
        <f t="shared" ca="1" si="323"/>
        <v>4.9729113609253375</v>
      </c>
      <c r="O4126" s="154"/>
      <c r="P4126" s="154"/>
    </row>
    <row r="4127" spans="3:16" hidden="1" outlineLevel="2">
      <c r="C4127" s="179">
        <v>4103</v>
      </c>
      <c r="D4127" s="195">
        <f t="shared" ca="1" si="324"/>
        <v>0.75170547559616752</v>
      </c>
      <c r="E4127" s="195">
        <f t="shared" ca="1" si="320"/>
        <v>290.33383530926619</v>
      </c>
      <c r="F4127" s="195">
        <f t="shared" ca="1" si="321"/>
        <v>280.67590014415589</v>
      </c>
      <c r="G4127" s="195">
        <f t="shared" ca="1" si="322"/>
        <v>40.333835309266192</v>
      </c>
      <c r="H4127" s="195">
        <f t="shared" ca="1" si="323"/>
        <v>30.675900144155889</v>
      </c>
      <c r="O4127" s="154"/>
      <c r="P4127" s="154"/>
    </row>
    <row r="4128" spans="3:16" hidden="1" outlineLevel="2">
      <c r="C4128" s="179">
        <v>4104</v>
      </c>
      <c r="D4128" s="195">
        <f t="shared" ca="1" si="324"/>
        <v>2.5672364929770413E-2</v>
      </c>
      <c r="E4128" s="195">
        <f t="shared" ca="1" si="320"/>
        <v>247.52474385143455</v>
      </c>
      <c r="F4128" s="195">
        <f t="shared" ca="1" si="321"/>
        <v>249.97936026028529</v>
      </c>
      <c r="G4128" s="195">
        <f t="shared" ca="1" si="322"/>
        <v>0</v>
      </c>
      <c r="H4128" s="195">
        <f t="shared" ca="1" si="323"/>
        <v>0</v>
      </c>
      <c r="O4128" s="154"/>
      <c r="P4128" s="154"/>
    </row>
    <row r="4129" spans="3:16" hidden="1" outlineLevel="2">
      <c r="C4129" s="179">
        <v>4105</v>
      </c>
      <c r="D4129" s="195">
        <f t="shared" ca="1" si="324"/>
        <v>2.0386969977686402E-2</v>
      </c>
      <c r="E4129" s="195">
        <f t="shared" ca="1" si="320"/>
        <v>247.23746411818669</v>
      </c>
      <c r="F4129" s="195">
        <f t="shared" ca="1" si="321"/>
        <v>249.76867499806403</v>
      </c>
      <c r="G4129" s="195">
        <f t="shared" ca="1" si="322"/>
        <v>0</v>
      </c>
      <c r="H4129" s="195">
        <f t="shared" ca="1" si="323"/>
        <v>0</v>
      </c>
      <c r="O4129" s="154"/>
      <c r="P4129" s="154"/>
    </row>
    <row r="4130" spans="3:16" hidden="1" outlineLevel="2">
      <c r="C4130" s="179">
        <v>4106</v>
      </c>
      <c r="D4130" s="195">
        <f t="shared" ca="1" si="324"/>
        <v>-2.0237987362455487</v>
      </c>
      <c r="E4130" s="195">
        <f t="shared" ca="1" si="320"/>
        <v>157.78125276204139</v>
      </c>
      <c r="F4130" s="195">
        <f t="shared" ca="1" si="321"/>
        <v>180.26559579218087</v>
      </c>
      <c r="G4130" s="195">
        <f t="shared" ca="1" si="322"/>
        <v>0</v>
      </c>
      <c r="H4130" s="195">
        <f t="shared" ca="1" si="323"/>
        <v>0</v>
      </c>
      <c r="O4130" s="154"/>
      <c r="P4130" s="154"/>
    </row>
    <row r="4131" spans="3:16" hidden="1" outlineLevel="2">
      <c r="C4131" s="179">
        <v>4107</v>
      </c>
      <c r="D4131" s="195">
        <f t="shared" ca="1" si="324"/>
        <v>-0.95967123804384435</v>
      </c>
      <c r="E4131" s="195">
        <f t="shared" ca="1" si="320"/>
        <v>199.34063673870477</v>
      </c>
      <c r="F4131" s="195">
        <f t="shared" ca="1" si="321"/>
        <v>213.61790437905103</v>
      </c>
      <c r="G4131" s="195">
        <f t="shared" ca="1" si="322"/>
        <v>0</v>
      </c>
      <c r="H4131" s="195">
        <f t="shared" ca="1" si="323"/>
        <v>0</v>
      </c>
      <c r="O4131" s="154"/>
      <c r="P4131" s="154"/>
    </row>
    <row r="4132" spans="3:16" hidden="1" outlineLevel="2">
      <c r="C4132" s="179">
        <v>4108</v>
      </c>
      <c r="D4132" s="195">
        <f t="shared" ca="1" si="324"/>
        <v>-1.1983371306389887</v>
      </c>
      <c r="E4132" s="195">
        <f t="shared" ca="1" si="320"/>
        <v>189.15683065380395</v>
      </c>
      <c r="F4132" s="195">
        <f t="shared" ca="1" si="321"/>
        <v>205.63754844643404</v>
      </c>
      <c r="G4132" s="195">
        <f t="shared" ca="1" si="322"/>
        <v>0</v>
      </c>
      <c r="H4132" s="195">
        <f t="shared" ca="1" si="323"/>
        <v>0</v>
      </c>
      <c r="O4132" s="154"/>
      <c r="P4132" s="154"/>
    </row>
    <row r="4133" spans="3:16" hidden="1" outlineLevel="2">
      <c r="C4133" s="179">
        <v>4109</v>
      </c>
      <c r="D4133" s="195">
        <f t="shared" ca="1" si="324"/>
        <v>0.22546194572515024</v>
      </c>
      <c r="E4133" s="195">
        <f t="shared" ca="1" si="320"/>
        <v>258.63232474033998</v>
      </c>
      <c r="F4133" s="195">
        <f t="shared" ca="1" si="321"/>
        <v>258.07501373782469</v>
      </c>
      <c r="G4133" s="195">
        <f t="shared" ca="1" si="322"/>
        <v>8.6323247403399819</v>
      </c>
      <c r="H4133" s="195">
        <f t="shared" ca="1" si="323"/>
        <v>8.0750137378246905</v>
      </c>
      <c r="O4133" s="154"/>
      <c r="P4133" s="154"/>
    </row>
    <row r="4134" spans="3:16" hidden="1" outlineLevel="2">
      <c r="C4134" s="179">
        <v>4110</v>
      </c>
      <c r="D4134" s="195">
        <f t="shared" ca="1" si="324"/>
        <v>0.54793621569896034</v>
      </c>
      <c r="E4134" s="195">
        <f t="shared" ca="1" si="320"/>
        <v>277.62189940261607</v>
      </c>
      <c r="F4134" s="195">
        <f t="shared" ca="1" si="321"/>
        <v>271.6987231532143</v>
      </c>
      <c r="G4134" s="195">
        <f t="shared" ca="1" si="322"/>
        <v>27.621899402616066</v>
      </c>
      <c r="H4134" s="195">
        <f t="shared" ca="1" si="323"/>
        <v>21.698723153214303</v>
      </c>
      <c r="O4134" s="154"/>
      <c r="P4134" s="154"/>
    </row>
    <row r="4135" spans="3:16" hidden="1" outlineLevel="2">
      <c r="C4135" s="179">
        <v>4111</v>
      </c>
      <c r="D4135" s="195">
        <f t="shared" ca="1" si="324"/>
        <v>-1.0107265610360834</v>
      </c>
      <c r="E4135" s="195">
        <f t="shared" ca="1" si="320"/>
        <v>197.1169974845333</v>
      </c>
      <c r="F4135" s="195">
        <f t="shared" ca="1" si="321"/>
        <v>211.88511047823388</v>
      </c>
      <c r="G4135" s="195">
        <f t="shared" ca="1" si="322"/>
        <v>0</v>
      </c>
      <c r="H4135" s="195">
        <f t="shared" ca="1" si="323"/>
        <v>0</v>
      </c>
      <c r="O4135" s="154"/>
      <c r="P4135" s="154"/>
    </row>
    <row r="4136" spans="3:16" hidden="1" outlineLevel="2">
      <c r="C4136" s="179">
        <v>4112</v>
      </c>
      <c r="D4136" s="195">
        <f t="shared" ca="1" si="324"/>
        <v>0.24893421924956863</v>
      </c>
      <c r="E4136" s="195">
        <f t="shared" ca="1" si="320"/>
        <v>259.96959562308075</v>
      </c>
      <c r="F4136" s="195">
        <f t="shared" ca="1" si="321"/>
        <v>259.04318036836656</v>
      </c>
      <c r="G4136" s="195">
        <f t="shared" ca="1" si="322"/>
        <v>9.9695956230807496</v>
      </c>
      <c r="H4136" s="195">
        <f t="shared" ca="1" si="323"/>
        <v>9.0431803683665635</v>
      </c>
      <c r="O4136" s="154"/>
      <c r="P4136" s="154"/>
    </row>
    <row r="4137" spans="3:16" hidden="1" outlineLevel="2">
      <c r="C4137" s="179">
        <v>4113</v>
      </c>
      <c r="D4137" s="195">
        <f t="shared" ca="1" si="324"/>
        <v>-0.58635667193110597</v>
      </c>
      <c r="E4137" s="195">
        <f t="shared" ca="1" si="320"/>
        <v>216.38044347770042</v>
      </c>
      <c r="F4137" s="195">
        <f t="shared" ca="1" si="321"/>
        <v>226.72614414930962</v>
      </c>
      <c r="G4137" s="195">
        <f t="shared" ca="1" si="322"/>
        <v>0</v>
      </c>
      <c r="H4137" s="195">
        <f t="shared" ca="1" si="323"/>
        <v>0</v>
      </c>
      <c r="O4137" s="154"/>
      <c r="P4137" s="154"/>
    </row>
    <row r="4138" spans="3:16" hidden="1" outlineLevel="2">
      <c r="C4138" s="179">
        <v>4114</v>
      </c>
      <c r="D4138" s="195">
        <f t="shared" ca="1" si="324"/>
        <v>-0.36168490306226536</v>
      </c>
      <c r="E4138" s="195">
        <f t="shared" ca="1" si="320"/>
        <v>227.32985835562798</v>
      </c>
      <c r="F4138" s="195">
        <f t="shared" ca="1" si="321"/>
        <v>234.99969300946273</v>
      </c>
      <c r="G4138" s="195">
        <f t="shared" ca="1" si="322"/>
        <v>0</v>
      </c>
      <c r="H4138" s="195">
        <f t="shared" ca="1" si="323"/>
        <v>0</v>
      </c>
      <c r="O4138" s="154"/>
      <c r="P4138" s="154"/>
    </row>
    <row r="4139" spans="3:16" hidden="1" outlineLevel="2">
      <c r="C4139" s="179">
        <v>4115</v>
      </c>
      <c r="D4139" s="195">
        <f t="shared" ca="1" si="324"/>
        <v>0.17392319897783506</v>
      </c>
      <c r="E4139" s="195">
        <f t="shared" ca="1" si="320"/>
        <v>255.72012540092481</v>
      </c>
      <c r="F4139" s="195">
        <f t="shared" ca="1" si="321"/>
        <v>255.96185889330584</v>
      </c>
      <c r="G4139" s="195">
        <f t="shared" ca="1" si="322"/>
        <v>5.7201254009248146</v>
      </c>
      <c r="H4139" s="195">
        <f t="shared" ca="1" si="323"/>
        <v>5.9618588933058447</v>
      </c>
      <c r="O4139" s="154"/>
      <c r="P4139" s="154"/>
    </row>
    <row r="4140" spans="3:16" hidden="1" outlineLevel="2">
      <c r="C4140" s="179">
        <v>4116</v>
      </c>
      <c r="D4140" s="195">
        <f t="shared" ca="1" si="324"/>
        <v>6.4740691972340086E-2</v>
      </c>
      <c r="E4140" s="195">
        <f t="shared" ca="1" si="320"/>
        <v>249.65862296190687</v>
      </c>
      <c r="F4140" s="195">
        <f t="shared" ca="1" si="321"/>
        <v>251.54221520696089</v>
      </c>
      <c r="G4140" s="195">
        <f t="shared" ca="1" si="322"/>
        <v>0</v>
      </c>
      <c r="H4140" s="195">
        <f t="shared" ca="1" si="323"/>
        <v>1.5422152069608899</v>
      </c>
      <c r="O4140" s="154"/>
      <c r="P4140" s="154"/>
    </row>
    <row r="4141" spans="3:16" hidden="1" outlineLevel="2">
      <c r="C4141" s="179">
        <v>4117</v>
      </c>
      <c r="D4141" s="195">
        <f t="shared" ca="1" si="324"/>
        <v>-1.0662482399597788</v>
      </c>
      <c r="E4141" s="195">
        <f t="shared" ca="1" si="320"/>
        <v>194.72697794479961</v>
      </c>
      <c r="F4141" s="195">
        <f t="shared" ca="1" si="321"/>
        <v>210.01668077785814</v>
      </c>
      <c r="G4141" s="195">
        <f t="shared" ca="1" si="322"/>
        <v>0</v>
      </c>
      <c r="H4141" s="195">
        <f t="shared" ca="1" si="323"/>
        <v>0</v>
      </c>
      <c r="O4141" s="154"/>
      <c r="P4141" s="154"/>
    </row>
    <row r="4142" spans="3:16" hidden="1" outlineLevel="2">
      <c r="C4142" s="179">
        <v>4118</v>
      </c>
      <c r="D4142" s="195">
        <f t="shared" ca="1" si="324"/>
        <v>-2.292021206810364E-3</v>
      </c>
      <c r="E4142" s="195">
        <f t="shared" ca="1" si="320"/>
        <v>246.00856141036016</v>
      </c>
      <c r="F4142" s="195">
        <f t="shared" ca="1" si="321"/>
        <v>248.86666374753199</v>
      </c>
      <c r="G4142" s="195">
        <f t="shared" ca="1" si="322"/>
        <v>0</v>
      </c>
      <c r="H4142" s="195">
        <f t="shared" ca="1" si="323"/>
        <v>0</v>
      </c>
      <c r="O4142" s="154"/>
      <c r="P4142" s="154"/>
    </row>
    <row r="4143" spans="3:16" hidden="1" outlineLevel="2">
      <c r="C4143" s="179">
        <v>4119</v>
      </c>
      <c r="D4143" s="195">
        <f t="shared" ca="1" si="324"/>
        <v>1.1504841855162402</v>
      </c>
      <c r="E4143" s="195">
        <f t="shared" ca="1" si="320"/>
        <v>316.919993650827</v>
      </c>
      <c r="F4143" s="195">
        <f t="shared" ca="1" si="321"/>
        <v>299.11161723157227</v>
      </c>
      <c r="G4143" s="195">
        <f t="shared" ca="1" si="322"/>
        <v>66.919993650826996</v>
      </c>
      <c r="H4143" s="195">
        <f t="shared" ca="1" si="323"/>
        <v>49.111617231572268</v>
      </c>
      <c r="O4143" s="154"/>
      <c r="P4143" s="154"/>
    </row>
    <row r="4144" spans="3:16" hidden="1" outlineLevel="2">
      <c r="C4144" s="179">
        <v>4120</v>
      </c>
      <c r="D4144" s="195">
        <f t="shared" ca="1" si="324"/>
        <v>-0.14826549076239801</v>
      </c>
      <c r="E4144" s="195">
        <f t="shared" ca="1" si="320"/>
        <v>238.24359923012511</v>
      </c>
      <c r="F4144" s="195">
        <f t="shared" ca="1" si="321"/>
        <v>243.13831506948588</v>
      </c>
      <c r="G4144" s="195">
        <f t="shared" ca="1" si="322"/>
        <v>0</v>
      </c>
      <c r="H4144" s="195">
        <f t="shared" ca="1" si="323"/>
        <v>0</v>
      </c>
      <c r="O4144" s="154"/>
      <c r="P4144" s="154"/>
    </row>
    <row r="4145" spans="3:16" hidden="1" outlineLevel="2">
      <c r="C4145" s="179">
        <v>4121</v>
      </c>
      <c r="D4145" s="195">
        <f t="shared" ca="1" si="324"/>
        <v>1.791082573264408</v>
      </c>
      <c r="E4145" s="195">
        <f t="shared" ca="1" si="320"/>
        <v>364.81809958162461</v>
      </c>
      <c r="F4145" s="195">
        <f t="shared" ca="1" si="321"/>
        <v>331.29522066839462</v>
      </c>
      <c r="G4145" s="195">
        <f t="shared" ca="1" si="322"/>
        <v>114.81809958162461</v>
      </c>
      <c r="H4145" s="195">
        <f t="shared" ca="1" si="323"/>
        <v>81.29522066839462</v>
      </c>
      <c r="O4145" s="154"/>
      <c r="P4145" s="154"/>
    </row>
    <row r="4146" spans="3:16" hidden="1" outlineLevel="2">
      <c r="C4146" s="179">
        <v>4122</v>
      </c>
      <c r="D4146" s="195">
        <f t="shared" ca="1" si="324"/>
        <v>-1.047008045868493E-2</v>
      </c>
      <c r="E4146" s="195">
        <f t="shared" ca="1" si="320"/>
        <v>245.56691833970893</v>
      </c>
      <c r="F4146" s="195">
        <f t="shared" ca="1" si="321"/>
        <v>248.54219763087485</v>
      </c>
      <c r="G4146" s="195">
        <f t="shared" ca="1" si="322"/>
        <v>0</v>
      </c>
      <c r="H4146" s="195">
        <f t="shared" ca="1" si="323"/>
        <v>0</v>
      </c>
      <c r="O4146" s="154"/>
      <c r="P4146" s="154"/>
    </row>
    <row r="4147" spans="3:16" hidden="1" outlineLevel="2">
      <c r="C4147" s="179">
        <v>4123</v>
      </c>
      <c r="D4147" s="195">
        <f t="shared" ca="1" si="324"/>
        <v>0.13181192449153808</v>
      </c>
      <c r="E4147" s="195">
        <f t="shared" ca="1" si="320"/>
        <v>253.36498525493434</v>
      </c>
      <c r="F4147" s="195">
        <f t="shared" ca="1" si="321"/>
        <v>254.24809369223121</v>
      </c>
      <c r="G4147" s="195">
        <f t="shared" ca="1" si="322"/>
        <v>3.3649852549343393</v>
      </c>
      <c r="H4147" s="195">
        <f t="shared" ca="1" si="323"/>
        <v>4.2480936922312083</v>
      </c>
      <c r="O4147" s="154"/>
      <c r="P4147" s="154"/>
    </row>
    <row r="4148" spans="3:16" hidden="1" outlineLevel="2">
      <c r="C4148" s="179">
        <v>4124</v>
      </c>
      <c r="D4148" s="195">
        <f t="shared" ca="1" si="324"/>
        <v>3.3216449399702114E-2</v>
      </c>
      <c r="E4148" s="195">
        <f t="shared" ca="1" si="320"/>
        <v>247.93536963339659</v>
      </c>
      <c r="F4148" s="195">
        <f t="shared" ca="1" si="321"/>
        <v>250.28038881453475</v>
      </c>
      <c r="G4148" s="195">
        <f t="shared" ca="1" si="322"/>
        <v>0</v>
      </c>
      <c r="H4148" s="195">
        <f t="shared" ca="1" si="323"/>
        <v>0.28038881453474573</v>
      </c>
      <c r="O4148" s="154"/>
      <c r="P4148" s="154"/>
    </row>
    <row r="4149" spans="3:16" hidden="1" outlineLevel="2">
      <c r="C4149" s="179">
        <v>4125</v>
      </c>
      <c r="D4149" s="195">
        <f t="shared" ca="1" si="324"/>
        <v>-0.84304952667345778</v>
      </c>
      <c r="E4149" s="195">
        <f t="shared" ca="1" si="320"/>
        <v>204.51446846243448</v>
      </c>
      <c r="F4149" s="195">
        <f t="shared" ca="1" si="321"/>
        <v>217.62933097518902</v>
      </c>
      <c r="G4149" s="195">
        <f t="shared" ca="1" si="322"/>
        <v>0</v>
      </c>
      <c r="H4149" s="195">
        <f t="shared" ca="1" si="323"/>
        <v>0</v>
      </c>
      <c r="O4149" s="154"/>
      <c r="P4149" s="154"/>
    </row>
    <row r="4150" spans="3:16" hidden="1" outlineLevel="2">
      <c r="C4150" s="179">
        <v>4126</v>
      </c>
      <c r="D4150" s="195">
        <f t="shared" ca="1" si="324"/>
        <v>-0.57335930102120236</v>
      </c>
      <c r="E4150" s="195">
        <f t="shared" ca="1" si="320"/>
        <v>216.99924995172219</v>
      </c>
      <c r="F4150" s="195">
        <f t="shared" ca="1" si="321"/>
        <v>227.19673455826168</v>
      </c>
      <c r="G4150" s="195">
        <f t="shared" ca="1" si="322"/>
        <v>0</v>
      </c>
      <c r="H4150" s="195">
        <f t="shared" ca="1" si="323"/>
        <v>0</v>
      </c>
      <c r="O4150" s="154"/>
      <c r="P4150" s="154"/>
    </row>
    <row r="4151" spans="3:16" hidden="1" outlineLevel="2">
      <c r="C4151" s="179">
        <v>4127</v>
      </c>
      <c r="D4151" s="195">
        <f t="shared" ca="1" si="324"/>
        <v>1.850613347898487E-2</v>
      </c>
      <c r="E4151" s="195">
        <f t="shared" ca="1" si="320"/>
        <v>247.13531452055454</v>
      </c>
      <c r="F4151" s="195">
        <f t="shared" ca="1" si="321"/>
        <v>249.693744348232</v>
      </c>
      <c r="G4151" s="195">
        <f t="shared" ca="1" si="322"/>
        <v>0</v>
      </c>
      <c r="H4151" s="195">
        <f t="shared" ca="1" si="323"/>
        <v>0</v>
      </c>
      <c r="O4151" s="154"/>
      <c r="P4151" s="154"/>
    </row>
    <row r="4152" spans="3:16" hidden="1" outlineLevel="2">
      <c r="C4152" s="179">
        <v>4128</v>
      </c>
      <c r="D4152" s="195">
        <f t="shared" ca="1" si="324"/>
        <v>2.096470872145582</v>
      </c>
      <c r="E4152" s="195">
        <f t="shared" ca="1" si="320"/>
        <v>390.13680999980886</v>
      </c>
      <c r="F4152" s="195">
        <f t="shared" ca="1" si="321"/>
        <v>347.83482414319718</v>
      </c>
      <c r="G4152" s="195">
        <f t="shared" ca="1" si="322"/>
        <v>140.13680999980886</v>
      </c>
      <c r="H4152" s="195">
        <f t="shared" ca="1" si="323"/>
        <v>97.834824143197181</v>
      </c>
      <c r="O4152" s="154"/>
      <c r="P4152" s="154"/>
    </row>
    <row r="4153" spans="3:16" hidden="1" outlineLevel="2">
      <c r="C4153" s="179">
        <v>4129</v>
      </c>
      <c r="D4153" s="195">
        <f t="shared" ca="1" si="324"/>
        <v>-1.615188196082705</v>
      </c>
      <c r="E4153" s="195">
        <f t="shared" ca="1" si="320"/>
        <v>172.60189260130417</v>
      </c>
      <c r="F4153" s="195">
        <f t="shared" ca="1" si="321"/>
        <v>192.40757820624773</v>
      </c>
      <c r="G4153" s="195">
        <f t="shared" ca="1" si="322"/>
        <v>0</v>
      </c>
      <c r="H4153" s="195">
        <f t="shared" ca="1" si="323"/>
        <v>0</v>
      </c>
      <c r="O4153" s="154"/>
      <c r="P4153" s="154"/>
    </row>
    <row r="4154" spans="3:16" hidden="1" outlineLevel="2">
      <c r="C4154" s="179">
        <v>4130</v>
      </c>
      <c r="D4154" s="195">
        <f t="shared" ca="1" si="324"/>
        <v>1.4454127826138325</v>
      </c>
      <c r="E4154" s="195">
        <f t="shared" ca="1" si="320"/>
        <v>338.13654591849132</v>
      </c>
      <c r="F4154" s="195">
        <f t="shared" ca="1" si="321"/>
        <v>313.52090352245483</v>
      </c>
      <c r="G4154" s="195">
        <f t="shared" ca="1" si="322"/>
        <v>88.136545918491322</v>
      </c>
      <c r="H4154" s="195">
        <f t="shared" ca="1" si="323"/>
        <v>63.52090352245483</v>
      </c>
      <c r="O4154" s="154"/>
      <c r="P4154" s="154"/>
    </row>
    <row r="4155" spans="3:16" hidden="1" outlineLevel="2">
      <c r="C4155" s="179">
        <v>4131</v>
      </c>
      <c r="D4155" s="195">
        <f t="shared" ca="1" si="324"/>
        <v>-8.0410902940601867E-2</v>
      </c>
      <c r="E4155" s="195">
        <f t="shared" ca="1" si="320"/>
        <v>241.82211500467082</v>
      </c>
      <c r="F4155" s="195">
        <f t="shared" ca="1" si="321"/>
        <v>245.78450447021862</v>
      </c>
      <c r="G4155" s="195">
        <f t="shared" ca="1" si="322"/>
        <v>0</v>
      </c>
      <c r="H4155" s="195">
        <f t="shared" ca="1" si="323"/>
        <v>0</v>
      </c>
      <c r="O4155" s="154"/>
      <c r="P4155" s="154"/>
    </row>
    <row r="4156" spans="3:16" hidden="1" outlineLevel="2">
      <c r="C4156" s="179">
        <v>4132</v>
      </c>
      <c r="D4156" s="195">
        <f t="shared" ca="1" si="324"/>
        <v>1.2636993643418868</v>
      </c>
      <c r="E4156" s="195">
        <f t="shared" ca="1" si="320"/>
        <v>324.90229522602215</v>
      </c>
      <c r="F4156" s="195">
        <f t="shared" ca="1" si="321"/>
        <v>304.56293326991681</v>
      </c>
      <c r="G4156" s="195">
        <f t="shared" ca="1" si="322"/>
        <v>74.902295226022147</v>
      </c>
      <c r="H4156" s="195">
        <f t="shared" ca="1" si="323"/>
        <v>54.562933269916812</v>
      </c>
      <c r="O4156" s="154"/>
      <c r="P4156" s="154"/>
    </row>
    <row r="4157" spans="3:16" hidden="1" outlineLevel="2">
      <c r="C4157" s="179">
        <v>4133</v>
      </c>
      <c r="D4157" s="195">
        <f t="shared" ca="1" si="324"/>
        <v>1.4301269875339879</v>
      </c>
      <c r="E4157" s="195">
        <f t="shared" ca="1" si="320"/>
        <v>337.00280943409444</v>
      </c>
      <c r="F4157" s="195">
        <f t="shared" ca="1" si="321"/>
        <v>312.75731258457313</v>
      </c>
      <c r="G4157" s="195">
        <f t="shared" ca="1" si="322"/>
        <v>87.002809434094445</v>
      </c>
      <c r="H4157" s="195">
        <f t="shared" ca="1" si="323"/>
        <v>62.757312584573128</v>
      </c>
      <c r="O4157" s="154"/>
      <c r="P4157" s="154"/>
    </row>
    <row r="4158" spans="3:16" hidden="1" outlineLevel="2">
      <c r="C4158" s="179">
        <v>4134</v>
      </c>
      <c r="D4158" s="195">
        <f t="shared" ca="1" si="324"/>
        <v>-0.65117946837899054</v>
      </c>
      <c r="E4158" s="195">
        <f t="shared" ca="1" si="320"/>
        <v>213.32046923782718</v>
      </c>
      <c r="F4158" s="195">
        <f t="shared" ca="1" si="321"/>
        <v>224.39364543408638</v>
      </c>
      <c r="G4158" s="195">
        <f t="shared" ca="1" si="322"/>
        <v>0</v>
      </c>
      <c r="H4158" s="195">
        <f t="shared" ca="1" si="323"/>
        <v>0</v>
      </c>
      <c r="O4158" s="154"/>
      <c r="P4158" s="154"/>
    </row>
    <row r="4159" spans="3:16" hidden="1" outlineLevel="2">
      <c r="C4159" s="179">
        <v>4135</v>
      </c>
      <c r="D4159" s="195">
        <f t="shared" ca="1" si="324"/>
        <v>3.0947923492390259E-2</v>
      </c>
      <c r="E4159" s="195">
        <f t="shared" ca="1" si="320"/>
        <v>247.81182181814066</v>
      </c>
      <c r="F4159" s="195">
        <f t="shared" ca="1" si="321"/>
        <v>250.18983064815629</v>
      </c>
      <c r="G4159" s="195">
        <f t="shared" ca="1" si="322"/>
        <v>0</v>
      </c>
      <c r="H4159" s="195">
        <f t="shared" ca="1" si="323"/>
        <v>0.18983064815628836</v>
      </c>
      <c r="O4159" s="154"/>
      <c r="P4159" s="154"/>
    </row>
    <row r="4160" spans="3:16" hidden="1" outlineLevel="2">
      <c r="C4160" s="179">
        <v>4136</v>
      </c>
      <c r="D4160" s="195">
        <f t="shared" ca="1" si="324"/>
        <v>-9.8022202401370426E-3</v>
      </c>
      <c r="E4160" s="195">
        <f t="shared" ca="1" si="320"/>
        <v>245.60295531804493</v>
      </c>
      <c r="F4160" s="195">
        <f t="shared" ca="1" si="321"/>
        <v>248.56867924679051</v>
      </c>
      <c r="G4160" s="195">
        <f t="shared" ca="1" si="322"/>
        <v>0</v>
      </c>
      <c r="H4160" s="195">
        <f t="shared" ca="1" si="323"/>
        <v>0</v>
      </c>
      <c r="O4160" s="154"/>
      <c r="P4160" s="154"/>
    </row>
    <row r="4161" spans="3:16" hidden="1" outlineLevel="2">
      <c r="C4161" s="179">
        <v>4137</v>
      </c>
      <c r="D4161" s="195">
        <f t="shared" ca="1" si="324"/>
        <v>-1.7329527246599006</v>
      </c>
      <c r="E4161" s="195">
        <f t="shared" ca="1" si="320"/>
        <v>168.19315133596044</v>
      </c>
      <c r="F4161" s="195">
        <f t="shared" ca="1" si="321"/>
        <v>188.82662027801209</v>
      </c>
      <c r="G4161" s="195">
        <f t="shared" ca="1" si="322"/>
        <v>0</v>
      </c>
      <c r="H4161" s="195">
        <f t="shared" ca="1" si="323"/>
        <v>0</v>
      </c>
      <c r="O4161" s="154"/>
      <c r="P4161" s="154"/>
    </row>
    <row r="4162" spans="3:16" hidden="1" outlineLevel="2">
      <c r="C4162" s="179">
        <v>4138</v>
      </c>
      <c r="D4162" s="195">
        <f t="shared" ca="1" si="324"/>
        <v>0.25134983874600347</v>
      </c>
      <c r="E4162" s="195">
        <f t="shared" ca="1" si="320"/>
        <v>260.10761097890315</v>
      </c>
      <c r="F4162" s="195">
        <f t="shared" ca="1" si="321"/>
        <v>259.14302391719474</v>
      </c>
      <c r="G4162" s="195">
        <f t="shared" ca="1" si="322"/>
        <v>10.107610978903153</v>
      </c>
      <c r="H4162" s="195">
        <f t="shared" ca="1" si="323"/>
        <v>9.1430239171947392</v>
      </c>
      <c r="O4162" s="154"/>
      <c r="P4162" s="154"/>
    </row>
    <row r="4163" spans="3:16" hidden="1" outlineLevel="2">
      <c r="C4163" s="179">
        <v>4139</v>
      </c>
      <c r="D4163" s="195">
        <f t="shared" ca="1" si="324"/>
        <v>0.77878252812958582</v>
      </c>
      <c r="E4163" s="195">
        <f t="shared" ca="1" si="320"/>
        <v>292.06625300784771</v>
      </c>
      <c r="F4163" s="195">
        <f t="shared" ca="1" si="321"/>
        <v>281.89091184964542</v>
      </c>
      <c r="G4163" s="195">
        <f t="shared" ca="1" si="322"/>
        <v>42.066253007847706</v>
      </c>
      <c r="H4163" s="195">
        <f t="shared" ca="1" si="323"/>
        <v>31.89091184964542</v>
      </c>
      <c r="O4163" s="154"/>
      <c r="P4163" s="154"/>
    </row>
    <row r="4164" spans="3:16" hidden="1" outlineLevel="2">
      <c r="C4164" s="179">
        <v>4140</v>
      </c>
      <c r="D4164" s="195">
        <f t="shared" ca="1" si="324"/>
        <v>0.3408339222793369</v>
      </c>
      <c r="E4164" s="195">
        <f t="shared" ca="1" si="320"/>
        <v>265.27220588782876</v>
      </c>
      <c r="F4164" s="195">
        <f t="shared" ca="1" si="321"/>
        <v>262.86886611055377</v>
      </c>
      <c r="G4164" s="195">
        <f t="shared" ca="1" si="322"/>
        <v>15.272205887828761</v>
      </c>
      <c r="H4164" s="195">
        <f t="shared" ca="1" si="323"/>
        <v>12.868866110553768</v>
      </c>
      <c r="O4164" s="154"/>
      <c r="P4164" s="154"/>
    </row>
    <row r="4165" spans="3:16" hidden="1" outlineLevel="2">
      <c r="C4165" s="179">
        <v>4141</v>
      </c>
      <c r="D4165" s="195">
        <f t="shared" ca="1" si="324"/>
        <v>0.13975105864908316</v>
      </c>
      <c r="E4165" s="195">
        <f t="shared" ca="1" si="320"/>
        <v>253.8073287465017</v>
      </c>
      <c r="F4165" s="195">
        <f t="shared" ca="1" si="321"/>
        <v>254.57030555965659</v>
      </c>
      <c r="G4165" s="195">
        <f t="shared" ca="1" si="322"/>
        <v>3.8073287465016961</v>
      </c>
      <c r="H4165" s="195">
        <f t="shared" ca="1" si="323"/>
        <v>4.5703055596565889</v>
      </c>
      <c r="O4165" s="154"/>
      <c r="P4165" s="154"/>
    </row>
    <row r="4166" spans="3:16" hidden="1" outlineLevel="2">
      <c r="C4166" s="179">
        <v>4142</v>
      </c>
      <c r="D4166" s="195">
        <f t="shared" ca="1" si="324"/>
        <v>-2.0277743333529479</v>
      </c>
      <c r="E4166" s="195">
        <f t="shared" ca="1" si="320"/>
        <v>157.64349084737233</v>
      </c>
      <c r="F4166" s="195">
        <f t="shared" ca="1" si="321"/>
        <v>180.15130450063586</v>
      </c>
      <c r="G4166" s="195">
        <f t="shared" ca="1" si="322"/>
        <v>0</v>
      </c>
      <c r="H4166" s="195">
        <f t="shared" ca="1" si="323"/>
        <v>0</v>
      </c>
      <c r="O4166" s="154"/>
      <c r="P4166" s="154"/>
    </row>
    <row r="4167" spans="3:16" hidden="1" outlineLevel="2">
      <c r="C4167" s="179">
        <v>4143</v>
      </c>
      <c r="D4167" s="195">
        <f t="shared" ca="1" si="324"/>
        <v>-1.3434715120071323</v>
      </c>
      <c r="E4167" s="195">
        <f t="shared" ca="1" si="320"/>
        <v>183.22009997192771</v>
      </c>
      <c r="F4167" s="195">
        <f t="shared" ca="1" si="321"/>
        <v>200.93113076659023</v>
      </c>
      <c r="G4167" s="195">
        <f t="shared" ca="1" si="322"/>
        <v>0</v>
      </c>
      <c r="H4167" s="195">
        <f t="shared" ca="1" si="323"/>
        <v>0</v>
      </c>
      <c r="O4167" s="154"/>
      <c r="P4167" s="154"/>
    </row>
    <row r="4168" spans="3:16" hidden="1" outlineLevel="2">
      <c r="C4168" s="179">
        <v>4144</v>
      </c>
      <c r="D4168" s="195">
        <f t="shared" ca="1" si="324"/>
        <v>-0.52753084604572742</v>
      </c>
      <c r="E4168" s="195">
        <f t="shared" ca="1" si="320"/>
        <v>219.19530315701684</v>
      </c>
      <c r="F4168" s="195">
        <f t="shared" ca="1" si="321"/>
        <v>228.86383377549984</v>
      </c>
      <c r="G4168" s="195">
        <f t="shared" ca="1" si="322"/>
        <v>0</v>
      </c>
      <c r="H4168" s="195">
        <f t="shared" ca="1" si="323"/>
        <v>0</v>
      </c>
      <c r="O4168" s="154"/>
      <c r="P4168" s="154"/>
    </row>
    <row r="4169" spans="3:16" hidden="1" outlineLevel="2">
      <c r="C4169" s="179">
        <v>4145</v>
      </c>
      <c r="D4169" s="195">
        <f t="shared" ca="1" si="324"/>
        <v>4.3628152186513898E-2</v>
      </c>
      <c r="E4169" s="195">
        <f t="shared" ca="1" si="320"/>
        <v>248.50319940756856</v>
      </c>
      <c r="F4169" s="195">
        <f t="shared" ca="1" si="321"/>
        <v>250.69643825475453</v>
      </c>
      <c r="G4169" s="195">
        <f t="shared" ca="1" si="322"/>
        <v>0</v>
      </c>
      <c r="H4169" s="195">
        <f t="shared" ca="1" si="323"/>
        <v>0.69643825475452559</v>
      </c>
      <c r="O4169" s="154"/>
      <c r="P4169" s="154"/>
    </row>
    <row r="4170" spans="3:16" hidden="1" outlineLevel="2">
      <c r="C4170" s="179">
        <v>4146</v>
      </c>
      <c r="D4170" s="195">
        <f t="shared" ca="1" si="324"/>
        <v>3.4872659598672624</v>
      </c>
      <c r="E4170" s="195">
        <f t="shared" ca="1" si="320"/>
        <v>529.57615185007535</v>
      </c>
      <c r="F4170" s="195">
        <f t="shared" ca="1" si="321"/>
        <v>434.24019561782205</v>
      </c>
      <c r="G4170" s="195">
        <f t="shared" ca="1" si="322"/>
        <v>279.57615185007535</v>
      </c>
      <c r="H4170" s="195">
        <f t="shared" ca="1" si="323"/>
        <v>184.24019561782205</v>
      </c>
      <c r="O4170" s="154"/>
      <c r="P4170" s="154"/>
    </row>
    <row r="4171" spans="3:16" hidden="1" outlineLevel="2">
      <c r="C4171" s="179">
        <v>4147</v>
      </c>
      <c r="D4171" s="195">
        <f t="shared" ca="1" si="324"/>
        <v>-0.50236950909076261</v>
      </c>
      <c r="E4171" s="195">
        <f t="shared" ca="1" si="320"/>
        <v>220.41044518897229</v>
      </c>
      <c r="F4171" s="195">
        <f t="shared" ca="1" si="321"/>
        <v>229.78432239699944</v>
      </c>
      <c r="G4171" s="195">
        <f t="shared" ca="1" si="322"/>
        <v>0</v>
      </c>
      <c r="H4171" s="195">
        <f t="shared" ca="1" si="323"/>
        <v>0</v>
      </c>
      <c r="O4171" s="154"/>
      <c r="P4171" s="154"/>
    </row>
    <row r="4172" spans="3:16" hidden="1" outlineLevel="2">
      <c r="C4172" s="179">
        <v>4148</v>
      </c>
      <c r="D4172" s="195">
        <f t="shared" ca="1" si="324"/>
        <v>1.5793646448983376</v>
      </c>
      <c r="E4172" s="195">
        <f t="shared" ca="1" si="320"/>
        <v>348.23624750825843</v>
      </c>
      <c r="F4172" s="195">
        <f t="shared" ca="1" si="321"/>
        <v>320.29262956390221</v>
      </c>
      <c r="G4172" s="195">
        <f t="shared" ca="1" si="322"/>
        <v>98.23624750825843</v>
      </c>
      <c r="H4172" s="195">
        <f t="shared" ca="1" si="323"/>
        <v>70.29262956390221</v>
      </c>
      <c r="O4172" s="154"/>
      <c r="P4172" s="154"/>
    </row>
    <row r="4173" spans="3:16" hidden="1" outlineLevel="2">
      <c r="C4173" s="179">
        <v>4149</v>
      </c>
      <c r="D4173" s="195">
        <f t="shared" ca="1" si="324"/>
        <v>0.26289750766595865</v>
      </c>
      <c r="E4173" s="195">
        <f t="shared" ca="1" si="320"/>
        <v>260.76839497525054</v>
      </c>
      <c r="F4173" s="195">
        <f t="shared" ca="1" si="321"/>
        <v>259.62084968608593</v>
      </c>
      <c r="G4173" s="195">
        <f t="shared" ca="1" si="322"/>
        <v>10.768394975250544</v>
      </c>
      <c r="H4173" s="195">
        <f t="shared" ca="1" si="323"/>
        <v>9.6208496860859327</v>
      </c>
      <c r="O4173" s="154"/>
      <c r="P4173" s="154"/>
    </row>
    <row r="4174" spans="3:16" hidden="1" outlineLevel="2">
      <c r="C4174" s="179">
        <v>4150</v>
      </c>
      <c r="D4174" s="195">
        <f t="shared" ca="1" si="324"/>
        <v>0.88240975927313969</v>
      </c>
      <c r="E4174" s="195">
        <f t="shared" ca="1" si="320"/>
        <v>298.79245408097796</v>
      </c>
      <c r="F4174" s="195">
        <f t="shared" ca="1" si="321"/>
        <v>286.58969387247686</v>
      </c>
      <c r="G4174" s="195">
        <f t="shared" ca="1" si="322"/>
        <v>48.792454080977961</v>
      </c>
      <c r="H4174" s="195">
        <f t="shared" ca="1" si="323"/>
        <v>36.589693872476857</v>
      </c>
      <c r="O4174" s="154"/>
      <c r="P4174" s="154"/>
    </row>
    <row r="4175" spans="3:16" hidden="1" outlineLevel="2">
      <c r="C4175" s="179">
        <v>4151</v>
      </c>
      <c r="D4175" s="195">
        <f t="shared" ca="1" si="324"/>
        <v>0.51930489253626422</v>
      </c>
      <c r="E4175" s="195">
        <f t="shared" ca="1" si="320"/>
        <v>275.88093093296561</v>
      </c>
      <c r="F4175" s="195">
        <f t="shared" ca="1" si="321"/>
        <v>270.4605732879117</v>
      </c>
      <c r="G4175" s="195">
        <f t="shared" ca="1" si="322"/>
        <v>25.880930932965612</v>
      </c>
      <c r="H4175" s="195">
        <f t="shared" ca="1" si="323"/>
        <v>20.4605732879117</v>
      </c>
      <c r="O4175" s="154"/>
      <c r="P4175" s="154"/>
    </row>
    <row r="4176" spans="3:16" hidden="1" outlineLevel="2">
      <c r="C4176" s="179">
        <v>4152</v>
      </c>
      <c r="D4176" s="195">
        <f t="shared" ca="1" si="324"/>
        <v>-1.2133198902401399</v>
      </c>
      <c r="E4176" s="195">
        <f t="shared" ca="1" si="320"/>
        <v>188.53516014197891</v>
      </c>
      <c r="F4176" s="195">
        <f t="shared" ca="1" si="321"/>
        <v>205.14662818972994</v>
      </c>
      <c r="G4176" s="195">
        <f t="shared" ca="1" si="322"/>
        <v>0</v>
      </c>
      <c r="H4176" s="195">
        <f t="shared" ca="1" si="323"/>
        <v>0</v>
      </c>
      <c r="O4176" s="154"/>
      <c r="P4176" s="154"/>
    </row>
    <row r="4177" spans="3:16" hidden="1" outlineLevel="2">
      <c r="C4177" s="179">
        <v>4153</v>
      </c>
      <c r="D4177" s="195">
        <f t="shared" ca="1" si="324"/>
        <v>0.18065431114593902</v>
      </c>
      <c r="E4177" s="195">
        <f t="shared" ca="1" si="320"/>
        <v>256.09859760608737</v>
      </c>
      <c r="F4177" s="195">
        <f t="shared" ca="1" si="321"/>
        <v>256.23685776619453</v>
      </c>
      <c r="G4177" s="195">
        <f t="shared" ca="1" si="322"/>
        <v>6.0985976060873668</v>
      </c>
      <c r="H4177" s="195">
        <f t="shared" ca="1" si="323"/>
        <v>6.2368577661945324</v>
      </c>
      <c r="O4177" s="154"/>
      <c r="P4177" s="154"/>
    </row>
    <row r="4178" spans="3:16" hidden="1" outlineLevel="2">
      <c r="C4178" s="179">
        <v>4154</v>
      </c>
      <c r="D4178" s="195">
        <f t="shared" ca="1" si="324"/>
        <v>2.2716971416351806</v>
      </c>
      <c r="E4178" s="195">
        <f t="shared" ca="1" si="320"/>
        <v>405.4499479326787</v>
      </c>
      <c r="F4178" s="195">
        <f t="shared" ca="1" si="321"/>
        <v>357.6951679715803</v>
      </c>
      <c r="G4178" s="195">
        <f t="shared" ca="1" si="322"/>
        <v>155.4499479326787</v>
      </c>
      <c r="H4178" s="195">
        <f t="shared" ca="1" si="323"/>
        <v>107.6951679715803</v>
      </c>
      <c r="O4178" s="154"/>
      <c r="P4178" s="154"/>
    </row>
    <row r="4179" spans="3:16" hidden="1" outlineLevel="2">
      <c r="C4179" s="179">
        <v>4155</v>
      </c>
      <c r="D4179" s="195">
        <f t="shared" ca="1" si="324"/>
        <v>-0.2995222331929086</v>
      </c>
      <c r="E4179" s="195">
        <f t="shared" ca="1" si="320"/>
        <v>230.45605581984853</v>
      </c>
      <c r="F4179" s="195">
        <f t="shared" ca="1" si="321"/>
        <v>237.34169761994193</v>
      </c>
      <c r="G4179" s="195">
        <f t="shared" ca="1" si="322"/>
        <v>0</v>
      </c>
      <c r="H4179" s="195">
        <f t="shared" ca="1" si="323"/>
        <v>0</v>
      </c>
      <c r="O4179" s="154"/>
      <c r="P4179" s="154"/>
    </row>
    <row r="4180" spans="3:16" hidden="1" outlineLevel="2">
      <c r="C4180" s="179">
        <v>4156</v>
      </c>
      <c r="D4180" s="195">
        <f t="shared" ca="1" si="324"/>
        <v>0.81130460087524903</v>
      </c>
      <c r="E4180" s="195">
        <f t="shared" ca="1" si="320"/>
        <v>294.16071863808298</v>
      </c>
      <c r="F4180" s="195">
        <f t="shared" ca="1" si="321"/>
        <v>283.35720907191205</v>
      </c>
      <c r="G4180" s="195">
        <f t="shared" ca="1" si="322"/>
        <v>44.160718638082983</v>
      </c>
      <c r="H4180" s="195">
        <f t="shared" ca="1" si="323"/>
        <v>33.357209071912052</v>
      </c>
      <c r="O4180" s="154"/>
      <c r="P4180" s="154"/>
    </row>
    <row r="4181" spans="3:16" hidden="1" outlineLevel="2">
      <c r="C4181" s="179">
        <v>4157</v>
      </c>
      <c r="D4181" s="195">
        <f t="shared" ca="1" si="324"/>
        <v>0.52251151158507381</v>
      </c>
      <c r="E4181" s="195">
        <f t="shared" ca="1" si="320"/>
        <v>276.07536981645626</v>
      </c>
      <c r="F4181" s="195">
        <f t="shared" ca="1" si="321"/>
        <v>270.59896116749633</v>
      </c>
      <c r="G4181" s="195">
        <f t="shared" ca="1" si="322"/>
        <v>26.075369816456259</v>
      </c>
      <c r="H4181" s="195">
        <f t="shared" ca="1" si="323"/>
        <v>20.598961167496327</v>
      </c>
      <c r="O4181" s="154"/>
      <c r="P4181" s="154"/>
    </row>
    <row r="4182" spans="3:16" hidden="1" outlineLevel="2">
      <c r="C4182" s="179">
        <v>4158</v>
      </c>
      <c r="D4182" s="195">
        <f t="shared" ca="1" si="324"/>
        <v>1.7081451241697887</v>
      </c>
      <c r="E4182" s="195">
        <f t="shared" ca="1" si="320"/>
        <v>358.23034930477519</v>
      </c>
      <c r="F4182" s="195">
        <f t="shared" ca="1" si="321"/>
        <v>326.94078762979024</v>
      </c>
      <c r="G4182" s="195">
        <f t="shared" ca="1" si="322"/>
        <v>108.23034930477519</v>
      </c>
      <c r="H4182" s="195">
        <f t="shared" ca="1" si="323"/>
        <v>76.940787629790236</v>
      </c>
      <c r="O4182" s="154"/>
      <c r="P4182" s="154"/>
    </row>
    <row r="4183" spans="3:16" hidden="1" outlineLevel="2">
      <c r="C4183" s="179">
        <v>4159</v>
      </c>
      <c r="D4183" s="195">
        <f t="shared" ca="1" si="324"/>
        <v>0.14876344540296627</v>
      </c>
      <c r="E4183" s="195">
        <f t="shared" ca="1" si="320"/>
        <v>254.31040649140598</v>
      </c>
      <c r="F4183" s="195">
        <f t="shared" ca="1" si="321"/>
        <v>254.93657057422311</v>
      </c>
      <c r="G4183" s="195">
        <f t="shared" ca="1" si="322"/>
        <v>4.3104064914059848</v>
      </c>
      <c r="H4183" s="195">
        <f t="shared" ca="1" si="323"/>
        <v>4.9365705742231114</v>
      </c>
      <c r="O4183" s="154"/>
      <c r="P4183" s="154"/>
    </row>
    <row r="4184" spans="3:16" hidden="1" outlineLevel="2">
      <c r="C4184" s="179">
        <v>4160</v>
      </c>
      <c r="D4184" s="195">
        <f t="shared" ca="1" si="324"/>
        <v>0.74348642748426919</v>
      </c>
      <c r="E4184" s="195">
        <f t="shared" ca="1" si="320"/>
        <v>289.81000796475132</v>
      </c>
      <c r="F4184" s="195">
        <f t="shared" ca="1" si="321"/>
        <v>280.30812904336472</v>
      </c>
      <c r="G4184" s="195">
        <f t="shared" ca="1" si="322"/>
        <v>39.810007964751321</v>
      </c>
      <c r="H4184" s="195">
        <f t="shared" ca="1" si="323"/>
        <v>30.308129043364715</v>
      </c>
      <c r="O4184" s="154"/>
      <c r="P4184" s="154"/>
    </row>
    <row r="4185" spans="3:16" hidden="1" outlineLevel="2">
      <c r="C4185" s="179">
        <v>4161</v>
      </c>
      <c r="D4185" s="195">
        <f t="shared" ca="1" si="324"/>
        <v>0.98570482345110777</v>
      </c>
      <c r="E4185" s="195">
        <f t="shared" ref="E4185:E4248" ca="1" si="325">$H$9 * EXP(($H$17 - $H$18 - ($H$11^2)/2)*$H$14 + $H$11*SQRT($H$14)*D4185)</f>
        <v>305.65124967014708</v>
      </c>
      <c r="F4185" s="195">
        <f t="shared" ref="F4185:F4248" ca="1" si="326">$H$9 * EXP(($H$17 - $H$18 - ($H$12^2)/2)*$H$14 + $H$12*SQRT($H$14)*D4185)</f>
        <v>291.3513598808446</v>
      </c>
      <c r="G4185" s="195">
        <f t="shared" ref="G4185:G4248" ca="1" si="327">MAX(E4185-$H$16, 0)</f>
        <v>55.651249670147081</v>
      </c>
      <c r="H4185" s="195">
        <f t="shared" ref="H4185:H4248" ca="1" si="328">MAX(F4185-$H$16, 0)</f>
        <v>41.351359880844598</v>
      </c>
      <c r="O4185" s="154"/>
      <c r="P4185" s="154"/>
    </row>
    <row r="4186" spans="3:16" hidden="1" outlineLevel="2">
      <c r="C4186" s="179">
        <v>4162</v>
      </c>
      <c r="D4186" s="195">
        <f t="shared" ref="D4186:D4249" ca="1" si="329">_xlfn.NORM.S.INV(RAND())</f>
        <v>-1.885293002831737</v>
      </c>
      <c r="E4186" s="195">
        <f t="shared" ca="1" si="325"/>
        <v>162.65664068950056</v>
      </c>
      <c r="F4186" s="195">
        <f t="shared" ca="1" si="326"/>
        <v>184.29297982056255</v>
      </c>
      <c r="G4186" s="195">
        <f t="shared" ca="1" si="327"/>
        <v>0</v>
      </c>
      <c r="H4186" s="195">
        <f t="shared" ca="1" si="328"/>
        <v>0</v>
      </c>
      <c r="O4186" s="154"/>
      <c r="P4186" s="154"/>
    </row>
    <row r="4187" spans="3:16" hidden="1" outlineLevel="2">
      <c r="C4187" s="179">
        <v>4163</v>
      </c>
      <c r="D4187" s="195">
        <f t="shared" ca="1" si="329"/>
        <v>0.10321472608636272</v>
      </c>
      <c r="E4187" s="195">
        <f t="shared" ca="1" si="325"/>
        <v>251.77801978854043</v>
      </c>
      <c r="F4187" s="195">
        <f t="shared" ca="1" si="326"/>
        <v>253.09084533370233</v>
      </c>
      <c r="G4187" s="195">
        <f t="shared" ca="1" si="327"/>
        <v>1.7780197885404334</v>
      </c>
      <c r="H4187" s="195">
        <f t="shared" ca="1" si="328"/>
        <v>3.0908453337023332</v>
      </c>
      <c r="O4187" s="154"/>
      <c r="P4187" s="154"/>
    </row>
    <row r="4188" spans="3:16" hidden="1" outlineLevel="2">
      <c r="C4188" s="179">
        <v>4164</v>
      </c>
      <c r="D4188" s="195">
        <f t="shared" ca="1" si="329"/>
        <v>-0.17523262640127826</v>
      </c>
      <c r="E4188" s="195">
        <f t="shared" ca="1" si="325"/>
        <v>236.83615516073306</v>
      </c>
      <c r="F4188" s="195">
        <f t="shared" ca="1" si="326"/>
        <v>242.09458059806786</v>
      </c>
      <c r="G4188" s="195">
        <f t="shared" ca="1" si="327"/>
        <v>0</v>
      </c>
      <c r="H4188" s="195">
        <f t="shared" ca="1" si="328"/>
        <v>0</v>
      </c>
      <c r="O4188" s="154"/>
      <c r="P4188" s="154"/>
    </row>
    <row r="4189" spans="3:16" hidden="1" outlineLevel="2">
      <c r="C4189" s="179">
        <v>4165</v>
      </c>
      <c r="D4189" s="195">
        <f t="shared" ca="1" si="329"/>
        <v>1.19074467418929</v>
      </c>
      <c r="E4189" s="195">
        <f t="shared" ca="1" si="325"/>
        <v>319.73585988147937</v>
      </c>
      <c r="F4189" s="195">
        <f t="shared" ca="1" si="326"/>
        <v>301.03889081614403</v>
      </c>
      <c r="G4189" s="195">
        <f t="shared" ca="1" si="327"/>
        <v>69.735859881479371</v>
      </c>
      <c r="H4189" s="195">
        <f t="shared" ca="1" si="328"/>
        <v>51.038890816144033</v>
      </c>
      <c r="O4189" s="154"/>
      <c r="P4189" s="154"/>
    </row>
    <row r="4190" spans="3:16" hidden="1" outlineLevel="2">
      <c r="C4190" s="179">
        <v>4166</v>
      </c>
      <c r="D4190" s="195">
        <f t="shared" ca="1" si="329"/>
        <v>0.39919031810847105</v>
      </c>
      <c r="E4190" s="195">
        <f t="shared" ca="1" si="325"/>
        <v>268.69537595385941</v>
      </c>
      <c r="F4190" s="195">
        <f t="shared" ca="1" si="326"/>
        <v>265.32745741188648</v>
      </c>
      <c r="G4190" s="195">
        <f t="shared" ca="1" si="327"/>
        <v>18.695375953859411</v>
      </c>
      <c r="H4190" s="195">
        <f t="shared" ca="1" si="328"/>
        <v>15.327457411886485</v>
      </c>
      <c r="O4190" s="154"/>
      <c r="P4190" s="154"/>
    </row>
    <row r="4191" spans="3:16" hidden="1" outlineLevel="2">
      <c r="C4191" s="179">
        <v>4167</v>
      </c>
      <c r="D4191" s="195">
        <f t="shared" ca="1" si="329"/>
        <v>-0.14927786836072482</v>
      </c>
      <c r="E4191" s="195">
        <f t="shared" ca="1" si="325"/>
        <v>238.19061135104428</v>
      </c>
      <c r="F4191" s="195">
        <f t="shared" ca="1" si="326"/>
        <v>243.09905089259752</v>
      </c>
      <c r="G4191" s="195">
        <f t="shared" ca="1" si="327"/>
        <v>0</v>
      </c>
      <c r="H4191" s="195">
        <f t="shared" ca="1" si="328"/>
        <v>0</v>
      </c>
      <c r="O4191" s="154"/>
      <c r="P4191" s="154"/>
    </row>
    <row r="4192" spans="3:16" hidden="1" outlineLevel="2">
      <c r="C4192" s="179">
        <v>4168</v>
      </c>
      <c r="D4192" s="195">
        <f t="shared" ca="1" si="329"/>
        <v>-7.1277360644705676E-2</v>
      </c>
      <c r="E4192" s="195">
        <f t="shared" ca="1" si="325"/>
        <v>242.30788665799645</v>
      </c>
      <c r="F4192" s="195">
        <f t="shared" ca="1" si="326"/>
        <v>246.14288616103062</v>
      </c>
      <c r="G4192" s="195">
        <f t="shared" ca="1" si="327"/>
        <v>0</v>
      </c>
      <c r="H4192" s="195">
        <f t="shared" ca="1" si="328"/>
        <v>0</v>
      </c>
      <c r="O4192" s="154"/>
      <c r="P4192" s="154"/>
    </row>
    <row r="4193" spans="3:16" hidden="1" outlineLevel="2">
      <c r="C4193" s="179">
        <v>4169</v>
      </c>
      <c r="D4193" s="195">
        <f t="shared" ca="1" si="329"/>
        <v>0.35017837948211794</v>
      </c>
      <c r="E4193" s="195">
        <f t="shared" ca="1" si="325"/>
        <v>265.81740206672811</v>
      </c>
      <c r="F4193" s="195">
        <f t="shared" ca="1" si="326"/>
        <v>263.26101646313219</v>
      </c>
      <c r="G4193" s="195">
        <f t="shared" ca="1" si="327"/>
        <v>15.817402066728107</v>
      </c>
      <c r="H4193" s="195">
        <f t="shared" ca="1" si="328"/>
        <v>13.261016463132194</v>
      </c>
      <c r="O4193" s="154"/>
      <c r="P4193" s="154"/>
    </row>
    <row r="4194" spans="3:16" hidden="1" outlineLevel="2">
      <c r="C4194" s="179">
        <v>4170</v>
      </c>
      <c r="D4194" s="195">
        <f t="shared" ca="1" si="329"/>
        <v>-0.36916307281376642</v>
      </c>
      <c r="E4194" s="195">
        <f t="shared" ca="1" si="325"/>
        <v>226.95664589973137</v>
      </c>
      <c r="F4194" s="195">
        <f t="shared" ca="1" si="326"/>
        <v>234.71951165759441</v>
      </c>
      <c r="G4194" s="195">
        <f t="shared" ca="1" si="327"/>
        <v>0</v>
      </c>
      <c r="H4194" s="195">
        <f t="shared" ca="1" si="328"/>
        <v>0</v>
      </c>
      <c r="O4194" s="154"/>
      <c r="P4194" s="154"/>
    </row>
    <row r="4195" spans="3:16" hidden="1" outlineLevel="2">
      <c r="C4195" s="179">
        <v>4171</v>
      </c>
      <c r="D4195" s="195">
        <f t="shared" ca="1" si="329"/>
        <v>-9.6506383826747394E-2</v>
      </c>
      <c r="E4195" s="195">
        <f t="shared" ca="1" si="325"/>
        <v>240.96843847576005</v>
      </c>
      <c r="F4195" s="195">
        <f t="shared" ca="1" si="326"/>
        <v>245.15421993729382</v>
      </c>
      <c r="G4195" s="195">
        <f t="shared" ca="1" si="327"/>
        <v>0</v>
      </c>
      <c r="H4195" s="195">
        <f t="shared" ca="1" si="328"/>
        <v>0</v>
      </c>
      <c r="O4195" s="154"/>
      <c r="P4195" s="154"/>
    </row>
    <row r="4196" spans="3:16" hidden="1" outlineLevel="2">
      <c r="C4196" s="179">
        <v>4172</v>
      </c>
      <c r="D4196" s="195">
        <f t="shared" ca="1" si="329"/>
        <v>-0.20891821607410579</v>
      </c>
      <c r="E4196" s="195">
        <f t="shared" ca="1" si="325"/>
        <v>235.08974176206792</v>
      </c>
      <c r="F4196" s="195">
        <f t="shared" ca="1" si="326"/>
        <v>240.79710714537106</v>
      </c>
      <c r="G4196" s="195">
        <f t="shared" ca="1" si="327"/>
        <v>0</v>
      </c>
      <c r="H4196" s="195">
        <f t="shared" ca="1" si="328"/>
        <v>0</v>
      </c>
      <c r="O4196" s="154"/>
      <c r="P4196" s="154"/>
    </row>
    <row r="4197" spans="3:16" hidden="1" outlineLevel="2">
      <c r="C4197" s="179">
        <v>4173</v>
      </c>
      <c r="D4197" s="195">
        <f t="shared" ca="1" si="329"/>
        <v>-0.89318724747105682</v>
      </c>
      <c r="E4197" s="195">
        <f t="shared" ca="1" si="325"/>
        <v>202.27389191136174</v>
      </c>
      <c r="F4197" s="195">
        <f t="shared" ca="1" si="326"/>
        <v>215.89559887310918</v>
      </c>
      <c r="G4197" s="195">
        <f t="shared" ca="1" si="327"/>
        <v>0</v>
      </c>
      <c r="H4197" s="195">
        <f t="shared" ca="1" si="328"/>
        <v>0</v>
      </c>
      <c r="O4197" s="154"/>
      <c r="P4197" s="154"/>
    </row>
    <row r="4198" spans="3:16" hidden="1" outlineLevel="2">
      <c r="C4198" s="179">
        <v>4174</v>
      </c>
      <c r="D4198" s="195">
        <f t="shared" ca="1" si="329"/>
        <v>-2.0049962260547187</v>
      </c>
      <c r="E4198" s="195">
        <f t="shared" ca="1" si="325"/>
        <v>158.4344279672714</v>
      </c>
      <c r="F4198" s="195">
        <f t="shared" ca="1" si="326"/>
        <v>180.80711743468493</v>
      </c>
      <c r="G4198" s="195">
        <f t="shared" ca="1" si="327"/>
        <v>0</v>
      </c>
      <c r="H4198" s="195">
        <f t="shared" ca="1" si="328"/>
        <v>0</v>
      </c>
      <c r="O4198" s="154"/>
      <c r="P4198" s="154"/>
    </row>
    <row r="4199" spans="3:16" hidden="1" outlineLevel="2">
      <c r="C4199" s="179">
        <v>4175</v>
      </c>
      <c r="D4199" s="195">
        <f t="shared" ca="1" si="329"/>
        <v>0.12777741800944339</v>
      </c>
      <c r="E4199" s="195">
        <f t="shared" ca="1" si="325"/>
        <v>253.14049080568103</v>
      </c>
      <c r="F4199" s="195">
        <f t="shared" ca="1" si="326"/>
        <v>254.08450849245736</v>
      </c>
      <c r="G4199" s="195">
        <f t="shared" ca="1" si="327"/>
        <v>3.1404908056810257</v>
      </c>
      <c r="H4199" s="195">
        <f t="shared" ca="1" si="328"/>
        <v>4.0845084924573598</v>
      </c>
      <c r="O4199" s="154"/>
      <c r="P4199" s="154"/>
    </row>
    <row r="4200" spans="3:16" hidden="1" outlineLevel="2">
      <c r="C4200" s="179">
        <v>4176</v>
      </c>
      <c r="D4200" s="195">
        <f t="shared" ca="1" si="329"/>
        <v>-1.3924383041855284</v>
      </c>
      <c r="E4200" s="195">
        <f t="shared" ca="1" si="325"/>
        <v>181.25944264970067</v>
      </c>
      <c r="F4200" s="195">
        <f t="shared" ca="1" si="326"/>
        <v>199.36766143244907</v>
      </c>
      <c r="G4200" s="195">
        <f t="shared" ca="1" si="327"/>
        <v>0</v>
      </c>
      <c r="H4200" s="195">
        <f t="shared" ca="1" si="328"/>
        <v>0</v>
      </c>
      <c r="O4200" s="154"/>
      <c r="P4200" s="154"/>
    </row>
    <row r="4201" spans="3:16" hidden="1" outlineLevel="2">
      <c r="C4201" s="179">
        <v>4177</v>
      </c>
      <c r="D4201" s="195">
        <f t="shared" ca="1" si="329"/>
        <v>1.8780869931471096</v>
      </c>
      <c r="E4201" s="195">
        <f t="shared" ca="1" si="325"/>
        <v>371.85913309830971</v>
      </c>
      <c r="F4201" s="195">
        <f t="shared" ca="1" si="326"/>
        <v>335.92552489618117</v>
      </c>
      <c r="G4201" s="195">
        <f t="shared" ca="1" si="327"/>
        <v>121.85913309830971</v>
      </c>
      <c r="H4201" s="195">
        <f t="shared" ca="1" si="328"/>
        <v>85.925524896181173</v>
      </c>
      <c r="O4201" s="154"/>
      <c r="P4201" s="154"/>
    </row>
    <row r="4202" spans="3:16" hidden="1" outlineLevel="2">
      <c r="C4202" s="179">
        <v>4178</v>
      </c>
      <c r="D4202" s="195">
        <f t="shared" ca="1" si="329"/>
        <v>-0.66103009300174775</v>
      </c>
      <c r="E4202" s="195">
        <f t="shared" ca="1" si="325"/>
        <v>212.85927117565311</v>
      </c>
      <c r="F4202" s="195">
        <f t="shared" ca="1" si="326"/>
        <v>224.04129990034235</v>
      </c>
      <c r="G4202" s="195">
        <f t="shared" ca="1" si="327"/>
        <v>0</v>
      </c>
      <c r="H4202" s="195">
        <f t="shared" ca="1" si="328"/>
        <v>0</v>
      </c>
      <c r="O4202" s="154"/>
      <c r="P4202" s="154"/>
    </row>
    <row r="4203" spans="3:16" hidden="1" outlineLevel="2">
      <c r="C4203" s="179">
        <v>4179</v>
      </c>
      <c r="D4203" s="195">
        <f t="shared" ca="1" si="329"/>
        <v>-7.186071634318919E-2</v>
      </c>
      <c r="E4203" s="195">
        <f t="shared" ca="1" si="325"/>
        <v>242.27683146509713</v>
      </c>
      <c r="F4203" s="195">
        <f t="shared" ca="1" si="326"/>
        <v>246.1199808516109</v>
      </c>
      <c r="G4203" s="195">
        <f t="shared" ca="1" si="327"/>
        <v>0</v>
      </c>
      <c r="H4203" s="195">
        <f t="shared" ca="1" si="328"/>
        <v>0</v>
      </c>
      <c r="O4203" s="154"/>
      <c r="P4203" s="154"/>
    </row>
    <row r="4204" spans="3:16" hidden="1" outlineLevel="2">
      <c r="C4204" s="179">
        <v>4180</v>
      </c>
      <c r="D4204" s="195">
        <f t="shared" ca="1" si="329"/>
        <v>0.87527344140399299</v>
      </c>
      <c r="E4204" s="195">
        <f t="shared" ca="1" si="325"/>
        <v>298.32432626609955</v>
      </c>
      <c r="F4204" s="195">
        <f t="shared" ca="1" si="326"/>
        <v>286.26361458981808</v>
      </c>
      <c r="G4204" s="195">
        <f t="shared" ca="1" si="327"/>
        <v>48.324326266099547</v>
      </c>
      <c r="H4204" s="195">
        <f t="shared" ca="1" si="328"/>
        <v>36.263614589818076</v>
      </c>
      <c r="O4204" s="154"/>
      <c r="P4204" s="154"/>
    </row>
    <row r="4205" spans="3:16" hidden="1" outlineLevel="2">
      <c r="C4205" s="179">
        <v>4181</v>
      </c>
      <c r="D4205" s="195">
        <f t="shared" ca="1" si="329"/>
        <v>1.1234602548512747</v>
      </c>
      <c r="E4205" s="195">
        <f t="shared" ca="1" si="325"/>
        <v>315.04383079406136</v>
      </c>
      <c r="F4205" s="195">
        <f t="shared" ca="1" si="326"/>
        <v>297.82490438271287</v>
      </c>
      <c r="G4205" s="195">
        <f t="shared" ca="1" si="327"/>
        <v>65.043830794061364</v>
      </c>
      <c r="H4205" s="195">
        <f t="shared" ca="1" si="328"/>
        <v>47.824904382712873</v>
      </c>
      <c r="O4205" s="154"/>
      <c r="P4205" s="154"/>
    </row>
    <row r="4206" spans="3:16" hidden="1" outlineLevel="2">
      <c r="C4206" s="179">
        <v>4182</v>
      </c>
      <c r="D4206" s="195">
        <f t="shared" ca="1" si="329"/>
        <v>-0.16211392047459969</v>
      </c>
      <c r="E4206" s="195">
        <f t="shared" ca="1" si="325"/>
        <v>237.51979304288713</v>
      </c>
      <c r="F4206" s="195">
        <f t="shared" ca="1" si="326"/>
        <v>242.6017653937985</v>
      </c>
      <c r="G4206" s="195">
        <f t="shared" ca="1" si="327"/>
        <v>0</v>
      </c>
      <c r="H4206" s="195">
        <f t="shared" ca="1" si="328"/>
        <v>0</v>
      </c>
      <c r="O4206" s="154"/>
      <c r="P4206" s="154"/>
    </row>
    <row r="4207" spans="3:16" hidden="1" outlineLevel="2">
      <c r="C4207" s="179">
        <v>4183</v>
      </c>
      <c r="D4207" s="195">
        <f t="shared" ca="1" si="329"/>
        <v>-1.2504856721119542</v>
      </c>
      <c r="E4207" s="195">
        <f t="shared" ca="1" si="325"/>
        <v>187.00186874320983</v>
      </c>
      <c r="F4207" s="195">
        <f t="shared" ca="1" si="326"/>
        <v>203.93391954884348</v>
      </c>
      <c r="G4207" s="195">
        <f t="shared" ca="1" si="327"/>
        <v>0</v>
      </c>
      <c r="H4207" s="195">
        <f t="shared" ca="1" si="328"/>
        <v>0</v>
      </c>
      <c r="O4207" s="154"/>
      <c r="P4207" s="154"/>
    </row>
    <row r="4208" spans="3:16" hidden="1" outlineLevel="2">
      <c r="C4208" s="179">
        <v>4184</v>
      </c>
      <c r="D4208" s="195">
        <f t="shared" ca="1" si="329"/>
        <v>0.5587806532699845</v>
      </c>
      <c r="E4208" s="195">
        <f t="shared" ca="1" si="325"/>
        <v>278.2841758659082</v>
      </c>
      <c r="F4208" s="195">
        <f t="shared" ca="1" si="326"/>
        <v>272.16916504076534</v>
      </c>
      <c r="G4208" s="195">
        <f t="shared" ca="1" si="327"/>
        <v>28.284175865908196</v>
      </c>
      <c r="H4208" s="195">
        <f t="shared" ca="1" si="328"/>
        <v>22.169165040765336</v>
      </c>
      <c r="O4208" s="154"/>
      <c r="P4208" s="154"/>
    </row>
    <row r="4209" spans="3:16" hidden="1" outlineLevel="2">
      <c r="C4209" s="179">
        <v>4185</v>
      </c>
      <c r="D4209" s="195">
        <f t="shared" ca="1" si="329"/>
        <v>0.25491605080389212</v>
      </c>
      <c r="E4209" s="195">
        <f t="shared" ca="1" si="325"/>
        <v>260.31149887784329</v>
      </c>
      <c r="F4209" s="195">
        <f t="shared" ca="1" si="326"/>
        <v>259.29049465961674</v>
      </c>
      <c r="G4209" s="195">
        <f t="shared" ca="1" si="327"/>
        <v>10.311498877843292</v>
      </c>
      <c r="H4209" s="195">
        <f t="shared" ca="1" si="328"/>
        <v>9.2904946596167406</v>
      </c>
      <c r="O4209" s="154"/>
      <c r="P4209" s="154"/>
    </row>
    <row r="4210" spans="3:16" hidden="1" outlineLevel="2">
      <c r="C4210" s="179">
        <v>4186</v>
      </c>
      <c r="D4210" s="195">
        <f t="shared" ca="1" si="329"/>
        <v>0.43031746155351563</v>
      </c>
      <c r="E4210" s="195">
        <f t="shared" ca="1" si="325"/>
        <v>270.53931461996507</v>
      </c>
      <c r="F4210" s="195">
        <f t="shared" ca="1" si="326"/>
        <v>266.64825364067866</v>
      </c>
      <c r="G4210" s="195">
        <f t="shared" ca="1" si="327"/>
        <v>20.539314619965069</v>
      </c>
      <c r="H4210" s="195">
        <f t="shared" ca="1" si="328"/>
        <v>16.648253640678661</v>
      </c>
      <c r="O4210" s="154"/>
      <c r="P4210" s="154"/>
    </row>
    <row r="4211" spans="3:16" hidden="1" outlineLevel="2">
      <c r="C4211" s="179">
        <v>4187</v>
      </c>
      <c r="D4211" s="195">
        <f t="shared" ca="1" si="329"/>
        <v>1.0434514586345403</v>
      </c>
      <c r="E4211" s="195">
        <f t="shared" ca="1" si="325"/>
        <v>309.55401080042463</v>
      </c>
      <c r="F4211" s="195">
        <f t="shared" ca="1" si="326"/>
        <v>294.04774117278356</v>
      </c>
      <c r="G4211" s="195">
        <f t="shared" ca="1" si="327"/>
        <v>59.554010800424635</v>
      </c>
      <c r="H4211" s="195">
        <f t="shared" ca="1" si="328"/>
        <v>44.04774117278356</v>
      </c>
      <c r="O4211" s="154"/>
      <c r="P4211" s="154"/>
    </row>
    <row r="4212" spans="3:16" hidden="1" outlineLevel="2">
      <c r="C4212" s="179">
        <v>4188</v>
      </c>
      <c r="D4212" s="195">
        <f t="shared" ca="1" si="329"/>
        <v>-9.405030886329438E-2</v>
      </c>
      <c r="E4212" s="195">
        <f t="shared" ca="1" si="325"/>
        <v>241.09850934314861</v>
      </c>
      <c r="F4212" s="195">
        <f t="shared" ca="1" si="326"/>
        <v>245.25029301696398</v>
      </c>
      <c r="G4212" s="195">
        <f t="shared" ca="1" si="327"/>
        <v>0</v>
      </c>
      <c r="H4212" s="195">
        <f t="shared" ca="1" si="328"/>
        <v>0</v>
      </c>
      <c r="O4212" s="154"/>
      <c r="P4212" s="154"/>
    </row>
    <row r="4213" spans="3:16" hidden="1" outlineLevel="2">
      <c r="C4213" s="179">
        <v>4189</v>
      </c>
      <c r="D4213" s="195">
        <f t="shared" ca="1" si="329"/>
        <v>-0.14839576443052321</v>
      </c>
      <c r="E4213" s="195">
        <f t="shared" ca="1" si="325"/>
        <v>238.23678004098167</v>
      </c>
      <c r="F4213" s="195">
        <f t="shared" ca="1" si="326"/>
        <v>243.13326216406591</v>
      </c>
      <c r="G4213" s="195">
        <f t="shared" ca="1" si="327"/>
        <v>0</v>
      </c>
      <c r="H4213" s="195">
        <f t="shared" ca="1" si="328"/>
        <v>0</v>
      </c>
      <c r="O4213" s="154"/>
      <c r="P4213" s="154"/>
    </row>
    <row r="4214" spans="3:16" hidden="1" outlineLevel="2">
      <c r="C4214" s="179">
        <v>4190</v>
      </c>
      <c r="D4214" s="195">
        <f t="shared" ca="1" si="329"/>
        <v>1.9501615413421363</v>
      </c>
      <c r="E4214" s="195">
        <f t="shared" ca="1" si="325"/>
        <v>377.79473426892434</v>
      </c>
      <c r="F4214" s="195">
        <f t="shared" ca="1" si="326"/>
        <v>339.81024465530322</v>
      </c>
      <c r="G4214" s="195">
        <f t="shared" ca="1" si="327"/>
        <v>127.79473426892434</v>
      </c>
      <c r="H4214" s="195">
        <f t="shared" ca="1" si="328"/>
        <v>89.810244655303222</v>
      </c>
      <c r="O4214" s="154"/>
      <c r="P4214" s="154"/>
    </row>
    <row r="4215" spans="3:16" hidden="1" outlineLevel="2">
      <c r="C4215" s="179">
        <v>4191</v>
      </c>
      <c r="D4215" s="195">
        <f t="shared" ca="1" si="329"/>
        <v>-0.84162737038790736</v>
      </c>
      <c r="E4215" s="195">
        <f t="shared" ca="1" si="325"/>
        <v>204.57838309335764</v>
      </c>
      <c r="F4215" s="195">
        <f t="shared" ca="1" si="326"/>
        <v>217.67871081256857</v>
      </c>
      <c r="G4215" s="195">
        <f t="shared" ca="1" si="327"/>
        <v>0</v>
      </c>
      <c r="H4215" s="195">
        <f t="shared" ca="1" si="328"/>
        <v>0</v>
      </c>
      <c r="O4215" s="154"/>
      <c r="P4215" s="154"/>
    </row>
    <row r="4216" spans="3:16" hidden="1" outlineLevel="2">
      <c r="C4216" s="179">
        <v>4192</v>
      </c>
      <c r="D4216" s="195">
        <f t="shared" ca="1" si="329"/>
        <v>0.44390720925563348</v>
      </c>
      <c r="E4216" s="195">
        <f t="shared" ca="1" si="325"/>
        <v>271.34831995447183</v>
      </c>
      <c r="F4216" s="195">
        <f t="shared" ca="1" si="326"/>
        <v>267.22695782451342</v>
      </c>
      <c r="G4216" s="195">
        <f t="shared" ca="1" si="327"/>
        <v>21.348319954471833</v>
      </c>
      <c r="H4216" s="195">
        <f t="shared" ca="1" si="328"/>
        <v>17.22695782451342</v>
      </c>
      <c r="O4216" s="154"/>
      <c r="P4216" s="154"/>
    </row>
    <row r="4217" spans="3:16" hidden="1" outlineLevel="2">
      <c r="C4217" s="179">
        <v>4193</v>
      </c>
      <c r="D4217" s="195">
        <f t="shared" ca="1" si="329"/>
        <v>0.23233842367595467</v>
      </c>
      <c r="E4217" s="195">
        <f t="shared" ca="1" si="325"/>
        <v>259.02337992630754</v>
      </c>
      <c r="F4217" s="195">
        <f t="shared" ca="1" si="326"/>
        <v>258.3582741488421</v>
      </c>
      <c r="G4217" s="195">
        <f t="shared" ca="1" si="327"/>
        <v>9.0233799263075412</v>
      </c>
      <c r="H4217" s="195">
        <f t="shared" ca="1" si="328"/>
        <v>8.3582741488420993</v>
      </c>
      <c r="O4217" s="154"/>
      <c r="P4217" s="154"/>
    </row>
    <row r="4218" spans="3:16" hidden="1" outlineLevel="2">
      <c r="C4218" s="179">
        <v>4194</v>
      </c>
      <c r="D4218" s="195">
        <f t="shared" ca="1" si="329"/>
        <v>-1.2538990081830506</v>
      </c>
      <c r="E4218" s="195">
        <f t="shared" ca="1" si="325"/>
        <v>186.86167674587583</v>
      </c>
      <c r="F4218" s="195">
        <f t="shared" ca="1" si="326"/>
        <v>203.82290346118845</v>
      </c>
      <c r="G4218" s="195">
        <f t="shared" ca="1" si="327"/>
        <v>0</v>
      </c>
      <c r="H4218" s="195">
        <f t="shared" ca="1" si="328"/>
        <v>0</v>
      </c>
      <c r="O4218" s="154"/>
      <c r="P4218" s="154"/>
    </row>
    <row r="4219" spans="3:16" hidden="1" outlineLevel="2">
      <c r="C4219" s="179">
        <v>4195</v>
      </c>
      <c r="D4219" s="195">
        <f t="shared" ca="1" si="329"/>
        <v>0.64448988336119051</v>
      </c>
      <c r="E4219" s="195">
        <f t="shared" ca="1" si="325"/>
        <v>283.57438492859836</v>
      </c>
      <c r="F4219" s="195">
        <f t="shared" ca="1" si="326"/>
        <v>275.91608646423435</v>
      </c>
      <c r="G4219" s="195">
        <f t="shared" ca="1" si="327"/>
        <v>33.574384928598363</v>
      </c>
      <c r="H4219" s="195">
        <f t="shared" ca="1" si="328"/>
        <v>25.916086464234354</v>
      </c>
      <c r="O4219" s="154"/>
      <c r="P4219" s="154"/>
    </row>
    <row r="4220" spans="3:16" hidden="1" outlineLevel="2">
      <c r="C4220" s="179">
        <v>4196</v>
      </c>
      <c r="D4220" s="195">
        <f t="shared" ca="1" si="329"/>
        <v>9.0298246899475312E-2</v>
      </c>
      <c r="E4220" s="195">
        <f t="shared" ca="1" si="325"/>
        <v>251.06449852032759</v>
      </c>
      <c r="F4220" s="195">
        <f t="shared" ca="1" si="326"/>
        <v>252.56987995843861</v>
      </c>
      <c r="G4220" s="195">
        <f t="shared" ca="1" si="327"/>
        <v>1.0644985203275894</v>
      </c>
      <c r="H4220" s="195">
        <f t="shared" ca="1" si="328"/>
        <v>2.5698799584386052</v>
      </c>
      <c r="O4220" s="154"/>
      <c r="P4220" s="154"/>
    </row>
    <row r="4221" spans="3:16" hidden="1" outlineLevel="2">
      <c r="C4221" s="179">
        <v>4197</v>
      </c>
      <c r="D4221" s="195">
        <f t="shared" ca="1" si="329"/>
        <v>-0.76790600864067293</v>
      </c>
      <c r="E4221" s="195">
        <f t="shared" ca="1" si="325"/>
        <v>207.91907328089343</v>
      </c>
      <c r="F4221" s="195">
        <f t="shared" ca="1" si="326"/>
        <v>220.25385306459484</v>
      </c>
      <c r="G4221" s="195">
        <f t="shared" ca="1" si="327"/>
        <v>0</v>
      </c>
      <c r="H4221" s="195">
        <f t="shared" ca="1" si="328"/>
        <v>0</v>
      </c>
      <c r="O4221" s="154"/>
      <c r="P4221" s="154"/>
    </row>
    <row r="4222" spans="3:16" hidden="1" outlineLevel="2">
      <c r="C4222" s="179">
        <v>4198</v>
      </c>
      <c r="D4222" s="195">
        <f t="shared" ca="1" si="329"/>
        <v>-0.17143686039138956</v>
      </c>
      <c r="E4222" s="195">
        <f t="shared" ca="1" si="325"/>
        <v>237.03375637743784</v>
      </c>
      <c r="F4222" s="195">
        <f t="shared" ca="1" si="326"/>
        <v>242.24122032163376</v>
      </c>
      <c r="G4222" s="195">
        <f t="shared" ca="1" si="327"/>
        <v>0</v>
      </c>
      <c r="H4222" s="195">
        <f t="shared" ca="1" si="328"/>
        <v>0</v>
      </c>
      <c r="O4222" s="154"/>
      <c r="P4222" s="154"/>
    </row>
    <row r="4223" spans="3:16" hidden="1" outlineLevel="2">
      <c r="C4223" s="179">
        <v>4199</v>
      </c>
      <c r="D4223" s="195">
        <f t="shared" ca="1" si="329"/>
        <v>-0.47776659847695246</v>
      </c>
      <c r="E4223" s="195">
        <f t="shared" ca="1" si="325"/>
        <v>221.60513202698053</v>
      </c>
      <c r="F4223" s="195">
        <f t="shared" ca="1" si="326"/>
        <v>230.68796160873518</v>
      </c>
      <c r="G4223" s="195">
        <f t="shared" ca="1" si="327"/>
        <v>0</v>
      </c>
      <c r="H4223" s="195">
        <f t="shared" ca="1" si="328"/>
        <v>0</v>
      </c>
      <c r="O4223" s="154"/>
      <c r="P4223" s="154"/>
    </row>
    <row r="4224" spans="3:16" hidden="1" outlineLevel="2">
      <c r="C4224" s="179">
        <v>4200</v>
      </c>
      <c r="D4224" s="195">
        <f t="shared" ca="1" si="329"/>
        <v>-0.20522288136445646</v>
      </c>
      <c r="E4224" s="195">
        <f t="shared" ca="1" si="325"/>
        <v>235.28069404182963</v>
      </c>
      <c r="F4224" s="195">
        <f t="shared" ca="1" si="326"/>
        <v>240.9391007225037</v>
      </c>
      <c r="G4224" s="195">
        <f t="shared" ca="1" si="327"/>
        <v>0</v>
      </c>
      <c r="H4224" s="195">
        <f t="shared" ca="1" si="328"/>
        <v>0</v>
      </c>
      <c r="O4224" s="154"/>
      <c r="P4224" s="154"/>
    </row>
    <row r="4225" spans="3:16" hidden="1" outlineLevel="2">
      <c r="C4225" s="179">
        <v>4201</v>
      </c>
      <c r="D4225" s="195">
        <f t="shared" ca="1" si="329"/>
        <v>-0.20449538673598824</v>
      </c>
      <c r="E4225" s="195">
        <f t="shared" ca="1" si="325"/>
        <v>235.31830478042113</v>
      </c>
      <c r="F4225" s="195">
        <f t="shared" ca="1" si="326"/>
        <v>240.96706463373988</v>
      </c>
      <c r="G4225" s="195">
        <f t="shared" ca="1" si="327"/>
        <v>0</v>
      </c>
      <c r="H4225" s="195">
        <f t="shared" ca="1" si="328"/>
        <v>0</v>
      </c>
      <c r="O4225" s="154"/>
      <c r="P4225" s="154"/>
    </row>
    <row r="4226" spans="3:16" hidden="1" outlineLevel="2">
      <c r="C4226" s="179">
        <v>4202</v>
      </c>
      <c r="D4226" s="195">
        <f t="shared" ca="1" si="329"/>
        <v>0.20079419526378267</v>
      </c>
      <c r="E4226" s="195">
        <f t="shared" ca="1" si="325"/>
        <v>257.2343573667427</v>
      </c>
      <c r="F4226" s="195">
        <f t="shared" ca="1" si="326"/>
        <v>257.06143636053639</v>
      </c>
      <c r="G4226" s="195">
        <f t="shared" ca="1" si="327"/>
        <v>7.2343573667426995</v>
      </c>
      <c r="H4226" s="195">
        <f t="shared" ca="1" si="328"/>
        <v>7.0614363605363906</v>
      </c>
      <c r="O4226" s="154"/>
      <c r="P4226" s="154"/>
    </row>
    <row r="4227" spans="3:16" hidden="1" outlineLevel="2">
      <c r="C4227" s="179">
        <v>4203</v>
      </c>
      <c r="D4227" s="195">
        <f t="shared" ca="1" si="329"/>
        <v>-7.489783100079675E-2</v>
      </c>
      <c r="E4227" s="195">
        <f t="shared" ca="1" si="325"/>
        <v>242.11521364409808</v>
      </c>
      <c r="F4227" s="195">
        <f t="shared" ca="1" si="326"/>
        <v>246.00076376799487</v>
      </c>
      <c r="G4227" s="195">
        <f t="shared" ca="1" si="327"/>
        <v>0</v>
      </c>
      <c r="H4227" s="195">
        <f t="shared" ca="1" si="328"/>
        <v>0</v>
      </c>
      <c r="O4227" s="154"/>
      <c r="P4227" s="154"/>
    </row>
    <row r="4228" spans="3:16" hidden="1" outlineLevel="2">
      <c r="C4228" s="179">
        <v>4204</v>
      </c>
      <c r="D4228" s="195">
        <f t="shared" ca="1" si="329"/>
        <v>2.0129384899512601</v>
      </c>
      <c r="E4228" s="195">
        <f t="shared" ca="1" si="325"/>
        <v>383.04179080161305</v>
      </c>
      <c r="F4228" s="195">
        <f t="shared" ca="1" si="326"/>
        <v>343.23042318516985</v>
      </c>
      <c r="G4228" s="195">
        <f t="shared" ca="1" si="327"/>
        <v>133.04179080161305</v>
      </c>
      <c r="H4228" s="195">
        <f t="shared" ca="1" si="328"/>
        <v>93.230423185169855</v>
      </c>
      <c r="O4228" s="154"/>
      <c r="P4228" s="154"/>
    </row>
    <row r="4229" spans="3:16" hidden="1" outlineLevel="2">
      <c r="C4229" s="179">
        <v>4205</v>
      </c>
      <c r="D4229" s="195">
        <f t="shared" ca="1" si="329"/>
        <v>-0.96316505434301591</v>
      </c>
      <c r="E4229" s="195">
        <f t="shared" ca="1" si="325"/>
        <v>199.18767236429883</v>
      </c>
      <c r="F4229" s="195">
        <f t="shared" ca="1" si="326"/>
        <v>213.49887550353967</v>
      </c>
      <c r="G4229" s="195">
        <f t="shared" ca="1" si="327"/>
        <v>0</v>
      </c>
      <c r="H4229" s="195">
        <f t="shared" ca="1" si="328"/>
        <v>0</v>
      </c>
      <c r="O4229" s="154"/>
      <c r="P4229" s="154"/>
    </row>
    <row r="4230" spans="3:16" hidden="1" outlineLevel="2">
      <c r="C4230" s="179">
        <v>4206</v>
      </c>
      <c r="D4230" s="195">
        <f t="shared" ca="1" si="329"/>
        <v>1.3837554160182053</v>
      </c>
      <c r="E4230" s="195">
        <f t="shared" ca="1" si="325"/>
        <v>333.58666782828226</v>
      </c>
      <c r="F4230" s="195">
        <f t="shared" ca="1" si="326"/>
        <v>310.45221370929579</v>
      </c>
      <c r="G4230" s="195">
        <f t="shared" ca="1" si="327"/>
        <v>83.586667828282259</v>
      </c>
      <c r="H4230" s="195">
        <f t="shared" ca="1" si="328"/>
        <v>60.452213709295791</v>
      </c>
      <c r="O4230" s="154"/>
      <c r="P4230" s="154"/>
    </row>
    <row r="4231" spans="3:16" hidden="1" outlineLevel="2">
      <c r="C4231" s="179">
        <v>4207</v>
      </c>
      <c r="D4231" s="195">
        <f t="shared" ca="1" si="329"/>
        <v>-1.1477077382344276</v>
      </c>
      <c r="E4231" s="195">
        <f t="shared" ca="1" si="325"/>
        <v>191.27277194574799</v>
      </c>
      <c r="F4231" s="195">
        <f t="shared" ca="1" si="326"/>
        <v>207.30516348153699</v>
      </c>
      <c r="G4231" s="195">
        <f t="shared" ca="1" si="327"/>
        <v>0</v>
      </c>
      <c r="H4231" s="195">
        <f t="shared" ca="1" si="328"/>
        <v>0</v>
      </c>
      <c r="O4231" s="154"/>
      <c r="P4231" s="154"/>
    </row>
    <row r="4232" spans="3:16" hidden="1" outlineLevel="2">
      <c r="C4232" s="179">
        <v>4208</v>
      </c>
      <c r="D4232" s="195">
        <f t="shared" ca="1" si="329"/>
        <v>0.20883165895025202</v>
      </c>
      <c r="E4232" s="195">
        <f t="shared" ca="1" si="325"/>
        <v>257.68902348950883</v>
      </c>
      <c r="F4232" s="195">
        <f t="shared" ca="1" si="326"/>
        <v>257.39125108933644</v>
      </c>
      <c r="G4232" s="195">
        <f t="shared" ca="1" si="327"/>
        <v>7.689023489508827</v>
      </c>
      <c r="H4232" s="195">
        <f t="shared" ca="1" si="328"/>
        <v>7.3912510893364356</v>
      </c>
      <c r="O4232" s="154"/>
      <c r="P4232" s="154"/>
    </row>
    <row r="4233" spans="3:16" hidden="1" outlineLevel="2">
      <c r="C4233" s="179">
        <v>4209</v>
      </c>
      <c r="D4233" s="195">
        <f t="shared" ca="1" si="329"/>
        <v>2.9901600743456123E-2</v>
      </c>
      <c r="E4233" s="195">
        <f t="shared" ca="1" si="325"/>
        <v>247.75485803332251</v>
      </c>
      <c r="F4233" s="195">
        <f t="shared" ca="1" si="326"/>
        <v>250.14807312666807</v>
      </c>
      <c r="G4233" s="195">
        <f t="shared" ca="1" si="327"/>
        <v>0</v>
      </c>
      <c r="H4233" s="195">
        <f t="shared" ca="1" si="328"/>
        <v>0.14807312666806638</v>
      </c>
      <c r="O4233" s="154"/>
      <c r="P4233" s="154"/>
    </row>
    <row r="4234" spans="3:16" hidden="1" outlineLevel="2">
      <c r="C4234" s="179">
        <v>4210</v>
      </c>
      <c r="D4234" s="195">
        <f t="shared" ca="1" si="329"/>
        <v>-1.5909290883151623</v>
      </c>
      <c r="E4234" s="195">
        <f t="shared" ca="1" si="325"/>
        <v>173.52433525835366</v>
      </c>
      <c r="F4234" s="195">
        <f t="shared" ca="1" si="326"/>
        <v>193.15363736186674</v>
      </c>
      <c r="G4234" s="195">
        <f t="shared" ca="1" si="327"/>
        <v>0</v>
      </c>
      <c r="H4234" s="195">
        <f t="shared" ca="1" si="328"/>
        <v>0</v>
      </c>
      <c r="O4234" s="154"/>
      <c r="P4234" s="154"/>
    </row>
    <row r="4235" spans="3:16" hidden="1" outlineLevel="2">
      <c r="C4235" s="179">
        <v>4211</v>
      </c>
      <c r="D4235" s="195">
        <f t="shared" ca="1" si="329"/>
        <v>1.0955521196120968</v>
      </c>
      <c r="E4235" s="195">
        <f t="shared" ca="1" si="325"/>
        <v>313.11793833694668</v>
      </c>
      <c r="F4235" s="195">
        <f t="shared" ca="1" si="326"/>
        <v>296.50190067480128</v>
      </c>
      <c r="G4235" s="195">
        <f t="shared" ca="1" si="327"/>
        <v>63.117938336946679</v>
      </c>
      <c r="H4235" s="195">
        <f t="shared" ca="1" si="328"/>
        <v>46.501900674801277</v>
      </c>
      <c r="O4235" s="154"/>
      <c r="P4235" s="154"/>
    </row>
    <row r="4236" spans="3:16" hidden="1" outlineLevel="2">
      <c r="C4236" s="179">
        <v>4212</v>
      </c>
      <c r="D4236" s="195">
        <f t="shared" ca="1" si="329"/>
        <v>0.51835816152847636</v>
      </c>
      <c r="E4236" s="195">
        <f t="shared" ca="1" si="325"/>
        <v>275.82355045192543</v>
      </c>
      <c r="F4236" s="195">
        <f t="shared" ca="1" si="326"/>
        <v>270.4197288044578</v>
      </c>
      <c r="G4236" s="195">
        <f t="shared" ca="1" si="327"/>
        <v>25.823550451925428</v>
      </c>
      <c r="H4236" s="195">
        <f t="shared" ca="1" si="328"/>
        <v>20.419728804457804</v>
      </c>
      <c r="O4236" s="154"/>
      <c r="P4236" s="154"/>
    </row>
    <row r="4237" spans="3:16" hidden="1" outlineLevel="2">
      <c r="C4237" s="179">
        <v>4213</v>
      </c>
      <c r="D4237" s="195">
        <f t="shared" ca="1" si="329"/>
        <v>-4.9426167938137387E-2</v>
      </c>
      <c r="E4237" s="195">
        <f t="shared" ca="1" si="325"/>
        <v>243.47401598489526</v>
      </c>
      <c r="F4237" s="195">
        <f t="shared" ca="1" si="326"/>
        <v>247.00240468225417</v>
      </c>
      <c r="G4237" s="195">
        <f t="shared" ca="1" si="327"/>
        <v>0</v>
      </c>
      <c r="H4237" s="195">
        <f t="shared" ca="1" si="328"/>
        <v>0</v>
      </c>
      <c r="O4237" s="154"/>
      <c r="P4237" s="154"/>
    </row>
    <row r="4238" spans="3:16" hidden="1" outlineLevel="2">
      <c r="C4238" s="179">
        <v>4214</v>
      </c>
      <c r="D4238" s="195">
        <f t="shared" ca="1" si="329"/>
        <v>-2.2655918582248935</v>
      </c>
      <c r="E4238" s="195">
        <f t="shared" ca="1" si="325"/>
        <v>149.61777199306997</v>
      </c>
      <c r="F4238" s="195">
        <f t="shared" ca="1" si="326"/>
        <v>173.4446687344292</v>
      </c>
      <c r="G4238" s="195">
        <f t="shared" ca="1" si="327"/>
        <v>0</v>
      </c>
      <c r="H4238" s="195">
        <f t="shared" ca="1" si="328"/>
        <v>0</v>
      </c>
      <c r="O4238" s="154"/>
      <c r="P4238" s="154"/>
    </row>
    <row r="4239" spans="3:16" hidden="1" outlineLevel="2">
      <c r="C4239" s="179">
        <v>4215</v>
      </c>
      <c r="D4239" s="195">
        <f t="shared" ca="1" si="329"/>
        <v>-1.3347033379676962</v>
      </c>
      <c r="E4239" s="195">
        <f t="shared" ca="1" si="325"/>
        <v>183.57341470569835</v>
      </c>
      <c r="F4239" s="195">
        <f t="shared" ca="1" si="326"/>
        <v>201.21238288399491</v>
      </c>
      <c r="G4239" s="195">
        <f t="shared" ca="1" si="327"/>
        <v>0</v>
      </c>
      <c r="H4239" s="195">
        <f t="shared" ca="1" si="328"/>
        <v>0</v>
      </c>
      <c r="O4239" s="154"/>
      <c r="P4239" s="154"/>
    </row>
    <row r="4240" spans="3:16" hidden="1" outlineLevel="2">
      <c r="C4240" s="179">
        <v>4216</v>
      </c>
      <c r="D4240" s="195">
        <f t="shared" ca="1" si="329"/>
        <v>-0.33600602535166169</v>
      </c>
      <c r="E4240" s="195">
        <f t="shared" ca="1" si="325"/>
        <v>228.61609038867456</v>
      </c>
      <c r="F4240" s="195">
        <f t="shared" ca="1" si="326"/>
        <v>235.96434089392579</v>
      </c>
      <c r="G4240" s="195">
        <f t="shared" ca="1" si="327"/>
        <v>0</v>
      </c>
      <c r="H4240" s="195">
        <f t="shared" ca="1" si="328"/>
        <v>0</v>
      </c>
      <c r="O4240" s="154"/>
      <c r="P4240" s="154"/>
    </row>
    <row r="4241" spans="3:16" hidden="1" outlineLevel="2">
      <c r="C4241" s="179">
        <v>4217</v>
      </c>
      <c r="D4241" s="195">
        <f t="shared" ca="1" si="329"/>
        <v>-1.4503390050761704</v>
      </c>
      <c r="E4241" s="195">
        <f t="shared" ca="1" si="325"/>
        <v>178.96812142437068</v>
      </c>
      <c r="F4241" s="195">
        <f t="shared" ca="1" si="326"/>
        <v>197.53462971008727</v>
      </c>
      <c r="G4241" s="195">
        <f t="shared" ca="1" si="327"/>
        <v>0</v>
      </c>
      <c r="H4241" s="195">
        <f t="shared" ca="1" si="328"/>
        <v>0</v>
      </c>
      <c r="O4241" s="154"/>
      <c r="P4241" s="154"/>
    </row>
    <row r="4242" spans="3:16" hidden="1" outlineLevel="2">
      <c r="C4242" s="179">
        <v>4218</v>
      </c>
      <c r="D4242" s="195">
        <f t="shared" ca="1" si="329"/>
        <v>-1.0568962016700338</v>
      </c>
      <c r="E4242" s="195">
        <f t="shared" ca="1" si="325"/>
        <v>195.12751226704955</v>
      </c>
      <c r="F4242" s="195">
        <f t="shared" ca="1" si="326"/>
        <v>210.33024009357402</v>
      </c>
      <c r="G4242" s="195">
        <f t="shared" ca="1" si="327"/>
        <v>0</v>
      </c>
      <c r="H4242" s="195">
        <f t="shared" ca="1" si="328"/>
        <v>0</v>
      </c>
      <c r="O4242" s="154"/>
      <c r="P4242" s="154"/>
    </row>
    <row r="4243" spans="3:16" hidden="1" outlineLevel="2">
      <c r="C4243" s="179">
        <v>4219</v>
      </c>
      <c r="D4243" s="195">
        <f t="shared" ca="1" si="329"/>
        <v>1.2826463678818536</v>
      </c>
      <c r="E4243" s="195">
        <f t="shared" ca="1" si="325"/>
        <v>326.25766773298096</v>
      </c>
      <c r="F4243" s="195">
        <f t="shared" ca="1" si="326"/>
        <v>305.4848882786373</v>
      </c>
      <c r="G4243" s="195">
        <f t="shared" ca="1" si="327"/>
        <v>76.257667732980963</v>
      </c>
      <c r="H4243" s="195">
        <f t="shared" ca="1" si="328"/>
        <v>55.4848882786373</v>
      </c>
      <c r="O4243" s="154"/>
      <c r="P4243" s="154"/>
    </row>
    <row r="4244" spans="3:16" hidden="1" outlineLevel="2">
      <c r="C4244" s="179">
        <v>4220</v>
      </c>
      <c r="D4244" s="195">
        <f t="shared" ca="1" si="329"/>
        <v>1.3423354673613681</v>
      </c>
      <c r="E4244" s="195">
        <f t="shared" ca="1" si="325"/>
        <v>330.56459701859734</v>
      </c>
      <c r="F4244" s="195">
        <f t="shared" ca="1" si="326"/>
        <v>308.40762518993978</v>
      </c>
      <c r="G4244" s="195">
        <f t="shared" ca="1" si="327"/>
        <v>80.56459701859734</v>
      </c>
      <c r="H4244" s="195">
        <f t="shared" ca="1" si="328"/>
        <v>58.407625189939779</v>
      </c>
      <c r="O4244" s="154"/>
      <c r="P4244" s="154"/>
    </row>
    <row r="4245" spans="3:16" hidden="1" outlineLevel="2">
      <c r="C4245" s="179">
        <v>4221</v>
      </c>
      <c r="D4245" s="195">
        <f t="shared" ca="1" si="329"/>
        <v>-1.6324857874133791</v>
      </c>
      <c r="E4245" s="195">
        <f t="shared" ca="1" si="325"/>
        <v>171.94715506999739</v>
      </c>
      <c r="F4245" s="195">
        <f t="shared" ca="1" si="326"/>
        <v>191.87737252659957</v>
      </c>
      <c r="G4245" s="195">
        <f t="shared" ca="1" si="327"/>
        <v>0</v>
      </c>
      <c r="H4245" s="195">
        <f t="shared" ca="1" si="328"/>
        <v>0</v>
      </c>
      <c r="O4245" s="154"/>
      <c r="P4245" s="154"/>
    </row>
    <row r="4246" spans="3:16" hidden="1" outlineLevel="2">
      <c r="C4246" s="179">
        <v>4222</v>
      </c>
      <c r="D4246" s="195">
        <f t="shared" ca="1" si="329"/>
        <v>0.74218549912990728</v>
      </c>
      <c r="E4246" s="195">
        <f t="shared" ca="1" si="325"/>
        <v>289.72718214167162</v>
      </c>
      <c r="F4246" s="195">
        <f t="shared" ca="1" si="326"/>
        <v>280.24996164429325</v>
      </c>
      <c r="G4246" s="195">
        <f t="shared" ca="1" si="327"/>
        <v>39.727182141671619</v>
      </c>
      <c r="H4246" s="195">
        <f t="shared" ca="1" si="328"/>
        <v>30.249961644293251</v>
      </c>
      <c r="O4246" s="154"/>
      <c r="P4246" s="154"/>
    </row>
    <row r="4247" spans="3:16" hidden="1" outlineLevel="2">
      <c r="C4247" s="179">
        <v>4223</v>
      </c>
      <c r="D4247" s="195">
        <f t="shared" ca="1" si="329"/>
        <v>0.25072329890452083</v>
      </c>
      <c r="E4247" s="195">
        <f t="shared" ca="1" si="325"/>
        <v>260.07180686504176</v>
      </c>
      <c r="F4247" s="195">
        <f t="shared" ca="1" si="326"/>
        <v>259.11712377497736</v>
      </c>
      <c r="G4247" s="195">
        <f t="shared" ca="1" si="327"/>
        <v>10.071806865041765</v>
      </c>
      <c r="H4247" s="195">
        <f t="shared" ca="1" si="328"/>
        <v>9.1171237749773582</v>
      </c>
      <c r="O4247" s="154"/>
      <c r="P4247" s="154"/>
    </row>
    <row r="4248" spans="3:16" hidden="1" outlineLevel="2">
      <c r="C4248" s="179">
        <v>4224</v>
      </c>
      <c r="D4248" s="195">
        <f t="shared" ca="1" si="329"/>
        <v>0.57516448550262045</v>
      </c>
      <c r="E4248" s="195">
        <f t="shared" ca="1" si="325"/>
        <v>279.28774429493325</v>
      </c>
      <c r="F4248" s="195">
        <f t="shared" ca="1" si="326"/>
        <v>272.88145648208035</v>
      </c>
      <c r="G4248" s="195">
        <f t="shared" ca="1" si="327"/>
        <v>29.287744294933248</v>
      </c>
      <c r="H4248" s="195">
        <f t="shared" ca="1" si="328"/>
        <v>22.881456482080353</v>
      </c>
      <c r="O4248" s="154"/>
      <c r="P4248" s="154"/>
    </row>
    <row r="4249" spans="3:16" hidden="1" outlineLevel="2">
      <c r="C4249" s="179">
        <v>4225</v>
      </c>
      <c r="D4249" s="195">
        <f t="shared" ca="1" si="329"/>
        <v>-1.3369902922016323</v>
      </c>
      <c r="E4249" s="195">
        <f t="shared" ref="E4249:E4312" ca="1" si="330">$H$9 * EXP(($H$17 - $H$18 - ($H$11^2)/2)*$H$14 + $H$11*SQRT($H$14)*D4249)</f>
        <v>183.4811959577826</v>
      </c>
      <c r="F4249" s="195">
        <f t="shared" ref="F4249:F4312" ca="1" si="331">$H$9 * EXP(($H$17 - $H$18 - ($H$12^2)/2)*$H$14 + $H$12*SQRT($H$14)*D4249)</f>
        <v>201.13898752559226</v>
      </c>
      <c r="G4249" s="195">
        <f t="shared" ref="G4249:G4312" ca="1" si="332">MAX(E4249-$H$16, 0)</f>
        <v>0</v>
      </c>
      <c r="H4249" s="195">
        <f t="shared" ref="H4249:H4312" ca="1" si="333">MAX(F4249-$H$16, 0)</f>
        <v>0</v>
      </c>
      <c r="O4249" s="154"/>
      <c r="P4249" s="154"/>
    </row>
    <row r="4250" spans="3:16" hidden="1" outlineLevel="2">
      <c r="C4250" s="179">
        <v>4226</v>
      </c>
      <c r="D4250" s="195">
        <f t="shared" ref="D4250:D4313" ca="1" si="334">_xlfn.NORM.S.INV(RAND())</f>
        <v>-0.69380562979909421</v>
      </c>
      <c r="E4250" s="195">
        <f t="shared" ca="1" si="330"/>
        <v>211.33191386170492</v>
      </c>
      <c r="F4250" s="195">
        <f t="shared" ca="1" si="331"/>
        <v>222.87293459221553</v>
      </c>
      <c r="G4250" s="195">
        <f t="shared" ca="1" si="332"/>
        <v>0</v>
      </c>
      <c r="H4250" s="195">
        <f t="shared" ca="1" si="333"/>
        <v>0</v>
      </c>
      <c r="O4250" s="154"/>
      <c r="P4250" s="154"/>
    </row>
    <row r="4251" spans="3:16" hidden="1" outlineLevel="2">
      <c r="C4251" s="179">
        <v>4227</v>
      </c>
      <c r="D4251" s="195">
        <f t="shared" ca="1" si="334"/>
        <v>-1.40998147801688</v>
      </c>
      <c r="E4251" s="195">
        <f t="shared" ca="1" si="330"/>
        <v>180.5621210010539</v>
      </c>
      <c r="F4251" s="195">
        <f t="shared" ca="1" si="331"/>
        <v>198.81048729660864</v>
      </c>
      <c r="G4251" s="195">
        <f t="shared" ca="1" si="332"/>
        <v>0</v>
      </c>
      <c r="H4251" s="195">
        <f t="shared" ca="1" si="333"/>
        <v>0</v>
      </c>
      <c r="O4251" s="154"/>
      <c r="P4251" s="154"/>
    </row>
    <row r="4252" spans="3:16" hidden="1" outlineLevel="2">
      <c r="C4252" s="179">
        <v>4228</v>
      </c>
      <c r="D4252" s="195">
        <f t="shared" ca="1" si="334"/>
        <v>-1.1534014936558563</v>
      </c>
      <c r="E4252" s="195">
        <f t="shared" ca="1" si="330"/>
        <v>191.03363790416961</v>
      </c>
      <c r="F4252" s="195">
        <f t="shared" ca="1" si="331"/>
        <v>207.11695146728374</v>
      </c>
      <c r="G4252" s="195">
        <f t="shared" ca="1" si="332"/>
        <v>0</v>
      </c>
      <c r="H4252" s="195">
        <f t="shared" ca="1" si="333"/>
        <v>0</v>
      </c>
      <c r="O4252" s="154"/>
      <c r="P4252" s="154"/>
    </row>
    <row r="4253" spans="3:16" hidden="1" outlineLevel="2">
      <c r="C4253" s="179">
        <v>4229</v>
      </c>
      <c r="D4253" s="195">
        <f t="shared" ca="1" si="334"/>
        <v>-0.31123941027339119</v>
      </c>
      <c r="E4253" s="195">
        <f t="shared" ca="1" si="330"/>
        <v>229.86352182365033</v>
      </c>
      <c r="F4253" s="195">
        <f t="shared" ca="1" si="331"/>
        <v>236.89846997102049</v>
      </c>
      <c r="G4253" s="195">
        <f t="shared" ca="1" si="332"/>
        <v>0</v>
      </c>
      <c r="H4253" s="195">
        <f t="shared" ca="1" si="333"/>
        <v>0</v>
      </c>
      <c r="O4253" s="154"/>
      <c r="P4253" s="154"/>
    </row>
    <row r="4254" spans="3:16" hidden="1" outlineLevel="2">
      <c r="C4254" s="179">
        <v>4230</v>
      </c>
      <c r="D4254" s="195">
        <f t="shared" ca="1" si="334"/>
        <v>-1.0685309111093253</v>
      </c>
      <c r="E4254" s="195">
        <f t="shared" ca="1" si="330"/>
        <v>194.62933932328366</v>
      </c>
      <c r="F4254" s="195">
        <f t="shared" ca="1" si="331"/>
        <v>209.9402173601033</v>
      </c>
      <c r="G4254" s="195">
        <f t="shared" ca="1" si="332"/>
        <v>0</v>
      </c>
      <c r="H4254" s="195">
        <f t="shared" ca="1" si="333"/>
        <v>0</v>
      </c>
      <c r="O4254" s="154"/>
      <c r="P4254" s="154"/>
    </row>
    <row r="4255" spans="3:16" hidden="1" outlineLevel="2">
      <c r="C4255" s="179">
        <v>4231</v>
      </c>
      <c r="D4255" s="195">
        <f t="shared" ca="1" si="334"/>
        <v>-0.38075762943109137</v>
      </c>
      <c r="E4255" s="195">
        <f t="shared" ca="1" si="330"/>
        <v>226.37920830926922</v>
      </c>
      <c r="F4255" s="195">
        <f t="shared" ca="1" si="331"/>
        <v>234.28576375141961</v>
      </c>
      <c r="G4255" s="195">
        <f t="shared" ca="1" si="332"/>
        <v>0</v>
      </c>
      <c r="H4255" s="195">
        <f t="shared" ca="1" si="333"/>
        <v>0</v>
      </c>
      <c r="O4255" s="154"/>
      <c r="P4255" s="154"/>
    </row>
    <row r="4256" spans="3:16" hidden="1" outlineLevel="2">
      <c r="C4256" s="179">
        <v>4232</v>
      </c>
      <c r="D4256" s="195">
        <f t="shared" ca="1" si="334"/>
        <v>-8.0448525223663608E-2</v>
      </c>
      <c r="E4256" s="195">
        <f t="shared" ca="1" si="330"/>
        <v>241.82011606155436</v>
      </c>
      <c r="F4256" s="195">
        <f t="shared" ca="1" si="331"/>
        <v>245.78302932770322</v>
      </c>
      <c r="G4256" s="195">
        <f t="shared" ca="1" si="332"/>
        <v>0</v>
      </c>
      <c r="H4256" s="195">
        <f t="shared" ca="1" si="333"/>
        <v>0</v>
      </c>
      <c r="O4256" s="154"/>
      <c r="P4256" s="154"/>
    </row>
    <row r="4257" spans="3:16" hidden="1" outlineLevel="2">
      <c r="C4257" s="179">
        <v>4233</v>
      </c>
      <c r="D4257" s="195">
        <f t="shared" ca="1" si="334"/>
        <v>-0.21528369396915067</v>
      </c>
      <c r="E4257" s="195">
        <f t="shared" ca="1" si="330"/>
        <v>234.76117615876748</v>
      </c>
      <c r="F4257" s="195">
        <f t="shared" ca="1" si="331"/>
        <v>240.55270926818639</v>
      </c>
      <c r="G4257" s="195">
        <f t="shared" ca="1" si="332"/>
        <v>0</v>
      </c>
      <c r="H4257" s="195">
        <f t="shared" ca="1" si="333"/>
        <v>0</v>
      </c>
      <c r="O4257" s="154"/>
      <c r="P4257" s="154"/>
    </row>
    <row r="4258" spans="3:16" hidden="1" outlineLevel="2">
      <c r="C4258" s="179">
        <v>4234</v>
      </c>
      <c r="D4258" s="195">
        <f t="shared" ca="1" si="334"/>
        <v>0.24725634861253162</v>
      </c>
      <c r="E4258" s="195">
        <f t="shared" ca="1" si="330"/>
        <v>259.87377432465627</v>
      </c>
      <c r="F4258" s="195">
        <f t="shared" ca="1" si="331"/>
        <v>258.97385245115646</v>
      </c>
      <c r="G4258" s="195">
        <f t="shared" ca="1" si="332"/>
        <v>9.8737743246562673</v>
      </c>
      <c r="H4258" s="195">
        <f t="shared" ca="1" si="333"/>
        <v>8.9738524511564606</v>
      </c>
      <c r="O4258" s="154"/>
      <c r="P4258" s="154"/>
    </row>
    <row r="4259" spans="3:16" hidden="1" outlineLevel="2">
      <c r="C4259" s="179">
        <v>4235</v>
      </c>
      <c r="D4259" s="195">
        <f t="shared" ca="1" si="334"/>
        <v>-0.71785966079092967</v>
      </c>
      <c r="E4259" s="195">
        <f t="shared" ca="1" si="330"/>
        <v>210.21796079634734</v>
      </c>
      <c r="F4259" s="195">
        <f t="shared" ca="1" si="331"/>
        <v>222.01934748486457</v>
      </c>
      <c r="G4259" s="195">
        <f t="shared" ca="1" si="332"/>
        <v>0</v>
      </c>
      <c r="H4259" s="195">
        <f t="shared" ca="1" si="333"/>
        <v>0</v>
      </c>
      <c r="O4259" s="154"/>
      <c r="P4259" s="154"/>
    </row>
    <row r="4260" spans="3:16" hidden="1" outlineLevel="2">
      <c r="C4260" s="179">
        <v>4236</v>
      </c>
      <c r="D4260" s="195">
        <f t="shared" ca="1" si="334"/>
        <v>-1.2881319331021992</v>
      </c>
      <c r="E4260" s="195">
        <f t="shared" ca="1" si="330"/>
        <v>185.46146709617798</v>
      </c>
      <c r="F4260" s="195">
        <f t="shared" ca="1" si="331"/>
        <v>202.7128412794651</v>
      </c>
      <c r="G4260" s="195">
        <f t="shared" ca="1" si="332"/>
        <v>0</v>
      </c>
      <c r="H4260" s="195">
        <f t="shared" ca="1" si="333"/>
        <v>0</v>
      </c>
      <c r="O4260" s="154"/>
      <c r="P4260" s="154"/>
    </row>
    <row r="4261" spans="3:16" hidden="1" outlineLevel="2">
      <c r="C4261" s="179">
        <v>4237</v>
      </c>
      <c r="D4261" s="195">
        <f t="shared" ca="1" si="334"/>
        <v>0.13711070354331753</v>
      </c>
      <c r="E4261" s="195">
        <f t="shared" ca="1" si="330"/>
        <v>253.66013085135401</v>
      </c>
      <c r="F4261" s="195">
        <f t="shared" ca="1" si="331"/>
        <v>254.46310075251247</v>
      </c>
      <c r="G4261" s="195">
        <f t="shared" ca="1" si="332"/>
        <v>3.6601308513540118</v>
      </c>
      <c r="H4261" s="195">
        <f t="shared" ca="1" si="333"/>
        <v>4.4631007525124744</v>
      </c>
      <c r="O4261" s="154"/>
      <c r="P4261" s="154"/>
    </row>
    <row r="4262" spans="3:16" hidden="1" outlineLevel="2">
      <c r="C4262" s="179">
        <v>4238</v>
      </c>
      <c r="D4262" s="195">
        <f t="shared" ca="1" si="334"/>
        <v>-0.12350175022021384</v>
      </c>
      <c r="E4262" s="195">
        <f t="shared" ca="1" si="330"/>
        <v>239.54341135966826</v>
      </c>
      <c r="F4262" s="195">
        <f t="shared" ca="1" si="331"/>
        <v>244.10073233951522</v>
      </c>
      <c r="G4262" s="195">
        <f t="shared" ca="1" si="332"/>
        <v>0</v>
      </c>
      <c r="H4262" s="195">
        <f t="shared" ca="1" si="333"/>
        <v>0</v>
      </c>
      <c r="O4262" s="154"/>
      <c r="P4262" s="154"/>
    </row>
    <row r="4263" spans="3:16" hidden="1" outlineLevel="2">
      <c r="C4263" s="179">
        <v>4239</v>
      </c>
      <c r="D4263" s="195">
        <f t="shared" ca="1" si="334"/>
        <v>-0.44260588227878583</v>
      </c>
      <c r="E4263" s="195">
        <f t="shared" ca="1" si="330"/>
        <v>223.32374155837718</v>
      </c>
      <c r="F4263" s="195">
        <f t="shared" ca="1" si="331"/>
        <v>231.98554970323559</v>
      </c>
      <c r="G4263" s="195">
        <f t="shared" ca="1" si="332"/>
        <v>0</v>
      </c>
      <c r="H4263" s="195">
        <f t="shared" ca="1" si="333"/>
        <v>0</v>
      </c>
      <c r="O4263" s="154"/>
      <c r="P4263" s="154"/>
    </row>
    <row r="4264" spans="3:16" hidden="1" outlineLevel="2">
      <c r="C4264" s="179">
        <v>4240</v>
      </c>
      <c r="D4264" s="195">
        <f t="shared" ca="1" si="334"/>
        <v>0.31039438115667906</v>
      </c>
      <c r="E4264" s="195">
        <f t="shared" ca="1" si="330"/>
        <v>263.50397310668723</v>
      </c>
      <c r="F4264" s="195">
        <f t="shared" ca="1" si="331"/>
        <v>261.59548365444641</v>
      </c>
      <c r="G4264" s="195">
        <f t="shared" ca="1" si="332"/>
        <v>13.503973106687226</v>
      </c>
      <c r="H4264" s="195">
        <f t="shared" ca="1" si="333"/>
        <v>11.595483654446411</v>
      </c>
      <c r="O4264" s="154"/>
      <c r="P4264" s="154"/>
    </row>
    <row r="4265" spans="3:16" hidden="1" outlineLevel="2">
      <c r="C4265" s="179">
        <v>4241</v>
      </c>
      <c r="D4265" s="195">
        <f t="shared" ca="1" si="334"/>
        <v>0.16026087332274169</v>
      </c>
      <c r="E4265" s="195">
        <f t="shared" ca="1" si="330"/>
        <v>254.95364874035332</v>
      </c>
      <c r="F4265" s="195">
        <f t="shared" ca="1" si="331"/>
        <v>255.40459316380287</v>
      </c>
      <c r="G4265" s="195">
        <f t="shared" ca="1" si="332"/>
        <v>4.9536487403533158</v>
      </c>
      <c r="H4265" s="195">
        <f t="shared" ca="1" si="333"/>
        <v>5.4045931638028719</v>
      </c>
      <c r="O4265" s="154"/>
      <c r="P4265" s="154"/>
    </row>
    <row r="4266" spans="3:16" hidden="1" outlineLevel="2">
      <c r="C4266" s="179">
        <v>4242</v>
      </c>
      <c r="D4266" s="195">
        <f t="shared" ca="1" si="334"/>
        <v>-0.28184413314713525</v>
      </c>
      <c r="E4266" s="195">
        <f t="shared" ca="1" si="330"/>
        <v>231.35292373497896</v>
      </c>
      <c r="F4266" s="195">
        <f t="shared" ca="1" si="331"/>
        <v>238.01197999456684</v>
      </c>
      <c r="G4266" s="195">
        <f t="shared" ca="1" si="332"/>
        <v>0</v>
      </c>
      <c r="H4266" s="195">
        <f t="shared" ca="1" si="333"/>
        <v>0</v>
      </c>
      <c r="O4266" s="154"/>
      <c r="P4266" s="154"/>
    </row>
    <row r="4267" spans="3:16" hidden="1" outlineLevel="2">
      <c r="C4267" s="179">
        <v>4243</v>
      </c>
      <c r="D4267" s="195">
        <f t="shared" ca="1" si="334"/>
        <v>1.2259777331497301</v>
      </c>
      <c r="E4267" s="195">
        <f t="shared" ca="1" si="330"/>
        <v>322.22062214813695</v>
      </c>
      <c r="F4267" s="195">
        <f t="shared" ca="1" si="331"/>
        <v>302.73568697345092</v>
      </c>
      <c r="G4267" s="195">
        <f t="shared" ca="1" si="332"/>
        <v>72.220622148136954</v>
      </c>
      <c r="H4267" s="195">
        <f t="shared" ca="1" si="333"/>
        <v>52.735686973450925</v>
      </c>
      <c r="O4267" s="154"/>
      <c r="P4267" s="154"/>
    </row>
    <row r="4268" spans="3:16" hidden="1" outlineLevel="2">
      <c r="C4268" s="179">
        <v>4244</v>
      </c>
      <c r="D4268" s="195">
        <f t="shared" ca="1" si="334"/>
        <v>-0.5940061104747395</v>
      </c>
      <c r="E4268" s="195">
        <f t="shared" ca="1" si="330"/>
        <v>216.01707794758318</v>
      </c>
      <c r="F4268" s="195">
        <f t="shared" ca="1" si="331"/>
        <v>226.4496398792389</v>
      </c>
      <c r="G4268" s="195">
        <f t="shared" ca="1" si="332"/>
        <v>0</v>
      </c>
      <c r="H4268" s="195">
        <f t="shared" ca="1" si="333"/>
        <v>0</v>
      </c>
      <c r="O4268" s="154"/>
      <c r="P4268" s="154"/>
    </row>
    <row r="4269" spans="3:16" hidden="1" outlineLevel="2">
      <c r="C4269" s="179">
        <v>4245</v>
      </c>
      <c r="D4269" s="195">
        <f t="shared" ca="1" si="334"/>
        <v>-0.18547095943100539</v>
      </c>
      <c r="E4269" s="195">
        <f t="shared" ca="1" si="330"/>
        <v>236.30398571407554</v>
      </c>
      <c r="F4269" s="195">
        <f t="shared" ca="1" si="331"/>
        <v>241.69949123284167</v>
      </c>
      <c r="G4269" s="195">
        <f t="shared" ca="1" si="332"/>
        <v>0</v>
      </c>
      <c r="H4269" s="195">
        <f t="shared" ca="1" si="333"/>
        <v>0</v>
      </c>
      <c r="O4269" s="154"/>
      <c r="P4269" s="154"/>
    </row>
    <row r="4270" spans="3:16" hidden="1" outlineLevel="2">
      <c r="C4270" s="179">
        <v>4246</v>
      </c>
      <c r="D4270" s="195">
        <f t="shared" ca="1" si="334"/>
        <v>0.68349428673001522</v>
      </c>
      <c r="E4270" s="195">
        <f t="shared" ca="1" si="330"/>
        <v>286.01502625809792</v>
      </c>
      <c r="F4270" s="195">
        <f t="shared" ca="1" si="331"/>
        <v>277.63826490719521</v>
      </c>
      <c r="G4270" s="195">
        <f t="shared" ca="1" si="332"/>
        <v>36.015026258097919</v>
      </c>
      <c r="H4270" s="195">
        <f t="shared" ca="1" si="333"/>
        <v>27.638264907195207</v>
      </c>
      <c r="O4270" s="154"/>
      <c r="P4270" s="154"/>
    </row>
    <row r="4271" spans="3:16" hidden="1" outlineLevel="2">
      <c r="C4271" s="179">
        <v>4247</v>
      </c>
      <c r="D4271" s="195">
        <f t="shared" ca="1" si="334"/>
        <v>0.30633776706513521</v>
      </c>
      <c r="E4271" s="195">
        <f t="shared" ca="1" si="330"/>
        <v>263.2692161870732</v>
      </c>
      <c r="F4271" s="195">
        <f t="shared" ca="1" si="331"/>
        <v>261.42624909437899</v>
      </c>
      <c r="G4271" s="195">
        <f t="shared" ca="1" si="332"/>
        <v>13.269216187073198</v>
      </c>
      <c r="H4271" s="195">
        <f t="shared" ca="1" si="333"/>
        <v>11.426249094378989</v>
      </c>
      <c r="O4271" s="154"/>
      <c r="P4271" s="154"/>
    </row>
    <row r="4272" spans="3:16" hidden="1" outlineLevel="2">
      <c r="C4272" s="179">
        <v>4248</v>
      </c>
      <c r="D4272" s="195">
        <f t="shared" ca="1" si="334"/>
        <v>-0.4222961013352039</v>
      </c>
      <c r="E4272" s="195">
        <f t="shared" ca="1" si="330"/>
        <v>224.32252321289167</v>
      </c>
      <c r="F4272" s="195">
        <f t="shared" ca="1" si="331"/>
        <v>232.73839466914552</v>
      </c>
      <c r="G4272" s="195">
        <f t="shared" ca="1" si="332"/>
        <v>0</v>
      </c>
      <c r="H4272" s="195">
        <f t="shared" ca="1" si="333"/>
        <v>0</v>
      </c>
      <c r="O4272" s="154"/>
      <c r="P4272" s="154"/>
    </row>
    <row r="4273" spans="3:16" hidden="1" outlineLevel="2">
      <c r="C4273" s="179">
        <v>4249</v>
      </c>
      <c r="D4273" s="195">
        <f t="shared" ca="1" si="334"/>
        <v>0.22696560415603326</v>
      </c>
      <c r="E4273" s="195">
        <f t="shared" ca="1" si="330"/>
        <v>258.71778511815546</v>
      </c>
      <c r="F4273" s="195">
        <f t="shared" ca="1" si="331"/>
        <v>258.13692688483474</v>
      </c>
      <c r="G4273" s="195">
        <f t="shared" ca="1" si="332"/>
        <v>8.7177851181554615</v>
      </c>
      <c r="H4273" s="195">
        <f t="shared" ca="1" si="333"/>
        <v>8.136926884834736</v>
      </c>
      <c r="O4273" s="154"/>
      <c r="P4273" s="154"/>
    </row>
    <row r="4274" spans="3:16" hidden="1" outlineLevel="2">
      <c r="C4274" s="179">
        <v>4250</v>
      </c>
      <c r="D4274" s="195">
        <f t="shared" ca="1" si="334"/>
        <v>-1.1808245926980816</v>
      </c>
      <c r="E4274" s="195">
        <f t="shared" ca="1" si="330"/>
        <v>189.88606646753917</v>
      </c>
      <c r="F4274" s="195">
        <f t="shared" ca="1" si="331"/>
        <v>206.21284786722001</v>
      </c>
      <c r="G4274" s="195">
        <f t="shared" ca="1" si="332"/>
        <v>0</v>
      </c>
      <c r="H4274" s="195">
        <f t="shared" ca="1" si="333"/>
        <v>0</v>
      </c>
      <c r="O4274" s="154"/>
      <c r="P4274" s="154"/>
    </row>
    <row r="4275" spans="3:16" hidden="1" outlineLevel="2">
      <c r="C4275" s="179">
        <v>4251</v>
      </c>
      <c r="D4275" s="195">
        <f t="shared" ca="1" si="334"/>
        <v>-0.40947545437646971</v>
      </c>
      <c r="E4275" s="195">
        <f t="shared" ca="1" si="330"/>
        <v>224.95530754350165</v>
      </c>
      <c r="F4275" s="195">
        <f t="shared" ca="1" si="331"/>
        <v>233.21488907726783</v>
      </c>
      <c r="G4275" s="195">
        <f t="shared" ca="1" si="332"/>
        <v>0</v>
      </c>
      <c r="H4275" s="195">
        <f t="shared" ca="1" si="333"/>
        <v>0</v>
      </c>
      <c r="O4275" s="154"/>
      <c r="P4275" s="154"/>
    </row>
    <row r="4276" spans="3:16" hidden="1" outlineLevel="2">
      <c r="C4276" s="179">
        <v>4252</v>
      </c>
      <c r="D4276" s="195">
        <f t="shared" ca="1" si="334"/>
        <v>-1.1966189719342275</v>
      </c>
      <c r="E4276" s="195">
        <f t="shared" ca="1" si="330"/>
        <v>189.22825205254355</v>
      </c>
      <c r="F4276" s="195">
        <f t="shared" ca="1" si="331"/>
        <v>205.69392011007872</v>
      </c>
      <c r="G4276" s="195">
        <f t="shared" ca="1" si="332"/>
        <v>0</v>
      </c>
      <c r="H4276" s="195">
        <f t="shared" ca="1" si="333"/>
        <v>0</v>
      </c>
      <c r="O4276" s="154"/>
      <c r="P4276" s="154"/>
    </row>
    <row r="4277" spans="3:16" hidden="1" outlineLevel="2">
      <c r="C4277" s="179">
        <v>4253</v>
      </c>
      <c r="D4277" s="195">
        <f t="shared" ca="1" si="334"/>
        <v>0.89726170996211974</v>
      </c>
      <c r="E4277" s="195">
        <f t="shared" ca="1" si="330"/>
        <v>299.76906816186795</v>
      </c>
      <c r="F4277" s="195">
        <f t="shared" ca="1" si="331"/>
        <v>287.26951442808058</v>
      </c>
      <c r="G4277" s="195">
        <f t="shared" ca="1" si="332"/>
        <v>49.769068161867949</v>
      </c>
      <c r="H4277" s="195">
        <f t="shared" ca="1" si="333"/>
        <v>37.269514428080583</v>
      </c>
      <c r="O4277" s="154"/>
      <c r="P4277" s="154"/>
    </row>
    <row r="4278" spans="3:16" hidden="1" outlineLevel="2">
      <c r="C4278" s="179">
        <v>4254</v>
      </c>
      <c r="D4278" s="195">
        <f t="shared" ca="1" si="334"/>
        <v>-0.83228281232145562</v>
      </c>
      <c r="E4278" s="195">
        <f t="shared" ca="1" si="330"/>
        <v>204.99884387068917</v>
      </c>
      <c r="F4278" s="195">
        <f t="shared" ca="1" si="331"/>
        <v>218.00344955605757</v>
      </c>
      <c r="G4278" s="195">
        <f t="shared" ca="1" si="332"/>
        <v>0</v>
      </c>
      <c r="H4278" s="195">
        <f t="shared" ca="1" si="333"/>
        <v>0</v>
      </c>
      <c r="O4278" s="154"/>
      <c r="P4278" s="154"/>
    </row>
    <row r="4279" spans="3:16" hidden="1" outlineLevel="2">
      <c r="C4279" s="179">
        <v>4255</v>
      </c>
      <c r="D4279" s="195">
        <f t="shared" ca="1" si="334"/>
        <v>0.93338709451197521</v>
      </c>
      <c r="E4279" s="195">
        <f t="shared" ca="1" si="330"/>
        <v>302.1578972092164</v>
      </c>
      <c r="F4279" s="195">
        <f t="shared" ca="1" si="331"/>
        <v>288.92982630908597</v>
      </c>
      <c r="G4279" s="195">
        <f t="shared" ca="1" si="332"/>
        <v>52.157897209216401</v>
      </c>
      <c r="H4279" s="195">
        <f t="shared" ca="1" si="333"/>
        <v>38.929826309085968</v>
      </c>
      <c r="O4279" s="154"/>
      <c r="P4279" s="154"/>
    </row>
    <row r="4280" spans="3:16" hidden="1" outlineLevel="2">
      <c r="C4280" s="179">
        <v>4256</v>
      </c>
      <c r="D4280" s="195">
        <f t="shared" ca="1" si="334"/>
        <v>0.82577825126818361</v>
      </c>
      <c r="E4280" s="195">
        <f t="shared" ca="1" si="330"/>
        <v>295.0976646244016</v>
      </c>
      <c r="F4280" s="195">
        <f t="shared" ca="1" si="331"/>
        <v>284.01222137825567</v>
      </c>
      <c r="G4280" s="195">
        <f t="shared" ca="1" si="332"/>
        <v>45.097664624401602</v>
      </c>
      <c r="H4280" s="195">
        <f t="shared" ca="1" si="333"/>
        <v>34.012221378255674</v>
      </c>
      <c r="O4280" s="154"/>
      <c r="P4280" s="154"/>
    </row>
    <row r="4281" spans="3:16" hidden="1" outlineLevel="2">
      <c r="C4281" s="179">
        <v>4257</v>
      </c>
      <c r="D4281" s="195">
        <f t="shared" ca="1" si="334"/>
        <v>1.4761334139245486</v>
      </c>
      <c r="E4281" s="195">
        <f t="shared" ca="1" si="330"/>
        <v>340.42662164177165</v>
      </c>
      <c r="F4281" s="195">
        <f t="shared" ca="1" si="331"/>
        <v>315.06117368530278</v>
      </c>
      <c r="G4281" s="195">
        <f t="shared" ca="1" si="332"/>
        <v>90.426621641771646</v>
      </c>
      <c r="H4281" s="195">
        <f t="shared" ca="1" si="333"/>
        <v>65.061173685302776</v>
      </c>
      <c r="O4281" s="154"/>
      <c r="P4281" s="154"/>
    </row>
    <row r="4282" spans="3:16" hidden="1" outlineLevel="2">
      <c r="C4282" s="179">
        <v>4258</v>
      </c>
      <c r="D4282" s="195">
        <f t="shared" ca="1" si="334"/>
        <v>1.2331656659690027</v>
      </c>
      <c r="E4282" s="195">
        <f t="shared" ca="1" si="330"/>
        <v>322.72990774746461</v>
      </c>
      <c r="F4282" s="195">
        <f t="shared" ca="1" si="331"/>
        <v>303.0830249635722</v>
      </c>
      <c r="G4282" s="195">
        <f t="shared" ca="1" si="332"/>
        <v>72.729907747464608</v>
      </c>
      <c r="H4282" s="195">
        <f t="shared" ca="1" si="333"/>
        <v>53.0830249635722</v>
      </c>
      <c r="O4282" s="154"/>
      <c r="P4282" s="154"/>
    </row>
    <row r="4283" spans="3:16" hidden="1" outlineLevel="2">
      <c r="C4283" s="179">
        <v>4259</v>
      </c>
      <c r="D4283" s="195">
        <f t="shared" ca="1" si="334"/>
        <v>0.48158576396463865</v>
      </c>
      <c r="E4283" s="195">
        <f t="shared" ca="1" si="330"/>
        <v>273.6040200091162</v>
      </c>
      <c r="F4283" s="195">
        <f t="shared" ca="1" si="331"/>
        <v>268.83803377916377</v>
      </c>
      <c r="G4283" s="195">
        <f t="shared" ca="1" si="332"/>
        <v>23.604020009116198</v>
      </c>
      <c r="H4283" s="195">
        <f t="shared" ca="1" si="333"/>
        <v>18.838033779163766</v>
      </c>
      <c r="O4283" s="154"/>
      <c r="P4283" s="154"/>
    </row>
    <row r="4284" spans="3:16" hidden="1" outlineLevel="2">
      <c r="C4284" s="179">
        <v>4260</v>
      </c>
      <c r="D4284" s="195">
        <f t="shared" ca="1" si="334"/>
        <v>-1.0834427514603033</v>
      </c>
      <c r="E4284" s="195">
        <f t="shared" ca="1" si="330"/>
        <v>193.99270600586411</v>
      </c>
      <c r="F4284" s="195">
        <f t="shared" ca="1" si="331"/>
        <v>209.44139482259794</v>
      </c>
      <c r="G4284" s="195">
        <f t="shared" ca="1" si="332"/>
        <v>0</v>
      </c>
      <c r="H4284" s="195">
        <f t="shared" ca="1" si="333"/>
        <v>0</v>
      </c>
      <c r="O4284" s="154"/>
      <c r="P4284" s="154"/>
    </row>
    <row r="4285" spans="3:16" hidden="1" outlineLevel="2">
      <c r="C4285" s="179">
        <v>4261</v>
      </c>
      <c r="D4285" s="195">
        <f t="shared" ca="1" si="334"/>
        <v>-0.99317253450188014</v>
      </c>
      <c r="E4285" s="195">
        <f t="shared" ca="1" si="330"/>
        <v>197.87872505996486</v>
      </c>
      <c r="F4285" s="195">
        <f t="shared" ca="1" si="331"/>
        <v>212.47929462101581</v>
      </c>
      <c r="G4285" s="195">
        <f t="shared" ca="1" si="332"/>
        <v>0</v>
      </c>
      <c r="H4285" s="195">
        <f t="shared" ca="1" si="333"/>
        <v>0</v>
      </c>
      <c r="O4285" s="154"/>
      <c r="P4285" s="154"/>
    </row>
    <row r="4286" spans="3:16" hidden="1" outlineLevel="2">
      <c r="C4286" s="179">
        <v>4262</v>
      </c>
      <c r="D4286" s="195">
        <f t="shared" ca="1" si="334"/>
        <v>1.6465523661995756</v>
      </c>
      <c r="E4286" s="195">
        <f t="shared" ca="1" si="330"/>
        <v>353.41511106104917</v>
      </c>
      <c r="F4286" s="195">
        <f t="shared" ca="1" si="331"/>
        <v>323.74408301653642</v>
      </c>
      <c r="G4286" s="195">
        <f t="shared" ca="1" si="332"/>
        <v>103.41511106104917</v>
      </c>
      <c r="H4286" s="195">
        <f t="shared" ca="1" si="333"/>
        <v>73.744083016536422</v>
      </c>
      <c r="O4286" s="154"/>
      <c r="P4286" s="154"/>
    </row>
    <row r="4287" spans="3:16" hidden="1" outlineLevel="2">
      <c r="C4287" s="179">
        <v>4263</v>
      </c>
      <c r="D4287" s="195">
        <f t="shared" ca="1" si="334"/>
        <v>0.15331681755255808</v>
      </c>
      <c r="E4287" s="195">
        <f t="shared" ca="1" si="330"/>
        <v>254.56495796188347</v>
      </c>
      <c r="F4287" s="195">
        <f t="shared" ca="1" si="331"/>
        <v>255.12182076609204</v>
      </c>
      <c r="G4287" s="195">
        <f t="shared" ca="1" si="332"/>
        <v>4.564957961883465</v>
      </c>
      <c r="H4287" s="195">
        <f t="shared" ca="1" si="333"/>
        <v>5.1218207660920427</v>
      </c>
      <c r="O4287" s="154"/>
      <c r="P4287" s="154"/>
    </row>
    <row r="4288" spans="3:16" hidden="1" outlineLevel="2">
      <c r="C4288" s="179">
        <v>4264</v>
      </c>
      <c r="D4288" s="195">
        <f t="shared" ca="1" si="334"/>
        <v>-2.0413034462077335</v>
      </c>
      <c r="E4288" s="195">
        <f t="shared" ca="1" si="330"/>
        <v>157.17558215991895</v>
      </c>
      <c r="F4288" s="195">
        <f t="shared" ca="1" si="331"/>
        <v>179.76290935694581</v>
      </c>
      <c r="G4288" s="195">
        <f t="shared" ca="1" si="332"/>
        <v>0</v>
      </c>
      <c r="H4288" s="195">
        <f t="shared" ca="1" si="333"/>
        <v>0</v>
      </c>
      <c r="O4288" s="154"/>
      <c r="P4288" s="154"/>
    </row>
    <row r="4289" spans="3:16" hidden="1" outlineLevel="2">
      <c r="C4289" s="179">
        <v>4265</v>
      </c>
      <c r="D4289" s="195">
        <f t="shared" ca="1" si="334"/>
        <v>7.3205154745269591E-2</v>
      </c>
      <c r="E4289" s="195">
        <f t="shared" ca="1" si="330"/>
        <v>250.12336391729997</v>
      </c>
      <c r="F4289" s="195">
        <f t="shared" ca="1" si="331"/>
        <v>251.88210581807166</v>
      </c>
      <c r="G4289" s="195">
        <f t="shared" ca="1" si="332"/>
        <v>0.12336391729996876</v>
      </c>
      <c r="H4289" s="195">
        <f t="shared" ca="1" si="333"/>
        <v>1.8821058180716648</v>
      </c>
      <c r="O4289" s="154"/>
      <c r="P4289" s="154"/>
    </row>
    <row r="4290" spans="3:16" hidden="1" outlineLevel="2">
      <c r="C4290" s="179">
        <v>4266</v>
      </c>
      <c r="D4290" s="195">
        <f t="shared" ca="1" si="334"/>
        <v>-0.86065537943277581</v>
      </c>
      <c r="E4290" s="195">
        <f t="shared" ca="1" si="330"/>
        <v>203.72487697785925</v>
      </c>
      <c r="F4290" s="195">
        <f t="shared" ca="1" si="331"/>
        <v>217.01895084294813</v>
      </c>
      <c r="G4290" s="195">
        <f t="shared" ca="1" si="332"/>
        <v>0</v>
      </c>
      <c r="H4290" s="195">
        <f t="shared" ca="1" si="333"/>
        <v>0</v>
      </c>
      <c r="O4290" s="154"/>
      <c r="P4290" s="154"/>
    </row>
    <row r="4291" spans="3:16" hidden="1" outlineLevel="2">
      <c r="C4291" s="179">
        <v>4267</v>
      </c>
      <c r="D4291" s="195">
        <f t="shared" ca="1" si="334"/>
        <v>-0.35408938831674108</v>
      </c>
      <c r="E4291" s="195">
        <f t="shared" ca="1" si="330"/>
        <v>227.709555384391</v>
      </c>
      <c r="F4291" s="195">
        <f t="shared" ca="1" si="331"/>
        <v>235.28461323937486</v>
      </c>
      <c r="G4291" s="195">
        <f t="shared" ca="1" si="332"/>
        <v>0</v>
      </c>
      <c r="H4291" s="195">
        <f t="shared" ca="1" si="333"/>
        <v>0</v>
      </c>
      <c r="O4291" s="154"/>
      <c r="P4291" s="154"/>
    </row>
    <row r="4292" spans="3:16" hidden="1" outlineLevel="2">
      <c r="C4292" s="179">
        <v>4268</v>
      </c>
      <c r="D4292" s="195">
        <f t="shared" ca="1" si="334"/>
        <v>2.1697182694290412E-2</v>
      </c>
      <c r="E4292" s="195">
        <f t="shared" ca="1" si="330"/>
        <v>247.30864767296384</v>
      </c>
      <c r="F4292" s="195">
        <f t="shared" ca="1" si="331"/>
        <v>249.8208858530997</v>
      </c>
      <c r="G4292" s="195">
        <f t="shared" ca="1" si="332"/>
        <v>0</v>
      </c>
      <c r="H4292" s="195">
        <f t="shared" ca="1" si="333"/>
        <v>0</v>
      </c>
      <c r="O4292" s="154"/>
      <c r="P4292" s="154"/>
    </row>
    <row r="4293" spans="3:16" hidden="1" outlineLevel="2">
      <c r="C4293" s="179">
        <v>4269</v>
      </c>
      <c r="D4293" s="195">
        <f t="shared" ca="1" si="334"/>
        <v>-1.3035558615701324</v>
      </c>
      <c r="E4293" s="195">
        <f t="shared" ca="1" si="330"/>
        <v>184.83402437686854</v>
      </c>
      <c r="F4293" s="195">
        <f t="shared" ca="1" si="331"/>
        <v>202.214671118859</v>
      </c>
      <c r="G4293" s="195">
        <f t="shared" ca="1" si="332"/>
        <v>0</v>
      </c>
      <c r="H4293" s="195">
        <f t="shared" ca="1" si="333"/>
        <v>0</v>
      </c>
      <c r="O4293" s="154"/>
      <c r="P4293" s="154"/>
    </row>
    <row r="4294" spans="3:16" hidden="1" outlineLevel="2">
      <c r="C4294" s="179">
        <v>4270</v>
      </c>
      <c r="D4294" s="195">
        <f t="shared" ca="1" si="334"/>
        <v>-0.22788043476888856</v>
      </c>
      <c r="E4294" s="195">
        <f t="shared" ca="1" si="330"/>
        <v>234.11232560688686</v>
      </c>
      <c r="F4294" s="195">
        <f t="shared" ca="1" si="331"/>
        <v>240.06979749551044</v>
      </c>
      <c r="G4294" s="195">
        <f t="shared" ca="1" si="332"/>
        <v>0</v>
      </c>
      <c r="H4294" s="195">
        <f t="shared" ca="1" si="333"/>
        <v>0</v>
      </c>
      <c r="O4294" s="154"/>
      <c r="P4294" s="154"/>
    </row>
    <row r="4295" spans="3:16" hidden="1" outlineLevel="2">
      <c r="C4295" s="179">
        <v>4271</v>
      </c>
      <c r="D4295" s="195">
        <f t="shared" ca="1" si="334"/>
        <v>-1.1491848655457502</v>
      </c>
      <c r="E4295" s="195">
        <f t="shared" ca="1" si="330"/>
        <v>191.21070481405482</v>
      </c>
      <c r="F4295" s="195">
        <f t="shared" ca="1" si="331"/>
        <v>207.25631933596097</v>
      </c>
      <c r="G4295" s="195">
        <f t="shared" ca="1" si="332"/>
        <v>0</v>
      </c>
      <c r="H4295" s="195">
        <f t="shared" ca="1" si="333"/>
        <v>0</v>
      </c>
      <c r="O4295" s="154"/>
      <c r="P4295" s="154"/>
    </row>
    <row r="4296" spans="3:16" hidden="1" outlineLevel="2">
      <c r="C4296" s="179">
        <v>4272</v>
      </c>
      <c r="D4296" s="195">
        <f t="shared" ca="1" si="334"/>
        <v>1.0125171658469132</v>
      </c>
      <c r="E4296" s="195">
        <f t="shared" ca="1" si="330"/>
        <v>307.45718362540947</v>
      </c>
      <c r="F4296" s="195">
        <f t="shared" ca="1" si="331"/>
        <v>292.60022800277824</v>
      </c>
      <c r="G4296" s="195">
        <f t="shared" ca="1" si="332"/>
        <v>57.457183625409471</v>
      </c>
      <c r="H4296" s="195">
        <f t="shared" ca="1" si="333"/>
        <v>42.600228002778238</v>
      </c>
      <c r="O4296" s="154"/>
      <c r="P4296" s="154"/>
    </row>
    <row r="4297" spans="3:16" hidden="1" outlineLevel="2">
      <c r="C4297" s="179">
        <v>4273</v>
      </c>
      <c r="D4297" s="195">
        <f t="shared" ca="1" si="334"/>
        <v>0.22764386830795993</v>
      </c>
      <c r="E4297" s="195">
        <f t="shared" ca="1" si="330"/>
        <v>258.75634348032349</v>
      </c>
      <c r="F4297" s="195">
        <f t="shared" ca="1" si="331"/>
        <v>258.164859277137</v>
      </c>
      <c r="G4297" s="195">
        <f t="shared" ca="1" si="332"/>
        <v>8.7563434803234941</v>
      </c>
      <c r="H4297" s="195">
        <f t="shared" ca="1" si="333"/>
        <v>8.1648592771369977</v>
      </c>
      <c r="O4297" s="154"/>
      <c r="P4297" s="154"/>
    </row>
    <row r="4298" spans="3:16" hidden="1" outlineLevel="2">
      <c r="C4298" s="179">
        <v>4274</v>
      </c>
      <c r="D4298" s="195">
        <f t="shared" ca="1" si="334"/>
        <v>-0.54474731403759791</v>
      </c>
      <c r="E4298" s="195">
        <f t="shared" ca="1" si="330"/>
        <v>218.36771318011358</v>
      </c>
      <c r="F4298" s="195">
        <f t="shared" ca="1" si="331"/>
        <v>228.23612152116237</v>
      </c>
      <c r="G4298" s="195">
        <f t="shared" ca="1" si="332"/>
        <v>0</v>
      </c>
      <c r="H4298" s="195">
        <f t="shared" ca="1" si="333"/>
        <v>0</v>
      </c>
      <c r="O4298" s="154"/>
      <c r="P4298" s="154"/>
    </row>
    <row r="4299" spans="3:16" hidden="1" outlineLevel="2">
      <c r="C4299" s="179">
        <v>4275</v>
      </c>
      <c r="D4299" s="195">
        <f t="shared" ca="1" si="334"/>
        <v>-0.94428866931854694</v>
      </c>
      <c r="E4299" s="195">
        <f t="shared" ca="1" si="330"/>
        <v>200.01550638172151</v>
      </c>
      <c r="F4299" s="195">
        <f t="shared" ca="1" si="331"/>
        <v>214.14275428991922</v>
      </c>
      <c r="G4299" s="195">
        <f t="shared" ca="1" si="332"/>
        <v>0</v>
      </c>
      <c r="H4299" s="195">
        <f t="shared" ca="1" si="333"/>
        <v>0</v>
      </c>
      <c r="O4299" s="154"/>
      <c r="P4299" s="154"/>
    </row>
    <row r="4300" spans="3:16" hidden="1" outlineLevel="2">
      <c r="C4300" s="179">
        <v>4276</v>
      </c>
      <c r="D4300" s="195">
        <f t="shared" ca="1" si="334"/>
        <v>-0.22765811186351112</v>
      </c>
      <c r="E4300" s="195">
        <f t="shared" ca="1" si="330"/>
        <v>234.12376176534892</v>
      </c>
      <c r="F4300" s="195">
        <f t="shared" ca="1" si="331"/>
        <v>240.07831211166484</v>
      </c>
      <c r="G4300" s="195">
        <f t="shared" ca="1" si="332"/>
        <v>0</v>
      </c>
      <c r="H4300" s="195">
        <f t="shared" ca="1" si="333"/>
        <v>0</v>
      </c>
      <c r="O4300" s="154"/>
      <c r="P4300" s="154"/>
    </row>
    <row r="4301" spans="3:16" hidden="1" outlineLevel="2">
      <c r="C4301" s="179">
        <v>4277</v>
      </c>
      <c r="D4301" s="195">
        <f t="shared" ca="1" si="334"/>
        <v>0.65388744305867885</v>
      </c>
      <c r="E4301" s="195">
        <f t="shared" ca="1" si="330"/>
        <v>284.1605117585259</v>
      </c>
      <c r="F4301" s="195">
        <f t="shared" ca="1" si="331"/>
        <v>276.33004165555923</v>
      </c>
      <c r="G4301" s="195">
        <f t="shared" ca="1" si="332"/>
        <v>34.160511758525899</v>
      </c>
      <c r="H4301" s="195">
        <f t="shared" ca="1" si="333"/>
        <v>26.330041655559228</v>
      </c>
      <c r="O4301" s="154"/>
      <c r="P4301" s="154"/>
    </row>
    <row r="4302" spans="3:16" hidden="1" outlineLevel="2">
      <c r="C4302" s="179">
        <v>4278</v>
      </c>
      <c r="D4302" s="195">
        <f t="shared" ca="1" si="334"/>
        <v>0.17731298301061782</v>
      </c>
      <c r="E4302" s="195">
        <f t="shared" ca="1" si="330"/>
        <v>255.91065381216168</v>
      </c>
      <c r="F4302" s="195">
        <f t="shared" ca="1" si="331"/>
        <v>256.10031125024483</v>
      </c>
      <c r="G4302" s="195">
        <f t="shared" ca="1" si="332"/>
        <v>5.9106538121616836</v>
      </c>
      <c r="H4302" s="195">
        <f t="shared" ca="1" si="333"/>
        <v>6.1003112502448289</v>
      </c>
      <c r="O4302" s="154"/>
      <c r="P4302" s="154"/>
    </row>
    <row r="4303" spans="3:16" hidden="1" outlineLevel="2">
      <c r="C4303" s="179">
        <v>4279</v>
      </c>
      <c r="D4303" s="195">
        <f t="shared" ca="1" si="334"/>
        <v>-0.1700617537655765</v>
      </c>
      <c r="E4303" s="195">
        <f t="shared" ca="1" si="330"/>
        <v>237.1053827984889</v>
      </c>
      <c r="F4303" s="195">
        <f t="shared" ca="1" si="331"/>
        <v>242.29436596803811</v>
      </c>
      <c r="G4303" s="195">
        <f t="shared" ca="1" si="332"/>
        <v>0</v>
      </c>
      <c r="H4303" s="195">
        <f t="shared" ca="1" si="333"/>
        <v>0</v>
      </c>
      <c r="O4303" s="154"/>
      <c r="P4303" s="154"/>
    </row>
    <row r="4304" spans="3:16" hidden="1" outlineLevel="2">
      <c r="C4304" s="179">
        <v>4280</v>
      </c>
      <c r="D4304" s="195">
        <f t="shared" ca="1" si="334"/>
        <v>3.5002970800652372E-2</v>
      </c>
      <c r="E4304" s="195">
        <f t="shared" ca="1" si="330"/>
        <v>248.03271000881594</v>
      </c>
      <c r="F4304" s="195">
        <f t="shared" ca="1" si="331"/>
        <v>250.35172872661903</v>
      </c>
      <c r="G4304" s="195">
        <f t="shared" ca="1" si="332"/>
        <v>0</v>
      </c>
      <c r="H4304" s="195">
        <f t="shared" ca="1" si="333"/>
        <v>0.35172872661902943</v>
      </c>
      <c r="O4304" s="154"/>
      <c r="P4304" s="154"/>
    </row>
    <row r="4305" spans="3:16" hidden="1" outlineLevel="2">
      <c r="C4305" s="179">
        <v>4281</v>
      </c>
      <c r="D4305" s="195">
        <f t="shared" ca="1" si="334"/>
        <v>-0.35380477032402735</v>
      </c>
      <c r="E4305" s="195">
        <f t="shared" ca="1" si="330"/>
        <v>227.7237956554126</v>
      </c>
      <c r="F4305" s="195">
        <f t="shared" ca="1" si="331"/>
        <v>235.29529643977665</v>
      </c>
      <c r="G4305" s="195">
        <f t="shared" ca="1" si="332"/>
        <v>0</v>
      </c>
      <c r="H4305" s="195">
        <f t="shared" ca="1" si="333"/>
        <v>0</v>
      </c>
      <c r="O4305" s="154"/>
      <c r="P4305" s="154"/>
    </row>
    <row r="4306" spans="3:16" hidden="1" outlineLevel="2">
      <c r="C4306" s="179">
        <v>4282</v>
      </c>
      <c r="D4306" s="195">
        <f t="shared" ca="1" si="334"/>
        <v>0.81554378208672029</v>
      </c>
      <c r="E4306" s="195">
        <f t="shared" ca="1" si="330"/>
        <v>294.43483186867917</v>
      </c>
      <c r="F4306" s="195">
        <f t="shared" ca="1" si="331"/>
        <v>283.54889875660854</v>
      </c>
      <c r="G4306" s="195">
        <f t="shared" ca="1" si="332"/>
        <v>44.434831868679169</v>
      </c>
      <c r="H4306" s="195">
        <f t="shared" ca="1" si="333"/>
        <v>33.548898756608537</v>
      </c>
      <c r="O4306" s="154"/>
      <c r="P4306" s="154"/>
    </row>
    <row r="4307" spans="3:16" hidden="1" outlineLevel="2">
      <c r="C4307" s="179">
        <v>4283</v>
      </c>
      <c r="D4307" s="195">
        <f t="shared" ca="1" si="334"/>
        <v>0.91192349643345272</v>
      </c>
      <c r="E4307" s="195">
        <f t="shared" ca="1" si="330"/>
        <v>300.73630869603369</v>
      </c>
      <c r="F4307" s="195">
        <f t="shared" ca="1" si="331"/>
        <v>287.94221231813367</v>
      </c>
      <c r="G4307" s="195">
        <f t="shared" ca="1" si="332"/>
        <v>50.736308696033689</v>
      </c>
      <c r="H4307" s="195">
        <f t="shared" ca="1" si="333"/>
        <v>37.94221231813367</v>
      </c>
      <c r="O4307" s="154"/>
      <c r="P4307" s="154"/>
    </row>
    <row r="4308" spans="3:16" hidden="1" outlineLevel="2">
      <c r="C4308" s="179">
        <v>4284</v>
      </c>
      <c r="D4308" s="195">
        <f t="shared" ca="1" si="334"/>
        <v>4.3665609990232827E-2</v>
      </c>
      <c r="E4308" s="195">
        <f t="shared" ca="1" si="330"/>
        <v>248.50524461400124</v>
      </c>
      <c r="F4308" s="195">
        <f t="shared" ca="1" si="331"/>
        <v>250.69793630854724</v>
      </c>
      <c r="G4308" s="195">
        <f t="shared" ca="1" si="332"/>
        <v>0</v>
      </c>
      <c r="H4308" s="195">
        <f t="shared" ca="1" si="333"/>
        <v>0.69793630854724142</v>
      </c>
      <c r="O4308" s="154"/>
      <c r="P4308" s="154"/>
    </row>
    <row r="4309" spans="3:16" hidden="1" outlineLevel="2">
      <c r="C4309" s="179">
        <v>4285</v>
      </c>
      <c r="D4309" s="195">
        <f t="shared" ca="1" si="334"/>
        <v>-1.2008602749810411</v>
      </c>
      <c r="E4309" s="195">
        <f t="shared" ca="1" si="330"/>
        <v>189.05199601138241</v>
      </c>
      <c r="F4309" s="195">
        <f t="shared" ca="1" si="331"/>
        <v>205.55479373093539</v>
      </c>
      <c r="G4309" s="195">
        <f t="shared" ca="1" si="332"/>
        <v>0</v>
      </c>
      <c r="H4309" s="195">
        <f t="shared" ca="1" si="333"/>
        <v>0</v>
      </c>
      <c r="O4309" s="154"/>
      <c r="P4309" s="154"/>
    </row>
    <row r="4310" spans="3:16" hidden="1" outlineLevel="2">
      <c r="C4310" s="179">
        <v>4286</v>
      </c>
      <c r="D4310" s="195">
        <f t="shared" ca="1" si="334"/>
        <v>0.31085572831551828</v>
      </c>
      <c r="E4310" s="195">
        <f t="shared" ca="1" si="330"/>
        <v>263.53068459571671</v>
      </c>
      <c r="F4310" s="195">
        <f t="shared" ca="1" si="331"/>
        <v>261.61473715542081</v>
      </c>
      <c r="G4310" s="195">
        <f t="shared" ca="1" si="332"/>
        <v>13.530684595716707</v>
      </c>
      <c r="H4310" s="195">
        <f t="shared" ca="1" si="333"/>
        <v>11.614737155420812</v>
      </c>
      <c r="O4310" s="154"/>
      <c r="P4310" s="154"/>
    </row>
    <row r="4311" spans="3:16" hidden="1" outlineLevel="2">
      <c r="C4311" s="179">
        <v>4287</v>
      </c>
      <c r="D4311" s="195">
        <f t="shared" ca="1" si="334"/>
        <v>0.7032219442680876</v>
      </c>
      <c r="E4311" s="195">
        <f t="shared" ca="1" si="330"/>
        <v>287.25744215176002</v>
      </c>
      <c r="F4311" s="195">
        <f t="shared" ca="1" si="331"/>
        <v>278.51339787255233</v>
      </c>
      <c r="G4311" s="195">
        <f t="shared" ca="1" si="332"/>
        <v>37.257442151760017</v>
      </c>
      <c r="H4311" s="195">
        <f t="shared" ca="1" si="333"/>
        <v>28.513397872552332</v>
      </c>
      <c r="O4311" s="154"/>
      <c r="P4311" s="154"/>
    </row>
    <row r="4312" spans="3:16" hidden="1" outlineLevel="2">
      <c r="C4312" s="179">
        <v>4288</v>
      </c>
      <c r="D4312" s="195">
        <f t="shared" ca="1" si="334"/>
        <v>0.29946683465641738</v>
      </c>
      <c r="E4312" s="195">
        <f t="shared" ca="1" si="330"/>
        <v>262.87207123203581</v>
      </c>
      <c r="F4312" s="195">
        <f t="shared" ca="1" si="331"/>
        <v>261.1398560200027</v>
      </c>
      <c r="G4312" s="195">
        <f t="shared" ca="1" si="332"/>
        <v>12.872071232035807</v>
      </c>
      <c r="H4312" s="195">
        <f t="shared" ca="1" si="333"/>
        <v>11.139856020002696</v>
      </c>
      <c r="O4312" s="154"/>
      <c r="P4312" s="154"/>
    </row>
    <row r="4313" spans="3:16" hidden="1" outlineLevel="2">
      <c r="C4313" s="179">
        <v>4289</v>
      </c>
      <c r="D4313" s="195">
        <f t="shared" ca="1" si="334"/>
        <v>7.4674087280762649E-2</v>
      </c>
      <c r="E4313" s="195">
        <f t="shared" ref="E4313:E4376" ca="1" si="335">$H$9 * EXP(($H$17 - $H$18 - ($H$11^2)/2)*$H$14 + $H$11*SQRT($H$14)*D4313)</f>
        <v>250.20410364221837</v>
      </c>
      <c r="F4313" s="195">
        <f t="shared" ref="F4313:F4376" ca="1" si="336">$H$9 * EXP(($H$17 - $H$18 - ($H$12^2)/2)*$H$14 + $H$12*SQRT($H$14)*D4313)</f>
        <v>251.94113757232128</v>
      </c>
      <c r="G4313" s="195">
        <f t="shared" ref="G4313:G4376" ca="1" si="337">MAX(E4313-$H$16, 0)</f>
        <v>0.20410364221837085</v>
      </c>
      <c r="H4313" s="195">
        <f t="shared" ref="H4313:H4376" ca="1" si="338">MAX(F4313-$H$16, 0)</f>
        <v>1.9411375723212814</v>
      </c>
      <c r="O4313" s="154"/>
      <c r="P4313" s="154"/>
    </row>
    <row r="4314" spans="3:16" hidden="1" outlineLevel="2">
      <c r="C4314" s="179">
        <v>4290</v>
      </c>
      <c r="D4314" s="195">
        <f t="shared" ref="D4314:D4377" ca="1" si="339">_xlfn.NORM.S.INV(RAND())</f>
        <v>0.85168914186353617</v>
      </c>
      <c r="E4314" s="195">
        <f t="shared" ca="1" si="335"/>
        <v>296.78245546950933</v>
      </c>
      <c r="F4314" s="195">
        <f t="shared" ca="1" si="336"/>
        <v>285.18861563096675</v>
      </c>
      <c r="G4314" s="195">
        <f t="shared" ca="1" si="337"/>
        <v>46.78245546950933</v>
      </c>
      <c r="H4314" s="195">
        <f t="shared" ca="1" si="338"/>
        <v>35.188615630966751</v>
      </c>
      <c r="O4314" s="154"/>
      <c r="P4314" s="154"/>
    </row>
    <row r="4315" spans="3:16" hidden="1" outlineLevel="2">
      <c r="C4315" s="179">
        <v>4291</v>
      </c>
      <c r="D4315" s="195">
        <f t="shared" ca="1" si="339"/>
        <v>-0.4700195306224712</v>
      </c>
      <c r="E4315" s="195">
        <f t="shared" ca="1" si="335"/>
        <v>221.98265893614493</v>
      </c>
      <c r="F4315" s="195">
        <f t="shared" ca="1" si="336"/>
        <v>230.97323832211421</v>
      </c>
      <c r="G4315" s="195">
        <f t="shared" ca="1" si="337"/>
        <v>0</v>
      </c>
      <c r="H4315" s="195">
        <f t="shared" ca="1" si="338"/>
        <v>0</v>
      </c>
      <c r="O4315" s="154"/>
      <c r="P4315" s="154"/>
    </row>
    <row r="4316" spans="3:16" hidden="1" outlineLevel="2">
      <c r="C4316" s="179">
        <v>4292</v>
      </c>
      <c r="D4316" s="195">
        <f t="shared" ca="1" si="339"/>
        <v>1.0575973867727382</v>
      </c>
      <c r="E4316" s="195">
        <f t="shared" ca="1" si="335"/>
        <v>310.51762687928749</v>
      </c>
      <c r="F4316" s="195">
        <f t="shared" ca="1" si="336"/>
        <v>294.71205769405941</v>
      </c>
      <c r="G4316" s="195">
        <f t="shared" ca="1" si="337"/>
        <v>60.517626879287491</v>
      </c>
      <c r="H4316" s="195">
        <f t="shared" ca="1" si="338"/>
        <v>44.712057694059411</v>
      </c>
      <c r="O4316" s="154"/>
      <c r="P4316" s="154"/>
    </row>
    <row r="4317" spans="3:16" hidden="1" outlineLevel="2">
      <c r="C4317" s="179">
        <v>4293</v>
      </c>
      <c r="D4317" s="195">
        <f t="shared" ca="1" si="339"/>
        <v>-0.16385271622360131</v>
      </c>
      <c r="E4317" s="195">
        <f t="shared" ca="1" si="335"/>
        <v>237.42906814496024</v>
      </c>
      <c r="F4317" s="195">
        <f t="shared" ca="1" si="336"/>
        <v>242.53448044411934</v>
      </c>
      <c r="G4317" s="195">
        <f t="shared" ca="1" si="337"/>
        <v>0</v>
      </c>
      <c r="H4317" s="195">
        <f t="shared" ca="1" si="338"/>
        <v>0</v>
      </c>
      <c r="O4317" s="154"/>
      <c r="P4317" s="154"/>
    </row>
    <row r="4318" spans="3:16" hidden="1" outlineLevel="2">
      <c r="C4318" s="179">
        <v>4294</v>
      </c>
      <c r="D4318" s="195">
        <f t="shared" ca="1" si="339"/>
        <v>-0.9018402938931217</v>
      </c>
      <c r="E4318" s="195">
        <f t="shared" ca="1" si="335"/>
        <v>201.88969209229123</v>
      </c>
      <c r="F4318" s="195">
        <f t="shared" ca="1" si="336"/>
        <v>215.59778238032521</v>
      </c>
      <c r="G4318" s="195">
        <f t="shared" ca="1" si="337"/>
        <v>0</v>
      </c>
      <c r="H4318" s="195">
        <f t="shared" ca="1" si="338"/>
        <v>0</v>
      </c>
      <c r="O4318" s="154"/>
      <c r="P4318" s="154"/>
    </row>
    <row r="4319" spans="3:16" hidden="1" outlineLevel="2">
      <c r="C4319" s="179">
        <v>4295</v>
      </c>
      <c r="D4319" s="195">
        <f t="shared" ca="1" si="339"/>
        <v>0.99164668694260982</v>
      </c>
      <c r="E4319" s="195">
        <f t="shared" ca="1" si="335"/>
        <v>306.05054426900961</v>
      </c>
      <c r="F4319" s="195">
        <f t="shared" ca="1" si="336"/>
        <v>291.62766008461386</v>
      </c>
      <c r="G4319" s="195">
        <f t="shared" ca="1" si="337"/>
        <v>56.050544269009606</v>
      </c>
      <c r="H4319" s="195">
        <f t="shared" ca="1" si="338"/>
        <v>41.627660084613865</v>
      </c>
      <c r="O4319" s="154"/>
      <c r="P4319" s="154"/>
    </row>
    <row r="4320" spans="3:16" hidden="1" outlineLevel="2">
      <c r="C4320" s="179">
        <v>4296</v>
      </c>
      <c r="D4320" s="195">
        <f t="shared" ca="1" si="339"/>
        <v>0.84910383658279165</v>
      </c>
      <c r="E4320" s="195">
        <f t="shared" ca="1" si="335"/>
        <v>296.61392136997711</v>
      </c>
      <c r="F4320" s="195">
        <f t="shared" ca="1" si="336"/>
        <v>285.07102029386283</v>
      </c>
      <c r="G4320" s="195">
        <f t="shared" ca="1" si="337"/>
        <v>46.613921369977106</v>
      </c>
      <c r="H4320" s="195">
        <f t="shared" ca="1" si="338"/>
        <v>35.07102029386283</v>
      </c>
      <c r="O4320" s="154"/>
      <c r="P4320" s="154"/>
    </row>
    <row r="4321" spans="3:16" hidden="1" outlineLevel="2">
      <c r="C4321" s="179">
        <v>4297</v>
      </c>
      <c r="D4321" s="195">
        <f t="shared" ca="1" si="339"/>
        <v>-0.11447778283637598</v>
      </c>
      <c r="E4321" s="195">
        <f t="shared" ca="1" si="335"/>
        <v>240.01882695750041</v>
      </c>
      <c r="F4321" s="195">
        <f t="shared" ca="1" si="336"/>
        <v>244.45238578195213</v>
      </c>
      <c r="G4321" s="195">
        <f t="shared" ca="1" si="337"/>
        <v>0</v>
      </c>
      <c r="H4321" s="195">
        <f t="shared" ca="1" si="338"/>
        <v>0</v>
      </c>
      <c r="O4321" s="154"/>
      <c r="P4321" s="154"/>
    </row>
    <row r="4322" spans="3:16" hidden="1" outlineLevel="2">
      <c r="C4322" s="179">
        <v>4298</v>
      </c>
      <c r="D4322" s="195">
        <f t="shared" ca="1" si="339"/>
        <v>-0.24433949416443679</v>
      </c>
      <c r="E4322" s="195">
        <f t="shared" ca="1" si="335"/>
        <v>233.26723101104568</v>
      </c>
      <c r="F4322" s="195">
        <f t="shared" ca="1" si="336"/>
        <v>239.44027950908085</v>
      </c>
      <c r="G4322" s="195">
        <f t="shared" ca="1" si="337"/>
        <v>0</v>
      </c>
      <c r="H4322" s="195">
        <f t="shared" ca="1" si="338"/>
        <v>0</v>
      </c>
      <c r="O4322" s="154"/>
      <c r="P4322" s="154"/>
    </row>
    <row r="4323" spans="3:16" hidden="1" outlineLevel="2">
      <c r="C4323" s="179">
        <v>4299</v>
      </c>
      <c r="D4323" s="195">
        <f t="shared" ca="1" si="339"/>
        <v>0.60322558978507623</v>
      </c>
      <c r="E4323" s="195">
        <f t="shared" ca="1" si="335"/>
        <v>281.01500226947326</v>
      </c>
      <c r="F4323" s="195">
        <f t="shared" ca="1" si="336"/>
        <v>274.10575365294039</v>
      </c>
      <c r="G4323" s="195">
        <f t="shared" ca="1" si="337"/>
        <v>31.015002269473257</v>
      </c>
      <c r="H4323" s="195">
        <f t="shared" ca="1" si="338"/>
        <v>24.105753652940393</v>
      </c>
      <c r="O4323" s="154"/>
      <c r="P4323" s="154"/>
    </row>
    <row r="4324" spans="3:16" hidden="1" outlineLevel="2">
      <c r="C4324" s="179">
        <v>4300</v>
      </c>
      <c r="D4324" s="195">
        <f t="shared" ca="1" si="339"/>
        <v>-1.816795363622127</v>
      </c>
      <c r="E4324" s="195">
        <f t="shared" ca="1" si="335"/>
        <v>165.12313794795375</v>
      </c>
      <c r="F4324" s="195">
        <f t="shared" ca="1" si="336"/>
        <v>186.31783989974059</v>
      </c>
      <c r="G4324" s="195">
        <f t="shared" ca="1" si="337"/>
        <v>0</v>
      </c>
      <c r="H4324" s="195">
        <f t="shared" ca="1" si="338"/>
        <v>0</v>
      </c>
      <c r="O4324" s="154"/>
      <c r="P4324" s="154"/>
    </row>
    <row r="4325" spans="3:16" hidden="1" outlineLevel="2">
      <c r="C4325" s="179">
        <v>4301</v>
      </c>
      <c r="D4325" s="195">
        <f t="shared" ca="1" si="339"/>
        <v>-0.21165986662331815</v>
      </c>
      <c r="E4325" s="195">
        <f t="shared" ca="1" si="335"/>
        <v>234.94817019246489</v>
      </c>
      <c r="F4325" s="195">
        <f t="shared" ca="1" si="336"/>
        <v>240.6918130466625</v>
      </c>
      <c r="G4325" s="195">
        <f t="shared" ca="1" si="337"/>
        <v>0</v>
      </c>
      <c r="H4325" s="195">
        <f t="shared" ca="1" si="338"/>
        <v>0</v>
      </c>
      <c r="O4325" s="154"/>
      <c r="P4325" s="154"/>
    </row>
    <row r="4326" spans="3:16" hidden="1" outlineLevel="2">
      <c r="C4326" s="179">
        <v>4302</v>
      </c>
      <c r="D4326" s="195">
        <f t="shared" ca="1" si="339"/>
        <v>7.1014161305968979E-2</v>
      </c>
      <c r="E4326" s="195">
        <f t="shared" ca="1" si="335"/>
        <v>250.00298459966226</v>
      </c>
      <c r="F4326" s="195">
        <f t="shared" ca="1" si="336"/>
        <v>251.79408241918054</v>
      </c>
      <c r="G4326" s="195">
        <f t="shared" ca="1" si="337"/>
        <v>2.9845996622555049E-3</v>
      </c>
      <c r="H4326" s="195">
        <f t="shared" ca="1" si="338"/>
        <v>1.7940824191805405</v>
      </c>
      <c r="O4326" s="154"/>
      <c r="P4326" s="154"/>
    </row>
    <row r="4327" spans="3:16" hidden="1" outlineLevel="2">
      <c r="C4327" s="179">
        <v>4303</v>
      </c>
      <c r="D4327" s="195">
        <f t="shared" ca="1" si="339"/>
        <v>-1.8916471544928504</v>
      </c>
      <c r="E4327" s="195">
        <f t="shared" ca="1" si="335"/>
        <v>162.42971309038668</v>
      </c>
      <c r="F4327" s="195">
        <f t="shared" ca="1" si="336"/>
        <v>184.10626365901953</v>
      </c>
      <c r="G4327" s="195">
        <f t="shared" ca="1" si="337"/>
        <v>0</v>
      </c>
      <c r="H4327" s="195">
        <f t="shared" ca="1" si="338"/>
        <v>0</v>
      </c>
      <c r="O4327" s="154"/>
      <c r="P4327" s="154"/>
    </row>
    <row r="4328" spans="3:16" hidden="1" outlineLevel="2">
      <c r="C4328" s="179">
        <v>4304</v>
      </c>
      <c r="D4328" s="195">
        <f t="shared" ca="1" si="339"/>
        <v>-4.8714899980985528E-2</v>
      </c>
      <c r="E4328" s="195">
        <f t="shared" ca="1" si="335"/>
        <v>243.51206828100194</v>
      </c>
      <c r="F4328" s="195">
        <f t="shared" ca="1" si="336"/>
        <v>247.03043284961646</v>
      </c>
      <c r="G4328" s="195">
        <f t="shared" ca="1" si="337"/>
        <v>0</v>
      </c>
      <c r="H4328" s="195">
        <f t="shared" ca="1" si="338"/>
        <v>0</v>
      </c>
      <c r="O4328" s="154"/>
      <c r="P4328" s="154"/>
    </row>
    <row r="4329" spans="3:16" hidden="1" outlineLevel="2">
      <c r="C4329" s="179">
        <v>4305</v>
      </c>
      <c r="D4329" s="195">
        <f t="shared" ca="1" si="339"/>
        <v>0.77740872012871853</v>
      </c>
      <c r="E4329" s="195">
        <f t="shared" ca="1" si="335"/>
        <v>291.97810693958024</v>
      </c>
      <c r="F4329" s="195">
        <f t="shared" ca="1" si="336"/>
        <v>281.82913935163072</v>
      </c>
      <c r="G4329" s="195">
        <f t="shared" ca="1" si="337"/>
        <v>41.978106939580243</v>
      </c>
      <c r="H4329" s="195">
        <f t="shared" ca="1" si="338"/>
        <v>31.829139351630715</v>
      </c>
      <c r="O4329" s="154"/>
      <c r="P4329" s="154"/>
    </row>
    <row r="4330" spans="3:16" hidden="1" outlineLevel="2">
      <c r="C4330" s="179">
        <v>4306</v>
      </c>
      <c r="D4330" s="195">
        <f t="shared" ca="1" si="339"/>
        <v>-1.0027951236443262</v>
      </c>
      <c r="E4330" s="195">
        <f t="shared" ca="1" si="335"/>
        <v>197.46080511682209</v>
      </c>
      <c r="F4330" s="195">
        <f t="shared" ca="1" si="336"/>
        <v>212.15337470229611</v>
      </c>
      <c r="G4330" s="195">
        <f t="shared" ca="1" si="337"/>
        <v>0</v>
      </c>
      <c r="H4330" s="195">
        <f t="shared" ca="1" si="338"/>
        <v>0</v>
      </c>
      <c r="O4330" s="154"/>
      <c r="P4330" s="154"/>
    </row>
    <row r="4331" spans="3:16" hidden="1" outlineLevel="2">
      <c r="C4331" s="179">
        <v>4307</v>
      </c>
      <c r="D4331" s="195">
        <f t="shared" ca="1" si="339"/>
        <v>-0.32533981227972808</v>
      </c>
      <c r="E4331" s="195">
        <f t="shared" ca="1" si="335"/>
        <v>229.15248833785037</v>
      </c>
      <c r="F4331" s="195">
        <f t="shared" ca="1" si="336"/>
        <v>236.36618889268382</v>
      </c>
      <c r="G4331" s="195">
        <f t="shared" ca="1" si="337"/>
        <v>0</v>
      </c>
      <c r="H4331" s="195">
        <f t="shared" ca="1" si="338"/>
        <v>0</v>
      </c>
      <c r="O4331" s="154"/>
      <c r="P4331" s="154"/>
    </row>
    <row r="4332" spans="3:16" hidden="1" outlineLevel="2">
      <c r="C4332" s="179">
        <v>4308</v>
      </c>
      <c r="D4332" s="195">
        <f t="shared" ca="1" si="339"/>
        <v>0.98738540944824416</v>
      </c>
      <c r="E4332" s="195">
        <f t="shared" ca="1" si="335"/>
        <v>305.7641325731143</v>
      </c>
      <c r="F4332" s="195">
        <f t="shared" ca="1" si="336"/>
        <v>291.42948157376782</v>
      </c>
      <c r="G4332" s="195">
        <f t="shared" ca="1" si="337"/>
        <v>55.764132573114296</v>
      </c>
      <c r="H4332" s="195">
        <f t="shared" ca="1" si="338"/>
        <v>41.429481573767816</v>
      </c>
      <c r="O4332" s="154"/>
      <c r="P4332" s="154"/>
    </row>
    <row r="4333" spans="3:16" hidden="1" outlineLevel="2">
      <c r="C4333" s="179">
        <v>4309</v>
      </c>
      <c r="D4333" s="195">
        <f t="shared" ca="1" si="339"/>
        <v>-1.2844945712379996</v>
      </c>
      <c r="E4333" s="195">
        <f t="shared" ca="1" si="335"/>
        <v>185.60974444808389</v>
      </c>
      <c r="F4333" s="195">
        <f t="shared" ca="1" si="336"/>
        <v>202.83050143423304</v>
      </c>
      <c r="G4333" s="195">
        <f t="shared" ca="1" si="337"/>
        <v>0</v>
      </c>
      <c r="H4333" s="195">
        <f t="shared" ca="1" si="338"/>
        <v>0</v>
      </c>
      <c r="O4333" s="154"/>
      <c r="P4333" s="154"/>
    </row>
    <row r="4334" spans="3:16" hidden="1" outlineLevel="2">
      <c r="C4334" s="179">
        <v>4310</v>
      </c>
      <c r="D4334" s="195">
        <f t="shared" ca="1" si="339"/>
        <v>-1.1740197465664897</v>
      </c>
      <c r="E4334" s="195">
        <f t="shared" ca="1" si="335"/>
        <v>190.17018344152123</v>
      </c>
      <c r="F4334" s="195">
        <f t="shared" ca="1" si="336"/>
        <v>206.43682589430111</v>
      </c>
      <c r="G4334" s="195">
        <f t="shared" ca="1" si="337"/>
        <v>0</v>
      </c>
      <c r="H4334" s="195">
        <f t="shared" ca="1" si="338"/>
        <v>0</v>
      </c>
      <c r="O4334" s="154"/>
      <c r="P4334" s="154"/>
    </row>
    <row r="4335" spans="3:16" hidden="1" outlineLevel="2">
      <c r="C4335" s="179">
        <v>4311</v>
      </c>
      <c r="D4335" s="195">
        <f t="shared" ca="1" si="339"/>
        <v>1.1665832586214704</v>
      </c>
      <c r="E4335" s="195">
        <f t="shared" ca="1" si="335"/>
        <v>318.04299403171296</v>
      </c>
      <c r="F4335" s="195">
        <f t="shared" ca="1" si="336"/>
        <v>299.88079654862651</v>
      </c>
      <c r="G4335" s="195">
        <f t="shared" ca="1" si="337"/>
        <v>68.042994031712965</v>
      </c>
      <c r="H4335" s="195">
        <f t="shared" ca="1" si="338"/>
        <v>49.880796548626506</v>
      </c>
      <c r="O4335" s="154"/>
      <c r="P4335" s="154"/>
    </row>
    <row r="4336" spans="3:16" hidden="1" outlineLevel="2">
      <c r="C4336" s="179">
        <v>4312</v>
      </c>
      <c r="D4336" s="195">
        <f t="shared" ca="1" si="339"/>
        <v>-0.60073179038838109</v>
      </c>
      <c r="E4336" s="195">
        <f t="shared" ca="1" si="335"/>
        <v>215.69809717656904</v>
      </c>
      <c r="F4336" s="195">
        <f t="shared" ca="1" si="336"/>
        <v>226.20680531470126</v>
      </c>
      <c r="G4336" s="195">
        <f t="shared" ca="1" si="337"/>
        <v>0</v>
      </c>
      <c r="H4336" s="195">
        <f t="shared" ca="1" si="338"/>
        <v>0</v>
      </c>
      <c r="O4336" s="154"/>
      <c r="P4336" s="154"/>
    </row>
    <row r="4337" spans="3:16" hidden="1" outlineLevel="2">
      <c r="C4337" s="179">
        <v>4313</v>
      </c>
      <c r="D4337" s="195">
        <f t="shared" ca="1" si="339"/>
        <v>-1.4530220069653661</v>
      </c>
      <c r="E4337" s="195">
        <f t="shared" ca="1" si="335"/>
        <v>178.86265123514033</v>
      </c>
      <c r="F4337" s="195">
        <f t="shared" ca="1" si="336"/>
        <v>197.45010047867927</v>
      </c>
      <c r="G4337" s="195">
        <f t="shared" ca="1" si="337"/>
        <v>0</v>
      </c>
      <c r="H4337" s="195">
        <f t="shared" ca="1" si="338"/>
        <v>0</v>
      </c>
      <c r="O4337" s="154"/>
      <c r="P4337" s="154"/>
    </row>
    <row r="4338" spans="3:16" hidden="1" outlineLevel="2">
      <c r="C4338" s="179">
        <v>4314</v>
      </c>
      <c r="D4338" s="195">
        <f t="shared" ca="1" si="339"/>
        <v>1.2036588904554719</v>
      </c>
      <c r="E4338" s="195">
        <f t="shared" ca="1" si="335"/>
        <v>320.64438463042632</v>
      </c>
      <c r="F4338" s="195">
        <f t="shared" ca="1" si="336"/>
        <v>301.65972230340316</v>
      </c>
      <c r="G4338" s="195">
        <f t="shared" ca="1" si="337"/>
        <v>70.644384630426316</v>
      </c>
      <c r="H4338" s="195">
        <f t="shared" ca="1" si="338"/>
        <v>51.659722303403157</v>
      </c>
      <c r="O4338" s="154"/>
      <c r="P4338" s="154"/>
    </row>
    <row r="4339" spans="3:16" hidden="1" outlineLevel="2">
      <c r="C4339" s="179">
        <v>4315</v>
      </c>
      <c r="D4339" s="195">
        <f t="shared" ca="1" si="339"/>
        <v>0.64367331671601746</v>
      </c>
      <c r="E4339" s="195">
        <f t="shared" ca="1" si="335"/>
        <v>283.52351270214206</v>
      </c>
      <c r="F4339" s="195">
        <f t="shared" ca="1" si="336"/>
        <v>275.88014663505106</v>
      </c>
      <c r="G4339" s="195">
        <f t="shared" ca="1" si="337"/>
        <v>33.523512702142057</v>
      </c>
      <c r="H4339" s="195">
        <f t="shared" ca="1" si="338"/>
        <v>25.880146635051062</v>
      </c>
      <c r="O4339" s="154"/>
      <c r="P4339" s="154"/>
    </row>
    <row r="4340" spans="3:16" hidden="1" outlineLevel="2">
      <c r="C4340" s="179">
        <v>4316</v>
      </c>
      <c r="D4340" s="195">
        <f t="shared" ca="1" si="339"/>
        <v>-0.36660764019736719</v>
      </c>
      <c r="E4340" s="195">
        <f t="shared" ca="1" si="335"/>
        <v>227.08411071885678</v>
      </c>
      <c r="F4340" s="195">
        <f t="shared" ca="1" si="336"/>
        <v>234.81521735442786</v>
      </c>
      <c r="G4340" s="195">
        <f t="shared" ca="1" si="337"/>
        <v>0</v>
      </c>
      <c r="H4340" s="195">
        <f t="shared" ca="1" si="338"/>
        <v>0</v>
      </c>
      <c r="O4340" s="154"/>
      <c r="P4340" s="154"/>
    </row>
    <row r="4341" spans="3:16" hidden="1" outlineLevel="2">
      <c r="C4341" s="179">
        <v>4317</v>
      </c>
      <c r="D4341" s="195">
        <f t="shared" ca="1" si="339"/>
        <v>-0.30586503112973346</v>
      </c>
      <c r="E4341" s="195">
        <f t="shared" ca="1" si="335"/>
        <v>230.13511313165239</v>
      </c>
      <c r="F4341" s="195">
        <f t="shared" ca="1" si="336"/>
        <v>237.10166467359011</v>
      </c>
      <c r="G4341" s="195">
        <f t="shared" ca="1" si="337"/>
        <v>0</v>
      </c>
      <c r="H4341" s="195">
        <f t="shared" ca="1" si="338"/>
        <v>0</v>
      </c>
      <c r="O4341" s="154"/>
      <c r="P4341" s="154"/>
    </row>
    <row r="4342" spans="3:16" hidden="1" outlineLevel="2">
      <c r="C4342" s="179">
        <v>4318</v>
      </c>
      <c r="D4342" s="195">
        <f t="shared" ca="1" si="339"/>
        <v>1.3007329231013074</v>
      </c>
      <c r="E4342" s="195">
        <f t="shared" ca="1" si="335"/>
        <v>327.55676258526711</v>
      </c>
      <c r="F4342" s="195">
        <f t="shared" ca="1" si="336"/>
        <v>306.36757768394943</v>
      </c>
      <c r="G4342" s="195">
        <f t="shared" ca="1" si="337"/>
        <v>77.556762585267109</v>
      </c>
      <c r="H4342" s="195">
        <f t="shared" ca="1" si="338"/>
        <v>56.367577683949435</v>
      </c>
      <c r="O4342" s="154"/>
      <c r="P4342" s="154"/>
    </row>
    <row r="4343" spans="3:16" hidden="1" outlineLevel="2">
      <c r="C4343" s="179">
        <v>4319</v>
      </c>
      <c r="D4343" s="195">
        <f t="shared" ca="1" si="339"/>
        <v>-1.0903114315355864</v>
      </c>
      <c r="E4343" s="195">
        <f t="shared" ca="1" si="335"/>
        <v>193.70016140291207</v>
      </c>
      <c r="F4343" s="195">
        <f t="shared" ca="1" si="336"/>
        <v>209.21202645085387</v>
      </c>
      <c r="G4343" s="195">
        <f t="shared" ca="1" si="337"/>
        <v>0</v>
      </c>
      <c r="H4343" s="195">
        <f t="shared" ca="1" si="338"/>
        <v>0</v>
      </c>
      <c r="O4343" s="154"/>
      <c r="P4343" s="154"/>
    </row>
    <row r="4344" spans="3:16" hidden="1" outlineLevel="2">
      <c r="C4344" s="179">
        <v>4320</v>
      </c>
      <c r="D4344" s="195">
        <f t="shared" ca="1" si="339"/>
        <v>0.9231716012535568</v>
      </c>
      <c r="E4344" s="195">
        <f t="shared" ca="1" si="335"/>
        <v>301.48046309502388</v>
      </c>
      <c r="F4344" s="195">
        <f t="shared" ca="1" si="336"/>
        <v>288.45935458270259</v>
      </c>
      <c r="G4344" s="195">
        <f t="shared" ca="1" si="337"/>
        <v>51.480463095023879</v>
      </c>
      <c r="H4344" s="195">
        <f t="shared" ca="1" si="338"/>
        <v>38.459354582702588</v>
      </c>
      <c r="O4344" s="154"/>
      <c r="P4344" s="154"/>
    </row>
    <row r="4345" spans="3:16" hidden="1" outlineLevel="2">
      <c r="C4345" s="179">
        <v>4321</v>
      </c>
      <c r="D4345" s="195">
        <f t="shared" ca="1" si="339"/>
        <v>1.1701345512660313</v>
      </c>
      <c r="E4345" s="195">
        <f t="shared" ca="1" si="335"/>
        <v>318.29125177848766</v>
      </c>
      <c r="F4345" s="195">
        <f t="shared" ca="1" si="336"/>
        <v>300.05073583144201</v>
      </c>
      <c r="G4345" s="195">
        <f t="shared" ca="1" si="337"/>
        <v>68.291251778487663</v>
      </c>
      <c r="H4345" s="195">
        <f t="shared" ca="1" si="338"/>
        <v>50.050735831442012</v>
      </c>
      <c r="O4345" s="154"/>
      <c r="P4345" s="154"/>
    </row>
    <row r="4346" spans="3:16" hidden="1" outlineLevel="2">
      <c r="C4346" s="179">
        <v>4322</v>
      </c>
      <c r="D4346" s="195">
        <f t="shared" ca="1" si="339"/>
        <v>-0.39455612304821241</v>
      </c>
      <c r="E4346" s="195">
        <f t="shared" ca="1" si="335"/>
        <v>225.69392348610734</v>
      </c>
      <c r="F4346" s="195">
        <f t="shared" ca="1" si="336"/>
        <v>233.77061184801943</v>
      </c>
      <c r="G4346" s="195">
        <f t="shared" ca="1" si="337"/>
        <v>0</v>
      </c>
      <c r="H4346" s="195">
        <f t="shared" ca="1" si="338"/>
        <v>0</v>
      </c>
      <c r="O4346" s="154"/>
      <c r="P4346" s="154"/>
    </row>
    <row r="4347" spans="3:16" hidden="1" outlineLevel="2">
      <c r="C4347" s="179">
        <v>4323</v>
      </c>
      <c r="D4347" s="195">
        <f t="shared" ca="1" si="339"/>
        <v>-0.99207449381967738</v>
      </c>
      <c r="E4347" s="195">
        <f t="shared" ca="1" si="335"/>
        <v>197.92647040020421</v>
      </c>
      <c r="F4347" s="195">
        <f t="shared" ca="1" si="336"/>
        <v>212.51651739386978</v>
      </c>
      <c r="G4347" s="195">
        <f t="shared" ca="1" si="337"/>
        <v>0</v>
      </c>
      <c r="H4347" s="195">
        <f t="shared" ca="1" si="338"/>
        <v>0</v>
      </c>
      <c r="O4347" s="154"/>
      <c r="P4347" s="154"/>
    </row>
    <row r="4348" spans="3:16" hidden="1" outlineLevel="2">
      <c r="C4348" s="179">
        <v>4324</v>
      </c>
      <c r="D4348" s="195">
        <f t="shared" ca="1" si="339"/>
        <v>-2.2955029785705148</v>
      </c>
      <c r="E4348" s="195">
        <f t="shared" ca="1" si="335"/>
        <v>148.63771657353811</v>
      </c>
      <c r="F4348" s="195">
        <f t="shared" ca="1" si="336"/>
        <v>172.61902339278933</v>
      </c>
      <c r="G4348" s="195">
        <f t="shared" ca="1" si="337"/>
        <v>0</v>
      </c>
      <c r="H4348" s="195">
        <f t="shared" ca="1" si="338"/>
        <v>0</v>
      </c>
      <c r="O4348" s="154"/>
      <c r="P4348" s="154"/>
    </row>
    <row r="4349" spans="3:16" hidden="1" outlineLevel="2">
      <c r="C4349" s="179">
        <v>4325</v>
      </c>
      <c r="D4349" s="195">
        <f t="shared" ca="1" si="339"/>
        <v>-0.13135068763427127</v>
      </c>
      <c r="E4349" s="195">
        <f t="shared" ca="1" si="335"/>
        <v>239.13066643577417</v>
      </c>
      <c r="F4349" s="195">
        <f t="shared" ca="1" si="336"/>
        <v>243.79527981448254</v>
      </c>
      <c r="G4349" s="195">
        <f t="shared" ca="1" si="337"/>
        <v>0</v>
      </c>
      <c r="H4349" s="195">
        <f t="shared" ca="1" si="338"/>
        <v>0</v>
      </c>
      <c r="O4349" s="154"/>
      <c r="P4349" s="154"/>
    </row>
    <row r="4350" spans="3:16" hidden="1" outlineLevel="2">
      <c r="C4350" s="179">
        <v>4326</v>
      </c>
      <c r="D4350" s="195">
        <f t="shared" ca="1" si="339"/>
        <v>0.40291283785774329</v>
      </c>
      <c r="E4350" s="195">
        <f t="shared" ca="1" si="335"/>
        <v>268.91523072147208</v>
      </c>
      <c r="F4350" s="195">
        <f t="shared" ca="1" si="336"/>
        <v>265.48506742360348</v>
      </c>
      <c r="G4350" s="195">
        <f t="shared" ca="1" si="337"/>
        <v>18.915230721472085</v>
      </c>
      <c r="H4350" s="195">
        <f t="shared" ca="1" si="338"/>
        <v>15.485067423603482</v>
      </c>
      <c r="O4350" s="154"/>
      <c r="P4350" s="154"/>
    </row>
    <row r="4351" spans="3:16" hidden="1" outlineLevel="2">
      <c r="C4351" s="179">
        <v>4327</v>
      </c>
      <c r="D4351" s="195">
        <f t="shared" ca="1" si="339"/>
        <v>-1.6130045420119796</v>
      </c>
      <c r="E4351" s="195">
        <f t="shared" ca="1" si="335"/>
        <v>172.6847239341302</v>
      </c>
      <c r="F4351" s="195">
        <f t="shared" ca="1" si="336"/>
        <v>192.47461562697313</v>
      </c>
      <c r="G4351" s="195">
        <f t="shared" ca="1" si="337"/>
        <v>0</v>
      </c>
      <c r="H4351" s="195">
        <f t="shared" ca="1" si="338"/>
        <v>0</v>
      </c>
      <c r="O4351" s="154"/>
      <c r="P4351" s="154"/>
    </row>
    <row r="4352" spans="3:16" hidden="1" outlineLevel="2">
      <c r="C4352" s="179">
        <v>4328</v>
      </c>
      <c r="D4352" s="195">
        <f t="shared" ca="1" si="339"/>
        <v>-1.4279463079050783</v>
      </c>
      <c r="E4352" s="195">
        <f t="shared" ca="1" si="335"/>
        <v>179.850819060308</v>
      </c>
      <c r="F4352" s="195">
        <f t="shared" ca="1" si="336"/>
        <v>198.24153498527158</v>
      </c>
      <c r="G4352" s="195">
        <f t="shared" ca="1" si="337"/>
        <v>0</v>
      </c>
      <c r="H4352" s="195">
        <f t="shared" ca="1" si="338"/>
        <v>0</v>
      </c>
      <c r="O4352" s="154"/>
      <c r="P4352" s="154"/>
    </row>
    <row r="4353" spans="3:16" hidden="1" outlineLevel="2">
      <c r="C4353" s="179">
        <v>4329</v>
      </c>
      <c r="D4353" s="195">
        <f t="shared" ca="1" si="339"/>
        <v>0.99569606551902301</v>
      </c>
      <c r="E4353" s="195">
        <f t="shared" ca="1" si="335"/>
        <v>306.32296228058681</v>
      </c>
      <c r="F4353" s="195">
        <f t="shared" ca="1" si="336"/>
        <v>291.81610872719023</v>
      </c>
      <c r="G4353" s="195">
        <f t="shared" ca="1" si="337"/>
        <v>56.322962280586808</v>
      </c>
      <c r="H4353" s="195">
        <f t="shared" ca="1" si="338"/>
        <v>41.816108727190226</v>
      </c>
      <c r="O4353" s="154"/>
      <c r="P4353" s="154"/>
    </row>
    <row r="4354" spans="3:16" hidden="1" outlineLevel="2">
      <c r="C4354" s="179">
        <v>4330</v>
      </c>
      <c r="D4354" s="195">
        <f t="shared" ca="1" si="339"/>
        <v>4.0206412451368335E-2</v>
      </c>
      <c r="E4354" s="195">
        <f t="shared" ca="1" si="335"/>
        <v>248.31644245306396</v>
      </c>
      <c r="F4354" s="195">
        <f t="shared" ca="1" si="336"/>
        <v>250.55963001741256</v>
      </c>
      <c r="G4354" s="195">
        <f t="shared" ca="1" si="337"/>
        <v>0</v>
      </c>
      <c r="H4354" s="195">
        <f t="shared" ca="1" si="338"/>
        <v>0.5596300174125588</v>
      </c>
      <c r="O4354" s="154"/>
      <c r="P4354" s="154"/>
    </row>
    <row r="4355" spans="3:16" hidden="1" outlineLevel="2">
      <c r="C4355" s="179">
        <v>4331</v>
      </c>
      <c r="D4355" s="195">
        <f t="shared" ca="1" si="339"/>
        <v>-0.46792710334124921</v>
      </c>
      <c r="E4355" s="195">
        <f t="shared" ca="1" si="335"/>
        <v>222.08473650699361</v>
      </c>
      <c r="F4355" s="195">
        <f t="shared" ca="1" si="336"/>
        <v>231.05035000127575</v>
      </c>
      <c r="G4355" s="195">
        <f t="shared" ca="1" si="337"/>
        <v>0</v>
      </c>
      <c r="H4355" s="195">
        <f t="shared" ca="1" si="338"/>
        <v>0</v>
      </c>
      <c r="O4355" s="154"/>
      <c r="P4355" s="154"/>
    </row>
    <row r="4356" spans="3:16" hidden="1" outlineLevel="2">
      <c r="C4356" s="179">
        <v>4332</v>
      </c>
      <c r="D4356" s="195">
        <f t="shared" ca="1" si="339"/>
        <v>1.174376287084929</v>
      </c>
      <c r="E4356" s="195">
        <f t="shared" ca="1" si="335"/>
        <v>318.58802983007598</v>
      </c>
      <c r="F4356" s="195">
        <f t="shared" ca="1" si="336"/>
        <v>300.25384096303702</v>
      </c>
      <c r="G4356" s="195">
        <f t="shared" ca="1" si="337"/>
        <v>68.588029830075982</v>
      </c>
      <c r="H4356" s="195">
        <f t="shared" ca="1" si="338"/>
        <v>50.253840963037021</v>
      </c>
      <c r="O4356" s="154"/>
      <c r="P4356" s="154"/>
    </row>
    <row r="4357" spans="3:16" hidden="1" outlineLevel="2">
      <c r="C4357" s="179">
        <v>4333</v>
      </c>
      <c r="D4357" s="195">
        <f t="shared" ca="1" si="339"/>
        <v>0.15963098108072316</v>
      </c>
      <c r="E4357" s="195">
        <f t="shared" ca="1" si="335"/>
        <v>254.91836630879934</v>
      </c>
      <c r="F4357" s="195">
        <f t="shared" ca="1" si="336"/>
        <v>255.37893008365191</v>
      </c>
      <c r="G4357" s="195">
        <f t="shared" ca="1" si="337"/>
        <v>4.9183663087993352</v>
      </c>
      <c r="H4357" s="195">
        <f t="shared" ca="1" si="338"/>
        <v>5.3789300836519089</v>
      </c>
      <c r="O4357" s="154"/>
      <c r="P4357" s="154"/>
    </row>
    <row r="4358" spans="3:16" hidden="1" outlineLevel="2">
      <c r="C4358" s="179">
        <v>4334</v>
      </c>
      <c r="D4358" s="195">
        <f t="shared" ca="1" si="339"/>
        <v>0.64564409009451995</v>
      </c>
      <c r="E4358" s="195">
        <f t="shared" ca="1" si="335"/>
        <v>283.64630775406636</v>
      </c>
      <c r="F4358" s="195">
        <f t="shared" ca="1" si="336"/>
        <v>275.96689494929933</v>
      </c>
      <c r="G4358" s="195">
        <f t="shared" ca="1" si="337"/>
        <v>33.646307754066356</v>
      </c>
      <c r="H4358" s="195">
        <f t="shared" ca="1" si="338"/>
        <v>25.966894949299331</v>
      </c>
      <c r="O4358" s="154"/>
      <c r="P4358" s="154"/>
    </row>
    <row r="4359" spans="3:16" hidden="1" outlineLevel="2">
      <c r="C4359" s="179">
        <v>4335</v>
      </c>
      <c r="D4359" s="195">
        <f t="shared" ca="1" si="339"/>
        <v>1.4442703952304803</v>
      </c>
      <c r="E4359" s="195">
        <f t="shared" ca="1" si="335"/>
        <v>338.05168415042152</v>
      </c>
      <c r="F4359" s="195">
        <f t="shared" ca="1" si="336"/>
        <v>313.46377197797881</v>
      </c>
      <c r="G4359" s="195">
        <f t="shared" ca="1" si="337"/>
        <v>88.051684150421522</v>
      </c>
      <c r="H4359" s="195">
        <f t="shared" ca="1" si="338"/>
        <v>63.463771977978809</v>
      </c>
      <c r="O4359" s="154"/>
      <c r="P4359" s="154"/>
    </row>
    <row r="4360" spans="3:16" hidden="1" outlineLevel="2">
      <c r="C4360" s="179">
        <v>4336</v>
      </c>
      <c r="D4360" s="195">
        <f t="shared" ca="1" si="339"/>
        <v>0.98599912747379392</v>
      </c>
      <c r="E4360" s="195">
        <f t="shared" ca="1" si="335"/>
        <v>305.67101470044099</v>
      </c>
      <c r="F4360" s="195">
        <f t="shared" ca="1" si="336"/>
        <v>291.36503902984941</v>
      </c>
      <c r="G4360" s="195">
        <f t="shared" ca="1" si="337"/>
        <v>55.671014700440992</v>
      </c>
      <c r="H4360" s="195">
        <f t="shared" ca="1" si="338"/>
        <v>41.365039029849413</v>
      </c>
      <c r="O4360" s="154"/>
      <c r="P4360" s="154"/>
    </row>
    <row r="4361" spans="3:16" hidden="1" outlineLevel="2">
      <c r="C4361" s="179">
        <v>4337</v>
      </c>
      <c r="D4361" s="195">
        <f t="shared" ca="1" si="339"/>
        <v>-1.3723730357235361E-2</v>
      </c>
      <c r="E4361" s="195">
        <f t="shared" ca="1" si="335"/>
        <v>245.39143070341834</v>
      </c>
      <c r="F4361" s="195">
        <f t="shared" ca="1" si="336"/>
        <v>248.41322609053839</v>
      </c>
      <c r="G4361" s="195">
        <f t="shared" ca="1" si="337"/>
        <v>0</v>
      </c>
      <c r="H4361" s="195">
        <f t="shared" ca="1" si="338"/>
        <v>0</v>
      </c>
      <c r="O4361" s="154"/>
      <c r="P4361" s="154"/>
    </row>
    <row r="4362" spans="3:16" hidden="1" outlineLevel="2">
      <c r="C4362" s="179">
        <v>4338</v>
      </c>
      <c r="D4362" s="195">
        <f t="shared" ca="1" si="339"/>
        <v>-1.2214250430443965</v>
      </c>
      <c r="E4362" s="195">
        <f t="shared" ca="1" si="335"/>
        <v>188.19970999610064</v>
      </c>
      <c r="F4362" s="195">
        <f t="shared" ca="1" si="336"/>
        <v>204.881546037757</v>
      </c>
      <c r="G4362" s="195">
        <f t="shared" ca="1" si="337"/>
        <v>0</v>
      </c>
      <c r="H4362" s="195">
        <f t="shared" ca="1" si="338"/>
        <v>0</v>
      </c>
      <c r="O4362" s="154"/>
      <c r="P4362" s="154"/>
    </row>
    <row r="4363" spans="3:16" hidden="1" outlineLevel="2">
      <c r="C4363" s="179">
        <v>4339</v>
      </c>
      <c r="D4363" s="195">
        <f t="shared" ca="1" si="339"/>
        <v>-0.53903211344305124</v>
      </c>
      <c r="E4363" s="195">
        <f t="shared" ca="1" si="335"/>
        <v>218.64209395442717</v>
      </c>
      <c r="F4363" s="195">
        <f t="shared" ca="1" si="336"/>
        <v>228.44430654725755</v>
      </c>
      <c r="G4363" s="195">
        <f t="shared" ca="1" si="337"/>
        <v>0</v>
      </c>
      <c r="H4363" s="195">
        <f t="shared" ca="1" si="338"/>
        <v>0</v>
      </c>
      <c r="O4363" s="154"/>
      <c r="P4363" s="154"/>
    </row>
    <row r="4364" spans="3:16" hidden="1" outlineLevel="2">
      <c r="C4364" s="179">
        <v>4340</v>
      </c>
      <c r="D4364" s="195">
        <f t="shared" ca="1" si="339"/>
        <v>-0.39149375371190631</v>
      </c>
      <c r="E4364" s="195">
        <f t="shared" ca="1" si="335"/>
        <v>225.84583287566008</v>
      </c>
      <c r="F4364" s="195">
        <f t="shared" ca="1" si="336"/>
        <v>233.88484422301005</v>
      </c>
      <c r="G4364" s="195">
        <f t="shared" ca="1" si="337"/>
        <v>0</v>
      </c>
      <c r="H4364" s="195">
        <f t="shared" ca="1" si="338"/>
        <v>0</v>
      </c>
      <c r="O4364" s="154"/>
      <c r="P4364" s="154"/>
    </row>
    <row r="4365" spans="3:16" hidden="1" outlineLevel="2">
      <c r="C4365" s="179">
        <v>4341</v>
      </c>
      <c r="D4365" s="195">
        <f t="shared" ca="1" si="339"/>
        <v>-2.4044494332311279</v>
      </c>
      <c r="E4365" s="195">
        <f t="shared" ca="1" si="335"/>
        <v>145.12198541913685</v>
      </c>
      <c r="F4365" s="195">
        <f t="shared" ca="1" si="336"/>
        <v>169.64483242350045</v>
      </c>
      <c r="G4365" s="195">
        <f t="shared" ca="1" si="337"/>
        <v>0</v>
      </c>
      <c r="H4365" s="195">
        <f t="shared" ca="1" si="338"/>
        <v>0</v>
      </c>
      <c r="O4365" s="154"/>
      <c r="P4365" s="154"/>
    </row>
    <row r="4366" spans="3:16" hidden="1" outlineLevel="2">
      <c r="C4366" s="179">
        <v>4342</v>
      </c>
      <c r="D4366" s="195">
        <f t="shared" ca="1" si="339"/>
        <v>-0.37436806709237758</v>
      </c>
      <c r="E4366" s="195">
        <f t="shared" ca="1" si="335"/>
        <v>226.69724234700402</v>
      </c>
      <c r="F4366" s="195">
        <f t="shared" ca="1" si="336"/>
        <v>234.52469558076749</v>
      </c>
      <c r="G4366" s="195">
        <f t="shared" ca="1" si="337"/>
        <v>0</v>
      </c>
      <c r="H4366" s="195">
        <f t="shared" ca="1" si="338"/>
        <v>0</v>
      </c>
      <c r="O4366" s="154"/>
      <c r="P4366" s="154"/>
    </row>
    <row r="4367" spans="3:16" hidden="1" outlineLevel="2">
      <c r="C4367" s="179">
        <v>4343</v>
      </c>
      <c r="D4367" s="195">
        <f t="shared" ca="1" si="339"/>
        <v>-1.7491162824114175</v>
      </c>
      <c r="E4367" s="195">
        <f t="shared" ca="1" si="335"/>
        <v>167.59689172815231</v>
      </c>
      <c r="F4367" s="195">
        <f t="shared" ca="1" si="336"/>
        <v>188.34035191401682</v>
      </c>
      <c r="G4367" s="195">
        <f t="shared" ca="1" si="337"/>
        <v>0</v>
      </c>
      <c r="H4367" s="195">
        <f t="shared" ca="1" si="338"/>
        <v>0</v>
      </c>
      <c r="O4367" s="154"/>
      <c r="P4367" s="154"/>
    </row>
    <row r="4368" spans="3:16" hidden="1" outlineLevel="2">
      <c r="C4368" s="179">
        <v>4344</v>
      </c>
      <c r="D4368" s="195">
        <f t="shared" ca="1" si="339"/>
        <v>1.8939056913021393</v>
      </c>
      <c r="E4368" s="195">
        <f t="shared" ca="1" si="335"/>
        <v>373.15382132710681</v>
      </c>
      <c r="F4368" s="195">
        <f t="shared" ca="1" si="336"/>
        <v>336.7743094569276</v>
      </c>
      <c r="G4368" s="195">
        <f t="shared" ca="1" si="337"/>
        <v>123.15382132710681</v>
      </c>
      <c r="H4368" s="195">
        <f t="shared" ca="1" si="338"/>
        <v>86.774309456927597</v>
      </c>
      <c r="O4368" s="154"/>
      <c r="P4368" s="154"/>
    </row>
    <row r="4369" spans="3:16" hidden="1" outlineLevel="2">
      <c r="C4369" s="179">
        <v>4345</v>
      </c>
      <c r="D4369" s="195">
        <f t="shared" ca="1" si="339"/>
        <v>-0.33298249472716102</v>
      </c>
      <c r="E4369" s="195">
        <f t="shared" ca="1" si="335"/>
        <v>228.76801442726278</v>
      </c>
      <c r="F4369" s="195">
        <f t="shared" ca="1" si="336"/>
        <v>236.07818252999033</v>
      </c>
      <c r="G4369" s="195">
        <f t="shared" ca="1" si="337"/>
        <v>0</v>
      </c>
      <c r="H4369" s="195">
        <f t="shared" ca="1" si="338"/>
        <v>0</v>
      </c>
      <c r="O4369" s="154"/>
      <c r="P4369" s="154"/>
    </row>
    <row r="4370" spans="3:16" hidden="1" outlineLevel="2">
      <c r="C4370" s="179">
        <v>4346</v>
      </c>
      <c r="D4370" s="195">
        <f t="shared" ca="1" si="339"/>
        <v>1.0143672114830178</v>
      </c>
      <c r="E4370" s="195">
        <f t="shared" ca="1" si="335"/>
        <v>307.58218547088353</v>
      </c>
      <c r="F4370" s="195">
        <f t="shared" ca="1" si="336"/>
        <v>292.68659679135385</v>
      </c>
      <c r="G4370" s="195">
        <f t="shared" ca="1" si="337"/>
        <v>57.58218547088353</v>
      </c>
      <c r="H4370" s="195">
        <f t="shared" ca="1" si="338"/>
        <v>42.68659679135385</v>
      </c>
      <c r="O4370" s="154"/>
      <c r="P4370" s="154"/>
    </row>
    <row r="4371" spans="3:16" hidden="1" outlineLevel="2">
      <c r="C4371" s="179">
        <v>4347</v>
      </c>
      <c r="D4371" s="195">
        <f t="shared" ca="1" si="339"/>
        <v>0.85327836744263408</v>
      </c>
      <c r="E4371" s="195">
        <f t="shared" ca="1" si="335"/>
        <v>296.88610340695374</v>
      </c>
      <c r="F4371" s="195">
        <f t="shared" ca="1" si="336"/>
        <v>285.26092730614317</v>
      </c>
      <c r="G4371" s="195">
        <f t="shared" ca="1" si="337"/>
        <v>46.886103406953737</v>
      </c>
      <c r="H4371" s="195">
        <f t="shared" ca="1" si="338"/>
        <v>35.260927306143174</v>
      </c>
      <c r="O4371" s="154"/>
      <c r="P4371" s="154"/>
    </row>
    <row r="4372" spans="3:16" hidden="1" outlineLevel="2">
      <c r="C4372" s="179">
        <v>4348</v>
      </c>
      <c r="D4372" s="195">
        <f t="shared" ca="1" si="339"/>
        <v>1.5704920485939995</v>
      </c>
      <c r="E4372" s="195">
        <f t="shared" ca="1" si="335"/>
        <v>347.5580401202505</v>
      </c>
      <c r="F4372" s="195">
        <f t="shared" ca="1" si="336"/>
        <v>319.8396005829523</v>
      </c>
      <c r="G4372" s="195">
        <f t="shared" ca="1" si="337"/>
        <v>97.558040120250496</v>
      </c>
      <c r="H4372" s="195">
        <f t="shared" ca="1" si="338"/>
        <v>69.839600582952301</v>
      </c>
      <c r="O4372" s="154"/>
      <c r="P4372" s="154"/>
    </row>
    <row r="4373" spans="3:16" hidden="1" outlineLevel="2">
      <c r="C4373" s="179">
        <v>4349</v>
      </c>
      <c r="D4373" s="195">
        <f t="shared" ca="1" si="339"/>
        <v>-5.0230179989739412E-3</v>
      </c>
      <c r="E4373" s="195">
        <f t="shared" ca="1" si="335"/>
        <v>245.86099001321688</v>
      </c>
      <c r="F4373" s="195">
        <f t="shared" ca="1" si="336"/>
        <v>248.75826382986193</v>
      </c>
      <c r="G4373" s="195">
        <f t="shared" ca="1" si="337"/>
        <v>0</v>
      </c>
      <c r="H4373" s="195">
        <f t="shared" ca="1" si="338"/>
        <v>0</v>
      </c>
      <c r="O4373" s="154"/>
      <c r="P4373" s="154"/>
    </row>
    <row r="4374" spans="3:16" hidden="1" outlineLevel="2">
      <c r="C4374" s="179">
        <v>4350</v>
      </c>
      <c r="D4374" s="195">
        <f t="shared" ca="1" si="339"/>
        <v>0.98143049815543448</v>
      </c>
      <c r="E4374" s="195">
        <f t="shared" ca="1" si="335"/>
        <v>305.36433622489284</v>
      </c>
      <c r="F4374" s="195">
        <f t="shared" ca="1" si="336"/>
        <v>291.15276310227966</v>
      </c>
      <c r="G4374" s="195">
        <f t="shared" ca="1" si="337"/>
        <v>55.364336224892838</v>
      </c>
      <c r="H4374" s="195">
        <f t="shared" ca="1" si="338"/>
        <v>41.152763102279664</v>
      </c>
      <c r="O4374" s="154"/>
      <c r="P4374" s="154"/>
    </row>
    <row r="4375" spans="3:16" hidden="1" outlineLevel="2">
      <c r="C4375" s="179">
        <v>4351</v>
      </c>
      <c r="D4375" s="195">
        <f t="shared" ca="1" si="339"/>
        <v>0.57406429196496978</v>
      </c>
      <c r="E4375" s="195">
        <f t="shared" ca="1" si="335"/>
        <v>279.22024028888904</v>
      </c>
      <c r="F4375" s="195">
        <f t="shared" ca="1" si="336"/>
        <v>272.83356694485133</v>
      </c>
      <c r="G4375" s="195">
        <f t="shared" ca="1" si="337"/>
        <v>29.220240288889045</v>
      </c>
      <c r="H4375" s="195">
        <f t="shared" ca="1" si="338"/>
        <v>22.833566944851327</v>
      </c>
      <c r="O4375" s="154"/>
      <c r="P4375" s="154"/>
    </row>
    <row r="4376" spans="3:16" hidden="1" outlineLevel="2">
      <c r="C4376" s="179">
        <v>4352</v>
      </c>
      <c r="D4376" s="195">
        <f t="shared" ca="1" si="339"/>
        <v>-0.44301565942859172</v>
      </c>
      <c r="E4376" s="195">
        <f t="shared" ca="1" si="335"/>
        <v>223.30363562908238</v>
      </c>
      <c r="F4376" s="195">
        <f t="shared" ca="1" si="336"/>
        <v>231.97038513276709</v>
      </c>
      <c r="G4376" s="195">
        <f t="shared" ca="1" si="337"/>
        <v>0</v>
      </c>
      <c r="H4376" s="195">
        <f t="shared" ca="1" si="338"/>
        <v>0</v>
      </c>
      <c r="O4376" s="154"/>
      <c r="P4376" s="154"/>
    </row>
    <row r="4377" spans="3:16" hidden="1" outlineLevel="2">
      <c r="C4377" s="179">
        <v>4353</v>
      </c>
      <c r="D4377" s="195">
        <f t="shared" ca="1" si="339"/>
        <v>-0.81939044171331621</v>
      </c>
      <c r="E4377" s="195">
        <f t="shared" ref="E4377:E4440" ca="1" si="340">$H$9 * EXP(($H$17 - $H$18 - ($H$11^2)/2)*$H$14 + $H$11*SQRT($H$14)*D4377)</f>
        <v>205.58035832020204</v>
      </c>
      <c r="F4377" s="195">
        <f t="shared" ref="F4377:F4440" ca="1" si="341">$H$9 * EXP(($H$17 - $H$18 - ($H$12^2)/2)*$H$14 + $H$12*SQRT($H$14)*D4377)</f>
        <v>218.452276029421</v>
      </c>
      <c r="G4377" s="195">
        <f t="shared" ref="G4377:G4440" ca="1" si="342">MAX(E4377-$H$16, 0)</f>
        <v>0</v>
      </c>
      <c r="H4377" s="195">
        <f t="shared" ref="H4377:H4440" ca="1" si="343">MAX(F4377-$H$16, 0)</f>
        <v>0</v>
      </c>
      <c r="O4377" s="154"/>
      <c r="P4377" s="154"/>
    </row>
    <row r="4378" spans="3:16" hidden="1" outlineLevel="2">
      <c r="C4378" s="179">
        <v>4354</v>
      </c>
      <c r="D4378" s="195">
        <f t="shared" ref="D4378:D4441" ca="1" si="344">_xlfn.NORM.S.INV(RAND())</f>
        <v>-0.55021027854041715</v>
      </c>
      <c r="E4378" s="195">
        <f t="shared" ca="1" si="340"/>
        <v>218.10576387070373</v>
      </c>
      <c r="F4378" s="195">
        <f t="shared" ca="1" si="341"/>
        <v>228.03730193473143</v>
      </c>
      <c r="G4378" s="195">
        <f t="shared" ca="1" si="342"/>
        <v>0</v>
      </c>
      <c r="H4378" s="195">
        <f t="shared" ca="1" si="343"/>
        <v>0</v>
      </c>
      <c r="O4378" s="154"/>
      <c r="P4378" s="154"/>
    </row>
    <row r="4379" spans="3:16" hidden="1" outlineLevel="2">
      <c r="C4379" s="179">
        <v>4355</v>
      </c>
      <c r="D4379" s="195">
        <f t="shared" ca="1" si="344"/>
        <v>-0.57870500639337796</v>
      </c>
      <c r="E4379" s="195">
        <f t="shared" ca="1" si="340"/>
        <v>216.74452628463607</v>
      </c>
      <c r="F4379" s="195">
        <f t="shared" ca="1" si="341"/>
        <v>227.00306668905401</v>
      </c>
      <c r="G4379" s="195">
        <f t="shared" ca="1" si="342"/>
        <v>0</v>
      </c>
      <c r="H4379" s="195">
        <f t="shared" ca="1" si="343"/>
        <v>0</v>
      </c>
      <c r="O4379" s="154"/>
      <c r="P4379" s="154"/>
    </row>
    <row r="4380" spans="3:16" hidden="1" outlineLevel="2">
      <c r="C4380" s="179">
        <v>4356</v>
      </c>
      <c r="D4380" s="195">
        <f t="shared" ca="1" si="344"/>
        <v>-0.4449833998069776</v>
      </c>
      <c r="E4380" s="195">
        <f t="shared" ca="1" si="340"/>
        <v>223.20711263579753</v>
      </c>
      <c r="F4380" s="195">
        <f t="shared" ca="1" si="341"/>
        <v>231.89757902471203</v>
      </c>
      <c r="G4380" s="195">
        <f t="shared" ca="1" si="342"/>
        <v>0</v>
      </c>
      <c r="H4380" s="195">
        <f t="shared" ca="1" si="343"/>
        <v>0</v>
      </c>
      <c r="O4380" s="154"/>
      <c r="P4380" s="154"/>
    </row>
    <row r="4381" spans="3:16" hidden="1" outlineLevel="2">
      <c r="C4381" s="179">
        <v>4357</v>
      </c>
      <c r="D4381" s="195">
        <f t="shared" ca="1" si="344"/>
        <v>0.34894029533392745</v>
      </c>
      <c r="E4381" s="195">
        <f t="shared" ca="1" si="340"/>
        <v>265.74510252032439</v>
      </c>
      <c r="F4381" s="195">
        <f t="shared" ca="1" si="341"/>
        <v>263.20902530799179</v>
      </c>
      <c r="G4381" s="195">
        <f t="shared" ca="1" si="342"/>
        <v>15.745102520324394</v>
      </c>
      <c r="H4381" s="195">
        <f t="shared" ca="1" si="343"/>
        <v>13.209025307991794</v>
      </c>
      <c r="O4381" s="154"/>
      <c r="P4381" s="154"/>
    </row>
    <row r="4382" spans="3:16" hidden="1" outlineLevel="2">
      <c r="C4382" s="179">
        <v>4358</v>
      </c>
      <c r="D4382" s="195">
        <f t="shared" ca="1" si="344"/>
        <v>0.22646059210968333</v>
      </c>
      <c r="E4382" s="195">
        <f t="shared" ca="1" si="340"/>
        <v>258.68907962602668</v>
      </c>
      <c r="F4382" s="195">
        <f t="shared" ca="1" si="341"/>
        <v>258.11613135371766</v>
      </c>
      <c r="G4382" s="195">
        <f t="shared" ca="1" si="342"/>
        <v>8.6890796260266825</v>
      </c>
      <c r="H4382" s="195">
        <f t="shared" ca="1" si="343"/>
        <v>8.1161313537176625</v>
      </c>
      <c r="O4382" s="154"/>
      <c r="P4382" s="154"/>
    </row>
    <row r="4383" spans="3:16" hidden="1" outlineLevel="2">
      <c r="C4383" s="179">
        <v>4359</v>
      </c>
      <c r="D4383" s="195">
        <f t="shared" ca="1" si="344"/>
        <v>-1.319015191284779</v>
      </c>
      <c r="E4383" s="195">
        <f t="shared" ca="1" si="340"/>
        <v>184.20727157790319</v>
      </c>
      <c r="F4383" s="195">
        <f t="shared" ca="1" si="341"/>
        <v>201.716586027392</v>
      </c>
      <c r="G4383" s="195">
        <f t="shared" ca="1" si="342"/>
        <v>0</v>
      </c>
      <c r="H4383" s="195">
        <f t="shared" ca="1" si="343"/>
        <v>0</v>
      </c>
      <c r="O4383" s="154"/>
      <c r="P4383" s="154"/>
    </row>
    <row r="4384" spans="3:16" hidden="1" outlineLevel="2">
      <c r="C4384" s="179">
        <v>4360</v>
      </c>
      <c r="D4384" s="195">
        <f t="shared" ca="1" si="344"/>
        <v>-0.81317227239917322</v>
      </c>
      <c r="E4384" s="195">
        <f t="shared" ca="1" si="340"/>
        <v>205.86142019406199</v>
      </c>
      <c r="F4384" s="195">
        <f t="shared" ca="1" si="341"/>
        <v>218.66908146976374</v>
      </c>
      <c r="G4384" s="195">
        <f t="shared" ca="1" si="342"/>
        <v>0</v>
      </c>
      <c r="H4384" s="195">
        <f t="shared" ca="1" si="343"/>
        <v>0</v>
      </c>
      <c r="O4384" s="154"/>
      <c r="P4384" s="154"/>
    </row>
    <row r="4385" spans="3:16" hidden="1" outlineLevel="2">
      <c r="C4385" s="179">
        <v>4361</v>
      </c>
      <c r="D4385" s="195">
        <f t="shared" ca="1" si="344"/>
        <v>-1.1176899343714379</v>
      </c>
      <c r="E4385" s="195">
        <f t="shared" ca="1" si="340"/>
        <v>192.53845828392275</v>
      </c>
      <c r="F4385" s="195">
        <f t="shared" ca="1" si="341"/>
        <v>208.30025937298944</v>
      </c>
      <c r="G4385" s="195">
        <f t="shared" ca="1" si="342"/>
        <v>0</v>
      </c>
      <c r="H4385" s="195">
        <f t="shared" ca="1" si="343"/>
        <v>0</v>
      </c>
      <c r="O4385" s="154"/>
      <c r="P4385" s="154"/>
    </row>
    <row r="4386" spans="3:16" hidden="1" outlineLevel="2">
      <c r="C4386" s="179">
        <v>4362</v>
      </c>
      <c r="D4386" s="195">
        <f t="shared" ca="1" si="344"/>
        <v>0.40323933987372618</v>
      </c>
      <c r="E4386" s="195">
        <f t="shared" ca="1" si="340"/>
        <v>268.93452275082257</v>
      </c>
      <c r="F4386" s="195">
        <f t="shared" ca="1" si="341"/>
        <v>265.49889585481429</v>
      </c>
      <c r="G4386" s="195">
        <f t="shared" ca="1" si="342"/>
        <v>18.934522750822566</v>
      </c>
      <c r="H4386" s="195">
        <f t="shared" ca="1" si="343"/>
        <v>15.498895854814293</v>
      </c>
      <c r="O4386" s="154"/>
      <c r="P4386" s="154"/>
    </row>
    <row r="4387" spans="3:16" hidden="1" outlineLevel="2">
      <c r="C4387" s="179">
        <v>4363</v>
      </c>
      <c r="D4387" s="195">
        <f t="shared" ca="1" si="344"/>
        <v>0.57992210594537108</v>
      </c>
      <c r="E4387" s="195">
        <f t="shared" ca="1" si="340"/>
        <v>279.57984307806299</v>
      </c>
      <c r="F4387" s="195">
        <f t="shared" ca="1" si="341"/>
        <v>273.08864432670589</v>
      </c>
      <c r="G4387" s="195">
        <f t="shared" ca="1" si="342"/>
        <v>29.579843078062993</v>
      </c>
      <c r="H4387" s="195">
        <f t="shared" ca="1" si="343"/>
        <v>23.088644326705889</v>
      </c>
      <c r="O4387" s="154"/>
      <c r="P4387" s="154"/>
    </row>
    <row r="4388" spans="3:16" hidden="1" outlineLevel="2">
      <c r="C4388" s="179">
        <v>4364</v>
      </c>
      <c r="D4388" s="195">
        <f t="shared" ca="1" si="344"/>
        <v>-1.2057047499502298</v>
      </c>
      <c r="E4388" s="195">
        <f t="shared" ca="1" si="340"/>
        <v>188.85087477067393</v>
      </c>
      <c r="F4388" s="195">
        <f t="shared" ca="1" si="341"/>
        <v>205.39599678093728</v>
      </c>
      <c r="G4388" s="195">
        <f t="shared" ca="1" si="342"/>
        <v>0</v>
      </c>
      <c r="H4388" s="195">
        <f t="shared" ca="1" si="343"/>
        <v>0</v>
      </c>
      <c r="O4388" s="154"/>
      <c r="P4388" s="154"/>
    </row>
    <row r="4389" spans="3:16" hidden="1" outlineLevel="2">
      <c r="C4389" s="179">
        <v>4365</v>
      </c>
      <c r="D4389" s="195">
        <f t="shared" ca="1" si="344"/>
        <v>-0.55227654176809615</v>
      </c>
      <c r="E4389" s="195">
        <f t="shared" ca="1" si="340"/>
        <v>218.00676841039629</v>
      </c>
      <c r="F4389" s="195">
        <f t="shared" ca="1" si="341"/>
        <v>227.96214732864183</v>
      </c>
      <c r="G4389" s="195">
        <f t="shared" ca="1" si="342"/>
        <v>0</v>
      </c>
      <c r="H4389" s="195">
        <f t="shared" ca="1" si="343"/>
        <v>0</v>
      </c>
      <c r="O4389" s="154"/>
      <c r="P4389" s="154"/>
    </row>
    <row r="4390" spans="3:16" hidden="1" outlineLevel="2">
      <c r="C4390" s="179">
        <v>4366</v>
      </c>
      <c r="D4390" s="195">
        <f t="shared" ca="1" si="344"/>
        <v>-2.3914716632721942</v>
      </c>
      <c r="E4390" s="195">
        <f t="shared" ca="1" si="340"/>
        <v>145.53637962733785</v>
      </c>
      <c r="F4390" s="195">
        <f t="shared" ca="1" si="341"/>
        <v>169.99641389885127</v>
      </c>
      <c r="G4390" s="195">
        <f t="shared" ca="1" si="342"/>
        <v>0</v>
      </c>
      <c r="H4390" s="195">
        <f t="shared" ca="1" si="343"/>
        <v>0</v>
      </c>
      <c r="O4390" s="154"/>
      <c r="P4390" s="154"/>
    </row>
    <row r="4391" spans="3:16" hidden="1" outlineLevel="2">
      <c r="C4391" s="179">
        <v>4367</v>
      </c>
      <c r="D4391" s="195">
        <f t="shared" ca="1" si="344"/>
        <v>-1.292072010706419</v>
      </c>
      <c r="E4391" s="195">
        <f t="shared" ca="1" si="340"/>
        <v>185.30098316084946</v>
      </c>
      <c r="F4391" s="195">
        <f t="shared" ca="1" si="341"/>
        <v>202.58546598727526</v>
      </c>
      <c r="G4391" s="195">
        <f t="shared" ca="1" si="342"/>
        <v>0</v>
      </c>
      <c r="H4391" s="195">
        <f t="shared" ca="1" si="343"/>
        <v>0</v>
      </c>
      <c r="O4391" s="154"/>
      <c r="P4391" s="154"/>
    </row>
    <row r="4392" spans="3:16" hidden="1" outlineLevel="2">
      <c r="C4392" s="179">
        <v>4368</v>
      </c>
      <c r="D4392" s="195">
        <f t="shared" ca="1" si="344"/>
        <v>0.17252139569929059</v>
      </c>
      <c r="E4392" s="195">
        <f t="shared" ca="1" si="340"/>
        <v>255.64137619746518</v>
      </c>
      <c r="F4392" s="195">
        <f t="shared" ca="1" si="341"/>
        <v>255.90462551186658</v>
      </c>
      <c r="G4392" s="195">
        <f t="shared" ca="1" si="342"/>
        <v>5.6413761974651777</v>
      </c>
      <c r="H4392" s="195">
        <f t="shared" ca="1" si="343"/>
        <v>5.904625511866584</v>
      </c>
      <c r="O4392" s="154"/>
      <c r="P4392" s="154"/>
    </row>
    <row r="4393" spans="3:16" hidden="1" outlineLevel="2">
      <c r="C4393" s="179">
        <v>4369</v>
      </c>
      <c r="D4393" s="195">
        <f t="shared" ca="1" si="344"/>
        <v>-0.80056497578333674</v>
      </c>
      <c r="E4393" s="195">
        <f t="shared" ca="1" si="340"/>
        <v>206.43245114084451</v>
      </c>
      <c r="F4393" s="195">
        <f t="shared" ca="1" si="341"/>
        <v>219.10931365548319</v>
      </c>
      <c r="G4393" s="195">
        <f t="shared" ca="1" si="342"/>
        <v>0</v>
      </c>
      <c r="H4393" s="195">
        <f t="shared" ca="1" si="343"/>
        <v>0</v>
      </c>
      <c r="O4393" s="154"/>
      <c r="P4393" s="154"/>
    </row>
    <row r="4394" spans="3:16" hidden="1" outlineLevel="2">
      <c r="C4394" s="179">
        <v>4370</v>
      </c>
      <c r="D4394" s="195">
        <f t="shared" ca="1" si="344"/>
        <v>-0.68452330086771063</v>
      </c>
      <c r="E4394" s="195">
        <f t="shared" ca="1" si="340"/>
        <v>211.76335946765477</v>
      </c>
      <c r="F4394" s="195">
        <f t="shared" ca="1" si="341"/>
        <v>223.20320640609378</v>
      </c>
      <c r="G4394" s="195">
        <f t="shared" ca="1" si="342"/>
        <v>0</v>
      </c>
      <c r="H4394" s="195">
        <f t="shared" ca="1" si="343"/>
        <v>0</v>
      </c>
      <c r="O4394" s="154"/>
      <c r="P4394" s="154"/>
    </row>
    <row r="4395" spans="3:16" hidden="1" outlineLevel="2">
      <c r="C4395" s="179">
        <v>4371</v>
      </c>
      <c r="D4395" s="195">
        <f t="shared" ca="1" si="344"/>
        <v>-0.7743355530988405</v>
      </c>
      <c r="E4395" s="195">
        <f t="shared" ca="1" si="340"/>
        <v>207.62555923997112</v>
      </c>
      <c r="F4395" s="195">
        <f t="shared" ca="1" si="341"/>
        <v>220.02805685398553</v>
      </c>
      <c r="G4395" s="195">
        <f t="shared" ca="1" si="342"/>
        <v>0</v>
      </c>
      <c r="H4395" s="195">
        <f t="shared" ca="1" si="343"/>
        <v>0</v>
      </c>
      <c r="O4395" s="154"/>
      <c r="P4395" s="154"/>
    </row>
    <row r="4396" spans="3:16" hidden="1" outlineLevel="2">
      <c r="C4396" s="179">
        <v>4372</v>
      </c>
      <c r="D4396" s="195">
        <f t="shared" ca="1" si="344"/>
        <v>1.1913327473942597</v>
      </c>
      <c r="E4396" s="195">
        <f t="shared" ca="1" si="340"/>
        <v>319.77717527229186</v>
      </c>
      <c r="F4396" s="195">
        <f t="shared" ca="1" si="341"/>
        <v>301.06713376280481</v>
      </c>
      <c r="G4396" s="195">
        <f t="shared" ca="1" si="342"/>
        <v>69.777175272291856</v>
      </c>
      <c r="H4396" s="195">
        <f t="shared" ca="1" si="343"/>
        <v>51.067133762804815</v>
      </c>
      <c r="O4396" s="154"/>
      <c r="P4396" s="154"/>
    </row>
    <row r="4397" spans="3:16" hidden="1" outlineLevel="2">
      <c r="C4397" s="179">
        <v>4373</v>
      </c>
      <c r="D4397" s="195">
        <f t="shared" ca="1" si="344"/>
        <v>1.364195528467455</v>
      </c>
      <c r="E4397" s="195">
        <f t="shared" ca="1" si="340"/>
        <v>332.15611721830135</v>
      </c>
      <c r="F4397" s="195">
        <f t="shared" ca="1" si="341"/>
        <v>309.48500687850145</v>
      </c>
      <c r="G4397" s="195">
        <f t="shared" ca="1" si="342"/>
        <v>82.156117218301347</v>
      </c>
      <c r="H4397" s="195">
        <f t="shared" ca="1" si="343"/>
        <v>59.485006878501451</v>
      </c>
      <c r="O4397" s="154"/>
      <c r="P4397" s="154"/>
    </row>
    <row r="4398" spans="3:16" hidden="1" outlineLevel="2">
      <c r="C4398" s="179">
        <v>4374</v>
      </c>
      <c r="D4398" s="195">
        <f t="shared" ca="1" si="344"/>
        <v>0.94031785622026542</v>
      </c>
      <c r="E4398" s="195">
        <f t="shared" ca="1" si="340"/>
        <v>302.61837289004541</v>
      </c>
      <c r="F4398" s="195">
        <f t="shared" ca="1" si="341"/>
        <v>289.24945745490805</v>
      </c>
      <c r="G4398" s="195">
        <f t="shared" ca="1" si="342"/>
        <v>52.618372890045407</v>
      </c>
      <c r="H4398" s="195">
        <f t="shared" ca="1" si="343"/>
        <v>39.249457454908054</v>
      </c>
      <c r="O4398" s="154"/>
      <c r="P4398" s="154"/>
    </row>
    <row r="4399" spans="3:16" hidden="1" outlineLevel="2">
      <c r="C4399" s="179">
        <v>4375</v>
      </c>
      <c r="D4399" s="195">
        <f t="shared" ca="1" si="344"/>
        <v>-0.70135097605855301</v>
      </c>
      <c r="E4399" s="195">
        <f t="shared" ca="1" si="340"/>
        <v>210.98185152636344</v>
      </c>
      <c r="F4399" s="195">
        <f t="shared" ca="1" si="341"/>
        <v>222.60482596331005</v>
      </c>
      <c r="G4399" s="195">
        <f t="shared" ca="1" si="342"/>
        <v>0</v>
      </c>
      <c r="H4399" s="195">
        <f t="shared" ca="1" si="343"/>
        <v>0</v>
      </c>
      <c r="O4399" s="154"/>
      <c r="P4399" s="154"/>
    </row>
    <row r="4400" spans="3:16" hidden="1" outlineLevel="2">
      <c r="C4400" s="179">
        <v>4376</v>
      </c>
      <c r="D4400" s="195">
        <f t="shared" ca="1" si="344"/>
        <v>-0.5510982141813433</v>
      </c>
      <c r="E4400" s="195">
        <f t="shared" ca="1" si="340"/>
        <v>218.06321702808819</v>
      </c>
      <c r="F4400" s="195">
        <f t="shared" ca="1" si="341"/>
        <v>228.00500269786724</v>
      </c>
      <c r="G4400" s="195">
        <f t="shared" ca="1" si="342"/>
        <v>0</v>
      </c>
      <c r="H4400" s="195">
        <f t="shared" ca="1" si="343"/>
        <v>0</v>
      </c>
      <c r="O4400" s="154"/>
      <c r="P4400" s="154"/>
    </row>
    <row r="4401" spans="3:16" hidden="1" outlineLevel="2">
      <c r="C4401" s="179">
        <v>4377</v>
      </c>
      <c r="D4401" s="195">
        <f t="shared" ca="1" si="344"/>
        <v>0.89387755511547151</v>
      </c>
      <c r="E4401" s="195">
        <f t="shared" ca="1" si="340"/>
        <v>299.54625714381439</v>
      </c>
      <c r="F4401" s="195">
        <f t="shared" ca="1" si="341"/>
        <v>287.11446928032456</v>
      </c>
      <c r="G4401" s="195">
        <f t="shared" ca="1" si="342"/>
        <v>49.546257143814387</v>
      </c>
      <c r="H4401" s="195">
        <f t="shared" ca="1" si="343"/>
        <v>37.114469280324556</v>
      </c>
      <c r="O4401" s="154"/>
      <c r="P4401" s="154"/>
    </row>
    <row r="4402" spans="3:16" hidden="1" outlineLevel="2">
      <c r="C4402" s="179">
        <v>4378</v>
      </c>
      <c r="D4402" s="195">
        <f t="shared" ca="1" si="344"/>
        <v>-1.7062520140658346</v>
      </c>
      <c r="E4402" s="195">
        <f t="shared" ca="1" si="340"/>
        <v>169.18276737914829</v>
      </c>
      <c r="F4402" s="195">
        <f t="shared" ca="1" si="341"/>
        <v>189.6326423666888</v>
      </c>
      <c r="G4402" s="195">
        <f t="shared" ca="1" si="342"/>
        <v>0</v>
      </c>
      <c r="H4402" s="195">
        <f t="shared" ca="1" si="343"/>
        <v>0</v>
      </c>
      <c r="O4402" s="154"/>
      <c r="P4402" s="154"/>
    </row>
    <row r="4403" spans="3:16" hidden="1" outlineLevel="2">
      <c r="C4403" s="179">
        <v>4379</v>
      </c>
      <c r="D4403" s="195">
        <f t="shared" ca="1" si="344"/>
        <v>0.13401223019658051</v>
      </c>
      <c r="E4403" s="195">
        <f t="shared" ca="1" si="340"/>
        <v>253.48750206242124</v>
      </c>
      <c r="F4403" s="195">
        <f t="shared" ca="1" si="341"/>
        <v>254.33735281012235</v>
      </c>
      <c r="G4403" s="195">
        <f t="shared" ca="1" si="342"/>
        <v>3.4875020624212425</v>
      </c>
      <c r="H4403" s="195">
        <f t="shared" ca="1" si="343"/>
        <v>4.3373528101223542</v>
      </c>
      <c r="O4403" s="154"/>
      <c r="P4403" s="154"/>
    </row>
    <row r="4404" spans="3:16" hidden="1" outlineLevel="2">
      <c r="C4404" s="179">
        <v>4380</v>
      </c>
      <c r="D4404" s="195">
        <f t="shared" ca="1" si="344"/>
        <v>-0.59075152561139654</v>
      </c>
      <c r="E4404" s="195">
        <f t="shared" ca="1" si="340"/>
        <v>216.17160340710549</v>
      </c>
      <c r="F4404" s="195">
        <f t="shared" ca="1" si="341"/>
        <v>226.56724212600972</v>
      </c>
      <c r="G4404" s="195">
        <f t="shared" ca="1" si="342"/>
        <v>0</v>
      </c>
      <c r="H4404" s="195">
        <f t="shared" ca="1" si="343"/>
        <v>0</v>
      </c>
      <c r="O4404" s="154"/>
      <c r="P4404" s="154"/>
    </row>
    <row r="4405" spans="3:16" hidden="1" outlineLevel="2">
      <c r="C4405" s="179">
        <v>4381</v>
      </c>
      <c r="D4405" s="195">
        <f t="shared" ca="1" si="344"/>
        <v>-1.6174877751626056</v>
      </c>
      <c r="E4405" s="195">
        <f t="shared" ca="1" si="340"/>
        <v>172.5147069007555</v>
      </c>
      <c r="F4405" s="195">
        <f t="shared" ca="1" si="341"/>
        <v>192.33700716869251</v>
      </c>
      <c r="G4405" s="195">
        <f t="shared" ca="1" si="342"/>
        <v>0</v>
      </c>
      <c r="H4405" s="195">
        <f t="shared" ca="1" si="343"/>
        <v>0</v>
      </c>
      <c r="O4405" s="154"/>
      <c r="P4405" s="154"/>
    </row>
    <row r="4406" spans="3:16" hidden="1" outlineLevel="2">
      <c r="C4406" s="179">
        <v>4382</v>
      </c>
      <c r="D4406" s="195">
        <f t="shared" ca="1" si="344"/>
        <v>-0.1662333527494195</v>
      </c>
      <c r="E4406" s="195">
        <f t="shared" ca="1" si="340"/>
        <v>237.30491021228684</v>
      </c>
      <c r="F4406" s="195">
        <f t="shared" ca="1" si="341"/>
        <v>242.44238889999929</v>
      </c>
      <c r="G4406" s="195">
        <f t="shared" ca="1" si="342"/>
        <v>0</v>
      </c>
      <c r="H4406" s="195">
        <f t="shared" ca="1" si="343"/>
        <v>0</v>
      </c>
      <c r="O4406" s="154"/>
      <c r="P4406" s="154"/>
    </row>
    <row r="4407" spans="3:16" hidden="1" outlineLevel="2">
      <c r="C4407" s="179">
        <v>4383</v>
      </c>
      <c r="D4407" s="195">
        <f t="shared" ca="1" si="344"/>
        <v>1.531520855479557</v>
      </c>
      <c r="E4407" s="195">
        <f t="shared" ca="1" si="340"/>
        <v>344.59475052624441</v>
      </c>
      <c r="F4407" s="195">
        <f t="shared" ca="1" si="341"/>
        <v>317.85733302311166</v>
      </c>
      <c r="G4407" s="195">
        <f t="shared" ca="1" si="342"/>
        <v>94.594750526244411</v>
      </c>
      <c r="H4407" s="195">
        <f t="shared" ca="1" si="343"/>
        <v>67.857333023111664</v>
      </c>
      <c r="O4407" s="154"/>
      <c r="P4407" s="154"/>
    </row>
    <row r="4408" spans="3:16" hidden="1" outlineLevel="2">
      <c r="C4408" s="179">
        <v>4384</v>
      </c>
      <c r="D4408" s="195">
        <f t="shared" ca="1" si="344"/>
        <v>0.6272966115765638</v>
      </c>
      <c r="E4408" s="195">
        <f t="shared" ca="1" si="340"/>
        <v>282.50516621336084</v>
      </c>
      <c r="F4408" s="195">
        <f t="shared" ca="1" si="341"/>
        <v>275.16034068218215</v>
      </c>
      <c r="G4408" s="195">
        <f t="shared" ca="1" si="342"/>
        <v>32.505166213360837</v>
      </c>
      <c r="H4408" s="195">
        <f t="shared" ca="1" si="343"/>
        <v>25.160340682182152</v>
      </c>
      <c r="O4408" s="154"/>
      <c r="P4408" s="154"/>
    </row>
    <row r="4409" spans="3:16" hidden="1" outlineLevel="2">
      <c r="C4409" s="179">
        <v>4385</v>
      </c>
      <c r="D4409" s="195">
        <f t="shared" ca="1" si="344"/>
        <v>-2.5436111806585888</v>
      </c>
      <c r="E4409" s="195">
        <f t="shared" ca="1" si="340"/>
        <v>140.75188342926481</v>
      </c>
      <c r="F4409" s="195">
        <f t="shared" ca="1" si="341"/>
        <v>165.92019187075522</v>
      </c>
      <c r="G4409" s="195">
        <f t="shared" ca="1" si="342"/>
        <v>0</v>
      </c>
      <c r="H4409" s="195">
        <f t="shared" ca="1" si="343"/>
        <v>0</v>
      </c>
      <c r="O4409" s="154"/>
      <c r="P4409" s="154"/>
    </row>
    <row r="4410" spans="3:16" hidden="1" outlineLevel="2">
      <c r="C4410" s="179">
        <v>4386</v>
      </c>
      <c r="D4410" s="195">
        <f t="shared" ca="1" si="344"/>
        <v>-1.0308012207281894</v>
      </c>
      <c r="E4410" s="195">
        <f t="shared" ca="1" si="340"/>
        <v>196.24948464202723</v>
      </c>
      <c r="F4410" s="195">
        <f t="shared" ca="1" si="341"/>
        <v>211.20764206913057</v>
      </c>
      <c r="G4410" s="195">
        <f t="shared" ca="1" si="342"/>
        <v>0</v>
      </c>
      <c r="H4410" s="195">
        <f t="shared" ca="1" si="343"/>
        <v>0</v>
      </c>
      <c r="O4410" s="154"/>
      <c r="P4410" s="154"/>
    </row>
    <row r="4411" spans="3:16" hidden="1" outlineLevel="2">
      <c r="C4411" s="179">
        <v>4387</v>
      </c>
      <c r="D4411" s="195">
        <f t="shared" ca="1" si="344"/>
        <v>1.9883357015029157</v>
      </c>
      <c r="E4411" s="195">
        <f t="shared" ca="1" si="340"/>
        <v>380.97679927571187</v>
      </c>
      <c r="F4411" s="195">
        <f t="shared" ca="1" si="341"/>
        <v>341.88594499987659</v>
      </c>
      <c r="G4411" s="195">
        <f t="shared" ca="1" si="342"/>
        <v>130.97679927571187</v>
      </c>
      <c r="H4411" s="195">
        <f t="shared" ca="1" si="343"/>
        <v>91.885944999876585</v>
      </c>
      <c r="O4411" s="154"/>
      <c r="P4411" s="154"/>
    </row>
    <row r="4412" spans="3:16" hidden="1" outlineLevel="2">
      <c r="C4412" s="179">
        <v>4388</v>
      </c>
      <c r="D4412" s="195">
        <f t="shared" ca="1" si="344"/>
        <v>0.14831869680865206</v>
      </c>
      <c r="E4412" s="195">
        <f t="shared" ca="1" si="340"/>
        <v>254.28555693926893</v>
      </c>
      <c r="F4412" s="195">
        <f t="shared" ca="1" si="341"/>
        <v>254.91848355690064</v>
      </c>
      <c r="G4412" s="195">
        <f t="shared" ca="1" si="342"/>
        <v>4.285556939268929</v>
      </c>
      <c r="H4412" s="195">
        <f t="shared" ca="1" si="343"/>
        <v>4.9184835569006395</v>
      </c>
      <c r="O4412" s="154"/>
      <c r="P4412" s="154"/>
    </row>
    <row r="4413" spans="3:16" hidden="1" outlineLevel="2">
      <c r="C4413" s="179">
        <v>4389</v>
      </c>
      <c r="D4413" s="195">
        <f t="shared" ca="1" si="344"/>
        <v>-1.2752023512357633</v>
      </c>
      <c r="E4413" s="195">
        <f t="shared" ca="1" si="340"/>
        <v>185.98908104038804</v>
      </c>
      <c r="F4413" s="195">
        <f t="shared" ca="1" si="341"/>
        <v>203.13139320944964</v>
      </c>
      <c r="G4413" s="195">
        <f t="shared" ca="1" si="342"/>
        <v>0</v>
      </c>
      <c r="H4413" s="195">
        <f t="shared" ca="1" si="343"/>
        <v>0</v>
      </c>
      <c r="O4413" s="154"/>
      <c r="P4413" s="154"/>
    </row>
    <row r="4414" spans="3:16" hidden="1" outlineLevel="2">
      <c r="C4414" s="179">
        <v>4390</v>
      </c>
      <c r="D4414" s="195">
        <f t="shared" ca="1" si="344"/>
        <v>-0.53468337763737728</v>
      </c>
      <c r="E4414" s="195">
        <f t="shared" ca="1" si="340"/>
        <v>218.85110313785125</v>
      </c>
      <c r="F4414" s="195">
        <f t="shared" ca="1" si="341"/>
        <v>228.60284318869788</v>
      </c>
      <c r="G4414" s="195">
        <f t="shared" ca="1" si="342"/>
        <v>0</v>
      </c>
      <c r="H4414" s="195">
        <f t="shared" ca="1" si="343"/>
        <v>0</v>
      </c>
      <c r="O4414" s="154"/>
      <c r="P4414" s="154"/>
    </row>
    <row r="4415" spans="3:16" hidden="1" outlineLevel="2">
      <c r="C4415" s="179">
        <v>4391</v>
      </c>
      <c r="D4415" s="195">
        <f t="shared" ca="1" si="344"/>
        <v>-0.78854722585889703</v>
      </c>
      <c r="E4415" s="195">
        <f t="shared" ca="1" si="340"/>
        <v>206.97825386832139</v>
      </c>
      <c r="F4415" s="195">
        <f t="shared" ca="1" si="341"/>
        <v>219.52978462036643</v>
      </c>
      <c r="G4415" s="195">
        <f t="shared" ca="1" si="342"/>
        <v>0</v>
      </c>
      <c r="H4415" s="195">
        <f t="shared" ca="1" si="343"/>
        <v>0</v>
      </c>
      <c r="O4415" s="154"/>
      <c r="P4415" s="154"/>
    </row>
    <row r="4416" spans="3:16" hidden="1" outlineLevel="2">
      <c r="C4416" s="179">
        <v>4392</v>
      </c>
      <c r="D4416" s="195">
        <f t="shared" ca="1" si="344"/>
        <v>0.90521222512607769</v>
      </c>
      <c r="E4416" s="195">
        <f t="shared" ca="1" si="340"/>
        <v>300.29317827086464</v>
      </c>
      <c r="F4416" s="195">
        <f t="shared" ca="1" si="341"/>
        <v>287.63409698852763</v>
      </c>
      <c r="G4416" s="195">
        <f t="shared" ca="1" si="342"/>
        <v>50.293178270864644</v>
      </c>
      <c r="H4416" s="195">
        <f t="shared" ca="1" si="343"/>
        <v>37.634096988527631</v>
      </c>
      <c r="O4416" s="154"/>
      <c r="P4416" s="154"/>
    </row>
    <row r="4417" spans="3:16" hidden="1" outlineLevel="2">
      <c r="C4417" s="179">
        <v>4393</v>
      </c>
      <c r="D4417" s="195">
        <f t="shared" ca="1" si="344"/>
        <v>1.0635648934780488</v>
      </c>
      <c r="E4417" s="195">
        <f t="shared" ca="1" si="340"/>
        <v>310.92503059684782</v>
      </c>
      <c r="F4417" s="195">
        <f t="shared" ca="1" si="341"/>
        <v>294.99275173607504</v>
      </c>
      <c r="G4417" s="195">
        <f t="shared" ca="1" si="342"/>
        <v>60.925030596847819</v>
      </c>
      <c r="H4417" s="195">
        <f t="shared" ca="1" si="343"/>
        <v>44.992751736075036</v>
      </c>
      <c r="O4417" s="154"/>
      <c r="P4417" s="154"/>
    </row>
    <row r="4418" spans="3:16" hidden="1" outlineLevel="2">
      <c r="C4418" s="179">
        <v>4394</v>
      </c>
      <c r="D4418" s="195">
        <f t="shared" ca="1" si="344"/>
        <v>-2.278864383057027E-2</v>
      </c>
      <c r="E4418" s="195">
        <f t="shared" ca="1" si="340"/>
        <v>244.90317007777412</v>
      </c>
      <c r="F4418" s="195">
        <f t="shared" ca="1" si="341"/>
        <v>248.05425453584311</v>
      </c>
      <c r="G4418" s="195">
        <f t="shared" ca="1" si="342"/>
        <v>0</v>
      </c>
      <c r="H4418" s="195">
        <f t="shared" ca="1" si="343"/>
        <v>0</v>
      </c>
      <c r="O4418" s="154"/>
      <c r="P4418" s="154"/>
    </row>
    <row r="4419" spans="3:16" hidden="1" outlineLevel="2">
      <c r="C4419" s="179">
        <v>4395</v>
      </c>
      <c r="D4419" s="195">
        <f t="shared" ca="1" si="344"/>
        <v>0.74991571843693816</v>
      </c>
      <c r="E4419" s="195">
        <f t="shared" ca="1" si="340"/>
        <v>290.21968753688378</v>
      </c>
      <c r="F4419" s="195">
        <f t="shared" ca="1" si="341"/>
        <v>280.59577425304724</v>
      </c>
      <c r="G4419" s="195">
        <f t="shared" ca="1" si="342"/>
        <v>40.219687536883782</v>
      </c>
      <c r="H4419" s="195">
        <f t="shared" ca="1" si="343"/>
        <v>30.595774253047239</v>
      </c>
      <c r="O4419" s="154"/>
      <c r="P4419" s="154"/>
    </row>
    <row r="4420" spans="3:16" hidden="1" outlineLevel="2">
      <c r="C4420" s="179">
        <v>4396</v>
      </c>
      <c r="D4420" s="195">
        <f t="shared" ca="1" si="344"/>
        <v>0.50959721268764624</v>
      </c>
      <c r="E4420" s="195">
        <f t="shared" ca="1" si="340"/>
        <v>275.29312343799808</v>
      </c>
      <c r="F4420" s="195">
        <f t="shared" ca="1" si="341"/>
        <v>270.04205079165092</v>
      </c>
      <c r="G4420" s="195">
        <f t="shared" ca="1" si="342"/>
        <v>25.293123437998076</v>
      </c>
      <c r="H4420" s="195">
        <f t="shared" ca="1" si="343"/>
        <v>20.042050791650922</v>
      </c>
      <c r="O4420" s="154"/>
      <c r="P4420" s="154"/>
    </row>
    <row r="4421" spans="3:16" hidden="1" outlineLevel="2">
      <c r="C4421" s="179">
        <v>4397</v>
      </c>
      <c r="D4421" s="195">
        <f t="shared" ca="1" si="344"/>
        <v>-0.31432067684745019</v>
      </c>
      <c r="E4421" s="195">
        <f t="shared" ca="1" si="340"/>
        <v>229.70795628506386</v>
      </c>
      <c r="F4421" s="195">
        <f t="shared" ca="1" si="341"/>
        <v>236.78205189107197</v>
      </c>
      <c r="G4421" s="195">
        <f t="shared" ca="1" si="342"/>
        <v>0</v>
      </c>
      <c r="H4421" s="195">
        <f t="shared" ca="1" si="343"/>
        <v>0</v>
      </c>
      <c r="O4421" s="154"/>
      <c r="P4421" s="154"/>
    </row>
    <row r="4422" spans="3:16" hidden="1" outlineLevel="2">
      <c r="C4422" s="179">
        <v>4398</v>
      </c>
      <c r="D4422" s="195">
        <f t="shared" ca="1" si="344"/>
        <v>-0.58638257814694605</v>
      </c>
      <c r="E4422" s="195">
        <f t="shared" ca="1" si="340"/>
        <v>216.37921184327638</v>
      </c>
      <c r="F4422" s="195">
        <f t="shared" ca="1" si="341"/>
        <v>226.72520714773256</v>
      </c>
      <c r="G4422" s="195">
        <f t="shared" ca="1" si="342"/>
        <v>0</v>
      </c>
      <c r="H4422" s="195">
        <f t="shared" ca="1" si="343"/>
        <v>0</v>
      </c>
      <c r="O4422" s="154"/>
      <c r="P4422" s="154"/>
    </row>
    <row r="4423" spans="3:16" hidden="1" outlineLevel="2">
      <c r="C4423" s="179">
        <v>4399</v>
      </c>
      <c r="D4423" s="195">
        <f t="shared" ca="1" si="344"/>
        <v>-1.0592649174858515</v>
      </c>
      <c r="E4423" s="195">
        <f t="shared" ca="1" si="340"/>
        <v>195.025985740522</v>
      </c>
      <c r="F4423" s="195">
        <f t="shared" ca="1" si="341"/>
        <v>210.25077648871755</v>
      </c>
      <c r="G4423" s="195">
        <f t="shared" ca="1" si="342"/>
        <v>0</v>
      </c>
      <c r="H4423" s="195">
        <f t="shared" ca="1" si="343"/>
        <v>0</v>
      </c>
      <c r="O4423" s="154"/>
      <c r="P4423" s="154"/>
    </row>
    <row r="4424" spans="3:16" hidden="1" outlineLevel="2">
      <c r="C4424" s="179">
        <v>4400</v>
      </c>
      <c r="D4424" s="195">
        <f t="shared" ca="1" si="344"/>
        <v>-0.73129013032914225</v>
      </c>
      <c r="E4424" s="195">
        <f t="shared" ca="1" si="340"/>
        <v>209.59854615758476</v>
      </c>
      <c r="F4424" s="195">
        <f t="shared" ca="1" si="341"/>
        <v>221.5441736765282</v>
      </c>
      <c r="G4424" s="195">
        <f t="shared" ca="1" si="342"/>
        <v>0</v>
      </c>
      <c r="H4424" s="195">
        <f t="shared" ca="1" si="343"/>
        <v>0</v>
      </c>
      <c r="O4424" s="154"/>
      <c r="P4424" s="154"/>
    </row>
    <row r="4425" spans="3:16" hidden="1" outlineLevel="2">
      <c r="C4425" s="179">
        <v>4401</v>
      </c>
      <c r="D4425" s="195">
        <f t="shared" ca="1" si="344"/>
        <v>1.6886705182600343</v>
      </c>
      <c r="E4425" s="195">
        <f t="shared" ca="1" si="340"/>
        <v>356.70080060775354</v>
      </c>
      <c r="F4425" s="195">
        <f t="shared" ca="1" si="341"/>
        <v>325.92664514760213</v>
      </c>
      <c r="G4425" s="195">
        <f t="shared" ca="1" si="342"/>
        <v>106.70080060775354</v>
      </c>
      <c r="H4425" s="195">
        <f t="shared" ca="1" si="343"/>
        <v>75.92664514760213</v>
      </c>
      <c r="O4425" s="154"/>
      <c r="P4425" s="154"/>
    </row>
    <row r="4426" spans="3:16" hidden="1" outlineLevel="2">
      <c r="C4426" s="179">
        <v>4402</v>
      </c>
      <c r="D4426" s="195">
        <f t="shared" ca="1" si="344"/>
        <v>-3.3726659468120572</v>
      </c>
      <c r="E4426" s="195">
        <f t="shared" ca="1" si="340"/>
        <v>117.31261672508334</v>
      </c>
      <c r="F4426" s="195">
        <f t="shared" ca="1" si="341"/>
        <v>145.36529393020322</v>
      </c>
      <c r="G4426" s="195">
        <f t="shared" ca="1" si="342"/>
        <v>0</v>
      </c>
      <c r="H4426" s="195">
        <f t="shared" ca="1" si="343"/>
        <v>0</v>
      </c>
      <c r="O4426" s="154"/>
      <c r="P4426" s="154"/>
    </row>
    <row r="4427" spans="3:16" hidden="1" outlineLevel="2">
      <c r="C4427" s="179">
        <v>4403</v>
      </c>
      <c r="D4427" s="195">
        <f t="shared" ca="1" si="344"/>
        <v>1.5788589647699018</v>
      </c>
      <c r="E4427" s="195">
        <f t="shared" ca="1" si="340"/>
        <v>348.19755857061506</v>
      </c>
      <c r="F4427" s="195">
        <f t="shared" ca="1" si="341"/>
        <v>320.26679263126169</v>
      </c>
      <c r="G4427" s="195">
        <f t="shared" ca="1" si="342"/>
        <v>98.197558570615058</v>
      </c>
      <c r="H4427" s="195">
        <f t="shared" ca="1" si="343"/>
        <v>70.266792631261694</v>
      </c>
      <c r="O4427" s="154"/>
      <c r="P4427" s="154"/>
    </row>
    <row r="4428" spans="3:16" hidden="1" outlineLevel="2">
      <c r="C4428" s="179">
        <v>4404</v>
      </c>
      <c r="D4428" s="195">
        <f t="shared" ca="1" si="344"/>
        <v>0.451419650090716</v>
      </c>
      <c r="E4428" s="195">
        <f t="shared" ca="1" si="340"/>
        <v>271.79657763878197</v>
      </c>
      <c r="F4428" s="195">
        <f t="shared" ca="1" si="341"/>
        <v>267.54740557996064</v>
      </c>
      <c r="G4428" s="195">
        <f t="shared" ca="1" si="342"/>
        <v>21.796577638781969</v>
      </c>
      <c r="H4428" s="195">
        <f t="shared" ca="1" si="343"/>
        <v>17.547405579960639</v>
      </c>
      <c r="O4428" s="154"/>
      <c r="P4428" s="154"/>
    </row>
    <row r="4429" spans="3:16" hidden="1" outlineLevel="2">
      <c r="C4429" s="179">
        <v>4405</v>
      </c>
      <c r="D4429" s="195">
        <f t="shared" ca="1" si="344"/>
        <v>1.1467978111440267</v>
      </c>
      <c r="E4429" s="195">
        <f t="shared" ca="1" si="340"/>
        <v>316.66340687001463</v>
      </c>
      <c r="F4429" s="195">
        <f t="shared" ca="1" si="341"/>
        <v>298.93576792368435</v>
      </c>
      <c r="G4429" s="195">
        <f t="shared" ca="1" si="342"/>
        <v>66.663406870014626</v>
      </c>
      <c r="H4429" s="195">
        <f t="shared" ca="1" si="343"/>
        <v>48.935767923684352</v>
      </c>
      <c r="O4429" s="154"/>
      <c r="P4429" s="154"/>
    </row>
    <row r="4430" spans="3:16" hidden="1" outlineLevel="2">
      <c r="C4430" s="179">
        <v>4406</v>
      </c>
      <c r="D4430" s="195">
        <f t="shared" ca="1" si="344"/>
        <v>-0.56343173670628066</v>
      </c>
      <c r="E4430" s="195">
        <f t="shared" ca="1" si="340"/>
        <v>217.47309434635255</v>
      </c>
      <c r="F4430" s="195">
        <f t="shared" ca="1" si="341"/>
        <v>227.55683559989737</v>
      </c>
      <c r="G4430" s="195">
        <f t="shared" ca="1" si="342"/>
        <v>0</v>
      </c>
      <c r="H4430" s="195">
        <f t="shared" ca="1" si="343"/>
        <v>0</v>
      </c>
      <c r="O4430" s="154"/>
      <c r="P4430" s="154"/>
    </row>
    <row r="4431" spans="3:16" hidden="1" outlineLevel="2">
      <c r="C4431" s="179">
        <v>4407</v>
      </c>
      <c r="D4431" s="195">
        <f t="shared" ca="1" si="344"/>
        <v>-1.0649683863855006</v>
      </c>
      <c r="E4431" s="195">
        <f t="shared" ca="1" si="340"/>
        <v>194.78174363210294</v>
      </c>
      <c r="F4431" s="195">
        <f t="shared" ca="1" si="341"/>
        <v>210.0595646556398</v>
      </c>
      <c r="G4431" s="195">
        <f t="shared" ca="1" si="342"/>
        <v>0</v>
      </c>
      <c r="H4431" s="195">
        <f t="shared" ca="1" si="343"/>
        <v>0</v>
      </c>
      <c r="O4431" s="154"/>
      <c r="P4431" s="154"/>
    </row>
    <row r="4432" spans="3:16" hidden="1" outlineLevel="2">
      <c r="C4432" s="179">
        <v>4408</v>
      </c>
      <c r="D4432" s="195">
        <f t="shared" ca="1" si="344"/>
        <v>-7.4444585935453819E-2</v>
      </c>
      <c r="E4432" s="195">
        <f t="shared" ca="1" si="340"/>
        <v>242.13932590075942</v>
      </c>
      <c r="F4432" s="195">
        <f t="shared" ca="1" si="341"/>
        <v>246.01855151231743</v>
      </c>
      <c r="G4432" s="195">
        <f t="shared" ca="1" si="342"/>
        <v>0</v>
      </c>
      <c r="H4432" s="195">
        <f t="shared" ca="1" si="343"/>
        <v>0</v>
      </c>
      <c r="O4432" s="154"/>
      <c r="P4432" s="154"/>
    </row>
    <row r="4433" spans="3:16" hidden="1" outlineLevel="2">
      <c r="C4433" s="179">
        <v>4409</v>
      </c>
      <c r="D4433" s="195">
        <f t="shared" ca="1" si="344"/>
        <v>-1.3424101312597085</v>
      </c>
      <c r="E4433" s="195">
        <f t="shared" ca="1" si="340"/>
        <v>183.26283224847396</v>
      </c>
      <c r="F4433" s="195">
        <f t="shared" ca="1" si="341"/>
        <v>200.96515519508833</v>
      </c>
      <c r="G4433" s="195">
        <f t="shared" ca="1" si="342"/>
        <v>0</v>
      </c>
      <c r="H4433" s="195">
        <f t="shared" ca="1" si="343"/>
        <v>0</v>
      </c>
      <c r="O4433" s="154"/>
      <c r="P4433" s="154"/>
    </row>
    <row r="4434" spans="3:16" hidden="1" outlineLevel="2">
      <c r="C4434" s="179">
        <v>4410</v>
      </c>
      <c r="D4434" s="195">
        <f t="shared" ca="1" si="344"/>
        <v>-1.7138947867742862</v>
      </c>
      <c r="E4434" s="195">
        <f t="shared" ca="1" si="340"/>
        <v>168.89890780506815</v>
      </c>
      <c r="F4434" s="195">
        <f t="shared" ca="1" si="341"/>
        <v>189.40157694885812</v>
      </c>
      <c r="G4434" s="195">
        <f t="shared" ca="1" si="342"/>
        <v>0</v>
      </c>
      <c r="H4434" s="195">
        <f t="shared" ca="1" si="343"/>
        <v>0</v>
      </c>
      <c r="O4434" s="154"/>
      <c r="P4434" s="154"/>
    </row>
    <row r="4435" spans="3:16" hidden="1" outlineLevel="2">
      <c r="C4435" s="179">
        <v>4411</v>
      </c>
      <c r="D4435" s="195">
        <f t="shared" ca="1" si="344"/>
        <v>0.3750550668424541</v>
      </c>
      <c r="E4435" s="195">
        <f t="shared" ca="1" si="340"/>
        <v>267.27428430895259</v>
      </c>
      <c r="F4435" s="195">
        <f t="shared" ca="1" si="341"/>
        <v>264.30784794964433</v>
      </c>
      <c r="G4435" s="195">
        <f t="shared" ca="1" si="342"/>
        <v>17.274284308952588</v>
      </c>
      <c r="H4435" s="195">
        <f t="shared" ca="1" si="343"/>
        <v>14.307847949644326</v>
      </c>
      <c r="O4435" s="154"/>
      <c r="P4435" s="154"/>
    </row>
    <row r="4436" spans="3:16" hidden="1" outlineLevel="2">
      <c r="C4436" s="179">
        <v>4412</v>
      </c>
      <c r="D4436" s="195">
        <f t="shared" ca="1" si="344"/>
        <v>0.86363009512186639</v>
      </c>
      <c r="E4436" s="195">
        <f t="shared" ca="1" si="340"/>
        <v>297.56212062635052</v>
      </c>
      <c r="F4436" s="195">
        <f t="shared" ca="1" si="341"/>
        <v>285.73239225315183</v>
      </c>
      <c r="G4436" s="195">
        <f t="shared" ca="1" si="342"/>
        <v>47.56212062635052</v>
      </c>
      <c r="H4436" s="195">
        <f t="shared" ca="1" si="343"/>
        <v>35.732392253151829</v>
      </c>
      <c r="O4436" s="154"/>
      <c r="P4436" s="154"/>
    </row>
    <row r="4437" spans="3:16" hidden="1" outlineLevel="2">
      <c r="C4437" s="179">
        <v>4413</v>
      </c>
      <c r="D4437" s="195">
        <f t="shared" ca="1" si="344"/>
        <v>-1.9997752242656639</v>
      </c>
      <c r="E4437" s="195">
        <f t="shared" ca="1" si="340"/>
        <v>158.61627808735628</v>
      </c>
      <c r="F4437" s="195">
        <f t="shared" ca="1" si="341"/>
        <v>180.95777324128645</v>
      </c>
      <c r="G4437" s="195">
        <f t="shared" ca="1" si="342"/>
        <v>0</v>
      </c>
      <c r="H4437" s="195">
        <f t="shared" ca="1" si="343"/>
        <v>0</v>
      </c>
      <c r="O4437" s="154"/>
      <c r="P4437" s="154"/>
    </row>
    <row r="4438" spans="3:16" hidden="1" outlineLevel="2">
      <c r="C4438" s="179">
        <v>4414</v>
      </c>
      <c r="D4438" s="195">
        <f t="shared" ca="1" si="344"/>
        <v>1.7751103992689361</v>
      </c>
      <c r="E4438" s="195">
        <f t="shared" ca="1" si="340"/>
        <v>363.54007367324681</v>
      </c>
      <c r="F4438" s="195">
        <f t="shared" ca="1" si="341"/>
        <v>330.45215449018997</v>
      </c>
      <c r="G4438" s="195">
        <f t="shared" ca="1" si="342"/>
        <v>113.54007367324681</v>
      </c>
      <c r="H4438" s="195">
        <f t="shared" ca="1" si="343"/>
        <v>80.452154490189969</v>
      </c>
      <c r="O4438" s="154"/>
      <c r="P4438" s="154"/>
    </row>
    <row r="4439" spans="3:16" hidden="1" outlineLevel="2">
      <c r="C4439" s="179">
        <v>4415</v>
      </c>
      <c r="D4439" s="195">
        <f t="shared" ca="1" si="344"/>
        <v>1.4230970244465568</v>
      </c>
      <c r="E4439" s="195">
        <f t="shared" ca="1" si="340"/>
        <v>336.48267899078388</v>
      </c>
      <c r="F4439" s="195">
        <f t="shared" ca="1" si="341"/>
        <v>312.40676042014218</v>
      </c>
      <c r="G4439" s="195">
        <f t="shared" ca="1" si="342"/>
        <v>86.482678990783882</v>
      </c>
      <c r="H4439" s="195">
        <f t="shared" ca="1" si="343"/>
        <v>62.406760420142177</v>
      </c>
      <c r="O4439" s="154"/>
      <c r="P4439" s="154"/>
    </row>
    <row r="4440" spans="3:16" hidden="1" outlineLevel="2">
      <c r="C4440" s="179">
        <v>4416</v>
      </c>
      <c r="D4440" s="195">
        <f t="shared" ca="1" si="344"/>
        <v>-1.861529830464024</v>
      </c>
      <c r="E4440" s="195">
        <f t="shared" ca="1" si="340"/>
        <v>163.50811497235256</v>
      </c>
      <c r="F4440" s="195">
        <f t="shared" ca="1" si="341"/>
        <v>184.99293831296598</v>
      </c>
      <c r="G4440" s="195">
        <f t="shared" ca="1" si="342"/>
        <v>0</v>
      </c>
      <c r="H4440" s="195">
        <f t="shared" ca="1" si="343"/>
        <v>0</v>
      </c>
      <c r="O4440" s="154"/>
      <c r="P4440" s="154"/>
    </row>
    <row r="4441" spans="3:16" hidden="1" outlineLevel="2">
      <c r="C4441" s="179">
        <v>4417</v>
      </c>
      <c r="D4441" s="195">
        <f t="shared" ca="1" si="344"/>
        <v>-0.32272592664560906</v>
      </c>
      <c r="E4441" s="195">
        <f t="shared" ref="E4441:E4504" ca="1" si="345">$H$9 * EXP(($H$17 - $H$18 - ($H$11^2)/2)*$H$14 + $H$11*SQRT($H$14)*D4441)</f>
        <v>229.2841310873338</v>
      </c>
      <c r="F4441" s="195">
        <f t="shared" ref="F4441:F4504" ca="1" si="346">$H$9 * EXP(($H$17 - $H$18 - ($H$12^2)/2)*$H$14 + $H$12*SQRT($H$14)*D4441)</f>
        <v>236.46477100574893</v>
      </c>
      <c r="G4441" s="195">
        <f t="shared" ref="G4441:G4504" ca="1" si="347">MAX(E4441-$H$16, 0)</f>
        <v>0</v>
      </c>
      <c r="H4441" s="195">
        <f t="shared" ref="H4441:H4504" ca="1" si="348">MAX(F4441-$H$16, 0)</f>
        <v>0</v>
      </c>
      <c r="O4441" s="154"/>
      <c r="P4441" s="154"/>
    </row>
    <row r="4442" spans="3:16" hidden="1" outlineLevel="2">
      <c r="C4442" s="179">
        <v>4418</v>
      </c>
      <c r="D4442" s="195">
        <f t="shared" ref="D4442:D4505" ca="1" si="349">_xlfn.NORM.S.INV(RAND())</f>
        <v>4.8156536717053396E-2</v>
      </c>
      <c r="E4442" s="195">
        <f t="shared" ca="1" si="345"/>
        <v>248.75057247907893</v>
      </c>
      <c r="F4442" s="195">
        <f t="shared" ca="1" si="346"/>
        <v>250.87760729200897</v>
      </c>
      <c r="G4442" s="195">
        <f t="shared" ca="1" si="347"/>
        <v>0</v>
      </c>
      <c r="H4442" s="195">
        <f t="shared" ca="1" si="348"/>
        <v>0.87760729200897458</v>
      </c>
      <c r="O4442" s="154"/>
      <c r="P4442" s="154"/>
    </row>
    <row r="4443" spans="3:16" hidden="1" outlineLevel="2">
      <c r="C4443" s="179">
        <v>4419</v>
      </c>
      <c r="D4443" s="195">
        <f t="shared" ca="1" si="349"/>
        <v>-1.329939970641832</v>
      </c>
      <c r="E4443" s="195">
        <f t="shared" ca="1" si="345"/>
        <v>183.76564074236416</v>
      </c>
      <c r="F4443" s="195">
        <f t="shared" ca="1" si="346"/>
        <v>201.36533991080154</v>
      </c>
      <c r="G4443" s="195">
        <f t="shared" ca="1" si="347"/>
        <v>0</v>
      </c>
      <c r="H4443" s="195">
        <f t="shared" ca="1" si="348"/>
        <v>0</v>
      </c>
      <c r="O4443" s="154"/>
      <c r="P4443" s="154"/>
    </row>
    <row r="4444" spans="3:16" hidden="1" outlineLevel="2">
      <c r="C4444" s="179">
        <v>4420</v>
      </c>
      <c r="D4444" s="195">
        <f t="shared" ca="1" si="349"/>
        <v>-0.56460452555394347</v>
      </c>
      <c r="E4444" s="195">
        <f t="shared" ca="1" si="345"/>
        <v>217.41706307498254</v>
      </c>
      <c r="F4444" s="195">
        <f t="shared" ca="1" si="346"/>
        <v>227.51426549454823</v>
      </c>
      <c r="G4444" s="195">
        <f t="shared" ca="1" si="347"/>
        <v>0</v>
      </c>
      <c r="H4444" s="195">
        <f t="shared" ca="1" si="348"/>
        <v>0</v>
      </c>
      <c r="O4444" s="154"/>
      <c r="P4444" s="154"/>
    </row>
    <row r="4445" spans="3:16" hidden="1" outlineLevel="2">
      <c r="C4445" s="179">
        <v>4421</v>
      </c>
      <c r="D4445" s="195">
        <f t="shared" ca="1" si="349"/>
        <v>-0.29155708979445571</v>
      </c>
      <c r="E4445" s="195">
        <f t="shared" ca="1" si="345"/>
        <v>230.85972246950482</v>
      </c>
      <c r="F4445" s="195">
        <f t="shared" ca="1" si="346"/>
        <v>237.64346982080815</v>
      </c>
      <c r="G4445" s="195">
        <f t="shared" ca="1" si="347"/>
        <v>0</v>
      </c>
      <c r="H4445" s="195">
        <f t="shared" ca="1" si="348"/>
        <v>0</v>
      </c>
      <c r="O4445" s="154"/>
      <c r="P4445" s="154"/>
    </row>
    <row r="4446" spans="3:16" hidden="1" outlineLevel="2">
      <c r="C4446" s="179">
        <v>4422</v>
      </c>
      <c r="D4446" s="195">
        <f t="shared" ca="1" si="349"/>
        <v>1.9417401766751128</v>
      </c>
      <c r="E4446" s="195">
        <f t="shared" ca="1" si="345"/>
        <v>377.09634474508789</v>
      </c>
      <c r="F4446" s="195">
        <f t="shared" ca="1" si="346"/>
        <v>339.35403666477202</v>
      </c>
      <c r="G4446" s="195">
        <f t="shared" ca="1" si="347"/>
        <v>127.09634474508789</v>
      </c>
      <c r="H4446" s="195">
        <f t="shared" ca="1" si="348"/>
        <v>89.354036664772025</v>
      </c>
      <c r="O4446" s="154"/>
      <c r="P4446" s="154"/>
    </row>
    <row r="4447" spans="3:16" hidden="1" outlineLevel="2">
      <c r="C4447" s="179">
        <v>4423</v>
      </c>
      <c r="D4447" s="195">
        <f t="shared" ca="1" si="349"/>
        <v>-0.16749547832258449</v>
      </c>
      <c r="E4447" s="195">
        <f t="shared" ca="1" si="345"/>
        <v>237.23911259841515</v>
      </c>
      <c r="F4447" s="195">
        <f t="shared" ca="1" si="346"/>
        <v>242.39357954842671</v>
      </c>
      <c r="G4447" s="195">
        <f t="shared" ca="1" si="347"/>
        <v>0</v>
      </c>
      <c r="H4447" s="195">
        <f t="shared" ca="1" si="348"/>
        <v>0</v>
      </c>
      <c r="O4447" s="154"/>
      <c r="P4447" s="154"/>
    </row>
    <row r="4448" spans="3:16" hidden="1" outlineLevel="2">
      <c r="C4448" s="179">
        <v>4424</v>
      </c>
      <c r="D4448" s="195">
        <f t="shared" ca="1" si="349"/>
        <v>-0.70112526773843475</v>
      </c>
      <c r="E4448" s="195">
        <f t="shared" ca="1" si="345"/>
        <v>210.99231472584432</v>
      </c>
      <c r="F4448" s="195">
        <f t="shared" ca="1" si="346"/>
        <v>222.61284137069006</v>
      </c>
      <c r="G4448" s="195">
        <f t="shared" ca="1" si="347"/>
        <v>0</v>
      </c>
      <c r="H4448" s="195">
        <f t="shared" ca="1" si="348"/>
        <v>0</v>
      </c>
      <c r="O4448" s="154"/>
      <c r="P4448" s="154"/>
    </row>
    <row r="4449" spans="3:16" hidden="1" outlineLevel="2">
      <c r="C4449" s="179">
        <v>4425</v>
      </c>
      <c r="D4449" s="195">
        <f t="shared" ca="1" si="349"/>
        <v>-0.74696772906233644</v>
      </c>
      <c r="E4449" s="195">
        <f t="shared" ca="1" si="345"/>
        <v>208.87780204189551</v>
      </c>
      <c r="F4449" s="195">
        <f t="shared" ca="1" si="346"/>
        <v>220.99078210382601</v>
      </c>
      <c r="G4449" s="195">
        <f t="shared" ca="1" si="347"/>
        <v>0</v>
      </c>
      <c r="H4449" s="195">
        <f t="shared" ca="1" si="348"/>
        <v>0</v>
      </c>
      <c r="O4449" s="154"/>
      <c r="P4449" s="154"/>
    </row>
    <row r="4450" spans="3:16" hidden="1" outlineLevel="2">
      <c r="C4450" s="179">
        <v>4426</v>
      </c>
      <c r="D4450" s="195">
        <f t="shared" ca="1" si="349"/>
        <v>-0.76034276148448121</v>
      </c>
      <c r="E4450" s="195">
        <f t="shared" ca="1" si="345"/>
        <v>208.26487296306038</v>
      </c>
      <c r="F4450" s="195">
        <f t="shared" ca="1" si="346"/>
        <v>220.51975988033274</v>
      </c>
      <c r="G4450" s="195">
        <f t="shared" ca="1" si="347"/>
        <v>0</v>
      </c>
      <c r="H4450" s="195">
        <f t="shared" ca="1" si="348"/>
        <v>0</v>
      </c>
      <c r="O4450" s="154"/>
      <c r="P4450" s="154"/>
    </row>
    <row r="4451" spans="3:16" hidden="1" outlineLevel="2">
      <c r="C4451" s="179">
        <v>4427</v>
      </c>
      <c r="D4451" s="195">
        <f t="shared" ca="1" si="349"/>
        <v>-1.5494369837844786</v>
      </c>
      <c r="E4451" s="195">
        <f t="shared" ca="1" si="345"/>
        <v>175.11349677987147</v>
      </c>
      <c r="F4451" s="195">
        <f t="shared" ca="1" si="346"/>
        <v>194.43638762094267</v>
      </c>
      <c r="G4451" s="195">
        <f t="shared" ca="1" si="347"/>
        <v>0</v>
      </c>
      <c r="H4451" s="195">
        <f t="shared" ca="1" si="348"/>
        <v>0</v>
      </c>
      <c r="O4451" s="154"/>
      <c r="P4451" s="154"/>
    </row>
    <row r="4452" spans="3:16" hidden="1" outlineLevel="2">
      <c r="C4452" s="179">
        <v>4428</v>
      </c>
      <c r="D4452" s="195">
        <f t="shared" ca="1" si="349"/>
        <v>-0.28609707225884012</v>
      </c>
      <c r="E4452" s="195">
        <f t="shared" ca="1" si="345"/>
        <v>231.13683987389851</v>
      </c>
      <c r="F4452" s="195">
        <f t="shared" ca="1" si="346"/>
        <v>237.85055294759201</v>
      </c>
      <c r="G4452" s="195">
        <f t="shared" ca="1" si="347"/>
        <v>0</v>
      </c>
      <c r="H4452" s="195">
        <f t="shared" ca="1" si="348"/>
        <v>0</v>
      </c>
      <c r="O4452" s="154"/>
      <c r="P4452" s="154"/>
    </row>
    <row r="4453" spans="3:16" hidden="1" outlineLevel="2">
      <c r="C4453" s="179">
        <v>4429</v>
      </c>
      <c r="D4453" s="195">
        <f t="shared" ca="1" si="349"/>
        <v>-0.51837158720087329</v>
      </c>
      <c r="E4453" s="195">
        <f t="shared" ca="1" si="345"/>
        <v>219.63686314499043</v>
      </c>
      <c r="F4453" s="195">
        <f t="shared" ca="1" si="346"/>
        <v>229.1984834931321</v>
      </c>
      <c r="G4453" s="195">
        <f t="shared" ca="1" si="347"/>
        <v>0</v>
      </c>
      <c r="H4453" s="195">
        <f t="shared" ca="1" si="348"/>
        <v>0</v>
      </c>
      <c r="O4453" s="154"/>
      <c r="P4453" s="154"/>
    </row>
    <row r="4454" spans="3:16" hidden="1" outlineLevel="2">
      <c r="C4454" s="179">
        <v>4430</v>
      </c>
      <c r="D4454" s="195">
        <f t="shared" ca="1" si="349"/>
        <v>-0.73691545277838755</v>
      </c>
      <c r="E4454" s="195">
        <f t="shared" ca="1" si="345"/>
        <v>209.33964833600646</v>
      </c>
      <c r="F4454" s="195">
        <f t="shared" ca="1" si="346"/>
        <v>221.34545049098656</v>
      </c>
      <c r="G4454" s="195">
        <f t="shared" ca="1" si="347"/>
        <v>0</v>
      </c>
      <c r="H4454" s="195">
        <f t="shared" ca="1" si="348"/>
        <v>0</v>
      </c>
      <c r="O4454" s="154"/>
      <c r="P4454" s="154"/>
    </row>
    <row r="4455" spans="3:16" hidden="1" outlineLevel="2">
      <c r="C4455" s="179">
        <v>4431</v>
      </c>
      <c r="D4455" s="195">
        <f t="shared" ca="1" si="349"/>
        <v>-0.37115713081388713</v>
      </c>
      <c r="E4455" s="195">
        <f t="shared" ca="1" si="345"/>
        <v>226.85723211103166</v>
      </c>
      <c r="F4455" s="195">
        <f t="shared" ca="1" si="346"/>
        <v>234.64485757851992</v>
      </c>
      <c r="G4455" s="195">
        <f t="shared" ca="1" si="347"/>
        <v>0</v>
      </c>
      <c r="H4455" s="195">
        <f t="shared" ca="1" si="348"/>
        <v>0</v>
      </c>
      <c r="O4455" s="154"/>
      <c r="P4455" s="154"/>
    </row>
    <row r="4456" spans="3:16" hidden="1" outlineLevel="2">
      <c r="C4456" s="179">
        <v>4432</v>
      </c>
      <c r="D4456" s="195">
        <f t="shared" ca="1" si="349"/>
        <v>0.48396344126206903</v>
      </c>
      <c r="E4456" s="195">
        <f t="shared" ca="1" si="345"/>
        <v>273.74699164927949</v>
      </c>
      <c r="F4456" s="195">
        <f t="shared" ca="1" si="346"/>
        <v>268.94002472670564</v>
      </c>
      <c r="G4456" s="195">
        <f t="shared" ca="1" si="347"/>
        <v>23.746991649279494</v>
      </c>
      <c r="H4456" s="195">
        <f t="shared" ca="1" si="348"/>
        <v>18.940024726705644</v>
      </c>
      <c r="O4456" s="154"/>
      <c r="P4456" s="154"/>
    </row>
    <row r="4457" spans="3:16" hidden="1" outlineLevel="2">
      <c r="C4457" s="179">
        <v>4433</v>
      </c>
      <c r="D4457" s="195">
        <f t="shared" ca="1" si="349"/>
        <v>0.4020679274410911</v>
      </c>
      <c r="E4457" s="195">
        <f t="shared" ca="1" si="345"/>
        <v>268.86531391152653</v>
      </c>
      <c r="F4457" s="195">
        <f t="shared" ca="1" si="346"/>
        <v>265.44928603980367</v>
      </c>
      <c r="G4457" s="195">
        <f t="shared" ca="1" si="347"/>
        <v>18.865313911526528</v>
      </c>
      <c r="H4457" s="195">
        <f t="shared" ca="1" si="348"/>
        <v>15.449286039803667</v>
      </c>
      <c r="O4457" s="154"/>
      <c r="P4457" s="154"/>
    </row>
    <row r="4458" spans="3:16" hidden="1" outlineLevel="2">
      <c r="C4458" s="179">
        <v>4434</v>
      </c>
      <c r="D4458" s="195">
        <f t="shared" ca="1" si="349"/>
        <v>-0.80052781127922945</v>
      </c>
      <c r="E4458" s="195">
        <f t="shared" ca="1" si="345"/>
        <v>206.43413679763162</v>
      </c>
      <c r="F4458" s="195">
        <f t="shared" ca="1" si="346"/>
        <v>219.11061270619635</v>
      </c>
      <c r="G4458" s="195">
        <f t="shared" ca="1" si="347"/>
        <v>0</v>
      </c>
      <c r="H4458" s="195">
        <f t="shared" ca="1" si="348"/>
        <v>0</v>
      </c>
      <c r="O4458" s="154"/>
      <c r="P4458" s="154"/>
    </row>
    <row r="4459" spans="3:16" hidden="1" outlineLevel="2">
      <c r="C4459" s="179">
        <v>4435</v>
      </c>
      <c r="D4459" s="195">
        <f t="shared" ca="1" si="349"/>
        <v>-1.4655620925120576</v>
      </c>
      <c r="E4459" s="195">
        <f t="shared" ca="1" si="345"/>
        <v>178.3705175712266</v>
      </c>
      <c r="F4459" s="195">
        <f t="shared" ca="1" si="346"/>
        <v>197.05549858276387</v>
      </c>
      <c r="G4459" s="195">
        <f t="shared" ca="1" si="347"/>
        <v>0</v>
      </c>
      <c r="H4459" s="195">
        <f t="shared" ca="1" si="348"/>
        <v>0</v>
      </c>
      <c r="O4459" s="154"/>
      <c r="P4459" s="154"/>
    </row>
    <row r="4460" spans="3:16" hidden="1" outlineLevel="2">
      <c r="C4460" s="179">
        <v>4436</v>
      </c>
      <c r="D4460" s="195">
        <f t="shared" ca="1" si="349"/>
        <v>1.3094582493480538</v>
      </c>
      <c r="E4460" s="195">
        <f t="shared" ca="1" si="345"/>
        <v>328.18532103782434</v>
      </c>
      <c r="F4460" s="195">
        <f t="shared" ca="1" si="346"/>
        <v>306.79431675118269</v>
      </c>
      <c r="G4460" s="195">
        <f t="shared" ca="1" si="347"/>
        <v>78.185321037824338</v>
      </c>
      <c r="H4460" s="195">
        <f t="shared" ca="1" si="348"/>
        <v>56.794316751182691</v>
      </c>
      <c r="O4460" s="154"/>
      <c r="P4460" s="154"/>
    </row>
    <row r="4461" spans="3:16" hidden="1" outlineLevel="2">
      <c r="C4461" s="179">
        <v>4437</v>
      </c>
      <c r="D4461" s="195">
        <f t="shared" ca="1" si="349"/>
        <v>0.58460380226298247</v>
      </c>
      <c r="E4461" s="195">
        <f t="shared" ca="1" si="345"/>
        <v>279.86757864673154</v>
      </c>
      <c r="F4461" s="195">
        <f t="shared" ca="1" si="346"/>
        <v>273.29267934296212</v>
      </c>
      <c r="G4461" s="195">
        <f t="shared" ca="1" si="347"/>
        <v>29.867578646731545</v>
      </c>
      <c r="H4461" s="195">
        <f t="shared" ca="1" si="348"/>
        <v>23.292679342962117</v>
      </c>
      <c r="O4461" s="154"/>
      <c r="P4461" s="154"/>
    </row>
    <row r="4462" spans="3:16" hidden="1" outlineLevel="2">
      <c r="C4462" s="179">
        <v>4438</v>
      </c>
      <c r="D4462" s="195">
        <f t="shared" ca="1" si="349"/>
        <v>-0.2521156498461386</v>
      </c>
      <c r="E4462" s="195">
        <f t="shared" ca="1" si="345"/>
        <v>232.86902409646532</v>
      </c>
      <c r="F4462" s="195">
        <f t="shared" ca="1" si="346"/>
        <v>239.14343538997653</v>
      </c>
      <c r="G4462" s="195">
        <f t="shared" ca="1" si="347"/>
        <v>0</v>
      </c>
      <c r="H4462" s="195">
        <f t="shared" ca="1" si="348"/>
        <v>0</v>
      </c>
      <c r="O4462" s="154"/>
      <c r="P4462" s="154"/>
    </row>
    <row r="4463" spans="3:16" hidden="1" outlineLevel="2">
      <c r="C4463" s="179">
        <v>4439</v>
      </c>
      <c r="D4463" s="195">
        <f t="shared" ca="1" si="349"/>
        <v>-0.34136531524813035</v>
      </c>
      <c r="E4463" s="195">
        <f t="shared" ca="1" si="345"/>
        <v>228.3470487857397</v>
      </c>
      <c r="F4463" s="195">
        <f t="shared" ca="1" si="346"/>
        <v>235.76268838655091</v>
      </c>
      <c r="G4463" s="195">
        <f t="shared" ca="1" si="347"/>
        <v>0</v>
      </c>
      <c r="H4463" s="195">
        <f t="shared" ca="1" si="348"/>
        <v>0</v>
      </c>
      <c r="O4463" s="154"/>
      <c r="P4463" s="154"/>
    </row>
    <row r="4464" spans="3:16" hidden="1" outlineLevel="2">
      <c r="C4464" s="179">
        <v>4440</v>
      </c>
      <c r="D4464" s="195">
        <f t="shared" ca="1" si="349"/>
        <v>1.4057773795480815</v>
      </c>
      <c r="E4464" s="195">
        <f t="shared" ca="1" si="345"/>
        <v>335.20466179944145</v>
      </c>
      <c r="F4464" s="195">
        <f t="shared" ca="1" si="346"/>
        <v>311.54478434196687</v>
      </c>
      <c r="G4464" s="195">
        <f t="shared" ca="1" si="347"/>
        <v>85.204661799441453</v>
      </c>
      <c r="H4464" s="195">
        <f t="shared" ca="1" si="348"/>
        <v>61.544784341966874</v>
      </c>
      <c r="O4464" s="154"/>
      <c r="P4464" s="154"/>
    </row>
    <row r="4465" spans="3:16" hidden="1" outlineLevel="2">
      <c r="C4465" s="179">
        <v>4441</v>
      </c>
      <c r="D4465" s="195">
        <f t="shared" ca="1" si="349"/>
        <v>0.56729500224346208</v>
      </c>
      <c r="E4465" s="195">
        <f t="shared" ca="1" si="345"/>
        <v>278.8052593584685</v>
      </c>
      <c r="F4465" s="195">
        <f t="shared" ca="1" si="346"/>
        <v>272.53909625971897</v>
      </c>
      <c r="G4465" s="195">
        <f t="shared" ca="1" si="347"/>
        <v>28.805259358468504</v>
      </c>
      <c r="H4465" s="195">
        <f t="shared" ca="1" si="348"/>
        <v>22.539096259718974</v>
      </c>
      <c r="O4465" s="154"/>
      <c r="P4465" s="154"/>
    </row>
    <row r="4466" spans="3:16" hidden="1" outlineLevel="2">
      <c r="C4466" s="179">
        <v>4442</v>
      </c>
      <c r="D4466" s="195">
        <f t="shared" ca="1" si="349"/>
        <v>-0.71590337782173341</v>
      </c>
      <c r="E4466" s="195">
        <f t="shared" ca="1" si="345"/>
        <v>210.30833737589109</v>
      </c>
      <c r="F4466" s="195">
        <f t="shared" ca="1" si="346"/>
        <v>222.08864631494484</v>
      </c>
      <c r="G4466" s="195">
        <f t="shared" ca="1" si="347"/>
        <v>0</v>
      </c>
      <c r="H4466" s="195">
        <f t="shared" ca="1" si="348"/>
        <v>0</v>
      </c>
      <c r="O4466" s="154"/>
      <c r="P4466" s="154"/>
    </row>
    <row r="4467" spans="3:16" hidden="1" outlineLevel="2">
      <c r="C4467" s="179">
        <v>4443</v>
      </c>
      <c r="D4467" s="195">
        <f t="shared" ca="1" si="349"/>
        <v>-1.7334295568947864</v>
      </c>
      <c r="E4467" s="195">
        <f t="shared" ca="1" si="345"/>
        <v>168.17553107915521</v>
      </c>
      <c r="F4467" s="195">
        <f t="shared" ca="1" si="346"/>
        <v>188.81225718586913</v>
      </c>
      <c r="G4467" s="195">
        <f t="shared" ca="1" si="347"/>
        <v>0</v>
      </c>
      <c r="H4467" s="195">
        <f t="shared" ca="1" si="348"/>
        <v>0</v>
      </c>
      <c r="O4467" s="154"/>
      <c r="P4467" s="154"/>
    </row>
    <row r="4468" spans="3:16" hidden="1" outlineLevel="2">
      <c r="C4468" s="179">
        <v>4444</v>
      </c>
      <c r="D4468" s="195">
        <f t="shared" ca="1" si="349"/>
        <v>0.9754034349284092</v>
      </c>
      <c r="E4468" s="195">
        <f t="shared" ca="1" si="345"/>
        <v>304.96022807718225</v>
      </c>
      <c r="F4468" s="195">
        <f t="shared" ca="1" si="346"/>
        <v>290.87295934989515</v>
      </c>
      <c r="G4468" s="195">
        <f t="shared" ca="1" si="347"/>
        <v>54.960228077182251</v>
      </c>
      <c r="H4468" s="195">
        <f t="shared" ca="1" si="348"/>
        <v>40.872959349895154</v>
      </c>
      <c r="O4468" s="154"/>
      <c r="P4468" s="154"/>
    </row>
    <row r="4469" spans="3:16" hidden="1" outlineLevel="2">
      <c r="C4469" s="179">
        <v>4445</v>
      </c>
      <c r="D4469" s="195">
        <f t="shared" ca="1" si="349"/>
        <v>1.5249685820214731</v>
      </c>
      <c r="E4469" s="195">
        <f t="shared" ca="1" si="345"/>
        <v>344.09901600289822</v>
      </c>
      <c r="F4469" s="195">
        <f t="shared" ca="1" si="346"/>
        <v>317.52526050941469</v>
      </c>
      <c r="G4469" s="195">
        <f t="shared" ca="1" si="347"/>
        <v>94.099016002898225</v>
      </c>
      <c r="H4469" s="195">
        <f t="shared" ca="1" si="348"/>
        <v>67.525260509414693</v>
      </c>
      <c r="O4469" s="154"/>
      <c r="P4469" s="154"/>
    </row>
    <row r="4470" spans="3:16" hidden="1" outlineLevel="2">
      <c r="C4470" s="179">
        <v>4446</v>
      </c>
      <c r="D4470" s="195">
        <f t="shared" ca="1" si="349"/>
        <v>0.79162980337494393</v>
      </c>
      <c r="E4470" s="195">
        <f t="shared" ca="1" si="345"/>
        <v>292.89184709255898</v>
      </c>
      <c r="F4470" s="195">
        <f t="shared" ca="1" si="346"/>
        <v>282.46923803767226</v>
      </c>
      <c r="G4470" s="195">
        <f t="shared" ca="1" si="347"/>
        <v>42.891847092558976</v>
      </c>
      <c r="H4470" s="195">
        <f t="shared" ca="1" si="348"/>
        <v>32.469238037672255</v>
      </c>
      <c r="O4470" s="154"/>
      <c r="P4470" s="154"/>
    </row>
    <row r="4471" spans="3:16" hidden="1" outlineLevel="2">
      <c r="C4471" s="179">
        <v>4447</v>
      </c>
      <c r="D4471" s="195">
        <f t="shared" ca="1" si="349"/>
        <v>-0.86970265349953979</v>
      </c>
      <c r="E4471" s="195">
        <f t="shared" ca="1" si="345"/>
        <v>203.32030919111614</v>
      </c>
      <c r="F4471" s="195">
        <f t="shared" ca="1" si="346"/>
        <v>216.70595564468368</v>
      </c>
      <c r="G4471" s="195">
        <f t="shared" ca="1" si="347"/>
        <v>0</v>
      </c>
      <c r="H4471" s="195">
        <f t="shared" ca="1" si="348"/>
        <v>0</v>
      </c>
      <c r="O4471" s="154"/>
      <c r="P4471" s="154"/>
    </row>
    <row r="4472" spans="3:16" hidden="1" outlineLevel="2">
      <c r="C4472" s="179">
        <v>4448</v>
      </c>
      <c r="D4472" s="195">
        <f t="shared" ca="1" si="349"/>
        <v>0.31757327551390852</v>
      </c>
      <c r="E4472" s="195">
        <f t="shared" ca="1" si="345"/>
        <v>263.91993002675497</v>
      </c>
      <c r="F4472" s="195">
        <f t="shared" ca="1" si="346"/>
        <v>261.89524259781928</v>
      </c>
      <c r="G4472" s="195">
        <f t="shared" ca="1" si="347"/>
        <v>13.919930026754969</v>
      </c>
      <c r="H4472" s="195">
        <f t="shared" ca="1" si="348"/>
        <v>11.895242597819276</v>
      </c>
      <c r="O4472" s="154"/>
      <c r="P4472" s="154"/>
    </row>
    <row r="4473" spans="3:16" hidden="1" outlineLevel="2">
      <c r="C4473" s="179">
        <v>4449</v>
      </c>
      <c r="D4473" s="195">
        <f t="shared" ca="1" si="349"/>
        <v>0.36238613004976894</v>
      </c>
      <c r="E4473" s="195">
        <f t="shared" ca="1" si="345"/>
        <v>266.53134367785799</v>
      </c>
      <c r="F4473" s="195">
        <f t="shared" ca="1" si="346"/>
        <v>263.77420954736817</v>
      </c>
      <c r="G4473" s="195">
        <f t="shared" ca="1" si="347"/>
        <v>16.53134367785799</v>
      </c>
      <c r="H4473" s="195">
        <f t="shared" ca="1" si="348"/>
        <v>13.774209547368173</v>
      </c>
      <c r="O4473" s="154"/>
      <c r="P4473" s="154"/>
    </row>
    <row r="4474" spans="3:16" hidden="1" outlineLevel="2">
      <c r="C4474" s="179">
        <v>4450</v>
      </c>
      <c r="D4474" s="195">
        <f t="shared" ca="1" si="349"/>
        <v>0.57433775107675455</v>
      </c>
      <c r="E4474" s="195">
        <f t="shared" ca="1" si="345"/>
        <v>279.23701725437496</v>
      </c>
      <c r="F4474" s="195">
        <f t="shared" ca="1" si="346"/>
        <v>272.84546936592068</v>
      </c>
      <c r="G4474" s="195">
        <f t="shared" ca="1" si="347"/>
        <v>29.237017254374962</v>
      </c>
      <c r="H4474" s="195">
        <f t="shared" ca="1" si="348"/>
        <v>22.845469365920678</v>
      </c>
      <c r="O4474" s="154"/>
      <c r="P4474" s="154"/>
    </row>
    <row r="4475" spans="3:16" hidden="1" outlineLevel="2">
      <c r="C4475" s="179">
        <v>4451</v>
      </c>
      <c r="D4475" s="195">
        <f t="shared" ca="1" si="349"/>
        <v>0.49041211451086708</v>
      </c>
      <c r="E4475" s="195">
        <f t="shared" ca="1" si="345"/>
        <v>274.13513173970506</v>
      </c>
      <c r="F4475" s="195">
        <f t="shared" ca="1" si="346"/>
        <v>269.21683669112917</v>
      </c>
      <c r="G4475" s="195">
        <f t="shared" ca="1" si="347"/>
        <v>24.135131739705059</v>
      </c>
      <c r="H4475" s="195">
        <f t="shared" ca="1" si="348"/>
        <v>19.216836691129174</v>
      </c>
      <c r="O4475" s="154"/>
      <c r="P4475" s="154"/>
    </row>
    <row r="4476" spans="3:16" hidden="1" outlineLevel="2">
      <c r="C4476" s="179">
        <v>4452</v>
      </c>
      <c r="D4476" s="195">
        <f t="shared" ca="1" si="349"/>
        <v>5.2054246211733482E-3</v>
      </c>
      <c r="E4476" s="195">
        <f t="shared" ca="1" si="345"/>
        <v>246.41414687631885</v>
      </c>
      <c r="F4476" s="195">
        <f t="shared" ca="1" si="346"/>
        <v>249.16449855000275</v>
      </c>
      <c r="G4476" s="195">
        <f t="shared" ca="1" si="347"/>
        <v>0</v>
      </c>
      <c r="H4476" s="195">
        <f t="shared" ca="1" si="348"/>
        <v>0</v>
      </c>
      <c r="O4476" s="154"/>
      <c r="P4476" s="154"/>
    </row>
    <row r="4477" spans="3:16" hidden="1" outlineLevel="2">
      <c r="C4477" s="179">
        <v>4453</v>
      </c>
      <c r="D4477" s="195">
        <f t="shared" ca="1" si="349"/>
        <v>0.34787189264995888</v>
      </c>
      <c r="E4477" s="195">
        <f t="shared" ca="1" si="345"/>
        <v>265.68272755237473</v>
      </c>
      <c r="F4477" s="195">
        <f t="shared" ca="1" si="346"/>
        <v>263.16416787936316</v>
      </c>
      <c r="G4477" s="195">
        <f t="shared" ca="1" si="347"/>
        <v>15.682727552374729</v>
      </c>
      <c r="H4477" s="195">
        <f t="shared" ca="1" si="348"/>
        <v>13.164167879363163</v>
      </c>
      <c r="O4477" s="154"/>
      <c r="P4477" s="154"/>
    </row>
    <row r="4478" spans="3:16" hidden="1" outlineLevel="2">
      <c r="C4478" s="179">
        <v>4454</v>
      </c>
      <c r="D4478" s="195">
        <f t="shared" ca="1" si="349"/>
        <v>-1.9453948238293504</v>
      </c>
      <c r="E4478" s="195">
        <f t="shared" ca="1" si="345"/>
        <v>160.52282867378528</v>
      </c>
      <c r="F4478" s="195">
        <f t="shared" ca="1" si="346"/>
        <v>182.53444189533207</v>
      </c>
      <c r="G4478" s="195">
        <f t="shared" ca="1" si="347"/>
        <v>0</v>
      </c>
      <c r="H4478" s="195">
        <f t="shared" ca="1" si="348"/>
        <v>0</v>
      </c>
      <c r="O4478" s="154"/>
      <c r="P4478" s="154"/>
    </row>
    <row r="4479" spans="3:16" hidden="1" outlineLevel="2">
      <c r="C4479" s="179">
        <v>4455</v>
      </c>
      <c r="D4479" s="195">
        <f t="shared" ca="1" si="349"/>
        <v>-0.68998461553140178</v>
      </c>
      <c r="E4479" s="195">
        <f t="shared" ca="1" si="345"/>
        <v>211.50940927305936</v>
      </c>
      <c r="F4479" s="195">
        <f t="shared" ca="1" si="346"/>
        <v>223.00882975514764</v>
      </c>
      <c r="G4479" s="195">
        <f t="shared" ca="1" si="347"/>
        <v>0</v>
      </c>
      <c r="H4479" s="195">
        <f t="shared" ca="1" si="348"/>
        <v>0</v>
      </c>
      <c r="O4479" s="154"/>
      <c r="P4479" s="154"/>
    </row>
    <row r="4480" spans="3:16" hidden="1" outlineLevel="2">
      <c r="C4480" s="179">
        <v>4456</v>
      </c>
      <c r="D4480" s="195">
        <f t="shared" ca="1" si="349"/>
        <v>-0.34779813835727963</v>
      </c>
      <c r="E4480" s="195">
        <f t="shared" ca="1" si="345"/>
        <v>228.02453283164391</v>
      </c>
      <c r="F4480" s="195">
        <f t="shared" ca="1" si="346"/>
        <v>235.52086989835092</v>
      </c>
      <c r="G4480" s="195">
        <f t="shared" ca="1" si="347"/>
        <v>0</v>
      </c>
      <c r="H4480" s="195">
        <f t="shared" ca="1" si="348"/>
        <v>0</v>
      </c>
      <c r="O4480" s="154"/>
      <c r="P4480" s="154"/>
    </row>
    <row r="4481" spans="3:16" hidden="1" outlineLevel="2">
      <c r="C4481" s="179">
        <v>4457</v>
      </c>
      <c r="D4481" s="195">
        <f t="shared" ca="1" si="349"/>
        <v>-1.1053708400795901</v>
      </c>
      <c r="E4481" s="195">
        <f t="shared" ca="1" si="345"/>
        <v>193.06030772510042</v>
      </c>
      <c r="F4481" s="195">
        <f t="shared" ca="1" si="346"/>
        <v>208.71002077092916</v>
      </c>
      <c r="G4481" s="195">
        <f t="shared" ca="1" si="347"/>
        <v>0</v>
      </c>
      <c r="H4481" s="195">
        <f t="shared" ca="1" si="348"/>
        <v>0</v>
      </c>
      <c r="O4481" s="154"/>
      <c r="P4481" s="154"/>
    </row>
    <row r="4482" spans="3:16" hidden="1" outlineLevel="2">
      <c r="C4482" s="179">
        <v>4458</v>
      </c>
      <c r="D4482" s="195">
        <f t="shared" ca="1" si="349"/>
        <v>-1.4432744042720618</v>
      </c>
      <c r="E4482" s="195">
        <f t="shared" ca="1" si="345"/>
        <v>179.24613210114873</v>
      </c>
      <c r="F4482" s="195">
        <f t="shared" ca="1" si="346"/>
        <v>197.75737639747121</v>
      </c>
      <c r="G4482" s="195">
        <f t="shared" ca="1" si="347"/>
        <v>0</v>
      </c>
      <c r="H4482" s="195">
        <f t="shared" ca="1" si="348"/>
        <v>0</v>
      </c>
      <c r="O4482" s="154"/>
      <c r="P4482" s="154"/>
    </row>
    <row r="4483" spans="3:16" hidden="1" outlineLevel="2">
      <c r="C4483" s="179">
        <v>4459</v>
      </c>
      <c r="D4483" s="195">
        <f t="shared" ca="1" si="349"/>
        <v>-0.14301691222094687</v>
      </c>
      <c r="E4483" s="195">
        <f t="shared" ca="1" si="345"/>
        <v>238.51849904536957</v>
      </c>
      <c r="F4483" s="195">
        <f t="shared" ca="1" si="346"/>
        <v>243.34197827231233</v>
      </c>
      <c r="G4483" s="195">
        <f t="shared" ca="1" si="347"/>
        <v>0</v>
      </c>
      <c r="H4483" s="195">
        <f t="shared" ca="1" si="348"/>
        <v>0</v>
      </c>
      <c r="O4483" s="154"/>
      <c r="P4483" s="154"/>
    </row>
    <row r="4484" spans="3:16" hidden="1" outlineLevel="2">
      <c r="C4484" s="179">
        <v>4460</v>
      </c>
      <c r="D4484" s="195">
        <f t="shared" ca="1" si="349"/>
        <v>8.9085364368861747E-2</v>
      </c>
      <c r="E4484" s="195">
        <f t="shared" ca="1" si="345"/>
        <v>250.99760142676456</v>
      </c>
      <c r="F4484" s="195">
        <f t="shared" ca="1" si="346"/>
        <v>252.52101540643685</v>
      </c>
      <c r="G4484" s="195">
        <f t="shared" ca="1" si="347"/>
        <v>0.99760142676456098</v>
      </c>
      <c r="H4484" s="195">
        <f t="shared" ca="1" si="348"/>
        <v>2.5210154064368453</v>
      </c>
      <c r="O4484" s="154"/>
      <c r="P4484" s="154"/>
    </row>
    <row r="4485" spans="3:16" hidden="1" outlineLevel="2">
      <c r="C4485" s="179">
        <v>4461</v>
      </c>
      <c r="D4485" s="195">
        <f t="shared" ca="1" si="349"/>
        <v>0.99853383463056489</v>
      </c>
      <c r="E4485" s="195">
        <f t="shared" ca="1" si="345"/>
        <v>306.51401493588816</v>
      </c>
      <c r="F4485" s="195">
        <f t="shared" ca="1" si="346"/>
        <v>291.94824445569168</v>
      </c>
      <c r="G4485" s="195">
        <f t="shared" ca="1" si="347"/>
        <v>56.514014935888156</v>
      </c>
      <c r="H4485" s="195">
        <f t="shared" ca="1" si="348"/>
        <v>41.948244455691679</v>
      </c>
      <c r="O4485" s="154"/>
      <c r="P4485" s="154"/>
    </row>
    <row r="4486" spans="3:16" hidden="1" outlineLevel="2">
      <c r="C4486" s="179">
        <v>4462</v>
      </c>
      <c r="D4486" s="195">
        <f t="shared" ca="1" si="349"/>
        <v>0.98522094012397599</v>
      </c>
      <c r="E4486" s="195">
        <f t="shared" ca="1" si="345"/>
        <v>305.61875554741499</v>
      </c>
      <c r="F4486" s="195">
        <f t="shared" ca="1" si="346"/>
        <v>291.32887054743259</v>
      </c>
      <c r="G4486" s="195">
        <f t="shared" ca="1" si="347"/>
        <v>55.618755547414992</v>
      </c>
      <c r="H4486" s="195">
        <f t="shared" ca="1" si="348"/>
        <v>41.328870547432587</v>
      </c>
      <c r="O4486" s="154"/>
      <c r="P4486" s="154"/>
    </row>
    <row r="4487" spans="3:16" hidden="1" outlineLevel="2">
      <c r="C4487" s="179">
        <v>4463</v>
      </c>
      <c r="D4487" s="195">
        <f t="shared" ca="1" si="349"/>
        <v>-1.0289735398785189</v>
      </c>
      <c r="E4487" s="195">
        <f t="shared" ca="1" si="345"/>
        <v>196.3283084039096</v>
      </c>
      <c r="F4487" s="195">
        <f t="shared" ca="1" si="346"/>
        <v>211.26923189001883</v>
      </c>
      <c r="G4487" s="195">
        <f t="shared" ca="1" si="347"/>
        <v>0</v>
      </c>
      <c r="H4487" s="195">
        <f t="shared" ca="1" si="348"/>
        <v>0</v>
      </c>
      <c r="O4487" s="154"/>
      <c r="P4487" s="154"/>
    </row>
    <row r="4488" spans="3:16" hidden="1" outlineLevel="2">
      <c r="C4488" s="179">
        <v>4464</v>
      </c>
      <c r="D4488" s="195">
        <f t="shared" ca="1" si="349"/>
        <v>-0.58728921496156916</v>
      </c>
      <c r="E4488" s="195">
        <f t="shared" ca="1" si="345"/>
        <v>216.33611289248867</v>
      </c>
      <c r="F4488" s="195">
        <f t="shared" ca="1" si="346"/>
        <v>226.69241745187506</v>
      </c>
      <c r="G4488" s="195">
        <f t="shared" ca="1" si="347"/>
        <v>0</v>
      </c>
      <c r="H4488" s="195">
        <f t="shared" ca="1" si="348"/>
        <v>0</v>
      </c>
      <c r="O4488" s="154"/>
      <c r="P4488" s="154"/>
    </row>
    <row r="4489" spans="3:16" hidden="1" outlineLevel="2">
      <c r="C4489" s="179">
        <v>4465</v>
      </c>
      <c r="D4489" s="195">
        <f t="shared" ca="1" si="349"/>
        <v>-0.64292183144247217</v>
      </c>
      <c r="E4489" s="195">
        <f t="shared" ca="1" si="345"/>
        <v>213.707854790808</v>
      </c>
      <c r="F4489" s="195">
        <f t="shared" ca="1" si="346"/>
        <v>224.68943854826688</v>
      </c>
      <c r="G4489" s="195">
        <f t="shared" ca="1" si="347"/>
        <v>0</v>
      </c>
      <c r="H4489" s="195">
        <f t="shared" ca="1" si="348"/>
        <v>0</v>
      </c>
      <c r="O4489" s="154"/>
      <c r="P4489" s="154"/>
    </row>
    <row r="4490" spans="3:16" hidden="1" outlineLevel="2">
      <c r="C4490" s="179">
        <v>4466</v>
      </c>
      <c r="D4490" s="195">
        <f t="shared" ca="1" si="349"/>
        <v>-0.29845378138225953</v>
      </c>
      <c r="E4490" s="195">
        <f t="shared" ca="1" si="345"/>
        <v>230.51016302611794</v>
      </c>
      <c r="F4490" s="195">
        <f t="shared" ca="1" si="346"/>
        <v>237.3821553613287</v>
      </c>
      <c r="G4490" s="195">
        <f t="shared" ca="1" si="347"/>
        <v>0</v>
      </c>
      <c r="H4490" s="195">
        <f t="shared" ca="1" si="348"/>
        <v>0</v>
      </c>
      <c r="O4490" s="154"/>
      <c r="P4490" s="154"/>
    </row>
    <row r="4491" spans="3:16" hidden="1" outlineLevel="2">
      <c r="C4491" s="179">
        <v>4467</v>
      </c>
      <c r="D4491" s="195">
        <f t="shared" ca="1" si="349"/>
        <v>-1.0763818587947533</v>
      </c>
      <c r="E4491" s="195">
        <f t="shared" ca="1" si="345"/>
        <v>194.2938977080577</v>
      </c>
      <c r="F4491" s="195">
        <f t="shared" ca="1" si="346"/>
        <v>209.67744394372963</v>
      </c>
      <c r="G4491" s="195">
        <f t="shared" ca="1" si="347"/>
        <v>0</v>
      </c>
      <c r="H4491" s="195">
        <f t="shared" ca="1" si="348"/>
        <v>0</v>
      </c>
      <c r="O4491" s="154"/>
      <c r="P4491" s="154"/>
    </row>
    <row r="4492" spans="3:16" hidden="1" outlineLevel="2">
      <c r="C4492" s="179">
        <v>4468</v>
      </c>
      <c r="D4492" s="195">
        <f t="shared" ca="1" si="349"/>
        <v>0.10297422413712481</v>
      </c>
      <c r="E4492" s="195">
        <f t="shared" ca="1" si="345"/>
        <v>251.76471567298211</v>
      </c>
      <c r="F4492" s="195">
        <f t="shared" ca="1" si="346"/>
        <v>253.08113526409267</v>
      </c>
      <c r="G4492" s="195">
        <f t="shared" ca="1" si="347"/>
        <v>1.7647156729821063</v>
      </c>
      <c r="H4492" s="195">
        <f t="shared" ca="1" si="348"/>
        <v>3.0811352640926657</v>
      </c>
      <c r="O4492" s="154"/>
      <c r="P4492" s="154"/>
    </row>
    <row r="4493" spans="3:16" hidden="1" outlineLevel="2">
      <c r="C4493" s="179">
        <v>4469</v>
      </c>
      <c r="D4493" s="195">
        <f t="shared" ca="1" si="349"/>
        <v>0.38469048560692304</v>
      </c>
      <c r="E4493" s="195">
        <f t="shared" ca="1" si="345"/>
        <v>267.84071741908372</v>
      </c>
      <c r="F4493" s="195">
        <f t="shared" ca="1" si="346"/>
        <v>264.71443178964989</v>
      </c>
      <c r="G4493" s="195">
        <f t="shared" ca="1" si="347"/>
        <v>17.840717419083717</v>
      </c>
      <c r="H4493" s="195">
        <f t="shared" ca="1" si="348"/>
        <v>14.714431789649893</v>
      </c>
      <c r="O4493" s="154"/>
      <c r="P4493" s="154"/>
    </row>
    <row r="4494" spans="3:16" hidden="1" outlineLevel="2">
      <c r="C4494" s="179">
        <v>4470</v>
      </c>
      <c r="D4494" s="195">
        <f t="shared" ca="1" si="349"/>
        <v>0.52693607508497553</v>
      </c>
      <c r="E4494" s="195">
        <f t="shared" ca="1" si="345"/>
        <v>276.34388588484723</v>
      </c>
      <c r="F4494" s="195">
        <f t="shared" ca="1" si="346"/>
        <v>270.79002807524301</v>
      </c>
      <c r="G4494" s="195">
        <f t="shared" ca="1" si="347"/>
        <v>26.343885884847225</v>
      </c>
      <c r="H4494" s="195">
        <f t="shared" ca="1" si="348"/>
        <v>20.790028075243015</v>
      </c>
      <c r="O4494" s="154"/>
      <c r="P4494" s="154"/>
    </row>
    <row r="4495" spans="3:16" hidden="1" outlineLevel="2">
      <c r="C4495" s="179">
        <v>4471</v>
      </c>
      <c r="D4495" s="195">
        <f t="shared" ca="1" si="349"/>
        <v>2.0639978958986935</v>
      </c>
      <c r="E4495" s="195">
        <f t="shared" ca="1" si="345"/>
        <v>387.36315968853194</v>
      </c>
      <c r="F4495" s="195">
        <f t="shared" ca="1" si="346"/>
        <v>346.03758287267107</v>
      </c>
      <c r="G4495" s="195">
        <f t="shared" ca="1" si="347"/>
        <v>137.36315968853194</v>
      </c>
      <c r="H4495" s="195">
        <f t="shared" ca="1" si="348"/>
        <v>96.037582872671067</v>
      </c>
      <c r="O4495" s="154"/>
      <c r="P4495" s="154"/>
    </row>
    <row r="4496" spans="3:16" hidden="1" outlineLevel="2">
      <c r="C4496" s="179">
        <v>4472</v>
      </c>
      <c r="D4496" s="195">
        <f t="shared" ca="1" si="349"/>
        <v>1.0580593767538116</v>
      </c>
      <c r="E4496" s="195">
        <f t="shared" ca="1" si="345"/>
        <v>310.54914802006283</v>
      </c>
      <c r="F4496" s="195">
        <f t="shared" ca="1" si="346"/>
        <v>294.73377880848381</v>
      </c>
      <c r="G4496" s="195">
        <f t="shared" ca="1" si="347"/>
        <v>60.54914802006283</v>
      </c>
      <c r="H4496" s="195">
        <f t="shared" ca="1" si="348"/>
        <v>44.733778808483805</v>
      </c>
      <c r="O4496" s="154"/>
      <c r="P4496" s="154"/>
    </row>
    <row r="4497" spans="3:16" hidden="1" outlineLevel="2">
      <c r="C4497" s="179">
        <v>4473</v>
      </c>
      <c r="D4497" s="195">
        <f t="shared" ca="1" si="349"/>
        <v>1.1265849453405874</v>
      </c>
      <c r="E4497" s="195">
        <f t="shared" ca="1" si="345"/>
        <v>315.26019635925854</v>
      </c>
      <c r="F4497" s="195">
        <f t="shared" ca="1" si="346"/>
        <v>297.97339940669355</v>
      </c>
      <c r="G4497" s="195">
        <f t="shared" ca="1" si="347"/>
        <v>65.260196359258543</v>
      </c>
      <c r="H4497" s="195">
        <f t="shared" ca="1" si="348"/>
        <v>47.973399406693545</v>
      </c>
      <c r="O4497" s="154"/>
      <c r="P4497" s="154"/>
    </row>
    <row r="4498" spans="3:16" hidden="1" outlineLevel="2">
      <c r="C4498" s="179">
        <v>4474</v>
      </c>
      <c r="D4498" s="195">
        <f t="shared" ca="1" si="349"/>
        <v>1.812093270603043</v>
      </c>
      <c r="E4498" s="195">
        <f t="shared" ca="1" si="345"/>
        <v>366.50613180195108</v>
      </c>
      <c r="F4498" s="195">
        <f t="shared" ca="1" si="346"/>
        <v>332.40751393714794</v>
      </c>
      <c r="G4498" s="195">
        <f t="shared" ca="1" si="347"/>
        <v>116.50613180195108</v>
      </c>
      <c r="H4498" s="195">
        <f t="shared" ca="1" si="348"/>
        <v>82.407513937147939</v>
      </c>
      <c r="O4498" s="154"/>
      <c r="P4498" s="154"/>
    </row>
    <row r="4499" spans="3:16" hidden="1" outlineLevel="2">
      <c r="C4499" s="179">
        <v>4475</v>
      </c>
      <c r="D4499" s="195">
        <f t="shared" ca="1" si="349"/>
        <v>-0.3671619988556038</v>
      </c>
      <c r="E4499" s="195">
        <f t="shared" ca="1" si="345"/>
        <v>227.05645326462033</v>
      </c>
      <c r="F4499" s="195">
        <f t="shared" ca="1" si="346"/>
        <v>234.79445227927377</v>
      </c>
      <c r="G4499" s="195">
        <f t="shared" ca="1" si="347"/>
        <v>0</v>
      </c>
      <c r="H4499" s="195">
        <f t="shared" ca="1" si="348"/>
        <v>0</v>
      </c>
      <c r="O4499" s="154"/>
      <c r="P4499" s="154"/>
    </row>
    <row r="4500" spans="3:16" hidden="1" outlineLevel="2">
      <c r="C4500" s="179">
        <v>4476</v>
      </c>
      <c r="D4500" s="195">
        <f t="shared" ca="1" si="349"/>
        <v>0.54054409817869109</v>
      </c>
      <c r="E4500" s="195">
        <f t="shared" ca="1" si="345"/>
        <v>277.17136182711391</v>
      </c>
      <c r="F4500" s="195">
        <f t="shared" ca="1" si="346"/>
        <v>271.37851229635021</v>
      </c>
      <c r="G4500" s="195">
        <f t="shared" ca="1" si="347"/>
        <v>27.171361827113913</v>
      </c>
      <c r="H4500" s="195">
        <f t="shared" ca="1" si="348"/>
        <v>21.378512296350209</v>
      </c>
      <c r="O4500" s="154"/>
      <c r="P4500" s="154"/>
    </row>
    <row r="4501" spans="3:16" hidden="1" outlineLevel="2">
      <c r="C4501" s="179">
        <v>4477</v>
      </c>
      <c r="D4501" s="195">
        <f t="shared" ca="1" si="349"/>
        <v>-0.18680283882189738</v>
      </c>
      <c r="E4501" s="195">
        <f t="shared" ca="1" si="345"/>
        <v>236.23484506198818</v>
      </c>
      <c r="F4501" s="195">
        <f t="shared" ca="1" si="346"/>
        <v>241.64814245211269</v>
      </c>
      <c r="G4501" s="195">
        <f t="shared" ca="1" si="347"/>
        <v>0</v>
      </c>
      <c r="H4501" s="195">
        <f t="shared" ca="1" si="348"/>
        <v>0</v>
      </c>
      <c r="O4501" s="154"/>
      <c r="P4501" s="154"/>
    </row>
    <row r="4502" spans="3:16" hidden="1" outlineLevel="2">
      <c r="C4502" s="179">
        <v>4478</v>
      </c>
      <c r="D4502" s="195">
        <f t="shared" ca="1" si="349"/>
        <v>-0.87719661149662054</v>
      </c>
      <c r="E4502" s="195">
        <f t="shared" ca="1" si="345"/>
        <v>202.98580959923569</v>
      </c>
      <c r="F4502" s="195">
        <f t="shared" ca="1" si="346"/>
        <v>216.44704007508008</v>
      </c>
      <c r="G4502" s="195">
        <f t="shared" ca="1" si="347"/>
        <v>0</v>
      </c>
      <c r="H4502" s="195">
        <f t="shared" ca="1" si="348"/>
        <v>0</v>
      </c>
      <c r="O4502" s="154"/>
      <c r="P4502" s="154"/>
    </row>
    <row r="4503" spans="3:16" hidden="1" outlineLevel="2">
      <c r="C4503" s="179">
        <v>4479</v>
      </c>
      <c r="D4503" s="195">
        <f t="shared" ca="1" si="349"/>
        <v>0.45684412283007797</v>
      </c>
      <c r="E4503" s="195">
        <f t="shared" ca="1" si="345"/>
        <v>272.12070926979834</v>
      </c>
      <c r="F4503" s="195">
        <f t="shared" ca="1" si="346"/>
        <v>267.77902866135565</v>
      </c>
      <c r="G4503" s="195">
        <f t="shared" ca="1" si="347"/>
        <v>22.12070926979834</v>
      </c>
      <c r="H4503" s="195">
        <f t="shared" ca="1" si="348"/>
        <v>17.779028661355653</v>
      </c>
      <c r="O4503" s="154"/>
      <c r="P4503" s="154"/>
    </row>
    <row r="4504" spans="3:16" hidden="1" outlineLevel="2">
      <c r="C4504" s="179">
        <v>4480</v>
      </c>
      <c r="D4504" s="195">
        <f t="shared" ca="1" si="349"/>
        <v>1.2248877313373254</v>
      </c>
      <c r="E4504" s="195">
        <f t="shared" ca="1" si="345"/>
        <v>322.14346261041698</v>
      </c>
      <c r="F4504" s="195">
        <f t="shared" ca="1" si="346"/>
        <v>302.68305026559062</v>
      </c>
      <c r="G4504" s="195">
        <f t="shared" ca="1" si="347"/>
        <v>72.143462610416975</v>
      </c>
      <c r="H4504" s="195">
        <f t="shared" ca="1" si="348"/>
        <v>52.683050265590623</v>
      </c>
      <c r="O4504" s="154"/>
      <c r="P4504" s="154"/>
    </row>
    <row r="4505" spans="3:16" hidden="1" outlineLevel="2">
      <c r="C4505" s="179">
        <v>4481</v>
      </c>
      <c r="D4505" s="195">
        <f t="shared" ca="1" si="349"/>
        <v>0.55193232332432096</v>
      </c>
      <c r="E4505" s="195">
        <f t="shared" ref="E4505:E4568" ca="1" si="350">$H$9 * EXP(($H$17 - $H$18 - ($H$11^2)/2)*$H$14 + $H$11*SQRT($H$14)*D4505)</f>
        <v>277.86576056366818</v>
      </c>
      <c r="F4505" s="195">
        <f t="shared" ref="F4505:F4568" ca="1" si="351">$H$9 * EXP(($H$17 - $H$18 - ($H$12^2)/2)*$H$14 + $H$12*SQRT($H$14)*D4505)</f>
        <v>271.87198336769501</v>
      </c>
      <c r="G4505" s="195">
        <f t="shared" ref="G4505:G4568" ca="1" si="352">MAX(E4505-$H$16, 0)</f>
        <v>27.865760563668175</v>
      </c>
      <c r="H4505" s="195">
        <f t="shared" ref="H4505:H4568" ca="1" si="353">MAX(F4505-$H$16, 0)</f>
        <v>21.871983367695009</v>
      </c>
      <c r="O4505" s="154"/>
      <c r="P4505" s="154"/>
    </row>
    <row r="4506" spans="3:16" hidden="1" outlineLevel="2">
      <c r="C4506" s="179">
        <v>4482</v>
      </c>
      <c r="D4506" s="195">
        <f t="shared" ref="D4506:D4569" ca="1" si="354">_xlfn.NORM.S.INV(RAND())</f>
        <v>0.47785710638364026</v>
      </c>
      <c r="E4506" s="195">
        <f t="shared" ca="1" si="350"/>
        <v>273.37996319297633</v>
      </c>
      <c r="F4506" s="195">
        <f t="shared" ca="1" si="351"/>
        <v>268.67817014113035</v>
      </c>
      <c r="G4506" s="195">
        <f t="shared" ca="1" si="352"/>
        <v>23.379963192976334</v>
      </c>
      <c r="H4506" s="195">
        <f t="shared" ca="1" si="353"/>
        <v>18.678170141130352</v>
      </c>
      <c r="O4506" s="154"/>
      <c r="P4506" s="154"/>
    </row>
    <row r="4507" spans="3:16" hidden="1" outlineLevel="2">
      <c r="C4507" s="179">
        <v>4483</v>
      </c>
      <c r="D4507" s="195">
        <f t="shared" ca="1" si="354"/>
        <v>-0.24216320995847501</v>
      </c>
      <c r="E4507" s="195">
        <f t="shared" ca="1" si="350"/>
        <v>233.37879762416938</v>
      </c>
      <c r="F4507" s="195">
        <f t="shared" ca="1" si="351"/>
        <v>239.5234221565282</v>
      </c>
      <c r="G4507" s="195">
        <f t="shared" ca="1" si="352"/>
        <v>0</v>
      </c>
      <c r="H4507" s="195">
        <f t="shared" ca="1" si="353"/>
        <v>0</v>
      </c>
      <c r="O4507" s="154"/>
      <c r="P4507" s="154"/>
    </row>
    <row r="4508" spans="3:16" hidden="1" outlineLevel="2">
      <c r="C4508" s="179">
        <v>4484</v>
      </c>
      <c r="D4508" s="195">
        <f t="shared" ca="1" si="354"/>
        <v>-1.5251755185825613</v>
      </c>
      <c r="E4508" s="195">
        <f t="shared" ca="1" si="350"/>
        <v>176.04945348320217</v>
      </c>
      <c r="F4508" s="195">
        <f t="shared" ca="1" si="351"/>
        <v>195.19038687845315</v>
      </c>
      <c r="G4508" s="195">
        <f t="shared" ca="1" si="352"/>
        <v>0</v>
      </c>
      <c r="H4508" s="195">
        <f t="shared" ca="1" si="353"/>
        <v>0</v>
      </c>
      <c r="O4508" s="154"/>
      <c r="P4508" s="154"/>
    </row>
    <row r="4509" spans="3:16" hidden="1" outlineLevel="2">
      <c r="C4509" s="179">
        <v>4485</v>
      </c>
      <c r="D4509" s="195">
        <f t="shared" ca="1" si="354"/>
        <v>-0.38295062556862519</v>
      </c>
      <c r="E4509" s="195">
        <f t="shared" ca="1" si="350"/>
        <v>226.27015700925466</v>
      </c>
      <c r="F4509" s="195">
        <f t="shared" ca="1" si="351"/>
        <v>234.20381479287039</v>
      </c>
      <c r="G4509" s="195">
        <f t="shared" ca="1" si="352"/>
        <v>0</v>
      </c>
      <c r="H4509" s="195">
        <f t="shared" ca="1" si="353"/>
        <v>0</v>
      </c>
      <c r="O4509" s="154"/>
      <c r="P4509" s="154"/>
    </row>
    <row r="4510" spans="3:16" hidden="1" outlineLevel="2">
      <c r="C4510" s="179">
        <v>4486</v>
      </c>
      <c r="D4510" s="195">
        <f t="shared" ca="1" si="354"/>
        <v>1.0842276628415701</v>
      </c>
      <c r="E4510" s="195">
        <f t="shared" ca="1" si="350"/>
        <v>312.33981899544068</v>
      </c>
      <c r="F4510" s="195">
        <f t="shared" ca="1" si="351"/>
        <v>295.96673498012751</v>
      </c>
      <c r="G4510" s="195">
        <f t="shared" ca="1" si="352"/>
        <v>62.33981899544068</v>
      </c>
      <c r="H4510" s="195">
        <f t="shared" ca="1" si="353"/>
        <v>45.966734980127512</v>
      </c>
      <c r="O4510" s="154"/>
      <c r="P4510" s="154"/>
    </row>
    <row r="4511" spans="3:16" hidden="1" outlineLevel="2">
      <c r="C4511" s="179">
        <v>4487</v>
      </c>
      <c r="D4511" s="195">
        <f t="shared" ca="1" si="354"/>
        <v>-0.52953633919524556</v>
      </c>
      <c r="E4511" s="195">
        <f t="shared" ca="1" si="350"/>
        <v>219.09873858595341</v>
      </c>
      <c r="F4511" s="195">
        <f t="shared" ca="1" si="351"/>
        <v>228.79062476808352</v>
      </c>
      <c r="G4511" s="195">
        <f t="shared" ca="1" si="352"/>
        <v>0</v>
      </c>
      <c r="H4511" s="195">
        <f t="shared" ca="1" si="353"/>
        <v>0</v>
      </c>
      <c r="O4511" s="154"/>
      <c r="P4511" s="154"/>
    </row>
    <row r="4512" spans="3:16" hidden="1" outlineLevel="2">
      <c r="C4512" s="179">
        <v>4488</v>
      </c>
      <c r="D4512" s="195">
        <f t="shared" ca="1" si="354"/>
        <v>1.9331235647693992</v>
      </c>
      <c r="E4512" s="195">
        <f t="shared" ca="1" si="350"/>
        <v>376.38309950042566</v>
      </c>
      <c r="F4512" s="195">
        <f t="shared" ca="1" si="351"/>
        <v>338.8878855403305</v>
      </c>
      <c r="G4512" s="195">
        <f t="shared" ca="1" si="352"/>
        <v>126.38309950042566</v>
      </c>
      <c r="H4512" s="195">
        <f t="shared" ca="1" si="353"/>
        <v>88.887885540330501</v>
      </c>
      <c r="O4512" s="154"/>
      <c r="P4512" s="154"/>
    </row>
    <row r="4513" spans="3:16" hidden="1" outlineLevel="2">
      <c r="C4513" s="179">
        <v>4489</v>
      </c>
      <c r="D4513" s="195">
        <f t="shared" ca="1" si="354"/>
        <v>0.61226558823015131</v>
      </c>
      <c r="E4513" s="195">
        <f t="shared" ca="1" si="350"/>
        <v>281.57371723704568</v>
      </c>
      <c r="F4513" s="195">
        <f t="shared" ca="1" si="351"/>
        <v>274.50133457360477</v>
      </c>
      <c r="G4513" s="195">
        <f t="shared" ca="1" si="352"/>
        <v>31.573717237045685</v>
      </c>
      <c r="H4513" s="195">
        <f t="shared" ca="1" si="353"/>
        <v>24.501334573604765</v>
      </c>
      <c r="O4513" s="154"/>
      <c r="P4513" s="154"/>
    </row>
    <row r="4514" spans="3:16" hidden="1" outlineLevel="2">
      <c r="C4514" s="179">
        <v>4490</v>
      </c>
      <c r="D4514" s="195">
        <f t="shared" ca="1" si="354"/>
        <v>0.25361232735181738</v>
      </c>
      <c r="E4514" s="195">
        <f t="shared" ca="1" si="350"/>
        <v>260.23694371905333</v>
      </c>
      <c r="F4514" s="195">
        <f t="shared" ca="1" si="351"/>
        <v>259.23657308695891</v>
      </c>
      <c r="G4514" s="195">
        <f t="shared" ca="1" si="352"/>
        <v>10.236943719053329</v>
      </c>
      <c r="H4514" s="195">
        <f t="shared" ca="1" si="353"/>
        <v>9.2365730869589129</v>
      </c>
      <c r="O4514" s="154"/>
      <c r="P4514" s="154"/>
    </row>
    <row r="4515" spans="3:16" hidden="1" outlineLevel="2">
      <c r="C4515" s="179">
        <v>4491</v>
      </c>
      <c r="D4515" s="195">
        <f t="shared" ca="1" si="354"/>
        <v>0.78211274589355284</v>
      </c>
      <c r="E4515" s="195">
        <f t="shared" ca="1" si="350"/>
        <v>292.28003640668948</v>
      </c>
      <c r="F4515" s="195">
        <f t="shared" ca="1" si="351"/>
        <v>282.04070940024275</v>
      </c>
      <c r="G4515" s="195">
        <f t="shared" ca="1" si="352"/>
        <v>42.280036406689476</v>
      </c>
      <c r="H4515" s="195">
        <f t="shared" ca="1" si="353"/>
        <v>32.040709400242747</v>
      </c>
      <c r="O4515" s="154"/>
      <c r="P4515" s="154"/>
    </row>
    <row r="4516" spans="3:16" hidden="1" outlineLevel="2">
      <c r="C4516" s="179">
        <v>4492</v>
      </c>
      <c r="D4516" s="195">
        <f t="shared" ca="1" si="354"/>
        <v>0.53506731110901695</v>
      </c>
      <c r="E4516" s="195">
        <f t="shared" ca="1" si="350"/>
        <v>276.83803213131227</v>
      </c>
      <c r="F4516" s="195">
        <f t="shared" ca="1" si="351"/>
        <v>271.14151289778488</v>
      </c>
      <c r="G4516" s="195">
        <f t="shared" ca="1" si="352"/>
        <v>26.838032131312275</v>
      </c>
      <c r="H4516" s="195">
        <f t="shared" ca="1" si="353"/>
        <v>21.141512897784878</v>
      </c>
      <c r="O4516" s="154"/>
      <c r="P4516" s="154"/>
    </row>
    <row r="4517" spans="3:16" hidden="1" outlineLevel="2">
      <c r="C4517" s="179">
        <v>4493</v>
      </c>
      <c r="D4517" s="195">
        <f t="shared" ca="1" si="354"/>
        <v>-0.65463538492984186</v>
      </c>
      <c r="E4517" s="195">
        <f t="shared" ca="1" si="350"/>
        <v>213.15855241529746</v>
      </c>
      <c r="F4517" s="195">
        <f t="shared" ca="1" si="351"/>
        <v>224.26996821032219</v>
      </c>
      <c r="G4517" s="195">
        <f t="shared" ca="1" si="352"/>
        <v>0</v>
      </c>
      <c r="H4517" s="195">
        <f t="shared" ca="1" si="353"/>
        <v>0</v>
      </c>
      <c r="O4517" s="154"/>
      <c r="P4517" s="154"/>
    </row>
    <row r="4518" spans="3:16" hidden="1" outlineLevel="2">
      <c r="C4518" s="179">
        <v>4494</v>
      </c>
      <c r="D4518" s="195">
        <f t="shared" ca="1" si="354"/>
        <v>-0.63969643848109525</v>
      </c>
      <c r="E4518" s="195">
        <f t="shared" ca="1" si="350"/>
        <v>213.85935669178608</v>
      </c>
      <c r="F4518" s="195">
        <f t="shared" ca="1" si="351"/>
        <v>224.80507976856671</v>
      </c>
      <c r="G4518" s="195">
        <f t="shared" ca="1" si="352"/>
        <v>0</v>
      </c>
      <c r="H4518" s="195">
        <f t="shared" ca="1" si="353"/>
        <v>0</v>
      </c>
      <c r="O4518" s="154"/>
      <c r="P4518" s="154"/>
    </row>
    <row r="4519" spans="3:16" hidden="1" outlineLevel="2">
      <c r="C4519" s="179">
        <v>4495</v>
      </c>
      <c r="D4519" s="195">
        <f t="shared" ca="1" si="354"/>
        <v>0.56653795874911539</v>
      </c>
      <c r="E4519" s="195">
        <f t="shared" ca="1" si="350"/>
        <v>278.75888832832959</v>
      </c>
      <c r="F4519" s="195">
        <f t="shared" ca="1" si="351"/>
        <v>272.50618389733609</v>
      </c>
      <c r="G4519" s="195">
        <f t="shared" ca="1" si="352"/>
        <v>28.75888832832959</v>
      </c>
      <c r="H4519" s="195">
        <f t="shared" ca="1" si="353"/>
        <v>22.506183897336086</v>
      </c>
      <c r="O4519" s="154"/>
      <c r="P4519" s="154"/>
    </row>
    <row r="4520" spans="3:16" hidden="1" outlineLevel="2">
      <c r="C4520" s="179">
        <v>4496</v>
      </c>
      <c r="D4520" s="195">
        <f t="shared" ca="1" si="354"/>
        <v>5.683455871397361E-2</v>
      </c>
      <c r="E4520" s="195">
        <f t="shared" ca="1" si="350"/>
        <v>249.22531704702857</v>
      </c>
      <c r="F4520" s="195">
        <f t="shared" ca="1" si="351"/>
        <v>251.22515860444301</v>
      </c>
      <c r="G4520" s="195">
        <f t="shared" ca="1" si="352"/>
        <v>0</v>
      </c>
      <c r="H4520" s="195">
        <f t="shared" ca="1" si="353"/>
        <v>1.2251586044430098</v>
      </c>
      <c r="O4520" s="154"/>
      <c r="P4520" s="154"/>
    </row>
    <row r="4521" spans="3:16" hidden="1" outlineLevel="2">
      <c r="C4521" s="179">
        <v>4497</v>
      </c>
      <c r="D4521" s="195">
        <f t="shared" ca="1" si="354"/>
        <v>-0.14367362392863386</v>
      </c>
      <c r="E4521" s="195">
        <f t="shared" ca="1" si="350"/>
        <v>238.48408572610657</v>
      </c>
      <c r="F4521" s="195">
        <f t="shared" ca="1" si="351"/>
        <v>243.31648622699973</v>
      </c>
      <c r="G4521" s="195">
        <f t="shared" ca="1" si="352"/>
        <v>0</v>
      </c>
      <c r="H4521" s="195">
        <f t="shared" ca="1" si="353"/>
        <v>0</v>
      </c>
      <c r="O4521" s="154"/>
      <c r="P4521" s="154"/>
    </row>
    <row r="4522" spans="3:16" hidden="1" outlineLevel="2">
      <c r="C4522" s="179">
        <v>4498</v>
      </c>
      <c r="D4522" s="195">
        <f t="shared" ca="1" si="354"/>
        <v>0.30558628910390545</v>
      </c>
      <c r="E4522" s="195">
        <f t="shared" ca="1" si="350"/>
        <v>263.22575100085169</v>
      </c>
      <c r="F4522" s="195">
        <f t="shared" ca="1" si="351"/>
        <v>261.39491082235412</v>
      </c>
      <c r="G4522" s="195">
        <f t="shared" ca="1" si="352"/>
        <v>13.225751000851687</v>
      </c>
      <c r="H4522" s="195">
        <f t="shared" ca="1" si="353"/>
        <v>11.39491082235412</v>
      </c>
      <c r="O4522" s="154"/>
      <c r="P4522" s="154"/>
    </row>
    <row r="4523" spans="3:16" hidden="1" outlineLevel="2">
      <c r="C4523" s="179">
        <v>4499</v>
      </c>
      <c r="D4523" s="195">
        <f t="shared" ca="1" si="354"/>
        <v>-0.24267709556499958</v>
      </c>
      <c r="E4523" s="195">
        <f t="shared" ca="1" si="350"/>
        <v>233.35244860806907</v>
      </c>
      <c r="F4523" s="195">
        <f t="shared" ca="1" si="351"/>
        <v>239.50378709449242</v>
      </c>
      <c r="G4523" s="195">
        <f t="shared" ca="1" si="352"/>
        <v>0</v>
      </c>
      <c r="H4523" s="195">
        <f t="shared" ca="1" si="353"/>
        <v>0</v>
      </c>
      <c r="O4523" s="154"/>
      <c r="P4523" s="154"/>
    </row>
    <row r="4524" spans="3:16" hidden="1" outlineLevel="2">
      <c r="C4524" s="179">
        <v>4500</v>
      </c>
      <c r="D4524" s="195">
        <f t="shared" ca="1" si="354"/>
        <v>0.98418315890753727</v>
      </c>
      <c r="E4524" s="195">
        <f t="shared" ca="1" si="350"/>
        <v>305.54907727645474</v>
      </c>
      <c r="F4524" s="195">
        <f t="shared" ca="1" si="351"/>
        <v>291.28064368379023</v>
      </c>
      <c r="G4524" s="195">
        <f t="shared" ca="1" si="352"/>
        <v>55.549077276454739</v>
      </c>
      <c r="H4524" s="195">
        <f t="shared" ca="1" si="353"/>
        <v>41.280643683790231</v>
      </c>
      <c r="O4524" s="154"/>
      <c r="P4524" s="154"/>
    </row>
    <row r="4525" spans="3:16" hidden="1" outlineLevel="2">
      <c r="C4525" s="179">
        <v>4501</v>
      </c>
      <c r="D4525" s="195">
        <f t="shared" ca="1" si="354"/>
        <v>-1.3608813973584439</v>
      </c>
      <c r="E4525" s="195">
        <f t="shared" ca="1" si="350"/>
        <v>182.52058063630548</v>
      </c>
      <c r="F4525" s="195">
        <f t="shared" ca="1" si="351"/>
        <v>200.37384773281389</v>
      </c>
      <c r="G4525" s="195">
        <f t="shared" ca="1" si="352"/>
        <v>0</v>
      </c>
      <c r="H4525" s="195">
        <f t="shared" ca="1" si="353"/>
        <v>0</v>
      </c>
      <c r="O4525" s="154"/>
      <c r="P4525" s="154"/>
    </row>
    <row r="4526" spans="3:16" hidden="1" outlineLevel="2">
      <c r="C4526" s="179">
        <v>4502</v>
      </c>
      <c r="D4526" s="195">
        <f t="shared" ca="1" si="354"/>
        <v>1.5431748645443961</v>
      </c>
      <c r="E4526" s="195">
        <f t="shared" ca="1" si="350"/>
        <v>345.4782396685909</v>
      </c>
      <c r="F4526" s="195">
        <f t="shared" ca="1" si="351"/>
        <v>318.44882245949475</v>
      </c>
      <c r="G4526" s="195">
        <f t="shared" ca="1" si="352"/>
        <v>95.478239668590902</v>
      </c>
      <c r="H4526" s="195">
        <f t="shared" ca="1" si="353"/>
        <v>68.44882245949475</v>
      </c>
      <c r="O4526" s="154"/>
      <c r="P4526" s="154"/>
    </row>
    <row r="4527" spans="3:16" hidden="1" outlineLevel="2">
      <c r="C4527" s="179">
        <v>4503</v>
      </c>
      <c r="D4527" s="195">
        <f t="shared" ca="1" si="354"/>
        <v>-0.88773315578306466</v>
      </c>
      <c r="E4527" s="195">
        <f t="shared" ca="1" si="350"/>
        <v>202.51643202587866</v>
      </c>
      <c r="F4527" s="195">
        <f t="shared" ca="1" si="351"/>
        <v>216.0835265779873</v>
      </c>
      <c r="G4527" s="195">
        <f t="shared" ca="1" si="352"/>
        <v>0</v>
      </c>
      <c r="H4527" s="195">
        <f t="shared" ca="1" si="353"/>
        <v>0</v>
      </c>
      <c r="O4527" s="154"/>
      <c r="P4527" s="154"/>
    </row>
    <row r="4528" spans="3:16" hidden="1" outlineLevel="2">
      <c r="C4528" s="179">
        <v>4504</v>
      </c>
      <c r="D4528" s="195">
        <f t="shared" ca="1" si="354"/>
        <v>0.99360866691925798</v>
      </c>
      <c r="E4528" s="195">
        <f t="shared" ca="1" si="350"/>
        <v>306.18250429926286</v>
      </c>
      <c r="F4528" s="195">
        <f t="shared" ca="1" si="351"/>
        <v>291.71895085839333</v>
      </c>
      <c r="G4528" s="195">
        <f t="shared" ca="1" si="352"/>
        <v>56.18250429926286</v>
      </c>
      <c r="H4528" s="195">
        <f t="shared" ca="1" si="353"/>
        <v>41.718950858393328</v>
      </c>
      <c r="O4528" s="154"/>
      <c r="P4528" s="154"/>
    </row>
    <row r="4529" spans="3:16" hidden="1" outlineLevel="2">
      <c r="C4529" s="179">
        <v>4505</v>
      </c>
      <c r="D4529" s="195">
        <f t="shared" ca="1" si="354"/>
        <v>0.48520383954156954</v>
      </c>
      <c r="E4529" s="195">
        <f t="shared" ca="1" si="350"/>
        <v>273.82160744258005</v>
      </c>
      <c r="F4529" s="195">
        <f t="shared" ca="1" si="351"/>
        <v>268.99324721834631</v>
      </c>
      <c r="G4529" s="195">
        <f t="shared" ca="1" si="352"/>
        <v>23.821607442580046</v>
      </c>
      <c r="H4529" s="195">
        <f t="shared" ca="1" si="353"/>
        <v>18.993247218346312</v>
      </c>
      <c r="O4529" s="154"/>
      <c r="P4529" s="154"/>
    </row>
    <row r="4530" spans="3:16" hidden="1" outlineLevel="2">
      <c r="C4530" s="179">
        <v>4506</v>
      </c>
      <c r="D4530" s="195">
        <f t="shared" ca="1" si="354"/>
        <v>-0.1719340066755474</v>
      </c>
      <c r="E4530" s="195">
        <f t="shared" ca="1" si="350"/>
        <v>237.00786639555506</v>
      </c>
      <c r="F4530" s="195">
        <f t="shared" ca="1" si="351"/>
        <v>242.22200929123071</v>
      </c>
      <c r="G4530" s="195">
        <f t="shared" ca="1" si="352"/>
        <v>0</v>
      </c>
      <c r="H4530" s="195">
        <f t="shared" ca="1" si="353"/>
        <v>0</v>
      </c>
      <c r="O4530" s="154"/>
      <c r="P4530" s="154"/>
    </row>
    <row r="4531" spans="3:16" hidden="1" outlineLevel="2">
      <c r="C4531" s="179">
        <v>4507</v>
      </c>
      <c r="D4531" s="195">
        <f t="shared" ca="1" si="354"/>
        <v>1.5141640375665399</v>
      </c>
      <c r="E4531" s="195">
        <f t="shared" ca="1" si="350"/>
        <v>343.28311856327309</v>
      </c>
      <c r="F4531" s="195">
        <f t="shared" ca="1" si="351"/>
        <v>316.97843829011481</v>
      </c>
      <c r="G4531" s="195">
        <f t="shared" ca="1" si="352"/>
        <v>93.283118563273092</v>
      </c>
      <c r="H4531" s="195">
        <f t="shared" ca="1" si="353"/>
        <v>66.978438290114809</v>
      </c>
      <c r="O4531" s="154"/>
      <c r="P4531" s="154"/>
    </row>
    <row r="4532" spans="3:16" hidden="1" outlineLevel="2">
      <c r="C4532" s="179">
        <v>4508</v>
      </c>
      <c r="D4532" s="195">
        <f t="shared" ca="1" si="354"/>
        <v>-0.28746490983720308</v>
      </c>
      <c r="E4532" s="195">
        <f t="shared" ca="1" si="350"/>
        <v>231.06738551416873</v>
      </c>
      <c r="F4532" s="195">
        <f t="shared" ca="1" si="351"/>
        <v>237.79865777610809</v>
      </c>
      <c r="G4532" s="195">
        <f t="shared" ca="1" si="352"/>
        <v>0</v>
      </c>
      <c r="H4532" s="195">
        <f t="shared" ca="1" si="353"/>
        <v>0</v>
      </c>
      <c r="O4532" s="154"/>
      <c r="P4532" s="154"/>
    </row>
    <row r="4533" spans="3:16" hidden="1" outlineLevel="2">
      <c r="C4533" s="179">
        <v>4509</v>
      </c>
      <c r="D4533" s="195">
        <f t="shared" ca="1" si="354"/>
        <v>0.85002890082793514</v>
      </c>
      <c r="E4533" s="195">
        <f t="shared" ca="1" si="350"/>
        <v>296.67421461113673</v>
      </c>
      <c r="F4533" s="195">
        <f t="shared" ca="1" si="351"/>
        <v>285.11309224451236</v>
      </c>
      <c r="G4533" s="195">
        <f t="shared" ca="1" si="352"/>
        <v>46.674214611136733</v>
      </c>
      <c r="H4533" s="195">
        <f t="shared" ca="1" si="353"/>
        <v>35.113092244512359</v>
      </c>
      <c r="O4533" s="154"/>
      <c r="P4533" s="154"/>
    </row>
    <row r="4534" spans="3:16" hidden="1" outlineLevel="2">
      <c r="C4534" s="179">
        <v>4510</v>
      </c>
      <c r="D4534" s="195">
        <f t="shared" ca="1" si="354"/>
        <v>-0.19527272871233251</v>
      </c>
      <c r="E4534" s="195">
        <f t="shared" ca="1" si="350"/>
        <v>235.79562845853661</v>
      </c>
      <c r="F4534" s="195">
        <f t="shared" ca="1" si="351"/>
        <v>241.3218526572027</v>
      </c>
      <c r="G4534" s="195">
        <f t="shared" ca="1" si="352"/>
        <v>0</v>
      </c>
      <c r="H4534" s="195">
        <f t="shared" ca="1" si="353"/>
        <v>0</v>
      </c>
      <c r="O4534" s="154"/>
      <c r="P4534" s="154"/>
    </row>
    <row r="4535" spans="3:16" hidden="1" outlineLevel="2">
      <c r="C4535" s="179">
        <v>4511</v>
      </c>
      <c r="D4535" s="195">
        <f t="shared" ca="1" si="354"/>
        <v>0.42197082651888618</v>
      </c>
      <c r="E4535" s="195">
        <f t="shared" ca="1" si="350"/>
        <v>270.04363083124935</v>
      </c>
      <c r="F4535" s="195">
        <f t="shared" ca="1" si="351"/>
        <v>266.29344294607944</v>
      </c>
      <c r="G4535" s="195">
        <f t="shared" ca="1" si="352"/>
        <v>20.043630831249345</v>
      </c>
      <c r="H4535" s="195">
        <f t="shared" ca="1" si="353"/>
        <v>16.293442946079438</v>
      </c>
      <c r="O4535" s="154"/>
      <c r="P4535" s="154"/>
    </row>
    <row r="4536" spans="3:16" hidden="1" outlineLevel="2">
      <c r="C4536" s="179">
        <v>4512</v>
      </c>
      <c r="D4536" s="195">
        <f t="shared" ca="1" si="354"/>
        <v>-1.6415908092131652</v>
      </c>
      <c r="E4536" s="195">
        <f t="shared" ca="1" si="350"/>
        <v>171.60351585424678</v>
      </c>
      <c r="F4536" s="195">
        <f t="shared" ca="1" si="351"/>
        <v>191.59887264061732</v>
      </c>
      <c r="G4536" s="195">
        <f t="shared" ca="1" si="352"/>
        <v>0</v>
      </c>
      <c r="H4536" s="195">
        <f t="shared" ca="1" si="353"/>
        <v>0</v>
      </c>
      <c r="O4536" s="154"/>
      <c r="P4536" s="154"/>
    </row>
    <row r="4537" spans="3:16" hidden="1" outlineLevel="2">
      <c r="C4537" s="179">
        <v>4513</v>
      </c>
      <c r="D4537" s="195">
        <f t="shared" ca="1" si="354"/>
        <v>-1.4171075427371189</v>
      </c>
      <c r="E4537" s="195">
        <f t="shared" ca="1" si="350"/>
        <v>180.27963460764715</v>
      </c>
      <c r="F4537" s="195">
        <f t="shared" ca="1" si="351"/>
        <v>198.58460725487845</v>
      </c>
      <c r="G4537" s="195">
        <f t="shared" ca="1" si="352"/>
        <v>0</v>
      </c>
      <c r="H4537" s="195">
        <f t="shared" ca="1" si="353"/>
        <v>0</v>
      </c>
      <c r="O4537" s="154"/>
      <c r="P4537" s="154"/>
    </row>
    <row r="4538" spans="3:16" hidden="1" outlineLevel="2">
      <c r="C4538" s="179">
        <v>4514</v>
      </c>
      <c r="D4538" s="195">
        <f t="shared" ca="1" si="354"/>
        <v>-0.23205734513859874</v>
      </c>
      <c r="E4538" s="195">
        <f t="shared" ca="1" si="350"/>
        <v>233.89757161957561</v>
      </c>
      <c r="F4538" s="195">
        <f t="shared" ca="1" si="351"/>
        <v>239.90988454533041</v>
      </c>
      <c r="G4538" s="195">
        <f t="shared" ca="1" si="352"/>
        <v>0</v>
      </c>
      <c r="H4538" s="195">
        <f t="shared" ca="1" si="353"/>
        <v>0</v>
      </c>
      <c r="O4538" s="154"/>
      <c r="P4538" s="154"/>
    </row>
    <row r="4539" spans="3:16" hidden="1" outlineLevel="2">
      <c r="C4539" s="179">
        <v>4515</v>
      </c>
      <c r="D4539" s="195">
        <f t="shared" ca="1" si="354"/>
        <v>2.2600878469031436</v>
      </c>
      <c r="E4539" s="195">
        <f t="shared" ca="1" si="350"/>
        <v>404.41706670231798</v>
      </c>
      <c r="F4539" s="195">
        <f t="shared" ca="1" si="351"/>
        <v>357.03332882268802</v>
      </c>
      <c r="G4539" s="195">
        <f t="shared" ca="1" si="352"/>
        <v>154.41706670231798</v>
      </c>
      <c r="H4539" s="195">
        <f t="shared" ca="1" si="353"/>
        <v>107.03332882268802</v>
      </c>
      <c r="O4539" s="154"/>
      <c r="P4539" s="154"/>
    </row>
    <row r="4540" spans="3:16" hidden="1" outlineLevel="2">
      <c r="C4540" s="179">
        <v>4516</v>
      </c>
      <c r="D4540" s="195">
        <f t="shared" ca="1" si="354"/>
        <v>2.1565680020965456</v>
      </c>
      <c r="E4540" s="195">
        <f t="shared" ca="1" si="350"/>
        <v>395.32244754162474</v>
      </c>
      <c r="F4540" s="195">
        <f t="shared" ca="1" si="351"/>
        <v>351.18560414779938</v>
      </c>
      <c r="G4540" s="195">
        <f t="shared" ca="1" si="352"/>
        <v>145.32244754162474</v>
      </c>
      <c r="H4540" s="195">
        <f t="shared" ca="1" si="353"/>
        <v>101.18560414779938</v>
      </c>
      <c r="O4540" s="154"/>
      <c r="P4540" s="154"/>
    </row>
    <row r="4541" spans="3:16" hidden="1" outlineLevel="2">
      <c r="C4541" s="179">
        <v>4517</v>
      </c>
      <c r="D4541" s="195">
        <f t="shared" ca="1" si="354"/>
        <v>0.16213526131866127</v>
      </c>
      <c r="E4541" s="195">
        <f t="shared" ca="1" si="350"/>
        <v>255.05866854983191</v>
      </c>
      <c r="F4541" s="195">
        <f t="shared" ca="1" si="351"/>
        <v>255.48097476657586</v>
      </c>
      <c r="G4541" s="195">
        <f t="shared" ca="1" si="352"/>
        <v>5.0586685498319071</v>
      </c>
      <c r="H4541" s="195">
        <f t="shared" ca="1" si="353"/>
        <v>5.480974766575855</v>
      </c>
      <c r="O4541" s="154"/>
      <c r="P4541" s="154"/>
    </row>
    <row r="4542" spans="3:16" hidden="1" outlineLevel="2">
      <c r="C4542" s="179">
        <v>4518</v>
      </c>
      <c r="D4542" s="195">
        <f t="shared" ca="1" si="354"/>
        <v>0.55066782984356932</v>
      </c>
      <c r="E4542" s="195">
        <f t="shared" ca="1" si="350"/>
        <v>277.78857210479265</v>
      </c>
      <c r="F4542" s="195">
        <f t="shared" ca="1" si="351"/>
        <v>271.81714646902356</v>
      </c>
      <c r="G4542" s="195">
        <f t="shared" ca="1" si="352"/>
        <v>27.788572104792649</v>
      </c>
      <c r="H4542" s="195">
        <f t="shared" ca="1" si="353"/>
        <v>21.817146469023555</v>
      </c>
      <c r="O4542" s="154"/>
      <c r="P4542" s="154"/>
    </row>
    <row r="4543" spans="3:16" hidden="1" outlineLevel="2">
      <c r="C4543" s="179">
        <v>4519</v>
      </c>
      <c r="D4543" s="195">
        <f t="shared" ca="1" si="354"/>
        <v>-1.7679769859507544</v>
      </c>
      <c r="E4543" s="195">
        <f t="shared" ca="1" si="350"/>
        <v>166.90380852865869</v>
      </c>
      <c r="F4543" s="195">
        <f t="shared" ca="1" si="351"/>
        <v>187.77452485218714</v>
      </c>
      <c r="G4543" s="195">
        <f t="shared" ca="1" si="352"/>
        <v>0</v>
      </c>
      <c r="H4543" s="195">
        <f t="shared" ca="1" si="353"/>
        <v>0</v>
      </c>
      <c r="O4543" s="154"/>
      <c r="P4543" s="154"/>
    </row>
    <row r="4544" spans="3:16" hidden="1" outlineLevel="2">
      <c r="C4544" s="179">
        <v>4520</v>
      </c>
      <c r="D4544" s="195">
        <f t="shared" ca="1" si="354"/>
        <v>0.22650149431112079</v>
      </c>
      <c r="E4544" s="195">
        <f t="shared" ca="1" si="350"/>
        <v>258.69140443781509</v>
      </c>
      <c r="F4544" s="195">
        <f t="shared" ca="1" si="351"/>
        <v>258.1178155739683</v>
      </c>
      <c r="G4544" s="195">
        <f t="shared" ca="1" si="352"/>
        <v>8.6914044378150948</v>
      </c>
      <c r="H4544" s="195">
        <f t="shared" ca="1" si="353"/>
        <v>8.1178155739683007</v>
      </c>
      <c r="O4544" s="154"/>
      <c r="P4544" s="154"/>
    </row>
    <row r="4545" spans="3:16" hidden="1" outlineLevel="2">
      <c r="C4545" s="179">
        <v>4521</v>
      </c>
      <c r="D4545" s="195">
        <f t="shared" ca="1" si="354"/>
        <v>8.199419916255471E-2</v>
      </c>
      <c r="E4545" s="195">
        <f t="shared" ca="1" si="350"/>
        <v>250.60684155057766</v>
      </c>
      <c r="F4545" s="195">
        <f t="shared" ca="1" si="351"/>
        <v>252.23551604165553</v>
      </c>
      <c r="G4545" s="195">
        <f t="shared" ca="1" si="352"/>
        <v>0.60684155057765565</v>
      </c>
      <c r="H4545" s="195">
        <f t="shared" ca="1" si="353"/>
        <v>2.2355160416555293</v>
      </c>
      <c r="O4545" s="154"/>
      <c r="P4545" s="154"/>
    </row>
    <row r="4546" spans="3:16" hidden="1" outlineLevel="2">
      <c r="C4546" s="179">
        <v>4522</v>
      </c>
      <c r="D4546" s="195">
        <f t="shared" ca="1" si="354"/>
        <v>-1.0456119539285986</v>
      </c>
      <c r="E4546" s="195">
        <f t="shared" ca="1" si="350"/>
        <v>195.61189725927372</v>
      </c>
      <c r="F4546" s="195">
        <f t="shared" ca="1" si="351"/>
        <v>210.70920668302344</v>
      </c>
      <c r="G4546" s="195">
        <f t="shared" ca="1" si="352"/>
        <v>0</v>
      </c>
      <c r="H4546" s="195">
        <f t="shared" ca="1" si="353"/>
        <v>0</v>
      </c>
      <c r="O4546" s="154"/>
      <c r="P4546" s="154"/>
    </row>
    <row r="4547" spans="3:16" hidden="1" outlineLevel="2">
      <c r="C4547" s="179">
        <v>4523</v>
      </c>
      <c r="D4547" s="195">
        <f t="shared" ca="1" si="354"/>
        <v>6.2241526708610995E-2</v>
      </c>
      <c r="E4547" s="195">
        <f t="shared" ca="1" si="350"/>
        <v>249.52157159100437</v>
      </c>
      <c r="F4547" s="195">
        <f t="shared" ca="1" si="351"/>
        <v>251.44194892197217</v>
      </c>
      <c r="G4547" s="195">
        <f t="shared" ca="1" si="352"/>
        <v>0</v>
      </c>
      <c r="H4547" s="195">
        <f t="shared" ca="1" si="353"/>
        <v>1.4419489219721697</v>
      </c>
      <c r="O4547" s="154"/>
      <c r="P4547" s="154"/>
    </row>
    <row r="4548" spans="3:16" hidden="1" outlineLevel="2">
      <c r="C4548" s="179">
        <v>4524</v>
      </c>
      <c r="D4548" s="195">
        <f t="shared" ca="1" si="354"/>
        <v>2.1202660226241048</v>
      </c>
      <c r="E4548" s="195">
        <f t="shared" ca="1" si="350"/>
        <v>392.18185199057854</v>
      </c>
      <c r="F4548" s="195">
        <f t="shared" ca="1" si="351"/>
        <v>349.15770795132784</v>
      </c>
      <c r="G4548" s="195">
        <f t="shared" ca="1" si="352"/>
        <v>142.18185199057854</v>
      </c>
      <c r="H4548" s="195">
        <f t="shared" ca="1" si="353"/>
        <v>99.157707951327836</v>
      </c>
      <c r="O4548" s="154"/>
      <c r="P4548" s="154"/>
    </row>
    <row r="4549" spans="3:16" hidden="1" outlineLevel="2">
      <c r="C4549" s="179">
        <v>4525</v>
      </c>
      <c r="D4549" s="195">
        <f t="shared" ca="1" si="354"/>
        <v>-0.98391032397632283</v>
      </c>
      <c r="E4549" s="195">
        <f t="shared" ca="1" si="350"/>
        <v>198.28182877572195</v>
      </c>
      <c r="F4549" s="195">
        <f t="shared" ca="1" si="351"/>
        <v>212.79348131822783</v>
      </c>
      <c r="G4549" s="195">
        <f t="shared" ca="1" si="352"/>
        <v>0</v>
      </c>
      <c r="H4549" s="195">
        <f t="shared" ca="1" si="353"/>
        <v>0</v>
      </c>
      <c r="O4549" s="154"/>
      <c r="P4549" s="154"/>
    </row>
    <row r="4550" spans="3:16" hidden="1" outlineLevel="2">
      <c r="C4550" s="179">
        <v>4526</v>
      </c>
      <c r="D4550" s="195">
        <f t="shared" ca="1" si="354"/>
        <v>1.1976468370456279</v>
      </c>
      <c r="E4550" s="195">
        <f t="shared" ca="1" si="350"/>
        <v>320.22111147082802</v>
      </c>
      <c r="F4550" s="195">
        <f t="shared" ca="1" si="351"/>
        <v>301.37054277319714</v>
      </c>
      <c r="G4550" s="195">
        <f t="shared" ca="1" si="352"/>
        <v>70.221111470828021</v>
      </c>
      <c r="H4550" s="195">
        <f t="shared" ca="1" si="353"/>
        <v>51.370542773197144</v>
      </c>
      <c r="O4550" s="154"/>
      <c r="P4550" s="154"/>
    </row>
    <row r="4551" spans="3:16" hidden="1" outlineLevel="2">
      <c r="C4551" s="179">
        <v>4527</v>
      </c>
      <c r="D4551" s="195">
        <f t="shared" ca="1" si="354"/>
        <v>0.60390470974260402</v>
      </c>
      <c r="E4551" s="195">
        <f t="shared" ca="1" si="350"/>
        <v>281.05693657640404</v>
      </c>
      <c r="F4551" s="195">
        <f t="shared" ca="1" si="351"/>
        <v>274.13545142080551</v>
      </c>
      <c r="G4551" s="195">
        <f t="shared" ca="1" si="352"/>
        <v>31.056936576404041</v>
      </c>
      <c r="H4551" s="195">
        <f t="shared" ca="1" si="353"/>
        <v>24.135451420805509</v>
      </c>
      <c r="O4551" s="154"/>
      <c r="P4551" s="154"/>
    </row>
    <row r="4552" spans="3:16" hidden="1" outlineLevel="2">
      <c r="C4552" s="179">
        <v>4528</v>
      </c>
      <c r="D4552" s="195">
        <f t="shared" ca="1" si="354"/>
        <v>1.0295608768930717</v>
      </c>
      <c r="E4552" s="195">
        <f t="shared" ca="1" si="350"/>
        <v>308.61069875857578</v>
      </c>
      <c r="F4552" s="195">
        <f t="shared" ca="1" si="351"/>
        <v>293.39687331462972</v>
      </c>
      <c r="G4552" s="195">
        <f t="shared" ca="1" si="352"/>
        <v>58.610698758575779</v>
      </c>
      <c r="H4552" s="195">
        <f t="shared" ca="1" si="353"/>
        <v>43.396873314629715</v>
      </c>
      <c r="O4552" s="154"/>
      <c r="P4552" s="154"/>
    </row>
    <row r="4553" spans="3:16" hidden="1" outlineLevel="2">
      <c r="C4553" s="179">
        <v>4529</v>
      </c>
      <c r="D4553" s="195">
        <f t="shared" ca="1" si="354"/>
        <v>-2.0135326426303424</v>
      </c>
      <c r="E4553" s="195">
        <f t="shared" ca="1" si="350"/>
        <v>158.13754928411782</v>
      </c>
      <c r="F4553" s="195">
        <f t="shared" ca="1" si="351"/>
        <v>180.56106306381758</v>
      </c>
      <c r="G4553" s="195">
        <f t="shared" ca="1" si="352"/>
        <v>0</v>
      </c>
      <c r="H4553" s="195">
        <f t="shared" ca="1" si="353"/>
        <v>0</v>
      </c>
      <c r="O4553" s="154"/>
      <c r="P4553" s="154"/>
    </row>
    <row r="4554" spans="3:16" hidden="1" outlineLevel="2">
      <c r="C4554" s="179">
        <v>4530</v>
      </c>
      <c r="D4554" s="195">
        <f t="shared" ca="1" si="354"/>
        <v>-0.64894100642912944</v>
      </c>
      <c r="E4554" s="195">
        <f t="shared" ca="1" si="350"/>
        <v>213.42541142670572</v>
      </c>
      <c r="F4554" s="195">
        <f t="shared" ca="1" si="351"/>
        <v>224.47378988407837</v>
      </c>
      <c r="G4554" s="195">
        <f t="shared" ca="1" si="352"/>
        <v>0</v>
      </c>
      <c r="H4554" s="195">
        <f t="shared" ca="1" si="353"/>
        <v>0</v>
      </c>
      <c r="O4554" s="154"/>
      <c r="P4554" s="154"/>
    </row>
    <row r="4555" spans="3:16" hidden="1" outlineLevel="2">
      <c r="C4555" s="179">
        <v>4531</v>
      </c>
      <c r="D4555" s="195">
        <f t="shared" ca="1" si="354"/>
        <v>1.0202621014317144</v>
      </c>
      <c r="E4555" s="195">
        <f t="shared" ca="1" si="350"/>
        <v>307.98082396013444</v>
      </c>
      <c r="F4555" s="195">
        <f t="shared" ca="1" si="351"/>
        <v>292.96196791377105</v>
      </c>
      <c r="G4555" s="195">
        <f t="shared" ca="1" si="352"/>
        <v>57.980823960134444</v>
      </c>
      <c r="H4555" s="195">
        <f t="shared" ca="1" si="353"/>
        <v>42.961967913771048</v>
      </c>
      <c r="O4555" s="154"/>
      <c r="P4555" s="154"/>
    </row>
    <row r="4556" spans="3:16" hidden="1" outlineLevel="2">
      <c r="C4556" s="179">
        <v>4532</v>
      </c>
      <c r="D4556" s="195">
        <f t="shared" ca="1" si="354"/>
        <v>0.84077231723441559</v>
      </c>
      <c r="E4556" s="195">
        <f t="shared" ca="1" si="350"/>
        <v>296.07144682418772</v>
      </c>
      <c r="F4556" s="195">
        <f t="shared" ca="1" si="351"/>
        <v>284.69238217402631</v>
      </c>
      <c r="G4556" s="195">
        <f t="shared" ca="1" si="352"/>
        <v>46.071446824187717</v>
      </c>
      <c r="H4556" s="195">
        <f t="shared" ca="1" si="353"/>
        <v>34.692382174026307</v>
      </c>
      <c r="O4556" s="154"/>
      <c r="P4556" s="154"/>
    </row>
    <row r="4557" spans="3:16" hidden="1" outlineLevel="2">
      <c r="C4557" s="179">
        <v>4533</v>
      </c>
      <c r="D4557" s="195">
        <f t="shared" ca="1" si="354"/>
        <v>-4.8002202413164066E-2</v>
      </c>
      <c r="E4557" s="195">
        <f t="shared" ca="1" si="350"/>
        <v>243.55020302529076</v>
      </c>
      <c r="F4557" s="195">
        <f t="shared" ca="1" si="351"/>
        <v>247.05852054214358</v>
      </c>
      <c r="G4557" s="195">
        <f t="shared" ca="1" si="352"/>
        <v>0</v>
      </c>
      <c r="H4557" s="195">
        <f t="shared" ca="1" si="353"/>
        <v>0</v>
      </c>
      <c r="O4557" s="154"/>
      <c r="P4557" s="154"/>
    </row>
    <row r="4558" spans="3:16" hidden="1" outlineLevel="2">
      <c r="C4558" s="179">
        <v>4534</v>
      </c>
      <c r="D4558" s="195">
        <f t="shared" ca="1" si="354"/>
        <v>-0.12259380707819585</v>
      </c>
      <c r="E4558" s="195">
        <f t="shared" ca="1" si="350"/>
        <v>239.59120248652238</v>
      </c>
      <c r="F4558" s="195">
        <f t="shared" ca="1" si="351"/>
        <v>244.13609092028409</v>
      </c>
      <c r="G4558" s="195">
        <f t="shared" ca="1" si="352"/>
        <v>0</v>
      </c>
      <c r="H4558" s="195">
        <f t="shared" ca="1" si="353"/>
        <v>0</v>
      </c>
      <c r="O4558" s="154"/>
      <c r="P4558" s="154"/>
    </row>
    <row r="4559" spans="3:16" hidden="1" outlineLevel="2">
      <c r="C4559" s="179">
        <v>4535</v>
      </c>
      <c r="D4559" s="195">
        <f t="shared" ca="1" si="354"/>
        <v>-0.54418359515337456</v>
      </c>
      <c r="E4559" s="195">
        <f t="shared" ca="1" si="350"/>
        <v>218.39476141779997</v>
      </c>
      <c r="F4559" s="195">
        <f t="shared" ca="1" si="351"/>
        <v>228.25664741733121</v>
      </c>
      <c r="G4559" s="195">
        <f t="shared" ca="1" si="352"/>
        <v>0</v>
      </c>
      <c r="H4559" s="195">
        <f t="shared" ca="1" si="353"/>
        <v>0</v>
      </c>
      <c r="O4559" s="154"/>
      <c r="P4559" s="154"/>
    </row>
    <row r="4560" spans="3:16" hidden="1" outlineLevel="2">
      <c r="C4560" s="179">
        <v>4536</v>
      </c>
      <c r="D4560" s="195">
        <f t="shared" ca="1" si="354"/>
        <v>2.4957267821825422</v>
      </c>
      <c r="E4560" s="195">
        <f t="shared" ca="1" si="350"/>
        <v>425.90667936542536</v>
      </c>
      <c r="F4560" s="195">
        <f t="shared" ca="1" si="351"/>
        <v>370.7099802411534</v>
      </c>
      <c r="G4560" s="195">
        <f t="shared" ca="1" si="352"/>
        <v>175.90667936542536</v>
      </c>
      <c r="H4560" s="195">
        <f t="shared" ca="1" si="353"/>
        <v>120.7099802411534</v>
      </c>
      <c r="O4560" s="154"/>
      <c r="P4560" s="154"/>
    </row>
    <row r="4561" spans="3:16" hidden="1" outlineLevel="2">
      <c r="C4561" s="179">
        <v>4537</v>
      </c>
      <c r="D4561" s="195">
        <f t="shared" ca="1" si="354"/>
        <v>-0.62468083996948498</v>
      </c>
      <c r="E4561" s="195">
        <f t="shared" ca="1" si="350"/>
        <v>214.56607863072409</v>
      </c>
      <c r="F4561" s="195">
        <f t="shared" ca="1" si="351"/>
        <v>225.34422362917974</v>
      </c>
      <c r="G4561" s="195">
        <f t="shared" ca="1" si="352"/>
        <v>0</v>
      </c>
      <c r="H4561" s="195">
        <f t="shared" ca="1" si="353"/>
        <v>0</v>
      </c>
      <c r="O4561" s="154"/>
      <c r="P4561" s="154"/>
    </row>
    <row r="4562" spans="3:16" hidden="1" outlineLevel="2">
      <c r="C4562" s="179">
        <v>4538</v>
      </c>
      <c r="D4562" s="195">
        <f t="shared" ca="1" si="354"/>
        <v>7.2133632107432552E-2</v>
      </c>
      <c r="E4562" s="195">
        <f t="shared" ca="1" si="350"/>
        <v>250.06448422139627</v>
      </c>
      <c r="F4562" s="195">
        <f t="shared" ca="1" si="351"/>
        <v>251.8390534360145</v>
      </c>
      <c r="G4562" s="195">
        <f t="shared" ca="1" si="352"/>
        <v>6.4484221396270414E-2</v>
      </c>
      <c r="H4562" s="195">
        <f t="shared" ca="1" si="353"/>
        <v>1.8390534360144954</v>
      </c>
      <c r="O4562" s="154"/>
      <c r="P4562" s="154"/>
    </row>
    <row r="4563" spans="3:16" hidden="1" outlineLevel="2">
      <c r="C4563" s="179">
        <v>4539</v>
      </c>
      <c r="D4563" s="195">
        <f t="shared" ca="1" si="354"/>
        <v>-1.8027906118232575</v>
      </c>
      <c r="E4563" s="195">
        <f t="shared" ca="1" si="350"/>
        <v>165.63201488155036</v>
      </c>
      <c r="F4563" s="195">
        <f t="shared" ca="1" si="351"/>
        <v>186.73456602003247</v>
      </c>
      <c r="G4563" s="195">
        <f t="shared" ca="1" si="352"/>
        <v>0</v>
      </c>
      <c r="H4563" s="195">
        <f t="shared" ca="1" si="353"/>
        <v>0</v>
      </c>
      <c r="O4563" s="154"/>
      <c r="P4563" s="154"/>
    </row>
    <row r="4564" spans="3:16" hidden="1" outlineLevel="2">
      <c r="C4564" s="179">
        <v>4540</v>
      </c>
      <c r="D4564" s="195">
        <f t="shared" ca="1" si="354"/>
        <v>0.57973437166171005</v>
      </c>
      <c r="E4564" s="195">
        <f t="shared" ca="1" si="350"/>
        <v>279.56831115971983</v>
      </c>
      <c r="F4564" s="195">
        <f t="shared" ca="1" si="351"/>
        <v>273.0804657757177</v>
      </c>
      <c r="G4564" s="195">
        <f t="shared" ca="1" si="352"/>
        <v>29.568311159719826</v>
      </c>
      <c r="H4564" s="195">
        <f t="shared" ca="1" si="353"/>
        <v>23.080465775717698</v>
      </c>
      <c r="O4564" s="154"/>
      <c r="P4564" s="154"/>
    </row>
    <row r="4565" spans="3:16" hidden="1" outlineLevel="2">
      <c r="C4565" s="179">
        <v>4541</v>
      </c>
      <c r="D4565" s="195">
        <f t="shared" ca="1" si="354"/>
        <v>-0.91568880585597345</v>
      </c>
      <c r="E4565" s="195">
        <f t="shared" ca="1" si="350"/>
        <v>201.27632881479062</v>
      </c>
      <c r="F4565" s="195">
        <f t="shared" ca="1" si="351"/>
        <v>215.12200542809623</v>
      </c>
      <c r="G4565" s="195">
        <f t="shared" ca="1" si="352"/>
        <v>0</v>
      </c>
      <c r="H4565" s="195">
        <f t="shared" ca="1" si="353"/>
        <v>0</v>
      </c>
      <c r="O4565" s="154"/>
      <c r="P4565" s="154"/>
    </row>
    <row r="4566" spans="3:16" hidden="1" outlineLevel="2">
      <c r="C4566" s="179">
        <v>4542</v>
      </c>
      <c r="D4566" s="195">
        <f t="shared" ca="1" si="354"/>
        <v>1.0250850607969086</v>
      </c>
      <c r="E4566" s="195">
        <f t="shared" ca="1" si="350"/>
        <v>308.30735801024764</v>
      </c>
      <c r="F4566" s="195">
        <f t="shared" ca="1" si="351"/>
        <v>293.1874580595038</v>
      </c>
      <c r="G4566" s="195">
        <f t="shared" ca="1" si="352"/>
        <v>58.30735801024764</v>
      </c>
      <c r="H4566" s="195">
        <f t="shared" ca="1" si="353"/>
        <v>43.187458059503797</v>
      </c>
      <c r="O4566" s="154"/>
      <c r="P4566" s="154"/>
    </row>
    <row r="4567" spans="3:16" hidden="1" outlineLevel="2">
      <c r="C4567" s="179">
        <v>4543</v>
      </c>
      <c r="D4567" s="195">
        <f t="shared" ca="1" si="354"/>
        <v>-1.2944006442540317</v>
      </c>
      <c r="E4567" s="195">
        <f t="shared" ca="1" si="350"/>
        <v>185.2062005109656</v>
      </c>
      <c r="F4567" s="195">
        <f t="shared" ca="1" si="351"/>
        <v>202.51022328084358</v>
      </c>
      <c r="G4567" s="195">
        <f t="shared" ca="1" si="352"/>
        <v>0</v>
      </c>
      <c r="H4567" s="195">
        <f t="shared" ca="1" si="353"/>
        <v>0</v>
      </c>
      <c r="O4567" s="154"/>
      <c r="P4567" s="154"/>
    </row>
    <row r="4568" spans="3:16" hidden="1" outlineLevel="2">
      <c r="C4568" s="179">
        <v>4544</v>
      </c>
      <c r="D4568" s="195">
        <f t="shared" ca="1" si="354"/>
        <v>-1.1266427073841299</v>
      </c>
      <c r="E4568" s="195">
        <f t="shared" ca="1" si="350"/>
        <v>192.16009493597622</v>
      </c>
      <c r="F4568" s="195">
        <f t="shared" ca="1" si="351"/>
        <v>208.00297442137196</v>
      </c>
      <c r="G4568" s="195">
        <f t="shared" ca="1" si="352"/>
        <v>0</v>
      </c>
      <c r="H4568" s="195">
        <f t="shared" ca="1" si="353"/>
        <v>0</v>
      </c>
      <c r="O4568" s="154"/>
      <c r="P4568" s="154"/>
    </row>
    <row r="4569" spans="3:16" hidden="1" outlineLevel="2">
      <c r="C4569" s="179">
        <v>4545</v>
      </c>
      <c r="D4569" s="195">
        <f t="shared" ca="1" si="354"/>
        <v>0.15539636309814431</v>
      </c>
      <c r="E4569" s="195">
        <f t="shared" ref="E4569:E4632" ca="1" si="355">$H$9 * EXP(($H$17 - $H$18 - ($H$11^2)/2)*$H$14 + $H$11*SQRT($H$14)*D4569)</f>
        <v>254.68129750298826</v>
      </c>
      <c r="F4569" s="195">
        <f t="shared" ref="F4569:F4632" ca="1" si="356">$H$9 * EXP(($H$17 - $H$18 - ($H$12^2)/2)*$H$14 + $H$12*SQRT($H$14)*D4569)</f>
        <v>255.20647013395481</v>
      </c>
      <c r="G4569" s="195">
        <f t="shared" ref="G4569:G4632" ca="1" si="357">MAX(E4569-$H$16, 0)</f>
        <v>4.681297502988258</v>
      </c>
      <c r="H4569" s="195">
        <f t="shared" ref="H4569:H4632" ca="1" si="358">MAX(F4569-$H$16, 0)</f>
        <v>5.2064701339548094</v>
      </c>
      <c r="O4569" s="154"/>
      <c r="P4569" s="154"/>
    </row>
    <row r="4570" spans="3:16" hidden="1" outlineLevel="2">
      <c r="C4570" s="179">
        <v>4546</v>
      </c>
      <c r="D4570" s="195">
        <f t="shared" ref="D4570:D4633" ca="1" si="359">_xlfn.NORM.S.INV(RAND())</f>
        <v>-3.4943448929684409</v>
      </c>
      <c r="E4570" s="195">
        <f t="shared" ca="1" si="355"/>
        <v>114.21784384817335</v>
      </c>
      <c r="F4570" s="195">
        <f t="shared" ca="1" si="356"/>
        <v>142.57079755649539</v>
      </c>
      <c r="G4570" s="195">
        <f t="shared" ca="1" si="357"/>
        <v>0</v>
      </c>
      <c r="H4570" s="195">
        <f t="shared" ca="1" si="358"/>
        <v>0</v>
      </c>
      <c r="O4570" s="154"/>
      <c r="P4570" s="154"/>
    </row>
    <row r="4571" spans="3:16" hidden="1" outlineLevel="2">
      <c r="C4571" s="179">
        <v>4547</v>
      </c>
      <c r="D4571" s="195">
        <f t="shared" ca="1" si="359"/>
        <v>-7.2381103723636146E-3</v>
      </c>
      <c r="E4571" s="195">
        <f t="shared" ca="1" si="355"/>
        <v>245.74136090716235</v>
      </c>
      <c r="F4571" s="195">
        <f t="shared" ca="1" si="356"/>
        <v>248.6703760961791</v>
      </c>
      <c r="G4571" s="195">
        <f t="shared" ca="1" si="357"/>
        <v>0</v>
      </c>
      <c r="H4571" s="195">
        <f t="shared" ca="1" si="358"/>
        <v>0</v>
      </c>
      <c r="O4571" s="154"/>
      <c r="P4571" s="154"/>
    </row>
    <row r="4572" spans="3:16" hidden="1" outlineLevel="2">
      <c r="C4572" s="179">
        <v>4548</v>
      </c>
      <c r="D4572" s="195">
        <f t="shared" ca="1" si="359"/>
        <v>-6.3212381498318232E-2</v>
      </c>
      <c r="E4572" s="195">
        <f t="shared" ca="1" si="355"/>
        <v>242.73763747363259</v>
      </c>
      <c r="F4572" s="195">
        <f t="shared" ca="1" si="356"/>
        <v>246.45977400777576</v>
      </c>
      <c r="G4572" s="195">
        <f t="shared" ca="1" si="357"/>
        <v>0</v>
      </c>
      <c r="H4572" s="195">
        <f t="shared" ca="1" si="358"/>
        <v>0</v>
      </c>
      <c r="O4572" s="154"/>
      <c r="P4572" s="154"/>
    </row>
    <row r="4573" spans="3:16" hidden="1" outlineLevel="2">
      <c r="C4573" s="179">
        <v>4549</v>
      </c>
      <c r="D4573" s="195">
        <f t="shared" ca="1" si="359"/>
        <v>-0.88450416721466241</v>
      </c>
      <c r="E4573" s="195">
        <f t="shared" ca="1" si="355"/>
        <v>202.66016020044592</v>
      </c>
      <c r="F4573" s="195">
        <f t="shared" ca="1" si="356"/>
        <v>216.1948625907871</v>
      </c>
      <c r="G4573" s="195">
        <f t="shared" ca="1" si="357"/>
        <v>0</v>
      </c>
      <c r="H4573" s="195">
        <f t="shared" ca="1" si="358"/>
        <v>0</v>
      </c>
      <c r="O4573" s="154"/>
      <c r="P4573" s="154"/>
    </row>
    <row r="4574" spans="3:16" hidden="1" outlineLevel="2">
      <c r="C4574" s="179">
        <v>4550</v>
      </c>
      <c r="D4574" s="195">
        <f t="shared" ca="1" si="359"/>
        <v>0.70518143333993477</v>
      </c>
      <c r="E4574" s="195">
        <f t="shared" ca="1" si="355"/>
        <v>287.38114186572705</v>
      </c>
      <c r="F4574" s="195">
        <f t="shared" ca="1" si="356"/>
        <v>278.600472666477</v>
      </c>
      <c r="G4574" s="195">
        <f t="shared" ca="1" si="357"/>
        <v>37.381141865727045</v>
      </c>
      <c r="H4574" s="195">
        <f t="shared" ca="1" si="358"/>
        <v>28.600472666477003</v>
      </c>
      <c r="O4574" s="154"/>
      <c r="P4574" s="154"/>
    </row>
    <row r="4575" spans="3:16" hidden="1" outlineLevel="2">
      <c r="C4575" s="179">
        <v>4551</v>
      </c>
      <c r="D4575" s="195">
        <f t="shared" ca="1" si="359"/>
        <v>-0.65924259662338947</v>
      </c>
      <c r="E4575" s="195">
        <f t="shared" ca="1" si="355"/>
        <v>212.94288615667634</v>
      </c>
      <c r="F4575" s="195">
        <f t="shared" ca="1" si="356"/>
        <v>224.10519547992894</v>
      </c>
      <c r="G4575" s="195">
        <f t="shared" ca="1" si="357"/>
        <v>0</v>
      </c>
      <c r="H4575" s="195">
        <f t="shared" ca="1" si="358"/>
        <v>0</v>
      </c>
      <c r="O4575" s="154"/>
      <c r="P4575" s="154"/>
    </row>
    <row r="4576" spans="3:16" hidden="1" outlineLevel="2">
      <c r="C4576" s="179">
        <v>4552</v>
      </c>
      <c r="D4576" s="195">
        <f t="shared" ca="1" si="359"/>
        <v>0.82464359899302531</v>
      </c>
      <c r="E4576" s="195">
        <f t="shared" ca="1" si="355"/>
        <v>295.0241056787454</v>
      </c>
      <c r="F4576" s="195">
        <f t="shared" ca="1" si="356"/>
        <v>283.96081746884266</v>
      </c>
      <c r="G4576" s="195">
        <f t="shared" ca="1" si="357"/>
        <v>45.0241056787454</v>
      </c>
      <c r="H4576" s="195">
        <f t="shared" ca="1" si="358"/>
        <v>33.960817468842663</v>
      </c>
      <c r="O4576" s="154"/>
      <c r="P4576" s="154"/>
    </row>
    <row r="4577" spans="3:16" hidden="1" outlineLevel="2">
      <c r="C4577" s="179">
        <v>4553</v>
      </c>
      <c r="D4577" s="195">
        <f t="shared" ca="1" si="359"/>
        <v>0.31916117811374078</v>
      </c>
      <c r="E4577" s="195">
        <f t="shared" ca="1" si="355"/>
        <v>264.01202435364326</v>
      </c>
      <c r="F4577" s="195">
        <f t="shared" ca="1" si="356"/>
        <v>261.96159277918127</v>
      </c>
      <c r="G4577" s="195">
        <f t="shared" ca="1" si="357"/>
        <v>14.012024353643255</v>
      </c>
      <c r="H4577" s="195">
        <f t="shared" ca="1" si="358"/>
        <v>11.961592779181274</v>
      </c>
      <c r="O4577" s="154"/>
      <c r="P4577" s="154"/>
    </row>
    <row r="4578" spans="3:16" hidden="1" outlineLevel="2">
      <c r="C4578" s="179">
        <v>4554</v>
      </c>
      <c r="D4578" s="195">
        <f t="shared" ca="1" si="359"/>
        <v>0.28289312912319442</v>
      </c>
      <c r="E4578" s="195">
        <f t="shared" ca="1" si="355"/>
        <v>261.91656256251559</v>
      </c>
      <c r="F4578" s="195">
        <f t="shared" ca="1" si="356"/>
        <v>260.45032403941599</v>
      </c>
      <c r="G4578" s="195">
        <f t="shared" ca="1" si="357"/>
        <v>11.916562562515594</v>
      </c>
      <c r="H4578" s="195">
        <f t="shared" ca="1" si="358"/>
        <v>10.450324039415989</v>
      </c>
      <c r="O4578" s="154"/>
      <c r="P4578" s="154"/>
    </row>
    <row r="4579" spans="3:16" hidden="1" outlineLevel="2">
      <c r="C4579" s="179">
        <v>4555</v>
      </c>
      <c r="D4579" s="195">
        <f t="shared" ca="1" si="359"/>
        <v>-0.1807318282865433</v>
      </c>
      <c r="E4579" s="195">
        <f t="shared" ca="1" si="355"/>
        <v>236.55016809595713</v>
      </c>
      <c r="F4579" s="195">
        <f t="shared" ca="1" si="356"/>
        <v>241.88229042792864</v>
      </c>
      <c r="G4579" s="195">
        <f t="shared" ca="1" si="357"/>
        <v>0</v>
      </c>
      <c r="H4579" s="195">
        <f t="shared" ca="1" si="358"/>
        <v>0</v>
      </c>
      <c r="O4579" s="154"/>
      <c r="P4579" s="154"/>
    </row>
    <row r="4580" spans="3:16" hidden="1" outlineLevel="2">
      <c r="C4580" s="179">
        <v>4556</v>
      </c>
      <c r="D4580" s="195">
        <f t="shared" ca="1" si="359"/>
        <v>-0.59241977360546871</v>
      </c>
      <c r="E4580" s="195">
        <f t="shared" ca="1" si="355"/>
        <v>216.09238233176873</v>
      </c>
      <c r="F4580" s="195">
        <f t="shared" ca="1" si="356"/>
        <v>226.50695347330148</v>
      </c>
      <c r="G4580" s="195">
        <f t="shared" ca="1" si="357"/>
        <v>0</v>
      </c>
      <c r="H4580" s="195">
        <f t="shared" ca="1" si="358"/>
        <v>0</v>
      </c>
      <c r="O4580" s="154"/>
      <c r="P4580" s="154"/>
    </row>
    <row r="4581" spans="3:16" hidden="1" outlineLevel="2">
      <c r="C4581" s="179">
        <v>4557</v>
      </c>
      <c r="D4581" s="195">
        <f t="shared" ca="1" si="359"/>
        <v>1.1766925240642923</v>
      </c>
      <c r="E4581" s="195">
        <f t="shared" ca="1" si="355"/>
        <v>318.75020487533862</v>
      </c>
      <c r="F4581" s="195">
        <f t="shared" ca="1" si="356"/>
        <v>300.36480632633726</v>
      </c>
      <c r="G4581" s="195">
        <f t="shared" ca="1" si="357"/>
        <v>68.750204875338625</v>
      </c>
      <c r="H4581" s="195">
        <f t="shared" ca="1" si="358"/>
        <v>50.364806326337259</v>
      </c>
      <c r="O4581" s="154"/>
      <c r="P4581" s="154"/>
    </row>
    <row r="4582" spans="3:16" hidden="1" outlineLevel="2">
      <c r="C4582" s="179">
        <v>4558</v>
      </c>
      <c r="D4582" s="195">
        <f t="shared" ca="1" si="359"/>
        <v>-0.44581303467995798</v>
      </c>
      <c r="E4582" s="195">
        <f t="shared" ca="1" si="355"/>
        <v>223.16642930373658</v>
      </c>
      <c r="F4582" s="195">
        <f t="shared" ca="1" si="356"/>
        <v>231.8668895035668</v>
      </c>
      <c r="G4582" s="195">
        <f t="shared" ca="1" si="357"/>
        <v>0</v>
      </c>
      <c r="H4582" s="195">
        <f t="shared" ca="1" si="358"/>
        <v>0</v>
      </c>
      <c r="O4582" s="154"/>
      <c r="P4582" s="154"/>
    </row>
    <row r="4583" spans="3:16" hidden="1" outlineLevel="2">
      <c r="C4583" s="179">
        <v>4559</v>
      </c>
      <c r="D4583" s="195">
        <f t="shared" ca="1" si="359"/>
        <v>-9.2234972926996742E-2</v>
      </c>
      <c r="E4583" s="195">
        <f t="shared" ca="1" si="355"/>
        <v>241.19469254112738</v>
      </c>
      <c r="F4583" s="195">
        <f t="shared" ca="1" si="356"/>
        <v>245.32132681954266</v>
      </c>
      <c r="G4583" s="195">
        <f t="shared" ca="1" si="357"/>
        <v>0</v>
      </c>
      <c r="H4583" s="195">
        <f t="shared" ca="1" si="358"/>
        <v>0</v>
      </c>
      <c r="O4583" s="154"/>
      <c r="P4583" s="154"/>
    </row>
    <row r="4584" spans="3:16" hidden="1" outlineLevel="2">
      <c r="C4584" s="179">
        <v>4560</v>
      </c>
      <c r="D4584" s="195">
        <f t="shared" ca="1" si="359"/>
        <v>-1.1848906181872638</v>
      </c>
      <c r="E4584" s="195">
        <f t="shared" ca="1" si="355"/>
        <v>189.71650378237177</v>
      </c>
      <c r="F4584" s="195">
        <f t="shared" ca="1" si="356"/>
        <v>206.07913271873832</v>
      </c>
      <c r="G4584" s="195">
        <f t="shared" ca="1" si="357"/>
        <v>0</v>
      </c>
      <c r="H4584" s="195">
        <f t="shared" ca="1" si="358"/>
        <v>0</v>
      </c>
      <c r="O4584" s="154"/>
      <c r="P4584" s="154"/>
    </row>
    <row r="4585" spans="3:16" hidden="1" outlineLevel="2">
      <c r="C4585" s="179">
        <v>4561</v>
      </c>
      <c r="D4585" s="195">
        <f t="shared" ca="1" si="359"/>
        <v>0.42785694422071557</v>
      </c>
      <c r="E4585" s="195">
        <f t="shared" ca="1" si="355"/>
        <v>270.39309673575315</v>
      </c>
      <c r="F4585" s="195">
        <f t="shared" ca="1" si="356"/>
        <v>266.54360934048452</v>
      </c>
      <c r="G4585" s="195">
        <f t="shared" ca="1" si="357"/>
        <v>20.393096735753147</v>
      </c>
      <c r="H4585" s="195">
        <f t="shared" ca="1" si="358"/>
        <v>16.543609340484522</v>
      </c>
      <c r="O4585" s="154"/>
      <c r="P4585" s="154"/>
    </row>
    <row r="4586" spans="3:16" hidden="1" outlineLevel="2">
      <c r="C4586" s="179">
        <v>4562</v>
      </c>
      <c r="D4586" s="195">
        <f t="shared" ca="1" si="359"/>
        <v>-1.2640432921549383</v>
      </c>
      <c r="E4586" s="195">
        <f t="shared" ca="1" si="355"/>
        <v>186.44565234120546</v>
      </c>
      <c r="F4586" s="195">
        <f t="shared" ca="1" si="356"/>
        <v>203.49332512346484</v>
      </c>
      <c r="G4586" s="195">
        <f t="shared" ca="1" si="357"/>
        <v>0</v>
      </c>
      <c r="H4586" s="195">
        <f t="shared" ca="1" si="358"/>
        <v>0</v>
      </c>
      <c r="O4586" s="154"/>
      <c r="P4586" s="154"/>
    </row>
    <row r="4587" spans="3:16" hidden="1" outlineLevel="2">
      <c r="C4587" s="179">
        <v>4563</v>
      </c>
      <c r="D4587" s="195">
        <f t="shared" ca="1" si="359"/>
        <v>-0.43373341284154188</v>
      </c>
      <c r="E4587" s="195">
        <f t="shared" ca="1" si="355"/>
        <v>223.75951810836429</v>
      </c>
      <c r="F4587" s="195">
        <f t="shared" ca="1" si="356"/>
        <v>232.31413526042493</v>
      </c>
      <c r="G4587" s="195">
        <f t="shared" ca="1" si="357"/>
        <v>0</v>
      </c>
      <c r="H4587" s="195">
        <f t="shared" ca="1" si="358"/>
        <v>0</v>
      </c>
      <c r="O4587" s="154"/>
      <c r="P4587" s="154"/>
    </row>
    <row r="4588" spans="3:16" hidden="1" outlineLevel="2">
      <c r="C4588" s="179">
        <v>4564</v>
      </c>
      <c r="D4588" s="195">
        <f t="shared" ca="1" si="359"/>
        <v>-0.43431290517433668</v>
      </c>
      <c r="E4588" s="195">
        <f t="shared" ca="1" si="355"/>
        <v>223.73103006423619</v>
      </c>
      <c r="F4588" s="195">
        <f t="shared" ca="1" si="356"/>
        <v>232.29265997754842</v>
      </c>
      <c r="G4588" s="195">
        <f t="shared" ca="1" si="357"/>
        <v>0</v>
      </c>
      <c r="H4588" s="195">
        <f t="shared" ca="1" si="358"/>
        <v>0</v>
      </c>
      <c r="O4588" s="154"/>
      <c r="P4588" s="154"/>
    </row>
    <row r="4589" spans="3:16" hidden="1" outlineLevel="2">
      <c r="C4589" s="179">
        <v>4565</v>
      </c>
      <c r="D4589" s="195">
        <f t="shared" ca="1" si="359"/>
        <v>0.30816605209842768</v>
      </c>
      <c r="E4589" s="195">
        <f t="shared" ca="1" si="355"/>
        <v>263.37499344019818</v>
      </c>
      <c r="F4589" s="195">
        <f t="shared" ca="1" si="356"/>
        <v>261.50250826337071</v>
      </c>
      <c r="G4589" s="195">
        <f t="shared" ca="1" si="357"/>
        <v>13.374993440198182</v>
      </c>
      <c r="H4589" s="195">
        <f t="shared" ca="1" si="358"/>
        <v>11.502508263370714</v>
      </c>
      <c r="O4589" s="154"/>
      <c r="P4589" s="154"/>
    </row>
    <row r="4590" spans="3:16" hidden="1" outlineLevel="2">
      <c r="C4590" s="179">
        <v>4566</v>
      </c>
      <c r="D4590" s="195">
        <f t="shared" ca="1" si="359"/>
        <v>-1.8283957740733969</v>
      </c>
      <c r="E4590" s="195">
        <f t="shared" ca="1" si="355"/>
        <v>164.70280927924844</v>
      </c>
      <c r="F4590" s="195">
        <f t="shared" ca="1" si="356"/>
        <v>185.97336177642484</v>
      </c>
      <c r="G4590" s="195">
        <f t="shared" ca="1" si="357"/>
        <v>0</v>
      </c>
      <c r="H4590" s="195">
        <f t="shared" ca="1" si="358"/>
        <v>0</v>
      </c>
      <c r="O4590" s="154"/>
      <c r="P4590" s="154"/>
    </row>
    <row r="4591" spans="3:16" hidden="1" outlineLevel="2">
      <c r="C4591" s="179">
        <v>4567</v>
      </c>
      <c r="D4591" s="195">
        <f t="shared" ca="1" si="359"/>
        <v>0.17628085189788767</v>
      </c>
      <c r="E4591" s="195">
        <f t="shared" ca="1" si="355"/>
        <v>255.85262615157762</v>
      </c>
      <c r="F4591" s="195">
        <f t="shared" ca="1" si="356"/>
        <v>256.05814695361835</v>
      </c>
      <c r="G4591" s="195">
        <f t="shared" ca="1" si="357"/>
        <v>5.8526261515776241</v>
      </c>
      <c r="H4591" s="195">
        <f t="shared" ca="1" si="358"/>
        <v>6.0581469536183477</v>
      </c>
      <c r="O4591" s="154"/>
      <c r="P4591" s="154"/>
    </row>
    <row r="4592" spans="3:16" hidden="1" outlineLevel="2">
      <c r="C4592" s="179">
        <v>4568</v>
      </c>
      <c r="D4592" s="195">
        <f t="shared" ca="1" si="359"/>
        <v>-0.31914344141133993</v>
      </c>
      <c r="E4592" s="195">
        <f t="shared" ca="1" si="355"/>
        <v>229.46467814270787</v>
      </c>
      <c r="F4592" s="195">
        <f t="shared" ca="1" si="356"/>
        <v>236.5999504326906</v>
      </c>
      <c r="G4592" s="195">
        <f t="shared" ca="1" si="357"/>
        <v>0</v>
      </c>
      <c r="H4592" s="195">
        <f t="shared" ca="1" si="358"/>
        <v>0</v>
      </c>
      <c r="O4592" s="154"/>
      <c r="P4592" s="154"/>
    </row>
    <row r="4593" spans="3:16" hidden="1" outlineLevel="2">
      <c r="C4593" s="179">
        <v>4569</v>
      </c>
      <c r="D4593" s="195">
        <f t="shared" ca="1" si="359"/>
        <v>-3.0260186040947896E-2</v>
      </c>
      <c r="E4593" s="195">
        <f t="shared" ca="1" si="355"/>
        <v>244.50146316398772</v>
      </c>
      <c r="F4593" s="195">
        <f t="shared" ca="1" si="356"/>
        <v>247.75877066720466</v>
      </c>
      <c r="G4593" s="195">
        <f t="shared" ca="1" si="357"/>
        <v>0</v>
      </c>
      <c r="H4593" s="195">
        <f t="shared" ca="1" si="358"/>
        <v>0</v>
      </c>
      <c r="O4593" s="154"/>
      <c r="P4593" s="154"/>
    </row>
    <row r="4594" spans="3:16" hidden="1" outlineLevel="2">
      <c r="C4594" s="179">
        <v>4570</v>
      </c>
      <c r="D4594" s="195">
        <f t="shared" ca="1" si="359"/>
        <v>0.25777145653058831</v>
      </c>
      <c r="E4594" s="195">
        <f t="shared" ca="1" si="355"/>
        <v>260.47486367889468</v>
      </c>
      <c r="F4594" s="195">
        <f t="shared" ca="1" si="356"/>
        <v>259.40863248645132</v>
      </c>
      <c r="G4594" s="195">
        <f t="shared" ca="1" si="357"/>
        <v>10.474863678894678</v>
      </c>
      <c r="H4594" s="195">
        <f t="shared" ca="1" si="358"/>
        <v>9.4086324864513244</v>
      </c>
      <c r="O4594" s="154"/>
      <c r="P4594" s="154"/>
    </row>
    <row r="4595" spans="3:16" hidden="1" outlineLevel="2">
      <c r="C4595" s="179">
        <v>4571</v>
      </c>
      <c r="D4595" s="195">
        <f t="shared" ca="1" si="359"/>
        <v>0.65547478218991995</v>
      </c>
      <c r="E4595" s="195">
        <f t="shared" ca="1" si="355"/>
        <v>284.25963380338976</v>
      </c>
      <c r="F4595" s="195">
        <f t="shared" ca="1" si="356"/>
        <v>276.40002399408479</v>
      </c>
      <c r="G4595" s="195">
        <f t="shared" ca="1" si="357"/>
        <v>34.259633803389761</v>
      </c>
      <c r="H4595" s="195">
        <f t="shared" ca="1" si="358"/>
        <v>26.400023994084791</v>
      </c>
      <c r="O4595" s="154"/>
      <c r="P4595" s="154"/>
    </row>
    <row r="4596" spans="3:16" hidden="1" outlineLevel="2">
      <c r="C4596" s="179">
        <v>4572</v>
      </c>
      <c r="D4596" s="195">
        <f t="shared" ca="1" si="359"/>
        <v>-1.6745092094368204</v>
      </c>
      <c r="E4596" s="195">
        <f t="shared" ca="1" si="355"/>
        <v>170.36683863839158</v>
      </c>
      <c r="F4596" s="195">
        <f t="shared" ca="1" si="356"/>
        <v>190.5953492910628</v>
      </c>
      <c r="G4596" s="195">
        <f t="shared" ca="1" si="357"/>
        <v>0</v>
      </c>
      <c r="H4596" s="195">
        <f t="shared" ca="1" si="358"/>
        <v>0</v>
      </c>
      <c r="O4596" s="154"/>
      <c r="P4596" s="154"/>
    </row>
    <row r="4597" spans="3:16" hidden="1" outlineLevel="2">
      <c r="C4597" s="179">
        <v>4573</v>
      </c>
      <c r="D4597" s="195">
        <f t="shared" ca="1" si="359"/>
        <v>0.16549742755987132</v>
      </c>
      <c r="E4597" s="195">
        <f t="shared" ca="1" si="355"/>
        <v>255.2471552716666</v>
      </c>
      <c r="F4597" s="195">
        <f t="shared" ca="1" si="356"/>
        <v>255.6180408044859</v>
      </c>
      <c r="G4597" s="195">
        <f t="shared" ca="1" si="357"/>
        <v>5.2471552716665997</v>
      </c>
      <c r="H4597" s="195">
        <f t="shared" ca="1" si="358"/>
        <v>5.6180408044859007</v>
      </c>
      <c r="O4597" s="154"/>
      <c r="P4597" s="154"/>
    </row>
    <row r="4598" spans="3:16" hidden="1" outlineLevel="2">
      <c r="C4598" s="179">
        <v>4574</v>
      </c>
      <c r="D4598" s="195">
        <f t="shared" ca="1" si="359"/>
        <v>1.6521166106295124</v>
      </c>
      <c r="E4598" s="195">
        <f t="shared" ca="1" si="355"/>
        <v>353.8474435608926</v>
      </c>
      <c r="F4598" s="195">
        <f t="shared" ca="1" si="356"/>
        <v>324.0315820850501</v>
      </c>
      <c r="G4598" s="195">
        <f t="shared" ca="1" si="357"/>
        <v>103.8474435608926</v>
      </c>
      <c r="H4598" s="195">
        <f t="shared" ca="1" si="358"/>
        <v>74.031582085050104</v>
      </c>
      <c r="O4598" s="154"/>
      <c r="P4598" s="154"/>
    </row>
    <row r="4599" spans="3:16" hidden="1" outlineLevel="2">
      <c r="C4599" s="179">
        <v>4575</v>
      </c>
      <c r="D4599" s="195">
        <f t="shared" ca="1" si="359"/>
        <v>0.3535177943410347</v>
      </c>
      <c r="E4599" s="195">
        <f t="shared" ca="1" si="355"/>
        <v>266.01250966756271</v>
      </c>
      <c r="F4599" s="195">
        <f t="shared" ca="1" si="356"/>
        <v>263.40130049915973</v>
      </c>
      <c r="G4599" s="195">
        <f t="shared" ca="1" si="357"/>
        <v>16.012509667562711</v>
      </c>
      <c r="H4599" s="195">
        <f t="shared" ca="1" si="358"/>
        <v>13.401300499159731</v>
      </c>
      <c r="O4599" s="154"/>
      <c r="P4599" s="154"/>
    </row>
    <row r="4600" spans="3:16" hidden="1" outlineLevel="2">
      <c r="C4600" s="179">
        <v>4576</v>
      </c>
      <c r="D4600" s="195">
        <f t="shared" ca="1" si="359"/>
        <v>0.99324231825887488</v>
      </c>
      <c r="E4600" s="195">
        <f t="shared" ca="1" si="355"/>
        <v>306.15785988112299</v>
      </c>
      <c r="F4600" s="195">
        <f t="shared" ca="1" si="356"/>
        <v>291.7019025144827</v>
      </c>
      <c r="G4600" s="195">
        <f t="shared" ca="1" si="357"/>
        <v>56.157859881122988</v>
      </c>
      <c r="H4600" s="195">
        <f t="shared" ca="1" si="358"/>
        <v>41.701902514482697</v>
      </c>
      <c r="O4600" s="154"/>
      <c r="P4600" s="154"/>
    </row>
    <row r="4601" spans="3:16" hidden="1" outlineLevel="2">
      <c r="C4601" s="179">
        <v>4577</v>
      </c>
      <c r="D4601" s="195">
        <f t="shared" ca="1" si="359"/>
        <v>0.34482852078479764</v>
      </c>
      <c r="E4601" s="195">
        <f t="shared" ca="1" si="355"/>
        <v>265.5051311278072</v>
      </c>
      <c r="F4601" s="195">
        <f t="shared" ca="1" si="356"/>
        <v>263.03643226716628</v>
      </c>
      <c r="G4601" s="195">
        <f t="shared" ca="1" si="357"/>
        <v>15.505131127807203</v>
      </c>
      <c r="H4601" s="195">
        <f t="shared" ca="1" si="358"/>
        <v>13.036432267166276</v>
      </c>
      <c r="O4601" s="154"/>
      <c r="P4601" s="154"/>
    </row>
    <row r="4602" spans="3:16" hidden="1" outlineLevel="2">
      <c r="C4602" s="179">
        <v>4578</v>
      </c>
      <c r="D4602" s="195">
        <f t="shared" ca="1" si="359"/>
        <v>-0.44202877373569849</v>
      </c>
      <c r="E4602" s="195">
        <f t="shared" ca="1" si="355"/>
        <v>223.35206075977047</v>
      </c>
      <c r="F4602" s="195">
        <f t="shared" ca="1" si="356"/>
        <v>232.00690836637398</v>
      </c>
      <c r="G4602" s="195">
        <f t="shared" ca="1" si="357"/>
        <v>0</v>
      </c>
      <c r="H4602" s="195">
        <f t="shared" ca="1" si="358"/>
        <v>0</v>
      </c>
      <c r="O4602" s="154"/>
      <c r="P4602" s="154"/>
    </row>
    <row r="4603" spans="3:16" hidden="1" outlineLevel="2">
      <c r="C4603" s="179">
        <v>4579</v>
      </c>
      <c r="D4603" s="195">
        <f t="shared" ca="1" si="359"/>
        <v>0.23907562294250029</v>
      </c>
      <c r="E4603" s="195">
        <f t="shared" ca="1" si="355"/>
        <v>259.40708796994824</v>
      </c>
      <c r="F4603" s="195">
        <f t="shared" ca="1" si="356"/>
        <v>258.63609881996257</v>
      </c>
      <c r="G4603" s="195">
        <f t="shared" ca="1" si="357"/>
        <v>9.4070879699482362</v>
      </c>
      <c r="H4603" s="195">
        <f t="shared" ca="1" si="358"/>
        <v>8.6360988199625695</v>
      </c>
      <c r="O4603" s="154"/>
      <c r="P4603" s="154"/>
    </row>
    <row r="4604" spans="3:16" hidden="1" outlineLevel="2">
      <c r="C4604" s="179">
        <v>4580</v>
      </c>
      <c r="D4604" s="195">
        <f t="shared" ca="1" si="359"/>
        <v>1.5734261530448728</v>
      </c>
      <c r="E4604" s="195">
        <f t="shared" ca="1" si="355"/>
        <v>347.78217217577918</v>
      </c>
      <c r="F4604" s="195">
        <f t="shared" ca="1" si="356"/>
        <v>319.98934308527043</v>
      </c>
      <c r="G4604" s="195">
        <f t="shared" ca="1" si="357"/>
        <v>97.782172175779181</v>
      </c>
      <c r="H4604" s="195">
        <f t="shared" ca="1" si="358"/>
        <v>69.989343085270434</v>
      </c>
      <c r="O4604" s="154"/>
      <c r="P4604" s="154"/>
    </row>
    <row r="4605" spans="3:16" hidden="1" outlineLevel="2">
      <c r="C4605" s="179">
        <v>4581</v>
      </c>
      <c r="D4605" s="195">
        <f t="shared" ca="1" si="359"/>
        <v>-2.8259368822397681E-4</v>
      </c>
      <c r="E4605" s="195">
        <f t="shared" ca="1" si="355"/>
        <v>246.11719884715896</v>
      </c>
      <c r="F4605" s="195">
        <f t="shared" ca="1" si="356"/>
        <v>248.94645298583112</v>
      </c>
      <c r="G4605" s="195">
        <f t="shared" ca="1" si="357"/>
        <v>0</v>
      </c>
      <c r="H4605" s="195">
        <f t="shared" ca="1" si="358"/>
        <v>0</v>
      </c>
      <c r="O4605" s="154"/>
      <c r="P4605" s="154"/>
    </row>
    <row r="4606" spans="3:16" hidden="1" outlineLevel="2">
      <c r="C4606" s="179">
        <v>4582</v>
      </c>
      <c r="D4606" s="195">
        <f t="shared" ca="1" si="359"/>
        <v>1.2364261797171061</v>
      </c>
      <c r="E4606" s="195">
        <f t="shared" ca="1" si="355"/>
        <v>322.96118977658506</v>
      </c>
      <c r="F4606" s="195">
        <f t="shared" ca="1" si="356"/>
        <v>303.24071208986766</v>
      </c>
      <c r="G4606" s="195">
        <f t="shared" ca="1" si="357"/>
        <v>72.961189776585059</v>
      </c>
      <c r="H4606" s="195">
        <f t="shared" ca="1" si="358"/>
        <v>53.240712089867657</v>
      </c>
      <c r="O4606" s="154"/>
      <c r="P4606" s="154"/>
    </row>
    <row r="4607" spans="3:16" hidden="1" outlineLevel="2">
      <c r="C4607" s="179">
        <v>4583</v>
      </c>
      <c r="D4607" s="195">
        <f t="shared" ca="1" si="359"/>
        <v>-0.62234100724689323</v>
      </c>
      <c r="E4607" s="195">
        <f t="shared" ca="1" si="355"/>
        <v>214.67641497307091</v>
      </c>
      <c r="F4607" s="195">
        <f t="shared" ca="1" si="356"/>
        <v>225.42835305684369</v>
      </c>
      <c r="G4607" s="195">
        <f t="shared" ca="1" si="357"/>
        <v>0</v>
      </c>
      <c r="H4607" s="195">
        <f t="shared" ca="1" si="358"/>
        <v>0</v>
      </c>
      <c r="O4607" s="154"/>
      <c r="P4607" s="154"/>
    </row>
    <row r="4608" spans="3:16" hidden="1" outlineLevel="2">
      <c r="C4608" s="179">
        <v>4584</v>
      </c>
      <c r="D4608" s="195">
        <f t="shared" ca="1" si="359"/>
        <v>0.10928506125053263</v>
      </c>
      <c r="E4608" s="195">
        <f t="shared" ca="1" si="355"/>
        <v>252.11405222802267</v>
      </c>
      <c r="F4608" s="195">
        <f t="shared" ca="1" si="356"/>
        <v>253.33605356441845</v>
      </c>
      <c r="G4608" s="195">
        <f t="shared" ca="1" si="357"/>
        <v>2.1140522280226719</v>
      </c>
      <c r="H4608" s="195">
        <f t="shared" ca="1" si="358"/>
        <v>3.3360535644184495</v>
      </c>
      <c r="O4608" s="154"/>
      <c r="P4608" s="154"/>
    </row>
    <row r="4609" spans="3:16" hidden="1" outlineLevel="2">
      <c r="C4609" s="179">
        <v>4585</v>
      </c>
      <c r="D4609" s="195">
        <f t="shared" ca="1" si="359"/>
        <v>-3.5538542603431533E-2</v>
      </c>
      <c r="E4609" s="195">
        <f t="shared" ca="1" si="355"/>
        <v>244.21806995045867</v>
      </c>
      <c r="F4609" s="195">
        <f t="shared" ca="1" si="356"/>
        <v>247.55023489492936</v>
      </c>
      <c r="G4609" s="195">
        <f t="shared" ca="1" si="357"/>
        <v>0</v>
      </c>
      <c r="H4609" s="195">
        <f t="shared" ca="1" si="358"/>
        <v>0</v>
      </c>
      <c r="O4609" s="154"/>
      <c r="P4609" s="154"/>
    </row>
    <row r="4610" spans="3:16" hidden="1" outlineLevel="2">
      <c r="C4610" s="179">
        <v>4586</v>
      </c>
      <c r="D4610" s="195">
        <f t="shared" ca="1" si="359"/>
        <v>-0.26740252817144095</v>
      </c>
      <c r="E4610" s="195">
        <f t="shared" ca="1" si="355"/>
        <v>232.08818336803745</v>
      </c>
      <c r="F4610" s="195">
        <f t="shared" ca="1" si="356"/>
        <v>238.5609521073556</v>
      </c>
      <c r="G4610" s="195">
        <f t="shared" ca="1" si="357"/>
        <v>0</v>
      </c>
      <c r="H4610" s="195">
        <f t="shared" ca="1" si="358"/>
        <v>0</v>
      </c>
      <c r="O4610" s="154"/>
      <c r="P4610" s="154"/>
    </row>
    <row r="4611" spans="3:16" hidden="1" outlineLevel="2">
      <c r="C4611" s="179">
        <v>4587</v>
      </c>
      <c r="D4611" s="195">
        <f t="shared" ca="1" si="359"/>
        <v>0.8986574962188083</v>
      </c>
      <c r="E4611" s="195">
        <f t="shared" ca="1" si="355"/>
        <v>299.8610142803314</v>
      </c>
      <c r="F4611" s="195">
        <f t="shared" ca="1" si="356"/>
        <v>287.33348679917947</v>
      </c>
      <c r="G4611" s="195">
        <f t="shared" ca="1" si="357"/>
        <v>49.861014280331403</v>
      </c>
      <c r="H4611" s="195">
        <f t="shared" ca="1" si="358"/>
        <v>37.333486799179468</v>
      </c>
      <c r="O4611" s="154"/>
      <c r="P4611" s="154"/>
    </row>
    <row r="4612" spans="3:16" hidden="1" outlineLevel="2">
      <c r="C4612" s="179">
        <v>4588</v>
      </c>
      <c r="D4612" s="195">
        <f t="shared" ca="1" si="359"/>
        <v>-0.52981446290755252</v>
      </c>
      <c r="E4612" s="195">
        <f t="shared" ca="1" si="355"/>
        <v>219.08535027797362</v>
      </c>
      <c r="F4612" s="195">
        <f t="shared" ca="1" si="356"/>
        <v>228.78047392194802</v>
      </c>
      <c r="G4612" s="195">
        <f t="shared" ca="1" si="357"/>
        <v>0</v>
      </c>
      <c r="H4612" s="195">
        <f t="shared" ca="1" si="358"/>
        <v>0</v>
      </c>
      <c r="O4612" s="154"/>
      <c r="P4612" s="154"/>
    </row>
    <row r="4613" spans="3:16" hidden="1" outlineLevel="2">
      <c r="C4613" s="179">
        <v>4589</v>
      </c>
      <c r="D4613" s="195">
        <f t="shared" ca="1" si="359"/>
        <v>0.94451872791302427</v>
      </c>
      <c r="E4613" s="195">
        <f t="shared" ca="1" si="355"/>
        <v>302.89781781031144</v>
      </c>
      <c r="F4613" s="195">
        <f t="shared" ca="1" si="356"/>
        <v>289.44336429893042</v>
      </c>
      <c r="G4613" s="195">
        <f t="shared" ca="1" si="357"/>
        <v>52.897817810311437</v>
      </c>
      <c r="H4613" s="195">
        <f t="shared" ca="1" si="358"/>
        <v>39.443364298930419</v>
      </c>
      <c r="O4613" s="154"/>
      <c r="P4613" s="154"/>
    </row>
    <row r="4614" spans="3:16" hidden="1" outlineLevel="2">
      <c r="C4614" s="179">
        <v>4590</v>
      </c>
      <c r="D4614" s="195">
        <f t="shared" ca="1" si="359"/>
        <v>1.0400894157776799</v>
      </c>
      <c r="E4614" s="195">
        <f t="shared" ca="1" si="355"/>
        <v>309.32542968166155</v>
      </c>
      <c r="F4614" s="195">
        <f t="shared" ca="1" si="356"/>
        <v>293.89007436632829</v>
      </c>
      <c r="G4614" s="195">
        <f t="shared" ca="1" si="357"/>
        <v>59.325429681661547</v>
      </c>
      <c r="H4614" s="195">
        <f t="shared" ca="1" si="358"/>
        <v>43.890074366328292</v>
      </c>
      <c r="O4614" s="154"/>
      <c r="P4614" s="154"/>
    </row>
    <row r="4615" spans="3:16" hidden="1" outlineLevel="2">
      <c r="C4615" s="179">
        <v>4591</v>
      </c>
      <c r="D4615" s="195">
        <f t="shared" ca="1" si="359"/>
        <v>-0.30623962862416215</v>
      </c>
      <c r="E4615" s="195">
        <f t="shared" ca="1" si="355"/>
        <v>230.11617265293677</v>
      </c>
      <c r="F4615" s="195">
        <f t="shared" ca="1" si="356"/>
        <v>237.08749623042317</v>
      </c>
      <c r="G4615" s="195">
        <f t="shared" ca="1" si="357"/>
        <v>0</v>
      </c>
      <c r="H4615" s="195">
        <f t="shared" ca="1" si="358"/>
        <v>0</v>
      </c>
      <c r="O4615" s="154"/>
      <c r="P4615" s="154"/>
    </row>
    <row r="4616" spans="3:16" hidden="1" outlineLevel="2">
      <c r="C4616" s="179">
        <v>4592</v>
      </c>
      <c r="D4616" s="195">
        <f t="shared" ca="1" si="359"/>
        <v>-2.242532202278281</v>
      </c>
      <c r="E4616" s="195">
        <f t="shared" ca="1" si="355"/>
        <v>150.37774423705162</v>
      </c>
      <c r="F4616" s="195">
        <f t="shared" ca="1" si="356"/>
        <v>174.08388595963743</v>
      </c>
      <c r="G4616" s="195">
        <f t="shared" ca="1" si="357"/>
        <v>0</v>
      </c>
      <c r="H4616" s="195">
        <f t="shared" ca="1" si="358"/>
        <v>0</v>
      </c>
      <c r="O4616" s="154"/>
      <c r="P4616" s="154"/>
    </row>
    <row r="4617" spans="3:16" hidden="1" outlineLevel="2">
      <c r="C4617" s="179">
        <v>4593</v>
      </c>
      <c r="D4617" s="195">
        <f t="shared" ca="1" si="359"/>
        <v>7.6135864852420493E-2</v>
      </c>
      <c r="E4617" s="195">
        <f t="shared" ca="1" si="355"/>
        <v>250.28447596791494</v>
      </c>
      <c r="F4617" s="195">
        <f t="shared" ca="1" si="356"/>
        <v>251.99989552511153</v>
      </c>
      <c r="G4617" s="195">
        <f t="shared" ca="1" si="357"/>
        <v>0.28447596791494334</v>
      </c>
      <c r="H4617" s="195">
        <f t="shared" ca="1" si="358"/>
        <v>1.9998955251115262</v>
      </c>
      <c r="O4617" s="154"/>
      <c r="P4617" s="154"/>
    </row>
    <row r="4618" spans="3:16" hidden="1" outlineLevel="2">
      <c r="C4618" s="179">
        <v>4594</v>
      </c>
      <c r="D4618" s="195">
        <f t="shared" ca="1" si="359"/>
        <v>-0.29169504242151295</v>
      </c>
      <c r="E4618" s="195">
        <f t="shared" ca="1" si="355"/>
        <v>230.85272513506831</v>
      </c>
      <c r="F4618" s="195">
        <f t="shared" ca="1" si="356"/>
        <v>237.63824000108249</v>
      </c>
      <c r="G4618" s="195">
        <f t="shared" ca="1" si="357"/>
        <v>0</v>
      </c>
      <c r="H4618" s="195">
        <f t="shared" ca="1" si="358"/>
        <v>0</v>
      </c>
      <c r="O4618" s="154"/>
      <c r="P4618" s="154"/>
    </row>
    <row r="4619" spans="3:16" hidden="1" outlineLevel="2">
      <c r="C4619" s="179">
        <v>4595</v>
      </c>
      <c r="D4619" s="195">
        <f t="shared" ca="1" si="359"/>
        <v>0.56643630893274599</v>
      </c>
      <c r="E4619" s="195">
        <f t="shared" ca="1" si="355"/>
        <v>278.75266258027813</v>
      </c>
      <c r="F4619" s="195">
        <f t="shared" ca="1" si="356"/>
        <v>272.50176498814676</v>
      </c>
      <c r="G4619" s="195">
        <f t="shared" ca="1" si="357"/>
        <v>28.752662580278127</v>
      </c>
      <c r="H4619" s="195">
        <f t="shared" ca="1" si="358"/>
        <v>22.501764988146761</v>
      </c>
      <c r="O4619" s="154"/>
      <c r="P4619" s="154"/>
    </row>
    <row r="4620" spans="3:16" hidden="1" outlineLevel="2">
      <c r="C4620" s="179">
        <v>4596</v>
      </c>
      <c r="D4620" s="195">
        <f t="shared" ca="1" si="359"/>
        <v>-2.1376499083120239</v>
      </c>
      <c r="E4620" s="195">
        <f t="shared" ca="1" si="355"/>
        <v>153.88332861320532</v>
      </c>
      <c r="F4620" s="195">
        <f t="shared" ca="1" si="356"/>
        <v>177.02109378847595</v>
      </c>
      <c r="G4620" s="195">
        <f t="shared" ca="1" si="357"/>
        <v>0</v>
      </c>
      <c r="H4620" s="195">
        <f t="shared" ca="1" si="358"/>
        <v>0</v>
      </c>
      <c r="O4620" s="154"/>
      <c r="P4620" s="154"/>
    </row>
    <row r="4621" spans="3:16" hidden="1" outlineLevel="2">
      <c r="C4621" s="179">
        <v>4597</v>
      </c>
      <c r="D4621" s="195">
        <f t="shared" ca="1" si="359"/>
        <v>0.1890752404604652</v>
      </c>
      <c r="E4621" s="195">
        <f t="shared" ca="1" si="355"/>
        <v>256.57287248403037</v>
      </c>
      <c r="F4621" s="195">
        <f t="shared" ca="1" si="356"/>
        <v>256.58130999645175</v>
      </c>
      <c r="G4621" s="195">
        <f t="shared" ca="1" si="357"/>
        <v>6.5728724840303698</v>
      </c>
      <c r="H4621" s="195">
        <f t="shared" ca="1" si="358"/>
        <v>6.5813099964517505</v>
      </c>
      <c r="O4621" s="154"/>
      <c r="P4621" s="154"/>
    </row>
    <row r="4622" spans="3:16" hidden="1" outlineLevel="2">
      <c r="C4622" s="179">
        <v>4598</v>
      </c>
      <c r="D4622" s="195">
        <f t="shared" ca="1" si="359"/>
        <v>-1.9732005083930206</v>
      </c>
      <c r="E4622" s="195">
        <f t="shared" ca="1" si="355"/>
        <v>159.54512890492197</v>
      </c>
      <c r="F4622" s="195">
        <f t="shared" ca="1" si="356"/>
        <v>181.72655383122418</v>
      </c>
      <c r="G4622" s="195">
        <f t="shared" ca="1" si="357"/>
        <v>0</v>
      </c>
      <c r="H4622" s="195">
        <f t="shared" ca="1" si="358"/>
        <v>0</v>
      </c>
      <c r="O4622" s="154"/>
      <c r="P4622" s="154"/>
    </row>
    <row r="4623" spans="3:16" hidden="1" outlineLevel="2">
      <c r="C4623" s="179">
        <v>4599</v>
      </c>
      <c r="D4623" s="195">
        <f t="shared" ca="1" si="359"/>
        <v>6.0191274648932869E-2</v>
      </c>
      <c r="E4623" s="195">
        <f t="shared" ca="1" si="355"/>
        <v>249.40919428735202</v>
      </c>
      <c r="F4623" s="195">
        <f t="shared" ca="1" si="356"/>
        <v>251.35972283792694</v>
      </c>
      <c r="G4623" s="195">
        <f t="shared" ca="1" si="357"/>
        <v>0</v>
      </c>
      <c r="H4623" s="195">
        <f t="shared" ca="1" si="358"/>
        <v>1.3597228379269382</v>
      </c>
      <c r="O4623" s="154"/>
      <c r="P4623" s="154"/>
    </row>
    <row r="4624" spans="3:16" hidden="1" outlineLevel="2">
      <c r="C4624" s="179">
        <v>4600</v>
      </c>
      <c r="D4624" s="195">
        <f t="shared" ca="1" si="359"/>
        <v>-0.78882727968942734</v>
      </c>
      <c r="E4624" s="195">
        <f t="shared" ca="1" si="355"/>
        <v>206.96551842863786</v>
      </c>
      <c r="F4624" s="195">
        <f t="shared" ca="1" si="356"/>
        <v>219.5199770619235</v>
      </c>
      <c r="G4624" s="195">
        <f t="shared" ca="1" si="357"/>
        <v>0</v>
      </c>
      <c r="H4624" s="195">
        <f t="shared" ca="1" si="358"/>
        <v>0</v>
      </c>
      <c r="O4624" s="154"/>
      <c r="P4624" s="154"/>
    </row>
    <row r="4625" spans="3:16" hidden="1" outlineLevel="2">
      <c r="C4625" s="179">
        <v>4601</v>
      </c>
      <c r="D4625" s="195">
        <f t="shared" ca="1" si="359"/>
        <v>0.60580634362036256</v>
      </c>
      <c r="E4625" s="195">
        <f t="shared" ca="1" si="355"/>
        <v>281.1743919834289</v>
      </c>
      <c r="F4625" s="195">
        <f t="shared" ca="1" si="356"/>
        <v>274.21862657637666</v>
      </c>
      <c r="G4625" s="195">
        <f t="shared" ca="1" si="357"/>
        <v>31.174391983428904</v>
      </c>
      <c r="H4625" s="195">
        <f t="shared" ca="1" si="358"/>
        <v>24.218626576376664</v>
      </c>
      <c r="O4625" s="154"/>
      <c r="P4625" s="154"/>
    </row>
    <row r="4626" spans="3:16" hidden="1" outlineLevel="2">
      <c r="C4626" s="179">
        <v>4602</v>
      </c>
      <c r="D4626" s="195">
        <f t="shared" ca="1" si="359"/>
        <v>-0.85517915049903848</v>
      </c>
      <c r="E4626" s="195">
        <f t="shared" ca="1" si="355"/>
        <v>203.97014900991107</v>
      </c>
      <c r="F4626" s="195">
        <f t="shared" ca="1" si="356"/>
        <v>217.20862344765555</v>
      </c>
      <c r="G4626" s="195">
        <f t="shared" ca="1" si="357"/>
        <v>0</v>
      </c>
      <c r="H4626" s="195">
        <f t="shared" ca="1" si="358"/>
        <v>0</v>
      </c>
      <c r="O4626" s="154"/>
      <c r="P4626" s="154"/>
    </row>
    <row r="4627" spans="3:16" hidden="1" outlineLevel="2">
      <c r="C4627" s="179">
        <v>4603</v>
      </c>
      <c r="D4627" s="195">
        <f t="shared" ca="1" si="359"/>
        <v>0.67930776125382197</v>
      </c>
      <c r="E4627" s="195">
        <f t="shared" ca="1" si="355"/>
        <v>285.75205763607181</v>
      </c>
      <c r="F4627" s="195">
        <f t="shared" ca="1" si="356"/>
        <v>277.45290163804259</v>
      </c>
      <c r="G4627" s="195">
        <f t="shared" ca="1" si="357"/>
        <v>35.752057636071811</v>
      </c>
      <c r="H4627" s="195">
        <f t="shared" ca="1" si="358"/>
        <v>27.45290163804259</v>
      </c>
      <c r="O4627" s="154"/>
      <c r="P4627" s="154"/>
    </row>
    <row r="4628" spans="3:16" hidden="1" outlineLevel="2">
      <c r="C4628" s="179">
        <v>4604</v>
      </c>
      <c r="D4628" s="195">
        <f t="shared" ca="1" si="359"/>
        <v>0.94716610915142774</v>
      </c>
      <c r="E4628" s="195">
        <f t="shared" ca="1" si="355"/>
        <v>303.07405599648882</v>
      </c>
      <c r="F4628" s="195">
        <f t="shared" ca="1" si="356"/>
        <v>289.56563078556519</v>
      </c>
      <c r="G4628" s="195">
        <f t="shared" ca="1" si="357"/>
        <v>53.074055996488823</v>
      </c>
      <c r="H4628" s="195">
        <f t="shared" ca="1" si="358"/>
        <v>39.56563078556519</v>
      </c>
      <c r="O4628" s="154"/>
      <c r="P4628" s="154"/>
    </row>
    <row r="4629" spans="3:16" hidden="1" outlineLevel="2">
      <c r="C4629" s="179">
        <v>4605</v>
      </c>
      <c r="D4629" s="195">
        <f t="shared" ca="1" si="359"/>
        <v>1.7956988250142005</v>
      </c>
      <c r="E4629" s="195">
        <f t="shared" ca="1" si="355"/>
        <v>365.18830877021111</v>
      </c>
      <c r="F4629" s="195">
        <f t="shared" ca="1" si="356"/>
        <v>331.53928269584878</v>
      </c>
      <c r="G4629" s="195">
        <f t="shared" ca="1" si="357"/>
        <v>115.18830877021111</v>
      </c>
      <c r="H4629" s="195">
        <f t="shared" ca="1" si="358"/>
        <v>81.539282695848783</v>
      </c>
      <c r="O4629" s="154"/>
      <c r="P4629" s="154"/>
    </row>
    <row r="4630" spans="3:16" hidden="1" outlineLevel="2">
      <c r="C4630" s="179">
        <v>4606</v>
      </c>
      <c r="D4630" s="195">
        <f t="shared" ca="1" si="359"/>
        <v>5.1949395391904336E-4</v>
      </c>
      <c r="E4630" s="195">
        <f t="shared" ca="1" si="355"/>
        <v>246.16057620809912</v>
      </c>
      <c r="F4630" s="195">
        <f t="shared" ca="1" si="356"/>
        <v>248.97830898202687</v>
      </c>
      <c r="G4630" s="195">
        <f t="shared" ca="1" si="357"/>
        <v>0</v>
      </c>
      <c r="H4630" s="195">
        <f t="shared" ca="1" si="358"/>
        <v>0</v>
      </c>
      <c r="O4630" s="154"/>
      <c r="P4630" s="154"/>
    </row>
    <row r="4631" spans="3:16" hidden="1" outlineLevel="2">
      <c r="C4631" s="179">
        <v>4607</v>
      </c>
      <c r="D4631" s="195">
        <f t="shared" ca="1" si="359"/>
        <v>-4.848224498833667E-3</v>
      </c>
      <c r="E4631" s="195">
        <f t="shared" ca="1" si="355"/>
        <v>245.87043245494431</v>
      </c>
      <c r="F4631" s="195">
        <f t="shared" ca="1" si="356"/>
        <v>248.76520039531366</v>
      </c>
      <c r="G4631" s="195">
        <f t="shared" ca="1" si="357"/>
        <v>0</v>
      </c>
      <c r="H4631" s="195">
        <f t="shared" ca="1" si="358"/>
        <v>0</v>
      </c>
      <c r="O4631" s="154"/>
      <c r="P4631" s="154"/>
    </row>
    <row r="4632" spans="3:16" hidden="1" outlineLevel="2">
      <c r="C4632" s="179">
        <v>4608</v>
      </c>
      <c r="D4632" s="195">
        <f t="shared" ca="1" si="359"/>
        <v>0.46487990409860402</v>
      </c>
      <c r="E4632" s="195">
        <f t="shared" ca="1" si="355"/>
        <v>272.60158650577887</v>
      </c>
      <c r="F4632" s="195">
        <f t="shared" ca="1" si="356"/>
        <v>268.12252230367665</v>
      </c>
      <c r="G4632" s="195">
        <f t="shared" ca="1" si="357"/>
        <v>22.601586505778869</v>
      </c>
      <c r="H4632" s="195">
        <f t="shared" ca="1" si="358"/>
        <v>18.122522303676647</v>
      </c>
      <c r="O4632" s="154"/>
      <c r="P4632" s="154"/>
    </row>
    <row r="4633" spans="3:16" hidden="1" outlineLevel="2">
      <c r="C4633" s="179">
        <v>4609</v>
      </c>
      <c r="D4633" s="195">
        <f t="shared" ca="1" si="359"/>
        <v>0.12739761675764599</v>
      </c>
      <c r="E4633" s="195">
        <f t="shared" ref="E4633:E4696" ca="1" si="360">$H$9 * EXP(($H$17 - $H$18 - ($H$11^2)/2)*$H$14 + $H$11*SQRT($H$14)*D4633)</f>
        <v>253.11936754503606</v>
      </c>
      <c r="F4633" s="195">
        <f t="shared" ref="F4633:F4696" ca="1" si="361">$H$9 * EXP(($H$17 - $H$18 - ($H$12^2)/2)*$H$14 + $H$12*SQRT($H$14)*D4633)</f>
        <v>254.06911429475892</v>
      </c>
      <c r="G4633" s="195">
        <f t="shared" ref="G4633:G4696" ca="1" si="362">MAX(E4633-$H$16, 0)</f>
        <v>3.1193675450360558</v>
      </c>
      <c r="H4633" s="195">
        <f t="shared" ref="H4633:H4696" ca="1" si="363">MAX(F4633-$H$16, 0)</f>
        <v>4.0691142947589185</v>
      </c>
      <c r="O4633" s="154"/>
      <c r="P4633" s="154"/>
    </row>
    <row r="4634" spans="3:16" hidden="1" outlineLevel="2">
      <c r="C4634" s="179">
        <v>4610</v>
      </c>
      <c r="D4634" s="195">
        <f t="shared" ref="D4634:D4697" ca="1" si="364">_xlfn.NORM.S.INV(RAND())</f>
        <v>1.5243395271784808</v>
      </c>
      <c r="E4634" s="195">
        <f t="shared" ca="1" si="360"/>
        <v>344.05146025704323</v>
      </c>
      <c r="F4634" s="195">
        <f t="shared" ca="1" si="361"/>
        <v>317.49339795149962</v>
      </c>
      <c r="G4634" s="195">
        <f t="shared" ca="1" si="362"/>
        <v>94.051460257043232</v>
      </c>
      <c r="H4634" s="195">
        <f t="shared" ca="1" si="363"/>
        <v>67.493397951499617</v>
      </c>
      <c r="O4634" s="154"/>
      <c r="P4634" s="154"/>
    </row>
    <row r="4635" spans="3:16" hidden="1" outlineLevel="2">
      <c r="C4635" s="179">
        <v>4611</v>
      </c>
      <c r="D4635" s="195">
        <f t="shared" ca="1" si="364"/>
        <v>-0.98915585502398529</v>
      </c>
      <c r="E4635" s="195">
        <f t="shared" ca="1" si="360"/>
        <v>198.05343555817822</v>
      </c>
      <c r="F4635" s="195">
        <f t="shared" ca="1" si="361"/>
        <v>212.61548881062927</v>
      </c>
      <c r="G4635" s="195">
        <f t="shared" ca="1" si="362"/>
        <v>0</v>
      </c>
      <c r="H4635" s="195">
        <f t="shared" ca="1" si="363"/>
        <v>0</v>
      </c>
      <c r="O4635" s="154"/>
      <c r="P4635" s="154"/>
    </row>
    <row r="4636" spans="3:16" hidden="1" outlineLevel="2">
      <c r="C4636" s="179">
        <v>4612</v>
      </c>
      <c r="D4636" s="195">
        <f t="shared" ca="1" si="364"/>
        <v>0.70441414165402616</v>
      </c>
      <c r="E4636" s="195">
        <f t="shared" ca="1" si="360"/>
        <v>287.33269750607172</v>
      </c>
      <c r="F4636" s="195">
        <f t="shared" ca="1" si="361"/>
        <v>278.56637290043568</v>
      </c>
      <c r="G4636" s="195">
        <f t="shared" ca="1" si="362"/>
        <v>37.332697506071725</v>
      </c>
      <c r="H4636" s="195">
        <f t="shared" ca="1" si="363"/>
        <v>28.566372900435681</v>
      </c>
      <c r="O4636" s="154"/>
      <c r="P4636" s="154"/>
    </row>
    <row r="4637" spans="3:16" hidden="1" outlineLevel="2">
      <c r="C4637" s="179">
        <v>4613</v>
      </c>
      <c r="D4637" s="195">
        <f t="shared" ca="1" si="364"/>
        <v>0.33906269578571702</v>
      </c>
      <c r="E4637" s="195">
        <f t="shared" ca="1" si="360"/>
        <v>265.16899098367821</v>
      </c>
      <c r="F4637" s="195">
        <f t="shared" ca="1" si="361"/>
        <v>262.79460053803427</v>
      </c>
      <c r="G4637" s="195">
        <f t="shared" ca="1" si="362"/>
        <v>15.168990983678214</v>
      </c>
      <c r="H4637" s="195">
        <f t="shared" ca="1" si="363"/>
        <v>12.794600538034274</v>
      </c>
      <c r="O4637" s="154"/>
      <c r="P4637" s="154"/>
    </row>
    <row r="4638" spans="3:16" hidden="1" outlineLevel="2">
      <c r="C4638" s="179">
        <v>4614</v>
      </c>
      <c r="D4638" s="195">
        <f t="shared" ca="1" si="364"/>
        <v>-7.7983609635005127E-2</v>
      </c>
      <c r="E4638" s="195">
        <f t="shared" ca="1" si="360"/>
        <v>241.95111662194765</v>
      </c>
      <c r="F4638" s="195">
        <f t="shared" ca="1" si="361"/>
        <v>245.87969560000781</v>
      </c>
      <c r="G4638" s="195">
        <f t="shared" ca="1" si="362"/>
        <v>0</v>
      </c>
      <c r="H4638" s="195">
        <f t="shared" ca="1" si="363"/>
        <v>0</v>
      </c>
      <c r="O4638" s="154"/>
      <c r="P4638" s="154"/>
    </row>
    <row r="4639" spans="3:16" hidden="1" outlineLevel="2">
      <c r="C4639" s="179">
        <v>4615</v>
      </c>
      <c r="D4639" s="195">
        <f t="shared" ca="1" si="364"/>
        <v>-1.2853312600529965</v>
      </c>
      <c r="E4639" s="195">
        <f t="shared" ca="1" si="360"/>
        <v>185.57562626569683</v>
      </c>
      <c r="F4639" s="195">
        <f t="shared" ca="1" si="361"/>
        <v>202.80343046023518</v>
      </c>
      <c r="G4639" s="195">
        <f t="shared" ca="1" si="362"/>
        <v>0</v>
      </c>
      <c r="H4639" s="195">
        <f t="shared" ca="1" si="363"/>
        <v>0</v>
      </c>
      <c r="O4639" s="154"/>
      <c r="P4639" s="154"/>
    </row>
    <row r="4640" spans="3:16" hidden="1" outlineLevel="2">
      <c r="C4640" s="179">
        <v>4616</v>
      </c>
      <c r="D4640" s="195">
        <f t="shared" ca="1" si="364"/>
        <v>-0.1090976252838788</v>
      </c>
      <c r="E4640" s="195">
        <f t="shared" ca="1" si="360"/>
        <v>240.30272218222612</v>
      </c>
      <c r="F4640" s="195">
        <f t="shared" ca="1" si="361"/>
        <v>244.6622852309784</v>
      </c>
      <c r="G4640" s="195">
        <f t="shared" ca="1" si="362"/>
        <v>0</v>
      </c>
      <c r="H4640" s="195">
        <f t="shared" ca="1" si="363"/>
        <v>0</v>
      </c>
      <c r="O4640" s="154"/>
      <c r="P4640" s="154"/>
    </row>
    <row r="4641" spans="3:16" hidden="1" outlineLevel="2">
      <c r="C4641" s="179">
        <v>4617</v>
      </c>
      <c r="D4641" s="195">
        <f t="shared" ca="1" si="364"/>
        <v>1.2127665362530469</v>
      </c>
      <c r="E4641" s="195">
        <f t="shared" ca="1" si="360"/>
        <v>321.28666617613436</v>
      </c>
      <c r="F4641" s="195">
        <f t="shared" ca="1" si="361"/>
        <v>302.09832836812649</v>
      </c>
      <c r="G4641" s="195">
        <f t="shared" ca="1" si="362"/>
        <v>71.286666176134361</v>
      </c>
      <c r="H4641" s="195">
        <f t="shared" ca="1" si="363"/>
        <v>52.098328368126488</v>
      </c>
      <c r="O4641" s="154"/>
      <c r="P4641" s="154"/>
    </row>
    <row r="4642" spans="3:16" hidden="1" outlineLevel="2">
      <c r="C4642" s="179">
        <v>4618</v>
      </c>
      <c r="D4642" s="195">
        <f t="shared" ca="1" si="364"/>
        <v>-0.91124462310788112</v>
      </c>
      <c r="E4642" s="195">
        <f t="shared" ca="1" si="360"/>
        <v>201.47296241575302</v>
      </c>
      <c r="F4642" s="195">
        <f t="shared" ca="1" si="361"/>
        <v>215.27457444378229</v>
      </c>
      <c r="G4642" s="195">
        <f t="shared" ca="1" si="362"/>
        <v>0</v>
      </c>
      <c r="H4642" s="195">
        <f t="shared" ca="1" si="363"/>
        <v>0</v>
      </c>
      <c r="O4642" s="154"/>
      <c r="P4642" s="154"/>
    </row>
    <row r="4643" spans="3:16" hidden="1" outlineLevel="2">
      <c r="C4643" s="179">
        <v>4619</v>
      </c>
      <c r="D4643" s="195">
        <f t="shared" ca="1" si="364"/>
        <v>0.71679298551561199</v>
      </c>
      <c r="E4643" s="195">
        <f t="shared" ca="1" si="360"/>
        <v>288.11525623581667</v>
      </c>
      <c r="F4643" s="195">
        <f t="shared" ca="1" si="361"/>
        <v>279.11701992602298</v>
      </c>
      <c r="G4643" s="195">
        <f t="shared" ca="1" si="362"/>
        <v>38.115256235816673</v>
      </c>
      <c r="H4643" s="195">
        <f t="shared" ca="1" si="363"/>
        <v>29.117019926022977</v>
      </c>
      <c r="O4643" s="154"/>
      <c r="P4643" s="154"/>
    </row>
    <row r="4644" spans="3:16" hidden="1" outlineLevel="2">
      <c r="C4644" s="179">
        <v>4620</v>
      </c>
      <c r="D4644" s="195">
        <f t="shared" ca="1" si="364"/>
        <v>-0.21943336385331175</v>
      </c>
      <c r="E4644" s="195">
        <f t="shared" ca="1" si="360"/>
        <v>234.54723077220277</v>
      </c>
      <c r="F4644" s="195">
        <f t="shared" ca="1" si="361"/>
        <v>240.39351929910239</v>
      </c>
      <c r="G4644" s="195">
        <f t="shared" ca="1" si="362"/>
        <v>0</v>
      </c>
      <c r="H4644" s="195">
        <f t="shared" ca="1" si="363"/>
        <v>0</v>
      </c>
      <c r="O4644" s="154"/>
      <c r="P4644" s="154"/>
    </row>
    <row r="4645" spans="3:16" hidden="1" outlineLevel="2">
      <c r="C4645" s="179">
        <v>4621</v>
      </c>
      <c r="D4645" s="195">
        <f t="shared" ca="1" si="364"/>
        <v>0.12543421996650675</v>
      </c>
      <c r="E4645" s="195">
        <f t="shared" ca="1" si="360"/>
        <v>253.01019816330611</v>
      </c>
      <c r="F4645" s="195">
        <f t="shared" ca="1" si="361"/>
        <v>253.98954828553585</v>
      </c>
      <c r="G4645" s="195">
        <f t="shared" ca="1" si="362"/>
        <v>3.0101981633061143</v>
      </c>
      <c r="H4645" s="195">
        <f t="shared" ca="1" si="363"/>
        <v>3.9895482855358466</v>
      </c>
      <c r="O4645" s="154"/>
      <c r="P4645" s="154"/>
    </row>
    <row r="4646" spans="3:16" hidden="1" outlineLevel="2">
      <c r="C4646" s="179">
        <v>4622</v>
      </c>
      <c r="D4646" s="195">
        <f t="shared" ca="1" si="364"/>
        <v>-0.78309524720083878</v>
      </c>
      <c r="E4646" s="195">
        <f t="shared" ca="1" si="360"/>
        <v>207.22633862374232</v>
      </c>
      <c r="F4646" s="195">
        <f t="shared" ca="1" si="361"/>
        <v>219.72080166055594</v>
      </c>
      <c r="G4646" s="195">
        <f t="shared" ca="1" si="362"/>
        <v>0</v>
      </c>
      <c r="H4646" s="195">
        <f t="shared" ca="1" si="363"/>
        <v>0</v>
      </c>
      <c r="O4646" s="154"/>
      <c r="P4646" s="154"/>
    </row>
    <row r="4647" spans="3:16" hidden="1" outlineLevel="2">
      <c r="C4647" s="179">
        <v>4623</v>
      </c>
      <c r="D4647" s="195">
        <f t="shared" ca="1" si="364"/>
        <v>-0.91696153821736892</v>
      </c>
      <c r="E4647" s="195">
        <f t="shared" ca="1" si="360"/>
        <v>201.22005191863744</v>
      </c>
      <c r="F4647" s="195">
        <f t="shared" ca="1" si="361"/>
        <v>215.07833238297536</v>
      </c>
      <c r="G4647" s="195">
        <f t="shared" ca="1" si="362"/>
        <v>0</v>
      </c>
      <c r="H4647" s="195">
        <f t="shared" ca="1" si="363"/>
        <v>0</v>
      </c>
      <c r="O4647" s="154"/>
      <c r="P4647" s="154"/>
    </row>
    <row r="4648" spans="3:16" hidden="1" outlineLevel="2">
      <c r="C4648" s="179">
        <v>4624</v>
      </c>
      <c r="D4648" s="195">
        <f t="shared" ca="1" si="364"/>
        <v>-1.141936626309717</v>
      </c>
      <c r="E4648" s="195">
        <f t="shared" ca="1" si="360"/>
        <v>191.5154603858546</v>
      </c>
      <c r="F4648" s="195">
        <f t="shared" ca="1" si="361"/>
        <v>207.49610711665494</v>
      </c>
      <c r="G4648" s="195">
        <f t="shared" ca="1" si="362"/>
        <v>0</v>
      </c>
      <c r="H4648" s="195">
        <f t="shared" ca="1" si="363"/>
        <v>0</v>
      </c>
      <c r="O4648" s="154"/>
      <c r="P4648" s="154"/>
    </row>
    <row r="4649" spans="3:16" hidden="1" outlineLevel="2">
      <c r="C4649" s="179">
        <v>4625</v>
      </c>
      <c r="D4649" s="195">
        <f t="shared" ca="1" si="364"/>
        <v>-0.61615938955229022</v>
      </c>
      <c r="E4649" s="195">
        <f t="shared" ca="1" si="360"/>
        <v>214.96818623091775</v>
      </c>
      <c r="F4649" s="195">
        <f t="shared" ca="1" si="361"/>
        <v>225.65076621290419</v>
      </c>
      <c r="G4649" s="195">
        <f t="shared" ca="1" si="362"/>
        <v>0</v>
      </c>
      <c r="H4649" s="195">
        <f t="shared" ca="1" si="363"/>
        <v>0</v>
      </c>
      <c r="O4649" s="154"/>
      <c r="P4649" s="154"/>
    </row>
    <row r="4650" spans="3:16" hidden="1" outlineLevel="2">
      <c r="C4650" s="179">
        <v>4626</v>
      </c>
      <c r="D4650" s="195">
        <f t="shared" ca="1" si="364"/>
        <v>-0.71055895275871483</v>
      </c>
      <c r="E4650" s="195">
        <f t="shared" ca="1" si="360"/>
        <v>210.5554378403593</v>
      </c>
      <c r="F4650" s="195">
        <f t="shared" ca="1" si="361"/>
        <v>222.27807604292701</v>
      </c>
      <c r="G4650" s="195">
        <f t="shared" ca="1" si="362"/>
        <v>0</v>
      </c>
      <c r="H4650" s="195">
        <f t="shared" ca="1" si="363"/>
        <v>0</v>
      </c>
      <c r="O4650" s="154"/>
      <c r="P4650" s="154"/>
    </row>
    <row r="4651" spans="3:16" hidden="1" outlineLevel="2">
      <c r="C4651" s="179">
        <v>4627</v>
      </c>
      <c r="D4651" s="195">
        <f t="shared" ca="1" si="364"/>
        <v>2.1271296797732457</v>
      </c>
      <c r="E4651" s="195">
        <f t="shared" ca="1" si="360"/>
        <v>392.77372924999207</v>
      </c>
      <c r="F4651" s="195">
        <f t="shared" ca="1" si="361"/>
        <v>349.54022486095977</v>
      </c>
      <c r="G4651" s="195">
        <f t="shared" ca="1" si="362"/>
        <v>142.77372924999207</v>
      </c>
      <c r="H4651" s="195">
        <f t="shared" ca="1" si="363"/>
        <v>99.540224860959768</v>
      </c>
      <c r="O4651" s="154"/>
      <c r="P4651" s="154"/>
    </row>
    <row r="4652" spans="3:16" hidden="1" outlineLevel="2">
      <c r="C4652" s="179">
        <v>4628</v>
      </c>
      <c r="D4652" s="195">
        <f t="shared" ca="1" si="364"/>
        <v>-1.5275920734022448</v>
      </c>
      <c r="E4652" s="195">
        <f t="shared" ca="1" si="360"/>
        <v>175.95600395539969</v>
      </c>
      <c r="F4652" s="195">
        <f t="shared" ca="1" si="361"/>
        <v>195.1151541166976</v>
      </c>
      <c r="G4652" s="195">
        <f t="shared" ca="1" si="362"/>
        <v>0</v>
      </c>
      <c r="H4652" s="195">
        <f t="shared" ca="1" si="363"/>
        <v>0</v>
      </c>
      <c r="O4652" s="154"/>
      <c r="P4652" s="154"/>
    </row>
    <row r="4653" spans="3:16" hidden="1" outlineLevel="2">
      <c r="C4653" s="179">
        <v>4629</v>
      </c>
      <c r="D4653" s="195">
        <f t="shared" ca="1" si="364"/>
        <v>-1.6063482846440074</v>
      </c>
      <c r="E4653" s="195">
        <f t="shared" ca="1" si="360"/>
        <v>172.93745737394886</v>
      </c>
      <c r="F4653" s="195">
        <f t="shared" ca="1" si="361"/>
        <v>192.67910455765588</v>
      </c>
      <c r="G4653" s="195">
        <f t="shared" ca="1" si="362"/>
        <v>0</v>
      </c>
      <c r="H4653" s="195">
        <f t="shared" ca="1" si="363"/>
        <v>0</v>
      </c>
      <c r="O4653" s="154"/>
      <c r="P4653" s="154"/>
    </row>
    <row r="4654" spans="3:16" hidden="1" outlineLevel="2">
      <c r="C4654" s="179">
        <v>4630</v>
      </c>
      <c r="D4654" s="195">
        <f t="shared" ca="1" si="364"/>
        <v>-0.56578792353580476</v>
      </c>
      <c r="E4654" s="195">
        <f t="shared" ca="1" si="360"/>
        <v>217.36053957336037</v>
      </c>
      <c r="F4654" s="195">
        <f t="shared" ca="1" si="361"/>
        <v>227.4713183690626</v>
      </c>
      <c r="G4654" s="195">
        <f t="shared" ca="1" si="362"/>
        <v>0</v>
      </c>
      <c r="H4654" s="195">
        <f t="shared" ca="1" si="363"/>
        <v>0</v>
      </c>
      <c r="O4654" s="154"/>
      <c r="P4654" s="154"/>
    </row>
    <row r="4655" spans="3:16" hidden="1" outlineLevel="2">
      <c r="C4655" s="179">
        <v>4631</v>
      </c>
      <c r="D4655" s="195">
        <f t="shared" ca="1" si="364"/>
        <v>-1.1652647514872208</v>
      </c>
      <c r="E4655" s="195">
        <f t="shared" ca="1" si="360"/>
        <v>190.53634873176884</v>
      </c>
      <c r="F4655" s="195">
        <f t="shared" ca="1" si="361"/>
        <v>206.72534995340999</v>
      </c>
      <c r="G4655" s="195">
        <f t="shared" ca="1" si="362"/>
        <v>0</v>
      </c>
      <c r="H4655" s="195">
        <f t="shared" ca="1" si="363"/>
        <v>0</v>
      </c>
      <c r="O4655" s="154"/>
      <c r="P4655" s="154"/>
    </row>
    <row r="4656" spans="3:16" hidden="1" outlineLevel="2">
      <c r="C4656" s="179">
        <v>4632</v>
      </c>
      <c r="D4656" s="195">
        <f t="shared" ca="1" si="364"/>
        <v>0.43930715806865783</v>
      </c>
      <c r="E4656" s="195">
        <f t="shared" ca="1" si="360"/>
        <v>271.07420582823914</v>
      </c>
      <c r="F4656" s="195">
        <f t="shared" ca="1" si="361"/>
        <v>267.03092931900585</v>
      </c>
      <c r="G4656" s="195">
        <f t="shared" ca="1" si="362"/>
        <v>21.074205828239144</v>
      </c>
      <c r="H4656" s="195">
        <f t="shared" ca="1" si="363"/>
        <v>17.03092931900585</v>
      </c>
      <c r="O4656" s="154"/>
      <c r="P4656" s="154"/>
    </row>
    <row r="4657" spans="3:16" hidden="1" outlineLevel="2">
      <c r="C4657" s="179">
        <v>4633</v>
      </c>
      <c r="D4657" s="195">
        <f t="shared" ca="1" si="364"/>
        <v>0.73868419108862737</v>
      </c>
      <c r="E4657" s="195">
        <f t="shared" ca="1" si="360"/>
        <v>289.5043829589037</v>
      </c>
      <c r="F4657" s="195">
        <f t="shared" ca="1" si="361"/>
        <v>280.09347033018344</v>
      </c>
      <c r="G4657" s="195">
        <f t="shared" ca="1" si="362"/>
        <v>39.504382958903705</v>
      </c>
      <c r="H4657" s="195">
        <f t="shared" ca="1" si="363"/>
        <v>30.093470330183436</v>
      </c>
      <c r="O4657" s="154"/>
      <c r="P4657" s="154"/>
    </row>
    <row r="4658" spans="3:16" hidden="1" outlineLevel="2">
      <c r="C4658" s="179">
        <v>4634</v>
      </c>
      <c r="D4658" s="195">
        <f t="shared" ca="1" si="364"/>
        <v>0.23962475379970594</v>
      </c>
      <c r="E4658" s="195">
        <f t="shared" ca="1" si="360"/>
        <v>259.43838801448464</v>
      </c>
      <c r="F4658" s="195">
        <f t="shared" ca="1" si="361"/>
        <v>258.6587567196417</v>
      </c>
      <c r="G4658" s="195">
        <f t="shared" ca="1" si="362"/>
        <v>9.4383880144846444</v>
      </c>
      <c r="H4658" s="195">
        <f t="shared" ca="1" si="363"/>
        <v>8.6587567196417012</v>
      </c>
      <c r="O4658" s="154"/>
      <c r="P4658" s="154"/>
    </row>
    <row r="4659" spans="3:16" hidden="1" outlineLevel="2">
      <c r="C4659" s="179">
        <v>4635</v>
      </c>
      <c r="D4659" s="195">
        <f t="shared" ca="1" si="364"/>
        <v>0.8986087713957347</v>
      </c>
      <c r="E4659" s="195">
        <f t="shared" ca="1" si="360"/>
        <v>299.857804103023</v>
      </c>
      <c r="F4659" s="195">
        <f t="shared" ca="1" si="361"/>
        <v>287.33125337885741</v>
      </c>
      <c r="G4659" s="195">
        <f t="shared" ca="1" si="362"/>
        <v>49.857804103023</v>
      </c>
      <c r="H4659" s="195">
        <f t="shared" ca="1" si="363"/>
        <v>37.331253378857411</v>
      </c>
      <c r="O4659" s="154"/>
      <c r="P4659" s="154"/>
    </row>
    <row r="4660" spans="3:16" hidden="1" outlineLevel="2">
      <c r="C4660" s="179">
        <v>4636</v>
      </c>
      <c r="D4660" s="195">
        <f t="shared" ca="1" si="364"/>
        <v>0.2140195734895447</v>
      </c>
      <c r="E4660" s="195">
        <f t="shared" ca="1" si="360"/>
        <v>257.98292197234184</v>
      </c>
      <c r="F4660" s="195">
        <f t="shared" ca="1" si="361"/>
        <v>257.60436017138761</v>
      </c>
      <c r="G4660" s="195">
        <f t="shared" ca="1" si="362"/>
        <v>7.9829219723418419</v>
      </c>
      <c r="H4660" s="195">
        <f t="shared" ca="1" si="363"/>
        <v>7.6043601713876114</v>
      </c>
      <c r="O4660" s="154"/>
      <c r="P4660" s="154"/>
    </row>
    <row r="4661" spans="3:16" hidden="1" outlineLevel="2">
      <c r="C4661" s="179">
        <v>4637</v>
      </c>
      <c r="D4661" s="195">
        <f t="shared" ca="1" si="364"/>
        <v>-1.0819292365982462</v>
      </c>
      <c r="E4661" s="195">
        <f t="shared" ca="1" si="360"/>
        <v>194.05722764212422</v>
      </c>
      <c r="F4661" s="195">
        <f t="shared" ca="1" si="361"/>
        <v>209.4919699842475</v>
      </c>
      <c r="G4661" s="195">
        <f t="shared" ca="1" si="362"/>
        <v>0</v>
      </c>
      <c r="H4661" s="195">
        <f t="shared" ca="1" si="363"/>
        <v>0</v>
      </c>
      <c r="O4661" s="154"/>
      <c r="P4661" s="154"/>
    </row>
    <row r="4662" spans="3:16" hidden="1" outlineLevel="2">
      <c r="C4662" s="179">
        <v>4638</v>
      </c>
      <c r="D4662" s="195">
        <f t="shared" ca="1" si="364"/>
        <v>0.32890612084702192</v>
      </c>
      <c r="E4662" s="195">
        <f t="shared" ca="1" si="360"/>
        <v>264.57791053363337</v>
      </c>
      <c r="F4662" s="195">
        <f t="shared" ca="1" si="361"/>
        <v>262.36915147992426</v>
      </c>
      <c r="G4662" s="195">
        <f t="shared" ca="1" si="362"/>
        <v>14.577910533633371</v>
      </c>
      <c r="H4662" s="195">
        <f t="shared" ca="1" si="363"/>
        <v>12.369151479924255</v>
      </c>
      <c r="O4662" s="154"/>
      <c r="P4662" s="154"/>
    </row>
    <row r="4663" spans="3:16" hidden="1" outlineLevel="2">
      <c r="C4663" s="179">
        <v>4639</v>
      </c>
      <c r="D4663" s="195">
        <f t="shared" ca="1" si="364"/>
        <v>0.58923563414128644</v>
      </c>
      <c r="E4663" s="195">
        <f t="shared" ca="1" si="360"/>
        <v>280.15254097665945</v>
      </c>
      <c r="F4663" s="195">
        <f t="shared" ca="1" si="361"/>
        <v>273.4946912108569</v>
      </c>
      <c r="G4663" s="195">
        <f t="shared" ca="1" si="362"/>
        <v>30.152540976659452</v>
      </c>
      <c r="H4663" s="195">
        <f t="shared" ca="1" si="363"/>
        <v>23.494691210856899</v>
      </c>
      <c r="O4663" s="154"/>
      <c r="P4663" s="154"/>
    </row>
    <row r="4664" spans="3:16" hidden="1" outlineLevel="2">
      <c r="C4664" s="179">
        <v>4640</v>
      </c>
      <c r="D4664" s="195">
        <f t="shared" ca="1" si="364"/>
        <v>-0.45473806785438808</v>
      </c>
      <c r="E4664" s="195">
        <f t="shared" ca="1" si="360"/>
        <v>222.72923547504863</v>
      </c>
      <c r="F4664" s="195">
        <f t="shared" ca="1" si="361"/>
        <v>231.5369950017184</v>
      </c>
      <c r="G4664" s="195">
        <f t="shared" ca="1" si="362"/>
        <v>0</v>
      </c>
      <c r="H4664" s="195">
        <f t="shared" ca="1" si="363"/>
        <v>0</v>
      </c>
      <c r="O4664" s="154"/>
      <c r="P4664" s="154"/>
    </row>
    <row r="4665" spans="3:16" hidden="1" outlineLevel="2">
      <c r="C4665" s="179">
        <v>4641</v>
      </c>
      <c r="D4665" s="195">
        <f t="shared" ca="1" si="364"/>
        <v>-2.5315394429825675</v>
      </c>
      <c r="E4665" s="195">
        <f t="shared" ca="1" si="360"/>
        <v>141.12570223957292</v>
      </c>
      <c r="F4665" s="195">
        <f t="shared" ca="1" si="361"/>
        <v>166.24002460579493</v>
      </c>
      <c r="G4665" s="195">
        <f t="shared" ca="1" si="362"/>
        <v>0</v>
      </c>
      <c r="H4665" s="195">
        <f t="shared" ca="1" si="363"/>
        <v>0</v>
      </c>
      <c r="O4665" s="154"/>
      <c r="P4665" s="154"/>
    </row>
    <row r="4666" spans="3:16" hidden="1" outlineLevel="2">
      <c r="C4666" s="179">
        <v>4642</v>
      </c>
      <c r="D4666" s="195">
        <f t="shared" ca="1" si="364"/>
        <v>-0.1631651513469714</v>
      </c>
      <c r="E4666" s="195">
        <f t="shared" ca="1" si="360"/>
        <v>237.46493897651382</v>
      </c>
      <c r="F4666" s="195">
        <f t="shared" ca="1" si="361"/>
        <v>242.56108442509301</v>
      </c>
      <c r="G4666" s="195">
        <f t="shared" ca="1" si="362"/>
        <v>0</v>
      </c>
      <c r="H4666" s="195">
        <f t="shared" ca="1" si="363"/>
        <v>0</v>
      </c>
      <c r="O4666" s="154"/>
      <c r="P4666" s="154"/>
    </row>
    <row r="4667" spans="3:16" hidden="1" outlineLevel="2">
      <c r="C4667" s="179">
        <v>4643</v>
      </c>
      <c r="D4667" s="195">
        <f t="shared" ca="1" si="364"/>
        <v>0.43883311677436559</v>
      </c>
      <c r="E4667" s="195">
        <f t="shared" ca="1" si="360"/>
        <v>271.04597375178508</v>
      </c>
      <c r="F4667" s="195">
        <f t="shared" ca="1" si="361"/>
        <v>267.01073649971323</v>
      </c>
      <c r="G4667" s="195">
        <f t="shared" ca="1" si="362"/>
        <v>21.045973751785084</v>
      </c>
      <c r="H4667" s="195">
        <f t="shared" ca="1" si="363"/>
        <v>17.010736499713232</v>
      </c>
      <c r="O4667" s="154"/>
      <c r="P4667" s="154"/>
    </row>
    <row r="4668" spans="3:16" hidden="1" outlineLevel="2">
      <c r="C4668" s="179">
        <v>4644</v>
      </c>
      <c r="D4668" s="195">
        <f t="shared" ca="1" si="364"/>
        <v>0.87556625493021634</v>
      </c>
      <c r="E4668" s="195">
        <f t="shared" ca="1" si="360"/>
        <v>298.34351979550053</v>
      </c>
      <c r="F4668" s="195">
        <f t="shared" ca="1" si="361"/>
        <v>286.27698679606175</v>
      </c>
      <c r="G4668" s="195">
        <f t="shared" ca="1" si="362"/>
        <v>48.343519795500526</v>
      </c>
      <c r="H4668" s="195">
        <f t="shared" ca="1" si="363"/>
        <v>36.276986796061749</v>
      </c>
      <c r="O4668" s="154"/>
      <c r="P4668" s="154"/>
    </row>
    <row r="4669" spans="3:16" hidden="1" outlineLevel="2">
      <c r="C4669" s="179">
        <v>4645</v>
      </c>
      <c r="D4669" s="195">
        <f t="shared" ca="1" si="364"/>
        <v>-0.99562899266870852</v>
      </c>
      <c r="E4669" s="195">
        <f t="shared" ca="1" si="360"/>
        <v>197.77195429583</v>
      </c>
      <c r="F4669" s="195">
        <f t="shared" ca="1" si="361"/>
        <v>212.39604609845432</v>
      </c>
      <c r="G4669" s="195">
        <f t="shared" ca="1" si="362"/>
        <v>0</v>
      </c>
      <c r="H4669" s="195">
        <f t="shared" ca="1" si="363"/>
        <v>0</v>
      </c>
      <c r="O4669" s="154"/>
      <c r="P4669" s="154"/>
    </row>
    <row r="4670" spans="3:16" hidden="1" outlineLevel="2">
      <c r="C4670" s="179">
        <v>4646</v>
      </c>
      <c r="D4670" s="195">
        <f t="shared" ca="1" si="364"/>
        <v>1.449407044509571</v>
      </c>
      <c r="E4670" s="195">
        <f t="shared" ca="1" si="360"/>
        <v>338.43342548065465</v>
      </c>
      <c r="F4670" s="195">
        <f t="shared" ca="1" si="361"/>
        <v>313.72074105064962</v>
      </c>
      <c r="G4670" s="195">
        <f t="shared" ca="1" si="362"/>
        <v>88.433425480654648</v>
      </c>
      <c r="H4670" s="195">
        <f t="shared" ca="1" si="363"/>
        <v>63.720741050649622</v>
      </c>
      <c r="O4670" s="154"/>
      <c r="P4670" s="154"/>
    </row>
    <row r="4671" spans="3:16" hidden="1" outlineLevel="2">
      <c r="C4671" s="179">
        <v>4647</v>
      </c>
      <c r="D4671" s="195">
        <f t="shared" ca="1" si="364"/>
        <v>0.52914511432730282</v>
      </c>
      <c r="E4671" s="195">
        <f t="shared" ca="1" si="360"/>
        <v>276.47804486831188</v>
      </c>
      <c r="F4671" s="195">
        <f t="shared" ca="1" si="361"/>
        <v>270.88547199373858</v>
      </c>
      <c r="G4671" s="195">
        <f t="shared" ca="1" si="362"/>
        <v>26.478044868311883</v>
      </c>
      <c r="H4671" s="195">
        <f t="shared" ca="1" si="363"/>
        <v>20.885471993738577</v>
      </c>
      <c r="O4671" s="154"/>
      <c r="P4671" s="154"/>
    </row>
    <row r="4672" spans="3:16" hidden="1" outlineLevel="2">
      <c r="C4672" s="179">
        <v>4648</v>
      </c>
      <c r="D4672" s="195">
        <f t="shared" ca="1" si="364"/>
        <v>-0.18400684409479404</v>
      </c>
      <c r="E4672" s="195">
        <f t="shared" ca="1" si="360"/>
        <v>236.38001436095672</v>
      </c>
      <c r="F4672" s="195">
        <f t="shared" ca="1" si="361"/>
        <v>241.75595077900456</v>
      </c>
      <c r="G4672" s="195">
        <f t="shared" ca="1" si="362"/>
        <v>0</v>
      </c>
      <c r="H4672" s="195">
        <f t="shared" ca="1" si="363"/>
        <v>0</v>
      </c>
      <c r="O4672" s="154"/>
      <c r="P4672" s="154"/>
    </row>
    <row r="4673" spans="3:16" hidden="1" outlineLevel="2">
      <c r="C4673" s="179">
        <v>4649</v>
      </c>
      <c r="D4673" s="195">
        <f t="shared" ca="1" si="364"/>
        <v>-1.6029533957270636</v>
      </c>
      <c r="E4673" s="195">
        <f t="shared" ca="1" si="360"/>
        <v>173.06650133609205</v>
      </c>
      <c r="F4673" s="195">
        <f t="shared" ca="1" si="361"/>
        <v>192.78348362999867</v>
      </c>
      <c r="G4673" s="195">
        <f t="shared" ca="1" si="362"/>
        <v>0</v>
      </c>
      <c r="H4673" s="195">
        <f t="shared" ca="1" si="363"/>
        <v>0</v>
      </c>
      <c r="O4673" s="154"/>
      <c r="P4673" s="154"/>
    </row>
    <row r="4674" spans="3:16" hidden="1" outlineLevel="2">
      <c r="C4674" s="179">
        <v>4650</v>
      </c>
      <c r="D4674" s="195">
        <f t="shared" ca="1" si="364"/>
        <v>8.6245539050981035E-2</v>
      </c>
      <c r="E4674" s="195">
        <f t="shared" ca="1" si="360"/>
        <v>250.84103927414793</v>
      </c>
      <c r="F4674" s="195">
        <f t="shared" ca="1" si="361"/>
        <v>252.40664164064131</v>
      </c>
      <c r="G4674" s="195">
        <f t="shared" ca="1" si="362"/>
        <v>0.84103927414793134</v>
      </c>
      <c r="H4674" s="195">
        <f t="shared" ca="1" si="363"/>
        <v>2.4066416406413111</v>
      </c>
      <c r="O4674" s="154"/>
      <c r="P4674" s="154"/>
    </row>
    <row r="4675" spans="3:16" hidden="1" outlineLevel="2">
      <c r="C4675" s="179">
        <v>4651</v>
      </c>
      <c r="D4675" s="195">
        <f t="shared" ca="1" si="364"/>
        <v>1.0714744200301998</v>
      </c>
      <c r="E4675" s="195">
        <f t="shared" ca="1" si="360"/>
        <v>311.46584053795408</v>
      </c>
      <c r="F4675" s="195">
        <f t="shared" ca="1" si="361"/>
        <v>295.36520475026288</v>
      </c>
      <c r="G4675" s="195">
        <f t="shared" ca="1" si="362"/>
        <v>61.46584053795408</v>
      </c>
      <c r="H4675" s="195">
        <f t="shared" ca="1" si="363"/>
        <v>45.365204750262876</v>
      </c>
      <c r="O4675" s="154"/>
      <c r="P4675" s="154"/>
    </row>
    <row r="4676" spans="3:16" hidden="1" outlineLevel="2">
      <c r="C4676" s="179">
        <v>4652</v>
      </c>
      <c r="D4676" s="195">
        <f t="shared" ca="1" si="364"/>
        <v>0.89631496460350413</v>
      </c>
      <c r="E4676" s="195">
        <f t="shared" ca="1" si="360"/>
        <v>299.7067182416215</v>
      </c>
      <c r="F4676" s="195">
        <f t="shared" ca="1" si="361"/>
        <v>287.22613083012857</v>
      </c>
      <c r="G4676" s="195">
        <f t="shared" ca="1" si="362"/>
        <v>49.706718241621502</v>
      </c>
      <c r="H4676" s="195">
        <f t="shared" ca="1" si="363"/>
        <v>37.226130830128568</v>
      </c>
      <c r="O4676" s="154"/>
      <c r="P4676" s="154"/>
    </row>
    <row r="4677" spans="3:16" hidden="1" outlineLevel="2">
      <c r="C4677" s="179">
        <v>4653</v>
      </c>
      <c r="D4677" s="195">
        <f t="shared" ca="1" si="364"/>
        <v>1.5000352119751392</v>
      </c>
      <c r="E4677" s="195">
        <f t="shared" ca="1" si="360"/>
        <v>342.21910868817395</v>
      </c>
      <c r="F4677" s="195">
        <f t="shared" ca="1" si="361"/>
        <v>316.26479353418381</v>
      </c>
      <c r="G4677" s="195">
        <f t="shared" ca="1" si="362"/>
        <v>92.219108688173947</v>
      </c>
      <c r="H4677" s="195">
        <f t="shared" ca="1" si="363"/>
        <v>66.264793534183809</v>
      </c>
      <c r="O4677" s="154"/>
      <c r="P4677" s="154"/>
    </row>
    <row r="4678" spans="3:16" hidden="1" outlineLevel="2">
      <c r="C4678" s="179">
        <v>4654</v>
      </c>
      <c r="D4678" s="195">
        <f t="shared" ca="1" si="364"/>
        <v>-0.81659574345125741</v>
      </c>
      <c r="E4678" s="195">
        <f t="shared" ca="1" si="360"/>
        <v>205.70663145320262</v>
      </c>
      <c r="F4678" s="195">
        <f t="shared" ca="1" si="361"/>
        <v>218.54969060683891</v>
      </c>
      <c r="G4678" s="195">
        <f t="shared" ca="1" si="362"/>
        <v>0</v>
      </c>
      <c r="H4678" s="195">
        <f t="shared" ca="1" si="363"/>
        <v>0</v>
      </c>
      <c r="O4678" s="154"/>
      <c r="P4678" s="154"/>
    </row>
    <row r="4679" spans="3:16" hidden="1" outlineLevel="2">
      <c r="C4679" s="179">
        <v>4655</v>
      </c>
      <c r="D4679" s="195">
        <f t="shared" ca="1" si="364"/>
        <v>-1.3392565784386075</v>
      </c>
      <c r="E4679" s="195">
        <f t="shared" ca="1" si="360"/>
        <v>183.38985632298036</v>
      </c>
      <c r="F4679" s="195">
        <f t="shared" ca="1" si="361"/>
        <v>201.06628187674889</v>
      </c>
      <c r="G4679" s="195">
        <f t="shared" ca="1" si="362"/>
        <v>0</v>
      </c>
      <c r="H4679" s="195">
        <f t="shared" ca="1" si="363"/>
        <v>0</v>
      </c>
      <c r="O4679" s="154"/>
      <c r="P4679" s="154"/>
    </row>
    <row r="4680" spans="3:16" hidden="1" outlineLevel="2">
      <c r="C4680" s="179">
        <v>4656</v>
      </c>
      <c r="D4680" s="195">
        <f t="shared" ca="1" si="364"/>
        <v>0.7759469032283024</v>
      </c>
      <c r="E4680" s="195">
        <f t="shared" ca="1" si="360"/>
        <v>291.8843432705084</v>
      </c>
      <c r="F4680" s="195">
        <f t="shared" ca="1" si="361"/>
        <v>281.76342444840373</v>
      </c>
      <c r="G4680" s="195">
        <f t="shared" ca="1" si="362"/>
        <v>41.884343270508396</v>
      </c>
      <c r="H4680" s="195">
        <f t="shared" ca="1" si="363"/>
        <v>31.763424448403725</v>
      </c>
      <c r="O4680" s="154"/>
      <c r="P4680" s="154"/>
    </row>
    <row r="4681" spans="3:16" hidden="1" outlineLevel="2">
      <c r="C4681" s="179">
        <v>4657</v>
      </c>
      <c r="D4681" s="195">
        <f t="shared" ca="1" si="364"/>
        <v>-1.0954053353249122</v>
      </c>
      <c r="E4681" s="195">
        <f t="shared" ca="1" si="360"/>
        <v>193.48349140529612</v>
      </c>
      <c r="F4681" s="195">
        <f t="shared" ca="1" si="361"/>
        <v>209.04208607445688</v>
      </c>
      <c r="G4681" s="195">
        <f t="shared" ca="1" si="362"/>
        <v>0</v>
      </c>
      <c r="H4681" s="195">
        <f t="shared" ca="1" si="363"/>
        <v>0</v>
      </c>
      <c r="O4681" s="154"/>
      <c r="P4681" s="154"/>
    </row>
    <row r="4682" spans="3:16" hidden="1" outlineLevel="2">
      <c r="C4682" s="179">
        <v>4658</v>
      </c>
      <c r="D4682" s="195">
        <f t="shared" ca="1" si="364"/>
        <v>0.33271146715862232</v>
      </c>
      <c r="E4682" s="195">
        <f t="shared" ca="1" si="360"/>
        <v>264.79921511564964</v>
      </c>
      <c r="F4682" s="195">
        <f t="shared" ca="1" si="361"/>
        <v>262.52847299303244</v>
      </c>
      <c r="G4682" s="195">
        <f t="shared" ca="1" si="362"/>
        <v>14.799215115649645</v>
      </c>
      <c r="H4682" s="195">
        <f t="shared" ca="1" si="363"/>
        <v>12.528472993032437</v>
      </c>
      <c r="O4682" s="154"/>
      <c r="P4682" s="154"/>
    </row>
    <row r="4683" spans="3:16" hidden="1" outlineLevel="2">
      <c r="C4683" s="179">
        <v>4659</v>
      </c>
      <c r="D4683" s="195">
        <f t="shared" ca="1" si="364"/>
        <v>-0.53758781320135285</v>
      </c>
      <c r="E4683" s="195">
        <f t="shared" ca="1" si="360"/>
        <v>218.71148784565241</v>
      </c>
      <c r="F4683" s="195">
        <f t="shared" ca="1" si="361"/>
        <v>228.49694746995544</v>
      </c>
      <c r="G4683" s="195">
        <f t="shared" ca="1" si="362"/>
        <v>0</v>
      </c>
      <c r="H4683" s="195">
        <f t="shared" ca="1" si="363"/>
        <v>0</v>
      </c>
      <c r="O4683" s="154"/>
      <c r="P4683" s="154"/>
    </row>
    <row r="4684" spans="3:16" hidden="1" outlineLevel="2">
      <c r="C4684" s="179">
        <v>4660</v>
      </c>
      <c r="D4684" s="195">
        <f t="shared" ca="1" si="364"/>
        <v>0.51639186571978402</v>
      </c>
      <c r="E4684" s="195">
        <f t="shared" ca="1" si="360"/>
        <v>275.70441323329982</v>
      </c>
      <c r="F4684" s="195">
        <f t="shared" ca="1" si="361"/>
        <v>270.33491730309964</v>
      </c>
      <c r="G4684" s="195">
        <f t="shared" ca="1" si="362"/>
        <v>25.704413233299817</v>
      </c>
      <c r="H4684" s="195">
        <f t="shared" ca="1" si="363"/>
        <v>20.334917303099644</v>
      </c>
      <c r="O4684" s="154"/>
      <c r="P4684" s="154"/>
    </row>
    <row r="4685" spans="3:16" hidden="1" outlineLevel="2">
      <c r="C4685" s="179">
        <v>4661</v>
      </c>
      <c r="D4685" s="195">
        <f t="shared" ca="1" si="364"/>
        <v>0.75364050328724463</v>
      </c>
      <c r="E4685" s="195">
        <f t="shared" ca="1" si="360"/>
        <v>290.45729870823016</v>
      </c>
      <c r="F4685" s="195">
        <f t="shared" ca="1" si="361"/>
        <v>280.76255541398194</v>
      </c>
      <c r="G4685" s="195">
        <f t="shared" ca="1" si="362"/>
        <v>40.457298708230155</v>
      </c>
      <c r="H4685" s="195">
        <f t="shared" ca="1" si="363"/>
        <v>30.762555413981943</v>
      </c>
      <c r="O4685" s="154"/>
      <c r="P4685" s="154"/>
    </row>
    <row r="4686" spans="3:16" hidden="1" outlineLevel="2">
      <c r="C4686" s="179">
        <v>4662</v>
      </c>
      <c r="D4686" s="195">
        <f t="shared" ca="1" si="364"/>
        <v>0.22845251917776413</v>
      </c>
      <c r="E4686" s="195">
        <f t="shared" ca="1" si="360"/>
        <v>258.80232165374866</v>
      </c>
      <c r="F4686" s="195">
        <f t="shared" ca="1" si="361"/>
        <v>258.19816522786118</v>
      </c>
      <c r="G4686" s="195">
        <f t="shared" ca="1" si="362"/>
        <v>8.8023216537486633</v>
      </c>
      <c r="H4686" s="195">
        <f t="shared" ca="1" si="363"/>
        <v>8.1981652278611818</v>
      </c>
      <c r="O4686" s="154"/>
      <c r="P4686" s="154"/>
    </row>
    <row r="4687" spans="3:16" hidden="1" outlineLevel="2">
      <c r="C4687" s="179">
        <v>4663</v>
      </c>
      <c r="D4687" s="195">
        <f t="shared" ca="1" si="364"/>
        <v>0.3031693467847964</v>
      </c>
      <c r="E4687" s="195">
        <f t="shared" ca="1" si="360"/>
        <v>263.08600466825641</v>
      </c>
      <c r="F4687" s="195">
        <f t="shared" ca="1" si="361"/>
        <v>261.29414451847566</v>
      </c>
      <c r="G4687" s="195">
        <f t="shared" ca="1" si="362"/>
        <v>13.086004668256408</v>
      </c>
      <c r="H4687" s="195">
        <f t="shared" ca="1" si="363"/>
        <v>11.294144518475662</v>
      </c>
      <c r="O4687" s="154"/>
      <c r="P4687" s="154"/>
    </row>
    <row r="4688" spans="3:16" hidden="1" outlineLevel="2">
      <c r="C4688" s="179">
        <v>4664</v>
      </c>
      <c r="D4688" s="195">
        <f t="shared" ca="1" si="364"/>
        <v>-0.41132263278449394</v>
      </c>
      <c r="E4688" s="195">
        <f t="shared" ca="1" si="360"/>
        <v>224.86402703950847</v>
      </c>
      <c r="F4688" s="195">
        <f t="shared" ca="1" si="361"/>
        <v>233.14617641620904</v>
      </c>
      <c r="G4688" s="195">
        <f t="shared" ca="1" si="362"/>
        <v>0</v>
      </c>
      <c r="H4688" s="195">
        <f t="shared" ca="1" si="363"/>
        <v>0</v>
      </c>
      <c r="O4688" s="154"/>
      <c r="P4688" s="154"/>
    </row>
    <row r="4689" spans="3:16" hidden="1" outlineLevel="2">
      <c r="C4689" s="179">
        <v>4665</v>
      </c>
      <c r="D4689" s="195">
        <f t="shared" ca="1" si="364"/>
        <v>-1.1819712809126946E-2</v>
      </c>
      <c r="E4689" s="195">
        <f t="shared" ca="1" si="360"/>
        <v>245.49410985067445</v>
      </c>
      <c r="F4689" s="195">
        <f t="shared" ca="1" si="361"/>
        <v>248.48869138270854</v>
      </c>
      <c r="G4689" s="195">
        <f t="shared" ca="1" si="362"/>
        <v>0</v>
      </c>
      <c r="H4689" s="195">
        <f t="shared" ca="1" si="363"/>
        <v>0</v>
      </c>
      <c r="O4689" s="154"/>
      <c r="P4689" s="154"/>
    </row>
    <row r="4690" spans="3:16" hidden="1" outlineLevel="2">
      <c r="C4690" s="179">
        <v>4666</v>
      </c>
      <c r="D4690" s="195">
        <f t="shared" ca="1" si="364"/>
        <v>2.1114513272212756</v>
      </c>
      <c r="E4690" s="195">
        <f t="shared" ca="1" si="360"/>
        <v>391.42303790423426</v>
      </c>
      <c r="F4690" s="195">
        <f t="shared" ca="1" si="361"/>
        <v>348.66707211379639</v>
      </c>
      <c r="G4690" s="195">
        <f t="shared" ca="1" si="362"/>
        <v>141.42303790423426</v>
      </c>
      <c r="H4690" s="195">
        <f t="shared" ca="1" si="363"/>
        <v>98.667072113796394</v>
      </c>
      <c r="O4690" s="154"/>
      <c r="P4690" s="154"/>
    </row>
    <row r="4691" spans="3:16" hidden="1" outlineLevel="2">
      <c r="C4691" s="179">
        <v>4667</v>
      </c>
      <c r="D4691" s="195">
        <f t="shared" ca="1" si="364"/>
        <v>0.97152937353811175</v>
      </c>
      <c r="E4691" s="195">
        <f t="shared" ca="1" si="360"/>
        <v>304.70075879514798</v>
      </c>
      <c r="F4691" s="195">
        <f t="shared" ca="1" si="361"/>
        <v>290.69324974426723</v>
      </c>
      <c r="G4691" s="195">
        <f t="shared" ca="1" si="362"/>
        <v>54.700758795147976</v>
      </c>
      <c r="H4691" s="195">
        <f t="shared" ca="1" si="363"/>
        <v>40.693249744267234</v>
      </c>
      <c r="O4691" s="154"/>
      <c r="P4691" s="154"/>
    </row>
    <row r="4692" spans="3:16" hidden="1" outlineLevel="2">
      <c r="C4692" s="179">
        <v>4668</v>
      </c>
      <c r="D4692" s="195">
        <f t="shared" ca="1" si="364"/>
        <v>-0.72408819401454227</v>
      </c>
      <c r="E4692" s="195">
        <f t="shared" ca="1" si="360"/>
        <v>209.93047291684658</v>
      </c>
      <c r="F4692" s="195">
        <f t="shared" ca="1" si="361"/>
        <v>221.79885362491771</v>
      </c>
      <c r="G4692" s="195">
        <f t="shared" ca="1" si="362"/>
        <v>0</v>
      </c>
      <c r="H4692" s="195">
        <f t="shared" ca="1" si="363"/>
        <v>0</v>
      </c>
      <c r="O4692" s="154"/>
      <c r="P4692" s="154"/>
    </row>
    <row r="4693" spans="3:16" hidden="1" outlineLevel="2">
      <c r="C4693" s="179">
        <v>4669</v>
      </c>
      <c r="D4693" s="195">
        <f t="shared" ca="1" si="364"/>
        <v>-1.0140467761676821</v>
      </c>
      <c r="E4693" s="195">
        <f t="shared" ca="1" si="360"/>
        <v>196.97325241127152</v>
      </c>
      <c r="F4693" s="195">
        <f t="shared" ca="1" si="361"/>
        <v>211.77291191623348</v>
      </c>
      <c r="G4693" s="195">
        <f t="shared" ca="1" si="362"/>
        <v>0</v>
      </c>
      <c r="H4693" s="195">
        <f t="shared" ca="1" si="363"/>
        <v>0</v>
      </c>
      <c r="O4693" s="154"/>
      <c r="P4693" s="154"/>
    </row>
    <row r="4694" spans="3:16" hidden="1" outlineLevel="2">
      <c r="C4694" s="179">
        <v>4670</v>
      </c>
      <c r="D4694" s="195">
        <f t="shared" ca="1" si="364"/>
        <v>-1.1455376808432058</v>
      </c>
      <c r="E4694" s="195">
        <f t="shared" ca="1" si="360"/>
        <v>191.36399171707967</v>
      </c>
      <c r="F4694" s="195">
        <f t="shared" ca="1" si="361"/>
        <v>207.37694161352889</v>
      </c>
      <c r="G4694" s="195">
        <f t="shared" ca="1" si="362"/>
        <v>0</v>
      </c>
      <c r="H4694" s="195">
        <f t="shared" ca="1" si="363"/>
        <v>0</v>
      </c>
      <c r="O4694" s="154"/>
      <c r="P4694" s="154"/>
    </row>
    <row r="4695" spans="3:16" hidden="1" outlineLevel="2">
      <c r="C4695" s="179">
        <v>4671</v>
      </c>
      <c r="D4695" s="195">
        <f t="shared" ca="1" si="364"/>
        <v>1.2570853895859313</v>
      </c>
      <c r="E4695" s="195">
        <f t="shared" ca="1" si="360"/>
        <v>324.43049204764833</v>
      </c>
      <c r="F4695" s="195">
        <f t="shared" ca="1" si="361"/>
        <v>304.24175502341672</v>
      </c>
      <c r="G4695" s="195">
        <f t="shared" ca="1" si="362"/>
        <v>74.430492047648329</v>
      </c>
      <c r="H4695" s="195">
        <f t="shared" ca="1" si="363"/>
        <v>54.241755023416715</v>
      </c>
      <c r="O4695" s="154"/>
      <c r="P4695" s="154"/>
    </row>
    <row r="4696" spans="3:16" hidden="1" outlineLevel="2">
      <c r="C4696" s="179">
        <v>4672</v>
      </c>
      <c r="D4696" s="195">
        <f t="shared" ca="1" si="364"/>
        <v>-0.378298914852712</v>
      </c>
      <c r="E4696" s="195">
        <f t="shared" ca="1" si="360"/>
        <v>226.50153550895803</v>
      </c>
      <c r="F4696" s="195">
        <f t="shared" ca="1" si="361"/>
        <v>234.37767630423139</v>
      </c>
      <c r="G4696" s="195">
        <f t="shared" ca="1" si="362"/>
        <v>0</v>
      </c>
      <c r="H4696" s="195">
        <f t="shared" ca="1" si="363"/>
        <v>0</v>
      </c>
      <c r="O4696" s="154"/>
      <c r="P4696" s="154"/>
    </row>
    <row r="4697" spans="3:16" hidden="1" outlineLevel="2">
      <c r="C4697" s="179">
        <v>4673</v>
      </c>
      <c r="D4697" s="195">
        <f t="shared" ca="1" si="364"/>
        <v>1.6555912786158002</v>
      </c>
      <c r="E4697" s="195">
        <f t="shared" ref="E4697:E4760" ca="1" si="365">$H$9 * EXP(($H$17 - $H$18 - ($H$11^2)/2)*$H$14 + $H$11*SQRT($H$14)*D4697)</f>
        <v>354.11768766840152</v>
      </c>
      <c r="F4697" s="195">
        <f t="shared" ref="F4697:F4760" ca="1" si="366">$H$9 * EXP(($H$17 - $H$18 - ($H$12^2)/2)*$H$14 + $H$12*SQRT($H$14)*D4697)</f>
        <v>324.21124426422386</v>
      </c>
      <c r="G4697" s="195">
        <f t="shared" ref="G4697:G4760" ca="1" si="367">MAX(E4697-$H$16, 0)</f>
        <v>104.11768766840152</v>
      </c>
      <c r="H4697" s="195">
        <f t="shared" ref="H4697:H4760" ca="1" si="368">MAX(F4697-$H$16, 0)</f>
        <v>74.211244264223865</v>
      </c>
      <c r="O4697" s="154"/>
      <c r="P4697" s="154"/>
    </row>
    <row r="4698" spans="3:16" hidden="1" outlineLevel="2">
      <c r="C4698" s="179">
        <v>4674</v>
      </c>
      <c r="D4698" s="195">
        <f t="shared" ref="D4698:D4761" ca="1" si="369">_xlfn.NORM.S.INV(RAND())</f>
        <v>1.2931227260500837</v>
      </c>
      <c r="E4698" s="195">
        <f t="shared" ca="1" si="365"/>
        <v>327.00951922104241</v>
      </c>
      <c r="F4698" s="195">
        <f t="shared" ca="1" si="366"/>
        <v>305.9958621209455</v>
      </c>
      <c r="G4698" s="195">
        <f t="shared" ca="1" si="367"/>
        <v>77.00951922104241</v>
      </c>
      <c r="H4698" s="195">
        <f t="shared" ca="1" si="368"/>
        <v>55.995862120945503</v>
      </c>
      <c r="O4698" s="154"/>
      <c r="P4698" s="154"/>
    </row>
    <row r="4699" spans="3:16" hidden="1" outlineLevel="2">
      <c r="C4699" s="179">
        <v>4675</v>
      </c>
      <c r="D4699" s="195">
        <f t="shared" ca="1" si="369"/>
        <v>-0.30747653791429058</v>
      </c>
      <c r="E4699" s="195">
        <f t="shared" ca="1" si="365"/>
        <v>230.0536428514562</v>
      </c>
      <c r="F4699" s="195">
        <f t="shared" ca="1" si="366"/>
        <v>237.0407184843354</v>
      </c>
      <c r="G4699" s="195">
        <f t="shared" ca="1" si="367"/>
        <v>0</v>
      </c>
      <c r="H4699" s="195">
        <f t="shared" ca="1" si="368"/>
        <v>0</v>
      </c>
      <c r="O4699" s="154"/>
      <c r="P4699" s="154"/>
    </row>
    <row r="4700" spans="3:16" hidden="1" outlineLevel="2">
      <c r="C4700" s="179">
        <v>4676</v>
      </c>
      <c r="D4700" s="195">
        <f t="shared" ca="1" si="369"/>
        <v>0.97365283707329187</v>
      </c>
      <c r="E4700" s="195">
        <f t="shared" ca="1" si="365"/>
        <v>304.84295261719296</v>
      </c>
      <c r="F4700" s="195">
        <f t="shared" ca="1" si="366"/>
        <v>290.79173902208618</v>
      </c>
      <c r="G4700" s="195">
        <f t="shared" ca="1" si="367"/>
        <v>54.842952617192964</v>
      </c>
      <c r="H4700" s="195">
        <f t="shared" ca="1" si="368"/>
        <v>40.791739022086176</v>
      </c>
      <c r="O4700" s="154"/>
      <c r="P4700" s="154"/>
    </row>
    <row r="4701" spans="3:16" hidden="1" outlineLevel="2">
      <c r="C4701" s="179">
        <v>4677</v>
      </c>
      <c r="D4701" s="195">
        <f t="shared" ca="1" si="369"/>
        <v>-0.19115554971138288</v>
      </c>
      <c r="E4701" s="195">
        <f t="shared" ca="1" si="365"/>
        <v>236.009027770649</v>
      </c>
      <c r="F4701" s="195">
        <f t="shared" ca="1" si="366"/>
        <v>241.48040573182641</v>
      </c>
      <c r="G4701" s="195">
        <f t="shared" ca="1" si="367"/>
        <v>0</v>
      </c>
      <c r="H4701" s="195">
        <f t="shared" ca="1" si="368"/>
        <v>0</v>
      </c>
      <c r="O4701" s="154"/>
      <c r="P4701" s="154"/>
    </row>
    <row r="4702" spans="3:16" hidden="1" outlineLevel="2">
      <c r="C4702" s="179">
        <v>4678</v>
      </c>
      <c r="D4702" s="195">
        <f t="shared" ca="1" si="369"/>
        <v>-0.99698797055905497</v>
      </c>
      <c r="E4702" s="195">
        <f t="shared" ca="1" si="365"/>
        <v>197.71291062792821</v>
      </c>
      <c r="F4702" s="195">
        <f t="shared" ca="1" si="366"/>
        <v>212.35000481931024</v>
      </c>
      <c r="G4702" s="195">
        <f t="shared" ca="1" si="367"/>
        <v>0</v>
      </c>
      <c r="H4702" s="195">
        <f t="shared" ca="1" si="368"/>
        <v>0</v>
      </c>
      <c r="O4702" s="154"/>
      <c r="P4702" s="154"/>
    </row>
    <row r="4703" spans="3:16" hidden="1" outlineLevel="2">
      <c r="C4703" s="179">
        <v>4679</v>
      </c>
      <c r="D4703" s="195">
        <f t="shared" ca="1" si="369"/>
        <v>0.84373161898324212</v>
      </c>
      <c r="E4703" s="195">
        <f t="shared" ca="1" si="365"/>
        <v>296.26401656390954</v>
      </c>
      <c r="F4703" s="195">
        <f t="shared" ca="1" si="366"/>
        <v>284.82681435724953</v>
      </c>
      <c r="G4703" s="195">
        <f t="shared" ca="1" si="367"/>
        <v>46.264016563909536</v>
      </c>
      <c r="H4703" s="195">
        <f t="shared" ca="1" si="368"/>
        <v>34.826814357249532</v>
      </c>
      <c r="O4703" s="154"/>
      <c r="P4703" s="154"/>
    </row>
    <row r="4704" spans="3:16" hidden="1" outlineLevel="2">
      <c r="C4704" s="179">
        <v>4680</v>
      </c>
      <c r="D4704" s="195">
        <f t="shared" ca="1" si="369"/>
        <v>-7.0827165927844493E-2</v>
      </c>
      <c r="E4704" s="195">
        <f t="shared" ca="1" si="365"/>
        <v>242.33185568981895</v>
      </c>
      <c r="F4704" s="195">
        <f t="shared" ca="1" si="366"/>
        <v>246.16056439655088</v>
      </c>
      <c r="G4704" s="195">
        <f t="shared" ca="1" si="367"/>
        <v>0</v>
      </c>
      <c r="H4704" s="195">
        <f t="shared" ca="1" si="368"/>
        <v>0</v>
      </c>
      <c r="O4704" s="154"/>
      <c r="P4704" s="154"/>
    </row>
    <row r="4705" spans="3:16" hidden="1" outlineLevel="2">
      <c r="C4705" s="179">
        <v>4681</v>
      </c>
      <c r="D4705" s="195">
        <f t="shared" ca="1" si="369"/>
        <v>-2.7281429889894016</v>
      </c>
      <c r="E4705" s="195">
        <f t="shared" ca="1" si="365"/>
        <v>135.15930434644076</v>
      </c>
      <c r="F4705" s="195">
        <f t="shared" ca="1" si="366"/>
        <v>161.10704140789116</v>
      </c>
      <c r="G4705" s="195">
        <f t="shared" ca="1" si="367"/>
        <v>0</v>
      </c>
      <c r="H4705" s="195">
        <f t="shared" ca="1" si="368"/>
        <v>0</v>
      </c>
      <c r="O4705" s="154"/>
      <c r="P4705" s="154"/>
    </row>
    <row r="4706" spans="3:16" hidden="1" outlineLevel="2">
      <c r="C4706" s="179">
        <v>4682</v>
      </c>
      <c r="D4706" s="195">
        <f t="shared" ca="1" si="369"/>
        <v>2.1859856876062058</v>
      </c>
      <c r="E4706" s="195">
        <f t="shared" ca="1" si="365"/>
        <v>397.88590041734153</v>
      </c>
      <c r="F4706" s="195">
        <f t="shared" ca="1" si="366"/>
        <v>352.83756708229083</v>
      </c>
      <c r="G4706" s="195">
        <f t="shared" ca="1" si="367"/>
        <v>147.88590041734153</v>
      </c>
      <c r="H4706" s="195">
        <f t="shared" ca="1" si="368"/>
        <v>102.83756708229083</v>
      </c>
      <c r="O4706" s="154"/>
      <c r="P4706" s="154"/>
    </row>
    <row r="4707" spans="3:16" hidden="1" outlineLevel="2">
      <c r="C4707" s="179">
        <v>4683</v>
      </c>
      <c r="D4707" s="195">
        <f t="shared" ca="1" si="369"/>
        <v>-2.4302951926086149</v>
      </c>
      <c r="E4707" s="195">
        <f t="shared" ca="1" si="365"/>
        <v>144.30021398168287</v>
      </c>
      <c r="F4707" s="195">
        <f t="shared" ca="1" si="366"/>
        <v>168.94680810233507</v>
      </c>
      <c r="G4707" s="195">
        <f t="shared" ca="1" si="367"/>
        <v>0</v>
      </c>
      <c r="H4707" s="195">
        <f t="shared" ca="1" si="368"/>
        <v>0</v>
      </c>
      <c r="O4707" s="154"/>
      <c r="P4707" s="154"/>
    </row>
    <row r="4708" spans="3:16" hidden="1" outlineLevel="2">
      <c r="C4708" s="179">
        <v>4684</v>
      </c>
      <c r="D4708" s="195">
        <f t="shared" ca="1" si="369"/>
        <v>-2.0305206333231207</v>
      </c>
      <c r="E4708" s="195">
        <f t="shared" ca="1" si="365"/>
        <v>157.54839663995713</v>
      </c>
      <c r="F4708" s="195">
        <f t="shared" ca="1" si="366"/>
        <v>180.07239561869241</v>
      </c>
      <c r="G4708" s="195">
        <f t="shared" ca="1" si="367"/>
        <v>0</v>
      </c>
      <c r="H4708" s="195">
        <f t="shared" ca="1" si="368"/>
        <v>0</v>
      </c>
      <c r="O4708" s="154"/>
      <c r="P4708" s="154"/>
    </row>
    <row r="4709" spans="3:16" hidden="1" outlineLevel="2">
      <c r="C4709" s="179">
        <v>4685</v>
      </c>
      <c r="D4709" s="195">
        <f t="shared" ca="1" si="369"/>
        <v>1.5801899927511245</v>
      </c>
      <c r="E4709" s="195">
        <f t="shared" ca="1" si="365"/>
        <v>348.29940304746049</v>
      </c>
      <c r="F4709" s="195">
        <f t="shared" ca="1" si="366"/>
        <v>320.33480389462778</v>
      </c>
      <c r="G4709" s="195">
        <f t="shared" ca="1" si="367"/>
        <v>98.299403047460487</v>
      </c>
      <c r="H4709" s="195">
        <f t="shared" ca="1" si="368"/>
        <v>70.334803894627782</v>
      </c>
      <c r="O4709" s="154"/>
      <c r="P4709" s="154"/>
    </row>
    <row r="4710" spans="3:16" hidden="1" outlineLevel="2">
      <c r="C4710" s="179">
        <v>4686</v>
      </c>
      <c r="D4710" s="195">
        <f t="shared" ca="1" si="369"/>
        <v>2.5292720544474026E-2</v>
      </c>
      <c r="E4710" s="195">
        <f t="shared" ca="1" si="365"/>
        <v>247.50409772622177</v>
      </c>
      <c r="F4710" s="195">
        <f t="shared" ca="1" si="366"/>
        <v>249.96422103610882</v>
      </c>
      <c r="G4710" s="195">
        <f t="shared" ca="1" si="367"/>
        <v>0</v>
      </c>
      <c r="H4710" s="195">
        <f t="shared" ca="1" si="368"/>
        <v>0</v>
      </c>
      <c r="O4710" s="154"/>
      <c r="P4710" s="154"/>
    </row>
    <row r="4711" spans="3:16" hidden="1" outlineLevel="2">
      <c r="C4711" s="179">
        <v>4687</v>
      </c>
      <c r="D4711" s="195">
        <f t="shared" ca="1" si="369"/>
        <v>-0.69308692738140554</v>
      </c>
      <c r="E4711" s="195">
        <f t="shared" ca="1" si="365"/>
        <v>211.36528796078227</v>
      </c>
      <c r="F4711" s="195">
        <f t="shared" ca="1" si="366"/>
        <v>222.89848906771562</v>
      </c>
      <c r="G4711" s="195">
        <f t="shared" ca="1" si="367"/>
        <v>0</v>
      </c>
      <c r="H4711" s="195">
        <f t="shared" ca="1" si="368"/>
        <v>0</v>
      </c>
      <c r="O4711" s="154"/>
      <c r="P4711" s="154"/>
    </row>
    <row r="4712" spans="3:16" hidden="1" outlineLevel="2">
      <c r="C4712" s="179">
        <v>4688</v>
      </c>
      <c r="D4712" s="195">
        <f t="shared" ca="1" si="369"/>
        <v>-4.9262862050030103E-2</v>
      </c>
      <c r="E4712" s="195">
        <f t="shared" ca="1" si="365"/>
        <v>243.48275220009126</v>
      </c>
      <c r="F4712" s="195">
        <f t="shared" ca="1" si="366"/>
        <v>247.00883961955543</v>
      </c>
      <c r="G4712" s="195">
        <f t="shared" ca="1" si="367"/>
        <v>0</v>
      </c>
      <c r="H4712" s="195">
        <f t="shared" ca="1" si="368"/>
        <v>0</v>
      </c>
      <c r="O4712" s="154"/>
      <c r="P4712" s="154"/>
    </row>
    <row r="4713" spans="3:16" hidden="1" outlineLevel="2">
      <c r="C4713" s="179">
        <v>4689</v>
      </c>
      <c r="D4713" s="195">
        <f t="shared" ca="1" si="369"/>
        <v>-0.90453910470412313</v>
      </c>
      <c r="E4713" s="195">
        <f t="shared" ca="1" si="365"/>
        <v>201.77001283097596</v>
      </c>
      <c r="F4713" s="195">
        <f t="shared" ca="1" si="366"/>
        <v>215.50498004993727</v>
      </c>
      <c r="G4713" s="195">
        <f t="shared" ca="1" si="367"/>
        <v>0</v>
      </c>
      <c r="H4713" s="195">
        <f t="shared" ca="1" si="368"/>
        <v>0</v>
      </c>
      <c r="O4713" s="154"/>
      <c r="P4713" s="154"/>
    </row>
    <row r="4714" spans="3:16" hidden="1" outlineLevel="2">
      <c r="C4714" s="179">
        <v>4690</v>
      </c>
      <c r="D4714" s="195">
        <f t="shared" ca="1" si="369"/>
        <v>-1.0144256803438296</v>
      </c>
      <c r="E4714" s="195">
        <f t="shared" ca="1" si="365"/>
        <v>196.95685483577674</v>
      </c>
      <c r="F4714" s="195">
        <f t="shared" ca="1" si="366"/>
        <v>211.76011155245598</v>
      </c>
      <c r="G4714" s="195">
        <f t="shared" ca="1" si="367"/>
        <v>0</v>
      </c>
      <c r="H4714" s="195">
        <f t="shared" ca="1" si="368"/>
        <v>0</v>
      </c>
      <c r="O4714" s="154"/>
      <c r="P4714" s="154"/>
    </row>
    <row r="4715" spans="3:16" hidden="1" outlineLevel="2">
      <c r="C4715" s="179">
        <v>4691</v>
      </c>
      <c r="D4715" s="195">
        <f t="shared" ca="1" si="369"/>
        <v>-2.8082842073481617E-2</v>
      </c>
      <c r="E4715" s="195">
        <f t="shared" ca="1" si="365"/>
        <v>244.61845982304453</v>
      </c>
      <c r="F4715" s="195">
        <f t="shared" ca="1" si="366"/>
        <v>247.84484370777005</v>
      </c>
      <c r="G4715" s="195">
        <f t="shared" ca="1" si="367"/>
        <v>0</v>
      </c>
      <c r="H4715" s="195">
        <f t="shared" ca="1" si="368"/>
        <v>0</v>
      </c>
      <c r="O4715" s="154"/>
      <c r="P4715" s="154"/>
    </row>
    <row r="4716" spans="3:16" hidden="1" outlineLevel="2">
      <c r="C4716" s="179">
        <v>4692</v>
      </c>
      <c r="D4716" s="195">
        <f t="shared" ca="1" si="369"/>
        <v>-0.85122739657374524</v>
      </c>
      <c r="E4716" s="195">
        <f t="shared" ca="1" si="365"/>
        <v>204.14732551458215</v>
      </c>
      <c r="F4716" s="195">
        <f t="shared" ca="1" si="366"/>
        <v>217.34559787513695</v>
      </c>
      <c r="G4716" s="195">
        <f t="shared" ca="1" si="367"/>
        <v>0</v>
      </c>
      <c r="H4716" s="195">
        <f t="shared" ca="1" si="368"/>
        <v>0</v>
      </c>
      <c r="O4716" s="154"/>
      <c r="P4716" s="154"/>
    </row>
    <row r="4717" spans="3:16" hidden="1" outlineLevel="2">
      <c r="C4717" s="179">
        <v>4693</v>
      </c>
      <c r="D4717" s="195">
        <f t="shared" ca="1" si="369"/>
        <v>-0.48922122985101019</v>
      </c>
      <c r="E4717" s="195">
        <f t="shared" ca="1" si="365"/>
        <v>221.04810584775248</v>
      </c>
      <c r="F4717" s="195">
        <f t="shared" ca="1" si="366"/>
        <v>230.2668037125639</v>
      </c>
      <c r="G4717" s="195">
        <f t="shared" ca="1" si="367"/>
        <v>0</v>
      </c>
      <c r="H4717" s="195">
        <f t="shared" ca="1" si="368"/>
        <v>0</v>
      </c>
      <c r="O4717" s="154"/>
      <c r="P4717" s="154"/>
    </row>
    <row r="4718" spans="3:16" hidden="1" outlineLevel="2">
      <c r="C4718" s="179">
        <v>4694</v>
      </c>
      <c r="D4718" s="195">
        <f t="shared" ca="1" si="369"/>
        <v>1.1917973821049603</v>
      </c>
      <c r="E4718" s="195">
        <f t="shared" ca="1" si="365"/>
        <v>319.80982220241435</v>
      </c>
      <c r="F4718" s="195">
        <f t="shared" ca="1" si="366"/>
        <v>301.08945029613238</v>
      </c>
      <c r="G4718" s="195">
        <f t="shared" ca="1" si="367"/>
        <v>69.809822202414352</v>
      </c>
      <c r="H4718" s="195">
        <f t="shared" ca="1" si="368"/>
        <v>51.089450296132384</v>
      </c>
      <c r="O4718" s="154"/>
      <c r="P4718" s="154"/>
    </row>
    <row r="4719" spans="3:16" hidden="1" outlineLevel="2">
      <c r="C4719" s="179">
        <v>4695</v>
      </c>
      <c r="D4719" s="195">
        <f t="shared" ca="1" si="369"/>
        <v>-1.2439636013051993</v>
      </c>
      <c r="E4719" s="195">
        <f t="shared" ca="1" si="365"/>
        <v>187.27003475561702</v>
      </c>
      <c r="F4719" s="195">
        <f t="shared" ca="1" si="366"/>
        <v>204.14621298357221</v>
      </c>
      <c r="G4719" s="195">
        <f t="shared" ca="1" si="367"/>
        <v>0</v>
      </c>
      <c r="H4719" s="195">
        <f t="shared" ca="1" si="368"/>
        <v>0</v>
      </c>
      <c r="O4719" s="154"/>
      <c r="P4719" s="154"/>
    </row>
    <row r="4720" spans="3:16" hidden="1" outlineLevel="2">
      <c r="C4720" s="179">
        <v>4696</v>
      </c>
      <c r="D4720" s="195">
        <f t="shared" ca="1" si="369"/>
        <v>-0.88169495216636673</v>
      </c>
      <c r="E4720" s="195">
        <f t="shared" ca="1" si="365"/>
        <v>202.78528646308263</v>
      </c>
      <c r="F4720" s="195">
        <f t="shared" ca="1" si="366"/>
        <v>216.29177141199057</v>
      </c>
      <c r="G4720" s="195">
        <f t="shared" ca="1" si="367"/>
        <v>0</v>
      </c>
      <c r="H4720" s="195">
        <f t="shared" ca="1" si="368"/>
        <v>0</v>
      </c>
      <c r="O4720" s="154"/>
      <c r="P4720" s="154"/>
    </row>
    <row r="4721" spans="3:16" hidden="1" outlineLevel="2">
      <c r="C4721" s="179">
        <v>4697</v>
      </c>
      <c r="D4721" s="195">
        <f t="shared" ca="1" si="369"/>
        <v>-0.74917427366229605</v>
      </c>
      <c r="E4721" s="195">
        <f t="shared" ca="1" si="365"/>
        <v>208.77656002315391</v>
      </c>
      <c r="F4721" s="195">
        <f t="shared" ca="1" si="366"/>
        <v>220.91300601998449</v>
      </c>
      <c r="G4721" s="195">
        <f t="shared" ca="1" si="367"/>
        <v>0</v>
      </c>
      <c r="H4721" s="195">
        <f t="shared" ca="1" si="368"/>
        <v>0</v>
      </c>
      <c r="O4721" s="154"/>
      <c r="P4721" s="154"/>
    </row>
    <row r="4722" spans="3:16" hidden="1" outlineLevel="2">
      <c r="C4722" s="179">
        <v>4698</v>
      </c>
      <c r="D4722" s="195">
        <f t="shared" ca="1" si="369"/>
        <v>2.3862651051508434</v>
      </c>
      <c r="E4722" s="195">
        <f t="shared" ca="1" si="365"/>
        <v>415.78562877108965</v>
      </c>
      <c r="F4722" s="195">
        <f t="shared" ca="1" si="366"/>
        <v>364.29277878700083</v>
      </c>
      <c r="G4722" s="195">
        <f t="shared" ca="1" si="367"/>
        <v>165.78562877108965</v>
      </c>
      <c r="H4722" s="195">
        <f t="shared" ca="1" si="368"/>
        <v>114.29277878700083</v>
      </c>
      <c r="O4722" s="154"/>
      <c r="P4722" s="154"/>
    </row>
    <row r="4723" spans="3:16" hidden="1" outlineLevel="2">
      <c r="C4723" s="179">
        <v>4699</v>
      </c>
      <c r="D4723" s="195">
        <f t="shared" ca="1" si="369"/>
        <v>-0.21852341823476176</v>
      </c>
      <c r="E4723" s="195">
        <f t="shared" ca="1" si="365"/>
        <v>234.594128330453</v>
      </c>
      <c r="F4723" s="195">
        <f t="shared" ca="1" si="366"/>
        <v>240.42841768598424</v>
      </c>
      <c r="G4723" s="195">
        <f t="shared" ca="1" si="367"/>
        <v>0</v>
      </c>
      <c r="H4723" s="195">
        <f t="shared" ca="1" si="368"/>
        <v>0</v>
      </c>
      <c r="O4723" s="154"/>
      <c r="P4723" s="154"/>
    </row>
    <row r="4724" spans="3:16" hidden="1" outlineLevel="2">
      <c r="C4724" s="179">
        <v>4700</v>
      </c>
      <c r="D4724" s="195">
        <f t="shared" ca="1" si="369"/>
        <v>-0.40737404656227078</v>
      </c>
      <c r="E4724" s="195">
        <f t="shared" ca="1" si="365"/>
        <v>225.05919614961024</v>
      </c>
      <c r="F4724" s="195">
        <f t="shared" ca="1" si="366"/>
        <v>233.29308336908136</v>
      </c>
      <c r="G4724" s="195">
        <f t="shared" ca="1" si="367"/>
        <v>0</v>
      </c>
      <c r="H4724" s="195">
        <f t="shared" ca="1" si="368"/>
        <v>0</v>
      </c>
      <c r="O4724" s="154"/>
      <c r="P4724" s="154"/>
    </row>
    <row r="4725" spans="3:16" hidden="1" outlineLevel="2">
      <c r="C4725" s="179">
        <v>4701</v>
      </c>
      <c r="D4725" s="195">
        <f t="shared" ca="1" si="369"/>
        <v>-0.40942420959304987</v>
      </c>
      <c r="E4725" s="195">
        <f t="shared" ca="1" si="365"/>
        <v>224.95784039320469</v>
      </c>
      <c r="F4725" s="195">
        <f t="shared" ca="1" si="366"/>
        <v>233.21679560597147</v>
      </c>
      <c r="G4725" s="195">
        <f t="shared" ca="1" si="367"/>
        <v>0</v>
      </c>
      <c r="H4725" s="195">
        <f t="shared" ca="1" si="368"/>
        <v>0</v>
      </c>
      <c r="O4725" s="154"/>
      <c r="P4725" s="154"/>
    </row>
    <row r="4726" spans="3:16" hidden="1" outlineLevel="2">
      <c r="C4726" s="179">
        <v>4702</v>
      </c>
      <c r="D4726" s="195">
        <f t="shared" ca="1" si="369"/>
        <v>1.4386293735264377</v>
      </c>
      <c r="E4726" s="195">
        <f t="shared" ca="1" si="365"/>
        <v>337.63295534869206</v>
      </c>
      <c r="F4726" s="195">
        <f t="shared" ca="1" si="366"/>
        <v>313.18181336360078</v>
      </c>
      <c r="G4726" s="195">
        <f t="shared" ca="1" si="367"/>
        <v>87.632955348692064</v>
      </c>
      <c r="H4726" s="195">
        <f t="shared" ca="1" si="368"/>
        <v>63.181813363600781</v>
      </c>
      <c r="O4726" s="154"/>
      <c r="P4726" s="154"/>
    </row>
    <row r="4727" spans="3:16" hidden="1" outlineLevel="2">
      <c r="C4727" s="179">
        <v>4703</v>
      </c>
      <c r="D4727" s="195">
        <f t="shared" ca="1" si="369"/>
        <v>-1.0264522922137569</v>
      </c>
      <c r="E4727" s="195">
        <f t="shared" ca="1" si="365"/>
        <v>196.43709610475022</v>
      </c>
      <c r="F4727" s="195">
        <f t="shared" ca="1" si="366"/>
        <v>211.3542232426737</v>
      </c>
      <c r="G4727" s="195">
        <f t="shared" ca="1" si="367"/>
        <v>0</v>
      </c>
      <c r="H4727" s="195">
        <f t="shared" ca="1" si="368"/>
        <v>0</v>
      </c>
      <c r="O4727" s="154"/>
      <c r="P4727" s="154"/>
    </row>
    <row r="4728" spans="3:16" hidden="1" outlineLevel="2">
      <c r="C4728" s="179">
        <v>4704</v>
      </c>
      <c r="D4728" s="195">
        <f t="shared" ca="1" si="369"/>
        <v>-3.130110221050459E-2</v>
      </c>
      <c r="E4728" s="195">
        <f t="shared" ca="1" si="365"/>
        <v>244.44555070093111</v>
      </c>
      <c r="F4728" s="195">
        <f t="shared" ca="1" si="366"/>
        <v>247.71763255370891</v>
      </c>
      <c r="G4728" s="195">
        <f t="shared" ca="1" si="367"/>
        <v>0</v>
      </c>
      <c r="H4728" s="195">
        <f t="shared" ca="1" si="368"/>
        <v>0</v>
      </c>
      <c r="O4728" s="154"/>
      <c r="P4728" s="154"/>
    </row>
    <row r="4729" spans="3:16" hidden="1" outlineLevel="2">
      <c r="C4729" s="179">
        <v>4705</v>
      </c>
      <c r="D4729" s="195">
        <f t="shared" ca="1" si="369"/>
        <v>-5.5694373221249142E-2</v>
      </c>
      <c r="E4729" s="195">
        <f t="shared" ca="1" si="365"/>
        <v>243.13892875805715</v>
      </c>
      <c r="F4729" s="195">
        <f t="shared" ca="1" si="366"/>
        <v>246.75553775502487</v>
      </c>
      <c r="G4729" s="195">
        <f t="shared" ca="1" si="367"/>
        <v>0</v>
      </c>
      <c r="H4729" s="195">
        <f t="shared" ca="1" si="368"/>
        <v>0</v>
      </c>
      <c r="O4729" s="154"/>
      <c r="P4729" s="154"/>
    </row>
    <row r="4730" spans="3:16" hidden="1" outlineLevel="2">
      <c r="C4730" s="179">
        <v>4706</v>
      </c>
      <c r="D4730" s="195">
        <f t="shared" ca="1" si="369"/>
        <v>1.6237637892059433</v>
      </c>
      <c r="E4730" s="195">
        <f t="shared" ca="1" si="365"/>
        <v>351.6499815079207</v>
      </c>
      <c r="F4730" s="195">
        <f t="shared" ca="1" si="366"/>
        <v>322.56927877704697</v>
      </c>
      <c r="G4730" s="195">
        <f t="shared" ca="1" si="367"/>
        <v>101.6499815079207</v>
      </c>
      <c r="H4730" s="195">
        <f t="shared" ca="1" si="368"/>
        <v>72.569278777046975</v>
      </c>
      <c r="O4730" s="154"/>
      <c r="P4730" s="154"/>
    </row>
    <row r="4731" spans="3:16" hidden="1" outlineLevel="2">
      <c r="C4731" s="179">
        <v>4707</v>
      </c>
      <c r="D4731" s="195">
        <f t="shared" ca="1" si="369"/>
        <v>-0.16703064578194052</v>
      </c>
      <c r="E4731" s="195">
        <f t="shared" ca="1" si="365"/>
        <v>237.26334330398998</v>
      </c>
      <c r="F4731" s="195">
        <f t="shared" ca="1" si="366"/>
        <v>242.41155456813723</v>
      </c>
      <c r="G4731" s="195">
        <f t="shared" ca="1" si="367"/>
        <v>0</v>
      </c>
      <c r="H4731" s="195">
        <f t="shared" ca="1" si="368"/>
        <v>0</v>
      </c>
      <c r="O4731" s="154"/>
      <c r="P4731" s="154"/>
    </row>
    <row r="4732" spans="3:16" hidden="1" outlineLevel="2">
      <c r="C4732" s="179">
        <v>4708</v>
      </c>
      <c r="D4732" s="195">
        <f t="shared" ca="1" si="369"/>
        <v>-0.33809221889483276</v>
      </c>
      <c r="E4732" s="195">
        <f t="shared" ca="1" si="365"/>
        <v>228.51132376952151</v>
      </c>
      <c r="F4732" s="195">
        <f t="shared" ca="1" si="366"/>
        <v>235.88582377675806</v>
      </c>
      <c r="G4732" s="195">
        <f t="shared" ca="1" si="367"/>
        <v>0</v>
      </c>
      <c r="H4732" s="195">
        <f t="shared" ca="1" si="368"/>
        <v>0</v>
      </c>
      <c r="O4732" s="154"/>
      <c r="P4732" s="154"/>
    </row>
    <row r="4733" spans="3:16" hidden="1" outlineLevel="2">
      <c r="C4733" s="179">
        <v>4709</v>
      </c>
      <c r="D4733" s="195">
        <f t="shared" ca="1" si="369"/>
        <v>-0.94767557078111986</v>
      </c>
      <c r="E4733" s="195">
        <f t="shared" ca="1" si="365"/>
        <v>199.86671913231928</v>
      </c>
      <c r="F4733" s="195">
        <f t="shared" ca="1" si="366"/>
        <v>214.02708335039975</v>
      </c>
      <c r="G4733" s="195">
        <f t="shared" ca="1" si="367"/>
        <v>0</v>
      </c>
      <c r="H4733" s="195">
        <f t="shared" ca="1" si="368"/>
        <v>0</v>
      </c>
      <c r="O4733" s="154"/>
      <c r="P4733" s="154"/>
    </row>
    <row r="4734" spans="3:16" hidden="1" outlineLevel="2">
      <c r="C4734" s="179">
        <v>4710</v>
      </c>
      <c r="D4734" s="195">
        <f t="shared" ca="1" si="369"/>
        <v>-0.60451723038622107</v>
      </c>
      <c r="E4734" s="195">
        <f t="shared" ca="1" si="365"/>
        <v>215.5187712200476</v>
      </c>
      <c r="F4734" s="195">
        <f t="shared" ca="1" si="366"/>
        <v>226.07024435952889</v>
      </c>
      <c r="G4734" s="195">
        <f t="shared" ca="1" si="367"/>
        <v>0</v>
      </c>
      <c r="H4734" s="195">
        <f t="shared" ca="1" si="368"/>
        <v>0</v>
      </c>
      <c r="O4734" s="154"/>
      <c r="P4734" s="154"/>
    </row>
    <row r="4735" spans="3:16" hidden="1" outlineLevel="2">
      <c r="C4735" s="179">
        <v>4711</v>
      </c>
      <c r="D4735" s="195">
        <f t="shared" ca="1" si="369"/>
        <v>-0.73022780045958646</v>
      </c>
      <c r="E4735" s="195">
        <f t="shared" ca="1" si="365"/>
        <v>209.64747437717341</v>
      </c>
      <c r="F4735" s="195">
        <f t="shared" ca="1" si="366"/>
        <v>221.58172213949322</v>
      </c>
      <c r="G4735" s="195">
        <f t="shared" ca="1" si="367"/>
        <v>0</v>
      </c>
      <c r="H4735" s="195">
        <f t="shared" ca="1" si="368"/>
        <v>0</v>
      </c>
      <c r="O4735" s="154"/>
      <c r="P4735" s="154"/>
    </row>
    <row r="4736" spans="3:16" hidden="1" outlineLevel="2">
      <c r="C4736" s="179">
        <v>4712</v>
      </c>
      <c r="D4736" s="195">
        <f t="shared" ca="1" si="369"/>
        <v>-0.15684044386785792</v>
      </c>
      <c r="E4736" s="195">
        <f t="shared" ca="1" si="365"/>
        <v>237.79515854075663</v>
      </c>
      <c r="F4736" s="195">
        <f t="shared" ca="1" si="366"/>
        <v>242.80594356486034</v>
      </c>
      <c r="G4736" s="195">
        <f t="shared" ca="1" si="367"/>
        <v>0</v>
      </c>
      <c r="H4736" s="195">
        <f t="shared" ca="1" si="368"/>
        <v>0</v>
      </c>
      <c r="O4736" s="154"/>
      <c r="P4736" s="154"/>
    </row>
    <row r="4737" spans="3:16" hidden="1" outlineLevel="2">
      <c r="C4737" s="179">
        <v>4713</v>
      </c>
      <c r="D4737" s="195">
        <f t="shared" ca="1" si="369"/>
        <v>0.57994375660518205</v>
      </c>
      <c r="E4737" s="195">
        <f t="shared" ca="1" si="365"/>
        <v>279.58117303964133</v>
      </c>
      <c r="F4737" s="195">
        <f t="shared" ca="1" si="366"/>
        <v>273.08958754271885</v>
      </c>
      <c r="G4737" s="195">
        <f t="shared" ca="1" si="367"/>
        <v>29.581173039641328</v>
      </c>
      <c r="H4737" s="195">
        <f t="shared" ca="1" si="368"/>
        <v>23.089587542718846</v>
      </c>
      <c r="O4737" s="154"/>
      <c r="P4737" s="154"/>
    </row>
    <row r="4738" spans="3:16" hidden="1" outlineLevel="2">
      <c r="C4738" s="179">
        <v>4714</v>
      </c>
      <c r="D4738" s="195">
        <f t="shared" ca="1" si="369"/>
        <v>1.0273282745853478</v>
      </c>
      <c r="E4738" s="195">
        <f t="shared" ca="1" si="365"/>
        <v>308.45935068361973</v>
      </c>
      <c r="F4738" s="195">
        <f t="shared" ca="1" si="366"/>
        <v>293.29239524233407</v>
      </c>
      <c r="G4738" s="195">
        <f t="shared" ca="1" si="367"/>
        <v>58.459350683619732</v>
      </c>
      <c r="H4738" s="195">
        <f t="shared" ca="1" si="368"/>
        <v>43.292395242334067</v>
      </c>
      <c r="O4738" s="154"/>
      <c r="P4738" s="154"/>
    </row>
    <row r="4739" spans="3:16" hidden="1" outlineLevel="2">
      <c r="C4739" s="179">
        <v>4715</v>
      </c>
      <c r="D4739" s="195">
        <f t="shared" ca="1" si="369"/>
        <v>1.4266739512329421</v>
      </c>
      <c r="E4739" s="195">
        <f t="shared" ca="1" si="365"/>
        <v>336.74722700232468</v>
      </c>
      <c r="F4739" s="195">
        <f t="shared" ca="1" si="366"/>
        <v>312.58507630207265</v>
      </c>
      <c r="G4739" s="195">
        <f t="shared" ca="1" si="367"/>
        <v>86.747227002324678</v>
      </c>
      <c r="H4739" s="195">
        <f t="shared" ca="1" si="368"/>
        <v>62.58507630207265</v>
      </c>
      <c r="O4739" s="154"/>
      <c r="P4739" s="154"/>
    </row>
    <row r="4740" spans="3:16" hidden="1" outlineLevel="2">
      <c r="C4740" s="179">
        <v>4716</v>
      </c>
      <c r="D4740" s="195">
        <f t="shared" ca="1" si="369"/>
        <v>1.6809070872731853</v>
      </c>
      <c r="E4740" s="195">
        <f t="shared" ca="1" si="365"/>
        <v>356.09287770693305</v>
      </c>
      <c r="F4740" s="195">
        <f t="shared" ca="1" si="366"/>
        <v>325.52324105902483</v>
      </c>
      <c r="G4740" s="195">
        <f t="shared" ca="1" si="367"/>
        <v>106.09287770693305</v>
      </c>
      <c r="H4740" s="195">
        <f t="shared" ca="1" si="368"/>
        <v>75.523241059024826</v>
      </c>
      <c r="O4740" s="154"/>
      <c r="P4740" s="154"/>
    </row>
    <row r="4741" spans="3:16" hidden="1" outlineLevel="2">
      <c r="C4741" s="179">
        <v>4717</v>
      </c>
      <c r="D4741" s="195">
        <f t="shared" ca="1" si="369"/>
        <v>0.48556743411730163</v>
      </c>
      <c r="E4741" s="195">
        <f t="shared" ca="1" si="365"/>
        <v>273.84348322158797</v>
      </c>
      <c r="F4741" s="195">
        <f t="shared" ca="1" si="366"/>
        <v>269.00885017873895</v>
      </c>
      <c r="G4741" s="195">
        <f t="shared" ca="1" si="367"/>
        <v>23.843483221587974</v>
      </c>
      <c r="H4741" s="195">
        <f t="shared" ca="1" si="368"/>
        <v>19.008850178738953</v>
      </c>
      <c r="O4741" s="154"/>
      <c r="P4741" s="154"/>
    </row>
    <row r="4742" spans="3:16" hidden="1" outlineLevel="2">
      <c r="C4742" s="179">
        <v>4718</v>
      </c>
      <c r="D4742" s="195">
        <f t="shared" ca="1" si="369"/>
        <v>0.59713392141865074</v>
      </c>
      <c r="E4742" s="195">
        <f t="shared" ca="1" si="365"/>
        <v>280.63913351783191</v>
      </c>
      <c r="F4742" s="195">
        <f t="shared" ca="1" si="366"/>
        <v>273.83951013863373</v>
      </c>
      <c r="G4742" s="195">
        <f t="shared" ca="1" si="367"/>
        <v>30.639133517831908</v>
      </c>
      <c r="H4742" s="195">
        <f t="shared" ca="1" si="368"/>
        <v>23.839510138633727</v>
      </c>
      <c r="O4742" s="154"/>
      <c r="P4742" s="154"/>
    </row>
    <row r="4743" spans="3:16" hidden="1" outlineLevel="2">
      <c r="C4743" s="179">
        <v>4719</v>
      </c>
      <c r="D4743" s="195">
        <f t="shared" ca="1" si="369"/>
        <v>-1.2859090242269329</v>
      </c>
      <c r="E4743" s="195">
        <f t="shared" ca="1" si="365"/>
        <v>185.55207007578591</v>
      </c>
      <c r="F4743" s="195">
        <f t="shared" ca="1" si="366"/>
        <v>202.78473907326665</v>
      </c>
      <c r="G4743" s="195">
        <f t="shared" ca="1" si="367"/>
        <v>0</v>
      </c>
      <c r="H4743" s="195">
        <f t="shared" ca="1" si="368"/>
        <v>0</v>
      </c>
      <c r="O4743" s="154"/>
      <c r="P4743" s="154"/>
    </row>
    <row r="4744" spans="3:16" hidden="1" outlineLevel="2">
      <c r="C4744" s="179">
        <v>4720</v>
      </c>
      <c r="D4744" s="195">
        <f t="shared" ca="1" si="369"/>
        <v>2.532023659774299E-2</v>
      </c>
      <c r="E4744" s="195">
        <f t="shared" ca="1" si="365"/>
        <v>247.50559406839622</v>
      </c>
      <c r="F4744" s="195">
        <f t="shared" ca="1" si="366"/>
        <v>249.96531827345734</v>
      </c>
      <c r="G4744" s="195">
        <f t="shared" ca="1" si="367"/>
        <v>0</v>
      </c>
      <c r="H4744" s="195">
        <f t="shared" ca="1" si="368"/>
        <v>0</v>
      </c>
      <c r="O4744" s="154"/>
      <c r="P4744" s="154"/>
    </row>
    <row r="4745" spans="3:16" hidden="1" outlineLevel="2">
      <c r="C4745" s="179">
        <v>4721</v>
      </c>
      <c r="D4745" s="195">
        <f t="shared" ca="1" si="369"/>
        <v>0.44582458855727308</v>
      </c>
      <c r="E4745" s="195">
        <f t="shared" ca="1" si="365"/>
        <v>271.46265719938867</v>
      </c>
      <c r="F4745" s="195">
        <f t="shared" ca="1" si="366"/>
        <v>267.30870831394748</v>
      </c>
      <c r="G4745" s="195">
        <f t="shared" ca="1" si="367"/>
        <v>21.462657199388673</v>
      </c>
      <c r="H4745" s="195">
        <f t="shared" ca="1" si="368"/>
        <v>17.308708313947477</v>
      </c>
      <c r="O4745" s="154"/>
      <c r="P4745" s="154"/>
    </row>
    <row r="4746" spans="3:16" hidden="1" outlineLevel="2">
      <c r="C4746" s="179">
        <v>4722</v>
      </c>
      <c r="D4746" s="195">
        <f t="shared" ca="1" si="369"/>
        <v>-0.32136209209904298</v>
      </c>
      <c r="E4746" s="195">
        <f t="shared" ca="1" si="365"/>
        <v>229.35284771293942</v>
      </c>
      <c r="F4746" s="195">
        <f t="shared" ca="1" si="366"/>
        <v>236.51622404320992</v>
      </c>
      <c r="G4746" s="195">
        <f t="shared" ca="1" si="367"/>
        <v>0</v>
      </c>
      <c r="H4746" s="195">
        <f t="shared" ca="1" si="368"/>
        <v>0</v>
      </c>
      <c r="O4746" s="154"/>
      <c r="P4746" s="154"/>
    </row>
    <row r="4747" spans="3:16" hidden="1" outlineLevel="2">
      <c r="C4747" s="179">
        <v>4723</v>
      </c>
      <c r="D4747" s="195">
        <f t="shared" ca="1" si="369"/>
        <v>-0.14858430131652905</v>
      </c>
      <c r="E4747" s="195">
        <f t="shared" ca="1" si="365"/>
        <v>238.22691140308672</v>
      </c>
      <c r="F4747" s="195">
        <f t="shared" ca="1" si="366"/>
        <v>243.12594959782348</v>
      </c>
      <c r="G4747" s="195">
        <f t="shared" ca="1" si="367"/>
        <v>0</v>
      </c>
      <c r="H4747" s="195">
        <f t="shared" ca="1" si="368"/>
        <v>0</v>
      </c>
      <c r="O4747" s="154"/>
      <c r="P4747" s="154"/>
    </row>
    <row r="4748" spans="3:16" hidden="1" outlineLevel="2">
      <c r="C4748" s="179">
        <v>4724</v>
      </c>
      <c r="D4748" s="195">
        <f t="shared" ca="1" si="369"/>
        <v>-0.48755278864342733</v>
      </c>
      <c r="E4748" s="195">
        <f t="shared" ca="1" si="365"/>
        <v>221.12915311558979</v>
      </c>
      <c r="F4748" s="195">
        <f t="shared" ca="1" si="366"/>
        <v>230.32810021231327</v>
      </c>
      <c r="G4748" s="195">
        <f t="shared" ca="1" si="367"/>
        <v>0</v>
      </c>
      <c r="H4748" s="195">
        <f t="shared" ca="1" si="368"/>
        <v>0</v>
      </c>
      <c r="O4748" s="154"/>
      <c r="P4748" s="154"/>
    </row>
    <row r="4749" spans="3:16" hidden="1" outlineLevel="2">
      <c r="C4749" s="179">
        <v>4725</v>
      </c>
      <c r="D4749" s="195">
        <f t="shared" ca="1" si="369"/>
        <v>-0.2667177663050333</v>
      </c>
      <c r="E4749" s="195">
        <f t="shared" ca="1" si="365"/>
        <v>232.12310434102625</v>
      </c>
      <c r="F4749" s="195">
        <f t="shared" ca="1" si="366"/>
        <v>238.58701353993453</v>
      </c>
      <c r="G4749" s="195">
        <f t="shared" ca="1" si="367"/>
        <v>0</v>
      </c>
      <c r="H4749" s="195">
        <f t="shared" ca="1" si="368"/>
        <v>0</v>
      </c>
      <c r="O4749" s="154"/>
      <c r="P4749" s="154"/>
    </row>
    <row r="4750" spans="3:16" hidden="1" outlineLevel="2">
      <c r="C4750" s="179">
        <v>4726</v>
      </c>
      <c r="D4750" s="195">
        <f t="shared" ca="1" si="369"/>
        <v>0.48939673706188497</v>
      </c>
      <c r="E4750" s="195">
        <f t="shared" ca="1" si="365"/>
        <v>274.07398056064767</v>
      </c>
      <c r="F4750" s="195">
        <f t="shared" ca="1" si="366"/>
        <v>269.17323230317231</v>
      </c>
      <c r="G4750" s="195">
        <f t="shared" ca="1" si="367"/>
        <v>24.073980560647669</v>
      </c>
      <c r="H4750" s="195">
        <f t="shared" ca="1" si="368"/>
        <v>19.173232303172313</v>
      </c>
      <c r="O4750" s="154"/>
      <c r="P4750" s="154"/>
    </row>
    <row r="4751" spans="3:16" hidden="1" outlineLevel="2">
      <c r="C4751" s="179">
        <v>4727</v>
      </c>
      <c r="D4751" s="195">
        <f t="shared" ca="1" si="369"/>
        <v>-0.62384831473005919</v>
      </c>
      <c r="E4751" s="195">
        <f t="shared" ca="1" si="365"/>
        <v>214.60533040228393</v>
      </c>
      <c r="F4751" s="195">
        <f t="shared" ca="1" si="366"/>
        <v>225.37415373939385</v>
      </c>
      <c r="G4751" s="195">
        <f t="shared" ca="1" si="367"/>
        <v>0</v>
      </c>
      <c r="H4751" s="195">
        <f t="shared" ca="1" si="368"/>
        <v>0</v>
      </c>
      <c r="O4751" s="154"/>
      <c r="P4751" s="154"/>
    </row>
    <row r="4752" spans="3:16" hidden="1" outlineLevel="2">
      <c r="C4752" s="179">
        <v>4728</v>
      </c>
      <c r="D4752" s="195">
        <f t="shared" ca="1" si="369"/>
        <v>0.37972999224988524</v>
      </c>
      <c r="E4752" s="195">
        <f t="shared" ca="1" si="365"/>
        <v>267.54895732266516</v>
      </c>
      <c r="F4752" s="195">
        <f t="shared" ca="1" si="366"/>
        <v>264.50503679127081</v>
      </c>
      <c r="G4752" s="195">
        <f t="shared" ca="1" si="367"/>
        <v>17.54895732266516</v>
      </c>
      <c r="H4752" s="195">
        <f t="shared" ca="1" si="368"/>
        <v>14.505036791270811</v>
      </c>
      <c r="O4752" s="154"/>
      <c r="P4752" s="154"/>
    </row>
    <row r="4753" spans="3:16" hidden="1" outlineLevel="2">
      <c r="C4753" s="179">
        <v>4729</v>
      </c>
      <c r="D4753" s="195">
        <f t="shared" ca="1" si="369"/>
        <v>0.76317140544935957</v>
      </c>
      <c r="E4753" s="195">
        <f t="shared" ca="1" si="365"/>
        <v>291.06617936746795</v>
      </c>
      <c r="F4753" s="195">
        <f t="shared" ca="1" si="366"/>
        <v>281.18976307963703</v>
      </c>
      <c r="G4753" s="195">
        <f t="shared" ca="1" si="367"/>
        <v>41.066179367467953</v>
      </c>
      <c r="H4753" s="195">
        <f t="shared" ca="1" si="368"/>
        <v>31.189763079637032</v>
      </c>
      <c r="O4753" s="154"/>
      <c r="P4753" s="154"/>
    </row>
    <row r="4754" spans="3:16" hidden="1" outlineLevel="2">
      <c r="C4754" s="179">
        <v>4730</v>
      </c>
      <c r="D4754" s="195">
        <f t="shared" ca="1" si="369"/>
        <v>-0.12555003542967919</v>
      </c>
      <c r="E4754" s="195">
        <f t="shared" ca="1" si="365"/>
        <v>239.43563140254528</v>
      </c>
      <c r="F4754" s="195">
        <f t="shared" ca="1" si="366"/>
        <v>244.02098353228521</v>
      </c>
      <c r="G4754" s="195">
        <f t="shared" ca="1" si="367"/>
        <v>0</v>
      </c>
      <c r="H4754" s="195">
        <f t="shared" ca="1" si="368"/>
        <v>0</v>
      </c>
      <c r="O4754" s="154"/>
      <c r="P4754" s="154"/>
    </row>
    <row r="4755" spans="3:16" hidden="1" outlineLevel="2">
      <c r="C4755" s="179">
        <v>4731</v>
      </c>
      <c r="D4755" s="195">
        <f t="shared" ca="1" si="369"/>
        <v>3.678789070819638E-2</v>
      </c>
      <c r="E4755" s="195">
        <f t="shared" ca="1" si="365"/>
        <v>248.13000129011976</v>
      </c>
      <c r="F4755" s="195">
        <f t="shared" ca="1" si="366"/>
        <v>250.42302499477415</v>
      </c>
      <c r="G4755" s="195">
        <f t="shared" ca="1" si="367"/>
        <v>0</v>
      </c>
      <c r="H4755" s="195">
        <f t="shared" ca="1" si="368"/>
        <v>0.42302499477415267</v>
      </c>
      <c r="O4755" s="154"/>
      <c r="P4755" s="154"/>
    </row>
    <row r="4756" spans="3:16" hidden="1" outlineLevel="2">
      <c r="C4756" s="179">
        <v>4732</v>
      </c>
      <c r="D4756" s="195">
        <f t="shared" ca="1" si="369"/>
        <v>0.88746166384846525</v>
      </c>
      <c r="E4756" s="195">
        <f t="shared" ca="1" si="365"/>
        <v>299.12429266738678</v>
      </c>
      <c r="F4756" s="195">
        <f t="shared" ca="1" si="366"/>
        <v>286.8207547185587</v>
      </c>
      <c r="G4756" s="195">
        <f t="shared" ca="1" si="367"/>
        <v>49.124292667386783</v>
      </c>
      <c r="H4756" s="195">
        <f t="shared" ca="1" si="368"/>
        <v>36.820754718558703</v>
      </c>
      <c r="O4756" s="154"/>
      <c r="P4756" s="154"/>
    </row>
    <row r="4757" spans="3:16" hidden="1" outlineLevel="2">
      <c r="C4757" s="179">
        <v>4733</v>
      </c>
      <c r="D4757" s="195">
        <f t="shared" ca="1" si="369"/>
        <v>-0.16254587252694058</v>
      </c>
      <c r="E4757" s="195">
        <f t="shared" ca="1" si="365"/>
        <v>237.49725190642462</v>
      </c>
      <c r="F4757" s="195">
        <f t="shared" ca="1" si="366"/>
        <v>242.58504870825618</v>
      </c>
      <c r="G4757" s="195">
        <f t="shared" ca="1" si="367"/>
        <v>0</v>
      </c>
      <c r="H4757" s="195">
        <f t="shared" ca="1" si="368"/>
        <v>0</v>
      </c>
      <c r="O4757" s="154"/>
      <c r="P4757" s="154"/>
    </row>
    <row r="4758" spans="3:16" hidden="1" outlineLevel="2">
      <c r="C4758" s="179">
        <v>4734</v>
      </c>
      <c r="D4758" s="195">
        <f t="shared" ca="1" si="369"/>
        <v>1.6998004232972626</v>
      </c>
      <c r="E4758" s="195">
        <f t="shared" ca="1" si="365"/>
        <v>357.57414942212921</v>
      </c>
      <c r="F4758" s="195">
        <f t="shared" ca="1" si="366"/>
        <v>326.50585050515826</v>
      </c>
      <c r="G4758" s="195">
        <f t="shared" ca="1" si="367"/>
        <v>107.57414942212921</v>
      </c>
      <c r="H4758" s="195">
        <f t="shared" ca="1" si="368"/>
        <v>76.505850505158264</v>
      </c>
      <c r="O4758" s="154"/>
      <c r="P4758" s="154"/>
    </row>
    <row r="4759" spans="3:16" hidden="1" outlineLevel="2">
      <c r="C4759" s="179">
        <v>4735</v>
      </c>
      <c r="D4759" s="195">
        <f t="shared" ca="1" si="369"/>
        <v>1.3182101596995806</v>
      </c>
      <c r="E4759" s="195">
        <f t="shared" ca="1" si="365"/>
        <v>328.81700624636892</v>
      </c>
      <c r="F4759" s="195">
        <f t="shared" ca="1" si="366"/>
        <v>307.22295312079649</v>
      </c>
      <c r="G4759" s="195">
        <f t="shared" ca="1" si="367"/>
        <v>78.817006246368919</v>
      </c>
      <c r="H4759" s="195">
        <f t="shared" ca="1" si="368"/>
        <v>57.22295312079649</v>
      </c>
      <c r="O4759" s="154"/>
      <c r="P4759" s="154"/>
    </row>
    <row r="4760" spans="3:16" hidden="1" outlineLevel="2">
      <c r="C4760" s="179">
        <v>4736</v>
      </c>
      <c r="D4760" s="195">
        <f t="shared" ca="1" si="369"/>
        <v>-1.9426748009260748</v>
      </c>
      <c r="E4760" s="195">
        <f t="shared" ca="1" si="365"/>
        <v>160.61879087785417</v>
      </c>
      <c r="F4760" s="195">
        <f t="shared" ca="1" si="366"/>
        <v>182.61366415912741</v>
      </c>
      <c r="G4760" s="195">
        <f t="shared" ca="1" si="367"/>
        <v>0</v>
      </c>
      <c r="H4760" s="195">
        <f t="shared" ca="1" si="368"/>
        <v>0</v>
      </c>
      <c r="O4760" s="154"/>
      <c r="P4760" s="154"/>
    </row>
    <row r="4761" spans="3:16" hidden="1" outlineLevel="2">
      <c r="C4761" s="179">
        <v>4737</v>
      </c>
      <c r="D4761" s="195">
        <f t="shared" ca="1" si="369"/>
        <v>-1.1427654127612497</v>
      </c>
      <c r="E4761" s="195">
        <f t="shared" ref="E4761:E4824" ca="1" si="370">$H$9 * EXP(($H$17 - $H$18 - ($H$11^2)/2)*$H$14 + $H$11*SQRT($H$14)*D4761)</f>
        <v>191.48058909621381</v>
      </c>
      <c r="F4761" s="195">
        <f t="shared" ref="F4761:F4824" ca="1" si="371">$H$9 * EXP(($H$17 - $H$18 - ($H$12^2)/2)*$H$14 + $H$12*SQRT($H$14)*D4761)</f>
        <v>207.46867498705049</v>
      </c>
      <c r="G4761" s="195">
        <f t="shared" ref="G4761:G4824" ca="1" si="372">MAX(E4761-$H$16, 0)</f>
        <v>0</v>
      </c>
      <c r="H4761" s="195">
        <f t="shared" ref="H4761:H4824" ca="1" si="373">MAX(F4761-$H$16, 0)</f>
        <v>0</v>
      </c>
      <c r="O4761" s="154"/>
      <c r="P4761" s="154"/>
    </row>
    <row r="4762" spans="3:16" hidden="1" outlineLevel="2">
      <c r="C4762" s="179">
        <v>4738</v>
      </c>
      <c r="D4762" s="195">
        <f t="shared" ref="D4762:D4825" ca="1" si="374">_xlfn.NORM.S.INV(RAND())</f>
        <v>-1.8206924890121608E-2</v>
      </c>
      <c r="E4762" s="195">
        <f t="shared" ca="1" si="370"/>
        <v>245.14983224053356</v>
      </c>
      <c r="F4762" s="195">
        <f t="shared" ca="1" si="371"/>
        <v>248.23562622054939</v>
      </c>
      <c r="G4762" s="195">
        <f t="shared" ca="1" si="372"/>
        <v>0</v>
      </c>
      <c r="H4762" s="195">
        <f t="shared" ca="1" si="373"/>
        <v>0</v>
      </c>
      <c r="O4762" s="154"/>
      <c r="P4762" s="154"/>
    </row>
    <row r="4763" spans="3:16" hidden="1" outlineLevel="2">
      <c r="C4763" s="179">
        <v>4739</v>
      </c>
      <c r="D4763" s="195">
        <f t="shared" ca="1" si="374"/>
        <v>0.41457462884355523</v>
      </c>
      <c r="E4763" s="195">
        <f t="shared" ca="1" si="370"/>
        <v>269.60514992408088</v>
      </c>
      <c r="F4763" s="195">
        <f t="shared" ca="1" si="371"/>
        <v>265.97942936341957</v>
      </c>
      <c r="G4763" s="195">
        <f t="shared" ca="1" si="372"/>
        <v>19.605149924080877</v>
      </c>
      <c r="H4763" s="195">
        <f t="shared" ca="1" si="373"/>
        <v>15.97942936341957</v>
      </c>
      <c r="O4763" s="154"/>
      <c r="P4763" s="154"/>
    </row>
    <row r="4764" spans="3:16" hidden="1" outlineLevel="2">
      <c r="C4764" s="179">
        <v>4740</v>
      </c>
      <c r="D4764" s="195">
        <f t="shared" ca="1" si="374"/>
        <v>-1.3609099163450475</v>
      </c>
      <c r="E4764" s="195">
        <f t="shared" ca="1" si="370"/>
        <v>182.51943695337582</v>
      </c>
      <c r="F4764" s="195">
        <f t="shared" ca="1" si="371"/>
        <v>200.37293612135275</v>
      </c>
      <c r="G4764" s="195">
        <f t="shared" ca="1" si="372"/>
        <v>0</v>
      </c>
      <c r="H4764" s="195">
        <f t="shared" ca="1" si="373"/>
        <v>0</v>
      </c>
      <c r="O4764" s="154"/>
      <c r="P4764" s="154"/>
    </row>
    <row r="4765" spans="3:16" hidden="1" outlineLevel="2">
      <c r="C4765" s="179">
        <v>4741</v>
      </c>
      <c r="D4765" s="195">
        <f t="shared" ca="1" si="374"/>
        <v>1.2579064640937487</v>
      </c>
      <c r="E4765" s="195">
        <f t="shared" ca="1" si="370"/>
        <v>324.48902554546197</v>
      </c>
      <c r="F4765" s="195">
        <f t="shared" ca="1" si="371"/>
        <v>304.28160843156246</v>
      </c>
      <c r="G4765" s="195">
        <f t="shared" ca="1" si="372"/>
        <v>74.489025545461971</v>
      </c>
      <c r="H4765" s="195">
        <f t="shared" ca="1" si="373"/>
        <v>54.281608431562461</v>
      </c>
      <c r="O4765" s="154"/>
      <c r="P4765" s="154"/>
    </row>
    <row r="4766" spans="3:16" hidden="1" outlineLevel="2">
      <c r="C4766" s="179">
        <v>4742</v>
      </c>
      <c r="D4766" s="195">
        <f t="shared" ca="1" si="374"/>
        <v>0.14517412393571319</v>
      </c>
      <c r="E4766" s="195">
        <f t="shared" ca="1" si="370"/>
        <v>254.1099286767344</v>
      </c>
      <c r="F4766" s="195">
        <f t="shared" ca="1" si="371"/>
        <v>254.79063680435476</v>
      </c>
      <c r="G4766" s="195">
        <f t="shared" ca="1" si="372"/>
        <v>4.1099286767343983</v>
      </c>
      <c r="H4766" s="195">
        <f t="shared" ca="1" si="373"/>
        <v>4.7906368043547616</v>
      </c>
      <c r="O4766" s="154"/>
      <c r="P4766" s="154"/>
    </row>
    <row r="4767" spans="3:16" hidden="1" outlineLevel="2">
      <c r="C4767" s="179">
        <v>4743</v>
      </c>
      <c r="D4767" s="195">
        <f t="shared" ca="1" si="374"/>
        <v>-1.8838228190769637</v>
      </c>
      <c r="E4767" s="195">
        <f t="shared" ca="1" si="370"/>
        <v>162.70919092085057</v>
      </c>
      <c r="F4767" s="195">
        <f t="shared" ca="1" si="371"/>
        <v>184.33620800331283</v>
      </c>
      <c r="G4767" s="195">
        <f t="shared" ca="1" si="372"/>
        <v>0</v>
      </c>
      <c r="H4767" s="195">
        <f t="shared" ca="1" si="373"/>
        <v>0</v>
      </c>
      <c r="O4767" s="154"/>
      <c r="P4767" s="154"/>
    </row>
    <row r="4768" spans="3:16" hidden="1" outlineLevel="2">
      <c r="C4768" s="179">
        <v>4744</v>
      </c>
      <c r="D4768" s="195">
        <f t="shared" ca="1" si="374"/>
        <v>-0.33009088314933771</v>
      </c>
      <c r="E4768" s="195">
        <f t="shared" ca="1" si="370"/>
        <v>228.91340434622859</v>
      </c>
      <c r="F4768" s="195">
        <f t="shared" ca="1" si="371"/>
        <v>236.18710854550852</v>
      </c>
      <c r="G4768" s="195">
        <f t="shared" ca="1" si="372"/>
        <v>0</v>
      </c>
      <c r="H4768" s="195">
        <f t="shared" ca="1" si="373"/>
        <v>0</v>
      </c>
      <c r="O4768" s="154"/>
      <c r="P4768" s="154"/>
    </row>
    <row r="4769" spans="3:16" hidden="1" outlineLevel="2">
      <c r="C4769" s="179">
        <v>4745</v>
      </c>
      <c r="D4769" s="195">
        <f t="shared" ca="1" si="374"/>
        <v>0.68743510006996</v>
      </c>
      <c r="E4769" s="195">
        <f t="shared" ca="1" si="370"/>
        <v>286.26278204990922</v>
      </c>
      <c r="F4769" s="195">
        <f t="shared" ca="1" si="371"/>
        <v>277.81286213524294</v>
      </c>
      <c r="G4769" s="195">
        <f t="shared" ca="1" si="372"/>
        <v>36.262782049909219</v>
      </c>
      <c r="H4769" s="195">
        <f t="shared" ca="1" si="373"/>
        <v>27.812862135242938</v>
      </c>
      <c r="O4769" s="154"/>
      <c r="P4769" s="154"/>
    </row>
    <row r="4770" spans="3:16" hidden="1" outlineLevel="2">
      <c r="C4770" s="179">
        <v>4746</v>
      </c>
      <c r="D4770" s="195">
        <f t="shared" ca="1" si="374"/>
        <v>0.48975550597823808</v>
      </c>
      <c r="E4770" s="195">
        <f t="shared" ca="1" si="370"/>
        <v>274.09558588557792</v>
      </c>
      <c r="F4770" s="195">
        <f t="shared" ca="1" si="371"/>
        <v>269.18863847524244</v>
      </c>
      <c r="G4770" s="195">
        <f t="shared" ca="1" si="372"/>
        <v>24.095585885577918</v>
      </c>
      <c r="H4770" s="195">
        <f t="shared" ca="1" si="373"/>
        <v>19.188638475242442</v>
      </c>
      <c r="O4770" s="154"/>
      <c r="P4770" s="154"/>
    </row>
    <row r="4771" spans="3:16" hidden="1" outlineLevel="2">
      <c r="C4771" s="179">
        <v>4747</v>
      </c>
      <c r="D4771" s="195">
        <f t="shared" ca="1" si="374"/>
        <v>1.5891157196783723</v>
      </c>
      <c r="E4771" s="195">
        <f t="shared" ca="1" si="370"/>
        <v>348.9831309706899</v>
      </c>
      <c r="F4771" s="195">
        <f t="shared" ca="1" si="371"/>
        <v>320.79125324420914</v>
      </c>
      <c r="G4771" s="195">
        <f t="shared" ca="1" si="372"/>
        <v>98.983130970689899</v>
      </c>
      <c r="H4771" s="195">
        <f t="shared" ca="1" si="373"/>
        <v>70.791253244209145</v>
      </c>
      <c r="O4771" s="154"/>
      <c r="P4771" s="154"/>
    </row>
    <row r="4772" spans="3:16" hidden="1" outlineLevel="2">
      <c r="C4772" s="179">
        <v>4748</v>
      </c>
      <c r="D4772" s="195">
        <f t="shared" ca="1" si="374"/>
        <v>0.56462223224292074</v>
      </c>
      <c r="E4772" s="195">
        <f t="shared" ca="1" si="370"/>
        <v>278.6415791741278</v>
      </c>
      <c r="F4772" s="195">
        <f t="shared" ca="1" si="371"/>
        <v>272.42291570305713</v>
      </c>
      <c r="G4772" s="195">
        <f t="shared" ca="1" si="372"/>
        <v>28.641579174127799</v>
      </c>
      <c r="H4772" s="195">
        <f t="shared" ca="1" si="373"/>
        <v>22.422915703057129</v>
      </c>
      <c r="O4772" s="154"/>
      <c r="P4772" s="154"/>
    </row>
    <row r="4773" spans="3:16" hidden="1" outlineLevel="2">
      <c r="C4773" s="179">
        <v>4749</v>
      </c>
      <c r="D4773" s="195">
        <f t="shared" ca="1" si="374"/>
        <v>1.6133664716010834</v>
      </c>
      <c r="E4773" s="195">
        <f t="shared" ca="1" si="370"/>
        <v>350.84757025646576</v>
      </c>
      <c r="F4773" s="195">
        <f t="shared" ca="1" si="371"/>
        <v>322.03469001139189</v>
      </c>
      <c r="G4773" s="195">
        <f t="shared" ca="1" si="372"/>
        <v>100.84757025646576</v>
      </c>
      <c r="H4773" s="195">
        <f t="shared" ca="1" si="373"/>
        <v>72.034690011391888</v>
      </c>
      <c r="O4773" s="154"/>
      <c r="P4773" s="154"/>
    </row>
    <row r="4774" spans="3:16" hidden="1" outlineLevel="2">
      <c r="C4774" s="179">
        <v>4750</v>
      </c>
      <c r="D4774" s="195">
        <f t="shared" ca="1" si="374"/>
        <v>-0.62290345980019846</v>
      </c>
      <c r="E4774" s="195">
        <f t="shared" ca="1" si="370"/>
        <v>214.64988697600742</v>
      </c>
      <c r="F4774" s="195">
        <f t="shared" ca="1" si="371"/>
        <v>225.40812702975612</v>
      </c>
      <c r="G4774" s="195">
        <f t="shared" ca="1" si="372"/>
        <v>0</v>
      </c>
      <c r="H4774" s="195">
        <f t="shared" ca="1" si="373"/>
        <v>0</v>
      </c>
      <c r="O4774" s="154"/>
      <c r="P4774" s="154"/>
    </row>
    <row r="4775" spans="3:16" hidden="1" outlineLevel="2">
      <c r="C4775" s="179">
        <v>4751</v>
      </c>
      <c r="D4775" s="195">
        <f t="shared" ca="1" si="374"/>
        <v>1.2950546778365211</v>
      </c>
      <c r="E4775" s="195">
        <f t="shared" ca="1" si="370"/>
        <v>327.14835772516739</v>
      </c>
      <c r="F4775" s="195">
        <f t="shared" ca="1" si="371"/>
        <v>306.0901844251436</v>
      </c>
      <c r="G4775" s="195">
        <f t="shared" ca="1" si="372"/>
        <v>77.148357725167386</v>
      </c>
      <c r="H4775" s="195">
        <f t="shared" ca="1" si="373"/>
        <v>56.090184425143605</v>
      </c>
      <c r="O4775" s="154"/>
      <c r="P4775" s="154"/>
    </row>
    <row r="4776" spans="3:16" hidden="1" outlineLevel="2">
      <c r="C4776" s="179">
        <v>4752</v>
      </c>
      <c r="D4776" s="195">
        <f t="shared" ca="1" si="374"/>
        <v>0.45765240722578915</v>
      </c>
      <c r="E4776" s="195">
        <f t="shared" ca="1" si="370"/>
        <v>272.1690402298392</v>
      </c>
      <c r="F4776" s="195">
        <f t="shared" ca="1" si="371"/>
        <v>267.81355928277321</v>
      </c>
      <c r="G4776" s="195">
        <f t="shared" ca="1" si="372"/>
        <v>22.169040229839197</v>
      </c>
      <c r="H4776" s="195">
        <f t="shared" ca="1" si="373"/>
        <v>17.813559282773213</v>
      </c>
      <c r="O4776" s="154"/>
      <c r="P4776" s="154"/>
    </row>
    <row r="4777" spans="3:16" hidden="1" outlineLevel="2">
      <c r="C4777" s="179">
        <v>4753</v>
      </c>
      <c r="D4777" s="195">
        <f t="shared" ca="1" si="374"/>
        <v>-0.10639555021405583</v>
      </c>
      <c r="E4777" s="195">
        <f t="shared" ca="1" si="370"/>
        <v>240.44542945088085</v>
      </c>
      <c r="F4777" s="195">
        <f t="shared" ca="1" si="371"/>
        <v>244.76777095346213</v>
      </c>
      <c r="G4777" s="195">
        <f t="shared" ca="1" si="372"/>
        <v>0</v>
      </c>
      <c r="H4777" s="195">
        <f t="shared" ca="1" si="373"/>
        <v>0</v>
      </c>
      <c r="O4777" s="154"/>
      <c r="P4777" s="154"/>
    </row>
    <row r="4778" spans="3:16" hidden="1" outlineLevel="2">
      <c r="C4778" s="179">
        <v>4754</v>
      </c>
      <c r="D4778" s="195">
        <f t="shared" ca="1" si="374"/>
        <v>-0.56496252119695423</v>
      </c>
      <c r="E4778" s="195">
        <f t="shared" ca="1" si="370"/>
        <v>217.39996231723856</v>
      </c>
      <c r="F4778" s="195">
        <f t="shared" ca="1" si="371"/>
        <v>227.50127248941283</v>
      </c>
      <c r="G4778" s="195">
        <f t="shared" ca="1" si="372"/>
        <v>0</v>
      </c>
      <c r="H4778" s="195">
        <f t="shared" ca="1" si="373"/>
        <v>0</v>
      </c>
      <c r="O4778" s="154"/>
      <c r="P4778" s="154"/>
    </row>
    <row r="4779" spans="3:16" hidden="1" outlineLevel="2">
      <c r="C4779" s="179">
        <v>4755</v>
      </c>
      <c r="D4779" s="195">
        <f t="shared" ca="1" si="374"/>
        <v>-0.91961480734603906</v>
      </c>
      <c r="E4779" s="195">
        <f t="shared" ca="1" si="370"/>
        <v>201.10278188590527</v>
      </c>
      <c r="F4779" s="195">
        <f t="shared" ca="1" si="371"/>
        <v>214.98731555551802</v>
      </c>
      <c r="G4779" s="195">
        <f t="shared" ca="1" si="372"/>
        <v>0</v>
      </c>
      <c r="H4779" s="195">
        <f t="shared" ca="1" si="373"/>
        <v>0</v>
      </c>
      <c r="O4779" s="154"/>
      <c r="P4779" s="154"/>
    </row>
    <row r="4780" spans="3:16" hidden="1" outlineLevel="2">
      <c r="C4780" s="179">
        <v>4756</v>
      </c>
      <c r="D4780" s="195">
        <f t="shared" ca="1" si="374"/>
        <v>1.1528095583679396</v>
      </c>
      <c r="E4780" s="195">
        <f t="shared" ca="1" si="370"/>
        <v>317.08195606996793</v>
      </c>
      <c r="F4780" s="195">
        <f t="shared" ca="1" si="371"/>
        <v>299.22259655476824</v>
      </c>
      <c r="G4780" s="195">
        <f t="shared" ca="1" si="372"/>
        <v>67.08195606996793</v>
      </c>
      <c r="H4780" s="195">
        <f t="shared" ca="1" si="373"/>
        <v>49.222596554768245</v>
      </c>
      <c r="O4780" s="154"/>
      <c r="P4780" s="154"/>
    </row>
    <row r="4781" spans="3:16" hidden="1" outlineLevel="2">
      <c r="C4781" s="179">
        <v>4757</v>
      </c>
      <c r="D4781" s="195">
        <f t="shared" ca="1" si="374"/>
        <v>0.59221231927408902</v>
      </c>
      <c r="E4781" s="195">
        <f t="shared" ca="1" si="370"/>
        <v>280.33582751136117</v>
      </c>
      <c r="F4781" s="195">
        <f t="shared" ca="1" si="371"/>
        <v>273.62459462213781</v>
      </c>
      <c r="G4781" s="195">
        <f t="shared" ca="1" si="372"/>
        <v>30.335827511361174</v>
      </c>
      <c r="H4781" s="195">
        <f t="shared" ca="1" si="373"/>
        <v>23.624594622137806</v>
      </c>
      <c r="O4781" s="154"/>
      <c r="P4781" s="154"/>
    </row>
    <row r="4782" spans="3:16" hidden="1" outlineLevel="2">
      <c r="C4782" s="179">
        <v>4758</v>
      </c>
      <c r="D4782" s="195">
        <f t="shared" ca="1" si="374"/>
        <v>0.63441377096491425</v>
      </c>
      <c r="E4782" s="195">
        <f t="shared" ca="1" si="370"/>
        <v>282.9472797002993</v>
      </c>
      <c r="F4782" s="195">
        <f t="shared" ca="1" si="371"/>
        <v>275.47293043458598</v>
      </c>
      <c r="G4782" s="195">
        <f t="shared" ca="1" si="372"/>
        <v>32.947279700299305</v>
      </c>
      <c r="H4782" s="195">
        <f t="shared" ca="1" si="373"/>
        <v>25.472930434585976</v>
      </c>
      <c r="O4782" s="154"/>
      <c r="P4782" s="154"/>
    </row>
    <row r="4783" spans="3:16" hidden="1" outlineLevel="2">
      <c r="C4783" s="179">
        <v>4759</v>
      </c>
      <c r="D4783" s="195">
        <f t="shared" ca="1" si="374"/>
        <v>-0.75624084311422013</v>
      </c>
      <c r="E4783" s="195">
        <f t="shared" ca="1" si="370"/>
        <v>208.45265750016057</v>
      </c>
      <c r="F4783" s="195">
        <f t="shared" ca="1" si="371"/>
        <v>220.66410837660322</v>
      </c>
      <c r="G4783" s="195">
        <f t="shared" ca="1" si="372"/>
        <v>0</v>
      </c>
      <c r="H4783" s="195">
        <f t="shared" ca="1" si="373"/>
        <v>0</v>
      </c>
      <c r="O4783" s="154"/>
      <c r="P4783" s="154"/>
    </row>
    <row r="4784" spans="3:16" hidden="1" outlineLevel="2">
      <c r="C4784" s="179">
        <v>4760</v>
      </c>
      <c r="D4784" s="195">
        <f t="shared" ca="1" si="374"/>
        <v>-0.694836652412538</v>
      </c>
      <c r="E4784" s="195">
        <f t="shared" ca="1" si="370"/>
        <v>211.28404587565248</v>
      </c>
      <c r="F4784" s="195">
        <f t="shared" ca="1" si="371"/>
        <v>222.83628024878348</v>
      </c>
      <c r="G4784" s="195">
        <f t="shared" ca="1" si="372"/>
        <v>0</v>
      </c>
      <c r="H4784" s="195">
        <f t="shared" ca="1" si="373"/>
        <v>0</v>
      </c>
      <c r="O4784" s="154"/>
      <c r="P4784" s="154"/>
    </row>
    <row r="4785" spans="3:16" hidden="1" outlineLevel="2">
      <c r="C4785" s="179">
        <v>4761</v>
      </c>
      <c r="D4785" s="195">
        <f t="shared" ca="1" si="374"/>
        <v>0.96965529796940597</v>
      </c>
      <c r="E4785" s="195">
        <f t="shared" ca="1" si="370"/>
        <v>304.57531987888376</v>
      </c>
      <c r="F4785" s="195">
        <f t="shared" ca="1" si="371"/>
        <v>290.60635514886565</v>
      </c>
      <c r="G4785" s="195">
        <f t="shared" ca="1" si="372"/>
        <v>54.575319878883761</v>
      </c>
      <c r="H4785" s="195">
        <f t="shared" ca="1" si="373"/>
        <v>40.606355148865646</v>
      </c>
      <c r="O4785" s="154"/>
      <c r="P4785" s="154"/>
    </row>
    <row r="4786" spans="3:16" hidden="1" outlineLevel="2">
      <c r="C4786" s="179">
        <v>4762</v>
      </c>
      <c r="D4786" s="195">
        <f t="shared" ca="1" si="374"/>
        <v>0.42396698884098094</v>
      </c>
      <c r="E4786" s="195">
        <f t="shared" ca="1" si="370"/>
        <v>270.16209475221757</v>
      </c>
      <c r="F4786" s="195">
        <f t="shared" ca="1" si="371"/>
        <v>266.378255690191</v>
      </c>
      <c r="G4786" s="195">
        <f t="shared" ca="1" si="372"/>
        <v>20.16209475221757</v>
      </c>
      <c r="H4786" s="195">
        <f t="shared" ca="1" si="373"/>
        <v>16.378255690190997</v>
      </c>
      <c r="O4786" s="154"/>
      <c r="P4786" s="154"/>
    </row>
    <row r="4787" spans="3:16" hidden="1" outlineLevel="2">
      <c r="C4787" s="179">
        <v>4763</v>
      </c>
      <c r="D4787" s="195">
        <f t="shared" ca="1" si="374"/>
        <v>-0.89973204911161564</v>
      </c>
      <c r="E4787" s="195">
        <f t="shared" ca="1" si="370"/>
        <v>201.98323197867552</v>
      </c>
      <c r="F4787" s="195">
        <f t="shared" ca="1" si="371"/>
        <v>215.67030508536783</v>
      </c>
      <c r="G4787" s="195">
        <f t="shared" ca="1" si="372"/>
        <v>0</v>
      </c>
      <c r="H4787" s="195">
        <f t="shared" ca="1" si="373"/>
        <v>0</v>
      </c>
      <c r="O4787" s="154"/>
      <c r="P4787" s="154"/>
    </row>
    <row r="4788" spans="3:16" hidden="1" outlineLevel="2">
      <c r="C4788" s="179">
        <v>4764</v>
      </c>
      <c r="D4788" s="195">
        <f t="shared" ca="1" si="374"/>
        <v>-0.15357973947478845</v>
      </c>
      <c r="E4788" s="195">
        <f t="shared" ca="1" si="370"/>
        <v>237.9655826705887</v>
      </c>
      <c r="F4788" s="195">
        <f t="shared" ca="1" si="371"/>
        <v>242.9322773005413</v>
      </c>
      <c r="G4788" s="195">
        <f t="shared" ca="1" si="372"/>
        <v>0</v>
      </c>
      <c r="H4788" s="195">
        <f t="shared" ca="1" si="373"/>
        <v>0</v>
      </c>
      <c r="O4788" s="154"/>
      <c r="P4788" s="154"/>
    </row>
    <row r="4789" spans="3:16" hidden="1" outlineLevel="2">
      <c r="C4789" s="179">
        <v>4765</v>
      </c>
      <c r="D4789" s="195">
        <f t="shared" ca="1" si="374"/>
        <v>0.94519012451940077</v>
      </c>
      <c r="E4789" s="195">
        <f t="shared" ca="1" si="370"/>
        <v>302.94250349206493</v>
      </c>
      <c r="F4789" s="195">
        <f t="shared" ca="1" si="371"/>
        <v>289.47436715005034</v>
      </c>
      <c r="G4789" s="195">
        <f t="shared" ca="1" si="372"/>
        <v>52.94250349206493</v>
      </c>
      <c r="H4789" s="195">
        <f t="shared" ca="1" si="373"/>
        <v>39.474367150050341</v>
      </c>
      <c r="O4789" s="154"/>
      <c r="P4789" s="154"/>
    </row>
    <row r="4790" spans="3:16" hidden="1" outlineLevel="2">
      <c r="C4790" s="179">
        <v>4766</v>
      </c>
      <c r="D4790" s="195">
        <f t="shared" ca="1" si="374"/>
        <v>0.98762150045616326</v>
      </c>
      <c r="E4790" s="195">
        <f t="shared" ca="1" si="370"/>
        <v>305.77999385628459</v>
      </c>
      <c r="F4790" s="195">
        <f t="shared" ca="1" si="371"/>
        <v>291.44045789341658</v>
      </c>
      <c r="G4790" s="195">
        <f t="shared" ca="1" si="372"/>
        <v>55.779993856284591</v>
      </c>
      <c r="H4790" s="195">
        <f t="shared" ca="1" si="373"/>
        <v>41.440457893416578</v>
      </c>
      <c r="O4790" s="154"/>
      <c r="P4790" s="154"/>
    </row>
    <row r="4791" spans="3:16" hidden="1" outlineLevel="2">
      <c r="C4791" s="179">
        <v>4767</v>
      </c>
      <c r="D4791" s="195">
        <f t="shared" ca="1" si="374"/>
        <v>0.63623606224670826</v>
      </c>
      <c r="E4791" s="195">
        <f t="shared" ca="1" si="370"/>
        <v>283.06059050785052</v>
      </c>
      <c r="F4791" s="195">
        <f t="shared" ca="1" si="371"/>
        <v>275.55302360614519</v>
      </c>
      <c r="G4791" s="195">
        <f t="shared" ca="1" si="372"/>
        <v>33.06059050785052</v>
      </c>
      <c r="H4791" s="195">
        <f t="shared" ca="1" si="373"/>
        <v>25.553023606145189</v>
      </c>
      <c r="O4791" s="154"/>
      <c r="P4791" s="154"/>
    </row>
    <row r="4792" spans="3:16" hidden="1" outlineLevel="2">
      <c r="C4792" s="179">
        <v>4768</v>
      </c>
      <c r="D4792" s="195">
        <f t="shared" ca="1" si="374"/>
        <v>0.83228046106292008</v>
      </c>
      <c r="E4792" s="195">
        <f t="shared" ca="1" si="370"/>
        <v>295.51955350668101</v>
      </c>
      <c r="F4792" s="195">
        <f t="shared" ca="1" si="371"/>
        <v>284.30697483456026</v>
      </c>
      <c r="G4792" s="195">
        <f t="shared" ca="1" si="372"/>
        <v>45.519553506681007</v>
      </c>
      <c r="H4792" s="195">
        <f t="shared" ca="1" si="373"/>
        <v>34.306974834560265</v>
      </c>
      <c r="O4792" s="154"/>
      <c r="P4792" s="154"/>
    </row>
    <row r="4793" spans="3:16" hidden="1" outlineLevel="2">
      <c r="C4793" s="179">
        <v>4769</v>
      </c>
      <c r="D4793" s="195">
        <f t="shared" ca="1" si="374"/>
        <v>0.72118959012583739</v>
      </c>
      <c r="E4793" s="195">
        <f t="shared" ca="1" si="370"/>
        <v>288.39371091299233</v>
      </c>
      <c r="F4793" s="195">
        <f t="shared" ca="1" si="371"/>
        <v>279.31285554254464</v>
      </c>
      <c r="G4793" s="195">
        <f t="shared" ca="1" si="372"/>
        <v>38.393710912992333</v>
      </c>
      <c r="H4793" s="195">
        <f t="shared" ca="1" si="373"/>
        <v>29.312855542544639</v>
      </c>
      <c r="O4793" s="154"/>
      <c r="P4793" s="154"/>
    </row>
    <row r="4794" spans="3:16" hidden="1" outlineLevel="2">
      <c r="C4794" s="179">
        <v>4770</v>
      </c>
      <c r="D4794" s="195">
        <f t="shared" ca="1" si="374"/>
        <v>0.90530255875702392</v>
      </c>
      <c r="E4794" s="195">
        <f t="shared" ca="1" si="370"/>
        <v>300.29913846371426</v>
      </c>
      <c r="F4794" s="195">
        <f t="shared" ca="1" si="371"/>
        <v>287.63824202733588</v>
      </c>
      <c r="G4794" s="195">
        <f t="shared" ca="1" si="372"/>
        <v>50.299138463714257</v>
      </c>
      <c r="H4794" s="195">
        <f t="shared" ca="1" si="373"/>
        <v>37.638242027335878</v>
      </c>
      <c r="O4794" s="154"/>
      <c r="P4794" s="154"/>
    </row>
    <row r="4795" spans="3:16" hidden="1" outlineLevel="2">
      <c r="C4795" s="179">
        <v>4771</v>
      </c>
      <c r="D4795" s="195">
        <f t="shared" ca="1" si="374"/>
        <v>0.16620464748949698</v>
      </c>
      <c r="E4795" s="195">
        <f t="shared" ca="1" si="370"/>
        <v>255.28682052317575</v>
      </c>
      <c r="F4795" s="195">
        <f t="shared" ca="1" si="371"/>
        <v>255.64688152653352</v>
      </c>
      <c r="G4795" s="195">
        <f t="shared" ca="1" si="372"/>
        <v>5.2868205231757486</v>
      </c>
      <c r="H4795" s="195">
        <f t="shared" ca="1" si="373"/>
        <v>5.6468815265335195</v>
      </c>
      <c r="O4795" s="154"/>
      <c r="P4795" s="154"/>
    </row>
    <row r="4796" spans="3:16" hidden="1" outlineLevel="2">
      <c r="C4796" s="179">
        <v>4772</v>
      </c>
      <c r="D4796" s="195">
        <f t="shared" ca="1" si="374"/>
        <v>-0.84462714916233439</v>
      </c>
      <c r="E4796" s="195">
        <f t="shared" ca="1" si="370"/>
        <v>204.44359022196528</v>
      </c>
      <c r="F4796" s="195">
        <f t="shared" ca="1" si="371"/>
        <v>217.57456617547359</v>
      </c>
      <c r="G4796" s="195">
        <f t="shared" ca="1" si="372"/>
        <v>0</v>
      </c>
      <c r="H4796" s="195">
        <f t="shared" ca="1" si="373"/>
        <v>0</v>
      </c>
      <c r="O4796" s="154"/>
      <c r="P4796" s="154"/>
    </row>
    <row r="4797" spans="3:16" hidden="1" outlineLevel="2">
      <c r="C4797" s="179">
        <v>4773</v>
      </c>
      <c r="D4797" s="195">
        <f t="shared" ca="1" si="374"/>
        <v>-0.74183308070657439</v>
      </c>
      <c r="E4797" s="195">
        <f t="shared" ca="1" si="370"/>
        <v>209.11358318266716</v>
      </c>
      <c r="F4797" s="195">
        <f t="shared" ca="1" si="371"/>
        <v>221.17187373647707</v>
      </c>
      <c r="G4797" s="195">
        <f t="shared" ca="1" si="372"/>
        <v>0</v>
      </c>
      <c r="H4797" s="195">
        <f t="shared" ca="1" si="373"/>
        <v>0</v>
      </c>
      <c r="O4797" s="154"/>
      <c r="P4797" s="154"/>
    </row>
    <row r="4798" spans="3:16" hidden="1" outlineLevel="2">
      <c r="C4798" s="179">
        <v>4774</v>
      </c>
      <c r="D4798" s="195">
        <f t="shared" ca="1" si="374"/>
        <v>0.33899341389000476</v>
      </c>
      <c r="E4798" s="195">
        <f t="shared" ca="1" si="370"/>
        <v>265.16495452731527</v>
      </c>
      <c r="F4798" s="195">
        <f t="shared" ca="1" si="371"/>
        <v>262.79169605102891</v>
      </c>
      <c r="G4798" s="195">
        <f t="shared" ca="1" si="372"/>
        <v>15.164954527315274</v>
      </c>
      <c r="H4798" s="195">
        <f t="shared" ca="1" si="373"/>
        <v>12.791696051028907</v>
      </c>
      <c r="O4798" s="154"/>
      <c r="P4798" s="154"/>
    </row>
    <row r="4799" spans="3:16" hidden="1" outlineLevel="2">
      <c r="C4799" s="179">
        <v>4775</v>
      </c>
      <c r="D4799" s="195">
        <f t="shared" ca="1" si="374"/>
        <v>-0.18770154994164287</v>
      </c>
      <c r="E4799" s="195">
        <f t="shared" ca="1" si="370"/>
        <v>236.18820251434323</v>
      </c>
      <c r="F4799" s="195">
        <f t="shared" ca="1" si="371"/>
        <v>241.61350004334122</v>
      </c>
      <c r="G4799" s="195">
        <f t="shared" ca="1" si="372"/>
        <v>0</v>
      </c>
      <c r="H4799" s="195">
        <f t="shared" ca="1" si="373"/>
        <v>0</v>
      </c>
      <c r="O4799" s="154"/>
      <c r="P4799" s="154"/>
    </row>
    <row r="4800" spans="3:16" hidden="1" outlineLevel="2">
      <c r="C4800" s="179">
        <v>4776</v>
      </c>
      <c r="D4800" s="195">
        <f t="shared" ca="1" si="374"/>
        <v>-0.75732366401597351</v>
      </c>
      <c r="E4800" s="195">
        <f t="shared" ca="1" si="370"/>
        <v>208.4030698562043</v>
      </c>
      <c r="F4800" s="195">
        <f t="shared" ca="1" si="371"/>
        <v>220.62599420735319</v>
      </c>
      <c r="G4800" s="195">
        <f t="shared" ca="1" si="372"/>
        <v>0</v>
      </c>
      <c r="H4800" s="195">
        <f t="shared" ca="1" si="373"/>
        <v>0</v>
      </c>
      <c r="O4800" s="154"/>
      <c r="P4800" s="154"/>
    </row>
    <row r="4801" spans="3:16" hidden="1" outlineLevel="2">
      <c r="C4801" s="179">
        <v>4777</v>
      </c>
      <c r="D4801" s="195">
        <f t="shared" ca="1" si="374"/>
        <v>0.30799385647851774</v>
      </c>
      <c r="E4801" s="195">
        <f t="shared" ca="1" si="370"/>
        <v>263.36502907832624</v>
      </c>
      <c r="F4801" s="195">
        <f t="shared" ca="1" si="371"/>
        <v>261.49532490337788</v>
      </c>
      <c r="G4801" s="195">
        <f t="shared" ca="1" si="372"/>
        <v>13.365029078326245</v>
      </c>
      <c r="H4801" s="195">
        <f t="shared" ca="1" si="373"/>
        <v>11.495324903377877</v>
      </c>
      <c r="O4801" s="154"/>
      <c r="P4801" s="154"/>
    </row>
    <row r="4802" spans="3:16" hidden="1" outlineLevel="2">
      <c r="C4802" s="179">
        <v>4778</v>
      </c>
      <c r="D4802" s="195">
        <f t="shared" ca="1" si="374"/>
        <v>-0.31353688036992555</v>
      </c>
      <c r="E4802" s="195">
        <f t="shared" ca="1" si="370"/>
        <v>229.7475182460218</v>
      </c>
      <c r="F4802" s="195">
        <f t="shared" ca="1" si="371"/>
        <v>236.81166028677856</v>
      </c>
      <c r="G4802" s="195">
        <f t="shared" ca="1" si="372"/>
        <v>0</v>
      </c>
      <c r="H4802" s="195">
        <f t="shared" ca="1" si="373"/>
        <v>0</v>
      </c>
      <c r="O4802" s="154"/>
      <c r="P4802" s="154"/>
    </row>
    <row r="4803" spans="3:16" hidden="1" outlineLevel="2">
      <c r="C4803" s="179">
        <v>4779</v>
      </c>
      <c r="D4803" s="195">
        <f t="shared" ca="1" si="374"/>
        <v>-0.20653768290946906</v>
      </c>
      <c r="E4803" s="195">
        <f t="shared" ca="1" si="370"/>
        <v>235.2127353768756</v>
      </c>
      <c r="F4803" s="195">
        <f t="shared" ca="1" si="371"/>
        <v>240.88856975855501</v>
      </c>
      <c r="G4803" s="195">
        <f t="shared" ca="1" si="372"/>
        <v>0</v>
      </c>
      <c r="H4803" s="195">
        <f t="shared" ca="1" si="373"/>
        <v>0</v>
      </c>
      <c r="O4803" s="154"/>
      <c r="P4803" s="154"/>
    </row>
    <row r="4804" spans="3:16" hidden="1" outlineLevel="2">
      <c r="C4804" s="179">
        <v>4780</v>
      </c>
      <c r="D4804" s="195">
        <f t="shared" ca="1" si="374"/>
        <v>0.81379691598792547</v>
      </c>
      <c r="E4804" s="195">
        <f t="shared" ca="1" si="370"/>
        <v>294.32184537535272</v>
      </c>
      <c r="F4804" s="195">
        <f t="shared" ca="1" si="371"/>
        <v>283.46989227764072</v>
      </c>
      <c r="G4804" s="195">
        <f t="shared" ca="1" si="372"/>
        <v>44.321845375352723</v>
      </c>
      <c r="H4804" s="195">
        <f t="shared" ca="1" si="373"/>
        <v>33.469892277640724</v>
      </c>
      <c r="O4804" s="154"/>
      <c r="P4804" s="154"/>
    </row>
    <row r="4805" spans="3:16" hidden="1" outlineLevel="2">
      <c r="C4805" s="179">
        <v>4781</v>
      </c>
      <c r="D4805" s="195">
        <f t="shared" ca="1" si="374"/>
        <v>-0.37696061858420538</v>
      </c>
      <c r="E4805" s="195">
        <f t="shared" ca="1" si="370"/>
        <v>226.56814687481733</v>
      </c>
      <c r="F4805" s="195">
        <f t="shared" ca="1" si="371"/>
        <v>234.42772013069612</v>
      </c>
      <c r="G4805" s="195">
        <f t="shared" ca="1" si="372"/>
        <v>0</v>
      </c>
      <c r="H4805" s="195">
        <f t="shared" ca="1" si="373"/>
        <v>0</v>
      </c>
      <c r="O4805" s="154"/>
      <c r="P4805" s="154"/>
    </row>
    <row r="4806" spans="3:16" hidden="1" outlineLevel="2">
      <c r="C4806" s="179">
        <v>4782</v>
      </c>
      <c r="D4806" s="195">
        <f t="shared" ca="1" si="374"/>
        <v>0.19278901105217214</v>
      </c>
      <c r="E4806" s="195">
        <f t="shared" ca="1" si="370"/>
        <v>256.78231462875755</v>
      </c>
      <c r="F4806" s="195">
        <f t="shared" ca="1" si="371"/>
        <v>256.73336628414523</v>
      </c>
      <c r="G4806" s="195">
        <f t="shared" ca="1" si="372"/>
        <v>6.7823146287575469</v>
      </c>
      <c r="H4806" s="195">
        <f t="shared" ca="1" si="373"/>
        <v>6.7333662841452337</v>
      </c>
      <c r="O4806" s="154"/>
      <c r="P4806" s="154"/>
    </row>
    <row r="4807" spans="3:16" hidden="1" outlineLevel="2">
      <c r="C4807" s="179">
        <v>4783</v>
      </c>
      <c r="D4807" s="195">
        <f t="shared" ca="1" si="374"/>
        <v>0.88408048658185612</v>
      </c>
      <c r="E4807" s="195">
        <f t="shared" ca="1" si="370"/>
        <v>298.90215644320989</v>
      </c>
      <c r="F4807" s="195">
        <f t="shared" ca="1" si="371"/>
        <v>286.66608794353925</v>
      </c>
      <c r="G4807" s="195">
        <f t="shared" ca="1" si="372"/>
        <v>48.90215644320989</v>
      </c>
      <c r="H4807" s="195">
        <f t="shared" ca="1" si="373"/>
        <v>36.666087943539253</v>
      </c>
      <c r="O4807" s="154"/>
      <c r="P4807" s="154"/>
    </row>
    <row r="4808" spans="3:16" hidden="1" outlineLevel="2">
      <c r="C4808" s="179">
        <v>4784</v>
      </c>
      <c r="D4808" s="195">
        <f t="shared" ca="1" si="374"/>
        <v>-1.0719136731086534</v>
      </c>
      <c r="E4808" s="195">
        <f t="shared" ca="1" si="370"/>
        <v>194.48473561290763</v>
      </c>
      <c r="F4808" s="195">
        <f t="shared" ca="1" si="371"/>
        <v>209.82695501580741</v>
      </c>
      <c r="G4808" s="195">
        <f t="shared" ca="1" si="372"/>
        <v>0</v>
      </c>
      <c r="H4808" s="195">
        <f t="shared" ca="1" si="373"/>
        <v>0</v>
      </c>
      <c r="O4808" s="154"/>
      <c r="P4808" s="154"/>
    </row>
    <row r="4809" spans="3:16" hidden="1" outlineLevel="2">
      <c r="C4809" s="179">
        <v>4785</v>
      </c>
      <c r="D4809" s="195">
        <f t="shared" ca="1" si="374"/>
        <v>9.7143086529533934E-2</v>
      </c>
      <c r="E4809" s="195">
        <f t="shared" ca="1" si="370"/>
        <v>251.44236317059273</v>
      </c>
      <c r="F4809" s="195">
        <f t="shared" ca="1" si="371"/>
        <v>252.84582183034337</v>
      </c>
      <c r="G4809" s="195">
        <f t="shared" ca="1" si="372"/>
        <v>1.4423631705927278</v>
      </c>
      <c r="H4809" s="195">
        <f t="shared" ca="1" si="373"/>
        <v>2.8458218303433682</v>
      </c>
      <c r="O4809" s="154"/>
      <c r="P4809" s="154"/>
    </row>
    <row r="4810" spans="3:16" hidden="1" outlineLevel="2">
      <c r="C4810" s="179">
        <v>4786</v>
      </c>
      <c r="D4810" s="195">
        <f t="shared" ca="1" si="374"/>
        <v>-0.90162961158467636</v>
      </c>
      <c r="E4810" s="195">
        <f t="shared" ca="1" si="370"/>
        <v>201.89903782454073</v>
      </c>
      <c r="F4810" s="195">
        <f t="shared" ca="1" si="371"/>
        <v>215.60502866336287</v>
      </c>
      <c r="G4810" s="195">
        <f t="shared" ca="1" si="372"/>
        <v>0</v>
      </c>
      <c r="H4810" s="195">
        <f t="shared" ca="1" si="373"/>
        <v>0</v>
      </c>
      <c r="O4810" s="154"/>
      <c r="P4810" s="154"/>
    </row>
    <row r="4811" spans="3:16" hidden="1" outlineLevel="2">
      <c r="C4811" s="179">
        <v>4787</v>
      </c>
      <c r="D4811" s="195">
        <f t="shared" ca="1" si="374"/>
        <v>-0.90795507450021828</v>
      </c>
      <c r="E4811" s="195">
        <f t="shared" ca="1" si="370"/>
        <v>201.61863274609081</v>
      </c>
      <c r="F4811" s="195">
        <f t="shared" ca="1" si="371"/>
        <v>215.38757449571409</v>
      </c>
      <c r="G4811" s="195">
        <f t="shared" ca="1" si="372"/>
        <v>0</v>
      </c>
      <c r="H4811" s="195">
        <f t="shared" ca="1" si="373"/>
        <v>0</v>
      </c>
      <c r="O4811" s="154"/>
      <c r="P4811" s="154"/>
    </row>
    <row r="4812" spans="3:16" hidden="1" outlineLevel="2">
      <c r="C4812" s="179">
        <v>4788</v>
      </c>
      <c r="D4812" s="195">
        <f t="shared" ca="1" si="374"/>
        <v>2.3184857818028428</v>
      </c>
      <c r="E4812" s="195">
        <f t="shared" ca="1" si="370"/>
        <v>409.63955188098288</v>
      </c>
      <c r="F4812" s="195">
        <f t="shared" ca="1" si="371"/>
        <v>360.37502081062786</v>
      </c>
      <c r="G4812" s="195">
        <f t="shared" ca="1" si="372"/>
        <v>159.63955188098288</v>
      </c>
      <c r="H4812" s="195">
        <f t="shared" ca="1" si="373"/>
        <v>110.37502081062786</v>
      </c>
      <c r="O4812" s="154"/>
      <c r="P4812" s="154"/>
    </row>
    <row r="4813" spans="3:16" hidden="1" outlineLevel="2">
      <c r="C4813" s="179">
        <v>4789</v>
      </c>
      <c r="D4813" s="195">
        <f t="shared" ca="1" si="374"/>
        <v>3.6240231613389615E-2</v>
      </c>
      <c r="E4813" s="195">
        <f t="shared" ca="1" si="370"/>
        <v>248.10014577822258</v>
      </c>
      <c r="F4813" s="195">
        <f t="shared" ca="1" si="371"/>
        <v>250.40114731668581</v>
      </c>
      <c r="G4813" s="195">
        <f t="shared" ca="1" si="372"/>
        <v>0</v>
      </c>
      <c r="H4813" s="195">
        <f t="shared" ca="1" si="373"/>
        <v>0.40114731668580816</v>
      </c>
      <c r="O4813" s="154"/>
      <c r="P4813" s="154"/>
    </row>
    <row r="4814" spans="3:16" hidden="1" outlineLevel="2">
      <c r="C4814" s="179">
        <v>4790</v>
      </c>
      <c r="D4814" s="195">
        <f t="shared" ca="1" si="374"/>
        <v>1.0681814411094623</v>
      </c>
      <c r="E4814" s="195">
        <f t="shared" ca="1" si="370"/>
        <v>311.24057054686529</v>
      </c>
      <c r="F4814" s="195">
        <f t="shared" ca="1" si="371"/>
        <v>295.21008401539666</v>
      </c>
      <c r="G4814" s="195">
        <f t="shared" ca="1" si="372"/>
        <v>61.240570546865285</v>
      </c>
      <c r="H4814" s="195">
        <f t="shared" ca="1" si="373"/>
        <v>45.21008401539666</v>
      </c>
      <c r="O4814" s="154"/>
      <c r="P4814" s="154"/>
    </row>
    <row r="4815" spans="3:16" hidden="1" outlineLevel="2">
      <c r="C4815" s="179">
        <v>4791</v>
      </c>
      <c r="D4815" s="195">
        <f t="shared" ca="1" si="374"/>
        <v>1.5531916057566029</v>
      </c>
      <c r="E4815" s="195">
        <f t="shared" ca="1" si="370"/>
        <v>346.23941764383551</v>
      </c>
      <c r="F4815" s="195">
        <f t="shared" ca="1" si="371"/>
        <v>318.95809325768994</v>
      </c>
      <c r="G4815" s="195">
        <f t="shared" ca="1" si="372"/>
        <v>96.239417643835509</v>
      </c>
      <c r="H4815" s="195">
        <f t="shared" ca="1" si="373"/>
        <v>68.958093257689939</v>
      </c>
      <c r="O4815" s="154"/>
      <c r="P4815" s="154"/>
    </row>
    <row r="4816" spans="3:16" hidden="1" outlineLevel="2">
      <c r="C4816" s="179">
        <v>4792</v>
      </c>
      <c r="D4816" s="195">
        <f t="shared" ca="1" si="374"/>
        <v>-0.70346289907342519</v>
      </c>
      <c r="E4816" s="195">
        <f t="shared" ca="1" si="370"/>
        <v>210.88397388535606</v>
      </c>
      <c r="F4816" s="195">
        <f t="shared" ca="1" si="371"/>
        <v>222.52984083501454</v>
      </c>
      <c r="G4816" s="195">
        <f t="shared" ca="1" si="372"/>
        <v>0</v>
      </c>
      <c r="H4816" s="195">
        <f t="shared" ca="1" si="373"/>
        <v>0</v>
      </c>
      <c r="O4816" s="154"/>
      <c r="P4816" s="154"/>
    </row>
    <row r="4817" spans="3:16" hidden="1" outlineLevel="2">
      <c r="C4817" s="179">
        <v>4793</v>
      </c>
      <c r="D4817" s="195">
        <f t="shared" ca="1" si="374"/>
        <v>0.96490785594518758</v>
      </c>
      <c r="E4817" s="195">
        <f t="shared" ca="1" si="370"/>
        <v>304.25778680784344</v>
      </c>
      <c r="F4817" s="195">
        <f t="shared" ca="1" si="371"/>
        <v>290.38634841728197</v>
      </c>
      <c r="G4817" s="195">
        <f t="shared" ca="1" si="372"/>
        <v>54.257786807843445</v>
      </c>
      <c r="H4817" s="195">
        <f t="shared" ca="1" si="373"/>
        <v>40.386348417281965</v>
      </c>
      <c r="O4817" s="154"/>
      <c r="P4817" s="154"/>
    </row>
    <row r="4818" spans="3:16" hidden="1" outlineLevel="2">
      <c r="C4818" s="179">
        <v>4794</v>
      </c>
      <c r="D4818" s="195">
        <f t="shared" ca="1" si="374"/>
        <v>-0.77514519868957632</v>
      </c>
      <c r="E4818" s="195">
        <f t="shared" ca="1" si="370"/>
        <v>207.58862763250531</v>
      </c>
      <c r="F4818" s="195">
        <f t="shared" ca="1" si="371"/>
        <v>219.99963969812069</v>
      </c>
      <c r="G4818" s="195">
        <f t="shared" ca="1" si="372"/>
        <v>0</v>
      </c>
      <c r="H4818" s="195">
        <f t="shared" ca="1" si="373"/>
        <v>0</v>
      </c>
      <c r="O4818" s="154"/>
      <c r="P4818" s="154"/>
    </row>
    <row r="4819" spans="3:16" hidden="1" outlineLevel="2">
      <c r="C4819" s="179">
        <v>4795</v>
      </c>
      <c r="D4819" s="195">
        <f t="shared" ca="1" si="374"/>
        <v>-0.13037635051420071</v>
      </c>
      <c r="E4819" s="195">
        <f t="shared" ca="1" si="370"/>
        <v>239.18186432761775</v>
      </c>
      <c r="F4819" s="195">
        <f t="shared" ca="1" si="371"/>
        <v>243.83317673590847</v>
      </c>
      <c r="G4819" s="195">
        <f t="shared" ca="1" si="372"/>
        <v>0</v>
      </c>
      <c r="H4819" s="195">
        <f t="shared" ca="1" si="373"/>
        <v>0</v>
      </c>
      <c r="O4819" s="154"/>
      <c r="P4819" s="154"/>
    </row>
    <row r="4820" spans="3:16" hidden="1" outlineLevel="2">
      <c r="C4820" s="179">
        <v>4796</v>
      </c>
      <c r="D4820" s="195">
        <f t="shared" ca="1" si="374"/>
        <v>-0.8484413987145244</v>
      </c>
      <c r="E4820" s="195">
        <f t="shared" ca="1" si="370"/>
        <v>204.27232794884173</v>
      </c>
      <c r="F4820" s="195">
        <f t="shared" ca="1" si="371"/>
        <v>217.44221715083239</v>
      </c>
      <c r="G4820" s="195">
        <f t="shared" ca="1" si="372"/>
        <v>0</v>
      </c>
      <c r="H4820" s="195">
        <f t="shared" ca="1" si="373"/>
        <v>0</v>
      </c>
      <c r="O4820" s="154"/>
      <c r="P4820" s="154"/>
    </row>
    <row r="4821" spans="3:16" hidden="1" outlineLevel="2">
      <c r="C4821" s="179">
        <v>4797</v>
      </c>
      <c r="D4821" s="195">
        <f t="shared" ca="1" si="374"/>
        <v>0.50587779584063275</v>
      </c>
      <c r="E4821" s="195">
        <f t="shared" ca="1" si="370"/>
        <v>275.06824187962491</v>
      </c>
      <c r="F4821" s="195">
        <f t="shared" ca="1" si="371"/>
        <v>269.8818690353832</v>
      </c>
      <c r="G4821" s="195">
        <f t="shared" ca="1" si="372"/>
        <v>25.068241879624907</v>
      </c>
      <c r="H4821" s="195">
        <f t="shared" ca="1" si="373"/>
        <v>19.881869035383204</v>
      </c>
      <c r="O4821" s="154"/>
      <c r="P4821" s="154"/>
    </row>
    <row r="4822" spans="3:16" hidden="1" outlineLevel="2">
      <c r="C4822" s="179">
        <v>4798</v>
      </c>
      <c r="D4822" s="195">
        <f t="shared" ca="1" si="374"/>
        <v>1.1694805456953599</v>
      </c>
      <c r="E4822" s="195">
        <f t="shared" ca="1" si="370"/>
        <v>318.24551811247039</v>
      </c>
      <c r="F4822" s="195">
        <f t="shared" ca="1" si="371"/>
        <v>300.01943260333007</v>
      </c>
      <c r="G4822" s="195">
        <f t="shared" ca="1" si="372"/>
        <v>68.245518112470393</v>
      </c>
      <c r="H4822" s="195">
        <f t="shared" ca="1" si="373"/>
        <v>50.019432603330074</v>
      </c>
      <c r="O4822" s="154"/>
      <c r="P4822" s="154"/>
    </row>
    <row r="4823" spans="3:16" hidden="1" outlineLevel="2">
      <c r="C4823" s="179">
        <v>4799</v>
      </c>
      <c r="D4823" s="195">
        <f t="shared" ca="1" si="374"/>
        <v>1.651606815175799</v>
      </c>
      <c r="E4823" s="195">
        <f t="shared" ca="1" si="370"/>
        <v>353.80781130742326</v>
      </c>
      <c r="F4823" s="195">
        <f t="shared" ca="1" si="371"/>
        <v>324.00523083165513</v>
      </c>
      <c r="G4823" s="195">
        <f t="shared" ca="1" si="372"/>
        <v>103.80781130742326</v>
      </c>
      <c r="H4823" s="195">
        <f t="shared" ca="1" si="373"/>
        <v>74.005230831655126</v>
      </c>
      <c r="O4823" s="154"/>
      <c r="P4823" s="154"/>
    </row>
    <row r="4824" spans="3:16" hidden="1" outlineLevel="2">
      <c r="C4824" s="179">
        <v>4800</v>
      </c>
      <c r="D4824" s="195">
        <f t="shared" ca="1" si="374"/>
        <v>0.80320565672623334</v>
      </c>
      <c r="E4824" s="195">
        <f t="shared" ca="1" si="370"/>
        <v>293.63773536107584</v>
      </c>
      <c r="F4824" s="195">
        <f t="shared" ca="1" si="371"/>
        <v>282.99134666867519</v>
      </c>
      <c r="G4824" s="195">
        <f t="shared" ca="1" si="372"/>
        <v>43.637735361075841</v>
      </c>
      <c r="H4824" s="195">
        <f t="shared" ca="1" si="373"/>
        <v>32.991346668675192</v>
      </c>
      <c r="O4824" s="154"/>
      <c r="P4824" s="154"/>
    </row>
    <row r="4825" spans="3:16" hidden="1" outlineLevel="2">
      <c r="C4825" s="179">
        <v>4801</v>
      </c>
      <c r="D4825" s="195">
        <f t="shared" ca="1" si="374"/>
        <v>0.60485409496982878</v>
      </c>
      <c r="E4825" s="195">
        <f t="shared" ref="E4825:E4888" ca="1" si="375">$H$9 * EXP(($H$17 - $H$18 - ($H$11^2)/2)*$H$14 + $H$11*SQRT($H$14)*D4825)</f>
        <v>281.11556971513028</v>
      </c>
      <c r="F4825" s="195">
        <f t="shared" ref="F4825:F4888" ca="1" si="376">$H$9 * EXP(($H$17 - $H$18 - ($H$12^2)/2)*$H$14 + $H$12*SQRT($H$14)*D4825)</f>
        <v>274.17697322323744</v>
      </c>
      <c r="G4825" s="195">
        <f t="shared" ref="G4825:G4888" ca="1" si="377">MAX(E4825-$H$16, 0)</f>
        <v>31.115569715130277</v>
      </c>
      <c r="H4825" s="195">
        <f t="shared" ref="H4825:H4888" ca="1" si="378">MAX(F4825-$H$16, 0)</f>
        <v>24.176973223237439</v>
      </c>
      <c r="O4825" s="154"/>
      <c r="P4825" s="154"/>
    </row>
    <row r="4826" spans="3:16" hidden="1" outlineLevel="2">
      <c r="C4826" s="179">
        <v>4802</v>
      </c>
      <c r="D4826" s="195">
        <f t="shared" ref="D4826:D4889" ca="1" si="379">_xlfn.NORM.S.INV(RAND())</f>
        <v>-0.72806235814343245</v>
      </c>
      <c r="E4826" s="195">
        <f t="shared" ca="1" si="375"/>
        <v>209.74724453096894</v>
      </c>
      <c r="F4826" s="195">
        <f t="shared" ca="1" si="376"/>
        <v>221.65828024983799</v>
      </c>
      <c r="G4826" s="195">
        <f t="shared" ca="1" si="377"/>
        <v>0</v>
      </c>
      <c r="H4826" s="195">
        <f t="shared" ca="1" si="378"/>
        <v>0</v>
      </c>
      <c r="O4826" s="154"/>
      <c r="P4826" s="154"/>
    </row>
    <row r="4827" spans="3:16" hidden="1" outlineLevel="2">
      <c r="C4827" s="179">
        <v>4803</v>
      </c>
      <c r="D4827" s="195">
        <f t="shared" ca="1" si="379"/>
        <v>-1.1293580383977588</v>
      </c>
      <c r="E4827" s="195">
        <f t="shared" ca="1" si="375"/>
        <v>192.04548625623411</v>
      </c>
      <c r="F4827" s="195">
        <f t="shared" ca="1" si="376"/>
        <v>207.912893274955</v>
      </c>
      <c r="G4827" s="195">
        <f t="shared" ca="1" si="377"/>
        <v>0</v>
      </c>
      <c r="H4827" s="195">
        <f t="shared" ca="1" si="378"/>
        <v>0</v>
      </c>
      <c r="O4827" s="154"/>
      <c r="P4827" s="154"/>
    </row>
    <row r="4828" spans="3:16" hidden="1" outlineLevel="2">
      <c r="C4828" s="179">
        <v>4804</v>
      </c>
      <c r="D4828" s="195">
        <f t="shared" ca="1" si="379"/>
        <v>-2.0225715822539767</v>
      </c>
      <c r="E4828" s="195">
        <f t="shared" ca="1" si="375"/>
        <v>157.82380026554614</v>
      </c>
      <c r="F4828" s="195">
        <f t="shared" ca="1" si="376"/>
        <v>180.30088891281724</v>
      </c>
      <c r="G4828" s="195">
        <f t="shared" ca="1" si="377"/>
        <v>0</v>
      </c>
      <c r="H4828" s="195">
        <f t="shared" ca="1" si="378"/>
        <v>0</v>
      </c>
      <c r="O4828" s="154"/>
      <c r="P4828" s="154"/>
    </row>
    <row r="4829" spans="3:16" hidden="1" outlineLevel="2">
      <c r="C4829" s="179">
        <v>4805</v>
      </c>
      <c r="D4829" s="195">
        <f t="shared" ca="1" si="379"/>
        <v>1.9074492189182926</v>
      </c>
      <c r="E4829" s="195">
        <f t="shared" ca="1" si="375"/>
        <v>374.26587843584991</v>
      </c>
      <c r="F4829" s="195">
        <f t="shared" ca="1" si="376"/>
        <v>337.50271901303591</v>
      </c>
      <c r="G4829" s="195">
        <f t="shared" ca="1" si="377"/>
        <v>124.26587843584991</v>
      </c>
      <c r="H4829" s="195">
        <f t="shared" ca="1" si="378"/>
        <v>87.502719013035914</v>
      </c>
      <c r="O4829" s="154"/>
      <c r="P4829" s="154"/>
    </row>
    <row r="4830" spans="3:16" hidden="1" outlineLevel="2">
      <c r="C4830" s="179">
        <v>4806</v>
      </c>
      <c r="D4830" s="195">
        <f t="shared" ca="1" si="379"/>
        <v>-0.97614495406835677</v>
      </c>
      <c r="E4830" s="195">
        <f t="shared" ca="1" si="375"/>
        <v>198.62042076313247</v>
      </c>
      <c r="F4830" s="195">
        <f t="shared" ca="1" si="376"/>
        <v>213.05725115664364</v>
      </c>
      <c r="G4830" s="195">
        <f t="shared" ca="1" si="377"/>
        <v>0</v>
      </c>
      <c r="H4830" s="195">
        <f t="shared" ca="1" si="378"/>
        <v>0</v>
      </c>
      <c r="O4830" s="154"/>
      <c r="P4830" s="154"/>
    </row>
    <row r="4831" spans="3:16" hidden="1" outlineLevel="2">
      <c r="C4831" s="179">
        <v>4807</v>
      </c>
      <c r="D4831" s="195">
        <f t="shared" ca="1" si="379"/>
        <v>0.30680584467321365</v>
      </c>
      <c r="E4831" s="195">
        <f t="shared" ca="1" si="375"/>
        <v>263.29629323710992</v>
      </c>
      <c r="F4831" s="195">
        <f t="shared" ca="1" si="376"/>
        <v>261.44577085170704</v>
      </c>
      <c r="G4831" s="195">
        <f t="shared" ca="1" si="377"/>
        <v>13.296293237109921</v>
      </c>
      <c r="H4831" s="195">
        <f t="shared" ca="1" si="378"/>
        <v>11.445770851707039</v>
      </c>
      <c r="O4831" s="154"/>
      <c r="P4831" s="154"/>
    </row>
    <row r="4832" spans="3:16" hidden="1" outlineLevel="2">
      <c r="C4832" s="179">
        <v>4808</v>
      </c>
      <c r="D4832" s="195">
        <f t="shared" ca="1" si="379"/>
        <v>1.4587347458360334</v>
      </c>
      <c r="E4832" s="195">
        <f t="shared" ca="1" si="375"/>
        <v>339.12773649803665</v>
      </c>
      <c r="F4832" s="195">
        <f t="shared" ca="1" si="376"/>
        <v>314.18791289618906</v>
      </c>
      <c r="G4832" s="195">
        <f t="shared" ca="1" si="377"/>
        <v>89.127736498036654</v>
      </c>
      <c r="H4832" s="195">
        <f t="shared" ca="1" si="378"/>
        <v>64.187912896189061</v>
      </c>
      <c r="O4832" s="154"/>
      <c r="P4832" s="154"/>
    </row>
    <row r="4833" spans="3:16" hidden="1" outlineLevel="2">
      <c r="C4833" s="179">
        <v>4809</v>
      </c>
      <c r="D4833" s="195">
        <f t="shared" ca="1" si="379"/>
        <v>-1.2010253015094243</v>
      </c>
      <c r="E4833" s="195">
        <f t="shared" ca="1" si="375"/>
        <v>189.04514131495711</v>
      </c>
      <c r="F4833" s="195">
        <f t="shared" ca="1" si="376"/>
        <v>205.54938231029459</v>
      </c>
      <c r="G4833" s="195">
        <f t="shared" ca="1" si="377"/>
        <v>0</v>
      </c>
      <c r="H4833" s="195">
        <f t="shared" ca="1" si="378"/>
        <v>0</v>
      </c>
      <c r="O4833" s="154"/>
      <c r="P4833" s="154"/>
    </row>
    <row r="4834" spans="3:16" hidden="1" outlineLevel="2">
      <c r="C4834" s="179">
        <v>4810</v>
      </c>
      <c r="D4834" s="195">
        <f t="shared" ca="1" si="379"/>
        <v>-0.22175928074216775</v>
      </c>
      <c r="E4834" s="195">
        <f t="shared" ca="1" si="375"/>
        <v>234.42739827647327</v>
      </c>
      <c r="F4834" s="195">
        <f t="shared" ca="1" si="376"/>
        <v>240.30433836527024</v>
      </c>
      <c r="G4834" s="195">
        <f t="shared" ca="1" si="377"/>
        <v>0</v>
      </c>
      <c r="H4834" s="195">
        <f t="shared" ca="1" si="378"/>
        <v>0</v>
      </c>
      <c r="O4834" s="154"/>
      <c r="P4834" s="154"/>
    </row>
    <row r="4835" spans="3:16" hidden="1" outlineLevel="2">
      <c r="C4835" s="179">
        <v>4811</v>
      </c>
      <c r="D4835" s="195">
        <f t="shared" ca="1" si="379"/>
        <v>0.49458283039017015</v>
      </c>
      <c r="E4835" s="195">
        <f t="shared" ca="1" si="375"/>
        <v>274.386456555606</v>
      </c>
      <c r="F4835" s="195">
        <f t="shared" ca="1" si="376"/>
        <v>269.39601809939927</v>
      </c>
      <c r="G4835" s="195">
        <f t="shared" ca="1" si="377"/>
        <v>24.386456555606003</v>
      </c>
      <c r="H4835" s="195">
        <f t="shared" ca="1" si="378"/>
        <v>19.396018099399271</v>
      </c>
      <c r="O4835" s="154"/>
      <c r="P4835" s="154"/>
    </row>
    <row r="4836" spans="3:16" hidden="1" outlineLevel="2">
      <c r="C4836" s="179">
        <v>4812</v>
      </c>
      <c r="D4836" s="195">
        <f t="shared" ca="1" si="379"/>
        <v>-0.3179000647431216</v>
      </c>
      <c r="E4836" s="195">
        <f t="shared" ca="1" si="375"/>
        <v>229.52737401504714</v>
      </c>
      <c r="F4836" s="195">
        <f t="shared" ca="1" si="376"/>
        <v>236.64688535171291</v>
      </c>
      <c r="G4836" s="195">
        <f t="shared" ca="1" si="377"/>
        <v>0</v>
      </c>
      <c r="H4836" s="195">
        <f t="shared" ca="1" si="378"/>
        <v>0</v>
      </c>
      <c r="O4836" s="154"/>
      <c r="P4836" s="154"/>
    </row>
    <row r="4837" spans="3:16" hidden="1" outlineLevel="2">
      <c r="C4837" s="179">
        <v>4813</v>
      </c>
      <c r="D4837" s="195">
        <f t="shared" ca="1" si="379"/>
        <v>0.17547202484036931</v>
      </c>
      <c r="E4837" s="195">
        <f t="shared" ca="1" si="375"/>
        <v>255.80716211107705</v>
      </c>
      <c r="F4837" s="195">
        <f t="shared" ca="1" si="376"/>
        <v>256.02510985584166</v>
      </c>
      <c r="G4837" s="195">
        <f t="shared" ca="1" si="377"/>
        <v>5.8071621110770479</v>
      </c>
      <c r="H4837" s="195">
        <f t="shared" ca="1" si="378"/>
        <v>6.0251098558416629</v>
      </c>
      <c r="O4837" s="154"/>
      <c r="P4837" s="154"/>
    </row>
    <row r="4838" spans="3:16" hidden="1" outlineLevel="2">
      <c r="C4838" s="179">
        <v>4814</v>
      </c>
      <c r="D4838" s="195">
        <f t="shared" ca="1" si="379"/>
        <v>-2.1047963808993746</v>
      </c>
      <c r="E4838" s="195">
        <f t="shared" ca="1" si="375"/>
        <v>154.99814425218483</v>
      </c>
      <c r="F4838" s="195">
        <f t="shared" ca="1" si="376"/>
        <v>177.9513042894923</v>
      </c>
      <c r="G4838" s="195">
        <f t="shared" ca="1" si="377"/>
        <v>0</v>
      </c>
      <c r="H4838" s="195">
        <f t="shared" ca="1" si="378"/>
        <v>0</v>
      </c>
      <c r="O4838" s="154"/>
      <c r="P4838" s="154"/>
    </row>
    <row r="4839" spans="3:16" hidden="1" outlineLevel="2">
      <c r="C4839" s="179">
        <v>4815</v>
      </c>
      <c r="D4839" s="195">
        <f t="shared" ca="1" si="379"/>
        <v>0.12009452966694718</v>
      </c>
      <c r="E4839" s="195">
        <f t="shared" ca="1" si="375"/>
        <v>252.71353718188786</v>
      </c>
      <c r="F4839" s="195">
        <f t="shared" ca="1" si="376"/>
        <v>253.77328510135033</v>
      </c>
      <c r="G4839" s="195">
        <f t="shared" ca="1" si="377"/>
        <v>2.7135371818878582</v>
      </c>
      <c r="H4839" s="195">
        <f t="shared" ca="1" si="378"/>
        <v>3.773285101350325</v>
      </c>
      <c r="O4839" s="154"/>
      <c r="P4839" s="154"/>
    </row>
    <row r="4840" spans="3:16" hidden="1" outlineLevel="2">
      <c r="C4840" s="179">
        <v>4816</v>
      </c>
      <c r="D4840" s="195">
        <f t="shared" ca="1" si="379"/>
        <v>-0.85904404060636375</v>
      </c>
      <c r="E4840" s="195">
        <f t="shared" ca="1" si="375"/>
        <v>203.79701577311334</v>
      </c>
      <c r="F4840" s="195">
        <f t="shared" ca="1" si="376"/>
        <v>217.07474336432196</v>
      </c>
      <c r="G4840" s="195">
        <f t="shared" ca="1" si="377"/>
        <v>0</v>
      </c>
      <c r="H4840" s="195">
        <f t="shared" ca="1" si="378"/>
        <v>0</v>
      </c>
      <c r="O4840" s="154"/>
      <c r="P4840" s="154"/>
    </row>
    <row r="4841" spans="3:16" hidden="1" outlineLevel="2">
      <c r="C4841" s="179">
        <v>4817</v>
      </c>
      <c r="D4841" s="195">
        <f t="shared" ca="1" si="379"/>
        <v>-0.61561035756835047</v>
      </c>
      <c r="E4841" s="195">
        <f t="shared" ca="1" si="375"/>
        <v>214.9941196095543</v>
      </c>
      <c r="F4841" s="195">
        <f t="shared" ca="1" si="376"/>
        <v>225.67053086227338</v>
      </c>
      <c r="G4841" s="195">
        <f t="shared" ca="1" si="377"/>
        <v>0</v>
      </c>
      <c r="H4841" s="195">
        <f t="shared" ca="1" si="378"/>
        <v>0</v>
      </c>
      <c r="O4841" s="154"/>
      <c r="P4841" s="154"/>
    </row>
    <row r="4842" spans="3:16" hidden="1" outlineLevel="2">
      <c r="C4842" s="179">
        <v>4818</v>
      </c>
      <c r="D4842" s="195">
        <f t="shared" ca="1" si="379"/>
        <v>0.84159361262272347</v>
      </c>
      <c r="E4842" s="195">
        <f t="shared" ca="1" si="375"/>
        <v>296.12487817626078</v>
      </c>
      <c r="F4842" s="195">
        <f t="shared" ca="1" si="376"/>
        <v>284.72968479254342</v>
      </c>
      <c r="G4842" s="195">
        <f t="shared" ca="1" si="377"/>
        <v>46.124878176260779</v>
      </c>
      <c r="H4842" s="195">
        <f t="shared" ca="1" si="378"/>
        <v>34.729684792543424</v>
      </c>
      <c r="O4842" s="154"/>
      <c r="P4842" s="154"/>
    </row>
    <row r="4843" spans="3:16" hidden="1" outlineLevel="2">
      <c r="C4843" s="179">
        <v>4819</v>
      </c>
      <c r="D4843" s="195">
        <f t="shared" ca="1" si="379"/>
        <v>0.58586194306634309</v>
      </c>
      <c r="E4843" s="195">
        <f t="shared" ca="1" si="375"/>
        <v>279.94495405162849</v>
      </c>
      <c r="F4843" s="195">
        <f t="shared" ca="1" si="376"/>
        <v>273.34753690049655</v>
      </c>
      <c r="G4843" s="195">
        <f t="shared" ca="1" si="377"/>
        <v>29.944954051628486</v>
      </c>
      <c r="H4843" s="195">
        <f t="shared" ca="1" si="378"/>
        <v>23.34753690049655</v>
      </c>
      <c r="O4843" s="154"/>
      <c r="P4843" s="154"/>
    </row>
    <row r="4844" spans="3:16" hidden="1" outlineLevel="2">
      <c r="C4844" s="179">
        <v>4820</v>
      </c>
      <c r="D4844" s="195">
        <f t="shared" ca="1" si="379"/>
        <v>-0.3677646600879238</v>
      </c>
      <c r="E4844" s="195">
        <f t="shared" ca="1" si="375"/>
        <v>227.02638977287009</v>
      </c>
      <c r="F4844" s="195">
        <f t="shared" ca="1" si="376"/>
        <v>234.77187997752259</v>
      </c>
      <c r="G4844" s="195">
        <f t="shared" ca="1" si="377"/>
        <v>0</v>
      </c>
      <c r="H4844" s="195">
        <f t="shared" ca="1" si="378"/>
        <v>0</v>
      </c>
      <c r="O4844" s="154"/>
      <c r="P4844" s="154"/>
    </row>
    <row r="4845" spans="3:16" hidden="1" outlineLevel="2">
      <c r="C4845" s="179">
        <v>4821</v>
      </c>
      <c r="D4845" s="195">
        <f t="shared" ca="1" si="379"/>
        <v>-0.67457820214339814</v>
      </c>
      <c r="E4845" s="195">
        <f t="shared" ca="1" si="375"/>
        <v>212.22658827458505</v>
      </c>
      <c r="F4845" s="195">
        <f t="shared" ca="1" si="376"/>
        <v>223.55760314639915</v>
      </c>
      <c r="G4845" s="195">
        <f t="shared" ca="1" si="377"/>
        <v>0</v>
      </c>
      <c r="H4845" s="195">
        <f t="shared" ca="1" si="378"/>
        <v>0</v>
      </c>
      <c r="O4845" s="154"/>
      <c r="P4845" s="154"/>
    </row>
    <row r="4846" spans="3:16" hidden="1" outlineLevel="2">
      <c r="C4846" s="179">
        <v>4822</v>
      </c>
      <c r="D4846" s="195">
        <f t="shared" ca="1" si="379"/>
        <v>0.46373708953051607</v>
      </c>
      <c r="E4846" s="195">
        <f t="shared" ca="1" si="375"/>
        <v>272.5331463967928</v>
      </c>
      <c r="F4846" s="195">
        <f t="shared" ca="1" si="376"/>
        <v>268.07364523925486</v>
      </c>
      <c r="G4846" s="195">
        <f t="shared" ca="1" si="377"/>
        <v>22.533146396792802</v>
      </c>
      <c r="H4846" s="195">
        <f t="shared" ca="1" si="378"/>
        <v>18.073645239254859</v>
      </c>
      <c r="O4846" s="154"/>
      <c r="P4846" s="154"/>
    </row>
    <row r="4847" spans="3:16" hidden="1" outlineLevel="2">
      <c r="C4847" s="179">
        <v>4823</v>
      </c>
      <c r="D4847" s="195">
        <f t="shared" ca="1" si="379"/>
        <v>-0.78657102680915836</v>
      </c>
      <c r="E4847" s="195">
        <f t="shared" ca="1" si="375"/>
        <v>207.0681437404935</v>
      </c>
      <c r="F4847" s="195">
        <f t="shared" ca="1" si="376"/>
        <v>219.59900408470841</v>
      </c>
      <c r="G4847" s="195">
        <f t="shared" ca="1" si="377"/>
        <v>0</v>
      </c>
      <c r="H4847" s="195">
        <f t="shared" ca="1" si="378"/>
        <v>0</v>
      </c>
      <c r="O4847" s="154"/>
      <c r="P4847" s="154"/>
    </row>
    <row r="4848" spans="3:16" hidden="1" outlineLevel="2">
      <c r="C4848" s="179">
        <v>4824</v>
      </c>
      <c r="D4848" s="195">
        <f t="shared" ca="1" si="379"/>
        <v>0.75995376959080096</v>
      </c>
      <c r="E4848" s="195">
        <f t="shared" ca="1" si="375"/>
        <v>290.86047846326136</v>
      </c>
      <c r="F4848" s="195">
        <f t="shared" ca="1" si="376"/>
        <v>281.04546499073359</v>
      </c>
      <c r="G4848" s="195">
        <f t="shared" ca="1" si="377"/>
        <v>40.860478463261359</v>
      </c>
      <c r="H4848" s="195">
        <f t="shared" ca="1" si="378"/>
        <v>31.045464990733592</v>
      </c>
      <c r="O4848" s="154"/>
      <c r="P4848" s="154"/>
    </row>
    <row r="4849" spans="3:16" hidden="1" outlineLevel="2">
      <c r="C4849" s="179">
        <v>4825</v>
      </c>
      <c r="D4849" s="195">
        <f t="shared" ca="1" si="379"/>
        <v>1.2647316775375366</v>
      </c>
      <c r="E4849" s="195">
        <f t="shared" ca="1" si="375"/>
        <v>324.97599642960455</v>
      </c>
      <c r="F4849" s="195">
        <f t="shared" ca="1" si="376"/>
        <v>304.61309354662899</v>
      </c>
      <c r="G4849" s="195">
        <f t="shared" ca="1" si="377"/>
        <v>74.97599642960455</v>
      </c>
      <c r="H4849" s="195">
        <f t="shared" ca="1" si="378"/>
        <v>54.613093546628988</v>
      </c>
      <c r="O4849" s="154"/>
      <c r="P4849" s="154"/>
    </row>
    <row r="4850" spans="3:16" hidden="1" outlineLevel="2">
      <c r="C4850" s="179">
        <v>4826</v>
      </c>
      <c r="D4850" s="195">
        <f t="shared" ca="1" si="379"/>
        <v>0.68317738911093595</v>
      </c>
      <c r="E4850" s="195">
        <f t="shared" ca="1" si="375"/>
        <v>285.99511247484691</v>
      </c>
      <c r="F4850" s="195">
        <f t="shared" ca="1" si="376"/>
        <v>277.62422956654626</v>
      </c>
      <c r="G4850" s="195">
        <f t="shared" ca="1" si="377"/>
        <v>35.995112474846906</v>
      </c>
      <c r="H4850" s="195">
        <f t="shared" ca="1" si="378"/>
        <v>27.624229566546262</v>
      </c>
      <c r="O4850" s="154"/>
      <c r="P4850" s="154"/>
    </row>
    <row r="4851" spans="3:16" hidden="1" outlineLevel="2">
      <c r="C4851" s="179">
        <v>4827</v>
      </c>
      <c r="D4851" s="195">
        <f t="shared" ca="1" si="379"/>
        <v>-0.53392447294238909</v>
      </c>
      <c r="E4851" s="195">
        <f t="shared" ca="1" si="375"/>
        <v>218.88759812850563</v>
      </c>
      <c r="F4851" s="195">
        <f t="shared" ca="1" si="376"/>
        <v>228.63052093945217</v>
      </c>
      <c r="G4851" s="195">
        <f t="shared" ca="1" si="377"/>
        <v>0</v>
      </c>
      <c r="H4851" s="195">
        <f t="shared" ca="1" si="378"/>
        <v>0</v>
      </c>
      <c r="O4851" s="154"/>
      <c r="P4851" s="154"/>
    </row>
    <row r="4852" spans="3:16" hidden="1" outlineLevel="2">
      <c r="C4852" s="179">
        <v>4828</v>
      </c>
      <c r="D4852" s="195">
        <f t="shared" ca="1" si="379"/>
        <v>0.32892376850288069</v>
      </c>
      <c r="E4852" s="195">
        <f t="shared" ca="1" si="375"/>
        <v>264.57893642770284</v>
      </c>
      <c r="F4852" s="195">
        <f t="shared" ca="1" si="376"/>
        <v>262.36989012540619</v>
      </c>
      <c r="G4852" s="195">
        <f t="shared" ca="1" si="377"/>
        <v>14.578936427702843</v>
      </c>
      <c r="H4852" s="195">
        <f t="shared" ca="1" si="378"/>
        <v>12.369890125406187</v>
      </c>
      <c r="O4852" s="154"/>
      <c r="P4852" s="154"/>
    </row>
    <row r="4853" spans="3:16" hidden="1" outlineLevel="2">
      <c r="C4853" s="179">
        <v>4829</v>
      </c>
      <c r="D4853" s="195">
        <f t="shared" ca="1" si="379"/>
        <v>0.28629410065951266</v>
      </c>
      <c r="E4853" s="195">
        <f t="shared" ca="1" si="375"/>
        <v>262.1123520191079</v>
      </c>
      <c r="F4853" s="195">
        <f t="shared" ca="1" si="376"/>
        <v>260.59166933391725</v>
      </c>
      <c r="G4853" s="195">
        <f t="shared" ca="1" si="377"/>
        <v>12.112352019107902</v>
      </c>
      <c r="H4853" s="195">
        <f t="shared" ca="1" si="378"/>
        <v>10.591669333917253</v>
      </c>
      <c r="O4853" s="154"/>
      <c r="P4853" s="154"/>
    </row>
    <row r="4854" spans="3:16" hidden="1" outlineLevel="2">
      <c r="C4854" s="179">
        <v>4830</v>
      </c>
      <c r="D4854" s="195">
        <f t="shared" ca="1" si="379"/>
        <v>0.13271938308004819</v>
      </c>
      <c r="E4854" s="195">
        <f t="shared" ca="1" si="375"/>
        <v>253.41550693402769</v>
      </c>
      <c r="F4854" s="195">
        <f t="shared" ca="1" si="376"/>
        <v>254.28490248667762</v>
      </c>
      <c r="G4854" s="195">
        <f t="shared" ca="1" si="377"/>
        <v>3.4155069340276896</v>
      </c>
      <c r="H4854" s="195">
        <f t="shared" ca="1" si="378"/>
        <v>4.2849024866776233</v>
      </c>
      <c r="O4854" s="154"/>
      <c r="P4854" s="154"/>
    </row>
    <row r="4855" spans="3:16" hidden="1" outlineLevel="2">
      <c r="C4855" s="179">
        <v>4831</v>
      </c>
      <c r="D4855" s="195">
        <f t="shared" ca="1" si="379"/>
        <v>0.36996001222139291</v>
      </c>
      <c r="E4855" s="195">
        <f t="shared" ca="1" si="375"/>
        <v>266.97524793182691</v>
      </c>
      <c r="F4855" s="195">
        <f t="shared" ca="1" si="376"/>
        <v>264.09310542500839</v>
      </c>
      <c r="G4855" s="195">
        <f t="shared" ca="1" si="377"/>
        <v>16.975247931826914</v>
      </c>
      <c r="H4855" s="195">
        <f t="shared" ca="1" si="378"/>
        <v>14.093105425008389</v>
      </c>
      <c r="O4855" s="154"/>
      <c r="P4855" s="154"/>
    </row>
    <row r="4856" spans="3:16" hidden="1" outlineLevel="2">
      <c r="C4856" s="179">
        <v>4832</v>
      </c>
      <c r="D4856" s="195">
        <f t="shared" ca="1" si="379"/>
        <v>-0.53103588757939812</v>
      </c>
      <c r="E4856" s="195">
        <f t="shared" ca="1" si="375"/>
        <v>219.02656307173984</v>
      </c>
      <c r="F4856" s="195">
        <f t="shared" ca="1" si="376"/>
        <v>228.73590019274212</v>
      </c>
      <c r="G4856" s="195">
        <f t="shared" ca="1" si="377"/>
        <v>0</v>
      </c>
      <c r="H4856" s="195">
        <f t="shared" ca="1" si="378"/>
        <v>0</v>
      </c>
      <c r="O4856" s="154"/>
      <c r="P4856" s="154"/>
    </row>
    <row r="4857" spans="3:16" hidden="1" outlineLevel="2">
      <c r="C4857" s="179">
        <v>4833</v>
      </c>
      <c r="D4857" s="195">
        <f t="shared" ca="1" si="379"/>
        <v>-1.2989350514081595</v>
      </c>
      <c r="E4857" s="195">
        <f t="shared" ca="1" si="375"/>
        <v>185.02177509007066</v>
      </c>
      <c r="F4857" s="195">
        <f t="shared" ca="1" si="376"/>
        <v>202.36378789462051</v>
      </c>
      <c r="G4857" s="195">
        <f t="shared" ca="1" si="377"/>
        <v>0</v>
      </c>
      <c r="H4857" s="195">
        <f t="shared" ca="1" si="378"/>
        <v>0</v>
      </c>
      <c r="O4857" s="154"/>
      <c r="P4857" s="154"/>
    </row>
    <row r="4858" spans="3:16" hidden="1" outlineLevel="2">
      <c r="C4858" s="179">
        <v>4834</v>
      </c>
      <c r="D4858" s="195">
        <f t="shared" ca="1" si="379"/>
        <v>6.6332953697166255E-2</v>
      </c>
      <c r="E4858" s="195">
        <f t="shared" ca="1" si="375"/>
        <v>249.74598003311067</v>
      </c>
      <c r="F4858" s="195">
        <f t="shared" ca="1" si="376"/>
        <v>251.60611745445206</v>
      </c>
      <c r="G4858" s="195">
        <f t="shared" ca="1" si="377"/>
        <v>0</v>
      </c>
      <c r="H4858" s="195">
        <f t="shared" ca="1" si="378"/>
        <v>1.6061174544520611</v>
      </c>
      <c r="O4858" s="154"/>
      <c r="P4858" s="154"/>
    </row>
    <row r="4859" spans="3:16" hidden="1" outlineLevel="2">
      <c r="C4859" s="179">
        <v>4835</v>
      </c>
      <c r="D4859" s="195">
        <f t="shared" ca="1" si="379"/>
        <v>3.139497121856006E-2</v>
      </c>
      <c r="E4859" s="195">
        <f t="shared" ca="1" si="375"/>
        <v>247.83616393307182</v>
      </c>
      <c r="F4859" s="195">
        <f t="shared" ca="1" si="376"/>
        <v>250.20767392719412</v>
      </c>
      <c r="G4859" s="195">
        <f t="shared" ca="1" si="377"/>
        <v>0</v>
      </c>
      <c r="H4859" s="195">
        <f t="shared" ca="1" si="378"/>
        <v>0.20767392719412214</v>
      </c>
      <c r="O4859" s="154"/>
      <c r="P4859" s="154"/>
    </row>
    <row r="4860" spans="3:16" hidden="1" outlineLevel="2">
      <c r="C4860" s="179">
        <v>4836</v>
      </c>
      <c r="D4860" s="195">
        <f t="shared" ca="1" si="379"/>
        <v>-2.1301055285793393</v>
      </c>
      <c r="E4860" s="195">
        <f t="shared" ca="1" si="375"/>
        <v>154.13862000872277</v>
      </c>
      <c r="F4860" s="195">
        <f t="shared" ca="1" si="376"/>
        <v>177.23427335159249</v>
      </c>
      <c r="G4860" s="195">
        <f t="shared" ca="1" si="377"/>
        <v>0</v>
      </c>
      <c r="H4860" s="195">
        <f t="shared" ca="1" si="378"/>
        <v>0</v>
      </c>
      <c r="O4860" s="154"/>
      <c r="P4860" s="154"/>
    </row>
    <row r="4861" spans="3:16" hidden="1" outlineLevel="2">
      <c r="C4861" s="179">
        <v>4837</v>
      </c>
      <c r="D4861" s="195">
        <f t="shared" ca="1" si="379"/>
        <v>1.10281295135475</v>
      </c>
      <c r="E4861" s="195">
        <f t="shared" ca="1" si="375"/>
        <v>313.61785988385571</v>
      </c>
      <c r="F4861" s="195">
        <f t="shared" ca="1" si="376"/>
        <v>296.8455385606585</v>
      </c>
      <c r="G4861" s="195">
        <f t="shared" ca="1" si="377"/>
        <v>63.617859883855715</v>
      </c>
      <c r="H4861" s="195">
        <f t="shared" ca="1" si="378"/>
        <v>46.845538560658497</v>
      </c>
      <c r="O4861" s="154"/>
      <c r="P4861" s="154"/>
    </row>
    <row r="4862" spans="3:16" hidden="1" outlineLevel="2">
      <c r="C4862" s="179">
        <v>4838</v>
      </c>
      <c r="D4862" s="195">
        <f t="shared" ca="1" si="379"/>
        <v>-0.53318894834930852</v>
      </c>
      <c r="E4862" s="195">
        <f t="shared" ca="1" si="375"/>
        <v>218.92297460018287</v>
      </c>
      <c r="F4862" s="195">
        <f t="shared" ca="1" si="376"/>
        <v>228.65734920036516</v>
      </c>
      <c r="G4862" s="195">
        <f t="shared" ca="1" si="377"/>
        <v>0</v>
      </c>
      <c r="H4862" s="195">
        <f t="shared" ca="1" si="378"/>
        <v>0</v>
      </c>
      <c r="O4862" s="154"/>
      <c r="P4862" s="154"/>
    </row>
    <row r="4863" spans="3:16" hidden="1" outlineLevel="2">
      <c r="C4863" s="179">
        <v>4839</v>
      </c>
      <c r="D4863" s="195">
        <f t="shared" ca="1" si="379"/>
        <v>0.87434632753382202</v>
      </c>
      <c r="E4863" s="195">
        <f t="shared" ca="1" si="375"/>
        <v>298.26356335348186</v>
      </c>
      <c r="F4863" s="195">
        <f t="shared" ca="1" si="376"/>
        <v>286.22127927916739</v>
      </c>
      <c r="G4863" s="195">
        <f t="shared" ca="1" si="377"/>
        <v>48.263563353481857</v>
      </c>
      <c r="H4863" s="195">
        <f t="shared" ca="1" si="378"/>
        <v>36.221279279167391</v>
      </c>
      <c r="O4863" s="154"/>
      <c r="P4863" s="154"/>
    </row>
    <row r="4864" spans="3:16" hidden="1" outlineLevel="2">
      <c r="C4864" s="179">
        <v>4840</v>
      </c>
      <c r="D4864" s="195">
        <f t="shared" ca="1" si="379"/>
        <v>-0.2592741139781567</v>
      </c>
      <c r="E4864" s="195">
        <f t="shared" ca="1" si="375"/>
        <v>232.50304931940738</v>
      </c>
      <c r="F4864" s="195">
        <f t="shared" ca="1" si="376"/>
        <v>238.87049613484507</v>
      </c>
      <c r="G4864" s="195">
        <f t="shared" ca="1" si="377"/>
        <v>0</v>
      </c>
      <c r="H4864" s="195">
        <f t="shared" ca="1" si="378"/>
        <v>0</v>
      </c>
      <c r="O4864" s="154"/>
      <c r="P4864" s="154"/>
    </row>
    <row r="4865" spans="3:16" hidden="1" outlineLevel="2">
      <c r="C4865" s="179">
        <v>4841</v>
      </c>
      <c r="D4865" s="195">
        <f t="shared" ca="1" si="379"/>
        <v>0.13909388231891087</v>
      </c>
      <c r="E4865" s="195">
        <f t="shared" ca="1" si="375"/>
        <v>253.77068365706486</v>
      </c>
      <c r="F4865" s="195">
        <f t="shared" ca="1" si="376"/>
        <v>254.5436183892248</v>
      </c>
      <c r="G4865" s="195">
        <f t="shared" ca="1" si="377"/>
        <v>3.7706836570648647</v>
      </c>
      <c r="H4865" s="195">
        <f t="shared" ca="1" si="378"/>
        <v>4.5436183892248039</v>
      </c>
      <c r="O4865" s="154"/>
      <c r="P4865" s="154"/>
    </row>
    <row r="4866" spans="3:16" hidden="1" outlineLevel="2">
      <c r="C4866" s="179">
        <v>4842</v>
      </c>
      <c r="D4866" s="195">
        <f t="shared" ca="1" si="379"/>
        <v>0.72884718178011709</v>
      </c>
      <c r="E4866" s="195">
        <f t="shared" ca="1" si="375"/>
        <v>288.87933973894513</v>
      </c>
      <c r="F4866" s="195">
        <f t="shared" ca="1" si="376"/>
        <v>279.65427169143544</v>
      </c>
      <c r="G4866" s="195">
        <f t="shared" ca="1" si="377"/>
        <v>38.879339738945134</v>
      </c>
      <c r="H4866" s="195">
        <f t="shared" ca="1" si="378"/>
        <v>29.65427169143544</v>
      </c>
      <c r="O4866" s="154"/>
      <c r="P4866" s="154"/>
    </row>
    <row r="4867" spans="3:16" hidden="1" outlineLevel="2">
      <c r="C4867" s="179">
        <v>4843</v>
      </c>
      <c r="D4867" s="195">
        <f t="shared" ca="1" si="379"/>
        <v>1.6510060720903363</v>
      </c>
      <c r="E4867" s="195">
        <f t="shared" ca="1" si="375"/>
        <v>353.76111434781888</v>
      </c>
      <c r="F4867" s="195">
        <f t="shared" ca="1" si="376"/>
        <v>323.97418125881904</v>
      </c>
      <c r="G4867" s="195">
        <f t="shared" ca="1" si="377"/>
        <v>103.76111434781888</v>
      </c>
      <c r="H4867" s="195">
        <f t="shared" ca="1" si="378"/>
        <v>73.974181258819044</v>
      </c>
      <c r="O4867" s="154"/>
      <c r="P4867" s="154"/>
    </row>
    <row r="4868" spans="3:16" hidden="1" outlineLevel="2">
      <c r="C4868" s="179">
        <v>4844</v>
      </c>
      <c r="D4868" s="195">
        <f t="shared" ca="1" si="379"/>
        <v>-0.4688576564906336</v>
      </c>
      <c r="E4868" s="195">
        <f t="shared" ca="1" si="375"/>
        <v>222.03933434156144</v>
      </c>
      <c r="F4868" s="195">
        <f t="shared" ca="1" si="376"/>
        <v>231.01605338956037</v>
      </c>
      <c r="G4868" s="195">
        <f t="shared" ca="1" si="377"/>
        <v>0</v>
      </c>
      <c r="H4868" s="195">
        <f t="shared" ca="1" si="378"/>
        <v>0</v>
      </c>
      <c r="O4868" s="154"/>
      <c r="P4868" s="154"/>
    </row>
    <row r="4869" spans="3:16" hidden="1" outlineLevel="2">
      <c r="C4869" s="179">
        <v>4845</v>
      </c>
      <c r="D4869" s="195">
        <f t="shared" ca="1" si="379"/>
        <v>-1.1813953689467953</v>
      </c>
      <c r="E4869" s="195">
        <f t="shared" ca="1" si="375"/>
        <v>189.862254634549</v>
      </c>
      <c r="F4869" s="195">
        <f t="shared" ca="1" si="376"/>
        <v>206.19407210925215</v>
      </c>
      <c r="G4869" s="195">
        <f t="shared" ca="1" si="377"/>
        <v>0</v>
      </c>
      <c r="H4869" s="195">
        <f t="shared" ca="1" si="378"/>
        <v>0</v>
      </c>
      <c r="O4869" s="154"/>
      <c r="P4869" s="154"/>
    </row>
    <row r="4870" spans="3:16" hidden="1" outlineLevel="2">
      <c r="C4870" s="179">
        <v>4846</v>
      </c>
      <c r="D4870" s="195">
        <f t="shared" ca="1" si="379"/>
        <v>-0.50627249706202193</v>
      </c>
      <c r="E4870" s="195">
        <f t="shared" ca="1" si="375"/>
        <v>220.2215137412114</v>
      </c>
      <c r="F4870" s="195">
        <f t="shared" ca="1" si="376"/>
        <v>229.64129539066829</v>
      </c>
      <c r="G4870" s="195">
        <f t="shared" ca="1" si="377"/>
        <v>0</v>
      </c>
      <c r="H4870" s="195">
        <f t="shared" ca="1" si="378"/>
        <v>0</v>
      </c>
      <c r="O4870" s="154"/>
      <c r="P4870" s="154"/>
    </row>
    <row r="4871" spans="3:16" hidden="1" outlineLevel="2">
      <c r="C4871" s="179">
        <v>4847</v>
      </c>
      <c r="D4871" s="195">
        <f t="shared" ca="1" si="379"/>
        <v>1.8105555821849459</v>
      </c>
      <c r="E4871" s="195">
        <f t="shared" ca="1" si="375"/>
        <v>366.38232705553889</v>
      </c>
      <c r="F4871" s="195">
        <f t="shared" ca="1" si="376"/>
        <v>332.32598316655526</v>
      </c>
      <c r="G4871" s="195">
        <f t="shared" ca="1" si="377"/>
        <v>116.38232705553889</v>
      </c>
      <c r="H4871" s="195">
        <f t="shared" ca="1" si="378"/>
        <v>82.325983166555261</v>
      </c>
      <c r="O4871" s="154"/>
      <c r="P4871" s="154"/>
    </row>
    <row r="4872" spans="3:16" hidden="1" outlineLevel="2">
      <c r="C4872" s="179">
        <v>4848</v>
      </c>
      <c r="D4872" s="195">
        <f t="shared" ca="1" si="379"/>
        <v>-0.73079758476873369</v>
      </c>
      <c r="E4872" s="195">
        <f t="shared" ca="1" si="375"/>
        <v>209.62123013694443</v>
      </c>
      <c r="F4872" s="195">
        <f t="shared" ca="1" si="376"/>
        <v>221.56158209996843</v>
      </c>
      <c r="G4872" s="195">
        <f t="shared" ca="1" si="377"/>
        <v>0</v>
      </c>
      <c r="H4872" s="195">
        <f t="shared" ca="1" si="378"/>
        <v>0</v>
      </c>
      <c r="O4872" s="154"/>
      <c r="P4872" s="154"/>
    </row>
    <row r="4873" spans="3:16" hidden="1" outlineLevel="2">
      <c r="C4873" s="179">
        <v>4849</v>
      </c>
      <c r="D4873" s="195">
        <f t="shared" ca="1" si="379"/>
        <v>-4.916889847641534E-2</v>
      </c>
      <c r="E4873" s="195">
        <f t="shared" ca="1" si="375"/>
        <v>243.4877790194561</v>
      </c>
      <c r="F4873" s="195">
        <f t="shared" ca="1" si="376"/>
        <v>247.01254225465217</v>
      </c>
      <c r="G4873" s="195">
        <f t="shared" ca="1" si="377"/>
        <v>0</v>
      </c>
      <c r="H4873" s="195">
        <f t="shared" ca="1" si="378"/>
        <v>0</v>
      </c>
      <c r="O4873" s="154"/>
      <c r="P4873" s="154"/>
    </row>
    <row r="4874" spans="3:16" hidden="1" outlineLevel="2">
      <c r="C4874" s="179">
        <v>4850</v>
      </c>
      <c r="D4874" s="195">
        <f t="shared" ca="1" si="379"/>
        <v>-1.5289931997859616</v>
      </c>
      <c r="E4874" s="195">
        <f t="shared" ca="1" si="375"/>
        <v>175.90184433356336</v>
      </c>
      <c r="F4874" s="195">
        <f t="shared" ca="1" si="376"/>
        <v>195.07154719656896</v>
      </c>
      <c r="G4874" s="195">
        <f t="shared" ca="1" si="377"/>
        <v>0</v>
      </c>
      <c r="H4874" s="195">
        <f t="shared" ca="1" si="378"/>
        <v>0</v>
      </c>
      <c r="O4874" s="154"/>
      <c r="P4874" s="154"/>
    </row>
    <row r="4875" spans="3:16" hidden="1" outlineLevel="2">
      <c r="C4875" s="179">
        <v>4851</v>
      </c>
      <c r="D4875" s="195">
        <f t="shared" ca="1" si="379"/>
        <v>0.18586493788077194</v>
      </c>
      <c r="E4875" s="195">
        <f t="shared" ca="1" si="375"/>
        <v>256.3919616331379</v>
      </c>
      <c r="F4875" s="195">
        <f t="shared" ca="1" si="376"/>
        <v>256.44994023232152</v>
      </c>
      <c r="G4875" s="195">
        <f t="shared" ca="1" si="377"/>
        <v>6.3919616331378961</v>
      </c>
      <c r="H4875" s="195">
        <f t="shared" ca="1" si="378"/>
        <v>6.4499402323215236</v>
      </c>
      <c r="O4875" s="154"/>
      <c r="P4875" s="154"/>
    </row>
    <row r="4876" spans="3:16" hidden="1" outlineLevel="2">
      <c r="C4876" s="179">
        <v>4852</v>
      </c>
      <c r="D4876" s="195">
        <f t="shared" ca="1" si="379"/>
        <v>-0.1197893897906445</v>
      </c>
      <c r="E4876" s="195">
        <f t="shared" ca="1" si="375"/>
        <v>239.73887796240822</v>
      </c>
      <c r="F4876" s="195">
        <f t="shared" ca="1" si="376"/>
        <v>244.24533738978576</v>
      </c>
      <c r="G4876" s="195">
        <f t="shared" ca="1" si="377"/>
        <v>0</v>
      </c>
      <c r="H4876" s="195">
        <f t="shared" ca="1" si="378"/>
        <v>0</v>
      </c>
      <c r="O4876" s="154"/>
      <c r="P4876" s="154"/>
    </row>
    <row r="4877" spans="3:16" hidden="1" outlineLevel="2">
      <c r="C4877" s="179">
        <v>4853</v>
      </c>
      <c r="D4877" s="195">
        <f t="shared" ca="1" si="379"/>
        <v>-0.19182827512035697</v>
      </c>
      <c r="E4877" s="195">
        <f t="shared" ca="1" si="375"/>
        <v>235.97414624914862</v>
      </c>
      <c r="F4877" s="195">
        <f t="shared" ca="1" si="376"/>
        <v>241.45449187457461</v>
      </c>
      <c r="G4877" s="195">
        <f t="shared" ca="1" si="377"/>
        <v>0</v>
      </c>
      <c r="H4877" s="195">
        <f t="shared" ca="1" si="378"/>
        <v>0</v>
      </c>
      <c r="O4877" s="154"/>
      <c r="P4877" s="154"/>
    </row>
    <row r="4878" spans="3:16" hidden="1" outlineLevel="2">
      <c r="C4878" s="179">
        <v>4854</v>
      </c>
      <c r="D4878" s="195">
        <f t="shared" ca="1" si="379"/>
        <v>1.7703754440545183</v>
      </c>
      <c r="E4878" s="195">
        <f t="shared" ca="1" si="375"/>
        <v>363.16206362272021</v>
      </c>
      <c r="F4878" s="195">
        <f t="shared" ca="1" si="376"/>
        <v>330.20263981843971</v>
      </c>
      <c r="G4878" s="195">
        <f t="shared" ca="1" si="377"/>
        <v>113.16206362272021</v>
      </c>
      <c r="H4878" s="195">
        <f t="shared" ca="1" si="378"/>
        <v>80.202639818439707</v>
      </c>
      <c r="O4878" s="154"/>
      <c r="P4878" s="154"/>
    </row>
    <row r="4879" spans="3:16" hidden="1" outlineLevel="2">
      <c r="C4879" s="179">
        <v>4855</v>
      </c>
      <c r="D4879" s="195">
        <f t="shared" ca="1" si="379"/>
        <v>-1.9952425845617501</v>
      </c>
      <c r="E4879" s="195">
        <f t="shared" ca="1" si="375"/>
        <v>158.7743214624233</v>
      </c>
      <c r="F4879" s="195">
        <f t="shared" ca="1" si="376"/>
        <v>181.08866765255155</v>
      </c>
      <c r="G4879" s="195">
        <f t="shared" ca="1" si="377"/>
        <v>0</v>
      </c>
      <c r="H4879" s="195">
        <f t="shared" ca="1" si="378"/>
        <v>0</v>
      </c>
      <c r="O4879" s="154"/>
      <c r="P4879" s="154"/>
    </row>
    <row r="4880" spans="3:16" hidden="1" outlineLevel="2">
      <c r="C4880" s="179">
        <v>4856</v>
      </c>
      <c r="D4880" s="195">
        <f t="shared" ca="1" si="379"/>
        <v>0.67300248798171347</v>
      </c>
      <c r="E4880" s="195">
        <f t="shared" ca="1" si="375"/>
        <v>285.3564601210706</v>
      </c>
      <c r="F4880" s="195">
        <f t="shared" ca="1" si="376"/>
        <v>277.17396187997781</v>
      </c>
      <c r="G4880" s="195">
        <f t="shared" ca="1" si="377"/>
        <v>35.356460121070597</v>
      </c>
      <c r="H4880" s="195">
        <f t="shared" ca="1" si="378"/>
        <v>27.17396187997781</v>
      </c>
      <c r="O4880" s="154"/>
      <c r="P4880" s="154"/>
    </row>
    <row r="4881" spans="3:16" hidden="1" outlineLevel="2">
      <c r="C4881" s="179">
        <v>4857</v>
      </c>
      <c r="D4881" s="195">
        <f t="shared" ca="1" si="379"/>
        <v>0.31431663343099325</v>
      </c>
      <c r="E4881" s="195">
        <f t="shared" ca="1" si="375"/>
        <v>263.73115353123916</v>
      </c>
      <c r="F4881" s="195">
        <f t="shared" ca="1" si="376"/>
        <v>261.75921705452703</v>
      </c>
      <c r="G4881" s="195">
        <f t="shared" ca="1" si="377"/>
        <v>13.731153531239158</v>
      </c>
      <c r="H4881" s="195">
        <f t="shared" ca="1" si="378"/>
        <v>11.759217054527028</v>
      </c>
      <c r="O4881" s="154"/>
      <c r="P4881" s="154"/>
    </row>
    <row r="4882" spans="3:16" hidden="1" outlineLevel="2">
      <c r="C4882" s="179">
        <v>4858</v>
      </c>
      <c r="D4882" s="195">
        <f t="shared" ca="1" si="379"/>
        <v>0.5305480580767914</v>
      </c>
      <c r="E4882" s="195">
        <f t="shared" ca="1" si="375"/>
        <v>276.56328201710659</v>
      </c>
      <c r="F4882" s="195">
        <f t="shared" ca="1" si="376"/>
        <v>270.9461051547396</v>
      </c>
      <c r="G4882" s="195">
        <f t="shared" ca="1" si="377"/>
        <v>26.563282017106587</v>
      </c>
      <c r="H4882" s="195">
        <f t="shared" ca="1" si="378"/>
        <v>20.946105154739598</v>
      </c>
      <c r="O4882" s="154"/>
      <c r="P4882" s="154"/>
    </row>
    <row r="4883" spans="3:16" hidden="1" outlineLevel="2">
      <c r="C4883" s="179">
        <v>4859</v>
      </c>
      <c r="D4883" s="195">
        <f t="shared" ca="1" si="379"/>
        <v>0.61423011395584859</v>
      </c>
      <c r="E4883" s="195">
        <f t="shared" ca="1" si="375"/>
        <v>281.69528114010404</v>
      </c>
      <c r="F4883" s="195">
        <f t="shared" ca="1" si="376"/>
        <v>274.58737565753154</v>
      </c>
      <c r="G4883" s="195">
        <f t="shared" ca="1" si="377"/>
        <v>31.695281140104044</v>
      </c>
      <c r="H4883" s="195">
        <f t="shared" ca="1" si="378"/>
        <v>24.587375657531538</v>
      </c>
      <c r="O4883" s="154"/>
      <c r="P4883" s="154"/>
    </row>
    <row r="4884" spans="3:16" hidden="1" outlineLevel="2">
      <c r="C4884" s="179">
        <v>4860</v>
      </c>
      <c r="D4884" s="195">
        <f t="shared" ca="1" si="379"/>
        <v>-0.32670348048038728</v>
      </c>
      <c r="E4884" s="195">
        <f t="shared" ca="1" si="375"/>
        <v>229.08384011484893</v>
      </c>
      <c r="F4884" s="195">
        <f t="shared" ca="1" si="376"/>
        <v>236.31477476571928</v>
      </c>
      <c r="G4884" s="195">
        <f t="shared" ca="1" si="377"/>
        <v>0</v>
      </c>
      <c r="H4884" s="195">
        <f t="shared" ca="1" si="378"/>
        <v>0</v>
      </c>
      <c r="O4884" s="154"/>
      <c r="P4884" s="154"/>
    </row>
    <row r="4885" spans="3:16" hidden="1" outlineLevel="2">
      <c r="C4885" s="179">
        <v>4861</v>
      </c>
      <c r="D4885" s="195">
        <f t="shared" ca="1" si="379"/>
        <v>0.41559003809159067</v>
      </c>
      <c r="E4885" s="195">
        <f t="shared" ca="1" si="375"/>
        <v>269.665305905114</v>
      </c>
      <c r="F4885" s="195">
        <f t="shared" ca="1" si="376"/>
        <v>266.02251772466792</v>
      </c>
      <c r="G4885" s="195">
        <f t="shared" ca="1" si="377"/>
        <v>19.665305905113996</v>
      </c>
      <c r="H4885" s="195">
        <f t="shared" ca="1" si="378"/>
        <v>16.022517724667921</v>
      </c>
      <c r="O4885" s="154"/>
      <c r="P4885" s="154"/>
    </row>
    <row r="4886" spans="3:16" hidden="1" outlineLevel="2">
      <c r="C4886" s="179">
        <v>4862</v>
      </c>
      <c r="D4886" s="195">
        <f t="shared" ca="1" si="379"/>
        <v>1.0594325208384812</v>
      </c>
      <c r="E4886" s="195">
        <f t="shared" ca="1" si="375"/>
        <v>310.64285523630258</v>
      </c>
      <c r="F4886" s="195">
        <f t="shared" ca="1" si="376"/>
        <v>294.79834857678492</v>
      </c>
      <c r="G4886" s="195">
        <f t="shared" ca="1" si="377"/>
        <v>60.64285523630258</v>
      </c>
      <c r="H4886" s="195">
        <f t="shared" ca="1" si="378"/>
        <v>44.798348576784917</v>
      </c>
      <c r="O4886" s="154"/>
      <c r="P4886" s="154"/>
    </row>
    <row r="4887" spans="3:16" hidden="1" outlineLevel="2">
      <c r="C4887" s="179">
        <v>4863</v>
      </c>
      <c r="D4887" s="195">
        <f t="shared" ca="1" si="379"/>
        <v>-0.24980256600547671</v>
      </c>
      <c r="E4887" s="195">
        <f t="shared" ca="1" si="375"/>
        <v>232.98740305911397</v>
      </c>
      <c r="F4887" s="195">
        <f t="shared" ca="1" si="376"/>
        <v>239.23169573193886</v>
      </c>
      <c r="G4887" s="195">
        <f t="shared" ca="1" si="377"/>
        <v>0</v>
      </c>
      <c r="H4887" s="195">
        <f t="shared" ca="1" si="378"/>
        <v>0</v>
      </c>
      <c r="O4887" s="154"/>
      <c r="P4887" s="154"/>
    </row>
    <row r="4888" spans="3:16" hidden="1" outlineLevel="2">
      <c r="C4888" s="179">
        <v>4864</v>
      </c>
      <c r="D4888" s="195">
        <f t="shared" ca="1" si="379"/>
        <v>-0.66728533310122573</v>
      </c>
      <c r="E4888" s="195">
        <f t="shared" ca="1" si="375"/>
        <v>212.56692378874112</v>
      </c>
      <c r="F4888" s="195">
        <f t="shared" ca="1" si="376"/>
        <v>223.81784440683987</v>
      </c>
      <c r="G4888" s="195">
        <f t="shared" ca="1" si="377"/>
        <v>0</v>
      </c>
      <c r="H4888" s="195">
        <f t="shared" ca="1" si="378"/>
        <v>0</v>
      </c>
      <c r="O4888" s="154"/>
      <c r="P4888" s="154"/>
    </row>
    <row r="4889" spans="3:16" hidden="1" outlineLevel="2">
      <c r="C4889" s="179">
        <v>4865</v>
      </c>
      <c r="D4889" s="195">
        <f t="shared" ca="1" si="379"/>
        <v>1.5320445472331066</v>
      </c>
      <c r="E4889" s="195">
        <f t="shared" ref="E4889:E4952" ca="1" si="380">$H$9 * EXP(($H$17 - $H$18 - ($H$11^2)/2)*$H$14 + $H$11*SQRT($H$14)*D4889)</f>
        <v>344.63440301467909</v>
      </c>
      <c r="F4889" s="195">
        <f t="shared" ref="F4889:F4952" ca="1" si="381">$H$9 * EXP(($H$17 - $H$18 - ($H$12^2)/2)*$H$14 + $H$12*SQRT($H$14)*D4889)</f>
        <v>317.88388896741714</v>
      </c>
      <c r="G4889" s="195">
        <f t="shared" ref="G4889:G4952" ca="1" si="382">MAX(E4889-$H$16, 0)</f>
        <v>94.634403014679094</v>
      </c>
      <c r="H4889" s="195">
        <f t="shared" ref="H4889:H4952" ca="1" si="383">MAX(F4889-$H$16, 0)</f>
        <v>67.883888967417136</v>
      </c>
      <c r="O4889" s="154"/>
      <c r="P4889" s="154"/>
    </row>
    <row r="4890" spans="3:16" hidden="1" outlineLevel="2">
      <c r="C4890" s="179">
        <v>4866</v>
      </c>
      <c r="D4890" s="195">
        <f t="shared" ref="D4890:D4953" ca="1" si="384">_xlfn.NORM.S.INV(RAND())</f>
        <v>1.5999894846747407</v>
      </c>
      <c r="E4890" s="195">
        <f t="shared" ca="1" si="380"/>
        <v>349.81789618655807</v>
      </c>
      <c r="F4890" s="195">
        <f t="shared" ca="1" si="381"/>
        <v>321.34820147749366</v>
      </c>
      <c r="G4890" s="195">
        <f t="shared" ca="1" si="382"/>
        <v>99.817896186558073</v>
      </c>
      <c r="H4890" s="195">
        <f t="shared" ca="1" si="383"/>
        <v>71.34820147749366</v>
      </c>
      <c r="O4890" s="154"/>
      <c r="P4890" s="154"/>
    </row>
    <row r="4891" spans="3:16" hidden="1" outlineLevel="2">
      <c r="C4891" s="179">
        <v>4867</v>
      </c>
      <c r="D4891" s="195">
        <f t="shared" ca="1" si="384"/>
        <v>-0.48750271997252081</v>
      </c>
      <c r="E4891" s="195">
        <f t="shared" ca="1" si="380"/>
        <v>221.13158574259282</v>
      </c>
      <c r="F4891" s="195">
        <f t="shared" ca="1" si="381"/>
        <v>230.32993992651285</v>
      </c>
      <c r="G4891" s="195">
        <f t="shared" ca="1" si="382"/>
        <v>0</v>
      </c>
      <c r="H4891" s="195">
        <f t="shared" ca="1" si="383"/>
        <v>0</v>
      </c>
      <c r="O4891" s="154"/>
      <c r="P4891" s="154"/>
    </row>
    <row r="4892" spans="3:16" hidden="1" outlineLevel="2">
      <c r="C4892" s="179">
        <v>4868</v>
      </c>
      <c r="D4892" s="195">
        <f t="shared" ca="1" si="384"/>
        <v>1.6119984555186524</v>
      </c>
      <c r="E4892" s="195">
        <f t="shared" ca="1" si="380"/>
        <v>350.74213023693915</v>
      </c>
      <c r="F4892" s="195">
        <f t="shared" ca="1" si="381"/>
        <v>321.96441804458681</v>
      </c>
      <c r="G4892" s="195">
        <f t="shared" ca="1" si="382"/>
        <v>100.74213023693915</v>
      </c>
      <c r="H4892" s="195">
        <f t="shared" ca="1" si="383"/>
        <v>71.964418044586807</v>
      </c>
      <c r="O4892" s="154"/>
      <c r="P4892" s="154"/>
    </row>
    <row r="4893" spans="3:16" hidden="1" outlineLevel="2">
      <c r="C4893" s="179">
        <v>4869</v>
      </c>
      <c r="D4893" s="195">
        <f t="shared" ca="1" si="384"/>
        <v>-0.90367769451178293</v>
      </c>
      <c r="E4893" s="195">
        <f t="shared" ca="1" si="380"/>
        <v>201.80820451385623</v>
      </c>
      <c r="F4893" s="195">
        <f t="shared" ca="1" si="381"/>
        <v>215.53459648591479</v>
      </c>
      <c r="G4893" s="195">
        <f t="shared" ca="1" si="382"/>
        <v>0</v>
      </c>
      <c r="H4893" s="195">
        <f t="shared" ca="1" si="383"/>
        <v>0</v>
      </c>
      <c r="O4893" s="154"/>
      <c r="P4893" s="154"/>
    </row>
    <row r="4894" spans="3:16" hidden="1" outlineLevel="2">
      <c r="C4894" s="179">
        <v>4870</v>
      </c>
      <c r="D4894" s="195">
        <f t="shared" ca="1" si="384"/>
        <v>-1.6826217678204669</v>
      </c>
      <c r="E4894" s="195">
        <f t="shared" ca="1" si="380"/>
        <v>170.06343766435788</v>
      </c>
      <c r="F4894" s="195">
        <f t="shared" ca="1" si="381"/>
        <v>190.34884483439288</v>
      </c>
      <c r="G4894" s="195">
        <f t="shared" ca="1" si="382"/>
        <v>0</v>
      </c>
      <c r="H4894" s="195">
        <f t="shared" ca="1" si="383"/>
        <v>0</v>
      </c>
      <c r="O4894" s="154"/>
      <c r="P4894" s="154"/>
    </row>
    <row r="4895" spans="3:16" hidden="1" outlineLevel="2">
      <c r="C4895" s="179">
        <v>4871</v>
      </c>
      <c r="D4895" s="195">
        <f t="shared" ca="1" si="384"/>
        <v>-0.77014970774339331</v>
      </c>
      <c r="E4895" s="195">
        <f t="shared" ca="1" si="380"/>
        <v>207.8165994505562</v>
      </c>
      <c r="F4895" s="195">
        <f t="shared" ca="1" si="381"/>
        <v>220.17503131969153</v>
      </c>
      <c r="G4895" s="195">
        <f t="shared" ca="1" si="382"/>
        <v>0</v>
      </c>
      <c r="H4895" s="195">
        <f t="shared" ca="1" si="383"/>
        <v>0</v>
      </c>
      <c r="O4895" s="154"/>
      <c r="P4895" s="154"/>
    </row>
    <row r="4896" spans="3:16" hidden="1" outlineLevel="2">
      <c r="C4896" s="179">
        <v>4872</v>
      </c>
      <c r="D4896" s="195">
        <f t="shared" ca="1" si="384"/>
        <v>-0.92805149764783157</v>
      </c>
      <c r="E4896" s="195">
        <f t="shared" ca="1" si="380"/>
        <v>200.73034833623177</v>
      </c>
      <c r="F4896" s="195">
        <f t="shared" ca="1" si="381"/>
        <v>214.69816211830377</v>
      </c>
      <c r="G4896" s="195">
        <f t="shared" ca="1" si="382"/>
        <v>0</v>
      </c>
      <c r="H4896" s="195">
        <f t="shared" ca="1" si="383"/>
        <v>0</v>
      </c>
      <c r="O4896" s="154"/>
      <c r="P4896" s="154"/>
    </row>
    <row r="4897" spans="3:16" hidden="1" outlineLevel="2">
      <c r="C4897" s="179">
        <v>4873</v>
      </c>
      <c r="D4897" s="195">
        <f t="shared" ca="1" si="384"/>
        <v>0.91050122550699664</v>
      </c>
      <c r="E4897" s="195">
        <f t="shared" ca="1" si="380"/>
        <v>300.64234471462055</v>
      </c>
      <c r="F4897" s="195">
        <f t="shared" ca="1" si="381"/>
        <v>287.8768881272598</v>
      </c>
      <c r="G4897" s="195">
        <f t="shared" ca="1" si="382"/>
        <v>50.642344714620549</v>
      </c>
      <c r="H4897" s="195">
        <f t="shared" ca="1" si="383"/>
        <v>37.876888127259804</v>
      </c>
      <c r="O4897" s="154"/>
      <c r="P4897" s="154"/>
    </row>
    <row r="4898" spans="3:16" hidden="1" outlineLevel="2">
      <c r="C4898" s="179">
        <v>4874</v>
      </c>
      <c r="D4898" s="195">
        <f t="shared" ca="1" si="384"/>
        <v>0.52347009212980911</v>
      </c>
      <c r="E4898" s="195">
        <f t="shared" ca="1" si="380"/>
        <v>276.13352160505065</v>
      </c>
      <c r="F4898" s="195">
        <f t="shared" ca="1" si="381"/>
        <v>270.64034432075709</v>
      </c>
      <c r="G4898" s="195">
        <f t="shared" ca="1" si="382"/>
        <v>26.133521605050646</v>
      </c>
      <c r="H4898" s="195">
        <f t="shared" ca="1" si="383"/>
        <v>20.640344320757094</v>
      </c>
      <c r="O4898" s="154"/>
      <c r="P4898" s="154"/>
    </row>
    <row r="4899" spans="3:16" hidden="1" outlineLevel="2">
      <c r="C4899" s="179">
        <v>4875</v>
      </c>
      <c r="D4899" s="195">
        <f t="shared" ca="1" si="384"/>
        <v>-1.7299439980995157</v>
      </c>
      <c r="E4899" s="195">
        <f t="shared" ca="1" si="380"/>
        <v>168.30437460425347</v>
      </c>
      <c r="F4899" s="195">
        <f t="shared" ca="1" si="381"/>
        <v>188.91727403485908</v>
      </c>
      <c r="G4899" s="195">
        <f t="shared" ca="1" si="382"/>
        <v>0</v>
      </c>
      <c r="H4899" s="195">
        <f t="shared" ca="1" si="383"/>
        <v>0</v>
      </c>
      <c r="O4899" s="154"/>
      <c r="P4899" s="154"/>
    </row>
    <row r="4900" spans="3:16" hidden="1" outlineLevel="2">
      <c r="C4900" s="179">
        <v>4876</v>
      </c>
      <c r="D4900" s="195">
        <f t="shared" ca="1" si="384"/>
        <v>-0.34495842010311384</v>
      </c>
      <c r="E4900" s="195">
        <f t="shared" ca="1" si="380"/>
        <v>228.16684872011868</v>
      </c>
      <c r="F4900" s="195">
        <f t="shared" ca="1" si="381"/>
        <v>235.62758814017874</v>
      </c>
      <c r="G4900" s="195">
        <f t="shared" ca="1" si="382"/>
        <v>0</v>
      </c>
      <c r="H4900" s="195">
        <f t="shared" ca="1" si="383"/>
        <v>0</v>
      </c>
      <c r="O4900" s="154"/>
      <c r="P4900" s="154"/>
    </row>
    <row r="4901" spans="3:16" hidden="1" outlineLevel="2">
      <c r="C4901" s="179">
        <v>4877</v>
      </c>
      <c r="D4901" s="195">
        <f t="shared" ca="1" si="384"/>
        <v>1.1635484317981586</v>
      </c>
      <c r="E4901" s="195">
        <f t="shared" ca="1" si="380"/>
        <v>317.83099394899995</v>
      </c>
      <c r="F4901" s="195">
        <f t="shared" ca="1" si="381"/>
        <v>299.73564787149337</v>
      </c>
      <c r="G4901" s="195">
        <f t="shared" ca="1" si="382"/>
        <v>67.830993948999946</v>
      </c>
      <c r="H4901" s="195">
        <f t="shared" ca="1" si="383"/>
        <v>49.73564787149337</v>
      </c>
      <c r="O4901" s="154"/>
      <c r="P4901" s="154"/>
    </row>
    <row r="4902" spans="3:16" hidden="1" outlineLevel="2">
      <c r="C4902" s="179">
        <v>4878</v>
      </c>
      <c r="D4902" s="195">
        <f t="shared" ca="1" si="384"/>
        <v>-5.832804308097822E-2</v>
      </c>
      <c r="E4902" s="195">
        <f t="shared" ca="1" si="380"/>
        <v>242.99827502821361</v>
      </c>
      <c r="F4902" s="195">
        <f t="shared" ca="1" si="381"/>
        <v>246.65188695716861</v>
      </c>
      <c r="G4902" s="195">
        <f t="shared" ca="1" si="382"/>
        <v>0</v>
      </c>
      <c r="H4902" s="195">
        <f t="shared" ca="1" si="383"/>
        <v>0</v>
      </c>
      <c r="O4902" s="154"/>
      <c r="P4902" s="154"/>
    </row>
    <row r="4903" spans="3:16" hidden="1" outlineLevel="2">
      <c r="C4903" s="179">
        <v>4879</v>
      </c>
      <c r="D4903" s="195">
        <f t="shared" ca="1" si="384"/>
        <v>0.20969501249419162</v>
      </c>
      <c r="E4903" s="195">
        <f t="shared" ca="1" si="380"/>
        <v>257.73790975436907</v>
      </c>
      <c r="F4903" s="195">
        <f t="shared" ca="1" si="381"/>
        <v>257.42670368210668</v>
      </c>
      <c r="G4903" s="195">
        <f t="shared" ca="1" si="382"/>
        <v>7.7379097543690705</v>
      </c>
      <c r="H4903" s="195">
        <f t="shared" ca="1" si="383"/>
        <v>7.4267036821066768</v>
      </c>
      <c r="O4903" s="154"/>
      <c r="P4903" s="154"/>
    </row>
    <row r="4904" spans="3:16" hidden="1" outlineLevel="2">
      <c r="C4904" s="179">
        <v>4880</v>
      </c>
      <c r="D4904" s="195">
        <f t="shared" ca="1" si="384"/>
        <v>0.73234937314571547</v>
      </c>
      <c r="E4904" s="195">
        <f t="shared" ca="1" si="380"/>
        <v>289.1017140046871</v>
      </c>
      <c r="F4904" s="195">
        <f t="shared" ca="1" si="381"/>
        <v>279.81055704979178</v>
      </c>
      <c r="G4904" s="195">
        <f t="shared" ca="1" si="382"/>
        <v>39.101714004687096</v>
      </c>
      <c r="H4904" s="195">
        <f t="shared" ca="1" si="383"/>
        <v>29.810557049791782</v>
      </c>
      <c r="O4904" s="154"/>
      <c r="P4904" s="154"/>
    </row>
    <row r="4905" spans="3:16" hidden="1" outlineLevel="2">
      <c r="C4905" s="179">
        <v>4881</v>
      </c>
      <c r="D4905" s="195">
        <f t="shared" ca="1" si="384"/>
        <v>-1.0429939754386996</v>
      </c>
      <c r="E4905" s="195">
        <f t="shared" ca="1" si="380"/>
        <v>195.72444773098618</v>
      </c>
      <c r="F4905" s="195">
        <f t="shared" ca="1" si="381"/>
        <v>210.79722557879151</v>
      </c>
      <c r="G4905" s="195">
        <f t="shared" ca="1" si="382"/>
        <v>0</v>
      </c>
      <c r="H4905" s="195">
        <f t="shared" ca="1" si="383"/>
        <v>0</v>
      </c>
      <c r="O4905" s="154"/>
      <c r="P4905" s="154"/>
    </row>
    <row r="4906" spans="3:16" hidden="1" outlineLevel="2">
      <c r="C4906" s="179">
        <v>4882</v>
      </c>
      <c r="D4906" s="195">
        <f t="shared" ca="1" si="384"/>
        <v>-1.7803220691681969</v>
      </c>
      <c r="E4906" s="195">
        <f t="shared" ca="1" si="380"/>
        <v>166.45171064031175</v>
      </c>
      <c r="F4906" s="195">
        <f t="shared" ca="1" si="381"/>
        <v>187.40508924154722</v>
      </c>
      <c r="G4906" s="195">
        <f t="shared" ca="1" si="382"/>
        <v>0</v>
      </c>
      <c r="H4906" s="195">
        <f t="shared" ca="1" si="383"/>
        <v>0</v>
      </c>
      <c r="O4906" s="154"/>
      <c r="P4906" s="154"/>
    </row>
    <row r="4907" spans="3:16" hidden="1" outlineLevel="2">
      <c r="C4907" s="179">
        <v>4883</v>
      </c>
      <c r="D4907" s="195">
        <f t="shared" ca="1" si="384"/>
        <v>4.6551040087733517E-2</v>
      </c>
      <c r="E4907" s="195">
        <f t="shared" ca="1" si="380"/>
        <v>248.66284049346262</v>
      </c>
      <c r="F4907" s="195">
        <f t="shared" ca="1" si="381"/>
        <v>250.81336051884222</v>
      </c>
      <c r="G4907" s="195">
        <f t="shared" ca="1" si="382"/>
        <v>0</v>
      </c>
      <c r="H4907" s="195">
        <f t="shared" ca="1" si="383"/>
        <v>0.81336051884221661</v>
      </c>
      <c r="O4907" s="154"/>
      <c r="P4907" s="154"/>
    </row>
    <row r="4908" spans="3:16" hidden="1" outlineLevel="2">
      <c r="C4908" s="179">
        <v>4884</v>
      </c>
      <c r="D4908" s="195">
        <f t="shared" ca="1" si="384"/>
        <v>-0.71731490801484143</v>
      </c>
      <c r="E4908" s="195">
        <f t="shared" ca="1" si="380"/>
        <v>210.2431234436676</v>
      </c>
      <c r="F4908" s="195">
        <f t="shared" ca="1" si="381"/>
        <v>222.03864248484294</v>
      </c>
      <c r="G4908" s="195">
        <f t="shared" ca="1" si="382"/>
        <v>0</v>
      </c>
      <c r="H4908" s="195">
        <f t="shared" ca="1" si="383"/>
        <v>0</v>
      </c>
      <c r="O4908" s="154"/>
      <c r="P4908" s="154"/>
    </row>
    <row r="4909" spans="3:16" hidden="1" outlineLevel="2">
      <c r="C4909" s="179">
        <v>4885</v>
      </c>
      <c r="D4909" s="195">
        <f t="shared" ca="1" si="384"/>
        <v>0.67228103922038296</v>
      </c>
      <c r="E4909" s="195">
        <f t="shared" ca="1" si="380"/>
        <v>285.31123082283449</v>
      </c>
      <c r="F4909" s="195">
        <f t="shared" ca="1" si="381"/>
        <v>277.1420635043599</v>
      </c>
      <c r="G4909" s="195">
        <f t="shared" ca="1" si="382"/>
        <v>35.311230822834489</v>
      </c>
      <c r="H4909" s="195">
        <f t="shared" ca="1" si="383"/>
        <v>27.142063504359896</v>
      </c>
      <c r="O4909" s="154"/>
      <c r="P4909" s="154"/>
    </row>
    <row r="4910" spans="3:16" hidden="1" outlineLevel="2">
      <c r="C4910" s="179">
        <v>4886</v>
      </c>
      <c r="D4910" s="195">
        <f t="shared" ca="1" si="384"/>
        <v>1.3215991238413811</v>
      </c>
      <c r="E4910" s="195">
        <f t="shared" ca="1" si="380"/>
        <v>329.06193739156419</v>
      </c>
      <c r="F4910" s="195">
        <f t="shared" ca="1" si="381"/>
        <v>307.3890929167755</v>
      </c>
      <c r="G4910" s="195">
        <f t="shared" ca="1" si="382"/>
        <v>79.061937391564186</v>
      </c>
      <c r="H4910" s="195">
        <f t="shared" ca="1" si="383"/>
        <v>57.389092916775496</v>
      </c>
      <c r="O4910" s="154"/>
      <c r="P4910" s="154"/>
    </row>
    <row r="4911" spans="3:16" hidden="1" outlineLevel="2">
      <c r="C4911" s="179">
        <v>4887</v>
      </c>
      <c r="D4911" s="195">
        <f t="shared" ca="1" si="384"/>
        <v>1.693944786249266</v>
      </c>
      <c r="E4911" s="195">
        <f t="shared" ca="1" si="380"/>
        <v>357.11439915893789</v>
      </c>
      <c r="F4911" s="195">
        <f t="shared" ca="1" si="381"/>
        <v>326.20099227373242</v>
      </c>
      <c r="G4911" s="195">
        <f t="shared" ca="1" si="382"/>
        <v>107.11439915893789</v>
      </c>
      <c r="H4911" s="195">
        <f t="shared" ca="1" si="383"/>
        <v>76.200992273732425</v>
      </c>
      <c r="O4911" s="154"/>
      <c r="P4911" s="154"/>
    </row>
    <row r="4912" spans="3:16" hidden="1" outlineLevel="2">
      <c r="C4912" s="179">
        <v>4888</v>
      </c>
      <c r="D4912" s="195">
        <f t="shared" ca="1" si="384"/>
        <v>-1.1038347983011734</v>
      </c>
      <c r="E4912" s="195">
        <f t="shared" ca="1" si="380"/>
        <v>193.12547512276154</v>
      </c>
      <c r="F4912" s="195">
        <f t="shared" ca="1" si="381"/>
        <v>208.76116953898378</v>
      </c>
      <c r="G4912" s="195">
        <f t="shared" ca="1" si="382"/>
        <v>0</v>
      </c>
      <c r="H4912" s="195">
        <f t="shared" ca="1" si="383"/>
        <v>0</v>
      </c>
      <c r="O4912" s="154"/>
      <c r="P4912" s="154"/>
    </row>
    <row r="4913" spans="3:16" hidden="1" outlineLevel="2">
      <c r="C4913" s="179">
        <v>4889</v>
      </c>
      <c r="D4913" s="195">
        <f t="shared" ca="1" si="384"/>
        <v>0.14854080928554522</v>
      </c>
      <c r="E4913" s="195">
        <f t="shared" ca="1" si="380"/>
        <v>254.29796678305539</v>
      </c>
      <c r="F4913" s="195">
        <f t="shared" ca="1" si="381"/>
        <v>254.92751625745805</v>
      </c>
      <c r="G4913" s="195">
        <f t="shared" ca="1" si="382"/>
        <v>4.2979667830553865</v>
      </c>
      <c r="H4913" s="195">
        <f t="shared" ca="1" si="383"/>
        <v>4.927516257458052</v>
      </c>
      <c r="O4913" s="154"/>
      <c r="P4913" s="154"/>
    </row>
    <row r="4914" spans="3:16" hidden="1" outlineLevel="2">
      <c r="C4914" s="179">
        <v>4890</v>
      </c>
      <c r="D4914" s="195">
        <f t="shared" ca="1" si="384"/>
        <v>0.66076818198084897</v>
      </c>
      <c r="E4914" s="195">
        <f t="shared" ca="1" si="380"/>
        <v>284.59043230441159</v>
      </c>
      <c r="F4914" s="195">
        <f t="shared" ca="1" si="381"/>
        <v>276.6335266319586</v>
      </c>
      <c r="G4914" s="195">
        <f t="shared" ca="1" si="382"/>
        <v>34.590432304411593</v>
      </c>
      <c r="H4914" s="195">
        <f t="shared" ca="1" si="383"/>
        <v>26.633526631958603</v>
      </c>
      <c r="O4914" s="154"/>
      <c r="P4914" s="154"/>
    </row>
    <row r="4915" spans="3:16" hidden="1" outlineLevel="2">
      <c r="C4915" s="179">
        <v>4891</v>
      </c>
      <c r="D4915" s="195">
        <f t="shared" ca="1" si="384"/>
        <v>0.29790890736089526</v>
      </c>
      <c r="E4915" s="195">
        <f t="shared" ca="1" si="380"/>
        <v>262.78210523970534</v>
      </c>
      <c r="F4915" s="195">
        <f t="shared" ca="1" si="381"/>
        <v>261.07496239762958</v>
      </c>
      <c r="G4915" s="195">
        <f t="shared" ca="1" si="382"/>
        <v>12.782105239705345</v>
      </c>
      <c r="H4915" s="195">
        <f t="shared" ca="1" si="383"/>
        <v>11.074962397629577</v>
      </c>
      <c r="O4915" s="154"/>
      <c r="P4915" s="154"/>
    </row>
    <row r="4916" spans="3:16" hidden="1" outlineLevel="2">
      <c r="C4916" s="179">
        <v>4892</v>
      </c>
      <c r="D4916" s="195">
        <f t="shared" ca="1" si="384"/>
        <v>-1.372418456721042</v>
      </c>
      <c r="E4916" s="195">
        <f t="shared" ca="1" si="380"/>
        <v>182.05850005989319</v>
      </c>
      <c r="F4916" s="195">
        <f t="shared" ca="1" si="381"/>
        <v>200.00540312152074</v>
      </c>
      <c r="G4916" s="195">
        <f t="shared" ca="1" si="382"/>
        <v>0</v>
      </c>
      <c r="H4916" s="195">
        <f t="shared" ca="1" si="383"/>
        <v>0</v>
      </c>
      <c r="O4916" s="154"/>
      <c r="P4916" s="154"/>
    </row>
    <row r="4917" spans="3:16" hidden="1" outlineLevel="2">
      <c r="C4917" s="179">
        <v>4893</v>
      </c>
      <c r="D4917" s="195">
        <f t="shared" ca="1" si="384"/>
        <v>-6.1890976815999615E-2</v>
      </c>
      <c r="E4917" s="195">
        <f t="shared" ca="1" si="380"/>
        <v>242.80812253423017</v>
      </c>
      <c r="F4917" s="195">
        <f t="shared" ca="1" si="381"/>
        <v>246.511733308819</v>
      </c>
      <c r="G4917" s="195">
        <f t="shared" ca="1" si="382"/>
        <v>0</v>
      </c>
      <c r="H4917" s="195">
        <f t="shared" ca="1" si="383"/>
        <v>0</v>
      </c>
      <c r="O4917" s="154"/>
      <c r="P4917" s="154"/>
    </row>
    <row r="4918" spans="3:16" hidden="1" outlineLevel="2">
      <c r="C4918" s="179">
        <v>4894</v>
      </c>
      <c r="D4918" s="195">
        <f t="shared" ca="1" si="384"/>
        <v>-0.63178639158801142</v>
      </c>
      <c r="E4918" s="195">
        <f t="shared" ca="1" si="380"/>
        <v>214.23135916835923</v>
      </c>
      <c r="F4918" s="195">
        <f t="shared" ca="1" si="381"/>
        <v>225.08893366265912</v>
      </c>
      <c r="G4918" s="195">
        <f t="shared" ca="1" si="382"/>
        <v>0</v>
      </c>
      <c r="H4918" s="195">
        <f t="shared" ca="1" si="383"/>
        <v>0</v>
      </c>
      <c r="O4918" s="154"/>
      <c r="P4918" s="154"/>
    </row>
    <row r="4919" spans="3:16" hidden="1" outlineLevel="2">
      <c r="C4919" s="179">
        <v>4895</v>
      </c>
      <c r="D4919" s="195">
        <f t="shared" ca="1" si="384"/>
        <v>-0.74865982447238255</v>
      </c>
      <c r="E4919" s="195">
        <f t="shared" ca="1" si="380"/>
        <v>208.8001599055566</v>
      </c>
      <c r="F4919" s="195">
        <f t="shared" ca="1" si="381"/>
        <v>220.93113683101922</v>
      </c>
      <c r="G4919" s="195">
        <f t="shared" ca="1" si="382"/>
        <v>0</v>
      </c>
      <c r="H4919" s="195">
        <f t="shared" ca="1" si="383"/>
        <v>0</v>
      </c>
      <c r="O4919" s="154"/>
      <c r="P4919" s="154"/>
    </row>
    <row r="4920" spans="3:16" hidden="1" outlineLevel="2">
      <c r="C4920" s="179">
        <v>4896</v>
      </c>
      <c r="D4920" s="195">
        <f t="shared" ca="1" si="384"/>
        <v>-2.0456360584094604</v>
      </c>
      <c r="E4920" s="195">
        <f t="shared" ca="1" si="380"/>
        <v>157.02603117779412</v>
      </c>
      <c r="F4920" s="195">
        <f t="shared" ca="1" si="381"/>
        <v>179.63870538999245</v>
      </c>
      <c r="G4920" s="195">
        <f t="shared" ca="1" si="382"/>
        <v>0</v>
      </c>
      <c r="H4920" s="195">
        <f t="shared" ca="1" si="383"/>
        <v>0</v>
      </c>
      <c r="O4920" s="154"/>
      <c r="P4920" s="154"/>
    </row>
    <row r="4921" spans="3:16" hidden="1" outlineLevel="2">
      <c r="C4921" s="179">
        <v>4897</v>
      </c>
      <c r="D4921" s="195">
        <f t="shared" ca="1" si="384"/>
        <v>0.13275054473676731</v>
      </c>
      <c r="E4921" s="195">
        <f t="shared" ca="1" si="380"/>
        <v>253.41724200115266</v>
      </c>
      <c r="F4921" s="195">
        <f t="shared" ca="1" si="381"/>
        <v>254.28616657620051</v>
      </c>
      <c r="G4921" s="195">
        <f t="shared" ca="1" si="382"/>
        <v>3.4172420011526583</v>
      </c>
      <c r="H4921" s="195">
        <f t="shared" ca="1" si="383"/>
        <v>4.2861665762005146</v>
      </c>
      <c r="O4921" s="154"/>
      <c r="P4921" s="154"/>
    </row>
    <row r="4922" spans="3:16" hidden="1" outlineLevel="2">
      <c r="C4922" s="179">
        <v>4898</v>
      </c>
      <c r="D4922" s="195">
        <f t="shared" ca="1" si="384"/>
        <v>-0.91623110885668935</v>
      </c>
      <c r="E4922" s="195">
        <f t="shared" ca="1" si="380"/>
        <v>201.25234767032057</v>
      </c>
      <c r="F4922" s="195">
        <f t="shared" ca="1" si="381"/>
        <v>215.10339554276723</v>
      </c>
      <c r="G4922" s="195">
        <f t="shared" ca="1" si="382"/>
        <v>0</v>
      </c>
      <c r="H4922" s="195">
        <f t="shared" ca="1" si="383"/>
        <v>0</v>
      </c>
      <c r="O4922" s="154"/>
      <c r="P4922" s="154"/>
    </row>
    <row r="4923" spans="3:16" hidden="1" outlineLevel="2">
      <c r="C4923" s="179">
        <v>4899</v>
      </c>
      <c r="D4923" s="195">
        <f t="shared" ca="1" si="384"/>
        <v>0.52247061206866607</v>
      </c>
      <c r="E4923" s="195">
        <f t="shared" ca="1" si="380"/>
        <v>276.07288894105471</v>
      </c>
      <c r="F4923" s="195">
        <f t="shared" ca="1" si="381"/>
        <v>270.59719562360459</v>
      </c>
      <c r="G4923" s="195">
        <f t="shared" ca="1" si="382"/>
        <v>26.072888941054714</v>
      </c>
      <c r="H4923" s="195">
        <f t="shared" ca="1" si="383"/>
        <v>20.597195623604591</v>
      </c>
      <c r="O4923" s="154"/>
      <c r="P4923" s="154"/>
    </row>
    <row r="4924" spans="3:16" hidden="1" outlineLevel="2">
      <c r="C4924" s="179">
        <v>4900</v>
      </c>
      <c r="D4924" s="195">
        <f t="shared" ca="1" si="384"/>
        <v>0.69202223045268407</v>
      </c>
      <c r="E4924" s="195">
        <f t="shared" ca="1" si="380"/>
        <v>286.55144158932069</v>
      </c>
      <c r="F4924" s="195">
        <f t="shared" ca="1" si="381"/>
        <v>278.01623264774383</v>
      </c>
      <c r="G4924" s="195">
        <f t="shared" ca="1" si="382"/>
        <v>36.551441589320689</v>
      </c>
      <c r="H4924" s="195">
        <f t="shared" ca="1" si="383"/>
        <v>28.016232647743834</v>
      </c>
      <c r="O4924" s="154"/>
      <c r="P4924" s="154"/>
    </row>
    <row r="4925" spans="3:16" hidden="1" outlineLevel="2">
      <c r="C4925" s="179">
        <v>4901</v>
      </c>
      <c r="D4925" s="195">
        <f t="shared" ca="1" si="384"/>
        <v>-2.6659379768294313E-3</v>
      </c>
      <c r="E4925" s="195">
        <f t="shared" ca="1" si="380"/>
        <v>245.98835131354573</v>
      </c>
      <c r="F4925" s="195">
        <f t="shared" ca="1" si="381"/>
        <v>248.85181928923362</v>
      </c>
      <c r="G4925" s="195">
        <f t="shared" ca="1" si="382"/>
        <v>0</v>
      </c>
      <c r="H4925" s="195">
        <f t="shared" ca="1" si="383"/>
        <v>0</v>
      </c>
      <c r="O4925" s="154"/>
      <c r="P4925" s="154"/>
    </row>
    <row r="4926" spans="3:16" hidden="1" outlineLevel="2">
      <c r="C4926" s="179">
        <v>4902</v>
      </c>
      <c r="D4926" s="195">
        <f t="shared" ca="1" si="384"/>
        <v>0.46281584630670747</v>
      </c>
      <c r="E4926" s="195">
        <f t="shared" ca="1" si="380"/>
        <v>272.47798811198146</v>
      </c>
      <c r="F4926" s="195">
        <f t="shared" ca="1" si="381"/>
        <v>268.03425105141082</v>
      </c>
      <c r="G4926" s="195">
        <f t="shared" ca="1" si="382"/>
        <v>22.47798811198146</v>
      </c>
      <c r="H4926" s="195">
        <f t="shared" ca="1" si="383"/>
        <v>18.03425105141082</v>
      </c>
      <c r="O4926" s="154"/>
      <c r="P4926" s="154"/>
    </row>
    <row r="4927" spans="3:16" hidden="1" outlineLevel="2">
      <c r="C4927" s="179">
        <v>4903</v>
      </c>
      <c r="D4927" s="195">
        <f t="shared" ca="1" si="384"/>
        <v>-0.49759682374653341</v>
      </c>
      <c r="E4927" s="195">
        <f t="shared" ca="1" si="380"/>
        <v>220.64169626984381</v>
      </c>
      <c r="F4927" s="195">
        <f t="shared" ca="1" si="381"/>
        <v>229.9593409850518</v>
      </c>
      <c r="G4927" s="195">
        <f t="shared" ca="1" si="382"/>
        <v>0</v>
      </c>
      <c r="H4927" s="195">
        <f t="shared" ca="1" si="383"/>
        <v>0</v>
      </c>
      <c r="O4927" s="154"/>
      <c r="P4927" s="154"/>
    </row>
    <row r="4928" spans="3:16" hidden="1" outlineLevel="2">
      <c r="C4928" s="179">
        <v>4904</v>
      </c>
      <c r="D4928" s="195">
        <f t="shared" ca="1" si="384"/>
        <v>-0.17753993803589693</v>
      </c>
      <c r="E4928" s="195">
        <f t="shared" ca="1" si="380"/>
        <v>236.71612089279989</v>
      </c>
      <c r="F4928" s="195">
        <f t="shared" ca="1" si="381"/>
        <v>242.00548688968706</v>
      </c>
      <c r="G4928" s="195">
        <f t="shared" ca="1" si="382"/>
        <v>0</v>
      </c>
      <c r="H4928" s="195">
        <f t="shared" ca="1" si="383"/>
        <v>0</v>
      </c>
      <c r="O4928" s="154"/>
      <c r="P4928" s="154"/>
    </row>
    <row r="4929" spans="3:16" hidden="1" outlineLevel="2">
      <c r="C4929" s="179">
        <v>4905</v>
      </c>
      <c r="D4929" s="195">
        <f t="shared" ca="1" si="384"/>
        <v>2.0947193444696861</v>
      </c>
      <c r="E4929" s="195">
        <f t="shared" ca="1" si="380"/>
        <v>389.9866993733196</v>
      </c>
      <c r="F4929" s="195">
        <f t="shared" ca="1" si="381"/>
        <v>347.73764679844356</v>
      </c>
      <c r="G4929" s="195">
        <f t="shared" ca="1" si="382"/>
        <v>139.9866993733196</v>
      </c>
      <c r="H4929" s="195">
        <f t="shared" ca="1" si="383"/>
        <v>97.737646798443564</v>
      </c>
      <c r="O4929" s="154"/>
      <c r="P4929" s="154"/>
    </row>
    <row r="4930" spans="3:16" hidden="1" outlineLevel="2">
      <c r="C4930" s="179">
        <v>4906</v>
      </c>
      <c r="D4930" s="195">
        <f t="shared" ca="1" si="384"/>
        <v>0.13394442211351182</v>
      </c>
      <c r="E4930" s="195">
        <f t="shared" ca="1" si="380"/>
        <v>253.4837255070866</v>
      </c>
      <c r="F4930" s="195">
        <f t="shared" ca="1" si="381"/>
        <v>254.33460159276751</v>
      </c>
      <c r="G4930" s="195">
        <f t="shared" ca="1" si="382"/>
        <v>3.4837255070866036</v>
      </c>
      <c r="H4930" s="195">
        <f t="shared" ca="1" si="383"/>
        <v>4.3346015927675126</v>
      </c>
      <c r="O4930" s="154"/>
      <c r="P4930" s="154"/>
    </row>
    <row r="4931" spans="3:16" hidden="1" outlineLevel="2">
      <c r="C4931" s="179">
        <v>4907</v>
      </c>
      <c r="D4931" s="195">
        <f t="shared" ca="1" si="384"/>
        <v>1.4952103640305994</v>
      </c>
      <c r="E4931" s="195">
        <f t="shared" ca="1" si="380"/>
        <v>341.85651621939337</v>
      </c>
      <c r="F4931" s="195">
        <f t="shared" ca="1" si="381"/>
        <v>316.02145942449067</v>
      </c>
      <c r="G4931" s="195">
        <f t="shared" ca="1" si="382"/>
        <v>91.85651621939337</v>
      </c>
      <c r="H4931" s="195">
        <f t="shared" ca="1" si="383"/>
        <v>66.021459424490672</v>
      </c>
      <c r="O4931" s="154"/>
      <c r="P4931" s="154"/>
    </row>
    <row r="4932" spans="3:16" hidden="1" outlineLevel="2">
      <c r="C4932" s="179">
        <v>4908</v>
      </c>
      <c r="D4932" s="195">
        <f t="shared" ca="1" si="384"/>
        <v>-0.36537156132688131</v>
      </c>
      <c r="E4932" s="195">
        <f t="shared" ca="1" si="380"/>
        <v>227.14579194157125</v>
      </c>
      <c r="F4932" s="195">
        <f t="shared" ca="1" si="381"/>
        <v>234.86152480566147</v>
      </c>
      <c r="G4932" s="195">
        <f t="shared" ca="1" si="382"/>
        <v>0</v>
      </c>
      <c r="H4932" s="195">
        <f t="shared" ca="1" si="383"/>
        <v>0</v>
      </c>
      <c r="O4932" s="154"/>
      <c r="P4932" s="154"/>
    </row>
    <row r="4933" spans="3:16" hidden="1" outlineLevel="2">
      <c r="C4933" s="179">
        <v>4909</v>
      </c>
      <c r="D4933" s="195">
        <f t="shared" ca="1" si="384"/>
        <v>0.78174285763007911</v>
      </c>
      <c r="E4933" s="195">
        <f t="shared" ca="1" si="380"/>
        <v>292.25628369893053</v>
      </c>
      <c r="F4933" s="195">
        <f t="shared" ca="1" si="381"/>
        <v>282.0240674134111</v>
      </c>
      <c r="G4933" s="195">
        <f t="shared" ca="1" si="382"/>
        <v>42.256283698930531</v>
      </c>
      <c r="H4933" s="195">
        <f t="shared" ca="1" si="383"/>
        <v>32.024067413411103</v>
      </c>
      <c r="O4933" s="154"/>
      <c r="P4933" s="154"/>
    </row>
    <row r="4934" spans="3:16" hidden="1" outlineLevel="2">
      <c r="C4934" s="179">
        <v>4910</v>
      </c>
      <c r="D4934" s="195">
        <f t="shared" ca="1" si="384"/>
        <v>-0.91611810027867657</v>
      </c>
      <c r="E4934" s="195">
        <f t="shared" ca="1" si="380"/>
        <v>201.25734477935882</v>
      </c>
      <c r="F4934" s="195">
        <f t="shared" ca="1" si="381"/>
        <v>215.10727345725783</v>
      </c>
      <c r="G4934" s="195">
        <f t="shared" ca="1" si="382"/>
        <v>0</v>
      </c>
      <c r="H4934" s="195">
        <f t="shared" ca="1" si="383"/>
        <v>0</v>
      </c>
      <c r="O4934" s="154"/>
      <c r="P4934" s="154"/>
    </row>
    <row r="4935" spans="3:16" hidden="1" outlineLevel="2">
      <c r="C4935" s="179">
        <v>4911</v>
      </c>
      <c r="D4935" s="195">
        <f t="shared" ca="1" si="384"/>
        <v>0.64485670461834232</v>
      </c>
      <c r="E4935" s="195">
        <f t="shared" ca="1" si="380"/>
        <v>283.59724091999317</v>
      </c>
      <c r="F4935" s="195">
        <f t="shared" ca="1" si="381"/>
        <v>275.93223301866618</v>
      </c>
      <c r="G4935" s="195">
        <f t="shared" ca="1" si="382"/>
        <v>33.597240919993169</v>
      </c>
      <c r="H4935" s="195">
        <f t="shared" ca="1" si="383"/>
        <v>25.932233018666182</v>
      </c>
      <c r="O4935" s="154"/>
      <c r="P4935" s="154"/>
    </row>
    <row r="4936" spans="3:16" hidden="1" outlineLevel="2">
      <c r="C4936" s="179">
        <v>4912</v>
      </c>
      <c r="D4936" s="195">
        <f t="shared" ca="1" si="384"/>
        <v>0.50612818583006303</v>
      </c>
      <c r="E4936" s="195">
        <f t="shared" ca="1" si="380"/>
        <v>275.08337506766645</v>
      </c>
      <c r="F4936" s="195">
        <f t="shared" ca="1" si="381"/>
        <v>269.89264943803602</v>
      </c>
      <c r="G4936" s="195">
        <f t="shared" ca="1" si="382"/>
        <v>25.083375067666452</v>
      </c>
      <c r="H4936" s="195">
        <f t="shared" ca="1" si="383"/>
        <v>19.892649438036017</v>
      </c>
      <c r="O4936" s="154"/>
      <c r="P4936" s="154"/>
    </row>
    <row r="4937" spans="3:16" hidden="1" outlineLevel="2">
      <c r="C4937" s="179">
        <v>4913</v>
      </c>
      <c r="D4937" s="195">
        <f t="shared" ca="1" si="384"/>
        <v>-2.5352588934598241</v>
      </c>
      <c r="E4937" s="195">
        <f t="shared" ca="1" si="380"/>
        <v>141.01041837672733</v>
      </c>
      <c r="F4937" s="195">
        <f t="shared" ca="1" si="381"/>
        <v>166.1414145570094</v>
      </c>
      <c r="G4937" s="195">
        <f t="shared" ca="1" si="382"/>
        <v>0</v>
      </c>
      <c r="H4937" s="195">
        <f t="shared" ca="1" si="383"/>
        <v>0</v>
      </c>
      <c r="O4937" s="154"/>
      <c r="P4937" s="154"/>
    </row>
    <row r="4938" spans="3:16" hidden="1" outlineLevel="2">
      <c r="C4938" s="179">
        <v>4914</v>
      </c>
      <c r="D4938" s="195">
        <f t="shared" ca="1" si="384"/>
        <v>-1.079781834000082</v>
      </c>
      <c r="E4938" s="195">
        <f t="shared" ca="1" si="380"/>
        <v>194.14880894625296</v>
      </c>
      <c r="F4938" s="195">
        <f t="shared" ca="1" si="381"/>
        <v>209.56374790649195</v>
      </c>
      <c r="G4938" s="195">
        <f t="shared" ca="1" si="382"/>
        <v>0</v>
      </c>
      <c r="H4938" s="195">
        <f t="shared" ca="1" si="383"/>
        <v>0</v>
      </c>
      <c r="O4938" s="154"/>
      <c r="P4938" s="154"/>
    </row>
    <row r="4939" spans="3:16" hidden="1" outlineLevel="2">
      <c r="C4939" s="179">
        <v>4915</v>
      </c>
      <c r="D4939" s="195">
        <f t="shared" ca="1" si="384"/>
        <v>0.29497795158329848</v>
      </c>
      <c r="E4939" s="195">
        <f t="shared" ca="1" si="380"/>
        <v>262.61293409348741</v>
      </c>
      <c r="F4939" s="195">
        <f t="shared" ca="1" si="381"/>
        <v>260.95292059880376</v>
      </c>
      <c r="G4939" s="195">
        <f t="shared" ca="1" si="382"/>
        <v>12.612934093487411</v>
      </c>
      <c r="H4939" s="195">
        <f t="shared" ca="1" si="383"/>
        <v>10.952920598803757</v>
      </c>
      <c r="O4939" s="154"/>
      <c r="P4939" s="154"/>
    </row>
    <row r="4940" spans="3:16" hidden="1" outlineLevel="2">
      <c r="C4940" s="179">
        <v>4916</v>
      </c>
      <c r="D4940" s="195">
        <f t="shared" ca="1" si="384"/>
        <v>0.63940130922705407</v>
      </c>
      <c r="E4940" s="195">
        <f t="shared" ca="1" si="380"/>
        <v>283.25751471473023</v>
      </c>
      <c r="F4940" s="195">
        <f t="shared" ca="1" si="381"/>
        <v>275.69219759454796</v>
      </c>
      <c r="G4940" s="195">
        <f t="shared" ca="1" si="382"/>
        <v>33.257514714730235</v>
      </c>
      <c r="H4940" s="195">
        <f t="shared" ca="1" si="383"/>
        <v>25.692197594547963</v>
      </c>
      <c r="O4940" s="154"/>
      <c r="P4940" s="154"/>
    </row>
    <row r="4941" spans="3:16" hidden="1" outlineLevel="2">
      <c r="C4941" s="179">
        <v>4917</v>
      </c>
      <c r="D4941" s="195">
        <f t="shared" ca="1" si="384"/>
        <v>0.98290555412140934</v>
      </c>
      <c r="E4941" s="195">
        <f t="shared" ca="1" si="380"/>
        <v>305.46331868853071</v>
      </c>
      <c r="F4941" s="195">
        <f t="shared" ca="1" si="381"/>
        <v>291.2212829123236</v>
      </c>
      <c r="G4941" s="195">
        <f t="shared" ca="1" si="382"/>
        <v>55.463318688530705</v>
      </c>
      <c r="H4941" s="195">
        <f t="shared" ca="1" si="383"/>
        <v>41.221282912323602</v>
      </c>
      <c r="O4941" s="154"/>
      <c r="P4941" s="154"/>
    </row>
    <row r="4942" spans="3:16" hidden="1" outlineLevel="2">
      <c r="C4942" s="179">
        <v>4918</v>
      </c>
      <c r="D4942" s="195">
        <f t="shared" ca="1" si="384"/>
        <v>-0.7309048538683004</v>
      </c>
      <c r="E4942" s="195">
        <f t="shared" ca="1" si="380"/>
        <v>209.61628969441952</v>
      </c>
      <c r="F4942" s="195">
        <f t="shared" ca="1" si="381"/>
        <v>221.55779068767146</v>
      </c>
      <c r="G4942" s="195">
        <f t="shared" ca="1" si="382"/>
        <v>0</v>
      </c>
      <c r="H4942" s="195">
        <f t="shared" ca="1" si="383"/>
        <v>0</v>
      </c>
      <c r="O4942" s="154"/>
      <c r="P4942" s="154"/>
    </row>
    <row r="4943" spans="3:16" hidden="1" outlineLevel="2">
      <c r="C4943" s="179">
        <v>4919</v>
      </c>
      <c r="D4943" s="195">
        <f t="shared" ca="1" si="384"/>
        <v>-3.0503272553458984</v>
      </c>
      <c r="E4943" s="195">
        <f t="shared" ca="1" si="380"/>
        <v>125.9223159774242</v>
      </c>
      <c r="F4943" s="195">
        <f t="shared" ca="1" si="381"/>
        <v>153.03577808193748</v>
      </c>
      <c r="G4943" s="195">
        <f t="shared" ca="1" si="382"/>
        <v>0</v>
      </c>
      <c r="H4943" s="195">
        <f t="shared" ca="1" si="383"/>
        <v>0</v>
      </c>
      <c r="O4943" s="154"/>
      <c r="P4943" s="154"/>
    </row>
    <row r="4944" spans="3:16" hidden="1" outlineLevel="2">
      <c r="C4944" s="179">
        <v>4920</v>
      </c>
      <c r="D4944" s="195">
        <f t="shared" ca="1" si="384"/>
        <v>1.7623048525226033</v>
      </c>
      <c r="E4944" s="195">
        <f t="shared" ca="1" si="380"/>
        <v>362.51866235081957</v>
      </c>
      <c r="F4944" s="195">
        <f t="shared" ca="1" si="381"/>
        <v>329.77778357699401</v>
      </c>
      <c r="G4944" s="195">
        <f t="shared" ca="1" si="382"/>
        <v>112.51866235081957</v>
      </c>
      <c r="H4944" s="195">
        <f t="shared" ca="1" si="383"/>
        <v>79.777783576994011</v>
      </c>
      <c r="O4944" s="154"/>
      <c r="P4944" s="154"/>
    </row>
    <row r="4945" spans="3:16" hidden="1" outlineLevel="2">
      <c r="C4945" s="179">
        <v>4921</v>
      </c>
      <c r="D4945" s="195">
        <f t="shared" ca="1" si="384"/>
        <v>1.2762128151648535</v>
      </c>
      <c r="E4945" s="195">
        <f t="shared" ca="1" si="380"/>
        <v>325.79681120124366</v>
      </c>
      <c r="F4945" s="195">
        <f t="shared" ca="1" si="381"/>
        <v>305.17152118660664</v>
      </c>
      <c r="G4945" s="195">
        <f t="shared" ca="1" si="382"/>
        <v>75.796811201243656</v>
      </c>
      <c r="H4945" s="195">
        <f t="shared" ca="1" si="383"/>
        <v>55.17152118660664</v>
      </c>
      <c r="O4945" s="154"/>
      <c r="P4945" s="154"/>
    </row>
    <row r="4946" spans="3:16" hidden="1" outlineLevel="2">
      <c r="C4946" s="179">
        <v>4922</v>
      </c>
      <c r="D4946" s="195">
        <f t="shared" ca="1" si="384"/>
        <v>0.51929147908605788</v>
      </c>
      <c r="E4946" s="195">
        <f t="shared" ca="1" si="380"/>
        <v>275.88011787293311</v>
      </c>
      <c r="F4946" s="195">
        <f t="shared" ca="1" si="381"/>
        <v>270.45999455305741</v>
      </c>
      <c r="G4946" s="195">
        <f t="shared" ca="1" si="382"/>
        <v>25.880117872933113</v>
      </c>
      <c r="H4946" s="195">
        <f t="shared" ca="1" si="383"/>
        <v>20.459994553057413</v>
      </c>
      <c r="O4946" s="154"/>
      <c r="P4946" s="154"/>
    </row>
    <row r="4947" spans="3:16" hidden="1" outlineLevel="2">
      <c r="C4947" s="179">
        <v>4923</v>
      </c>
      <c r="D4947" s="195">
        <f t="shared" ca="1" si="384"/>
        <v>-0.24376478074075056</v>
      </c>
      <c r="E4947" s="195">
        <f t="shared" ca="1" si="380"/>
        <v>233.29668835354312</v>
      </c>
      <c r="F4947" s="195">
        <f t="shared" ca="1" si="381"/>
        <v>239.46223302573537</v>
      </c>
      <c r="G4947" s="195">
        <f t="shared" ca="1" si="382"/>
        <v>0</v>
      </c>
      <c r="H4947" s="195">
        <f t="shared" ca="1" si="383"/>
        <v>0</v>
      </c>
      <c r="O4947" s="154"/>
      <c r="P4947" s="154"/>
    </row>
    <row r="4948" spans="3:16" hidden="1" outlineLevel="2">
      <c r="C4948" s="179">
        <v>4924</v>
      </c>
      <c r="D4948" s="195">
        <f t="shared" ca="1" si="384"/>
        <v>-1.2945241040491762</v>
      </c>
      <c r="E4948" s="195">
        <f t="shared" ca="1" si="380"/>
        <v>185.2011766657221</v>
      </c>
      <c r="F4948" s="195">
        <f t="shared" ca="1" si="381"/>
        <v>202.50623483347729</v>
      </c>
      <c r="G4948" s="195">
        <f t="shared" ca="1" si="382"/>
        <v>0</v>
      </c>
      <c r="H4948" s="195">
        <f t="shared" ca="1" si="383"/>
        <v>0</v>
      </c>
      <c r="O4948" s="154"/>
      <c r="P4948" s="154"/>
    </row>
    <row r="4949" spans="3:16" hidden="1" outlineLevel="2">
      <c r="C4949" s="179">
        <v>4925</v>
      </c>
      <c r="D4949" s="195">
        <f t="shared" ca="1" si="384"/>
        <v>1.5458498228692541</v>
      </c>
      <c r="E4949" s="195">
        <f t="shared" ca="1" si="380"/>
        <v>345.68134738218919</v>
      </c>
      <c r="F4949" s="195">
        <f t="shared" ca="1" si="381"/>
        <v>318.58474296199154</v>
      </c>
      <c r="G4949" s="195">
        <f t="shared" ca="1" si="382"/>
        <v>95.681347382189188</v>
      </c>
      <c r="H4949" s="195">
        <f t="shared" ca="1" si="383"/>
        <v>68.584742961991537</v>
      </c>
      <c r="O4949" s="154"/>
      <c r="P4949" s="154"/>
    </row>
    <row r="4950" spans="3:16" hidden="1" outlineLevel="2">
      <c r="C4950" s="179">
        <v>4926</v>
      </c>
      <c r="D4950" s="195">
        <f t="shared" ca="1" si="384"/>
        <v>-1.5403814302858239</v>
      </c>
      <c r="E4950" s="195">
        <f t="shared" ca="1" si="380"/>
        <v>175.46225769442231</v>
      </c>
      <c r="F4950" s="195">
        <f t="shared" ca="1" si="381"/>
        <v>194.71747536684742</v>
      </c>
      <c r="G4950" s="195">
        <f t="shared" ca="1" si="382"/>
        <v>0</v>
      </c>
      <c r="H4950" s="195">
        <f t="shared" ca="1" si="383"/>
        <v>0</v>
      </c>
      <c r="O4950" s="154"/>
      <c r="P4950" s="154"/>
    </row>
    <row r="4951" spans="3:16" hidden="1" outlineLevel="2">
      <c r="C4951" s="179">
        <v>4927</v>
      </c>
      <c r="D4951" s="195">
        <f t="shared" ca="1" si="384"/>
        <v>1.0107189120090738</v>
      </c>
      <c r="E4951" s="195">
        <f t="shared" ca="1" si="380"/>
        <v>307.33572987887868</v>
      </c>
      <c r="F4951" s="195">
        <f t="shared" ca="1" si="381"/>
        <v>292.51630152408546</v>
      </c>
      <c r="G4951" s="195">
        <f t="shared" ca="1" si="382"/>
        <v>57.335729878878681</v>
      </c>
      <c r="H4951" s="195">
        <f t="shared" ca="1" si="383"/>
        <v>42.516301524085463</v>
      </c>
      <c r="O4951" s="154"/>
      <c r="P4951" s="154"/>
    </row>
    <row r="4952" spans="3:16" hidden="1" outlineLevel="2">
      <c r="C4952" s="179">
        <v>4928</v>
      </c>
      <c r="D4952" s="195">
        <f t="shared" ca="1" si="384"/>
        <v>-0.15911895705873511</v>
      </c>
      <c r="E4952" s="195">
        <f t="shared" ca="1" si="380"/>
        <v>237.6761421106894</v>
      </c>
      <c r="F4952" s="195">
        <f t="shared" ca="1" si="381"/>
        <v>242.71770314403284</v>
      </c>
      <c r="G4952" s="195">
        <f t="shared" ca="1" si="382"/>
        <v>0</v>
      </c>
      <c r="H4952" s="195">
        <f t="shared" ca="1" si="383"/>
        <v>0</v>
      </c>
      <c r="O4952" s="154"/>
      <c r="P4952" s="154"/>
    </row>
    <row r="4953" spans="3:16" hidden="1" outlineLevel="2">
      <c r="C4953" s="179">
        <v>4929</v>
      </c>
      <c r="D4953" s="195">
        <f t="shared" ca="1" si="384"/>
        <v>-0.29068786402876057</v>
      </c>
      <c r="E4953" s="195">
        <f t="shared" ref="E4953:E5016" ca="1" si="385">$H$9 * EXP(($H$17 - $H$18 - ($H$11^2)/2)*$H$14 + $H$11*SQRT($H$14)*D4953)</f>
        <v>230.90381685567371</v>
      </c>
      <c r="F4953" s="195">
        <f t="shared" ref="F4953:F5016" ca="1" si="386">$H$9 * EXP(($H$17 - $H$18 - ($H$12^2)/2)*$H$14 + $H$12*SQRT($H$14)*D4953)</f>
        <v>237.67642504153255</v>
      </c>
      <c r="G4953" s="195">
        <f t="shared" ref="G4953:G5016" ca="1" si="387">MAX(E4953-$H$16, 0)</f>
        <v>0</v>
      </c>
      <c r="H4953" s="195">
        <f t="shared" ref="H4953:H5016" ca="1" si="388">MAX(F4953-$H$16, 0)</f>
        <v>0</v>
      </c>
      <c r="O4953" s="154"/>
      <c r="P4953" s="154"/>
    </row>
    <row r="4954" spans="3:16" hidden="1" outlineLevel="2">
      <c r="C4954" s="179">
        <v>4930</v>
      </c>
      <c r="D4954" s="195">
        <f t="shared" ref="D4954:D5017" ca="1" si="389">_xlfn.NORM.S.INV(RAND())</f>
        <v>0.79419504853453138</v>
      </c>
      <c r="E4954" s="195">
        <f t="shared" ca="1" si="385"/>
        <v>293.05697467541142</v>
      </c>
      <c r="F4954" s="195">
        <f t="shared" ca="1" si="386"/>
        <v>282.58485579428896</v>
      </c>
      <c r="G4954" s="195">
        <f t="shared" ca="1" si="387"/>
        <v>43.056974675411425</v>
      </c>
      <c r="H4954" s="195">
        <f t="shared" ca="1" si="388"/>
        <v>32.584855794288956</v>
      </c>
      <c r="O4954" s="154"/>
      <c r="P4954" s="154"/>
    </row>
    <row r="4955" spans="3:16" hidden="1" outlineLevel="2">
      <c r="C4955" s="179">
        <v>4931</v>
      </c>
      <c r="D4955" s="195">
        <f t="shared" ca="1" si="389"/>
        <v>0.54122667006468228</v>
      </c>
      <c r="E4955" s="195">
        <f t="shared" ca="1" si="385"/>
        <v>277.21293281902837</v>
      </c>
      <c r="F4955" s="195">
        <f t="shared" ca="1" si="386"/>
        <v>271.40806404174447</v>
      </c>
      <c r="G4955" s="195">
        <f t="shared" ca="1" si="387"/>
        <v>27.212932819028367</v>
      </c>
      <c r="H4955" s="195">
        <f t="shared" ca="1" si="388"/>
        <v>21.408064041744467</v>
      </c>
      <c r="O4955" s="154"/>
      <c r="P4955" s="154"/>
    </row>
    <row r="4956" spans="3:16" hidden="1" outlineLevel="2">
      <c r="C4956" s="179">
        <v>4932</v>
      </c>
      <c r="D4956" s="195">
        <f t="shared" ca="1" si="389"/>
        <v>0.16509375693288661</v>
      </c>
      <c r="E4956" s="195">
        <f t="shared" ca="1" si="385"/>
        <v>255.22451769838034</v>
      </c>
      <c r="F4956" s="195">
        <f t="shared" ca="1" si="386"/>
        <v>255.60158040750295</v>
      </c>
      <c r="G4956" s="195">
        <f t="shared" ca="1" si="387"/>
        <v>5.224517698380339</v>
      </c>
      <c r="H4956" s="195">
        <f t="shared" ca="1" si="388"/>
        <v>5.6015804075029507</v>
      </c>
      <c r="O4956" s="154"/>
      <c r="P4956" s="154"/>
    </row>
    <row r="4957" spans="3:16" hidden="1" outlineLevel="2">
      <c r="C4957" s="179">
        <v>4933</v>
      </c>
      <c r="D4957" s="195">
        <f t="shared" ca="1" si="389"/>
        <v>-0.69723238920174724</v>
      </c>
      <c r="E4957" s="195">
        <f t="shared" ca="1" si="385"/>
        <v>211.17285924284693</v>
      </c>
      <c r="F4957" s="195">
        <f t="shared" ca="1" si="386"/>
        <v>222.75113162133047</v>
      </c>
      <c r="G4957" s="195">
        <f t="shared" ca="1" si="387"/>
        <v>0</v>
      </c>
      <c r="H4957" s="195">
        <f t="shared" ca="1" si="388"/>
        <v>0</v>
      </c>
      <c r="O4957" s="154"/>
      <c r="P4957" s="154"/>
    </row>
    <row r="4958" spans="3:16" hidden="1" outlineLevel="2">
      <c r="C4958" s="179">
        <v>4934</v>
      </c>
      <c r="D4958" s="195">
        <f t="shared" ca="1" si="389"/>
        <v>-0.66439664652883001</v>
      </c>
      <c r="E4958" s="195">
        <f t="shared" ca="1" si="385"/>
        <v>212.70188066190298</v>
      </c>
      <c r="F4958" s="195">
        <f t="shared" ca="1" si="386"/>
        <v>223.92100904033194</v>
      </c>
      <c r="G4958" s="195">
        <f t="shared" ca="1" si="387"/>
        <v>0</v>
      </c>
      <c r="H4958" s="195">
        <f t="shared" ca="1" si="388"/>
        <v>0</v>
      </c>
      <c r="O4958" s="154"/>
      <c r="P4958" s="154"/>
    </row>
    <row r="4959" spans="3:16" hidden="1" outlineLevel="2">
      <c r="C4959" s="179">
        <v>4935</v>
      </c>
      <c r="D4959" s="195">
        <f t="shared" ca="1" si="389"/>
        <v>-0.63412185999991411</v>
      </c>
      <c r="E4959" s="195">
        <f t="shared" ca="1" si="385"/>
        <v>214.1214568920683</v>
      </c>
      <c r="F4959" s="195">
        <f t="shared" ca="1" si="386"/>
        <v>225.00508756037988</v>
      </c>
      <c r="G4959" s="195">
        <f t="shared" ca="1" si="387"/>
        <v>0</v>
      </c>
      <c r="H4959" s="195">
        <f t="shared" ca="1" si="388"/>
        <v>0</v>
      </c>
      <c r="O4959" s="154"/>
      <c r="P4959" s="154"/>
    </row>
    <row r="4960" spans="3:16" hidden="1" outlineLevel="2">
      <c r="C4960" s="179">
        <v>4936</v>
      </c>
      <c r="D4960" s="195">
        <f t="shared" ca="1" si="389"/>
        <v>0.32776561543081129</v>
      </c>
      <c r="E4960" s="195">
        <f t="shared" ca="1" si="385"/>
        <v>264.51161907270955</v>
      </c>
      <c r="F4960" s="195">
        <f t="shared" ca="1" si="386"/>
        <v>262.3214198513262</v>
      </c>
      <c r="G4960" s="195">
        <f t="shared" ca="1" si="387"/>
        <v>14.51161907270955</v>
      </c>
      <c r="H4960" s="195">
        <f t="shared" ca="1" si="388"/>
        <v>12.321419851326198</v>
      </c>
      <c r="O4960" s="154"/>
      <c r="P4960" s="154"/>
    </row>
    <row r="4961" spans="3:16" hidden="1" outlineLevel="2">
      <c r="C4961" s="179">
        <v>4937</v>
      </c>
      <c r="D4961" s="195">
        <f t="shared" ca="1" si="389"/>
        <v>-0.5782774163258384</v>
      </c>
      <c r="E4961" s="195">
        <f t="shared" ca="1" si="385"/>
        <v>216.76489000930701</v>
      </c>
      <c r="F4961" s="195">
        <f t="shared" ca="1" si="386"/>
        <v>227.01855163816589</v>
      </c>
      <c r="G4961" s="195">
        <f t="shared" ca="1" si="387"/>
        <v>0</v>
      </c>
      <c r="H4961" s="195">
        <f t="shared" ca="1" si="388"/>
        <v>0</v>
      </c>
      <c r="O4961" s="154"/>
      <c r="P4961" s="154"/>
    </row>
    <row r="4962" spans="3:16" hidden="1" outlineLevel="2">
      <c r="C4962" s="179">
        <v>4938</v>
      </c>
      <c r="D4962" s="195">
        <f t="shared" ca="1" si="389"/>
        <v>-0.18783423284064199</v>
      </c>
      <c r="E4962" s="195">
        <f t="shared" ca="1" si="385"/>
        <v>236.1813171346985</v>
      </c>
      <c r="F4962" s="195">
        <f t="shared" ca="1" si="386"/>
        <v>241.60838596720009</v>
      </c>
      <c r="G4962" s="195">
        <f t="shared" ca="1" si="387"/>
        <v>0</v>
      </c>
      <c r="H4962" s="195">
        <f t="shared" ca="1" si="388"/>
        <v>0</v>
      </c>
      <c r="O4962" s="154"/>
      <c r="P4962" s="154"/>
    </row>
    <row r="4963" spans="3:16" hidden="1" outlineLevel="2">
      <c r="C4963" s="179">
        <v>4939</v>
      </c>
      <c r="D4963" s="195">
        <f t="shared" ca="1" si="389"/>
        <v>-0.7666427929341697</v>
      </c>
      <c r="E4963" s="195">
        <f t="shared" ca="1" si="385"/>
        <v>207.97678887715742</v>
      </c>
      <c r="F4963" s="195">
        <f t="shared" ca="1" si="386"/>
        <v>220.29824258253939</v>
      </c>
      <c r="G4963" s="195">
        <f t="shared" ca="1" si="387"/>
        <v>0</v>
      </c>
      <c r="H4963" s="195">
        <f t="shared" ca="1" si="388"/>
        <v>0</v>
      </c>
      <c r="O4963" s="154"/>
      <c r="P4963" s="154"/>
    </row>
    <row r="4964" spans="3:16" hidden="1" outlineLevel="2">
      <c r="C4964" s="179">
        <v>4940</v>
      </c>
      <c r="D4964" s="195">
        <f t="shared" ca="1" si="389"/>
        <v>1.6755367629448596</v>
      </c>
      <c r="E4964" s="195">
        <f t="shared" ca="1" si="385"/>
        <v>355.67295566236987</v>
      </c>
      <c r="F4964" s="195">
        <f t="shared" ca="1" si="386"/>
        <v>325.24447998240402</v>
      </c>
      <c r="G4964" s="195">
        <f t="shared" ca="1" si="387"/>
        <v>105.67295566236987</v>
      </c>
      <c r="H4964" s="195">
        <f t="shared" ca="1" si="388"/>
        <v>75.244479982404016</v>
      </c>
      <c r="O4964" s="154"/>
      <c r="P4964" s="154"/>
    </row>
    <row r="4965" spans="3:16" hidden="1" outlineLevel="2">
      <c r="C4965" s="179">
        <v>4941</v>
      </c>
      <c r="D4965" s="195">
        <f t="shared" ca="1" si="389"/>
        <v>-0.55957028147168619</v>
      </c>
      <c r="E4965" s="195">
        <f t="shared" ca="1" si="385"/>
        <v>217.65768166141243</v>
      </c>
      <c r="F4965" s="195">
        <f t="shared" ca="1" si="386"/>
        <v>227.69705570851991</v>
      </c>
      <c r="G4965" s="195">
        <f t="shared" ca="1" si="387"/>
        <v>0</v>
      </c>
      <c r="H4965" s="195">
        <f t="shared" ca="1" si="388"/>
        <v>0</v>
      </c>
      <c r="O4965" s="154"/>
      <c r="P4965" s="154"/>
    </row>
    <row r="4966" spans="3:16" hidden="1" outlineLevel="2">
      <c r="C4966" s="179">
        <v>4942</v>
      </c>
      <c r="D4966" s="195">
        <f t="shared" ca="1" si="389"/>
        <v>-0.83324940415645332</v>
      </c>
      <c r="E4966" s="195">
        <f t="shared" ca="1" si="385"/>
        <v>204.95531178384749</v>
      </c>
      <c r="F4966" s="195">
        <f t="shared" ca="1" si="386"/>
        <v>217.96983645028186</v>
      </c>
      <c r="G4966" s="195">
        <f t="shared" ca="1" si="387"/>
        <v>0</v>
      </c>
      <c r="H4966" s="195">
        <f t="shared" ca="1" si="388"/>
        <v>0</v>
      </c>
      <c r="O4966" s="154"/>
      <c r="P4966" s="154"/>
    </row>
    <row r="4967" spans="3:16" hidden="1" outlineLevel="2">
      <c r="C4967" s="179">
        <v>4943</v>
      </c>
      <c r="D4967" s="195">
        <f t="shared" ca="1" si="389"/>
        <v>-0.87937120365387844</v>
      </c>
      <c r="E4967" s="195">
        <f t="shared" ca="1" si="385"/>
        <v>202.88884776617013</v>
      </c>
      <c r="F4967" s="195">
        <f t="shared" ca="1" si="386"/>
        <v>216.37196603665876</v>
      </c>
      <c r="G4967" s="195">
        <f t="shared" ca="1" si="387"/>
        <v>0</v>
      </c>
      <c r="H4967" s="195">
        <f t="shared" ca="1" si="388"/>
        <v>0</v>
      </c>
      <c r="O4967" s="154"/>
      <c r="P4967" s="154"/>
    </row>
    <row r="4968" spans="3:16" hidden="1" outlineLevel="2">
      <c r="C4968" s="179">
        <v>4944</v>
      </c>
      <c r="D4968" s="195">
        <f t="shared" ca="1" si="389"/>
        <v>0.45208147886899042</v>
      </c>
      <c r="E4968" s="195">
        <f t="shared" ca="1" si="385"/>
        <v>271.83610358515085</v>
      </c>
      <c r="F4968" s="195">
        <f t="shared" ca="1" si="386"/>
        <v>267.57565470205475</v>
      </c>
      <c r="G4968" s="195">
        <f t="shared" ca="1" si="387"/>
        <v>21.836103585150852</v>
      </c>
      <c r="H4968" s="195">
        <f t="shared" ca="1" si="388"/>
        <v>17.575654702054749</v>
      </c>
      <c r="O4968" s="154"/>
      <c r="P4968" s="154"/>
    </row>
    <row r="4969" spans="3:16" hidden="1" outlineLevel="2">
      <c r="C4969" s="179">
        <v>4945</v>
      </c>
      <c r="D4969" s="195">
        <f t="shared" ca="1" si="389"/>
        <v>1.3148689745969351</v>
      </c>
      <c r="E4969" s="195">
        <f t="shared" ca="1" si="385"/>
        <v>328.57570671655162</v>
      </c>
      <c r="F4969" s="195">
        <f t="shared" ca="1" si="386"/>
        <v>307.05924353996625</v>
      </c>
      <c r="G4969" s="195">
        <f t="shared" ca="1" si="387"/>
        <v>78.575706716551622</v>
      </c>
      <c r="H4969" s="195">
        <f t="shared" ca="1" si="388"/>
        <v>57.059243539966246</v>
      </c>
      <c r="O4969" s="154"/>
      <c r="P4969" s="154"/>
    </row>
    <row r="4970" spans="3:16" hidden="1" outlineLevel="2">
      <c r="C4970" s="179">
        <v>4946</v>
      </c>
      <c r="D4970" s="195">
        <f t="shared" ca="1" si="389"/>
        <v>0.97321251279515797</v>
      </c>
      <c r="E4970" s="195">
        <f t="shared" ca="1" si="385"/>
        <v>304.81346166113855</v>
      </c>
      <c r="F4970" s="195">
        <f t="shared" ca="1" si="386"/>
        <v>290.77131340995044</v>
      </c>
      <c r="G4970" s="195">
        <f t="shared" ca="1" si="387"/>
        <v>54.813461661138547</v>
      </c>
      <c r="H4970" s="195">
        <f t="shared" ca="1" si="388"/>
        <v>40.771313409950437</v>
      </c>
      <c r="O4970" s="154"/>
      <c r="P4970" s="154"/>
    </row>
    <row r="4971" spans="3:16" hidden="1" outlineLevel="2">
      <c r="C4971" s="179">
        <v>4947</v>
      </c>
      <c r="D4971" s="195">
        <f t="shared" ca="1" si="389"/>
        <v>-1.4699179221337211</v>
      </c>
      <c r="E4971" s="195">
        <f t="shared" ca="1" si="385"/>
        <v>178.19989078049963</v>
      </c>
      <c r="F4971" s="195">
        <f t="shared" ca="1" si="386"/>
        <v>196.91861725858666</v>
      </c>
      <c r="G4971" s="195">
        <f t="shared" ca="1" si="387"/>
        <v>0</v>
      </c>
      <c r="H4971" s="195">
        <f t="shared" ca="1" si="388"/>
        <v>0</v>
      </c>
      <c r="O4971" s="154"/>
      <c r="P4971" s="154"/>
    </row>
    <row r="4972" spans="3:16" hidden="1" outlineLevel="2">
      <c r="C4972" s="179">
        <v>4948</v>
      </c>
      <c r="D4972" s="195">
        <f t="shared" ca="1" si="389"/>
        <v>-0.24534505059456987</v>
      </c>
      <c r="E4972" s="195">
        <f t="shared" ca="1" si="385"/>
        <v>233.21569945275792</v>
      </c>
      <c r="F4972" s="195">
        <f t="shared" ca="1" si="386"/>
        <v>239.40187303284597</v>
      </c>
      <c r="G4972" s="195">
        <f t="shared" ca="1" si="387"/>
        <v>0</v>
      </c>
      <c r="H4972" s="195">
        <f t="shared" ca="1" si="388"/>
        <v>0</v>
      </c>
      <c r="O4972" s="154"/>
      <c r="P4972" s="154"/>
    </row>
    <row r="4973" spans="3:16" hidden="1" outlineLevel="2">
      <c r="C4973" s="179">
        <v>4949</v>
      </c>
      <c r="D4973" s="195">
        <f t="shared" ca="1" si="389"/>
        <v>0.86329637296987027</v>
      </c>
      <c r="E4973" s="195">
        <f t="shared" ca="1" si="385"/>
        <v>297.54030298354263</v>
      </c>
      <c r="F4973" s="195">
        <f t="shared" ca="1" si="386"/>
        <v>285.71718087405907</v>
      </c>
      <c r="G4973" s="195">
        <f t="shared" ca="1" si="387"/>
        <v>47.540302983542631</v>
      </c>
      <c r="H4973" s="195">
        <f t="shared" ca="1" si="388"/>
        <v>35.717180874059068</v>
      </c>
      <c r="O4973" s="154"/>
      <c r="P4973" s="154"/>
    </row>
    <row r="4974" spans="3:16" hidden="1" outlineLevel="2">
      <c r="C4974" s="179">
        <v>4950</v>
      </c>
      <c r="D4974" s="195">
        <f t="shared" ca="1" si="389"/>
        <v>8.5565398099952839E-2</v>
      </c>
      <c r="E4974" s="195">
        <f t="shared" ca="1" si="385"/>
        <v>250.80355698254951</v>
      </c>
      <c r="F4974" s="195">
        <f t="shared" ca="1" si="386"/>
        <v>252.37925670152461</v>
      </c>
      <c r="G4974" s="195">
        <f t="shared" ca="1" si="387"/>
        <v>0.8035569825495088</v>
      </c>
      <c r="H4974" s="195">
        <f t="shared" ca="1" si="388"/>
        <v>2.3792567015246107</v>
      </c>
      <c r="O4974" s="154"/>
      <c r="P4974" s="154"/>
    </row>
    <row r="4975" spans="3:16" hidden="1" outlineLevel="2">
      <c r="C4975" s="179">
        <v>4951</v>
      </c>
      <c r="D4975" s="195">
        <f t="shared" ca="1" si="389"/>
        <v>1.7732350043534371</v>
      </c>
      <c r="E4975" s="195">
        <f t="shared" ca="1" si="385"/>
        <v>363.39030650421336</v>
      </c>
      <c r="F4975" s="195">
        <f t="shared" ca="1" si="386"/>
        <v>330.35330555495995</v>
      </c>
      <c r="G4975" s="195">
        <f t="shared" ca="1" si="387"/>
        <v>113.39030650421336</v>
      </c>
      <c r="H4975" s="195">
        <f t="shared" ca="1" si="388"/>
        <v>80.353305554959945</v>
      </c>
      <c r="O4975" s="154"/>
      <c r="P4975" s="154"/>
    </row>
    <row r="4976" spans="3:16" hidden="1" outlineLevel="2">
      <c r="C4976" s="179">
        <v>4952</v>
      </c>
      <c r="D4976" s="195">
        <f t="shared" ca="1" si="389"/>
        <v>-0.59202880379637612</v>
      </c>
      <c r="E4976" s="195">
        <f t="shared" ca="1" si="385"/>
        <v>216.11094594032306</v>
      </c>
      <c r="F4976" s="195">
        <f t="shared" ca="1" si="386"/>
        <v>226.52108125391331</v>
      </c>
      <c r="G4976" s="195">
        <f t="shared" ca="1" si="387"/>
        <v>0</v>
      </c>
      <c r="H4976" s="195">
        <f t="shared" ca="1" si="388"/>
        <v>0</v>
      </c>
      <c r="O4976" s="154"/>
      <c r="P4976" s="154"/>
    </row>
    <row r="4977" spans="3:16" hidden="1" outlineLevel="2">
      <c r="C4977" s="179">
        <v>4953</v>
      </c>
      <c r="D4977" s="195">
        <f t="shared" ca="1" si="389"/>
        <v>0.24209516902949843</v>
      </c>
      <c r="E4977" s="195">
        <f t="shared" ca="1" si="385"/>
        <v>259.57924653823147</v>
      </c>
      <c r="F4977" s="195">
        <f t="shared" ca="1" si="386"/>
        <v>258.76071402751359</v>
      </c>
      <c r="G4977" s="195">
        <f t="shared" ca="1" si="387"/>
        <v>9.5792465382314731</v>
      </c>
      <c r="H4977" s="195">
        <f t="shared" ca="1" si="388"/>
        <v>8.7607140275135862</v>
      </c>
      <c r="O4977" s="154"/>
      <c r="P4977" s="154"/>
    </row>
    <row r="4978" spans="3:16" hidden="1" outlineLevel="2">
      <c r="C4978" s="179">
        <v>4954</v>
      </c>
      <c r="D4978" s="195">
        <f t="shared" ca="1" si="389"/>
        <v>-0.61463756292405824</v>
      </c>
      <c r="E4978" s="195">
        <f t="shared" ca="1" si="385"/>
        <v>215.04007698667911</v>
      </c>
      <c r="F4978" s="195">
        <f t="shared" ca="1" si="386"/>
        <v>225.70555483112011</v>
      </c>
      <c r="G4978" s="195">
        <f t="shared" ca="1" si="387"/>
        <v>0</v>
      </c>
      <c r="H4978" s="195">
        <f t="shared" ca="1" si="388"/>
        <v>0</v>
      </c>
      <c r="O4978" s="154"/>
      <c r="P4978" s="154"/>
    </row>
    <row r="4979" spans="3:16" hidden="1" outlineLevel="2">
      <c r="C4979" s="179">
        <v>4955</v>
      </c>
      <c r="D4979" s="195">
        <f t="shared" ca="1" si="389"/>
        <v>1.3325322700032654</v>
      </c>
      <c r="E4979" s="195">
        <f t="shared" ca="1" si="385"/>
        <v>329.85335481126356</v>
      </c>
      <c r="F4979" s="195">
        <f t="shared" ca="1" si="386"/>
        <v>307.92568966275905</v>
      </c>
      <c r="G4979" s="195">
        <f t="shared" ca="1" si="387"/>
        <v>79.853354811263557</v>
      </c>
      <c r="H4979" s="195">
        <f t="shared" ca="1" si="388"/>
        <v>57.925689662759055</v>
      </c>
      <c r="O4979" s="154"/>
      <c r="P4979" s="154"/>
    </row>
    <row r="4980" spans="3:16" hidden="1" outlineLevel="2">
      <c r="C4980" s="179">
        <v>4956</v>
      </c>
      <c r="D4980" s="195">
        <f t="shared" ca="1" si="389"/>
        <v>0.10766051366054567</v>
      </c>
      <c r="E4980" s="195">
        <f t="shared" ca="1" si="385"/>
        <v>252.02407905143286</v>
      </c>
      <c r="F4980" s="195">
        <f t="shared" ca="1" si="386"/>
        <v>253.27040748377757</v>
      </c>
      <c r="G4980" s="195">
        <f t="shared" ca="1" si="387"/>
        <v>2.0240790514328637</v>
      </c>
      <c r="H4980" s="195">
        <f t="shared" ca="1" si="388"/>
        <v>3.270407483777575</v>
      </c>
      <c r="O4980" s="154"/>
      <c r="P4980" s="154"/>
    </row>
    <row r="4981" spans="3:16" hidden="1" outlineLevel="2">
      <c r="C4981" s="179">
        <v>4957</v>
      </c>
      <c r="D4981" s="195">
        <f t="shared" ca="1" si="389"/>
        <v>0.16435487793953754</v>
      </c>
      <c r="E4981" s="195">
        <f t="shared" ca="1" si="385"/>
        <v>255.18308706924878</v>
      </c>
      <c r="F4981" s="195">
        <f t="shared" ca="1" si="386"/>
        <v>255.57145403119281</v>
      </c>
      <c r="G4981" s="195">
        <f t="shared" ca="1" si="387"/>
        <v>5.1830870692487849</v>
      </c>
      <c r="H4981" s="195">
        <f t="shared" ca="1" si="388"/>
        <v>5.5714540311928147</v>
      </c>
      <c r="O4981" s="154"/>
      <c r="P4981" s="154"/>
    </row>
    <row r="4982" spans="3:16" hidden="1" outlineLevel="2">
      <c r="C4982" s="179">
        <v>4958</v>
      </c>
      <c r="D4982" s="195">
        <f t="shared" ca="1" si="389"/>
        <v>-0.18016429898320291</v>
      </c>
      <c r="E4982" s="195">
        <f t="shared" ca="1" si="385"/>
        <v>236.57966657999813</v>
      </c>
      <c r="F4982" s="195">
        <f t="shared" ca="1" si="386"/>
        <v>241.90419060671039</v>
      </c>
      <c r="G4982" s="195">
        <f t="shared" ca="1" si="387"/>
        <v>0</v>
      </c>
      <c r="H4982" s="195">
        <f t="shared" ca="1" si="388"/>
        <v>0</v>
      </c>
      <c r="O4982" s="154"/>
      <c r="P4982" s="154"/>
    </row>
    <row r="4983" spans="3:16" hidden="1" outlineLevel="2">
      <c r="C4983" s="179">
        <v>4959</v>
      </c>
      <c r="D4983" s="195">
        <f t="shared" ca="1" si="389"/>
        <v>-0.94553421236939994</v>
      </c>
      <c r="E4983" s="195">
        <f t="shared" ca="1" si="385"/>
        <v>199.96077655747035</v>
      </c>
      <c r="F4983" s="195">
        <f t="shared" ca="1" si="386"/>
        <v>214.1002086932497</v>
      </c>
      <c r="G4983" s="195">
        <f t="shared" ca="1" si="387"/>
        <v>0</v>
      </c>
      <c r="H4983" s="195">
        <f t="shared" ca="1" si="388"/>
        <v>0</v>
      </c>
      <c r="O4983" s="154"/>
      <c r="P4983" s="154"/>
    </row>
    <row r="4984" spans="3:16" hidden="1" outlineLevel="2">
      <c r="C4984" s="179">
        <v>4960</v>
      </c>
      <c r="D4984" s="195">
        <f t="shared" ca="1" si="389"/>
        <v>3.6074312539191231E-2</v>
      </c>
      <c r="E4984" s="195">
        <f t="shared" ca="1" si="385"/>
        <v>248.09110144639308</v>
      </c>
      <c r="F4984" s="195">
        <f t="shared" ca="1" si="386"/>
        <v>250.39451962159879</v>
      </c>
      <c r="G4984" s="195">
        <f t="shared" ca="1" si="387"/>
        <v>0</v>
      </c>
      <c r="H4984" s="195">
        <f t="shared" ca="1" si="388"/>
        <v>0.39451962159878917</v>
      </c>
      <c r="O4984" s="154"/>
      <c r="P4984" s="154"/>
    </row>
    <row r="4985" spans="3:16" hidden="1" outlineLevel="2">
      <c r="C4985" s="179">
        <v>4961</v>
      </c>
      <c r="D4985" s="195">
        <f t="shared" ca="1" si="389"/>
        <v>0.14761917309021569</v>
      </c>
      <c r="E4985" s="195">
        <f t="shared" ca="1" si="385"/>
        <v>254.24647718425442</v>
      </c>
      <c r="F4985" s="195">
        <f t="shared" ca="1" si="386"/>
        <v>254.89003795181631</v>
      </c>
      <c r="G4985" s="195">
        <f t="shared" ca="1" si="387"/>
        <v>4.2464771842544167</v>
      </c>
      <c r="H4985" s="195">
        <f t="shared" ca="1" si="388"/>
        <v>4.8900379518163106</v>
      </c>
      <c r="O4985" s="154"/>
      <c r="P4985" s="154"/>
    </row>
    <row r="4986" spans="3:16" hidden="1" outlineLevel="2">
      <c r="C4986" s="179">
        <v>4962</v>
      </c>
      <c r="D4986" s="195">
        <f t="shared" ca="1" si="389"/>
        <v>-0.36287934529714894</v>
      </c>
      <c r="E4986" s="195">
        <f t="shared" ca="1" si="385"/>
        <v>227.2702062586612</v>
      </c>
      <c r="F4986" s="195">
        <f t="shared" ca="1" si="386"/>
        <v>234.95491892565121</v>
      </c>
      <c r="G4986" s="195">
        <f t="shared" ca="1" si="387"/>
        <v>0</v>
      </c>
      <c r="H4986" s="195">
        <f t="shared" ca="1" si="388"/>
        <v>0</v>
      </c>
      <c r="O4986" s="154"/>
      <c r="P4986" s="154"/>
    </row>
    <row r="4987" spans="3:16" hidden="1" outlineLevel="2">
      <c r="C4987" s="179">
        <v>4963</v>
      </c>
      <c r="D4987" s="195">
        <f t="shared" ca="1" si="389"/>
        <v>0.69618986714318376</v>
      </c>
      <c r="E4987" s="195">
        <f t="shared" ca="1" si="385"/>
        <v>286.81395553222166</v>
      </c>
      <c r="F4987" s="195">
        <f t="shared" ca="1" si="386"/>
        <v>278.20113397268534</v>
      </c>
      <c r="G4987" s="195">
        <f t="shared" ca="1" si="387"/>
        <v>36.813955532221655</v>
      </c>
      <c r="H4987" s="195">
        <f t="shared" ca="1" si="388"/>
        <v>28.201133972685341</v>
      </c>
      <c r="O4987" s="154"/>
      <c r="P4987" s="154"/>
    </row>
    <row r="4988" spans="3:16" hidden="1" outlineLevel="2">
      <c r="C4988" s="179">
        <v>4964</v>
      </c>
      <c r="D4988" s="195">
        <f t="shared" ca="1" si="389"/>
        <v>-1.2749985851638377</v>
      </c>
      <c r="E4988" s="195">
        <f t="shared" ca="1" si="385"/>
        <v>185.9974080700697</v>
      </c>
      <c r="F4988" s="195">
        <f t="shared" ca="1" si="386"/>
        <v>203.13799636634991</v>
      </c>
      <c r="G4988" s="195">
        <f t="shared" ca="1" si="387"/>
        <v>0</v>
      </c>
      <c r="H4988" s="195">
        <f t="shared" ca="1" si="388"/>
        <v>0</v>
      </c>
      <c r="O4988" s="154"/>
      <c r="P4988" s="154"/>
    </row>
    <row r="4989" spans="3:16" hidden="1" outlineLevel="2">
      <c r="C4989" s="179">
        <v>4965</v>
      </c>
      <c r="D4989" s="195">
        <f t="shared" ca="1" si="389"/>
        <v>0.37852702343925593</v>
      </c>
      <c r="E4989" s="195">
        <f t="shared" ca="1" si="385"/>
        <v>267.47825050259917</v>
      </c>
      <c r="F4989" s="195">
        <f t="shared" ca="1" si="386"/>
        <v>264.45428138830897</v>
      </c>
      <c r="G4989" s="195">
        <f t="shared" ca="1" si="387"/>
        <v>17.478250502599167</v>
      </c>
      <c r="H4989" s="195">
        <f t="shared" ca="1" si="388"/>
        <v>14.454281388308971</v>
      </c>
      <c r="O4989" s="154"/>
      <c r="P4989" s="154"/>
    </row>
    <row r="4990" spans="3:16" hidden="1" outlineLevel="2">
      <c r="C4990" s="179">
        <v>4966</v>
      </c>
      <c r="D4990" s="195">
        <f t="shared" ca="1" si="389"/>
        <v>0.65067410629311206</v>
      </c>
      <c r="E4990" s="195">
        <f t="shared" ca="1" si="385"/>
        <v>283.959959417101</v>
      </c>
      <c r="F4990" s="195">
        <f t="shared" ca="1" si="386"/>
        <v>276.18842684532922</v>
      </c>
      <c r="G4990" s="195">
        <f t="shared" ca="1" si="387"/>
        <v>33.959959417101004</v>
      </c>
      <c r="H4990" s="195">
        <f t="shared" ca="1" si="388"/>
        <v>26.188426845329218</v>
      </c>
      <c r="O4990" s="154"/>
      <c r="P4990" s="154"/>
    </row>
    <row r="4991" spans="3:16" hidden="1" outlineLevel="2">
      <c r="C4991" s="179">
        <v>4967</v>
      </c>
      <c r="D4991" s="195">
        <f t="shared" ca="1" si="389"/>
        <v>0.44909426500493782</v>
      </c>
      <c r="E4991" s="195">
        <f t="shared" ca="1" si="385"/>
        <v>271.65774582597817</v>
      </c>
      <c r="F4991" s="195">
        <f t="shared" ca="1" si="386"/>
        <v>267.44817381564354</v>
      </c>
      <c r="G4991" s="195">
        <f t="shared" ca="1" si="387"/>
        <v>21.657745825978168</v>
      </c>
      <c r="H4991" s="195">
        <f t="shared" ca="1" si="388"/>
        <v>17.448173815643543</v>
      </c>
      <c r="O4991" s="154"/>
      <c r="P4991" s="154"/>
    </row>
    <row r="4992" spans="3:16" hidden="1" outlineLevel="2">
      <c r="C4992" s="179">
        <v>4968</v>
      </c>
      <c r="D4992" s="195">
        <f t="shared" ca="1" si="389"/>
        <v>0.48531014428873792</v>
      </c>
      <c r="E4992" s="195">
        <f t="shared" ca="1" si="385"/>
        <v>273.82800311947176</v>
      </c>
      <c r="F4992" s="195">
        <f t="shared" ca="1" si="386"/>
        <v>268.99780898804971</v>
      </c>
      <c r="G4992" s="195">
        <f t="shared" ca="1" si="387"/>
        <v>23.828003119471759</v>
      </c>
      <c r="H4992" s="195">
        <f t="shared" ca="1" si="388"/>
        <v>18.997808988049712</v>
      </c>
      <c r="O4992" s="154"/>
      <c r="P4992" s="154"/>
    </row>
    <row r="4993" spans="3:16" hidden="1" outlineLevel="2">
      <c r="C4993" s="179">
        <v>4969</v>
      </c>
      <c r="D4993" s="195">
        <f t="shared" ca="1" si="389"/>
        <v>-0.11372021387868084</v>
      </c>
      <c r="E4993" s="195">
        <f t="shared" ca="1" si="385"/>
        <v>240.05878136483145</v>
      </c>
      <c r="F4993" s="195">
        <f t="shared" ca="1" si="386"/>
        <v>244.4819303967133</v>
      </c>
      <c r="G4993" s="195">
        <f t="shared" ca="1" si="387"/>
        <v>0</v>
      </c>
      <c r="H4993" s="195">
        <f t="shared" ca="1" si="388"/>
        <v>0</v>
      </c>
      <c r="O4993" s="154"/>
      <c r="P4993" s="154"/>
    </row>
    <row r="4994" spans="3:16" hidden="1" outlineLevel="2">
      <c r="C4994" s="179">
        <v>4970</v>
      </c>
      <c r="D4994" s="195">
        <f t="shared" ca="1" si="389"/>
        <v>1.0385574799571498</v>
      </c>
      <c r="E4994" s="195">
        <f t="shared" ca="1" si="385"/>
        <v>309.22133125222939</v>
      </c>
      <c r="F4994" s="195">
        <f t="shared" ca="1" si="386"/>
        <v>293.81826054104044</v>
      </c>
      <c r="G4994" s="195">
        <f t="shared" ca="1" si="387"/>
        <v>59.22133125222939</v>
      </c>
      <c r="H4994" s="195">
        <f t="shared" ca="1" si="388"/>
        <v>43.818260541040445</v>
      </c>
      <c r="O4994" s="154"/>
      <c r="P4994" s="154"/>
    </row>
    <row r="4995" spans="3:16" hidden="1" outlineLevel="2">
      <c r="C4995" s="179">
        <v>4971</v>
      </c>
      <c r="D4995" s="195">
        <f t="shared" ca="1" si="389"/>
        <v>1.3704205234574915</v>
      </c>
      <c r="E4995" s="195">
        <f t="shared" ca="1" si="385"/>
        <v>332.61072761393484</v>
      </c>
      <c r="F4995" s="195">
        <f t="shared" ca="1" si="386"/>
        <v>309.79249611327828</v>
      </c>
      <c r="G4995" s="195">
        <f t="shared" ca="1" si="387"/>
        <v>82.610727613934841</v>
      </c>
      <c r="H4995" s="195">
        <f t="shared" ca="1" si="388"/>
        <v>59.792496113278276</v>
      </c>
      <c r="O4995" s="154"/>
      <c r="P4995" s="154"/>
    </row>
    <row r="4996" spans="3:16" hidden="1" outlineLevel="2">
      <c r="C4996" s="179">
        <v>4972</v>
      </c>
      <c r="D4996" s="195">
        <f t="shared" ca="1" si="389"/>
        <v>0.22141756077515681</v>
      </c>
      <c r="E4996" s="195">
        <f t="shared" ca="1" si="385"/>
        <v>258.40260230486712</v>
      </c>
      <c r="F4996" s="195">
        <f t="shared" ca="1" si="386"/>
        <v>257.90855983273224</v>
      </c>
      <c r="G4996" s="195">
        <f t="shared" ca="1" si="387"/>
        <v>8.4026023048671163</v>
      </c>
      <c r="H4996" s="195">
        <f t="shared" ca="1" si="388"/>
        <v>7.9085598327322373</v>
      </c>
      <c r="O4996" s="154"/>
      <c r="P4996" s="154"/>
    </row>
    <row r="4997" spans="3:16" hidden="1" outlineLevel="2">
      <c r="C4997" s="179">
        <v>4973</v>
      </c>
      <c r="D4997" s="195">
        <f t="shared" ca="1" si="389"/>
        <v>-0.40865470306278084</v>
      </c>
      <c r="E4997" s="195">
        <f t="shared" ca="1" si="385"/>
        <v>224.99587782851708</v>
      </c>
      <c r="F4997" s="195">
        <f t="shared" ca="1" si="386"/>
        <v>233.24542646824304</v>
      </c>
      <c r="G4997" s="195">
        <f t="shared" ca="1" si="387"/>
        <v>0</v>
      </c>
      <c r="H4997" s="195">
        <f t="shared" ca="1" si="388"/>
        <v>0</v>
      </c>
      <c r="O4997" s="154"/>
      <c r="P4997" s="154"/>
    </row>
    <row r="4998" spans="3:16" hidden="1" outlineLevel="2">
      <c r="C4998" s="179">
        <v>4974</v>
      </c>
      <c r="D4998" s="195">
        <f t="shared" ca="1" si="389"/>
        <v>1.139897891444918</v>
      </c>
      <c r="E4998" s="195">
        <f t="shared" ca="1" si="385"/>
        <v>316.18370233190115</v>
      </c>
      <c r="F4998" s="195">
        <f t="shared" ca="1" si="386"/>
        <v>298.60690224031731</v>
      </c>
      <c r="G4998" s="195">
        <f t="shared" ca="1" si="387"/>
        <v>66.183702331901145</v>
      </c>
      <c r="H4998" s="195">
        <f t="shared" ca="1" si="388"/>
        <v>48.606902240317311</v>
      </c>
      <c r="O4998" s="154"/>
      <c r="P4998" s="154"/>
    </row>
    <row r="4999" spans="3:16" hidden="1" outlineLevel="2">
      <c r="C4999" s="179">
        <v>4975</v>
      </c>
      <c r="D4999" s="195">
        <f t="shared" ca="1" si="389"/>
        <v>7.0886423727729936E-2</v>
      </c>
      <c r="E4999" s="195">
        <f t="shared" ca="1" si="385"/>
        <v>249.99596812686298</v>
      </c>
      <c r="F4999" s="195">
        <f t="shared" ca="1" si="386"/>
        <v>251.7889514972116</v>
      </c>
      <c r="G4999" s="195">
        <f t="shared" ca="1" si="387"/>
        <v>0</v>
      </c>
      <c r="H4999" s="195">
        <f t="shared" ca="1" si="388"/>
        <v>1.788951497211599</v>
      </c>
      <c r="O4999" s="154"/>
      <c r="P4999" s="154"/>
    </row>
    <row r="5000" spans="3:16" hidden="1" outlineLevel="2">
      <c r="C5000" s="179">
        <v>4976</v>
      </c>
      <c r="D5000" s="195">
        <f t="shared" ca="1" si="389"/>
        <v>-0.60169696519333749</v>
      </c>
      <c r="E5000" s="195">
        <f t="shared" ca="1" si="385"/>
        <v>215.65236021489434</v>
      </c>
      <c r="F5000" s="195">
        <f t="shared" ca="1" si="386"/>
        <v>226.17197849270863</v>
      </c>
      <c r="G5000" s="195">
        <f t="shared" ca="1" si="387"/>
        <v>0</v>
      </c>
      <c r="H5000" s="195">
        <f t="shared" ca="1" si="388"/>
        <v>0</v>
      </c>
      <c r="O5000" s="154"/>
      <c r="P5000" s="154"/>
    </row>
    <row r="5001" spans="3:16" hidden="1" outlineLevel="2">
      <c r="C5001" s="179">
        <v>4977</v>
      </c>
      <c r="D5001" s="195">
        <f t="shared" ca="1" si="389"/>
        <v>2.0415835113215466</v>
      </c>
      <c r="E5001" s="195">
        <f t="shared" ca="1" si="385"/>
        <v>385.46016648863736</v>
      </c>
      <c r="F5001" s="195">
        <f t="shared" ca="1" si="386"/>
        <v>344.80246188397916</v>
      </c>
      <c r="G5001" s="195">
        <f t="shared" ca="1" si="387"/>
        <v>135.46016648863736</v>
      </c>
      <c r="H5001" s="195">
        <f t="shared" ca="1" si="388"/>
        <v>94.802461883979163</v>
      </c>
      <c r="O5001" s="154"/>
      <c r="P5001" s="154"/>
    </row>
    <row r="5002" spans="3:16" hidden="1" outlineLevel="2">
      <c r="C5002" s="179">
        <v>4978</v>
      </c>
      <c r="D5002" s="195">
        <f t="shared" ca="1" si="389"/>
        <v>-0.82329579726445323</v>
      </c>
      <c r="E5002" s="195">
        <f t="shared" ca="1" si="385"/>
        <v>205.40403207774341</v>
      </c>
      <c r="F5002" s="195">
        <f t="shared" ca="1" si="386"/>
        <v>218.31622008785126</v>
      </c>
      <c r="G5002" s="195">
        <f t="shared" ca="1" si="387"/>
        <v>0</v>
      </c>
      <c r="H5002" s="195">
        <f t="shared" ca="1" si="388"/>
        <v>0</v>
      </c>
      <c r="O5002" s="154"/>
      <c r="P5002" s="154"/>
    </row>
    <row r="5003" spans="3:16" hidden="1" outlineLevel="2">
      <c r="C5003" s="179">
        <v>4979</v>
      </c>
      <c r="D5003" s="195">
        <f t="shared" ca="1" si="389"/>
        <v>0.4687251661326628</v>
      </c>
      <c r="E5003" s="195">
        <f t="shared" ca="1" si="385"/>
        <v>272.8319951989393</v>
      </c>
      <c r="F5003" s="195">
        <f t="shared" ca="1" si="386"/>
        <v>268.28704585830928</v>
      </c>
      <c r="G5003" s="195">
        <f t="shared" ca="1" si="387"/>
        <v>22.831995198939296</v>
      </c>
      <c r="H5003" s="195">
        <f t="shared" ca="1" si="388"/>
        <v>18.287045858309284</v>
      </c>
      <c r="O5003" s="154"/>
      <c r="P5003" s="154"/>
    </row>
    <row r="5004" spans="3:16" hidden="1" outlineLevel="2">
      <c r="C5004" s="179">
        <v>4980</v>
      </c>
      <c r="D5004" s="195">
        <f t="shared" ca="1" si="389"/>
        <v>0.2720129661788237</v>
      </c>
      <c r="E5004" s="195">
        <f t="shared" ca="1" si="385"/>
        <v>261.29118767994106</v>
      </c>
      <c r="F5004" s="195">
        <f t="shared" ca="1" si="386"/>
        <v>259.9986562767802</v>
      </c>
      <c r="G5004" s="195">
        <f t="shared" ca="1" si="387"/>
        <v>11.291187679941061</v>
      </c>
      <c r="H5004" s="195">
        <f t="shared" ca="1" si="388"/>
        <v>9.9986562767801956</v>
      </c>
      <c r="O5004" s="154"/>
      <c r="P5004" s="154"/>
    </row>
    <row r="5005" spans="3:16" hidden="1" outlineLevel="2">
      <c r="C5005" s="179">
        <v>4981</v>
      </c>
      <c r="D5005" s="195">
        <f t="shared" ca="1" si="389"/>
        <v>1.2815754228528458</v>
      </c>
      <c r="E5005" s="195">
        <f t="shared" ca="1" si="385"/>
        <v>326.18090721779527</v>
      </c>
      <c r="F5005" s="195">
        <f t="shared" ca="1" si="386"/>
        <v>305.43270210557023</v>
      </c>
      <c r="G5005" s="195">
        <f t="shared" ca="1" si="387"/>
        <v>76.180907217795266</v>
      </c>
      <c r="H5005" s="195">
        <f t="shared" ca="1" si="388"/>
        <v>55.432702105570229</v>
      </c>
      <c r="O5005" s="154"/>
      <c r="P5005" s="154"/>
    </row>
    <row r="5006" spans="3:16" hidden="1" outlineLevel="2">
      <c r="C5006" s="179">
        <v>4982</v>
      </c>
      <c r="D5006" s="195">
        <f t="shared" ca="1" si="389"/>
        <v>0.5761966308001133</v>
      </c>
      <c r="E5006" s="195">
        <f t="shared" ca="1" si="385"/>
        <v>279.35108793704444</v>
      </c>
      <c r="F5006" s="195">
        <f t="shared" ca="1" si="386"/>
        <v>272.92639163822332</v>
      </c>
      <c r="G5006" s="195">
        <f t="shared" ca="1" si="387"/>
        <v>29.35108793704444</v>
      </c>
      <c r="H5006" s="195">
        <f t="shared" ca="1" si="388"/>
        <v>22.926391638223322</v>
      </c>
      <c r="O5006" s="154"/>
      <c r="P5006" s="154"/>
    </row>
    <row r="5007" spans="3:16" hidden="1" outlineLevel="2">
      <c r="C5007" s="179">
        <v>4983</v>
      </c>
      <c r="D5007" s="195">
        <f t="shared" ca="1" si="389"/>
        <v>-0.36018805295118356</v>
      </c>
      <c r="E5007" s="195">
        <f t="shared" ca="1" si="385"/>
        <v>227.40463522547452</v>
      </c>
      <c r="F5007" s="195">
        <f t="shared" ca="1" si="386"/>
        <v>235.05581500432714</v>
      </c>
      <c r="G5007" s="195">
        <f t="shared" ca="1" si="387"/>
        <v>0</v>
      </c>
      <c r="H5007" s="195">
        <f t="shared" ca="1" si="388"/>
        <v>0</v>
      </c>
      <c r="O5007" s="154"/>
      <c r="P5007" s="154"/>
    </row>
    <row r="5008" spans="3:16" hidden="1" outlineLevel="2">
      <c r="C5008" s="179">
        <v>4984</v>
      </c>
      <c r="D5008" s="195">
        <f t="shared" ca="1" si="389"/>
        <v>1.524687893987057</v>
      </c>
      <c r="E5008" s="195">
        <f t="shared" ca="1" si="385"/>
        <v>344.0777955324881</v>
      </c>
      <c r="F5008" s="195">
        <f t="shared" ca="1" si="386"/>
        <v>317.51104285039094</v>
      </c>
      <c r="G5008" s="195">
        <f t="shared" ca="1" si="387"/>
        <v>94.077795532488096</v>
      </c>
      <c r="H5008" s="195">
        <f t="shared" ca="1" si="388"/>
        <v>67.511042850390936</v>
      </c>
      <c r="O5008" s="154"/>
      <c r="P5008" s="154"/>
    </row>
    <row r="5009" spans="3:16" hidden="1" outlineLevel="2">
      <c r="C5009" s="179">
        <v>4985</v>
      </c>
      <c r="D5009" s="195">
        <f t="shared" ca="1" si="389"/>
        <v>-0.57654972991456332</v>
      </c>
      <c r="E5009" s="195">
        <f t="shared" ca="1" si="385"/>
        <v>216.84718953978671</v>
      </c>
      <c r="F5009" s="195">
        <f t="shared" ca="1" si="386"/>
        <v>227.08112964892206</v>
      </c>
      <c r="G5009" s="195">
        <f t="shared" ca="1" si="387"/>
        <v>0</v>
      </c>
      <c r="H5009" s="195">
        <f t="shared" ca="1" si="388"/>
        <v>0</v>
      </c>
      <c r="O5009" s="154"/>
      <c r="P5009" s="154"/>
    </row>
    <row r="5010" spans="3:16" hidden="1" outlineLevel="2">
      <c r="C5010" s="179">
        <v>4986</v>
      </c>
      <c r="D5010" s="195">
        <f t="shared" ca="1" si="389"/>
        <v>0.3292522228642274</v>
      </c>
      <c r="E5010" s="195">
        <f t="shared" ca="1" si="385"/>
        <v>264.59803087266999</v>
      </c>
      <c r="F5010" s="195">
        <f t="shared" ca="1" si="386"/>
        <v>262.38363801519466</v>
      </c>
      <c r="G5010" s="195">
        <f t="shared" ca="1" si="387"/>
        <v>14.598030872669995</v>
      </c>
      <c r="H5010" s="195">
        <f t="shared" ca="1" si="388"/>
        <v>12.383638015194663</v>
      </c>
      <c r="O5010" s="154"/>
      <c r="P5010" s="154"/>
    </row>
    <row r="5011" spans="3:16" hidden="1" outlineLevel="2">
      <c r="C5011" s="179">
        <v>4987</v>
      </c>
      <c r="D5011" s="195">
        <f t="shared" ca="1" si="389"/>
        <v>-1.105730680228556</v>
      </c>
      <c r="E5011" s="195">
        <f t="shared" ca="1" si="385"/>
        <v>193.04504449285008</v>
      </c>
      <c r="F5011" s="195">
        <f t="shared" ca="1" si="386"/>
        <v>208.69804023925951</v>
      </c>
      <c r="G5011" s="195">
        <f t="shared" ca="1" si="387"/>
        <v>0</v>
      </c>
      <c r="H5011" s="195">
        <f t="shared" ca="1" si="388"/>
        <v>0</v>
      </c>
      <c r="O5011" s="154"/>
      <c r="P5011" s="154"/>
    </row>
    <row r="5012" spans="3:16" hidden="1" outlineLevel="2">
      <c r="C5012" s="179">
        <v>4988</v>
      </c>
      <c r="D5012" s="195">
        <f t="shared" ca="1" si="389"/>
        <v>-0.29788101664141986</v>
      </c>
      <c r="E5012" s="195">
        <f t="shared" ca="1" si="385"/>
        <v>230.53917349505966</v>
      </c>
      <c r="F5012" s="195">
        <f t="shared" ca="1" si="386"/>
        <v>237.40384637373182</v>
      </c>
      <c r="G5012" s="195">
        <f t="shared" ca="1" si="387"/>
        <v>0</v>
      </c>
      <c r="H5012" s="195">
        <f t="shared" ca="1" si="388"/>
        <v>0</v>
      </c>
      <c r="O5012" s="154"/>
      <c r="P5012" s="154"/>
    </row>
    <row r="5013" spans="3:16" hidden="1" outlineLevel="2">
      <c r="C5013" s="179">
        <v>4989</v>
      </c>
      <c r="D5013" s="195">
        <f t="shared" ca="1" si="389"/>
        <v>-5.8543701760004882E-2</v>
      </c>
      <c r="E5013" s="195">
        <f t="shared" ca="1" si="385"/>
        <v>242.9867611691013</v>
      </c>
      <c r="F5013" s="195">
        <f t="shared" ca="1" si="386"/>
        <v>246.64340141590159</v>
      </c>
      <c r="G5013" s="195">
        <f t="shared" ca="1" si="387"/>
        <v>0</v>
      </c>
      <c r="H5013" s="195">
        <f t="shared" ca="1" si="388"/>
        <v>0</v>
      </c>
      <c r="O5013" s="154"/>
      <c r="P5013" s="154"/>
    </row>
    <row r="5014" spans="3:16" hidden="1" outlineLevel="2">
      <c r="C5014" s="179">
        <v>4990</v>
      </c>
      <c r="D5014" s="195">
        <f t="shared" ca="1" si="389"/>
        <v>0.7154575414449772</v>
      </c>
      <c r="E5014" s="195">
        <f t="shared" ca="1" si="385"/>
        <v>288.03073043089262</v>
      </c>
      <c r="F5014" s="195">
        <f t="shared" ca="1" si="386"/>
        <v>279.05756314389038</v>
      </c>
      <c r="G5014" s="195">
        <f t="shared" ca="1" si="387"/>
        <v>38.030730430892618</v>
      </c>
      <c r="H5014" s="195">
        <f t="shared" ca="1" si="388"/>
        <v>29.057563143890377</v>
      </c>
      <c r="O5014" s="154"/>
      <c r="P5014" s="154"/>
    </row>
    <row r="5015" spans="3:16" hidden="1" outlineLevel="2">
      <c r="C5015" s="179">
        <v>4991</v>
      </c>
      <c r="D5015" s="195">
        <f t="shared" ca="1" si="389"/>
        <v>-2.0599103435351314</v>
      </c>
      <c r="E5015" s="195">
        <f t="shared" ca="1" si="385"/>
        <v>156.53432435695325</v>
      </c>
      <c r="F5015" s="195">
        <f t="shared" ca="1" si="386"/>
        <v>179.23010804498708</v>
      </c>
      <c r="G5015" s="195">
        <f t="shared" ca="1" si="387"/>
        <v>0</v>
      </c>
      <c r="H5015" s="195">
        <f t="shared" ca="1" si="388"/>
        <v>0</v>
      </c>
      <c r="O5015" s="154"/>
      <c r="P5015" s="154"/>
    </row>
    <row r="5016" spans="3:16" hidden="1" outlineLevel="2">
      <c r="C5016" s="179">
        <v>4992</v>
      </c>
      <c r="D5016" s="195">
        <f t="shared" ca="1" si="389"/>
        <v>-1.2978390460837188</v>
      </c>
      <c r="E5016" s="195">
        <f t="shared" ca="1" si="385"/>
        <v>185.06633546826717</v>
      </c>
      <c r="F5016" s="195">
        <f t="shared" ca="1" si="386"/>
        <v>202.39917288393022</v>
      </c>
      <c r="G5016" s="195">
        <f t="shared" ca="1" si="387"/>
        <v>0</v>
      </c>
      <c r="H5016" s="195">
        <f t="shared" ca="1" si="388"/>
        <v>0</v>
      </c>
      <c r="O5016" s="154"/>
      <c r="P5016" s="154"/>
    </row>
    <row r="5017" spans="3:16" hidden="1" outlineLevel="2">
      <c r="C5017" s="179">
        <v>4993</v>
      </c>
      <c r="D5017" s="195">
        <f t="shared" ca="1" si="389"/>
        <v>-0.41748055338429985</v>
      </c>
      <c r="E5017" s="195">
        <f t="shared" ref="E5017:E5080" ca="1" si="390">$H$9 * EXP(($H$17 - $H$18 - ($H$11^2)/2)*$H$14 + $H$11*SQRT($H$14)*D5017)</f>
        <v>224.55999358622216</v>
      </c>
      <c r="F5017" s="195">
        <f t="shared" ref="F5017:F5080" ca="1" si="391">$H$9 * EXP(($H$17 - $H$18 - ($H$12^2)/2)*$H$14 + $H$12*SQRT($H$14)*D5017)</f>
        <v>232.91725589770778</v>
      </c>
      <c r="G5017" s="195">
        <f t="shared" ref="G5017:G5080" ca="1" si="392">MAX(E5017-$H$16, 0)</f>
        <v>0</v>
      </c>
      <c r="H5017" s="195">
        <f t="shared" ref="H5017:H5080" ca="1" si="393">MAX(F5017-$H$16, 0)</f>
        <v>0</v>
      </c>
      <c r="O5017" s="154"/>
      <c r="P5017" s="154"/>
    </row>
    <row r="5018" spans="3:16" hidden="1" outlineLevel="2">
      <c r="C5018" s="179">
        <v>4994</v>
      </c>
      <c r="D5018" s="195">
        <f t="shared" ref="D5018:D5081" ca="1" si="394">_xlfn.NORM.S.INV(RAND())</f>
        <v>-0.8852613254461843</v>
      </c>
      <c r="E5018" s="195">
        <f t="shared" ca="1" si="390"/>
        <v>202.62644855314826</v>
      </c>
      <c r="F5018" s="195">
        <f t="shared" ca="1" si="391"/>
        <v>216.16875051323572</v>
      </c>
      <c r="G5018" s="195">
        <f t="shared" ca="1" si="392"/>
        <v>0</v>
      </c>
      <c r="H5018" s="195">
        <f t="shared" ca="1" si="393"/>
        <v>0</v>
      </c>
      <c r="O5018" s="154"/>
      <c r="P5018" s="154"/>
    </row>
    <row r="5019" spans="3:16" hidden="1" outlineLevel="2">
      <c r="C5019" s="179">
        <v>4995</v>
      </c>
      <c r="D5019" s="195">
        <f t="shared" ca="1" si="394"/>
        <v>0.46831455820819334</v>
      </c>
      <c r="E5019" s="195">
        <f t="shared" ca="1" si="390"/>
        <v>272.8073822242979</v>
      </c>
      <c r="F5019" s="195">
        <f t="shared" ca="1" si="391"/>
        <v>268.2694727557415</v>
      </c>
      <c r="G5019" s="195">
        <f t="shared" ca="1" si="392"/>
        <v>22.807382224297896</v>
      </c>
      <c r="H5019" s="195">
        <f t="shared" ca="1" si="393"/>
        <v>18.269472755741504</v>
      </c>
      <c r="O5019" s="154"/>
      <c r="P5019" s="154"/>
    </row>
    <row r="5020" spans="3:16" hidden="1" outlineLevel="2">
      <c r="C5020" s="179">
        <v>4996</v>
      </c>
      <c r="D5020" s="195">
        <f t="shared" ca="1" si="394"/>
        <v>0.9028500978284143</v>
      </c>
      <c r="E5020" s="195">
        <f t="shared" ca="1" si="390"/>
        <v>300.13736762062359</v>
      </c>
      <c r="F5020" s="195">
        <f t="shared" ca="1" si="391"/>
        <v>287.52572988151661</v>
      </c>
      <c r="G5020" s="195">
        <f t="shared" ca="1" si="392"/>
        <v>50.137367620623593</v>
      </c>
      <c r="H5020" s="195">
        <f t="shared" ca="1" si="393"/>
        <v>37.525729881516611</v>
      </c>
      <c r="O5020" s="154"/>
      <c r="P5020" s="154"/>
    </row>
    <row r="5021" spans="3:16" hidden="1" outlineLevel="2">
      <c r="C5021" s="179">
        <v>4997</v>
      </c>
      <c r="D5021" s="195">
        <f t="shared" ca="1" si="394"/>
        <v>-8.9031836065610492E-2</v>
      </c>
      <c r="E5021" s="195">
        <f t="shared" ca="1" si="390"/>
        <v>241.36450014890622</v>
      </c>
      <c r="F5021" s="195">
        <f t="shared" ca="1" si="391"/>
        <v>245.44671523151925</v>
      </c>
      <c r="G5021" s="195">
        <f t="shared" ca="1" si="392"/>
        <v>0</v>
      </c>
      <c r="H5021" s="195">
        <f t="shared" ca="1" si="393"/>
        <v>0</v>
      </c>
      <c r="O5021" s="154"/>
      <c r="P5021" s="154"/>
    </row>
    <row r="5022" spans="3:16" hidden="1" outlineLevel="2">
      <c r="C5022" s="179">
        <v>4998</v>
      </c>
      <c r="D5022" s="195">
        <f t="shared" ca="1" si="394"/>
        <v>1.342330459250727</v>
      </c>
      <c r="E5022" s="195">
        <f t="shared" ca="1" si="390"/>
        <v>330.56423327857914</v>
      </c>
      <c r="F5022" s="195">
        <f t="shared" ca="1" si="391"/>
        <v>308.40737879346727</v>
      </c>
      <c r="G5022" s="195">
        <f t="shared" ca="1" si="392"/>
        <v>80.564233278579138</v>
      </c>
      <c r="H5022" s="195">
        <f t="shared" ca="1" si="393"/>
        <v>58.407378793467274</v>
      </c>
      <c r="O5022" s="154"/>
      <c r="P5022" s="154"/>
    </row>
    <row r="5023" spans="3:16" hidden="1" outlineLevel="2">
      <c r="C5023" s="179">
        <v>4999</v>
      </c>
      <c r="D5023" s="195">
        <f t="shared" ca="1" si="394"/>
        <v>0.46069266978611256</v>
      </c>
      <c r="E5023" s="195">
        <f t="shared" ca="1" si="390"/>
        <v>272.3509080841265</v>
      </c>
      <c r="F5023" s="195">
        <f t="shared" ca="1" si="391"/>
        <v>267.94348185556515</v>
      </c>
      <c r="G5023" s="195">
        <f t="shared" ca="1" si="392"/>
        <v>22.350908084126502</v>
      </c>
      <c r="H5023" s="195">
        <f t="shared" ca="1" si="393"/>
        <v>17.943481855565153</v>
      </c>
      <c r="O5023" s="154"/>
      <c r="P5023" s="154"/>
    </row>
    <row r="5024" spans="3:16" hidden="1" outlineLevel="2">
      <c r="C5024" s="179">
        <v>5000</v>
      </c>
      <c r="D5024" s="195">
        <f t="shared" ca="1" si="394"/>
        <v>-1.1341773562071689</v>
      </c>
      <c r="E5024" s="195">
        <f t="shared" ca="1" si="390"/>
        <v>191.84224080847036</v>
      </c>
      <c r="F5024" s="195">
        <f t="shared" ca="1" si="391"/>
        <v>207.75310839116696</v>
      </c>
      <c r="G5024" s="195">
        <f t="shared" ca="1" si="392"/>
        <v>0</v>
      </c>
      <c r="H5024" s="195">
        <f t="shared" ca="1" si="393"/>
        <v>0</v>
      </c>
      <c r="O5024" s="154"/>
      <c r="P5024" s="154"/>
    </row>
    <row r="5025" spans="3:16" hidden="1" outlineLevel="2">
      <c r="C5025" s="179">
        <v>5001</v>
      </c>
      <c r="D5025" s="195">
        <f t="shared" ca="1" si="394"/>
        <v>-1.02156672148573</v>
      </c>
      <c r="E5025" s="195">
        <f t="shared" ca="1" si="390"/>
        <v>196.64807207543504</v>
      </c>
      <c r="F5025" s="195">
        <f t="shared" ca="1" si="391"/>
        <v>211.51901334541566</v>
      </c>
      <c r="G5025" s="195">
        <f t="shared" ca="1" si="392"/>
        <v>0</v>
      </c>
      <c r="H5025" s="195">
        <f t="shared" ca="1" si="393"/>
        <v>0</v>
      </c>
      <c r="O5025" s="154"/>
      <c r="P5025" s="154"/>
    </row>
    <row r="5026" spans="3:16" hidden="1" outlineLevel="2">
      <c r="C5026" s="179">
        <v>5002</v>
      </c>
      <c r="D5026" s="195">
        <f t="shared" ca="1" si="394"/>
        <v>0.74571231252812531</v>
      </c>
      <c r="E5026" s="195">
        <f t="shared" ca="1" si="390"/>
        <v>289.95177765214356</v>
      </c>
      <c r="F5026" s="195">
        <f t="shared" ca="1" si="391"/>
        <v>280.40768131412051</v>
      </c>
      <c r="G5026" s="195">
        <f t="shared" ca="1" si="392"/>
        <v>39.951777652143562</v>
      </c>
      <c r="H5026" s="195">
        <f t="shared" ca="1" si="393"/>
        <v>30.407681314120509</v>
      </c>
      <c r="O5026" s="154"/>
      <c r="P5026" s="154"/>
    </row>
    <row r="5027" spans="3:16" hidden="1" outlineLevel="2">
      <c r="C5027" s="179">
        <v>5003</v>
      </c>
      <c r="D5027" s="195">
        <f t="shared" ca="1" si="394"/>
        <v>-0.47066923411107747</v>
      </c>
      <c r="E5027" s="195">
        <f t="shared" ca="1" si="390"/>
        <v>221.95097316222171</v>
      </c>
      <c r="F5027" s="195">
        <f t="shared" ca="1" si="391"/>
        <v>230.94930020466799</v>
      </c>
      <c r="G5027" s="195">
        <f t="shared" ca="1" si="392"/>
        <v>0</v>
      </c>
      <c r="H5027" s="195">
        <f t="shared" ca="1" si="393"/>
        <v>0</v>
      </c>
      <c r="O5027" s="154"/>
      <c r="P5027" s="154"/>
    </row>
    <row r="5028" spans="3:16" hidden="1" outlineLevel="2">
      <c r="C5028" s="179">
        <v>5004</v>
      </c>
      <c r="D5028" s="195">
        <f t="shared" ca="1" si="394"/>
        <v>-1.0889077966435348</v>
      </c>
      <c r="E5028" s="195">
        <f t="shared" ca="1" si="390"/>
        <v>193.75990786272996</v>
      </c>
      <c r="F5028" s="195">
        <f t="shared" ca="1" si="391"/>
        <v>209.25887811951932</v>
      </c>
      <c r="G5028" s="195">
        <f t="shared" ca="1" si="392"/>
        <v>0</v>
      </c>
      <c r="H5028" s="195">
        <f t="shared" ca="1" si="393"/>
        <v>0</v>
      </c>
      <c r="O5028" s="154"/>
      <c r="P5028" s="154"/>
    </row>
    <row r="5029" spans="3:16" hidden="1" outlineLevel="2">
      <c r="C5029" s="179">
        <v>5005</v>
      </c>
      <c r="D5029" s="195">
        <f t="shared" ca="1" si="394"/>
        <v>0.17206273593185675</v>
      </c>
      <c r="E5029" s="195">
        <f t="shared" ca="1" si="390"/>
        <v>255.61561530057557</v>
      </c>
      <c r="F5029" s="195">
        <f t="shared" ca="1" si="391"/>
        <v>255.88590194734746</v>
      </c>
      <c r="G5029" s="195">
        <f t="shared" ca="1" si="392"/>
        <v>5.6156153005755698</v>
      </c>
      <c r="H5029" s="195">
        <f t="shared" ca="1" si="393"/>
        <v>5.8859019473474632</v>
      </c>
      <c r="O5029" s="154"/>
      <c r="P5029" s="154"/>
    </row>
    <row r="5030" spans="3:16" hidden="1" outlineLevel="2">
      <c r="C5030" s="179">
        <v>5006</v>
      </c>
      <c r="D5030" s="195">
        <f t="shared" ca="1" si="394"/>
        <v>-0.119702411392781</v>
      </c>
      <c r="E5030" s="195">
        <f t="shared" ca="1" si="390"/>
        <v>239.74345954047138</v>
      </c>
      <c r="F5030" s="195">
        <f t="shared" ca="1" si="391"/>
        <v>244.24872642698693</v>
      </c>
      <c r="G5030" s="195">
        <f t="shared" ca="1" si="392"/>
        <v>0</v>
      </c>
      <c r="H5030" s="195">
        <f t="shared" ca="1" si="393"/>
        <v>0</v>
      </c>
      <c r="O5030" s="154"/>
      <c r="P5030" s="154"/>
    </row>
    <row r="5031" spans="3:16" hidden="1" outlineLevel="2">
      <c r="C5031" s="179">
        <v>5007</v>
      </c>
      <c r="D5031" s="195">
        <f t="shared" ca="1" si="394"/>
        <v>-0.97779068244868717</v>
      </c>
      <c r="E5031" s="195">
        <f t="shared" ca="1" si="390"/>
        <v>198.54861412264967</v>
      </c>
      <c r="F5031" s="195">
        <f t="shared" ca="1" si="391"/>
        <v>213.00132266495839</v>
      </c>
      <c r="G5031" s="195">
        <f t="shared" ca="1" si="392"/>
        <v>0</v>
      </c>
      <c r="H5031" s="195">
        <f t="shared" ca="1" si="393"/>
        <v>0</v>
      </c>
      <c r="O5031" s="154"/>
      <c r="P5031" s="154"/>
    </row>
    <row r="5032" spans="3:16" hidden="1" outlineLevel="2">
      <c r="C5032" s="179">
        <v>5008</v>
      </c>
      <c r="D5032" s="195">
        <f t="shared" ca="1" si="394"/>
        <v>0.26805290654133074</v>
      </c>
      <c r="E5032" s="195">
        <f t="shared" ca="1" si="390"/>
        <v>261.06394043081815</v>
      </c>
      <c r="F5032" s="195">
        <f t="shared" ca="1" si="391"/>
        <v>259.83445697946991</v>
      </c>
      <c r="G5032" s="195">
        <f t="shared" ca="1" si="392"/>
        <v>11.06394043081815</v>
      </c>
      <c r="H5032" s="195">
        <f t="shared" ca="1" si="393"/>
        <v>9.8344569794699055</v>
      </c>
      <c r="O5032" s="154"/>
      <c r="P5032" s="154"/>
    </row>
    <row r="5033" spans="3:16" hidden="1" outlineLevel="2">
      <c r="C5033" s="179">
        <v>5009</v>
      </c>
      <c r="D5033" s="195">
        <f t="shared" ca="1" si="394"/>
        <v>0.30913691596508014</v>
      </c>
      <c r="E5033" s="195">
        <f t="shared" ca="1" si="390"/>
        <v>263.43118101223445</v>
      </c>
      <c r="F5033" s="195">
        <f t="shared" ca="1" si="391"/>
        <v>261.54301278117487</v>
      </c>
      <c r="G5033" s="195">
        <f t="shared" ca="1" si="392"/>
        <v>13.431181012234447</v>
      </c>
      <c r="H5033" s="195">
        <f t="shared" ca="1" si="393"/>
        <v>11.543012781174866</v>
      </c>
      <c r="O5033" s="154"/>
      <c r="P5033" s="154"/>
    </row>
    <row r="5034" spans="3:16" hidden="1" outlineLevel="2">
      <c r="C5034" s="179">
        <v>5010</v>
      </c>
      <c r="D5034" s="195">
        <f t="shared" ca="1" si="394"/>
        <v>0.54385596453563301</v>
      </c>
      <c r="E5034" s="195">
        <f t="shared" ca="1" si="390"/>
        <v>277.37312423339301</v>
      </c>
      <c r="F5034" s="195">
        <f t="shared" ca="1" si="391"/>
        <v>271.52192863453502</v>
      </c>
      <c r="G5034" s="195">
        <f t="shared" ca="1" si="392"/>
        <v>27.373124233393014</v>
      </c>
      <c r="H5034" s="195">
        <f t="shared" ca="1" si="393"/>
        <v>21.521928634535016</v>
      </c>
      <c r="O5034" s="154"/>
      <c r="P5034" s="154"/>
    </row>
    <row r="5035" spans="3:16" hidden="1" outlineLevel="2">
      <c r="C5035" s="179">
        <v>5011</v>
      </c>
      <c r="D5035" s="195">
        <f t="shared" ca="1" si="394"/>
        <v>6.3691682247717747E-3</v>
      </c>
      <c r="E5035" s="195">
        <f t="shared" ca="1" si="390"/>
        <v>246.47716123742057</v>
      </c>
      <c r="F5035" s="195">
        <f t="shared" ca="1" si="391"/>
        <v>249.2107600192308</v>
      </c>
      <c r="G5035" s="195">
        <f t="shared" ca="1" si="392"/>
        <v>0</v>
      </c>
      <c r="H5035" s="195">
        <f t="shared" ca="1" si="393"/>
        <v>0</v>
      </c>
      <c r="O5035" s="154"/>
      <c r="P5035" s="154"/>
    </row>
    <row r="5036" spans="3:16" hidden="1" outlineLevel="2">
      <c r="C5036" s="179">
        <v>5012</v>
      </c>
      <c r="D5036" s="195">
        <f t="shared" ca="1" si="394"/>
        <v>-0.9470810177302883</v>
      </c>
      <c r="E5036" s="195">
        <f t="shared" ca="1" si="390"/>
        <v>199.8928299535286</v>
      </c>
      <c r="F5036" s="195">
        <f t="shared" ca="1" si="391"/>
        <v>214.04738426380396</v>
      </c>
      <c r="G5036" s="195">
        <f t="shared" ca="1" si="392"/>
        <v>0</v>
      </c>
      <c r="H5036" s="195">
        <f t="shared" ca="1" si="393"/>
        <v>0</v>
      </c>
      <c r="O5036" s="154"/>
      <c r="P5036" s="154"/>
    </row>
    <row r="5037" spans="3:16" hidden="1" outlineLevel="2">
      <c r="C5037" s="179">
        <v>5013</v>
      </c>
      <c r="D5037" s="195">
        <f t="shared" ca="1" si="394"/>
        <v>-6.9271517795473039E-2</v>
      </c>
      <c r="E5037" s="195">
        <f t="shared" ca="1" si="390"/>
        <v>242.41469894812633</v>
      </c>
      <c r="F5037" s="195">
        <f t="shared" ca="1" si="391"/>
        <v>246.22166132518842</v>
      </c>
      <c r="G5037" s="195">
        <f t="shared" ca="1" si="392"/>
        <v>0</v>
      </c>
      <c r="H5037" s="195">
        <f t="shared" ca="1" si="393"/>
        <v>0</v>
      </c>
      <c r="O5037" s="154"/>
      <c r="P5037" s="154"/>
    </row>
    <row r="5038" spans="3:16" hidden="1" outlineLevel="2">
      <c r="C5038" s="179">
        <v>5014</v>
      </c>
      <c r="D5038" s="195">
        <f t="shared" ca="1" si="394"/>
        <v>-1.1434579768383861</v>
      </c>
      <c r="E5038" s="195">
        <f t="shared" ca="1" si="390"/>
        <v>191.45145424915438</v>
      </c>
      <c r="F5038" s="195">
        <f t="shared" ca="1" si="391"/>
        <v>207.44575448421071</v>
      </c>
      <c r="G5038" s="195">
        <f t="shared" ca="1" si="392"/>
        <v>0</v>
      </c>
      <c r="H5038" s="195">
        <f t="shared" ca="1" si="393"/>
        <v>0</v>
      </c>
      <c r="O5038" s="154"/>
      <c r="P5038" s="154"/>
    </row>
    <row r="5039" spans="3:16" hidden="1" outlineLevel="2">
      <c r="C5039" s="179">
        <v>5015</v>
      </c>
      <c r="D5039" s="195">
        <f t="shared" ca="1" si="394"/>
        <v>-0.13653047488012079</v>
      </c>
      <c r="E5039" s="195">
        <f t="shared" ca="1" si="390"/>
        <v>238.85867128754518</v>
      </c>
      <c r="F5039" s="195">
        <f t="shared" ca="1" si="391"/>
        <v>243.59391043498229</v>
      </c>
      <c r="G5039" s="195">
        <f t="shared" ca="1" si="392"/>
        <v>0</v>
      </c>
      <c r="H5039" s="195">
        <f t="shared" ca="1" si="393"/>
        <v>0</v>
      </c>
      <c r="O5039" s="154"/>
      <c r="P5039" s="154"/>
    </row>
    <row r="5040" spans="3:16" hidden="1" outlineLevel="2">
      <c r="C5040" s="179">
        <v>5016</v>
      </c>
      <c r="D5040" s="195">
        <f t="shared" ca="1" si="394"/>
        <v>0.45073300006595818</v>
      </c>
      <c r="E5040" s="195">
        <f t="shared" ca="1" si="390"/>
        <v>271.75557538468809</v>
      </c>
      <c r="F5040" s="195">
        <f t="shared" ca="1" si="391"/>
        <v>267.5181001541913</v>
      </c>
      <c r="G5040" s="195">
        <f t="shared" ca="1" si="392"/>
        <v>21.755575384688086</v>
      </c>
      <c r="H5040" s="195">
        <f t="shared" ca="1" si="393"/>
        <v>17.518100154191302</v>
      </c>
      <c r="O5040" s="154"/>
      <c r="P5040" s="154"/>
    </row>
    <row r="5041" spans="3:16" hidden="1" outlineLevel="2">
      <c r="C5041" s="179">
        <v>5017</v>
      </c>
      <c r="D5041" s="195">
        <f t="shared" ca="1" si="394"/>
        <v>-1.7925840271566473</v>
      </c>
      <c r="E5041" s="195">
        <f t="shared" ca="1" si="390"/>
        <v>166.00386921771985</v>
      </c>
      <c r="F5041" s="195">
        <f t="shared" ca="1" si="391"/>
        <v>187.0388607357261</v>
      </c>
      <c r="G5041" s="195">
        <f t="shared" ca="1" si="392"/>
        <v>0</v>
      </c>
      <c r="H5041" s="195">
        <f t="shared" ca="1" si="393"/>
        <v>0</v>
      </c>
      <c r="O5041" s="154"/>
      <c r="P5041" s="154"/>
    </row>
    <row r="5042" spans="3:16" hidden="1" outlineLevel="2">
      <c r="C5042" s="179">
        <v>5018</v>
      </c>
      <c r="D5042" s="195">
        <f t="shared" ca="1" si="394"/>
        <v>-0.92140760360952978</v>
      </c>
      <c r="E5042" s="195">
        <f t="shared" ca="1" si="390"/>
        <v>201.02358200058012</v>
      </c>
      <c r="F5042" s="195">
        <f t="shared" ca="1" si="391"/>
        <v>214.92583789816479</v>
      </c>
      <c r="G5042" s="195">
        <f t="shared" ca="1" si="392"/>
        <v>0</v>
      </c>
      <c r="H5042" s="195">
        <f t="shared" ca="1" si="393"/>
        <v>0</v>
      </c>
      <c r="O5042" s="154"/>
      <c r="P5042" s="154"/>
    </row>
    <row r="5043" spans="3:16" hidden="1" outlineLevel="2">
      <c r="C5043" s="179">
        <v>5019</v>
      </c>
      <c r="D5043" s="195">
        <f t="shared" ca="1" si="394"/>
        <v>-0.27030810798967736</v>
      </c>
      <c r="E5043" s="195">
        <f t="shared" ca="1" si="390"/>
        <v>231.94006521481984</v>
      </c>
      <c r="F5043" s="195">
        <f t="shared" ca="1" si="391"/>
        <v>238.45039996603379</v>
      </c>
      <c r="G5043" s="195">
        <f t="shared" ca="1" si="392"/>
        <v>0</v>
      </c>
      <c r="H5043" s="195">
        <f t="shared" ca="1" si="393"/>
        <v>0</v>
      </c>
      <c r="O5043" s="154"/>
      <c r="P5043" s="154"/>
    </row>
    <row r="5044" spans="3:16" hidden="1" outlineLevel="2">
      <c r="C5044" s="179">
        <v>5020</v>
      </c>
      <c r="D5044" s="195">
        <f t="shared" ca="1" si="394"/>
        <v>0.17286844449207148</v>
      </c>
      <c r="E5044" s="195">
        <f t="shared" ca="1" si="390"/>
        <v>255.66087012339915</v>
      </c>
      <c r="F5044" s="195">
        <f t="shared" ca="1" si="391"/>
        <v>255.91879376585177</v>
      </c>
      <c r="G5044" s="195">
        <f t="shared" ca="1" si="392"/>
        <v>5.6608701233991496</v>
      </c>
      <c r="H5044" s="195">
        <f t="shared" ca="1" si="393"/>
        <v>5.918793765851774</v>
      </c>
      <c r="O5044" s="154"/>
      <c r="P5044" s="154"/>
    </row>
    <row r="5045" spans="3:16" hidden="1" outlineLevel="2">
      <c r="C5045" s="179">
        <v>5021</v>
      </c>
      <c r="D5045" s="195">
        <f t="shared" ca="1" si="394"/>
        <v>-8.6361649761611411E-2</v>
      </c>
      <c r="E5045" s="195">
        <f t="shared" ca="1" si="390"/>
        <v>241.50614586026128</v>
      </c>
      <c r="F5045" s="195">
        <f t="shared" ca="1" si="391"/>
        <v>245.5512900036594</v>
      </c>
      <c r="G5045" s="195">
        <f t="shared" ca="1" si="392"/>
        <v>0</v>
      </c>
      <c r="H5045" s="195">
        <f t="shared" ca="1" si="393"/>
        <v>0</v>
      </c>
      <c r="O5045" s="154"/>
      <c r="P5045" s="154"/>
    </row>
    <row r="5046" spans="3:16" hidden="1" outlineLevel="2">
      <c r="C5046" s="179">
        <v>5022</v>
      </c>
      <c r="D5046" s="195">
        <f t="shared" ca="1" si="394"/>
        <v>-1.2349229870711356</v>
      </c>
      <c r="E5046" s="195">
        <f t="shared" ca="1" si="390"/>
        <v>187.64239105291247</v>
      </c>
      <c r="F5046" s="195">
        <f t="shared" ca="1" si="391"/>
        <v>204.44085054865701</v>
      </c>
      <c r="G5046" s="195">
        <f t="shared" ca="1" si="392"/>
        <v>0</v>
      </c>
      <c r="H5046" s="195">
        <f t="shared" ca="1" si="393"/>
        <v>0</v>
      </c>
      <c r="O5046" s="154"/>
      <c r="P5046" s="154"/>
    </row>
    <row r="5047" spans="3:16" hidden="1" outlineLevel="2">
      <c r="C5047" s="179">
        <v>5023</v>
      </c>
      <c r="D5047" s="195">
        <f t="shared" ca="1" si="394"/>
        <v>0.84734061932479932</v>
      </c>
      <c r="E5047" s="195">
        <f t="shared" ca="1" si="390"/>
        <v>296.49903346613951</v>
      </c>
      <c r="F5047" s="195">
        <f t="shared" ca="1" si="391"/>
        <v>284.99084631126686</v>
      </c>
      <c r="G5047" s="195">
        <f t="shared" ca="1" si="392"/>
        <v>46.499033466139508</v>
      </c>
      <c r="H5047" s="195">
        <f t="shared" ca="1" si="393"/>
        <v>34.990846311266864</v>
      </c>
      <c r="O5047" s="154"/>
      <c r="P5047" s="154"/>
    </row>
    <row r="5048" spans="3:16" hidden="1" outlineLevel="2">
      <c r="C5048" s="179">
        <v>5024</v>
      </c>
      <c r="D5048" s="195">
        <f t="shared" ca="1" si="394"/>
        <v>0.68537709852282935</v>
      </c>
      <c r="E5048" s="195">
        <f t="shared" ca="1" si="390"/>
        <v>286.13337037191843</v>
      </c>
      <c r="F5048" s="195">
        <f t="shared" ca="1" si="391"/>
        <v>277.72166894816877</v>
      </c>
      <c r="G5048" s="195">
        <f t="shared" ca="1" si="392"/>
        <v>36.133370371918431</v>
      </c>
      <c r="H5048" s="195">
        <f t="shared" ca="1" si="393"/>
        <v>27.721668948168769</v>
      </c>
      <c r="O5048" s="154"/>
      <c r="P5048" s="154"/>
    </row>
    <row r="5049" spans="3:16" hidden="1" outlineLevel="2">
      <c r="C5049" s="179">
        <v>5025</v>
      </c>
      <c r="D5049" s="195">
        <f t="shared" ca="1" si="394"/>
        <v>0.22972736651146516</v>
      </c>
      <c r="E5049" s="195">
        <f t="shared" ca="1" si="390"/>
        <v>258.87482336243431</v>
      </c>
      <c r="F5049" s="195">
        <f t="shared" ca="1" si="391"/>
        <v>258.25068116647128</v>
      </c>
      <c r="G5049" s="195">
        <f t="shared" ca="1" si="392"/>
        <v>8.8748233624343129</v>
      </c>
      <c r="H5049" s="195">
        <f t="shared" ca="1" si="393"/>
        <v>8.2506811664712814</v>
      </c>
      <c r="O5049" s="154"/>
      <c r="P5049" s="154"/>
    </row>
    <row r="5050" spans="3:16" hidden="1" outlineLevel="2">
      <c r="C5050" s="179">
        <v>5026</v>
      </c>
      <c r="D5050" s="195">
        <f t="shared" ca="1" si="394"/>
        <v>-0.2927280446960398</v>
      </c>
      <c r="E5050" s="195">
        <f t="shared" ca="1" si="390"/>
        <v>230.80033517494704</v>
      </c>
      <c r="F5050" s="195">
        <f t="shared" ca="1" si="391"/>
        <v>237.59908227547501</v>
      </c>
      <c r="G5050" s="195">
        <f t="shared" ca="1" si="392"/>
        <v>0</v>
      </c>
      <c r="H5050" s="195">
        <f t="shared" ca="1" si="393"/>
        <v>0</v>
      </c>
      <c r="O5050" s="154"/>
      <c r="P5050" s="154"/>
    </row>
    <row r="5051" spans="3:16" hidden="1" outlineLevel="2">
      <c r="C5051" s="179">
        <v>5027</v>
      </c>
      <c r="D5051" s="195">
        <f t="shared" ca="1" si="394"/>
        <v>-0.59372938473359671</v>
      </c>
      <c r="E5051" s="195">
        <f t="shared" ca="1" si="390"/>
        <v>216.030212398381</v>
      </c>
      <c r="F5051" s="195">
        <f t="shared" ca="1" si="391"/>
        <v>226.45963680385435</v>
      </c>
      <c r="G5051" s="195">
        <f t="shared" ca="1" si="392"/>
        <v>0</v>
      </c>
      <c r="H5051" s="195">
        <f t="shared" ca="1" si="393"/>
        <v>0</v>
      </c>
      <c r="O5051" s="154"/>
      <c r="P5051" s="154"/>
    </row>
    <row r="5052" spans="3:16" hidden="1" outlineLevel="2">
      <c r="C5052" s="179">
        <v>5028</v>
      </c>
      <c r="D5052" s="195">
        <f t="shared" ca="1" si="394"/>
        <v>4.5873694903453256E-2</v>
      </c>
      <c r="E5052" s="195">
        <f t="shared" ca="1" si="390"/>
        <v>248.62583640671846</v>
      </c>
      <c r="F5052" s="195">
        <f t="shared" ca="1" si="391"/>
        <v>250.78626029435773</v>
      </c>
      <c r="G5052" s="195">
        <f t="shared" ca="1" si="392"/>
        <v>0</v>
      </c>
      <c r="H5052" s="195">
        <f t="shared" ca="1" si="393"/>
        <v>0.78626029435773148</v>
      </c>
      <c r="O5052" s="154"/>
      <c r="P5052" s="154"/>
    </row>
    <row r="5053" spans="3:16" hidden="1" outlineLevel="2">
      <c r="C5053" s="179">
        <v>5029</v>
      </c>
      <c r="D5053" s="195">
        <f t="shared" ca="1" si="394"/>
        <v>-0.64386347541926314</v>
      </c>
      <c r="E5053" s="195">
        <f t="shared" ca="1" si="390"/>
        <v>213.66364450110831</v>
      </c>
      <c r="F5053" s="195">
        <f t="shared" ca="1" si="391"/>
        <v>224.6556886544918</v>
      </c>
      <c r="G5053" s="195">
        <f t="shared" ca="1" si="392"/>
        <v>0</v>
      </c>
      <c r="H5053" s="195">
        <f t="shared" ca="1" si="393"/>
        <v>0</v>
      </c>
      <c r="O5053" s="154"/>
      <c r="P5053" s="154"/>
    </row>
    <row r="5054" spans="3:16" hidden="1" outlineLevel="2">
      <c r="C5054" s="179">
        <v>5030</v>
      </c>
      <c r="D5054" s="195">
        <f t="shared" ca="1" si="394"/>
        <v>-0.12541720081371302</v>
      </c>
      <c r="E5054" s="195">
        <f t="shared" ca="1" si="390"/>
        <v>239.44261963674023</v>
      </c>
      <c r="F5054" s="195">
        <f t="shared" ca="1" si="391"/>
        <v>244.026154581567</v>
      </c>
      <c r="G5054" s="195">
        <f t="shared" ca="1" si="392"/>
        <v>0</v>
      </c>
      <c r="H5054" s="195">
        <f t="shared" ca="1" si="393"/>
        <v>0</v>
      </c>
      <c r="O5054" s="154"/>
      <c r="P5054" s="154"/>
    </row>
    <row r="5055" spans="3:16" hidden="1" outlineLevel="2">
      <c r="C5055" s="179">
        <v>5031</v>
      </c>
      <c r="D5055" s="195">
        <f t="shared" ca="1" si="394"/>
        <v>0.8071948503676345</v>
      </c>
      <c r="E5055" s="195">
        <f t="shared" ca="1" si="390"/>
        <v>293.89521826221272</v>
      </c>
      <c r="F5055" s="195">
        <f t="shared" ca="1" si="391"/>
        <v>283.17149577344247</v>
      </c>
      <c r="G5055" s="195">
        <f t="shared" ca="1" si="392"/>
        <v>43.895218262212722</v>
      </c>
      <c r="H5055" s="195">
        <f t="shared" ca="1" si="393"/>
        <v>33.171495773442473</v>
      </c>
      <c r="O5055" s="154"/>
      <c r="P5055" s="154"/>
    </row>
    <row r="5056" spans="3:16" hidden="1" outlineLevel="2">
      <c r="C5056" s="179">
        <v>5032</v>
      </c>
      <c r="D5056" s="195">
        <f t="shared" ca="1" si="394"/>
        <v>1.1749833912739827</v>
      </c>
      <c r="E5056" s="195">
        <f t="shared" ca="1" si="390"/>
        <v>318.63052922218736</v>
      </c>
      <c r="F5056" s="195">
        <f t="shared" ca="1" si="391"/>
        <v>300.28292190499741</v>
      </c>
      <c r="G5056" s="195">
        <f t="shared" ca="1" si="392"/>
        <v>68.630529222187363</v>
      </c>
      <c r="H5056" s="195">
        <f t="shared" ca="1" si="393"/>
        <v>50.282921904997409</v>
      </c>
      <c r="O5056" s="154"/>
      <c r="P5056" s="154"/>
    </row>
    <row r="5057" spans="3:16" hidden="1" outlineLevel="2">
      <c r="C5057" s="179">
        <v>5033</v>
      </c>
      <c r="D5057" s="195">
        <f t="shared" ca="1" si="394"/>
        <v>-0.75975255917528173</v>
      </c>
      <c r="E5057" s="195">
        <f t="shared" ca="1" si="390"/>
        <v>208.29188181711638</v>
      </c>
      <c r="F5057" s="195">
        <f t="shared" ca="1" si="391"/>
        <v>220.54052356850758</v>
      </c>
      <c r="G5057" s="195">
        <f t="shared" ca="1" si="392"/>
        <v>0</v>
      </c>
      <c r="H5057" s="195">
        <f t="shared" ca="1" si="393"/>
        <v>0</v>
      </c>
      <c r="O5057" s="154"/>
      <c r="P5057" s="154"/>
    </row>
    <row r="5058" spans="3:16" hidden="1" outlineLevel="2">
      <c r="C5058" s="179">
        <v>5034</v>
      </c>
      <c r="D5058" s="195">
        <f t="shared" ca="1" si="394"/>
        <v>-3.4548644073764829</v>
      </c>
      <c r="E5058" s="195">
        <f t="shared" ca="1" si="390"/>
        <v>115.21293419532488</v>
      </c>
      <c r="F5058" s="195">
        <f t="shared" ca="1" si="391"/>
        <v>143.4715740866948</v>
      </c>
      <c r="G5058" s="195">
        <f t="shared" ca="1" si="392"/>
        <v>0</v>
      </c>
      <c r="H5058" s="195">
        <f t="shared" ca="1" si="393"/>
        <v>0</v>
      </c>
      <c r="O5058" s="154"/>
      <c r="P5058" s="154"/>
    </row>
    <row r="5059" spans="3:16" hidden="1" outlineLevel="2">
      <c r="C5059" s="179">
        <v>5035</v>
      </c>
      <c r="D5059" s="195">
        <f t="shared" ca="1" si="394"/>
        <v>-0.78995478673201358</v>
      </c>
      <c r="E5059" s="195">
        <f t="shared" ca="1" si="390"/>
        <v>206.91425300687487</v>
      </c>
      <c r="F5059" s="195">
        <f t="shared" ca="1" si="391"/>
        <v>219.48049590303418</v>
      </c>
      <c r="G5059" s="195">
        <f t="shared" ca="1" si="392"/>
        <v>0</v>
      </c>
      <c r="H5059" s="195">
        <f t="shared" ca="1" si="393"/>
        <v>0</v>
      </c>
      <c r="O5059" s="154"/>
      <c r="P5059" s="154"/>
    </row>
    <row r="5060" spans="3:16" hidden="1" outlineLevel="2">
      <c r="C5060" s="179">
        <v>5036</v>
      </c>
      <c r="D5060" s="195">
        <f t="shared" ca="1" si="394"/>
        <v>-0.42926410717119529</v>
      </c>
      <c r="E5060" s="195">
        <f t="shared" ca="1" si="390"/>
        <v>223.97935263179409</v>
      </c>
      <c r="F5060" s="195">
        <f t="shared" ca="1" si="391"/>
        <v>232.47982902363236</v>
      </c>
      <c r="G5060" s="195">
        <f t="shared" ca="1" si="392"/>
        <v>0</v>
      </c>
      <c r="H5060" s="195">
        <f t="shared" ca="1" si="393"/>
        <v>0</v>
      </c>
      <c r="O5060" s="154"/>
      <c r="P5060" s="154"/>
    </row>
    <row r="5061" spans="3:16" hidden="1" outlineLevel="2">
      <c r="C5061" s="179">
        <v>5037</v>
      </c>
      <c r="D5061" s="195">
        <f t="shared" ca="1" si="394"/>
        <v>0.79061970924818459</v>
      </c>
      <c r="E5061" s="195">
        <f t="shared" ca="1" si="390"/>
        <v>292.82685178455398</v>
      </c>
      <c r="F5061" s="195">
        <f t="shared" ca="1" si="391"/>
        <v>282.42372522750549</v>
      </c>
      <c r="G5061" s="195">
        <f t="shared" ca="1" si="392"/>
        <v>42.82685178455398</v>
      </c>
      <c r="H5061" s="195">
        <f t="shared" ca="1" si="393"/>
        <v>32.423725227505486</v>
      </c>
      <c r="O5061" s="154"/>
      <c r="P5061" s="154"/>
    </row>
    <row r="5062" spans="3:16" hidden="1" outlineLevel="2">
      <c r="C5062" s="179">
        <v>5038</v>
      </c>
      <c r="D5062" s="195">
        <f t="shared" ca="1" si="394"/>
        <v>-1.8917274826227493</v>
      </c>
      <c r="E5062" s="195">
        <f t="shared" ca="1" si="390"/>
        <v>162.42684633676515</v>
      </c>
      <c r="F5062" s="195">
        <f t="shared" ca="1" si="391"/>
        <v>184.1039044355739</v>
      </c>
      <c r="G5062" s="195">
        <f t="shared" ca="1" si="392"/>
        <v>0</v>
      </c>
      <c r="H5062" s="195">
        <f t="shared" ca="1" si="393"/>
        <v>0</v>
      </c>
      <c r="O5062" s="154"/>
      <c r="P5062" s="154"/>
    </row>
    <row r="5063" spans="3:16" hidden="1" outlineLevel="2">
      <c r="C5063" s="179">
        <v>5039</v>
      </c>
      <c r="D5063" s="195">
        <f t="shared" ca="1" si="394"/>
        <v>0.20951181323753815</v>
      </c>
      <c r="E5063" s="195">
        <f t="shared" ca="1" si="390"/>
        <v>257.72753556103027</v>
      </c>
      <c r="F5063" s="195">
        <f t="shared" ca="1" si="391"/>
        <v>257.41918041304649</v>
      </c>
      <c r="G5063" s="195">
        <f t="shared" ca="1" si="392"/>
        <v>7.7275355610302654</v>
      </c>
      <c r="H5063" s="195">
        <f t="shared" ca="1" si="393"/>
        <v>7.4191804130464902</v>
      </c>
      <c r="O5063" s="154"/>
      <c r="P5063" s="154"/>
    </row>
    <row r="5064" spans="3:16" hidden="1" outlineLevel="2">
      <c r="C5064" s="179">
        <v>5040</v>
      </c>
      <c r="D5064" s="195">
        <f t="shared" ca="1" si="394"/>
        <v>1.2553927269637459</v>
      </c>
      <c r="E5064" s="195">
        <f t="shared" ca="1" si="390"/>
        <v>324.30985731041864</v>
      </c>
      <c r="F5064" s="195">
        <f t="shared" ca="1" si="391"/>
        <v>304.15961284331621</v>
      </c>
      <c r="G5064" s="195">
        <f t="shared" ca="1" si="392"/>
        <v>74.309857310418636</v>
      </c>
      <c r="H5064" s="195">
        <f t="shared" ca="1" si="393"/>
        <v>54.159612843316211</v>
      </c>
      <c r="O5064" s="154"/>
      <c r="P5064" s="154"/>
    </row>
    <row r="5065" spans="3:16" hidden="1" outlineLevel="2">
      <c r="C5065" s="179">
        <v>5041</v>
      </c>
      <c r="D5065" s="195">
        <f t="shared" ca="1" si="394"/>
        <v>-1.4231473767311236</v>
      </c>
      <c r="E5065" s="195">
        <f t="shared" ca="1" si="390"/>
        <v>180.04055385878937</v>
      </c>
      <c r="F5065" s="195">
        <f t="shared" ca="1" si="391"/>
        <v>198.39335920604722</v>
      </c>
      <c r="G5065" s="195">
        <f t="shared" ca="1" si="392"/>
        <v>0</v>
      </c>
      <c r="H5065" s="195">
        <f t="shared" ca="1" si="393"/>
        <v>0</v>
      </c>
      <c r="O5065" s="154"/>
      <c r="P5065" s="154"/>
    </row>
    <row r="5066" spans="3:16" hidden="1" outlineLevel="2">
      <c r="C5066" s="179">
        <v>5042</v>
      </c>
      <c r="D5066" s="195">
        <f t="shared" ca="1" si="394"/>
        <v>-0.40266479910038688</v>
      </c>
      <c r="E5066" s="195">
        <f t="shared" ca="1" si="390"/>
        <v>225.29218441345097</v>
      </c>
      <c r="F5066" s="195">
        <f t="shared" ca="1" si="391"/>
        <v>233.46841172325082</v>
      </c>
      <c r="G5066" s="195">
        <f t="shared" ca="1" si="392"/>
        <v>0</v>
      </c>
      <c r="H5066" s="195">
        <f t="shared" ca="1" si="393"/>
        <v>0</v>
      </c>
      <c r="O5066" s="154"/>
      <c r="P5066" s="154"/>
    </row>
    <row r="5067" spans="3:16" hidden="1" outlineLevel="2">
      <c r="C5067" s="179">
        <v>5043</v>
      </c>
      <c r="D5067" s="195">
        <f t="shared" ca="1" si="394"/>
        <v>0.43274853274549352</v>
      </c>
      <c r="E5067" s="195">
        <f t="shared" ca="1" si="390"/>
        <v>270.68386030257062</v>
      </c>
      <c r="F5067" s="195">
        <f t="shared" ca="1" si="391"/>
        <v>266.75168596293651</v>
      </c>
      <c r="G5067" s="195">
        <f t="shared" ca="1" si="392"/>
        <v>20.683860302570622</v>
      </c>
      <c r="H5067" s="195">
        <f t="shared" ca="1" si="393"/>
        <v>16.751685962936506</v>
      </c>
      <c r="O5067" s="154"/>
      <c r="P5067" s="154"/>
    </row>
    <row r="5068" spans="3:16" hidden="1" outlineLevel="2">
      <c r="C5068" s="179">
        <v>5044</v>
      </c>
      <c r="D5068" s="195">
        <f t="shared" ca="1" si="394"/>
        <v>-0.38089608626454458</v>
      </c>
      <c r="E5068" s="195">
        <f t="shared" ca="1" si="390"/>
        <v>226.37232170076345</v>
      </c>
      <c r="F5068" s="195">
        <f t="shared" ca="1" si="391"/>
        <v>234.28058898041667</v>
      </c>
      <c r="G5068" s="195">
        <f t="shared" ca="1" si="392"/>
        <v>0</v>
      </c>
      <c r="H5068" s="195">
        <f t="shared" ca="1" si="393"/>
        <v>0</v>
      </c>
      <c r="O5068" s="154"/>
      <c r="P5068" s="154"/>
    </row>
    <row r="5069" spans="3:16" hidden="1" outlineLevel="2">
      <c r="C5069" s="179">
        <v>5045</v>
      </c>
      <c r="D5069" s="195">
        <f t="shared" ca="1" si="394"/>
        <v>0.68664144107862302</v>
      </c>
      <c r="E5069" s="195">
        <f t="shared" ca="1" si="390"/>
        <v>286.21286808932746</v>
      </c>
      <c r="F5069" s="195">
        <f t="shared" ca="1" si="391"/>
        <v>277.77769034826395</v>
      </c>
      <c r="G5069" s="195">
        <f t="shared" ca="1" si="392"/>
        <v>36.212868089327458</v>
      </c>
      <c r="H5069" s="195">
        <f t="shared" ca="1" si="393"/>
        <v>27.777690348263945</v>
      </c>
      <c r="O5069" s="154"/>
      <c r="P5069" s="154"/>
    </row>
    <row r="5070" spans="3:16" hidden="1" outlineLevel="2">
      <c r="C5070" s="179">
        <v>5046</v>
      </c>
      <c r="D5070" s="195">
        <f t="shared" ca="1" si="394"/>
        <v>-0.77055568228462856</v>
      </c>
      <c r="E5070" s="195">
        <f t="shared" ca="1" si="390"/>
        <v>207.79806324941725</v>
      </c>
      <c r="F5070" s="195">
        <f t="shared" ca="1" si="391"/>
        <v>220.16077234031999</v>
      </c>
      <c r="G5070" s="195">
        <f t="shared" ca="1" si="392"/>
        <v>0</v>
      </c>
      <c r="H5070" s="195">
        <f t="shared" ca="1" si="393"/>
        <v>0</v>
      </c>
      <c r="O5070" s="154"/>
      <c r="P5070" s="154"/>
    </row>
    <row r="5071" spans="3:16" hidden="1" outlineLevel="2">
      <c r="C5071" s="179">
        <v>5047</v>
      </c>
      <c r="D5071" s="195">
        <f t="shared" ca="1" si="394"/>
        <v>-2.1891227971069425</v>
      </c>
      <c r="E5071" s="195">
        <f t="shared" ca="1" si="390"/>
        <v>152.15280435113471</v>
      </c>
      <c r="F5071" s="195">
        <f t="shared" ca="1" si="391"/>
        <v>175.57346453815481</v>
      </c>
      <c r="G5071" s="195">
        <f t="shared" ca="1" si="392"/>
        <v>0</v>
      </c>
      <c r="H5071" s="195">
        <f t="shared" ca="1" si="393"/>
        <v>0</v>
      </c>
      <c r="O5071" s="154"/>
      <c r="P5071" s="154"/>
    </row>
    <row r="5072" spans="3:16" hidden="1" outlineLevel="2">
      <c r="C5072" s="179">
        <v>5048</v>
      </c>
      <c r="D5072" s="195">
        <f t="shared" ca="1" si="394"/>
        <v>1.0459478006619176</v>
      </c>
      <c r="E5072" s="195">
        <f t="shared" ca="1" si="390"/>
        <v>309.72384326033875</v>
      </c>
      <c r="F5072" s="195">
        <f t="shared" ca="1" si="391"/>
        <v>294.16486467550351</v>
      </c>
      <c r="G5072" s="195">
        <f t="shared" ca="1" si="392"/>
        <v>59.723843260338754</v>
      </c>
      <c r="H5072" s="195">
        <f t="shared" ca="1" si="393"/>
        <v>44.164864675503509</v>
      </c>
      <c r="O5072" s="154"/>
      <c r="P5072" s="154"/>
    </row>
    <row r="5073" spans="3:16" hidden="1" outlineLevel="2">
      <c r="C5073" s="179">
        <v>5049</v>
      </c>
      <c r="D5073" s="195">
        <f t="shared" ca="1" si="394"/>
        <v>0.13983987042592935</v>
      </c>
      <c r="E5073" s="195">
        <f t="shared" ca="1" si="390"/>
        <v>253.81228142370637</v>
      </c>
      <c r="F5073" s="195">
        <f t="shared" ca="1" si="391"/>
        <v>254.5739123177656</v>
      </c>
      <c r="G5073" s="195">
        <f t="shared" ca="1" si="392"/>
        <v>3.8122814237063665</v>
      </c>
      <c r="H5073" s="195">
        <f t="shared" ca="1" si="393"/>
        <v>4.573912317765604</v>
      </c>
      <c r="O5073" s="154"/>
      <c r="P5073" s="154"/>
    </row>
    <row r="5074" spans="3:16" hidden="1" outlineLevel="2">
      <c r="C5074" s="179">
        <v>5050</v>
      </c>
      <c r="D5074" s="195">
        <f t="shared" ca="1" si="394"/>
        <v>-0.36512552176137364</v>
      </c>
      <c r="E5074" s="195">
        <f t="shared" ca="1" si="390"/>
        <v>227.15807149164746</v>
      </c>
      <c r="F5074" s="195">
        <f t="shared" ca="1" si="391"/>
        <v>234.87074332111646</v>
      </c>
      <c r="G5074" s="195">
        <f t="shared" ca="1" si="392"/>
        <v>0</v>
      </c>
      <c r="H5074" s="195">
        <f t="shared" ca="1" si="393"/>
        <v>0</v>
      </c>
      <c r="O5074" s="154"/>
      <c r="P5074" s="154"/>
    </row>
    <row r="5075" spans="3:16" hidden="1" outlineLevel="2">
      <c r="C5075" s="179">
        <v>5051</v>
      </c>
      <c r="D5075" s="195">
        <f t="shared" ca="1" si="394"/>
        <v>0.46862864644864338</v>
      </c>
      <c r="E5075" s="195">
        <f t="shared" ca="1" si="390"/>
        <v>272.82620934249155</v>
      </c>
      <c r="F5075" s="195">
        <f t="shared" ca="1" si="391"/>
        <v>268.28291492780443</v>
      </c>
      <c r="G5075" s="195">
        <f t="shared" ca="1" si="392"/>
        <v>22.826209342491552</v>
      </c>
      <c r="H5075" s="195">
        <f t="shared" ca="1" si="393"/>
        <v>18.282914927804427</v>
      </c>
      <c r="O5075" s="154"/>
      <c r="P5075" s="154"/>
    </row>
    <row r="5076" spans="3:16" hidden="1" outlineLevel="2">
      <c r="C5076" s="179">
        <v>5052</v>
      </c>
      <c r="D5076" s="195">
        <f t="shared" ca="1" si="394"/>
        <v>0.60726178190073277</v>
      </c>
      <c r="E5076" s="195">
        <f t="shared" ca="1" si="390"/>
        <v>281.26432104647324</v>
      </c>
      <c r="F5076" s="195">
        <f t="shared" ca="1" si="391"/>
        <v>274.28230272694043</v>
      </c>
      <c r="G5076" s="195">
        <f t="shared" ca="1" si="392"/>
        <v>31.264321046473242</v>
      </c>
      <c r="H5076" s="195">
        <f t="shared" ca="1" si="393"/>
        <v>24.282302726940429</v>
      </c>
      <c r="O5076" s="154"/>
      <c r="P5076" s="154"/>
    </row>
    <row r="5077" spans="3:16" hidden="1" outlineLevel="2">
      <c r="C5077" s="179">
        <v>5053</v>
      </c>
      <c r="D5077" s="195">
        <f t="shared" ca="1" si="394"/>
        <v>1.575826961245868</v>
      </c>
      <c r="E5077" s="195">
        <f t="shared" ca="1" si="390"/>
        <v>347.96567400571962</v>
      </c>
      <c r="F5077" s="195">
        <f t="shared" ca="1" si="391"/>
        <v>320.11192087532294</v>
      </c>
      <c r="G5077" s="195">
        <f t="shared" ca="1" si="392"/>
        <v>97.96567400571962</v>
      </c>
      <c r="H5077" s="195">
        <f t="shared" ca="1" si="393"/>
        <v>70.111920875322937</v>
      </c>
      <c r="O5077" s="154"/>
      <c r="P5077" s="154"/>
    </row>
    <row r="5078" spans="3:16" hidden="1" outlineLevel="2">
      <c r="C5078" s="179">
        <v>5054</v>
      </c>
      <c r="D5078" s="195">
        <f t="shared" ca="1" si="394"/>
        <v>-0.35891527398988504</v>
      </c>
      <c r="E5078" s="195">
        <f t="shared" ca="1" si="390"/>
        <v>227.46823771219465</v>
      </c>
      <c r="F5078" s="195">
        <f t="shared" ca="1" si="391"/>
        <v>235.10354635413105</v>
      </c>
      <c r="G5078" s="195">
        <f t="shared" ca="1" si="392"/>
        <v>0</v>
      </c>
      <c r="H5078" s="195">
        <f t="shared" ca="1" si="393"/>
        <v>0</v>
      </c>
      <c r="O5078" s="154"/>
      <c r="P5078" s="154"/>
    </row>
    <row r="5079" spans="3:16" hidden="1" outlineLevel="2">
      <c r="C5079" s="179">
        <v>5055</v>
      </c>
      <c r="D5079" s="195">
        <f t="shared" ca="1" si="394"/>
        <v>-0.99799776915826621</v>
      </c>
      <c r="E5079" s="195">
        <f t="shared" ca="1" si="390"/>
        <v>197.66904920820051</v>
      </c>
      <c r="F5079" s="195">
        <f t="shared" ca="1" si="391"/>
        <v>212.3157999688049</v>
      </c>
      <c r="G5079" s="195">
        <f t="shared" ca="1" si="392"/>
        <v>0</v>
      </c>
      <c r="H5079" s="195">
        <f t="shared" ca="1" si="393"/>
        <v>0</v>
      </c>
      <c r="O5079" s="154"/>
      <c r="P5079" s="154"/>
    </row>
    <row r="5080" spans="3:16" hidden="1" outlineLevel="2">
      <c r="C5080" s="179">
        <v>5056</v>
      </c>
      <c r="D5080" s="195">
        <f t="shared" ca="1" si="394"/>
        <v>0.57512267472014666</v>
      </c>
      <c r="E5080" s="195">
        <f t="shared" ca="1" si="390"/>
        <v>279.28517863408086</v>
      </c>
      <c r="F5080" s="195">
        <f t="shared" ca="1" si="391"/>
        <v>272.87963637680326</v>
      </c>
      <c r="G5080" s="195">
        <f t="shared" ca="1" si="392"/>
        <v>29.285178634080864</v>
      </c>
      <c r="H5080" s="195">
        <f t="shared" ca="1" si="393"/>
        <v>22.879636376803262</v>
      </c>
      <c r="O5080" s="154"/>
      <c r="P5080" s="154"/>
    </row>
    <row r="5081" spans="3:16" hidden="1" outlineLevel="2">
      <c r="C5081" s="179">
        <v>5057</v>
      </c>
      <c r="D5081" s="195">
        <f t="shared" ca="1" si="394"/>
        <v>-1.2082467116907785</v>
      </c>
      <c r="E5081" s="195">
        <f t="shared" ref="E5081:E5144" ca="1" si="395">$H$9 * EXP(($H$17 - $H$18 - ($H$11^2)/2)*$H$14 + $H$11*SQRT($H$14)*D5081)</f>
        <v>188.74542932997809</v>
      </c>
      <c r="F5081" s="195">
        <f t="shared" ref="F5081:F5144" ca="1" si="396">$H$9 * EXP(($H$17 - $H$18 - ($H$12^2)/2)*$H$14 + $H$12*SQRT($H$14)*D5081)</f>
        <v>205.31272294530459</v>
      </c>
      <c r="G5081" s="195">
        <f t="shared" ref="G5081:G5144" ca="1" si="397">MAX(E5081-$H$16, 0)</f>
        <v>0</v>
      </c>
      <c r="H5081" s="195">
        <f t="shared" ref="H5081:H5144" ca="1" si="398">MAX(F5081-$H$16, 0)</f>
        <v>0</v>
      </c>
      <c r="O5081" s="154"/>
      <c r="P5081" s="154"/>
    </row>
    <row r="5082" spans="3:16" hidden="1" outlineLevel="2">
      <c r="C5082" s="179">
        <v>5058</v>
      </c>
      <c r="D5082" s="195">
        <f t="shared" ref="D5082:D5145" ca="1" si="399">_xlfn.NORM.S.INV(RAND())</f>
        <v>-0.17099336718643385</v>
      </c>
      <c r="E5082" s="195">
        <f t="shared" ca="1" si="395"/>
        <v>237.05685464445077</v>
      </c>
      <c r="F5082" s="195">
        <f t="shared" ca="1" si="396"/>
        <v>242.25835934284891</v>
      </c>
      <c r="G5082" s="195">
        <f t="shared" ca="1" si="397"/>
        <v>0</v>
      </c>
      <c r="H5082" s="195">
        <f t="shared" ca="1" si="398"/>
        <v>0</v>
      </c>
      <c r="O5082" s="154"/>
      <c r="P5082" s="154"/>
    </row>
    <row r="5083" spans="3:16" hidden="1" outlineLevel="2">
      <c r="C5083" s="179">
        <v>5059</v>
      </c>
      <c r="D5083" s="195">
        <f t="shared" ca="1" si="399"/>
        <v>-0.30142705590091501</v>
      </c>
      <c r="E5083" s="195">
        <f t="shared" ca="1" si="395"/>
        <v>230.35962566232817</v>
      </c>
      <c r="F5083" s="195">
        <f t="shared" ca="1" si="396"/>
        <v>237.26958716119216</v>
      </c>
      <c r="G5083" s="195">
        <f t="shared" ca="1" si="397"/>
        <v>0</v>
      </c>
      <c r="H5083" s="195">
        <f t="shared" ca="1" si="398"/>
        <v>0</v>
      </c>
      <c r="O5083" s="154"/>
      <c r="P5083" s="154"/>
    </row>
    <row r="5084" spans="3:16" hidden="1" outlineLevel="2">
      <c r="C5084" s="179">
        <v>5060</v>
      </c>
      <c r="D5084" s="195">
        <f t="shared" ca="1" si="399"/>
        <v>1.0047416705714725</v>
      </c>
      <c r="E5084" s="195">
        <f t="shared" ca="1" si="395"/>
        <v>306.93237271627169</v>
      </c>
      <c r="F5084" s="195">
        <f t="shared" ca="1" si="396"/>
        <v>292.2375100624206</v>
      </c>
      <c r="G5084" s="195">
        <f t="shared" ca="1" si="397"/>
        <v>56.932372716271686</v>
      </c>
      <c r="H5084" s="195">
        <f t="shared" ca="1" si="398"/>
        <v>42.237510062420597</v>
      </c>
      <c r="O5084" s="154"/>
      <c r="P5084" s="154"/>
    </row>
    <row r="5085" spans="3:16" hidden="1" outlineLevel="2">
      <c r="C5085" s="179">
        <v>5061</v>
      </c>
      <c r="D5085" s="195">
        <f t="shared" ca="1" si="399"/>
        <v>0.57119249924607096</v>
      </c>
      <c r="E5085" s="195">
        <f t="shared" ca="1" si="395"/>
        <v>279.04411405550655</v>
      </c>
      <c r="F5085" s="195">
        <f t="shared" ca="1" si="396"/>
        <v>272.70860233127485</v>
      </c>
      <c r="G5085" s="195">
        <f t="shared" ca="1" si="397"/>
        <v>29.044114055506554</v>
      </c>
      <c r="H5085" s="195">
        <f t="shared" ca="1" si="398"/>
        <v>22.708602331274847</v>
      </c>
      <c r="O5085" s="154"/>
      <c r="P5085" s="154"/>
    </row>
    <row r="5086" spans="3:16" hidden="1" outlineLevel="2">
      <c r="C5086" s="179">
        <v>5062</v>
      </c>
      <c r="D5086" s="195">
        <f t="shared" ca="1" si="399"/>
        <v>0.57414439273490481</v>
      </c>
      <c r="E5086" s="195">
        <f t="shared" ca="1" si="395"/>
        <v>279.22515443966654</v>
      </c>
      <c r="F5086" s="195">
        <f t="shared" ca="1" si="396"/>
        <v>272.83705331025857</v>
      </c>
      <c r="G5086" s="195">
        <f t="shared" ca="1" si="397"/>
        <v>29.225154439666539</v>
      </c>
      <c r="H5086" s="195">
        <f t="shared" ca="1" si="398"/>
        <v>22.837053310258568</v>
      </c>
      <c r="O5086" s="154"/>
      <c r="P5086" s="154"/>
    </row>
    <row r="5087" spans="3:16" hidden="1" outlineLevel="2">
      <c r="C5087" s="179">
        <v>5063</v>
      </c>
      <c r="D5087" s="195">
        <f t="shared" ca="1" si="399"/>
        <v>-0.81370947048972198</v>
      </c>
      <c r="E5087" s="195">
        <f t="shared" ca="1" si="395"/>
        <v>205.83712362986958</v>
      </c>
      <c r="F5087" s="195">
        <f t="shared" ca="1" si="396"/>
        <v>218.65034279516911</v>
      </c>
      <c r="G5087" s="195">
        <f t="shared" ca="1" si="397"/>
        <v>0</v>
      </c>
      <c r="H5087" s="195">
        <f t="shared" ca="1" si="398"/>
        <v>0</v>
      </c>
      <c r="O5087" s="154"/>
      <c r="P5087" s="154"/>
    </row>
    <row r="5088" spans="3:16" hidden="1" outlineLevel="2">
      <c r="C5088" s="179">
        <v>5064</v>
      </c>
      <c r="D5088" s="195">
        <f t="shared" ca="1" si="399"/>
        <v>-1.184602976415595</v>
      </c>
      <c r="E5088" s="195">
        <f t="shared" ca="1" si="395"/>
        <v>189.72849413236193</v>
      </c>
      <c r="F5088" s="195">
        <f t="shared" ca="1" si="396"/>
        <v>206.08858924373129</v>
      </c>
      <c r="G5088" s="195">
        <f t="shared" ca="1" si="397"/>
        <v>0</v>
      </c>
      <c r="H5088" s="195">
        <f t="shared" ca="1" si="398"/>
        <v>0</v>
      </c>
      <c r="O5088" s="154"/>
      <c r="P5088" s="154"/>
    </row>
    <row r="5089" spans="3:16" hidden="1" outlineLevel="2">
      <c r="C5089" s="179">
        <v>5065</v>
      </c>
      <c r="D5089" s="195">
        <f t="shared" ca="1" si="399"/>
        <v>8.1446702025266687E-2</v>
      </c>
      <c r="E5089" s="195">
        <f t="shared" ca="1" si="395"/>
        <v>250.5766969368415</v>
      </c>
      <c r="F5089" s="195">
        <f t="shared" ca="1" si="396"/>
        <v>252.21348653547892</v>
      </c>
      <c r="G5089" s="195">
        <f t="shared" ca="1" si="397"/>
        <v>0.57669693684150047</v>
      </c>
      <c r="H5089" s="195">
        <f t="shared" ca="1" si="398"/>
        <v>2.2134865354789213</v>
      </c>
      <c r="O5089" s="154"/>
      <c r="P5089" s="154"/>
    </row>
    <row r="5090" spans="3:16" hidden="1" outlineLevel="2">
      <c r="C5090" s="179">
        <v>5066</v>
      </c>
      <c r="D5090" s="195">
        <f t="shared" ca="1" si="399"/>
        <v>0.63798895478219175</v>
      </c>
      <c r="E5090" s="195">
        <f t="shared" ca="1" si="395"/>
        <v>283.16962889100887</v>
      </c>
      <c r="F5090" s="195">
        <f t="shared" ca="1" si="396"/>
        <v>275.63008854412988</v>
      </c>
      <c r="G5090" s="195">
        <f t="shared" ca="1" si="397"/>
        <v>33.16962889100887</v>
      </c>
      <c r="H5090" s="195">
        <f t="shared" ca="1" si="398"/>
        <v>25.630088544129876</v>
      </c>
      <c r="O5090" s="154"/>
      <c r="P5090" s="154"/>
    </row>
    <row r="5091" spans="3:16" hidden="1" outlineLevel="2">
      <c r="C5091" s="179">
        <v>5067</v>
      </c>
      <c r="D5091" s="195">
        <f t="shared" ca="1" si="399"/>
        <v>-0.26287787852602712</v>
      </c>
      <c r="E5091" s="195">
        <f t="shared" ca="1" si="395"/>
        <v>232.31902543067287</v>
      </c>
      <c r="F5091" s="195">
        <f t="shared" ca="1" si="396"/>
        <v>238.73320903657952</v>
      </c>
      <c r="G5091" s="195">
        <f t="shared" ca="1" si="397"/>
        <v>0</v>
      </c>
      <c r="H5091" s="195">
        <f t="shared" ca="1" si="398"/>
        <v>0</v>
      </c>
      <c r="O5091" s="154"/>
      <c r="P5091" s="154"/>
    </row>
    <row r="5092" spans="3:16" hidden="1" outlineLevel="2">
      <c r="C5092" s="179">
        <v>5068</v>
      </c>
      <c r="D5092" s="195">
        <f t="shared" ca="1" si="399"/>
        <v>1.6855633344784733</v>
      </c>
      <c r="E5092" s="195">
        <f t="shared" ca="1" si="395"/>
        <v>356.45736513826319</v>
      </c>
      <c r="F5092" s="195">
        <f t="shared" ca="1" si="396"/>
        <v>325.7651294216235</v>
      </c>
      <c r="G5092" s="195">
        <f t="shared" ca="1" si="397"/>
        <v>106.45736513826319</v>
      </c>
      <c r="H5092" s="195">
        <f t="shared" ca="1" si="398"/>
        <v>75.765129421623499</v>
      </c>
      <c r="O5092" s="154"/>
      <c r="P5092" s="154"/>
    </row>
    <row r="5093" spans="3:16" hidden="1" outlineLevel="2">
      <c r="C5093" s="179">
        <v>5069</v>
      </c>
      <c r="D5093" s="195">
        <f t="shared" ca="1" si="399"/>
        <v>0.37965424504602557</v>
      </c>
      <c r="E5093" s="195">
        <f t="shared" ca="1" si="395"/>
        <v>267.54450458280331</v>
      </c>
      <c r="F5093" s="195">
        <f t="shared" ca="1" si="396"/>
        <v>264.50184059407729</v>
      </c>
      <c r="G5093" s="195">
        <f t="shared" ca="1" si="397"/>
        <v>17.544504582803313</v>
      </c>
      <c r="H5093" s="195">
        <f t="shared" ca="1" si="398"/>
        <v>14.501840594077294</v>
      </c>
      <c r="O5093" s="154"/>
      <c r="P5093" s="154"/>
    </row>
    <row r="5094" spans="3:16" hidden="1" outlineLevel="2">
      <c r="C5094" s="179">
        <v>5070</v>
      </c>
      <c r="D5094" s="195">
        <f t="shared" ca="1" si="399"/>
        <v>-3.4869917443317362E-2</v>
      </c>
      <c r="E5094" s="195">
        <f t="shared" ca="1" si="395"/>
        <v>244.25395003678756</v>
      </c>
      <c r="F5094" s="195">
        <f t="shared" ca="1" si="396"/>
        <v>247.57664103101851</v>
      </c>
      <c r="G5094" s="195">
        <f t="shared" ca="1" si="397"/>
        <v>0</v>
      </c>
      <c r="H5094" s="195">
        <f t="shared" ca="1" si="398"/>
        <v>0</v>
      </c>
      <c r="O5094" s="154"/>
      <c r="P5094" s="154"/>
    </row>
    <row r="5095" spans="3:16" hidden="1" outlineLevel="2">
      <c r="C5095" s="179">
        <v>5071</v>
      </c>
      <c r="D5095" s="195">
        <f t="shared" ca="1" si="399"/>
        <v>1.8700456469046656</v>
      </c>
      <c r="E5095" s="195">
        <f t="shared" ca="1" si="395"/>
        <v>371.20270874931811</v>
      </c>
      <c r="F5095" s="195">
        <f t="shared" ca="1" si="396"/>
        <v>335.49487051082531</v>
      </c>
      <c r="G5095" s="195">
        <f t="shared" ca="1" si="397"/>
        <v>121.20270874931811</v>
      </c>
      <c r="H5095" s="195">
        <f t="shared" ca="1" si="398"/>
        <v>85.494870510825308</v>
      </c>
      <c r="O5095" s="154"/>
      <c r="P5095" s="154"/>
    </row>
    <row r="5096" spans="3:16" hidden="1" outlineLevel="2">
      <c r="C5096" s="179">
        <v>5072</v>
      </c>
      <c r="D5096" s="195">
        <f t="shared" ca="1" si="399"/>
        <v>-0.26096605690410224</v>
      </c>
      <c r="E5096" s="195">
        <f t="shared" ca="1" si="395"/>
        <v>232.41663321002889</v>
      </c>
      <c r="F5096" s="195">
        <f t="shared" ca="1" si="396"/>
        <v>238.80603094754522</v>
      </c>
      <c r="G5096" s="195">
        <f t="shared" ca="1" si="397"/>
        <v>0</v>
      </c>
      <c r="H5096" s="195">
        <f t="shared" ca="1" si="398"/>
        <v>0</v>
      </c>
      <c r="O5096" s="154"/>
      <c r="P5096" s="154"/>
    </row>
    <row r="5097" spans="3:16" hidden="1" outlineLevel="2">
      <c r="C5097" s="179">
        <v>5073</v>
      </c>
      <c r="D5097" s="195">
        <f t="shared" ca="1" si="399"/>
        <v>-2.3003866529471457</v>
      </c>
      <c r="E5097" s="195">
        <f t="shared" ca="1" si="395"/>
        <v>148.47831088685925</v>
      </c>
      <c r="F5097" s="195">
        <f t="shared" ca="1" si="396"/>
        <v>172.48459165035362</v>
      </c>
      <c r="G5097" s="195">
        <f t="shared" ca="1" si="397"/>
        <v>0</v>
      </c>
      <c r="H5097" s="195">
        <f t="shared" ca="1" si="398"/>
        <v>0</v>
      </c>
      <c r="O5097" s="154"/>
      <c r="P5097" s="154"/>
    </row>
    <row r="5098" spans="3:16" hidden="1" outlineLevel="2">
      <c r="C5098" s="179">
        <v>5074</v>
      </c>
      <c r="D5098" s="195">
        <f t="shared" ca="1" si="399"/>
        <v>1.0756574741613358</v>
      </c>
      <c r="E5098" s="195">
        <f t="shared" ca="1" si="395"/>
        <v>311.75223496849549</v>
      </c>
      <c r="F5098" s="195">
        <f t="shared" ca="1" si="396"/>
        <v>295.56237135938704</v>
      </c>
      <c r="G5098" s="195">
        <f t="shared" ca="1" si="397"/>
        <v>61.752234968495486</v>
      </c>
      <c r="H5098" s="195">
        <f t="shared" ca="1" si="398"/>
        <v>45.562371359387043</v>
      </c>
      <c r="O5098" s="154"/>
      <c r="P5098" s="154"/>
    </row>
    <row r="5099" spans="3:16" hidden="1" outlineLevel="2">
      <c r="C5099" s="179">
        <v>5075</v>
      </c>
      <c r="D5099" s="195">
        <f t="shared" ca="1" si="399"/>
        <v>-0.55940348759271985</v>
      </c>
      <c r="E5099" s="195">
        <f t="shared" ca="1" si="395"/>
        <v>217.66565835912974</v>
      </c>
      <c r="F5099" s="195">
        <f t="shared" ca="1" si="396"/>
        <v>227.7031144014104</v>
      </c>
      <c r="G5099" s="195">
        <f t="shared" ca="1" si="397"/>
        <v>0</v>
      </c>
      <c r="H5099" s="195">
        <f t="shared" ca="1" si="398"/>
        <v>0</v>
      </c>
      <c r="O5099" s="154"/>
      <c r="P5099" s="154"/>
    </row>
    <row r="5100" spans="3:16" hidden="1" outlineLevel="2">
      <c r="C5100" s="179">
        <v>5076</v>
      </c>
      <c r="D5100" s="195">
        <f t="shared" ca="1" si="399"/>
        <v>-2.537120073854326</v>
      </c>
      <c r="E5100" s="195">
        <f t="shared" ca="1" si="395"/>
        <v>140.95276669984969</v>
      </c>
      <c r="F5100" s="195">
        <f t="shared" ca="1" si="396"/>
        <v>166.09209291361046</v>
      </c>
      <c r="G5100" s="195">
        <f t="shared" ca="1" si="397"/>
        <v>0</v>
      </c>
      <c r="H5100" s="195">
        <f t="shared" ca="1" si="398"/>
        <v>0</v>
      </c>
      <c r="O5100" s="154"/>
      <c r="P5100" s="154"/>
    </row>
    <row r="5101" spans="3:16" hidden="1" outlineLevel="2">
      <c r="C5101" s="179">
        <v>5077</v>
      </c>
      <c r="D5101" s="195">
        <f t="shared" ca="1" si="399"/>
        <v>0.38567718692710196</v>
      </c>
      <c r="E5101" s="195">
        <f t="shared" ca="1" si="395"/>
        <v>267.89878990998938</v>
      </c>
      <c r="F5101" s="195">
        <f t="shared" ca="1" si="396"/>
        <v>264.75610271518104</v>
      </c>
      <c r="G5101" s="195">
        <f t="shared" ca="1" si="397"/>
        <v>17.898789909989375</v>
      </c>
      <c r="H5101" s="195">
        <f t="shared" ca="1" si="398"/>
        <v>14.756102715181044</v>
      </c>
      <c r="O5101" s="154"/>
      <c r="P5101" s="154"/>
    </row>
    <row r="5102" spans="3:16" hidden="1" outlineLevel="2">
      <c r="C5102" s="179">
        <v>5078</v>
      </c>
      <c r="D5102" s="195">
        <f t="shared" ca="1" si="399"/>
        <v>2.7670850241889364</v>
      </c>
      <c r="E5102" s="195">
        <f t="shared" ca="1" si="395"/>
        <v>452.07220958624009</v>
      </c>
      <c r="F5102" s="195">
        <f t="shared" ca="1" si="396"/>
        <v>387.11009749806783</v>
      </c>
      <c r="G5102" s="195">
        <f t="shared" ca="1" si="397"/>
        <v>202.07220958624009</v>
      </c>
      <c r="H5102" s="195">
        <f t="shared" ca="1" si="398"/>
        <v>137.11009749806783</v>
      </c>
      <c r="O5102" s="154"/>
      <c r="P5102" s="154"/>
    </row>
    <row r="5103" spans="3:16" hidden="1" outlineLevel="2">
      <c r="C5103" s="179">
        <v>5079</v>
      </c>
      <c r="D5103" s="195">
        <f t="shared" ca="1" si="399"/>
        <v>-0.88856769474133335</v>
      </c>
      <c r="E5103" s="195">
        <f t="shared" ca="1" si="395"/>
        <v>202.47930175345363</v>
      </c>
      <c r="F5103" s="195">
        <f t="shared" ca="1" si="396"/>
        <v>216.05476087426274</v>
      </c>
      <c r="G5103" s="195">
        <f t="shared" ca="1" si="397"/>
        <v>0</v>
      </c>
      <c r="H5103" s="195">
        <f t="shared" ca="1" si="398"/>
        <v>0</v>
      </c>
      <c r="O5103" s="154"/>
      <c r="P5103" s="154"/>
    </row>
    <row r="5104" spans="3:16" hidden="1" outlineLevel="2">
      <c r="C5104" s="179">
        <v>5080</v>
      </c>
      <c r="D5104" s="195">
        <f t="shared" ca="1" si="399"/>
        <v>-0.66147570216731644</v>
      </c>
      <c r="E5104" s="195">
        <f t="shared" ca="1" si="395"/>
        <v>212.83843171405204</v>
      </c>
      <c r="F5104" s="195">
        <f t="shared" ca="1" si="396"/>
        <v>224.02537405843893</v>
      </c>
      <c r="G5104" s="195">
        <f t="shared" ca="1" si="397"/>
        <v>0</v>
      </c>
      <c r="H5104" s="195">
        <f t="shared" ca="1" si="398"/>
        <v>0</v>
      </c>
      <c r="O5104" s="154"/>
      <c r="P5104" s="154"/>
    </row>
    <row r="5105" spans="3:16" hidden="1" outlineLevel="2">
      <c r="C5105" s="179">
        <v>5081</v>
      </c>
      <c r="D5105" s="195">
        <f t="shared" ca="1" si="399"/>
        <v>1.4721590943791605</v>
      </c>
      <c r="E5105" s="195">
        <f t="shared" ca="1" si="395"/>
        <v>340.12948393815503</v>
      </c>
      <c r="F5105" s="195">
        <f t="shared" ca="1" si="396"/>
        <v>314.86148399676648</v>
      </c>
      <c r="G5105" s="195">
        <f t="shared" ca="1" si="397"/>
        <v>90.129483938155033</v>
      </c>
      <c r="H5105" s="195">
        <f t="shared" ca="1" si="398"/>
        <v>64.861483996766481</v>
      </c>
      <c r="O5105" s="154"/>
      <c r="P5105" s="154"/>
    </row>
    <row r="5106" spans="3:16" hidden="1" outlineLevel="2">
      <c r="C5106" s="179">
        <v>5082</v>
      </c>
      <c r="D5106" s="195">
        <f t="shared" ca="1" si="399"/>
        <v>-0.88454792063790022</v>
      </c>
      <c r="E5106" s="195">
        <f t="shared" ca="1" si="395"/>
        <v>202.65821197415181</v>
      </c>
      <c r="F5106" s="195">
        <f t="shared" ca="1" si="396"/>
        <v>216.19335358283266</v>
      </c>
      <c r="G5106" s="195">
        <f t="shared" ca="1" si="397"/>
        <v>0</v>
      </c>
      <c r="H5106" s="195">
        <f t="shared" ca="1" si="398"/>
        <v>0</v>
      </c>
      <c r="O5106" s="154"/>
      <c r="P5106" s="154"/>
    </row>
    <row r="5107" spans="3:16" hidden="1" outlineLevel="2">
      <c r="C5107" s="179">
        <v>5083</v>
      </c>
      <c r="D5107" s="195">
        <f t="shared" ca="1" si="399"/>
        <v>-0.8828786688084943</v>
      </c>
      <c r="E5107" s="195">
        <f t="shared" ca="1" si="395"/>
        <v>202.7325526970267</v>
      </c>
      <c r="F5107" s="195">
        <f t="shared" ca="1" si="396"/>
        <v>216.25093172695759</v>
      </c>
      <c r="G5107" s="195">
        <f t="shared" ca="1" si="397"/>
        <v>0</v>
      </c>
      <c r="H5107" s="195">
        <f t="shared" ca="1" si="398"/>
        <v>0</v>
      </c>
      <c r="O5107" s="154"/>
      <c r="P5107" s="154"/>
    </row>
    <row r="5108" spans="3:16" hidden="1" outlineLevel="2">
      <c r="C5108" s="179">
        <v>5084</v>
      </c>
      <c r="D5108" s="195">
        <f t="shared" ca="1" si="399"/>
        <v>-0.25093393085040039</v>
      </c>
      <c r="E5108" s="195">
        <f t="shared" ca="1" si="395"/>
        <v>232.92949457291462</v>
      </c>
      <c r="F5108" s="195">
        <f t="shared" ca="1" si="396"/>
        <v>239.18852217355368</v>
      </c>
      <c r="G5108" s="195">
        <f t="shared" ca="1" si="397"/>
        <v>0</v>
      </c>
      <c r="H5108" s="195">
        <f t="shared" ca="1" si="398"/>
        <v>0</v>
      </c>
      <c r="O5108" s="154"/>
      <c r="P5108" s="154"/>
    </row>
    <row r="5109" spans="3:16" hidden="1" outlineLevel="2">
      <c r="C5109" s="179">
        <v>5085</v>
      </c>
      <c r="D5109" s="195">
        <f t="shared" ca="1" si="399"/>
        <v>-0.41507072677175161</v>
      </c>
      <c r="E5109" s="195">
        <f t="shared" ca="1" si="395"/>
        <v>224.6789243564773</v>
      </c>
      <c r="F5109" s="195">
        <f t="shared" ca="1" si="396"/>
        <v>233.00681435003318</v>
      </c>
      <c r="G5109" s="195">
        <f t="shared" ca="1" si="397"/>
        <v>0</v>
      </c>
      <c r="H5109" s="195">
        <f t="shared" ca="1" si="398"/>
        <v>0</v>
      </c>
      <c r="O5109" s="154"/>
      <c r="P5109" s="154"/>
    </row>
    <row r="5110" spans="3:16" hidden="1" outlineLevel="2">
      <c r="C5110" s="179">
        <v>5086</v>
      </c>
      <c r="D5110" s="195">
        <f t="shared" ca="1" si="399"/>
        <v>0.31445706844630289</v>
      </c>
      <c r="E5110" s="195">
        <f t="shared" ca="1" si="395"/>
        <v>263.73929128621501</v>
      </c>
      <c r="F5110" s="195">
        <f t="shared" ca="1" si="396"/>
        <v>261.76508137764182</v>
      </c>
      <c r="G5110" s="195">
        <f t="shared" ca="1" si="397"/>
        <v>13.739291286215007</v>
      </c>
      <c r="H5110" s="195">
        <f t="shared" ca="1" si="398"/>
        <v>11.76508137764182</v>
      </c>
      <c r="O5110" s="154"/>
      <c r="P5110" s="154"/>
    </row>
    <row r="5111" spans="3:16" hidden="1" outlineLevel="2">
      <c r="C5111" s="179">
        <v>5087</v>
      </c>
      <c r="D5111" s="195">
        <f t="shared" ca="1" si="399"/>
        <v>1.5030098210601757</v>
      </c>
      <c r="E5111" s="195">
        <f t="shared" ca="1" si="395"/>
        <v>342.4428453493972</v>
      </c>
      <c r="F5111" s="195">
        <f t="shared" ca="1" si="396"/>
        <v>316.41490692464163</v>
      </c>
      <c r="G5111" s="195">
        <f t="shared" ca="1" si="397"/>
        <v>92.442845349397203</v>
      </c>
      <c r="H5111" s="195">
        <f t="shared" ca="1" si="398"/>
        <v>66.414906924641627</v>
      </c>
      <c r="O5111" s="154"/>
      <c r="P5111" s="154"/>
    </row>
    <row r="5112" spans="3:16" hidden="1" outlineLevel="2">
      <c r="C5112" s="179">
        <v>5088</v>
      </c>
      <c r="D5112" s="195">
        <f t="shared" ca="1" si="399"/>
        <v>1.2523700872296379</v>
      </c>
      <c r="E5112" s="195">
        <f t="shared" ca="1" si="395"/>
        <v>324.0945477070963</v>
      </c>
      <c r="F5112" s="195">
        <f t="shared" ca="1" si="396"/>
        <v>304.01298418242465</v>
      </c>
      <c r="G5112" s="195">
        <f t="shared" ca="1" si="397"/>
        <v>74.094547707096297</v>
      </c>
      <c r="H5112" s="195">
        <f t="shared" ca="1" si="398"/>
        <v>54.012984182424645</v>
      </c>
      <c r="O5112" s="154"/>
      <c r="P5112" s="154"/>
    </row>
    <row r="5113" spans="3:16" hidden="1" outlineLevel="2">
      <c r="C5113" s="179">
        <v>5089</v>
      </c>
      <c r="D5113" s="195">
        <f t="shared" ca="1" si="399"/>
        <v>1.2158447756889879</v>
      </c>
      <c r="E5113" s="195">
        <f t="shared" ca="1" si="395"/>
        <v>321.50403789606804</v>
      </c>
      <c r="F5113" s="195">
        <f t="shared" ca="1" si="396"/>
        <v>302.24671439103884</v>
      </c>
      <c r="G5113" s="195">
        <f t="shared" ca="1" si="397"/>
        <v>71.504037896068041</v>
      </c>
      <c r="H5113" s="195">
        <f t="shared" ca="1" si="398"/>
        <v>52.246714391038836</v>
      </c>
      <c r="O5113" s="154"/>
      <c r="P5113" s="154"/>
    </row>
    <row r="5114" spans="3:16" hidden="1" outlineLevel="2">
      <c r="C5114" s="179">
        <v>5090</v>
      </c>
      <c r="D5114" s="195">
        <f t="shared" ca="1" si="399"/>
        <v>0.19327367440148924</v>
      </c>
      <c r="E5114" s="195">
        <f t="shared" ca="1" si="395"/>
        <v>256.80966035621412</v>
      </c>
      <c r="F5114" s="195">
        <f t="shared" ca="1" si="396"/>
        <v>256.7532169427945</v>
      </c>
      <c r="G5114" s="195">
        <f t="shared" ca="1" si="397"/>
        <v>6.809660356214124</v>
      </c>
      <c r="H5114" s="195">
        <f t="shared" ca="1" si="398"/>
        <v>6.753216942794495</v>
      </c>
      <c r="O5114" s="154"/>
      <c r="P5114" s="154"/>
    </row>
    <row r="5115" spans="3:16" hidden="1" outlineLevel="2">
      <c r="C5115" s="179">
        <v>5091</v>
      </c>
      <c r="D5115" s="195">
        <f t="shared" ca="1" si="399"/>
        <v>-0.58089993551741592</v>
      </c>
      <c r="E5115" s="195">
        <f t="shared" ca="1" si="395"/>
        <v>216.64002419106765</v>
      </c>
      <c r="F5115" s="195">
        <f t="shared" ca="1" si="396"/>
        <v>226.92359511212609</v>
      </c>
      <c r="G5115" s="195">
        <f t="shared" ca="1" si="397"/>
        <v>0</v>
      </c>
      <c r="H5115" s="195">
        <f t="shared" ca="1" si="398"/>
        <v>0</v>
      </c>
      <c r="O5115" s="154"/>
      <c r="P5115" s="154"/>
    </row>
    <row r="5116" spans="3:16" hidden="1" outlineLevel="2">
      <c r="C5116" s="179">
        <v>5092</v>
      </c>
      <c r="D5116" s="195">
        <f t="shared" ca="1" si="399"/>
        <v>0.67068913697050891</v>
      </c>
      <c r="E5116" s="195">
        <f t="shared" ca="1" si="395"/>
        <v>285.21145613351973</v>
      </c>
      <c r="F5116" s="195">
        <f t="shared" ca="1" si="396"/>
        <v>277.07169159471329</v>
      </c>
      <c r="G5116" s="195">
        <f t="shared" ca="1" si="397"/>
        <v>35.211456133519732</v>
      </c>
      <c r="H5116" s="195">
        <f t="shared" ca="1" si="398"/>
        <v>27.071691594713286</v>
      </c>
      <c r="O5116" s="154"/>
      <c r="P5116" s="154"/>
    </row>
    <row r="5117" spans="3:16" hidden="1" outlineLevel="2">
      <c r="C5117" s="179">
        <v>5093</v>
      </c>
      <c r="D5117" s="195">
        <f t="shared" ca="1" si="399"/>
        <v>2.6716133718769766</v>
      </c>
      <c r="E5117" s="195">
        <f t="shared" ca="1" si="395"/>
        <v>442.68803097522817</v>
      </c>
      <c r="F5117" s="195">
        <f t="shared" ca="1" si="396"/>
        <v>381.25894329642966</v>
      </c>
      <c r="G5117" s="195">
        <f t="shared" ca="1" si="397"/>
        <v>192.68803097522817</v>
      </c>
      <c r="H5117" s="195">
        <f t="shared" ca="1" si="398"/>
        <v>131.25894329642966</v>
      </c>
      <c r="O5117" s="154"/>
      <c r="P5117" s="154"/>
    </row>
    <row r="5118" spans="3:16" hidden="1" outlineLevel="2">
      <c r="C5118" s="179">
        <v>5094</v>
      </c>
      <c r="D5118" s="195">
        <f t="shared" ca="1" si="399"/>
        <v>0.95101493764949818</v>
      </c>
      <c r="E5118" s="195">
        <f t="shared" ca="1" si="395"/>
        <v>303.33045836492408</v>
      </c>
      <c r="F5118" s="195">
        <f t="shared" ca="1" si="396"/>
        <v>289.74347696673851</v>
      </c>
      <c r="G5118" s="195">
        <f t="shared" ca="1" si="397"/>
        <v>53.330458364924084</v>
      </c>
      <c r="H5118" s="195">
        <f t="shared" ca="1" si="398"/>
        <v>39.743476966738513</v>
      </c>
      <c r="O5118" s="154"/>
      <c r="P5118" s="154"/>
    </row>
    <row r="5119" spans="3:16" hidden="1" outlineLevel="2">
      <c r="C5119" s="179">
        <v>5095</v>
      </c>
      <c r="D5119" s="195">
        <f t="shared" ca="1" si="399"/>
        <v>1.675857328407836</v>
      </c>
      <c r="E5119" s="195">
        <f t="shared" ca="1" si="395"/>
        <v>355.69800775090181</v>
      </c>
      <c r="F5119" s="195">
        <f t="shared" ca="1" si="396"/>
        <v>325.26111309039959</v>
      </c>
      <c r="G5119" s="195">
        <f t="shared" ca="1" si="397"/>
        <v>105.69800775090181</v>
      </c>
      <c r="H5119" s="195">
        <f t="shared" ca="1" si="398"/>
        <v>75.26111309039959</v>
      </c>
      <c r="O5119" s="154"/>
      <c r="P5119" s="154"/>
    </row>
    <row r="5120" spans="3:16" hidden="1" outlineLevel="2">
      <c r="C5120" s="179">
        <v>5096</v>
      </c>
      <c r="D5120" s="195">
        <f t="shared" ca="1" si="399"/>
        <v>-1.7393679718991111</v>
      </c>
      <c r="E5120" s="195">
        <f t="shared" ca="1" si="395"/>
        <v>167.95624496761235</v>
      </c>
      <c r="F5120" s="195">
        <f t="shared" ca="1" si="396"/>
        <v>188.63347235405524</v>
      </c>
      <c r="G5120" s="195">
        <f t="shared" ca="1" si="397"/>
        <v>0</v>
      </c>
      <c r="H5120" s="195">
        <f t="shared" ca="1" si="398"/>
        <v>0</v>
      </c>
      <c r="O5120" s="154"/>
      <c r="P5120" s="154"/>
    </row>
    <row r="5121" spans="3:16" hidden="1" outlineLevel="2">
      <c r="C5121" s="179">
        <v>5097</v>
      </c>
      <c r="D5121" s="195">
        <f t="shared" ca="1" si="399"/>
        <v>-1.5134510874083755</v>
      </c>
      <c r="E5121" s="195">
        <f t="shared" ca="1" si="395"/>
        <v>176.50354880937624</v>
      </c>
      <c r="F5121" s="195">
        <f t="shared" ca="1" si="396"/>
        <v>195.55580665927272</v>
      </c>
      <c r="G5121" s="195">
        <f t="shared" ca="1" si="397"/>
        <v>0</v>
      </c>
      <c r="H5121" s="195">
        <f t="shared" ca="1" si="398"/>
        <v>0</v>
      </c>
      <c r="O5121" s="154"/>
      <c r="P5121" s="154"/>
    </row>
    <row r="5122" spans="3:16" hidden="1" outlineLevel="2">
      <c r="C5122" s="179">
        <v>5098</v>
      </c>
      <c r="D5122" s="195">
        <f t="shared" ca="1" si="399"/>
        <v>-0.80039173425789323</v>
      </c>
      <c r="E5122" s="195">
        <f t="shared" ca="1" si="395"/>
        <v>206.44030891066467</v>
      </c>
      <c r="F5122" s="195">
        <f t="shared" ca="1" si="396"/>
        <v>219.11536921778099</v>
      </c>
      <c r="G5122" s="195">
        <f t="shared" ca="1" si="397"/>
        <v>0</v>
      </c>
      <c r="H5122" s="195">
        <f t="shared" ca="1" si="398"/>
        <v>0</v>
      </c>
      <c r="O5122" s="154"/>
      <c r="P5122" s="154"/>
    </row>
    <row r="5123" spans="3:16" hidden="1" outlineLevel="2">
      <c r="C5123" s="179">
        <v>5099</v>
      </c>
      <c r="D5123" s="195">
        <f t="shared" ca="1" si="399"/>
        <v>1.983696169764583</v>
      </c>
      <c r="E5123" s="195">
        <f t="shared" ca="1" si="395"/>
        <v>380.58863781697744</v>
      </c>
      <c r="F5123" s="195">
        <f t="shared" ca="1" si="396"/>
        <v>341.63299753752148</v>
      </c>
      <c r="G5123" s="195">
        <f t="shared" ca="1" si="397"/>
        <v>130.58863781697744</v>
      </c>
      <c r="H5123" s="195">
        <f t="shared" ca="1" si="398"/>
        <v>91.632997537521476</v>
      </c>
      <c r="O5123" s="154"/>
      <c r="P5123" s="154"/>
    </row>
    <row r="5124" spans="3:16" hidden="1" outlineLevel="2">
      <c r="C5124" s="179">
        <v>5100</v>
      </c>
      <c r="D5124" s="195">
        <f t="shared" ca="1" si="399"/>
        <v>0.68037535445272246</v>
      </c>
      <c r="E5124" s="195">
        <f t="shared" ca="1" si="395"/>
        <v>285.8190934937291</v>
      </c>
      <c r="F5124" s="195">
        <f t="shared" ca="1" si="396"/>
        <v>277.50015880583265</v>
      </c>
      <c r="G5124" s="195">
        <f t="shared" ca="1" si="397"/>
        <v>35.819093493729099</v>
      </c>
      <c r="H5124" s="195">
        <f t="shared" ca="1" si="398"/>
        <v>27.500158805832655</v>
      </c>
      <c r="O5124" s="154"/>
      <c r="P5124" s="154"/>
    </row>
    <row r="5125" spans="3:16" hidden="1" outlineLevel="2">
      <c r="C5125" s="179">
        <v>5101</v>
      </c>
      <c r="D5125" s="195">
        <f t="shared" ca="1" si="399"/>
        <v>-1.5406537904653859</v>
      </c>
      <c r="E5125" s="195">
        <f t="shared" ca="1" si="395"/>
        <v>175.45175803047235</v>
      </c>
      <c r="F5125" s="195">
        <f t="shared" ca="1" si="396"/>
        <v>194.70901528149565</v>
      </c>
      <c r="G5125" s="195">
        <f t="shared" ca="1" si="397"/>
        <v>0</v>
      </c>
      <c r="H5125" s="195">
        <f t="shared" ca="1" si="398"/>
        <v>0</v>
      </c>
      <c r="O5125" s="154"/>
      <c r="P5125" s="154"/>
    </row>
    <row r="5126" spans="3:16" hidden="1" outlineLevel="2">
      <c r="C5126" s="179">
        <v>5102</v>
      </c>
      <c r="D5126" s="195">
        <f t="shared" ca="1" si="399"/>
        <v>-0.16948056752230939</v>
      </c>
      <c r="E5126" s="195">
        <f t="shared" ca="1" si="395"/>
        <v>237.13566207801998</v>
      </c>
      <c r="F5126" s="195">
        <f t="shared" ca="1" si="396"/>
        <v>242.31683138130353</v>
      </c>
      <c r="G5126" s="195">
        <f t="shared" ca="1" si="397"/>
        <v>0</v>
      </c>
      <c r="H5126" s="195">
        <f t="shared" ca="1" si="398"/>
        <v>0</v>
      </c>
      <c r="O5126" s="154"/>
      <c r="P5126" s="154"/>
    </row>
    <row r="5127" spans="3:16" hidden="1" outlineLevel="2">
      <c r="C5127" s="179">
        <v>5103</v>
      </c>
      <c r="D5127" s="195">
        <f t="shared" ca="1" si="399"/>
        <v>-0.51901036813435553</v>
      </c>
      <c r="E5127" s="195">
        <f t="shared" ca="1" si="395"/>
        <v>219.60603923202996</v>
      </c>
      <c r="F5127" s="195">
        <f t="shared" ca="1" si="396"/>
        <v>229.17512863711696</v>
      </c>
      <c r="G5127" s="195">
        <f t="shared" ca="1" si="397"/>
        <v>0</v>
      </c>
      <c r="H5127" s="195">
        <f t="shared" ca="1" si="398"/>
        <v>0</v>
      </c>
      <c r="O5127" s="154"/>
      <c r="P5127" s="154"/>
    </row>
    <row r="5128" spans="3:16" hidden="1" outlineLevel="2">
      <c r="C5128" s="179">
        <v>5104</v>
      </c>
      <c r="D5128" s="195">
        <f t="shared" ca="1" si="399"/>
        <v>-0.58645945748246331</v>
      </c>
      <c r="E5128" s="195">
        <f t="shared" ca="1" si="395"/>
        <v>216.37555688388267</v>
      </c>
      <c r="F5128" s="195">
        <f t="shared" ca="1" si="396"/>
        <v>226.72242652286334</v>
      </c>
      <c r="G5128" s="195">
        <f t="shared" ca="1" si="397"/>
        <v>0</v>
      </c>
      <c r="H5128" s="195">
        <f t="shared" ca="1" si="398"/>
        <v>0</v>
      </c>
      <c r="O5128" s="154"/>
      <c r="P5128" s="154"/>
    </row>
    <row r="5129" spans="3:16" hidden="1" outlineLevel="2">
      <c r="C5129" s="179">
        <v>5105</v>
      </c>
      <c r="D5129" s="195">
        <f t="shared" ca="1" si="399"/>
        <v>-0.61340684437625226</v>
      </c>
      <c r="E5129" s="195">
        <f t="shared" ca="1" si="395"/>
        <v>215.0982334437434</v>
      </c>
      <c r="F5129" s="195">
        <f t="shared" ca="1" si="396"/>
        <v>225.74987274047234</v>
      </c>
      <c r="G5129" s="195">
        <f t="shared" ca="1" si="397"/>
        <v>0</v>
      </c>
      <c r="H5129" s="195">
        <f t="shared" ca="1" si="398"/>
        <v>0</v>
      </c>
      <c r="O5129" s="154"/>
      <c r="P5129" s="154"/>
    </row>
    <row r="5130" spans="3:16" hidden="1" outlineLevel="2">
      <c r="C5130" s="179">
        <v>5106</v>
      </c>
      <c r="D5130" s="195">
        <f t="shared" ca="1" si="399"/>
        <v>0.37118348357993436</v>
      </c>
      <c r="E5130" s="195">
        <f t="shared" ca="1" si="395"/>
        <v>267.04702475756596</v>
      </c>
      <c r="F5130" s="195">
        <f t="shared" ca="1" si="396"/>
        <v>264.14465545125915</v>
      </c>
      <c r="G5130" s="195">
        <f t="shared" ca="1" si="397"/>
        <v>17.047024757565964</v>
      </c>
      <c r="H5130" s="195">
        <f t="shared" ca="1" si="398"/>
        <v>14.144655451259155</v>
      </c>
      <c r="O5130" s="154"/>
      <c r="P5130" s="154"/>
    </row>
    <row r="5131" spans="3:16" hidden="1" outlineLevel="2">
      <c r="C5131" s="179">
        <v>5107</v>
      </c>
      <c r="D5131" s="195">
        <f t="shared" ca="1" si="399"/>
        <v>1.3921250649973556</v>
      </c>
      <c r="E5131" s="195">
        <f t="shared" ca="1" si="395"/>
        <v>334.20067915236325</v>
      </c>
      <c r="F5131" s="195">
        <f t="shared" ca="1" si="396"/>
        <v>310.86700306936473</v>
      </c>
      <c r="G5131" s="195">
        <f t="shared" ca="1" si="397"/>
        <v>84.20067915236325</v>
      </c>
      <c r="H5131" s="195">
        <f t="shared" ca="1" si="398"/>
        <v>60.867003069364728</v>
      </c>
      <c r="O5131" s="154"/>
      <c r="P5131" s="154"/>
    </row>
    <row r="5132" spans="3:16" hidden="1" outlineLevel="2">
      <c r="C5132" s="179">
        <v>5108</v>
      </c>
      <c r="D5132" s="195">
        <f t="shared" ca="1" si="399"/>
        <v>-1.9699327291849686</v>
      </c>
      <c r="E5132" s="195">
        <f t="shared" ca="1" si="395"/>
        <v>159.65972062550424</v>
      </c>
      <c r="F5132" s="195">
        <f t="shared" ca="1" si="396"/>
        <v>181.82131271527246</v>
      </c>
      <c r="G5132" s="195">
        <f t="shared" ca="1" si="397"/>
        <v>0</v>
      </c>
      <c r="H5132" s="195">
        <f t="shared" ca="1" si="398"/>
        <v>0</v>
      </c>
      <c r="O5132" s="154"/>
      <c r="P5132" s="154"/>
    </row>
    <row r="5133" spans="3:16" hidden="1" outlineLevel="2">
      <c r="C5133" s="179">
        <v>5109</v>
      </c>
      <c r="D5133" s="195">
        <f t="shared" ca="1" si="399"/>
        <v>0.52423707357723515</v>
      </c>
      <c r="E5133" s="195">
        <f t="shared" ca="1" si="395"/>
        <v>276.18005895543268</v>
      </c>
      <c r="F5133" s="195">
        <f t="shared" ca="1" si="396"/>
        <v>270.67346045259882</v>
      </c>
      <c r="G5133" s="195">
        <f t="shared" ca="1" si="397"/>
        <v>26.180058955432685</v>
      </c>
      <c r="H5133" s="195">
        <f t="shared" ca="1" si="398"/>
        <v>20.673460452598817</v>
      </c>
      <c r="O5133" s="154"/>
      <c r="P5133" s="154"/>
    </row>
    <row r="5134" spans="3:16" hidden="1" outlineLevel="2">
      <c r="C5134" s="179">
        <v>5110</v>
      </c>
      <c r="D5134" s="195">
        <f t="shared" ca="1" si="399"/>
        <v>0.76511640279320903</v>
      </c>
      <c r="E5134" s="195">
        <f t="shared" ca="1" si="395"/>
        <v>291.19059204218433</v>
      </c>
      <c r="F5134" s="195">
        <f t="shared" ca="1" si="396"/>
        <v>281.27702435060007</v>
      </c>
      <c r="G5134" s="195">
        <f t="shared" ca="1" si="397"/>
        <v>41.190592042184335</v>
      </c>
      <c r="H5134" s="195">
        <f t="shared" ca="1" si="398"/>
        <v>31.277024350600072</v>
      </c>
      <c r="O5134" s="154"/>
      <c r="P5134" s="154"/>
    </row>
    <row r="5135" spans="3:16" hidden="1" outlineLevel="2">
      <c r="C5135" s="179">
        <v>5111</v>
      </c>
      <c r="D5135" s="195">
        <f t="shared" ca="1" si="399"/>
        <v>-0.83368328349430321</v>
      </c>
      <c r="E5135" s="195">
        <f t="shared" ca="1" si="395"/>
        <v>204.93577430524985</v>
      </c>
      <c r="F5135" s="195">
        <f t="shared" ca="1" si="396"/>
        <v>217.95475003790781</v>
      </c>
      <c r="G5135" s="195">
        <f t="shared" ca="1" si="397"/>
        <v>0</v>
      </c>
      <c r="H5135" s="195">
        <f t="shared" ca="1" si="398"/>
        <v>0</v>
      </c>
      <c r="O5135" s="154"/>
      <c r="P5135" s="154"/>
    </row>
    <row r="5136" spans="3:16" hidden="1" outlineLevel="2">
      <c r="C5136" s="179">
        <v>5112</v>
      </c>
      <c r="D5136" s="195">
        <f t="shared" ca="1" si="399"/>
        <v>-1.117522020739788</v>
      </c>
      <c r="E5136" s="195">
        <f t="shared" ca="1" si="395"/>
        <v>192.54556178621112</v>
      </c>
      <c r="F5136" s="195">
        <f t="shared" ca="1" si="396"/>
        <v>208.30583915483595</v>
      </c>
      <c r="G5136" s="195">
        <f t="shared" ca="1" si="397"/>
        <v>0</v>
      </c>
      <c r="H5136" s="195">
        <f t="shared" ca="1" si="398"/>
        <v>0</v>
      </c>
      <c r="O5136" s="154"/>
      <c r="P5136" s="154"/>
    </row>
    <row r="5137" spans="3:16" hidden="1" outlineLevel="2">
      <c r="C5137" s="179">
        <v>5113</v>
      </c>
      <c r="D5137" s="195">
        <f t="shared" ca="1" si="399"/>
        <v>-1.4873344883606254</v>
      </c>
      <c r="E5137" s="195">
        <f t="shared" ca="1" si="395"/>
        <v>177.51927761287706</v>
      </c>
      <c r="F5137" s="195">
        <f t="shared" ca="1" si="396"/>
        <v>196.37225365142652</v>
      </c>
      <c r="G5137" s="195">
        <f t="shared" ca="1" si="397"/>
        <v>0</v>
      </c>
      <c r="H5137" s="195">
        <f t="shared" ca="1" si="398"/>
        <v>0</v>
      </c>
      <c r="O5137" s="154"/>
      <c r="P5137" s="154"/>
    </row>
    <row r="5138" spans="3:16" hidden="1" outlineLevel="2">
      <c r="C5138" s="179">
        <v>5114</v>
      </c>
      <c r="D5138" s="195">
        <f t="shared" ca="1" si="399"/>
        <v>0.96930965649848244</v>
      </c>
      <c r="E5138" s="195">
        <f t="shared" ca="1" si="395"/>
        <v>304.55219043814867</v>
      </c>
      <c r="F5138" s="195">
        <f t="shared" ca="1" si="396"/>
        <v>290.59033175100581</v>
      </c>
      <c r="G5138" s="195">
        <f t="shared" ca="1" si="397"/>
        <v>54.552190438148671</v>
      </c>
      <c r="H5138" s="195">
        <f t="shared" ca="1" si="398"/>
        <v>40.590331751005806</v>
      </c>
      <c r="O5138" s="154"/>
      <c r="P5138" s="154"/>
    </row>
    <row r="5139" spans="3:16" hidden="1" outlineLevel="2">
      <c r="C5139" s="179">
        <v>5115</v>
      </c>
      <c r="D5139" s="195">
        <f t="shared" ca="1" si="399"/>
        <v>0.40910444156110615</v>
      </c>
      <c r="E5139" s="195">
        <f t="shared" ca="1" si="395"/>
        <v>269.28130992626149</v>
      </c>
      <c r="F5139" s="195">
        <f t="shared" ca="1" si="396"/>
        <v>265.74742486580811</v>
      </c>
      <c r="G5139" s="195">
        <f t="shared" ca="1" si="397"/>
        <v>19.281309926261486</v>
      </c>
      <c r="H5139" s="195">
        <f t="shared" ca="1" si="398"/>
        <v>15.747424865808114</v>
      </c>
      <c r="O5139" s="154"/>
      <c r="P5139" s="154"/>
    </row>
    <row r="5140" spans="3:16" hidden="1" outlineLevel="2">
      <c r="C5140" s="179">
        <v>5116</v>
      </c>
      <c r="D5140" s="195">
        <f t="shared" ca="1" si="399"/>
        <v>3.7341161842677745E-2</v>
      </c>
      <c r="E5140" s="195">
        <f t="shared" ca="1" si="395"/>
        <v>248.16016638921502</v>
      </c>
      <c r="F5140" s="195">
        <f t="shared" ca="1" si="396"/>
        <v>250.44512880144393</v>
      </c>
      <c r="G5140" s="195">
        <f t="shared" ca="1" si="397"/>
        <v>0</v>
      </c>
      <c r="H5140" s="195">
        <f t="shared" ca="1" si="398"/>
        <v>0.44512880144392852</v>
      </c>
      <c r="O5140" s="154"/>
      <c r="P5140" s="154"/>
    </row>
    <row r="5141" spans="3:16" hidden="1" outlineLevel="2">
      <c r="C5141" s="179">
        <v>5117</v>
      </c>
      <c r="D5141" s="195">
        <f t="shared" ca="1" si="399"/>
        <v>-6.6218089031743727E-2</v>
      </c>
      <c r="E5141" s="195">
        <f t="shared" ca="1" si="395"/>
        <v>242.57738619149103</v>
      </c>
      <c r="F5141" s="195">
        <f t="shared" ca="1" si="396"/>
        <v>246.34162657568004</v>
      </c>
      <c r="G5141" s="195">
        <f t="shared" ca="1" si="397"/>
        <v>0</v>
      </c>
      <c r="H5141" s="195">
        <f t="shared" ca="1" si="398"/>
        <v>0</v>
      </c>
      <c r="O5141" s="154"/>
      <c r="P5141" s="154"/>
    </row>
    <row r="5142" spans="3:16" hidden="1" outlineLevel="2">
      <c r="C5142" s="179">
        <v>5118</v>
      </c>
      <c r="D5142" s="195">
        <f t="shared" ca="1" si="399"/>
        <v>-0.87227666890811528</v>
      </c>
      <c r="E5142" s="195">
        <f t="shared" ca="1" si="395"/>
        <v>203.20535358109359</v>
      </c>
      <c r="F5142" s="195">
        <f t="shared" ca="1" si="396"/>
        <v>216.61698874356702</v>
      </c>
      <c r="G5142" s="195">
        <f t="shared" ca="1" si="397"/>
        <v>0</v>
      </c>
      <c r="H5142" s="195">
        <f t="shared" ca="1" si="398"/>
        <v>0</v>
      </c>
      <c r="O5142" s="154"/>
      <c r="P5142" s="154"/>
    </row>
    <row r="5143" spans="3:16" hidden="1" outlineLevel="2">
      <c r="C5143" s="179">
        <v>5119</v>
      </c>
      <c r="D5143" s="195">
        <f t="shared" ca="1" si="399"/>
        <v>-0.93579452298745269</v>
      </c>
      <c r="E5143" s="195">
        <f t="shared" ca="1" si="395"/>
        <v>200.38914331389665</v>
      </c>
      <c r="F5143" s="195">
        <f t="shared" ca="1" si="396"/>
        <v>214.43312515523607</v>
      </c>
      <c r="G5143" s="195">
        <f t="shared" ca="1" si="397"/>
        <v>0</v>
      </c>
      <c r="H5143" s="195">
        <f t="shared" ca="1" si="398"/>
        <v>0</v>
      </c>
      <c r="O5143" s="154"/>
      <c r="P5143" s="154"/>
    </row>
    <row r="5144" spans="3:16" hidden="1" outlineLevel="2">
      <c r="C5144" s="179">
        <v>5120</v>
      </c>
      <c r="D5144" s="195">
        <f t="shared" ca="1" si="399"/>
        <v>1.2250620904545304</v>
      </c>
      <c r="E5144" s="195">
        <f t="shared" ca="1" si="395"/>
        <v>322.15580398037878</v>
      </c>
      <c r="F5144" s="195">
        <f t="shared" ca="1" si="396"/>
        <v>302.69146953566002</v>
      </c>
      <c r="G5144" s="195">
        <f t="shared" ca="1" si="397"/>
        <v>72.155803980378778</v>
      </c>
      <c r="H5144" s="195">
        <f t="shared" ca="1" si="398"/>
        <v>52.691469535660019</v>
      </c>
      <c r="O5144" s="154"/>
      <c r="P5144" s="154"/>
    </row>
    <row r="5145" spans="3:16" hidden="1" outlineLevel="2">
      <c r="C5145" s="179">
        <v>5121</v>
      </c>
      <c r="D5145" s="195">
        <f t="shared" ca="1" si="399"/>
        <v>-0.38339781434507508</v>
      </c>
      <c r="E5145" s="195">
        <f t="shared" ref="E5145:E5208" ca="1" si="400">$H$9 * EXP(($H$17 - $H$18 - ($H$11^2)/2)*$H$14 + $H$11*SQRT($H$14)*D5145)</f>
        <v>226.24792606515823</v>
      </c>
      <c r="F5145" s="195">
        <f t="shared" ref="F5145:F5208" ca="1" si="401">$H$9 * EXP(($H$17 - $H$18 - ($H$12^2)/2)*$H$14 + $H$12*SQRT($H$14)*D5145)</f>
        <v>234.18710754152028</v>
      </c>
      <c r="G5145" s="195">
        <f t="shared" ref="G5145:G5208" ca="1" si="402">MAX(E5145-$H$16, 0)</f>
        <v>0</v>
      </c>
      <c r="H5145" s="195">
        <f t="shared" ref="H5145:H5208" ca="1" si="403">MAX(F5145-$H$16, 0)</f>
        <v>0</v>
      </c>
      <c r="O5145" s="154"/>
      <c r="P5145" s="154"/>
    </row>
    <row r="5146" spans="3:16" hidden="1" outlineLevel="2">
      <c r="C5146" s="179">
        <v>5122</v>
      </c>
      <c r="D5146" s="195">
        <f t="shared" ref="D5146:D5209" ca="1" si="404">_xlfn.NORM.S.INV(RAND())</f>
        <v>1.8956001338238451</v>
      </c>
      <c r="E5146" s="195">
        <f t="shared" ca="1" si="400"/>
        <v>373.29277071856876</v>
      </c>
      <c r="F5146" s="195">
        <f t="shared" ca="1" si="401"/>
        <v>336.86535530207425</v>
      </c>
      <c r="G5146" s="195">
        <f t="shared" ca="1" si="402"/>
        <v>123.29277071856876</v>
      </c>
      <c r="H5146" s="195">
        <f t="shared" ca="1" si="403"/>
        <v>86.865355302074249</v>
      </c>
      <c r="O5146" s="154"/>
      <c r="P5146" s="154"/>
    </row>
    <row r="5147" spans="3:16" hidden="1" outlineLevel="2">
      <c r="C5147" s="179">
        <v>5123</v>
      </c>
      <c r="D5147" s="195">
        <f t="shared" ca="1" si="404"/>
        <v>0.95244136562835302</v>
      </c>
      <c r="E5147" s="195">
        <f t="shared" ca="1" si="400"/>
        <v>303.42553963985915</v>
      </c>
      <c r="F5147" s="195">
        <f t="shared" ca="1" si="401"/>
        <v>289.8094169097476</v>
      </c>
      <c r="G5147" s="195">
        <f t="shared" ca="1" si="402"/>
        <v>53.425539639859153</v>
      </c>
      <c r="H5147" s="195">
        <f t="shared" ca="1" si="403"/>
        <v>39.809416909747597</v>
      </c>
      <c r="O5147" s="154"/>
      <c r="P5147" s="154"/>
    </row>
    <row r="5148" spans="3:16" hidden="1" outlineLevel="2">
      <c r="C5148" s="179">
        <v>5124</v>
      </c>
      <c r="D5148" s="195">
        <f t="shared" ca="1" si="404"/>
        <v>-0.71732787130655096</v>
      </c>
      <c r="E5148" s="195">
        <f t="shared" ca="1" si="400"/>
        <v>210.24252462194781</v>
      </c>
      <c r="F5148" s="195">
        <f t="shared" ca="1" si="401"/>
        <v>222.03818330898534</v>
      </c>
      <c r="G5148" s="195">
        <f t="shared" ca="1" si="402"/>
        <v>0</v>
      </c>
      <c r="H5148" s="195">
        <f t="shared" ca="1" si="403"/>
        <v>0</v>
      </c>
      <c r="O5148" s="154"/>
      <c r="P5148" s="154"/>
    </row>
    <row r="5149" spans="3:16" hidden="1" outlineLevel="2">
      <c r="C5149" s="179">
        <v>5125</v>
      </c>
      <c r="D5149" s="195">
        <f t="shared" ca="1" si="404"/>
        <v>-1.4417907752707493</v>
      </c>
      <c r="E5149" s="195">
        <f t="shared" ca="1" si="400"/>
        <v>179.3045716645469</v>
      </c>
      <c r="F5149" s="195">
        <f t="shared" ca="1" si="401"/>
        <v>197.80418708703542</v>
      </c>
      <c r="G5149" s="195">
        <f t="shared" ca="1" si="402"/>
        <v>0</v>
      </c>
      <c r="H5149" s="195">
        <f t="shared" ca="1" si="403"/>
        <v>0</v>
      </c>
      <c r="O5149" s="154"/>
      <c r="P5149" s="154"/>
    </row>
    <row r="5150" spans="3:16" hidden="1" outlineLevel="2">
      <c r="C5150" s="179">
        <v>5126</v>
      </c>
      <c r="D5150" s="195">
        <f t="shared" ca="1" si="404"/>
        <v>0.21070010042877335</v>
      </c>
      <c r="E5150" s="195">
        <f t="shared" ca="1" si="400"/>
        <v>257.79483322677305</v>
      </c>
      <c r="F5150" s="195">
        <f t="shared" ca="1" si="401"/>
        <v>257.46798258160362</v>
      </c>
      <c r="G5150" s="195">
        <f t="shared" ca="1" si="402"/>
        <v>7.7948332267730507</v>
      </c>
      <c r="H5150" s="195">
        <f t="shared" ca="1" si="403"/>
        <v>7.4679825816036214</v>
      </c>
      <c r="O5150" s="154"/>
      <c r="P5150" s="154"/>
    </row>
    <row r="5151" spans="3:16" hidden="1" outlineLevel="2">
      <c r="C5151" s="179">
        <v>5127</v>
      </c>
      <c r="D5151" s="195">
        <f t="shared" ca="1" si="404"/>
        <v>-0.76701160717680528</v>
      </c>
      <c r="E5151" s="195">
        <f t="shared" ca="1" si="400"/>
        <v>207.95993631160846</v>
      </c>
      <c r="F5151" s="195">
        <f t="shared" ca="1" si="401"/>
        <v>220.28528149099412</v>
      </c>
      <c r="G5151" s="195">
        <f t="shared" ca="1" si="402"/>
        <v>0</v>
      </c>
      <c r="H5151" s="195">
        <f t="shared" ca="1" si="403"/>
        <v>0</v>
      </c>
      <c r="O5151" s="154"/>
      <c r="P5151" s="154"/>
    </row>
    <row r="5152" spans="3:16" hidden="1" outlineLevel="2">
      <c r="C5152" s="179">
        <v>5128</v>
      </c>
      <c r="D5152" s="195">
        <f t="shared" ca="1" si="404"/>
        <v>7.2984929843584928E-2</v>
      </c>
      <c r="E5152" s="195">
        <f t="shared" ca="1" si="400"/>
        <v>250.11126152441807</v>
      </c>
      <c r="F5152" s="195">
        <f t="shared" ca="1" si="401"/>
        <v>251.87325686791286</v>
      </c>
      <c r="G5152" s="195">
        <f t="shared" ca="1" si="402"/>
        <v>0.1112615244180688</v>
      </c>
      <c r="H5152" s="195">
        <f t="shared" ca="1" si="403"/>
        <v>1.8732568679128576</v>
      </c>
      <c r="O5152" s="154"/>
      <c r="P5152" s="154"/>
    </row>
    <row r="5153" spans="3:16" hidden="1" outlineLevel="2">
      <c r="C5153" s="179">
        <v>5129</v>
      </c>
      <c r="D5153" s="195">
        <f t="shared" ca="1" si="404"/>
        <v>0.66535926654032806</v>
      </c>
      <c r="E5153" s="195">
        <f t="shared" ca="1" si="400"/>
        <v>284.87765299227834</v>
      </c>
      <c r="F5153" s="195">
        <f t="shared" ca="1" si="401"/>
        <v>276.83620845030168</v>
      </c>
      <c r="G5153" s="195">
        <f t="shared" ca="1" si="402"/>
        <v>34.877652992278342</v>
      </c>
      <c r="H5153" s="195">
        <f t="shared" ca="1" si="403"/>
        <v>26.836208450301683</v>
      </c>
      <c r="O5153" s="154"/>
      <c r="P5153" s="154"/>
    </row>
    <row r="5154" spans="3:16" hidden="1" outlineLevel="2">
      <c r="C5154" s="179">
        <v>5130</v>
      </c>
      <c r="D5154" s="195">
        <f t="shared" ca="1" si="404"/>
        <v>1.5572951579215155</v>
      </c>
      <c r="E5154" s="195">
        <f t="shared" ca="1" si="400"/>
        <v>346.55173299668439</v>
      </c>
      <c r="F5154" s="195">
        <f t="shared" ca="1" si="401"/>
        <v>319.16696100427168</v>
      </c>
      <c r="G5154" s="195">
        <f t="shared" ca="1" si="402"/>
        <v>96.551732996684393</v>
      </c>
      <c r="H5154" s="195">
        <f t="shared" ca="1" si="403"/>
        <v>69.166961004271684</v>
      </c>
      <c r="O5154" s="154"/>
      <c r="P5154" s="154"/>
    </row>
    <row r="5155" spans="3:16" hidden="1" outlineLevel="2">
      <c r="C5155" s="179">
        <v>5131</v>
      </c>
      <c r="D5155" s="195">
        <f t="shared" ca="1" si="404"/>
        <v>1.0231678306164778</v>
      </c>
      <c r="E5155" s="195">
        <f t="shared" ca="1" si="400"/>
        <v>308.17751225816346</v>
      </c>
      <c r="F5155" s="195">
        <f t="shared" ca="1" si="401"/>
        <v>293.09780009610478</v>
      </c>
      <c r="G5155" s="195">
        <f t="shared" ca="1" si="402"/>
        <v>58.177512258163461</v>
      </c>
      <c r="H5155" s="195">
        <f t="shared" ca="1" si="403"/>
        <v>43.097800096104777</v>
      </c>
      <c r="O5155" s="154"/>
      <c r="P5155" s="154"/>
    </row>
    <row r="5156" spans="3:16" hidden="1" outlineLevel="2">
      <c r="C5156" s="179">
        <v>5132</v>
      </c>
      <c r="D5156" s="195">
        <f t="shared" ca="1" si="404"/>
        <v>-1.3917639382043379</v>
      </c>
      <c r="E5156" s="195">
        <f t="shared" ca="1" si="400"/>
        <v>181.28630163105834</v>
      </c>
      <c r="F5156" s="195">
        <f t="shared" ca="1" si="401"/>
        <v>199.38911054691792</v>
      </c>
      <c r="G5156" s="195">
        <f t="shared" ca="1" si="402"/>
        <v>0</v>
      </c>
      <c r="H5156" s="195">
        <f t="shared" ca="1" si="403"/>
        <v>0</v>
      </c>
      <c r="O5156" s="154"/>
      <c r="P5156" s="154"/>
    </row>
    <row r="5157" spans="3:16" hidden="1" outlineLevel="2">
      <c r="C5157" s="179">
        <v>5133</v>
      </c>
      <c r="D5157" s="195">
        <f t="shared" ca="1" si="404"/>
        <v>-0.32984411286723392</v>
      </c>
      <c r="E5157" s="195">
        <f t="shared" ca="1" si="400"/>
        <v>228.92581620782329</v>
      </c>
      <c r="F5157" s="195">
        <f t="shared" ca="1" si="401"/>
        <v>236.19640662453236</v>
      </c>
      <c r="G5157" s="195">
        <f t="shared" ca="1" si="402"/>
        <v>0</v>
      </c>
      <c r="H5157" s="195">
        <f t="shared" ca="1" si="403"/>
        <v>0</v>
      </c>
      <c r="O5157" s="154"/>
      <c r="P5157" s="154"/>
    </row>
    <row r="5158" spans="3:16" hidden="1" outlineLevel="2">
      <c r="C5158" s="179">
        <v>5134</v>
      </c>
      <c r="D5158" s="195">
        <f t="shared" ca="1" si="404"/>
        <v>0.4377710304204892</v>
      </c>
      <c r="E5158" s="195">
        <f t="shared" ca="1" si="400"/>
        <v>270.98273064646207</v>
      </c>
      <c r="F5158" s="195">
        <f t="shared" ca="1" si="401"/>
        <v>266.96550016593346</v>
      </c>
      <c r="G5158" s="195">
        <f t="shared" ca="1" si="402"/>
        <v>20.982730646462073</v>
      </c>
      <c r="H5158" s="195">
        <f t="shared" ca="1" si="403"/>
        <v>16.965500165933463</v>
      </c>
      <c r="O5158" s="154"/>
      <c r="P5158" s="154"/>
    </row>
    <row r="5159" spans="3:16" hidden="1" outlineLevel="2">
      <c r="C5159" s="179">
        <v>5135</v>
      </c>
      <c r="D5159" s="195">
        <f t="shared" ca="1" si="404"/>
        <v>-0.42895290343671377</v>
      </c>
      <c r="E5159" s="195">
        <f t="shared" ca="1" si="400"/>
        <v>223.99466804440516</v>
      </c>
      <c r="F5159" s="195">
        <f t="shared" ca="1" si="401"/>
        <v>232.49137090205753</v>
      </c>
      <c r="G5159" s="195">
        <f t="shared" ca="1" si="402"/>
        <v>0</v>
      </c>
      <c r="H5159" s="195">
        <f t="shared" ca="1" si="403"/>
        <v>0</v>
      </c>
      <c r="O5159" s="154"/>
      <c r="P5159" s="154"/>
    </row>
    <row r="5160" spans="3:16" hidden="1" outlineLevel="2">
      <c r="C5160" s="179">
        <v>5136</v>
      </c>
      <c r="D5160" s="195">
        <f t="shared" ca="1" si="404"/>
        <v>-0.13477793531840798</v>
      </c>
      <c r="E5160" s="195">
        <f t="shared" ca="1" si="400"/>
        <v>238.95066402211179</v>
      </c>
      <c r="F5160" s="195">
        <f t="shared" ca="1" si="401"/>
        <v>243.66202352866247</v>
      </c>
      <c r="G5160" s="195">
        <f t="shared" ca="1" si="402"/>
        <v>0</v>
      </c>
      <c r="H5160" s="195">
        <f t="shared" ca="1" si="403"/>
        <v>0</v>
      </c>
      <c r="O5160" s="154"/>
      <c r="P5160" s="154"/>
    </row>
    <row r="5161" spans="3:16" hidden="1" outlineLevel="2">
      <c r="C5161" s="179">
        <v>5137</v>
      </c>
      <c r="D5161" s="195">
        <f t="shared" ca="1" si="404"/>
        <v>-0.77078228419807981</v>
      </c>
      <c r="E5161" s="195">
        <f t="shared" ca="1" si="400"/>
        <v>207.78771765792663</v>
      </c>
      <c r="F5161" s="195">
        <f t="shared" ca="1" si="401"/>
        <v>220.15281383885298</v>
      </c>
      <c r="G5161" s="195">
        <f t="shared" ca="1" si="402"/>
        <v>0</v>
      </c>
      <c r="H5161" s="195">
        <f t="shared" ca="1" si="403"/>
        <v>0</v>
      </c>
      <c r="O5161" s="154"/>
      <c r="P5161" s="154"/>
    </row>
    <row r="5162" spans="3:16" hidden="1" outlineLevel="2">
      <c r="C5162" s="179">
        <v>5138</v>
      </c>
      <c r="D5162" s="195">
        <f t="shared" ca="1" si="404"/>
        <v>-0.59108382311360785</v>
      </c>
      <c r="E5162" s="195">
        <f t="shared" ca="1" si="400"/>
        <v>216.15582108381389</v>
      </c>
      <c r="F5162" s="195">
        <f t="shared" ca="1" si="401"/>
        <v>226.55523197905194</v>
      </c>
      <c r="G5162" s="195">
        <f t="shared" ca="1" si="402"/>
        <v>0</v>
      </c>
      <c r="H5162" s="195">
        <f t="shared" ca="1" si="403"/>
        <v>0</v>
      </c>
      <c r="O5162" s="154"/>
      <c r="P5162" s="154"/>
    </row>
    <row r="5163" spans="3:16" hidden="1" outlineLevel="2">
      <c r="C5163" s="179">
        <v>5139</v>
      </c>
      <c r="D5163" s="195">
        <f t="shared" ca="1" si="404"/>
        <v>-1.4015722678827471</v>
      </c>
      <c r="E5163" s="195">
        <f t="shared" ca="1" si="400"/>
        <v>180.89604235456537</v>
      </c>
      <c r="F5163" s="195">
        <f t="shared" ca="1" si="401"/>
        <v>199.07737063899253</v>
      </c>
      <c r="G5163" s="195">
        <f t="shared" ca="1" si="402"/>
        <v>0</v>
      </c>
      <c r="H5163" s="195">
        <f t="shared" ca="1" si="403"/>
        <v>0</v>
      </c>
      <c r="O5163" s="154"/>
      <c r="P5163" s="154"/>
    </row>
    <row r="5164" spans="3:16" hidden="1" outlineLevel="2">
      <c r="C5164" s="179">
        <v>5140</v>
      </c>
      <c r="D5164" s="195">
        <f t="shared" ca="1" si="404"/>
        <v>1.3507736525493101</v>
      </c>
      <c r="E5164" s="195">
        <f t="shared" ca="1" si="400"/>
        <v>331.1780328134634</v>
      </c>
      <c r="F5164" s="195">
        <f t="shared" ca="1" si="401"/>
        <v>308.8230592850561</v>
      </c>
      <c r="G5164" s="195">
        <f t="shared" ca="1" si="402"/>
        <v>81.178032813463403</v>
      </c>
      <c r="H5164" s="195">
        <f t="shared" ca="1" si="403"/>
        <v>58.823059285056104</v>
      </c>
      <c r="O5164" s="154"/>
      <c r="P5164" s="154"/>
    </row>
    <row r="5165" spans="3:16" hidden="1" outlineLevel="2">
      <c r="C5165" s="179">
        <v>5141</v>
      </c>
      <c r="D5165" s="195">
        <f t="shared" ca="1" si="404"/>
        <v>1.0411707678503861</v>
      </c>
      <c r="E5165" s="195">
        <f t="shared" ca="1" si="400"/>
        <v>309.39893104652964</v>
      </c>
      <c r="F5165" s="195">
        <f t="shared" ca="1" si="401"/>
        <v>293.94077637122757</v>
      </c>
      <c r="G5165" s="195">
        <f t="shared" ca="1" si="402"/>
        <v>59.39893104652964</v>
      </c>
      <c r="H5165" s="195">
        <f t="shared" ca="1" si="403"/>
        <v>43.940776371227571</v>
      </c>
      <c r="O5165" s="154"/>
      <c r="P5165" s="154"/>
    </row>
    <row r="5166" spans="3:16" hidden="1" outlineLevel="2">
      <c r="C5166" s="179">
        <v>5142</v>
      </c>
      <c r="D5166" s="195">
        <f t="shared" ca="1" si="404"/>
        <v>-0.6686100574538042</v>
      </c>
      <c r="E5166" s="195">
        <f t="shared" ca="1" si="400"/>
        <v>212.50506248416224</v>
      </c>
      <c r="F5166" s="195">
        <f t="shared" ca="1" si="401"/>
        <v>223.77054997883025</v>
      </c>
      <c r="G5166" s="195">
        <f t="shared" ca="1" si="402"/>
        <v>0</v>
      </c>
      <c r="H5166" s="195">
        <f t="shared" ca="1" si="403"/>
        <v>0</v>
      </c>
      <c r="O5166" s="154"/>
      <c r="P5166" s="154"/>
    </row>
    <row r="5167" spans="3:16" hidden="1" outlineLevel="2">
      <c r="C5167" s="179">
        <v>5143</v>
      </c>
      <c r="D5167" s="195">
        <f t="shared" ca="1" si="404"/>
        <v>0.79968876109996123</v>
      </c>
      <c r="E5167" s="195">
        <f t="shared" ca="1" si="400"/>
        <v>293.41092409035167</v>
      </c>
      <c r="F5167" s="195">
        <f t="shared" ca="1" si="401"/>
        <v>282.83262126145019</v>
      </c>
      <c r="G5167" s="195">
        <f t="shared" ca="1" si="402"/>
        <v>43.410924090351671</v>
      </c>
      <c r="H5167" s="195">
        <f t="shared" ca="1" si="403"/>
        <v>32.832621261450186</v>
      </c>
      <c r="O5167" s="154"/>
      <c r="P5167" s="154"/>
    </row>
    <row r="5168" spans="3:16" hidden="1" outlineLevel="2">
      <c r="C5168" s="179">
        <v>5144</v>
      </c>
      <c r="D5168" s="195">
        <f t="shared" ca="1" si="404"/>
        <v>-0.25937846634974726</v>
      </c>
      <c r="E5168" s="195">
        <f t="shared" ca="1" si="400"/>
        <v>232.49771858473576</v>
      </c>
      <c r="F5168" s="195">
        <f t="shared" ca="1" si="401"/>
        <v>238.86651967265058</v>
      </c>
      <c r="G5168" s="195">
        <f t="shared" ca="1" si="402"/>
        <v>0</v>
      </c>
      <c r="H5168" s="195">
        <f t="shared" ca="1" si="403"/>
        <v>0</v>
      </c>
      <c r="O5168" s="154"/>
      <c r="P5168" s="154"/>
    </row>
    <row r="5169" spans="3:16" hidden="1" outlineLevel="2">
      <c r="C5169" s="179">
        <v>5145</v>
      </c>
      <c r="D5169" s="195">
        <f t="shared" ca="1" si="404"/>
        <v>8.3459427252687374E-2</v>
      </c>
      <c r="E5169" s="195">
        <f t="shared" ca="1" si="400"/>
        <v>250.68753330101427</v>
      </c>
      <c r="F5169" s="195">
        <f t="shared" ca="1" si="401"/>
        <v>252.29448152581017</v>
      </c>
      <c r="G5169" s="195">
        <f t="shared" ca="1" si="402"/>
        <v>0.68753330101426968</v>
      </c>
      <c r="H5169" s="195">
        <f t="shared" ca="1" si="403"/>
        <v>2.2944815258101698</v>
      </c>
      <c r="O5169" s="154"/>
      <c r="P5169" s="154"/>
    </row>
    <row r="5170" spans="3:16" hidden="1" outlineLevel="2">
      <c r="C5170" s="179">
        <v>5146</v>
      </c>
      <c r="D5170" s="195">
        <f t="shared" ca="1" si="404"/>
        <v>1.2052296131936666</v>
      </c>
      <c r="E5170" s="195">
        <f t="shared" ca="1" si="400"/>
        <v>320.75506208960707</v>
      </c>
      <c r="F5170" s="195">
        <f t="shared" ca="1" si="401"/>
        <v>301.7353197118349</v>
      </c>
      <c r="G5170" s="195">
        <f t="shared" ca="1" si="402"/>
        <v>70.755062089607065</v>
      </c>
      <c r="H5170" s="195">
        <f t="shared" ca="1" si="403"/>
        <v>51.735319711834904</v>
      </c>
      <c r="O5170" s="154"/>
      <c r="P5170" s="154"/>
    </row>
    <row r="5171" spans="3:16" hidden="1" outlineLevel="2">
      <c r="C5171" s="179">
        <v>5147</v>
      </c>
      <c r="D5171" s="195">
        <f t="shared" ca="1" si="404"/>
        <v>1.3276774143722445</v>
      </c>
      <c r="E5171" s="195">
        <f t="shared" ca="1" si="400"/>
        <v>329.5016918034932</v>
      </c>
      <c r="F5171" s="195">
        <f t="shared" ca="1" si="401"/>
        <v>307.68729874034784</v>
      </c>
      <c r="G5171" s="195">
        <f t="shared" ca="1" si="402"/>
        <v>79.501691803493202</v>
      </c>
      <c r="H5171" s="195">
        <f t="shared" ca="1" si="403"/>
        <v>57.687298740347842</v>
      </c>
      <c r="O5171" s="154"/>
      <c r="P5171" s="154"/>
    </row>
    <row r="5172" spans="3:16" hidden="1" outlineLevel="2">
      <c r="C5172" s="179">
        <v>5148</v>
      </c>
      <c r="D5172" s="195">
        <f t="shared" ca="1" si="404"/>
        <v>0.38052446313423494</v>
      </c>
      <c r="E5172" s="195">
        <f t="shared" ca="1" si="400"/>
        <v>267.59566413438984</v>
      </c>
      <c r="F5172" s="195">
        <f t="shared" ca="1" si="401"/>
        <v>264.53856227796751</v>
      </c>
      <c r="G5172" s="195">
        <f t="shared" ca="1" si="402"/>
        <v>17.595664134389835</v>
      </c>
      <c r="H5172" s="195">
        <f t="shared" ca="1" si="403"/>
        <v>14.538562277967515</v>
      </c>
      <c r="O5172" s="154"/>
      <c r="P5172" s="154"/>
    </row>
    <row r="5173" spans="3:16" hidden="1" outlineLevel="2">
      <c r="C5173" s="179">
        <v>5149</v>
      </c>
      <c r="D5173" s="195">
        <f t="shared" ca="1" si="404"/>
        <v>-0.69867858942202199</v>
      </c>
      <c r="E5173" s="195">
        <f t="shared" ca="1" si="400"/>
        <v>211.10576911877843</v>
      </c>
      <c r="F5173" s="195">
        <f t="shared" ca="1" si="401"/>
        <v>222.69974691450085</v>
      </c>
      <c r="G5173" s="195">
        <f t="shared" ca="1" si="402"/>
        <v>0</v>
      </c>
      <c r="H5173" s="195">
        <f t="shared" ca="1" si="403"/>
        <v>0</v>
      </c>
      <c r="O5173" s="154"/>
      <c r="P5173" s="154"/>
    </row>
    <row r="5174" spans="3:16" hidden="1" outlineLevel="2">
      <c r="C5174" s="179">
        <v>5150</v>
      </c>
      <c r="D5174" s="195">
        <f t="shared" ca="1" si="404"/>
        <v>-0.9844226648580866</v>
      </c>
      <c r="E5174" s="195">
        <f t="shared" ca="1" si="400"/>
        <v>198.25950957941293</v>
      </c>
      <c r="F5174" s="195">
        <f t="shared" ca="1" si="401"/>
        <v>212.77608989112511</v>
      </c>
      <c r="G5174" s="195">
        <f t="shared" ca="1" si="402"/>
        <v>0</v>
      </c>
      <c r="H5174" s="195">
        <f t="shared" ca="1" si="403"/>
        <v>0</v>
      </c>
      <c r="O5174" s="154"/>
      <c r="P5174" s="154"/>
    </row>
    <row r="5175" spans="3:16" hidden="1" outlineLevel="2">
      <c r="C5175" s="179">
        <v>5151</v>
      </c>
      <c r="D5175" s="195">
        <f t="shared" ca="1" si="404"/>
        <v>2.0111785740733228E-2</v>
      </c>
      <c r="E5175" s="195">
        <f t="shared" ca="1" si="400"/>
        <v>247.2225160258063</v>
      </c>
      <c r="F5175" s="195">
        <f t="shared" ca="1" si="401"/>
        <v>249.75771052845991</v>
      </c>
      <c r="G5175" s="195">
        <f t="shared" ca="1" si="402"/>
        <v>0</v>
      </c>
      <c r="H5175" s="195">
        <f t="shared" ca="1" si="403"/>
        <v>0</v>
      </c>
      <c r="O5175" s="154"/>
      <c r="P5175" s="154"/>
    </row>
    <row r="5176" spans="3:16" hidden="1" outlineLevel="2">
      <c r="C5176" s="179">
        <v>5152</v>
      </c>
      <c r="D5176" s="195">
        <f t="shared" ca="1" si="404"/>
        <v>-1.1547443295654107</v>
      </c>
      <c r="E5176" s="195">
        <f t="shared" ca="1" si="400"/>
        <v>190.97728324917529</v>
      </c>
      <c r="F5176" s="195">
        <f t="shared" ca="1" si="401"/>
        <v>207.07258777208787</v>
      </c>
      <c r="G5176" s="195">
        <f t="shared" ca="1" si="402"/>
        <v>0</v>
      </c>
      <c r="H5176" s="195">
        <f t="shared" ca="1" si="403"/>
        <v>0</v>
      </c>
      <c r="O5176" s="154"/>
      <c r="P5176" s="154"/>
    </row>
    <row r="5177" spans="3:16" hidden="1" outlineLevel="2">
      <c r="C5177" s="179">
        <v>5153</v>
      </c>
      <c r="D5177" s="195">
        <f t="shared" ca="1" si="404"/>
        <v>0.38926455297741169</v>
      </c>
      <c r="E5177" s="195">
        <f t="shared" ca="1" si="400"/>
        <v>268.11003113692857</v>
      </c>
      <c r="F5177" s="195">
        <f t="shared" ca="1" si="401"/>
        <v>264.90766166473685</v>
      </c>
      <c r="G5177" s="195">
        <f t="shared" ca="1" si="402"/>
        <v>18.110031136928569</v>
      </c>
      <c r="H5177" s="195">
        <f t="shared" ca="1" si="403"/>
        <v>14.90766166473685</v>
      </c>
      <c r="O5177" s="154"/>
      <c r="P5177" s="154"/>
    </row>
    <row r="5178" spans="3:16" hidden="1" outlineLevel="2">
      <c r="C5178" s="179">
        <v>5154</v>
      </c>
      <c r="D5178" s="195">
        <f t="shared" ca="1" si="404"/>
        <v>-0.66041513535747021</v>
      </c>
      <c r="E5178" s="195">
        <f t="shared" ca="1" si="400"/>
        <v>212.8880337784833</v>
      </c>
      <c r="F5178" s="195">
        <f t="shared" ca="1" si="401"/>
        <v>224.06328002892013</v>
      </c>
      <c r="G5178" s="195">
        <f t="shared" ca="1" si="402"/>
        <v>0</v>
      </c>
      <c r="H5178" s="195">
        <f t="shared" ca="1" si="403"/>
        <v>0</v>
      </c>
      <c r="O5178" s="154"/>
      <c r="P5178" s="154"/>
    </row>
    <row r="5179" spans="3:16" hidden="1" outlineLevel="2">
      <c r="C5179" s="179">
        <v>5155</v>
      </c>
      <c r="D5179" s="195">
        <f t="shared" ca="1" si="404"/>
        <v>-0.40307371962380456</v>
      </c>
      <c r="E5179" s="195">
        <f t="shared" ca="1" si="400"/>
        <v>225.27194366381508</v>
      </c>
      <c r="F5179" s="195">
        <f t="shared" ca="1" si="401"/>
        <v>233.45318212282595</v>
      </c>
      <c r="G5179" s="195">
        <f t="shared" ca="1" si="402"/>
        <v>0</v>
      </c>
      <c r="H5179" s="195">
        <f t="shared" ca="1" si="403"/>
        <v>0</v>
      </c>
      <c r="O5179" s="154"/>
      <c r="P5179" s="154"/>
    </row>
    <row r="5180" spans="3:16" hidden="1" outlineLevel="2">
      <c r="C5180" s="179">
        <v>5156</v>
      </c>
      <c r="D5180" s="195">
        <f t="shared" ca="1" si="404"/>
        <v>0.54807141946171345</v>
      </c>
      <c r="E5180" s="195">
        <f t="shared" ca="1" si="400"/>
        <v>277.63014666893503</v>
      </c>
      <c r="F5180" s="195">
        <f t="shared" ca="1" si="401"/>
        <v>271.70458341068024</v>
      </c>
      <c r="G5180" s="195">
        <f t="shared" ca="1" si="402"/>
        <v>27.630146668935026</v>
      </c>
      <c r="H5180" s="195">
        <f t="shared" ca="1" si="403"/>
        <v>21.704583410680243</v>
      </c>
      <c r="O5180" s="154"/>
      <c r="P5180" s="154"/>
    </row>
    <row r="5181" spans="3:16" hidden="1" outlineLevel="2">
      <c r="C5181" s="179">
        <v>5157</v>
      </c>
      <c r="D5181" s="195">
        <f t="shared" ca="1" si="404"/>
        <v>2.4284284126255375</v>
      </c>
      <c r="E5181" s="195">
        <f t="shared" ca="1" si="400"/>
        <v>419.65533865348215</v>
      </c>
      <c r="F5181" s="195">
        <f t="shared" ca="1" si="401"/>
        <v>366.7513470307635</v>
      </c>
      <c r="G5181" s="195">
        <f t="shared" ca="1" si="402"/>
        <v>169.65533865348215</v>
      </c>
      <c r="H5181" s="195">
        <f t="shared" ca="1" si="403"/>
        <v>116.7513470307635</v>
      </c>
      <c r="O5181" s="154"/>
      <c r="P5181" s="154"/>
    </row>
    <row r="5182" spans="3:16" hidden="1" outlineLevel="2">
      <c r="C5182" s="179">
        <v>5158</v>
      </c>
      <c r="D5182" s="195">
        <f t="shared" ca="1" si="404"/>
        <v>-0.76862565327628374</v>
      </c>
      <c r="E5182" s="195">
        <f t="shared" ca="1" si="400"/>
        <v>207.88620029467157</v>
      </c>
      <c r="F5182" s="195">
        <f t="shared" ca="1" si="401"/>
        <v>220.22856868419851</v>
      </c>
      <c r="G5182" s="195">
        <f t="shared" ca="1" si="402"/>
        <v>0</v>
      </c>
      <c r="H5182" s="195">
        <f t="shared" ca="1" si="403"/>
        <v>0</v>
      </c>
      <c r="O5182" s="154"/>
      <c r="P5182" s="154"/>
    </row>
    <row r="5183" spans="3:16" hidden="1" outlineLevel="2">
      <c r="C5183" s="179">
        <v>5159</v>
      </c>
      <c r="D5183" s="195">
        <f t="shared" ca="1" si="404"/>
        <v>-0.30327872278131873</v>
      </c>
      <c r="E5183" s="195">
        <f t="shared" ca="1" si="400"/>
        <v>230.26592515327201</v>
      </c>
      <c r="F5183" s="195">
        <f t="shared" ca="1" si="401"/>
        <v>237.19951001154064</v>
      </c>
      <c r="G5183" s="195">
        <f t="shared" ca="1" si="402"/>
        <v>0</v>
      </c>
      <c r="H5183" s="195">
        <f t="shared" ca="1" si="403"/>
        <v>0</v>
      </c>
      <c r="O5183" s="154"/>
      <c r="P5183" s="154"/>
    </row>
    <row r="5184" spans="3:16" hidden="1" outlineLevel="2">
      <c r="C5184" s="179">
        <v>5160</v>
      </c>
      <c r="D5184" s="195">
        <f t="shared" ca="1" si="404"/>
        <v>-0.82841774512815458</v>
      </c>
      <c r="E5184" s="195">
        <f t="shared" ca="1" si="400"/>
        <v>205.17300608868592</v>
      </c>
      <c r="F5184" s="195">
        <f t="shared" ca="1" si="401"/>
        <v>218.13790857807868</v>
      </c>
      <c r="G5184" s="195">
        <f t="shared" ca="1" si="402"/>
        <v>0</v>
      </c>
      <c r="H5184" s="195">
        <f t="shared" ca="1" si="403"/>
        <v>0</v>
      </c>
      <c r="O5184" s="154"/>
      <c r="P5184" s="154"/>
    </row>
    <row r="5185" spans="3:16" hidden="1" outlineLevel="2">
      <c r="C5185" s="179">
        <v>5161</v>
      </c>
      <c r="D5185" s="195">
        <f t="shared" ca="1" si="404"/>
        <v>0.10903849842879851</v>
      </c>
      <c r="E5185" s="195">
        <f t="shared" ca="1" si="400"/>
        <v>252.10039464184277</v>
      </c>
      <c r="F5185" s="195">
        <f t="shared" ca="1" si="401"/>
        <v>253.32608915212609</v>
      </c>
      <c r="G5185" s="195">
        <f t="shared" ca="1" si="402"/>
        <v>2.1003946418427688</v>
      </c>
      <c r="H5185" s="195">
        <f t="shared" ca="1" si="403"/>
        <v>3.3260891521260874</v>
      </c>
      <c r="O5185" s="154"/>
      <c r="P5185" s="154"/>
    </row>
    <row r="5186" spans="3:16" hidden="1" outlineLevel="2">
      <c r="C5186" s="179">
        <v>5162</v>
      </c>
      <c r="D5186" s="195">
        <f t="shared" ca="1" si="404"/>
        <v>-9.7338736170453036E-2</v>
      </c>
      <c r="E5186" s="195">
        <f t="shared" ca="1" si="400"/>
        <v>240.92437398785054</v>
      </c>
      <c r="F5186" s="195">
        <f t="shared" ca="1" si="401"/>
        <v>245.12166975805357</v>
      </c>
      <c r="G5186" s="195">
        <f t="shared" ca="1" si="402"/>
        <v>0</v>
      </c>
      <c r="H5186" s="195">
        <f t="shared" ca="1" si="403"/>
        <v>0</v>
      </c>
      <c r="O5186" s="154"/>
      <c r="P5186" s="154"/>
    </row>
    <row r="5187" spans="3:16" hidden="1" outlineLevel="2">
      <c r="C5187" s="179">
        <v>5163</v>
      </c>
      <c r="D5187" s="195">
        <f t="shared" ca="1" si="404"/>
        <v>-0.37256318593132126</v>
      </c>
      <c r="E5187" s="195">
        <f t="shared" ca="1" si="400"/>
        <v>226.78715939341043</v>
      </c>
      <c r="F5187" s="195">
        <f t="shared" ca="1" si="401"/>
        <v>234.59223158384654</v>
      </c>
      <c r="G5187" s="195">
        <f t="shared" ca="1" si="402"/>
        <v>0</v>
      </c>
      <c r="H5187" s="195">
        <f t="shared" ca="1" si="403"/>
        <v>0</v>
      </c>
      <c r="O5187" s="154"/>
      <c r="P5187" s="154"/>
    </row>
    <row r="5188" spans="3:16" hidden="1" outlineLevel="2">
      <c r="C5188" s="179">
        <v>5164</v>
      </c>
      <c r="D5188" s="195">
        <f t="shared" ca="1" si="404"/>
        <v>-0.67623167114349481</v>
      </c>
      <c r="E5188" s="195">
        <f t="shared" ca="1" si="400"/>
        <v>212.14950182696219</v>
      </c>
      <c r="F5188" s="195">
        <f t="shared" ca="1" si="401"/>
        <v>223.49864227917541</v>
      </c>
      <c r="G5188" s="195">
        <f t="shared" ca="1" si="402"/>
        <v>0</v>
      </c>
      <c r="H5188" s="195">
        <f t="shared" ca="1" si="403"/>
        <v>0</v>
      </c>
      <c r="O5188" s="154"/>
      <c r="P5188" s="154"/>
    </row>
    <row r="5189" spans="3:16" hidden="1" outlineLevel="2">
      <c r="C5189" s="179">
        <v>5165</v>
      </c>
      <c r="D5189" s="195">
        <f t="shared" ca="1" si="404"/>
        <v>1.742928343311629E-2</v>
      </c>
      <c r="E5189" s="195">
        <f t="shared" ca="1" si="400"/>
        <v>247.07684901195799</v>
      </c>
      <c r="F5189" s="195">
        <f t="shared" ca="1" si="401"/>
        <v>249.6508538365126</v>
      </c>
      <c r="G5189" s="195">
        <f t="shared" ca="1" si="402"/>
        <v>0</v>
      </c>
      <c r="H5189" s="195">
        <f t="shared" ca="1" si="403"/>
        <v>0</v>
      </c>
      <c r="O5189" s="154"/>
      <c r="P5189" s="154"/>
    </row>
    <row r="5190" spans="3:16" hidden="1" outlineLevel="2">
      <c r="C5190" s="179">
        <v>5166</v>
      </c>
      <c r="D5190" s="195">
        <f t="shared" ca="1" si="404"/>
        <v>0.33536741412504173</v>
      </c>
      <c r="E5190" s="195">
        <f t="shared" ca="1" si="400"/>
        <v>264.95378464489124</v>
      </c>
      <c r="F5190" s="195">
        <f t="shared" ca="1" si="401"/>
        <v>262.63972899686922</v>
      </c>
      <c r="G5190" s="195">
        <f t="shared" ca="1" si="402"/>
        <v>14.953784644891243</v>
      </c>
      <c r="H5190" s="195">
        <f t="shared" ca="1" si="403"/>
        <v>12.639728996869223</v>
      </c>
      <c r="O5190" s="154"/>
      <c r="P5190" s="154"/>
    </row>
    <row r="5191" spans="3:16" hidden="1" outlineLevel="2">
      <c r="C5191" s="179">
        <v>5167</v>
      </c>
      <c r="D5191" s="195">
        <f t="shared" ca="1" si="404"/>
        <v>-0.75400415652176278</v>
      </c>
      <c r="E5191" s="195">
        <f t="shared" ca="1" si="400"/>
        <v>208.55512363575338</v>
      </c>
      <c r="F5191" s="195">
        <f t="shared" ca="1" si="401"/>
        <v>220.74285826643731</v>
      </c>
      <c r="G5191" s="195">
        <f t="shared" ca="1" si="402"/>
        <v>0</v>
      </c>
      <c r="H5191" s="195">
        <f t="shared" ca="1" si="403"/>
        <v>0</v>
      </c>
      <c r="O5191" s="154"/>
      <c r="P5191" s="154"/>
    </row>
    <row r="5192" spans="3:16" hidden="1" outlineLevel="2">
      <c r="C5192" s="179">
        <v>5168</v>
      </c>
      <c r="D5192" s="195">
        <f t="shared" ca="1" si="404"/>
        <v>-1.461915206661027</v>
      </c>
      <c r="E5192" s="195">
        <f t="shared" ca="1" si="400"/>
        <v>178.51349922571589</v>
      </c>
      <c r="F5192" s="195">
        <f t="shared" ca="1" si="401"/>
        <v>197.17017462686715</v>
      </c>
      <c r="G5192" s="195">
        <f t="shared" ca="1" si="402"/>
        <v>0</v>
      </c>
      <c r="H5192" s="195">
        <f t="shared" ca="1" si="403"/>
        <v>0</v>
      </c>
      <c r="O5192" s="154"/>
      <c r="P5192" s="154"/>
    </row>
    <row r="5193" spans="3:16" hidden="1" outlineLevel="2">
      <c r="C5193" s="179">
        <v>5169</v>
      </c>
      <c r="D5193" s="195">
        <f t="shared" ca="1" si="404"/>
        <v>1.1554027629945258</v>
      </c>
      <c r="E5193" s="195">
        <f t="shared" ca="1" si="400"/>
        <v>317.26267061744835</v>
      </c>
      <c r="F5193" s="195">
        <f t="shared" ca="1" si="401"/>
        <v>299.34640681793928</v>
      </c>
      <c r="G5193" s="195">
        <f t="shared" ca="1" si="402"/>
        <v>67.26267061744835</v>
      </c>
      <c r="H5193" s="195">
        <f t="shared" ca="1" si="403"/>
        <v>49.346406817939283</v>
      </c>
      <c r="O5193" s="154"/>
      <c r="P5193" s="154"/>
    </row>
    <row r="5194" spans="3:16" hidden="1" outlineLevel="2">
      <c r="C5194" s="179">
        <v>5170</v>
      </c>
      <c r="D5194" s="195">
        <f t="shared" ca="1" si="404"/>
        <v>0.84749284099498823</v>
      </c>
      <c r="E5194" s="195">
        <f t="shared" ca="1" si="400"/>
        <v>296.50895018716852</v>
      </c>
      <c r="F5194" s="195">
        <f t="shared" ca="1" si="401"/>
        <v>284.99776698386762</v>
      </c>
      <c r="G5194" s="195">
        <f t="shared" ca="1" si="402"/>
        <v>46.508950187168523</v>
      </c>
      <c r="H5194" s="195">
        <f t="shared" ca="1" si="403"/>
        <v>34.997766983867621</v>
      </c>
      <c r="O5194" s="154"/>
      <c r="P5194" s="154"/>
    </row>
    <row r="5195" spans="3:16" hidden="1" outlineLevel="2">
      <c r="C5195" s="179">
        <v>5171</v>
      </c>
      <c r="D5195" s="195">
        <f t="shared" ca="1" si="404"/>
        <v>-1.6183577654451351</v>
      </c>
      <c r="E5195" s="195">
        <f t="shared" ca="1" si="400"/>
        <v>172.48173377734861</v>
      </c>
      <c r="F5195" s="195">
        <f t="shared" ca="1" si="401"/>
        <v>192.31031506789208</v>
      </c>
      <c r="G5195" s="195">
        <f t="shared" ca="1" si="402"/>
        <v>0</v>
      </c>
      <c r="H5195" s="195">
        <f t="shared" ca="1" si="403"/>
        <v>0</v>
      </c>
      <c r="O5195" s="154"/>
      <c r="P5195" s="154"/>
    </row>
    <row r="5196" spans="3:16" hidden="1" outlineLevel="2">
      <c r="C5196" s="179">
        <v>5172</v>
      </c>
      <c r="D5196" s="195">
        <f t="shared" ca="1" si="404"/>
        <v>-0.25159320900980015</v>
      </c>
      <c r="E5196" s="195">
        <f t="shared" ca="1" si="400"/>
        <v>232.89575630461937</v>
      </c>
      <c r="F5196" s="195">
        <f t="shared" ca="1" si="401"/>
        <v>239.16336731823088</v>
      </c>
      <c r="G5196" s="195">
        <f t="shared" ca="1" si="402"/>
        <v>0</v>
      </c>
      <c r="H5196" s="195">
        <f t="shared" ca="1" si="403"/>
        <v>0</v>
      </c>
      <c r="O5196" s="154"/>
      <c r="P5196" s="154"/>
    </row>
    <row r="5197" spans="3:16" hidden="1" outlineLevel="2">
      <c r="C5197" s="179">
        <v>5173</v>
      </c>
      <c r="D5197" s="195">
        <f t="shared" ca="1" si="404"/>
        <v>1.3956754847259947</v>
      </c>
      <c r="E5197" s="195">
        <f t="shared" ca="1" si="400"/>
        <v>334.46148510462461</v>
      </c>
      <c r="F5197" s="195">
        <f t="shared" ca="1" si="401"/>
        <v>311.04312480544053</v>
      </c>
      <c r="G5197" s="195">
        <f t="shared" ca="1" si="402"/>
        <v>84.461485104624614</v>
      </c>
      <c r="H5197" s="195">
        <f t="shared" ca="1" si="403"/>
        <v>61.043124805440527</v>
      </c>
      <c r="O5197" s="154"/>
      <c r="P5197" s="154"/>
    </row>
    <row r="5198" spans="3:16" hidden="1" outlineLevel="2">
      <c r="C5198" s="179">
        <v>5174</v>
      </c>
      <c r="D5198" s="195">
        <f t="shared" ca="1" si="404"/>
        <v>-0.38014224775075067</v>
      </c>
      <c r="E5198" s="195">
        <f t="shared" ca="1" si="400"/>
        <v>226.40981888721927</v>
      </c>
      <c r="F5198" s="195">
        <f t="shared" ca="1" si="401"/>
        <v>234.30876478850143</v>
      </c>
      <c r="G5198" s="195">
        <f t="shared" ca="1" si="402"/>
        <v>0</v>
      </c>
      <c r="H5198" s="195">
        <f t="shared" ca="1" si="403"/>
        <v>0</v>
      </c>
      <c r="O5198" s="154"/>
      <c r="P5198" s="154"/>
    </row>
    <row r="5199" spans="3:16" hidden="1" outlineLevel="2">
      <c r="C5199" s="179">
        <v>5175</v>
      </c>
      <c r="D5199" s="195">
        <f t="shared" ca="1" si="404"/>
        <v>1.1333241851210019</v>
      </c>
      <c r="E5199" s="195">
        <f t="shared" ca="1" si="400"/>
        <v>315.72735317814443</v>
      </c>
      <c r="F5199" s="195">
        <f t="shared" ca="1" si="401"/>
        <v>298.29392116497996</v>
      </c>
      <c r="G5199" s="195">
        <f t="shared" ca="1" si="402"/>
        <v>65.727353178144426</v>
      </c>
      <c r="H5199" s="195">
        <f t="shared" ca="1" si="403"/>
        <v>48.293921164979963</v>
      </c>
      <c r="O5199" s="154"/>
      <c r="P5199" s="154"/>
    </row>
    <row r="5200" spans="3:16" hidden="1" outlineLevel="2">
      <c r="C5200" s="179">
        <v>5176</v>
      </c>
      <c r="D5200" s="195">
        <f t="shared" ca="1" si="404"/>
        <v>0.5556986319998245</v>
      </c>
      <c r="E5200" s="195">
        <f t="shared" ca="1" si="400"/>
        <v>278.09579439869856</v>
      </c>
      <c r="F5200" s="195">
        <f t="shared" ca="1" si="401"/>
        <v>272.03538127072028</v>
      </c>
      <c r="G5200" s="195">
        <f t="shared" ca="1" si="402"/>
        <v>28.095794398698558</v>
      </c>
      <c r="H5200" s="195">
        <f t="shared" ca="1" si="403"/>
        <v>22.035381270720279</v>
      </c>
      <c r="O5200" s="154"/>
      <c r="P5200" s="154"/>
    </row>
    <row r="5201" spans="3:16" hidden="1" outlineLevel="2">
      <c r="C5201" s="179">
        <v>5177</v>
      </c>
      <c r="D5201" s="195">
        <f t="shared" ca="1" si="404"/>
        <v>-2.2526511069484192</v>
      </c>
      <c r="E5201" s="195">
        <f t="shared" ca="1" si="400"/>
        <v>150.04378347073344</v>
      </c>
      <c r="F5201" s="195">
        <f t="shared" ca="1" si="401"/>
        <v>173.80309880684638</v>
      </c>
      <c r="G5201" s="195">
        <f t="shared" ca="1" si="402"/>
        <v>0</v>
      </c>
      <c r="H5201" s="195">
        <f t="shared" ca="1" si="403"/>
        <v>0</v>
      </c>
      <c r="O5201" s="154"/>
      <c r="P5201" s="154"/>
    </row>
    <row r="5202" spans="3:16" hidden="1" outlineLevel="2">
      <c r="C5202" s="179">
        <v>5178</v>
      </c>
      <c r="D5202" s="195">
        <f t="shared" ca="1" si="404"/>
        <v>0.19820101332099366</v>
      </c>
      <c r="E5202" s="195">
        <f t="shared" ca="1" si="400"/>
        <v>257.0878365551963</v>
      </c>
      <c r="F5202" s="195">
        <f t="shared" ca="1" si="401"/>
        <v>256.95511617423222</v>
      </c>
      <c r="G5202" s="195">
        <f t="shared" ca="1" si="402"/>
        <v>7.0878365551963043</v>
      </c>
      <c r="H5202" s="195">
        <f t="shared" ca="1" si="403"/>
        <v>6.9551161742322165</v>
      </c>
      <c r="O5202" s="154"/>
      <c r="P5202" s="154"/>
    </row>
    <row r="5203" spans="3:16" hidden="1" outlineLevel="2">
      <c r="C5203" s="179">
        <v>5179</v>
      </c>
      <c r="D5203" s="195">
        <f t="shared" ca="1" si="404"/>
        <v>-1.0507722666740378</v>
      </c>
      <c r="E5203" s="195">
        <f t="shared" ca="1" si="400"/>
        <v>195.39023784631289</v>
      </c>
      <c r="F5203" s="195">
        <f t="shared" ca="1" si="401"/>
        <v>210.53581972517512</v>
      </c>
      <c r="G5203" s="195">
        <f t="shared" ca="1" si="402"/>
        <v>0</v>
      </c>
      <c r="H5203" s="195">
        <f t="shared" ca="1" si="403"/>
        <v>0</v>
      </c>
      <c r="O5203" s="154"/>
      <c r="P5203" s="154"/>
    </row>
    <row r="5204" spans="3:16" hidden="1" outlineLevel="2">
      <c r="C5204" s="179">
        <v>5180</v>
      </c>
      <c r="D5204" s="195">
        <f t="shared" ca="1" si="404"/>
        <v>0.29079328690933565</v>
      </c>
      <c r="E5204" s="195">
        <f t="shared" ca="1" si="400"/>
        <v>262.37158914914795</v>
      </c>
      <c r="F5204" s="195">
        <f t="shared" ca="1" si="401"/>
        <v>260.77877459644117</v>
      </c>
      <c r="G5204" s="195">
        <f t="shared" ca="1" si="402"/>
        <v>12.371589149147951</v>
      </c>
      <c r="H5204" s="195">
        <f t="shared" ca="1" si="403"/>
        <v>10.778774596441167</v>
      </c>
      <c r="O5204" s="154"/>
      <c r="P5204" s="154"/>
    </row>
    <row r="5205" spans="3:16" hidden="1" outlineLevel="2">
      <c r="C5205" s="179">
        <v>5181</v>
      </c>
      <c r="D5205" s="195">
        <f t="shared" ca="1" si="404"/>
        <v>-0.8263459975665971</v>
      </c>
      <c r="E5205" s="195">
        <f t="shared" ca="1" si="400"/>
        <v>205.26642116541487</v>
      </c>
      <c r="F5205" s="195">
        <f t="shared" ca="1" si="401"/>
        <v>218.21001523952771</v>
      </c>
      <c r="G5205" s="195">
        <f t="shared" ca="1" si="402"/>
        <v>0</v>
      </c>
      <c r="H5205" s="195">
        <f t="shared" ca="1" si="403"/>
        <v>0</v>
      </c>
      <c r="O5205" s="154"/>
      <c r="P5205" s="154"/>
    </row>
    <row r="5206" spans="3:16" hidden="1" outlineLevel="2">
      <c r="C5206" s="179">
        <v>5182</v>
      </c>
      <c r="D5206" s="195">
        <f t="shared" ca="1" si="404"/>
        <v>0.79151504453833177</v>
      </c>
      <c r="E5206" s="195">
        <f t="shared" ca="1" si="400"/>
        <v>292.88446211783383</v>
      </c>
      <c r="F5206" s="195">
        <f t="shared" ca="1" si="401"/>
        <v>282.46406686597936</v>
      </c>
      <c r="G5206" s="195">
        <f t="shared" ca="1" si="402"/>
        <v>42.884462117833834</v>
      </c>
      <c r="H5206" s="195">
        <f t="shared" ca="1" si="403"/>
        <v>32.464066865979362</v>
      </c>
      <c r="O5206" s="154"/>
      <c r="P5206" s="154"/>
    </row>
    <row r="5207" spans="3:16" hidden="1" outlineLevel="2">
      <c r="C5207" s="179">
        <v>5183</v>
      </c>
      <c r="D5207" s="195">
        <f t="shared" ca="1" si="404"/>
        <v>0.31714836867452068</v>
      </c>
      <c r="E5207" s="195">
        <f t="shared" ca="1" si="400"/>
        <v>263.89529195558669</v>
      </c>
      <c r="F5207" s="195">
        <f t="shared" ca="1" si="401"/>
        <v>261.87749080382179</v>
      </c>
      <c r="G5207" s="195">
        <f t="shared" ca="1" si="402"/>
        <v>13.895291955586686</v>
      </c>
      <c r="H5207" s="195">
        <f t="shared" ca="1" si="403"/>
        <v>11.877490803821786</v>
      </c>
      <c r="O5207" s="154"/>
      <c r="P5207" s="154"/>
    </row>
    <row r="5208" spans="3:16" hidden="1" outlineLevel="2">
      <c r="C5208" s="179">
        <v>5184</v>
      </c>
      <c r="D5208" s="195">
        <f t="shared" ca="1" si="404"/>
        <v>-0.94344785256864361</v>
      </c>
      <c r="E5208" s="195">
        <f t="shared" ca="1" si="400"/>
        <v>200.05246078603165</v>
      </c>
      <c r="F5208" s="195">
        <f t="shared" ca="1" si="401"/>
        <v>214.17147991602903</v>
      </c>
      <c r="G5208" s="195">
        <f t="shared" ca="1" si="402"/>
        <v>0</v>
      </c>
      <c r="H5208" s="195">
        <f t="shared" ca="1" si="403"/>
        <v>0</v>
      </c>
      <c r="O5208" s="154"/>
      <c r="P5208" s="154"/>
    </row>
    <row r="5209" spans="3:16" hidden="1" outlineLevel="2">
      <c r="C5209" s="179">
        <v>5185</v>
      </c>
      <c r="D5209" s="195">
        <f t="shared" ca="1" si="404"/>
        <v>0.80782741325565488</v>
      </c>
      <c r="E5209" s="195">
        <f t="shared" ref="E5209:E5272" ca="1" si="405">$H$9 * EXP(($H$17 - $H$18 - ($H$11^2)/2)*$H$14 + $H$11*SQRT($H$14)*D5209)</f>
        <v>293.93606783112625</v>
      </c>
      <c r="F5209" s="195">
        <f t="shared" ref="F5209:F5272" ca="1" si="406">$H$9 * EXP(($H$17 - $H$18 - ($H$12^2)/2)*$H$14 + $H$12*SQRT($H$14)*D5209)</f>
        <v>283.20007238909466</v>
      </c>
      <c r="G5209" s="195">
        <f t="shared" ref="G5209:G5272" ca="1" si="407">MAX(E5209-$H$16, 0)</f>
        <v>43.936067831126252</v>
      </c>
      <c r="H5209" s="195">
        <f t="shared" ref="H5209:H5272" ca="1" si="408">MAX(F5209-$H$16, 0)</f>
        <v>33.200072389094657</v>
      </c>
      <c r="O5209" s="154"/>
      <c r="P5209" s="154"/>
    </row>
    <row r="5210" spans="3:16" hidden="1" outlineLevel="2">
      <c r="C5210" s="179">
        <v>5186</v>
      </c>
      <c r="D5210" s="195">
        <f t="shared" ref="D5210:D5273" ca="1" si="409">_xlfn.NORM.S.INV(RAND())</f>
        <v>-0.61808162081165285</v>
      </c>
      <c r="E5210" s="195">
        <f t="shared" ca="1" si="405"/>
        <v>214.87741479853347</v>
      </c>
      <c r="F5210" s="195">
        <f t="shared" ca="1" si="406"/>
        <v>225.58158128395641</v>
      </c>
      <c r="G5210" s="195">
        <f t="shared" ca="1" si="407"/>
        <v>0</v>
      </c>
      <c r="H5210" s="195">
        <f t="shared" ca="1" si="408"/>
        <v>0</v>
      </c>
      <c r="O5210" s="154"/>
      <c r="P5210" s="154"/>
    </row>
    <row r="5211" spans="3:16" hidden="1" outlineLevel="2">
      <c r="C5211" s="179">
        <v>5187</v>
      </c>
      <c r="D5211" s="195">
        <f t="shared" ca="1" si="409"/>
        <v>0.89688552413596334</v>
      </c>
      <c r="E5211" s="195">
        <f t="shared" ca="1" si="405"/>
        <v>299.74429209485561</v>
      </c>
      <c r="F5211" s="195">
        <f t="shared" ca="1" si="406"/>
        <v>287.25227532864511</v>
      </c>
      <c r="G5211" s="195">
        <f t="shared" ca="1" si="407"/>
        <v>49.744292094855609</v>
      </c>
      <c r="H5211" s="195">
        <f t="shared" ca="1" si="408"/>
        <v>37.252275328645112</v>
      </c>
      <c r="O5211" s="154"/>
      <c r="P5211" s="154"/>
    </row>
    <row r="5212" spans="3:16" hidden="1" outlineLevel="2">
      <c r="C5212" s="179">
        <v>5188</v>
      </c>
      <c r="D5212" s="195">
        <f t="shared" ca="1" si="409"/>
        <v>-1.6056363318379852</v>
      </c>
      <c r="E5212" s="195">
        <f t="shared" ca="1" si="405"/>
        <v>172.96451161233327</v>
      </c>
      <c r="F5212" s="195">
        <f t="shared" ca="1" si="406"/>
        <v>192.70098953623358</v>
      </c>
      <c r="G5212" s="195">
        <f t="shared" ca="1" si="407"/>
        <v>0</v>
      </c>
      <c r="H5212" s="195">
        <f t="shared" ca="1" si="408"/>
        <v>0</v>
      </c>
      <c r="O5212" s="154"/>
      <c r="P5212" s="154"/>
    </row>
    <row r="5213" spans="3:16" hidden="1" outlineLevel="2">
      <c r="C5213" s="179">
        <v>5189</v>
      </c>
      <c r="D5213" s="195">
        <f t="shared" ca="1" si="409"/>
        <v>-9.6672636421624797E-2</v>
      </c>
      <c r="E5213" s="195">
        <f t="shared" ca="1" si="405"/>
        <v>240.9596364682935</v>
      </c>
      <c r="F5213" s="195">
        <f t="shared" ca="1" si="406"/>
        <v>245.14771807624152</v>
      </c>
      <c r="G5213" s="195">
        <f t="shared" ca="1" si="407"/>
        <v>0</v>
      </c>
      <c r="H5213" s="195">
        <f t="shared" ca="1" si="408"/>
        <v>0</v>
      </c>
      <c r="O5213" s="154"/>
      <c r="P5213" s="154"/>
    </row>
    <row r="5214" spans="3:16" hidden="1" outlineLevel="2">
      <c r="C5214" s="179">
        <v>5190</v>
      </c>
      <c r="D5214" s="195">
        <f t="shared" ca="1" si="409"/>
        <v>-0.88293278428695599</v>
      </c>
      <c r="E5214" s="195">
        <f t="shared" ca="1" si="405"/>
        <v>202.73014221732723</v>
      </c>
      <c r="F5214" s="195">
        <f t="shared" ca="1" si="406"/>
        <v>216.24906486049957</v>
      </c>
      <c r="G5214" s="195">
        <f t="shared" ca="1" si="407"/>
        <v>0</v>
      </c>
      <c r="H5214" s="195">
        <f t="shared" ca="1" si="408"/>
        <v>0</v>
      </c>
      <c r="O5214" s="154"/>
      <c r="P5214" s="154"/>
    </row>
    <row r="5215" spans="3:16" hidden="1" outlineLevel="2">
      <c r="C5215" s="179">
        <v>5191</v>
      </c>
      <c r="D5215" s="195">
        <f t="shared" ca="1" si="409"/>
        <v>-0.54506630891598473</v>
      </c>
      <c r="E5215" s="195">
        <f t="shared" ca="1" si="405"/>
        <v>218.35240872099018</v>
      </c>
      <c r="F5215" s="195">
        <f t="shared" ca="1" si="406"/>
        <v>228.22450723088576</v>
      </c>
      <c r="G5215" s="195">
        <f t="shared" ca="1" si="407"/>
        <v>0</v>
      </c>
      <c r="H5215" s="195">
        <f t="shared" ca="1" si="408"/>
        <v>0</v>
      </c>
      <c r="O5215" s="154"/>
      <c r="P5215" s="154"/>
    </row>
    <row r="5216" spans="3:16" hidden="1" outlineLevel="2">
      <c r="C5216" s="179">
        <v>5192</v>
      </c>
      <c r="D5216" s="195">
        <f t="shared" ca="1" si="409"/>
        <v>1.2956173369070041</v>
      </c>
      <c r="E5216" s="195">
        <f t="shared" ca="1" si="405"/>
        <v>327.18880394917062</v>
      </c>
      <c r="F5216" s="195">
        <f t="shared" ca="1" si="406"/>
        <v>306.11766019412528</v>
      </c>
      <c r="G5216" s="195">
        <f t="shared" ca="1" si="407"/>
        <v>77.188803949170619</v>
      </c>
      <c r="H5216" s="195">
        <f t="shared" ca="1" si="408"/>
        <v>56.117660194125278</v>
      </c>
      <c r="O5216" s="154"/>
      <c r="P5216" s="154"/>
    </row>
    <row r="5217" spans="3:16" hidden="1" outlineLevel="2">
      <c r="C5217" s="179">
        <v>5193</v>
      </c>
      <c r="D5217" s="195">
        <f t="shared" ca="1" si="409"/>
        <v>-1.8781206322883717</v>
      </c>
      <c r="E5217" s="195">
        <f t="shared" ca="1" si="405"/>
        <v>162.91317049338028</v>
      </c>
      <c r="F5217" s="195">
        <f t="shared" ca="1" si="406"/>
        <v>184.50396678773686</v>
      </c>
      <c r="G5217" s="195">
        <f t="shared" ca="1" si="407"/>
        <v>0</v>
      </c>
      <c r="H5217" s="195">
        <f t="shared" ca="1" si="408"/>
        <v>0</v>
      </c>
      <c r="O5217" s="154"/>
      <c r="P5217" s="154"/>
    </row>
    <row r="5218" spans="3:16" hidden="1" outlineLevel="2">
      <c r="C5218" s="179">
        <v>5194</v>
      </c>
      <c r="D5218" s="195">
        <f t="shared" ca="1" si="409"/>
        <v>-1.6748611652874217</v>
      </c>
      <c r="E5218" s="195">
        <f t="shared" ca="1" si="405"/>
        <v>170.35366464229656</v>
      </c>
      <c r="F5218" s="195">
        <f t="shared" ca="1" si="406"/>
        <v>190.58464830166906</v>
      </c>
      <c r="G5218" s="195">
        <f t="shared" ca="1" si="407"/>
        <v>0</v>
      </c>
      <c r="H5218" s="195">
        <f t="shared" ca="1" si="408"/>
        <v>0</v>
      </c>
      <c r="O5218" s="154"/>
      <c r="P5218" s="154"/>
    </row>
    <row r="5219" spans="3:16" hidden="1" outlineLevel="2">
      <c r="C5219" s="179">
        <v>5195</v>
      </c>
      <c r="D5219" s="195">
        <f t="shared" ca="1" si="409"/>
        <v>1.9265252949976552</v>
      </c>
      <c r="E5219" s="195">
        <f t="shared" ca="1" si="405"/>
        <v>375.83783593235751</v>
      </c>
      <c r="F5219" s="195">
        <f t="shared" ca="1" si="406"/>
        <v>338.53135790476568</v>
      </c>
      <c r="G5219" s="195">
        <f t="shared" ca="1" si="407"/>
        <v>125.83783593235751</v>
      </c>
      <c r="H5219" s="195">
        <f t="shared" ca="1" si="408"/>
        <v>88.531357904765684</v>
      </c>
      <c r="O5219" s="154"/>
      <c r="P5219" s="154"/>
    </row>
    <row r="5220" spans="3:16" hidden="1" outlineLevel="2">
      <c r="C5220" s="179">
        <v>5196</v>
      </c>
      <c r="D5220" s="195">
        <f t="shared" ca="1" si="409"/>
        <v>0.21862659238489579</v>
      </c>
      <c r="E5220" s="195">
        <f t="shared" ca="1" si="405"/>
        <v>258.24419335407583</v>
      </c>
      <c r="F5220" s="195">
        <f t="shared" ca="1" si="406"/>
        <v>257.79375514188797</v>
      </c>
      <c r="G5220" s="195">
        <f t="shared" ca="1" si="407"/>
        <v>8.2441933540758328</v>
      </c>
      <c r="H5220" s="195">
        <f t="shared" ca="1" si="408"/>
        <v>7.7937551418879707</v>
      </c>
      <c r="O5220" s="154"/>
      <c r="P5220" s="154"/>
    </row>
    <row r="5221" spans="3:16" hidden="1" outlineLevel="2">
      <c r="C5221" s="179">
        <v>5197</v>
      </c>
      <c r="D5221" s="195">
        <f t="shared" ca="1" si="409"/>
        <v>0.28279866070239013</v>
      </c>
      <c r="E5221" s="195">
        <f t="shared" ca="1" si="405"/>
        <v>261.91112622791258</v>
      </c>
      <c r="F5221" s="195">
        <f t="shared" ca="1" si="406"/>
        <v>260.44639900090192</v>
      </c>
      <c r="G5221" s="195">
        <f t="shared" ca="1" si="407"/>
        <v>11.911126227912575</v>
      </c>
      <c r="H5221" s="195">
        <f t="shared" ca="1" si="408"/>
        <v>10.44639900090192</v>
      </c>
      <c r="O5221" s="154"/>
      <c r="P5221" s="154"/>
    </row>
    <row r="5222" spans="3:16" hidden="1" outlineLevel="2">
      <c r="C5222" s="179">
        <v>5198</v>
      </c>
      <c r="D5222" s="195">
        <f t="shared" ca="1" si="409"/>
        <v>-0.64756568410427595</v>
      </c>
      <c r="E5222" s="195">
        <f t="shared" ca="1" si="405"/>
        <v>213.4899140396611</v>
      </c>
      <c r="F5222" s="195">
        <f t="shared" ca="1" si="406"/>
        <v>224.52304523443215</v>
      </c>
      <c r="G5222" s="195">
        <f t="shared" ca="1" si="407"/>
        <v>0</v>
      </c>
      <c r="H5222" s="195">
        <f t="shared" ca="1" si="408"/>
        <v>0</v>
      </c>
      <c r="O5222" s="154"/>
      <c r="P5222" s="154"/>
    </row>
    <row r="5223" spans="3:16" hidden="1" outlineLevel="2">
      <c r="C5223" s="179">
        <v>5199</v>
      </c>
      <c r="D5223" s="195">
        <f t="shared" ca="1" si="409"/>
        <v>0.96068618739228184</v>
      </c>
      <c r="E5223" s="195">
        <f t="shared" ca="1" si="405"/>
        <v>303.97569823017176</v>
      </c>
      <c r="F5223" s="195">
        <f t="shared" ca="1" si="406"/>
        <v>290.19084708018374</v>
      </c>
      <c r="G5223" s="195">
        <f t="shared" ca="1" si="407"/>
        <v>53.975698230171758</v>
      </c>
      <c r="H5223" s="195">
        <f t="shared" ca="1" si="408"/>
        <v>40.190847080183744</v>
      </c>
      <c r="O5223" s="154"/>
      <c r="P5223" s="154"/>
    </row>
    <row r="5224" spans="3:16" hidden="1" outlineLevel="2">
      <c r="C5224" s="179">
        <v>5200</v>
      </c>
      <c r="D5224" s="195">
        <f t="shared" ca="1" si="409"/>
        <v>-1.2647438476974253</v>
      </c>
      <c r="E5224" s="195">
        <f t="shared" ca="1" si="405"/>
        <v>186.41695626749291</v>
      </c>
      <c r="F5224" s="195">
        <f t="shared" ca="1" si="406"/>
        <v>203.47058440867053</v>
      </c>
      <c r="G5224" s="195">
        <f t="shared" ca="1" si="407"/>
        <v>0</v>
      </c>
      <c r="H5224" s="195">
        <f t="shared" ca="1" si="408"/>
        <v>0</v>
      </c>
      <c r="O5224" s="154"/>
      <c r="P5224" s="154"/>
    </row>
    <row r="5225" spans="3:16" hidden="1" outlineLevel="2">
      <c r="C5225" s="179">
        <v>5201</v>
      </c>
      <c r="D5225" s="195">
        <f t="shared" ca="1" si="409"/>
        <v>-0.75600296588829363</v>
      </c>
      <c r="E5225" s="195">
        <f t="shared" ca="1" si="405"/>
        <v>208.46355263775939</v>
      </c>
      <c r="F5225" s="195">
        <f t="shared" ca="1" si="406"/>
        <v>220.67248228956879</v>
      </c>
      <c r="G5225" s="195">
        <f t="shared" ca="1" si="407"/>
        <v>0</v>
      </c>
      <c r="H5225" s="195">
        <f t="shared" ca="1" si="408"/>
        <v>0</v>
      </c>
      <c r="O5225" s="154"/>
      <c r="P5225" s="154"/>
    </row>
    <row r="5226" spans="3:16" hidden="1" outlineLevel="2">
      <c r="C5226" s="179">
        <v>5202</v>
      </c>
      <c r="D5226" s="195">
        <f t="shared" ca="1" si="409"/>
        <v>-1.042943196063973</v>
      </c>
      <c r="E5226" s="195">
        <f t="shared" ca="1" si="405"/>
        <v>195.72663144578189</v>
      </c>
      <c r="F5226" s="195">
        <f t="shared" ca="1" si="406"/>
        <v>210.79893319251332</v>
      </c>
      <c r="G5226" s="195">
        <f t="shared" ca="1" si="407"/>
        <v>0</v>
      </c>
      <c r="H5226" s="195">
        <f t="shared" ca="1" si="408"/>
        <v>0</v>
      </c>
      <c r="O5226" s="154"/>
      <c r="P5226" s="154"/>
    </row>
    <row r="5227" spans="3:16" hidden="1" outlineLevel="2">
      <c r="C5227" s="179">
        <v>5203</v>
      </c>
      <c r="D5227" s="195">
        <f t="shared" ca="1" si="409"/>
        <v>2.4345186910534959</v>
      </c>
      <c r="E5227" s="195">
        <f t="shared" ca="1" si="405"/>
        <v>420.21726781732571</v>
      </c>
      <c r="F5227" s="195">
        <f t="shared" ca="1" si="406"/>
        <v>367.10784371342987</v>
      </c>
      <c r="G5227" s="195">
        <f t="shared" ca="1" si="407"/>
        <v>170.21726781732571</v>
      </c>
      <c r="H5227" s="195">
        <f t="shared" ca="1" si="408"/>
        <v>117.10784371342987</v>
      </c>
      <c r="O5227" s="154"/>
      <c r="P5227" s="154"/>
    </row>
    <row r="5228" spans="3:16" hidden="1" outlineLevel="2">
      <c r="C5228" s="179">
        <v>5204</v>
      </c>
      <c r="D5228" s="195">
        <f t="shared" ca="1" si="409"/>
        <v>-1.1187197895312011</v>
      </c>
      <c r="E5228" s="195">
        <f t="shared" ca="1" si="405"/>
        <v>192.49489650829176</v>
      </c>
      <c r="F5228" s="195">
        <f t="shared" ca="1" si="406"/>
        <v>208.26604048259043</v>
      </c>
      <c r="G5228" s="195">
        <f t="shared" ca="1" si="407"/>
        <v>0</v>
      </c>
      <c r="H5228" s="195">
        <f t="shared" ca="1" si="408"/>
        <v>0</v>
      </c>
      <c r="O5228" s="154"/>
      <c r="P5228" s="154"/>
    </row>
    <row r="5229" spans="3:16" hidden="1" outlineLevel="2">
      <c r="C5229" s="179">
        <v>5205</v>
      </c>
      <c r="D5229" s="195">
        <f t="shared" ca="1" si="409"/>
        <v>2.1771142577586731</v>
      </c>
      <c r="E5229" s="195">
        <f t="shared" ca="1" si="405"/>
        <v>397.11109963946262</v>
      </c>
      <c r="F5229" s="195">
        <f t="shared" ca="1" si="406"/>
        <v>352.33857138558739</v>
      </c>
      <c r="G5229" s="195">
        <f t="shared" ca="1" si="407"/>
        <v>147.11109963946262</v>
      </c>
      <c r="H5229" s="195">
        <f t="shared" ca="1" si="408"/>
        <v>102.33857138558739</v>
      </c>
      <c r="O5229" s="154"/>
      <c r="P5229" s="154"/>
    </row>
    <row r="5230" spans="3:16" hidden="1" outlineLevel="2">
      <c r="C5230" s="179">
        <v>5206</v>
      </c>
      <c r="D5230" s="195">
        <f t="shared" ca="1" si="409"/>
        <v>0.57677907782795534</v>
      </c>
      <c r="E5230" s="195">
        <f t="shared" ca="1" si="405"/>
        <v>279.38683955152072</v>
      </c>
      <c r="F5230" s="195">
        <f t="shared" ca="1" si="406"/>
        <v>272.95175213643279</v>
      </c>
      <c r="G5230" s="195">
        <f t="shared" ca="1" si="407"/>
        <v>29.386839551520723</v>
      </c>
      <c r="H5230" s="195">
        <f t="shared" ca="1" si="408"/>
        <v>22.951752136432788</v>
      </c>
      <c r="O5230" s="154"/>
      <c r="P5230" s="154"/>
    </row>
    <row r="5231" spans="3:16" hidden="1" outlineLevel="2">
      <c r="C5231" s="179">
        <v>5207</v>
      </c>
      <c r="D5231" s="195">
        <f t="shared" ca="1" si="409"/>
        <v>0.42154427729254751</v>
      </c>
      <c r="E5231" s="195">
        <f t="shared" ca="1" si="405"/>
        <v>270.01832364768899</v>
      </c>
      <c r="F5231" s="195">
        <f t="shared" ca="1" si="406"/>
        <v>266.27532326736366</v>
      </c>
      <c r="G5231" s="195">
        <f t="shared" ca="1" si="407"/>
        <v>20.018323647688987</v>
      </c>
      <c r="H5231" s="195">
        <f t="shared" ca="1" si="408"/>
        <v>16.27532326736366</v>
      </c>
      <c r="O5231" s="154"/>
      <c r="P5231" s="154"/>
    </row>
    <row r="5232" spans="3:16" hidden="1" outlineLevel="2">
      <c r="C5232" s="179">
        <v>5208</v>
      </c>
      <c r="D5232" s="195">
        <f t="shared" ca="1" si="409"/>
        <v>-0.30722848189022361</v>
      </c>
      <c r="E5232" s="195">
        <f t="shared" ca="1" si="405"/>
        <v>230.06618153081695</v>
      </c>
      <c r="F5232" s="195">
        <f t="shared" ca="1" si="406"/>
        <v>237.05009878942144</v>
      </c>
      <c r="G5232" s="195">
        <f t="shared" ca="1" si="407"/>
        <v>0</v>
      </c>
      <c r="H5232" s="195">
        <f t="shared" ca="1" si="408"/>
        <v>0</v>
      </c>
      <c r="O5232" s="154"/>
      <c r="P5232" s="154"/>
    </row>
    <row r="5233" spans="3:16" hidden="1" outlineLevel="2">
      <c r="C5233" s="179">
        <v>5209</v>
      </c>
      <c r="D5233" s="195">
        <f t="shared" ca="1" si="409"/>
        <v>-1.185061011701966</v>
      </c>
      <c r="E5233" s="195">
        <f t="shared" ca="1" si="405"/>
        <v>189.70940128448811</v>
      </c>
      <c r="F5233" s="195">
        <f t="shared" ca="1" si="406"/>
        <v>206.07353105785052</v>
      </c>
      <c r="G5233" s="195">
        <f t="shared" ca="1" si="407"/>
        <v>0</v>
      </c>
      <c r="H5233" s="195">
        <f t="shared" ca="1" si="408"/>
        <v>0</v>
      </c>
      <c r="O5233" s="154"/>
      <c r="P5233" s="154"/>
    </row>
    <row r="5234" spans="3:16" hidden="1" outlineLevel="2">
      <c r="C5234" s="179">
        <v>5210</v>
      </c>
      <c r="D5234" s="195">
        <f t="shared" ca="1" si="409"/>
        <v>7.2491972533768906E-2</v>
      </c>
      <c r="E5234" s="195">
        <f t="shared" ca="1" si="405"/>
        <v>250.0841733269109</v>
      </c>
      <c r="F5234" s="195">
        <f t="shared" ca="1" si="406"/>
        <v>251.85345026796151</v>
      </c>
      <c r="G5234" s="195">
        <f t="shared" ca="1" si="407"/>
        <v>8.4173326910899959E-2</v>
      </c>
      <c r="H5234" s="195">
        <f t="shared" ca="1" si="408"/>
        <v>1.8534502679615059</v>
      </c>
      <c r="O5234" s="154"/>
      <c r="P5234" s="154"/>
    </row>
    <row r="5235" spans="3:16" hidden="1" outlineLevel="2">
      <c r="C5235" s="179">
        <v>5211</v>
      </c>
      <c r="D5235" s="195">
        <f t="shared" ca="1" si="409"/>
        <v>-0.31025440551495415</v>
      </c>
      <c r="E5235" s="195">
        <f t="shared" ca="1" si="405"/>
        <v>229.91327450023093</v>
      </c>
      <c r="F5235" s="195">
        <f t="shared" ca="1" si="406"/>
        <v>236.93569802575612</v>
      </c>
      <c r="G5235" s="195">
        <f t="shared" ca="1" si="407"/>
        <v>0</v>
      </c>
      <c r="H5235" s="195">
        <f t="shared" ca="1" si="408"/>
        <v>0</v>
      </c>
      <c r="O5235" s="154"/>
      <c r="P5235" s="154"/>
    </row>
    <row r="5236" spans="3:16" hidden="1" outlineLevel="2">
      <c r="C5236" s="179">
        <v>5212</v>
      </c>
      <c r="D5236" s="195">
        <f t="shared" ca="1" si="409"/>
        <v>-1.190117618991976</v>
      </c>
      <c r="E5236" s="195">
        <f t="shared" ca="1" si="405"/>
        <v>189.49874815428478</v>
      </c>
      <c r="F5236" s="195">
        <f t="shared" ca="1" si="406"/>
        <v>205.90736515074528</v>
      </c>
      <c r="G5236" s="195">
        <f t="shared" ca="1" si="407"/>
        <v>0</v>
      </c>
      <c r="H5236" s="195">
        <f t="shared" ca="1" si="408"/>
        <v>0</v>
      </c>
      <c r="O5236" s="154"/>
      <c r="P5236" s="154"/>
    </row>
    <row r="5237" spans="3:16" hidden="1" outlineLevel="2">
      <c r="C5237" s="179">
        <v>5213</v>
      </c>
      <c r="D5237" s="195">
        <f t="shared" ca="1" si="409"/>
        <v>4.5478209624799641E-2</v>
      </c>
      <c r="E5237" s="195">
        <f t="shared" ca="1" si="405"/>
        <v>248.60423317224357</v>
      </c>
      <c r="F5237" s="195">
        <f t="shared" ca="1" si="406"/>
        <v>250.77043849039839</v>
      </c>
      <c r="G5237" s="195">
        <f t="shared" ca="1" si="407"/>
        <v>0</v>
      </c>
      <c r="H5237" s="195">
        <f t="shared" ca="1" si="408"/>
        <v>0.77043849039839074</v>
      </c>
      <c r="O5237" s="154"/>
      <c r="P5237" s="154"/>
    </row>
    <row r="5238" spans="3:16" hidden="1" outlineLevel="2">
      <c r="C5238" s="179">
        <v>5214</v>
      </c>
      <c r="D5238" s="195">
        <f t="shared" ca="1" si="409"/>
        <v>-8.4120808272676872E-2</v>
      </c>
      <c r="E5238" s="195">
        <f t="shared" ca="1" si="405"/>
        <v>241.62508021183311</v>
      </c>
      <c r="F5238" s="195">
        <f t="shared" ca="1" si="406"/>
        <v>245.63908436452272</v>
      </c>
      <c r="G5238" s="195">
        <f t="shared" ca="1" si="407"/>
        <v>0</v>
      </c>
      <c r="H5238" s="195">
        <f t="shared" ca="1" si="408"/>
        <v>0</v>
      </c>
      <c r="O5238" s="154"/>
      <c r="P5238" s="154"/>
    </row>
    <row r="5239" spans="3:16" hidden="1" outlineLevel="2">
      <c r="C5239" s="179">
        <v>5215</v>
      </c>
      <c r="D5239" s="195">
        <f t="shared" ca="1" si="409"/>
        <v>0.7993736200413859</v>
      </c>
      <c r="E5239" s="195">
        <f t="shared" ca="1" si="405"/>
        <v>293.39060860034311</v>
      </c>
      <c r="F5239" s="195">
        <f t="shared" ca="1" si="406"/>
        <v>282.81840258379077</v>
      </c>
      <c r="G5239" s="195">
        <f t="shared" ca="1" si="407"/>
        <v>43.390608600343114</v>
      </c>
      <c r="H5239" s="195">
        <f t="shared" ca="1" si="408"/>
        <v>32.818402583790771</v>
      </c>
      <c r="O5239" s="154"/>
      <c r="P5239" s="154"/>
    </row>
    <row r="5240" spans="3:16" hidden="1" outlineLevel="2">
      <c r="C5240" s="179">
        <v>5216</v>
      </c>
      <c r="D5240" s="195">
        <f t="shared" ca="1" si="409"/>
        <v>-0.72082677027763475</v>
      </c>
      <c r="E5240" s="195">
        <f t="shared" ca="1" si="405"/>
        <v>210.08096005893276</v>
      </c>
      <c r="F5240" s="195">
        <f t="shared" ca="1" si="406"/>
        <v>221.91428268149397</v>
      </c>
      <c r="G5240" s="195">
        <f t="shared" ca="1" si="407"/>
        <v>0</v>
      </c>
      <c r="H5240" s="195">
        <f t="shared" ca="1" si="408"/>
        <v>0</v>
      </c>
      <c r="O5240" s="154"/>
      <c r="P5240" s="154"/>
    </row>
    <row r="5241" spans="3:16" hidden="1" outlineLevel="2">
      <c r="C5241" s="179">
        <v>5217</v>
      </c>
      <c r="D5241" s="195">
        <f t="shared" ca="1" si="409"/>
        <v>0.18416110751137796</v>
      </c>
      <c r="E5241" s="195">
        <f t="shared" ca="1" si="405"/>
        <v>256.29599714736389</v>
      </c>
      <c r="F5241" s="195">
        <f t="shared" ca="1" si="406"/>
        <v>256.38024459823833</v>
      </c>
      <c r="G5241" s="195">
        <f t="shared" ca="1" si="407"/>
        <v>6.2959971473638916</v>
      </c>
      <c r="H5241" s="195">
        <f t="shared" ca="1" si="408"/>
        <v>6.3802445982383347</v>
      </c>
      <c r="O5241" s="154"/>
      <c r="P5241" s="154"/>
    </row>
    <row r="5242" spans="3:16" hidden="1" outlineLevel="2">
      <c r="C5242" s="179">
        <v>5218</v>
      </c>
      <c r="D5242" s="195">
        <f t="shared" ca="1" si="409"/>
        <v>-1.0995380791065474</v>
      </c>
      <c r="E5242" s="195">
        <f t="shared" ca="1" si="405"/>
        <v>193.30788259346059</v>
      </c>
      <c r="F5242" s="195">
        <f t="shared" ca="1" si="406"/>
        <v>208.9043128905794</v>
      </c>
      <c r="G5242" s="195">
        <f t="shared" ca="1" si="407"/>
        <v>0</v>
      </c>
      <c r="H5242" s="195">
        <f t="shared" ca="1" si="408"/>
        <v>0</v>
      </c>
      <c r="O5242" s="154"/>
      <c r="P5242" s="154"/>
    </row>
    <row r="5243" spans="3:16" hidden="1" outlineLevel="2">
      <c r="C5243" s="179">
        <v>5219</v>
      </c>
      <c r="D5243" s="195">
        <f t="shared" ca="1" si="409"/>
        <v>0.26253851337424355</v>
      </c>
      <c r="E5243" s="195">
        <f t="shared" ca="1" si="405"/>
        <v>260.74782724167773</v>
      </c>
      <c r="F5243" s="195">
        <f t="shared" ca="1" si="406"/>
        <v>259.60598176280007</v>
      </c>
      <c r="G5243" s="195">
        <f t="shared" ca="1" si="407"/>
        <v>10.747827241677726</v>
      </c>
      <c r="H5243" s="195">
        <f t="shared" ca="1" si="408"/>
        <v>9.6059817628000701</v>
      </c>
      <c r="O5243" s="154"/>
      <c r="P5243" s="154"/>
    </row>
    <row r="5244" spans="3:16" hidden="1" outlineLevel="2">
      <c r="C5244" s="179">
        <v>5220</v>
      </c>
      <c r="D5244" s="195">
        <f t="shared" ca="1" si="409"/>
        <v>1.5571181824443066</v>
      </c>
      <c r="E5244" s="195">
        <f t="shared" ca="1" si="405"/>
        <v>346.53825784097779</v>
      </c>
      <c r="F5244" s="195">
        <f t="shared" ca="1" si="406"/>
        <v>319.15795026284314</v>
      </c>
      <c r="G5244" s="195">
        <f t="shared" ca="1" si="407"/>
        <v>96.538257840977792</v>
      </c>
      <c r="H5244" s="195">
        <f t="shared" ca="1" si="408"/>
        <v>69.157950262843144</v>
      </c>
      <c r="O5244" s="154"/>
      <c r="P5244" s="154"/>
    </row>
    <row r="5245" spans="3:16" hidden="1" outlineLevel="2">
      <c r="C5245" s="179">
        <v>5221</v>
      </c>
      <c r="D5245" s="195">
        <f t="shared" ca="1" si="409"/>
        <v>-2.0491283929755127E-3</v>
      </c>
      <c r="E5245" s="195">
        <f t="shared" ca="1" si="405"/>
        <v>246.02169058861628</v>
      </c>
      <c r="F5245" s="195">
        <f t="shared" ca="1" si="406"/>
        <v>248.87630704232868</v>
      </c>
      <c r="G5245" s="195">
        <f t="shared" ca="1" si="407"/>
        <v>0</v>
      </c>
      <c r="H5245" s="195">
        <f t="shared" ca="1" si="408"/>
        <v>0</v>
      </c>
      <c r="O5245" s="154"/>
      <c r="P5245" s="154"/>
    </row>
    <row r="5246" spans="3:16" hidden="1" outlineLevel="2">
      <c r="C5246" s="179">
        <v>5222</v>
      </c>
      <c r="D5246" s="195">
        <f t="shared" ca="1" si="409"/>
        <v>1.0480666776399248E-2</v>
      </c>
      <c r="E5246" s="195">
        <f t="shared" ca="1" si="405"/>
        <v>246.69991962768023</v>
      </c>
      <c r="F5246" s="195">
        <f t="shared" ca="1" si="406"/>
        <v>249.37427027685271</v>
      </c>
      <c r="G5246" s="195">
        <f t="shared" ca="1" si="407"/>
        <v>0</v>
      </c>
      <c r="H5246" s="195">
        <f t="shared" ca="1" si="408"/>
        <v>0</v>
      </c>
      <c r="O5246" s="154"/>
      <c r="P5246" s="154"/>
    </row>
    <row r="5247" spans="3:16" hidden="1" outlineLevel="2">
      <c r="C5247" s="179">
        <v>5223</v>
      </c>
      <c r="D5247" s="195">
        <f t="shared" ca="1" si="409"/>
        <v>1.1729341393193151</v>
      </c>
      <c r="E5247" s="195">
        <f t="shared" ca="1" si="405"/>
        <v>318.48709722550143</v>
      </c>
      <c r="F5247" s="195">
        <f t="shared" ca="1" si="406"/>
        <v>300.18477182848522</v>
      </c>
      <c r="G5247" s="195">
        <f t="shared" ca="1" si="407"/>
        <v>68.487097225501429</v>
      </c>
      <c r="H5247" s="195">
        <f t="shared" ca="1" si="408"/>
        <v>50.184771828485225</v>
      </c>
      <c r="O5247" s="154"/>
      <c r="P5247" s="154"/>
    </row>
    <row r="5248" spans="3:16" hidden="1" outlineLevel="2">
      <c r="C5248" s="179">
        <v>5224</v>
      </c>
      <c r="D5248" s="195">
        <f t="shared" ca="1" si="409"/>
        <v>-0.40520924609173492</v>
      </c>
      <c r="E5248" s="195">
        <f t="shared" ca="1" si="405"/>
        <v>225.16626890870879</v>
      </c>
      <c r="F5248" s="195">
        <f t="shared" ca="1" si="406"/>
        <v>233.37366394502808</v>
      </c>
      <c r="G5248" s="195">
        <f t="shared" ca="1" si="407"/>
        <v>0</v>
      </c>
      <c r="H5248" s="195">
        <f t="shared" ca="1" si="408"/>
        <v>0</v>
      </c>
      <c r="O5248" s="154"/>
      <c r="P5248" s="154"/>
    </row>
    <row r="5249" spans="3:16" hidden="1" outlineLevel="2">
      <c r="C5249" s="179">
        <v>5225</v>
      </c>
      <c r="D5249" s="195">
        <f t="shared" ca="1" si="409"/>
        <v>-0.24724945074057983</v>
      </c>
      <c r="E5249" s="195">
        <f t="shared" ca="1" si="405"/>
        <v>233.1181362159048</v>
      </c>
      <c r="F5249" s="195">
        <f t="shared" ca="1" si="406"/>
        <v>239.32915277352421</v>
      </c>
      <c r="G5249" s="195">
        <f t="shared" ca="1" si="407"/>
        <v>0</v>
      </c>
      <c r="H5249" s="195">
        <f t="shared" ca="1" si="408"/>
        <v>0</v>
      </c>
      <c r="O5249" s="154"/>
      <c r="P5249" s="154"/>
    </row>
    <row r="5250" spans="3:16" hidden="1" outlineLevel="2">
      <c r="C5250" s="179">
        <v>5226</v>
      </c>
      <c r="D5250" s="195">
        <f t="shared" ca="1" si="409"/>
        <v>-7.2143617893033918E-2</v>
      </c>
      <c r="E5250" s="195">
        <f t="shared" ca="1" si="405"/>
        <v>242.26177251190515</v>
      </c>
      <c r="F5250" s="195">
        <f t="shared" ca="1" si="406"/>
        <v>246.10887356350696</v>
      </c>
      <c r="G5250" s="195">
        <f t="shared" ca="1" si="407"/>
        <v>0</v>
      </c>
      <c r="H5250" s="195">
        <f t="shared" ca="1" si="408"/>
        <v>0</v>
      </c>
      <c r="O5250" s="154"/>
      <c r="P5250" s="154"/>
    </row>
    <row r="5251" spans="3:16" hidden="1" outlineLevel="2">
      <c r="C5251" s="179">
        <v>5227</v>
      </c>
      <c r="D5251" s="195">
        <f t="shared" ca="1" si="409"/>
        <v>-1.2142633483270342</v>
      </c>
      <c r="E5251" s="195">
        <f t="shared" ca="1" si="405"/>
        <v>188.49608225953227</v>
      </c>
      <c r="F5251" s="195">
        <f t="shared" ca="1" si="406"/>
        <v>205.11575439941365</v>
      </c>
      <c r="G5251" s="195">
        <f t="shared" ca="1" si="407"/>
        <v>0</v>
      </c>
      <c r="H5251" s="195">
        <f t="shared" ca="1" si="408"/>
        <v>0</v>
      </c>
      <c r="O5251" s="154"/>
      <c r="P5251" s="154"/>
    </row>
    <row r="5252" spans="3:16" hidden="1" outlineLevel="2">
      <c r="C5252" s="179">
        <v>5228</v>
      </c>
      <c r="D5252" s="195">
        <f t="shared" ca="1" si="409"/>
        <v>2.084699772446525</v>
      </c>
      <c r="E5252" s="195">
        <f t="shared" ca="1" si="405"/>
        <v>389.12910468381455</v>
      </c>
      <c r="F5252" s="195">
        <f t="shared" ca="1" si="406"/>
        <v>347.18226776748628</v>
      </c>
      <c r="G5252" s="195">
        <f t="shared" ca="1" si="407"/>
        <v>139.12910468381455</v>
      </c>
      <c r="H5252" s="195">
        <f t="shared" ca="1" si="408"/>
        <v>97.18226776748628</v>
      </c>
      <c r="O5252" s="154"/>
      <c r="P5252" s="154"/>
    </row>
    <row r="5253" spans="3:16" hidden="1" outlineLevel="2">
      <c r="C5253" s="179">
        <v>5229</v>
      </c>
      <c r="D5253" s="195">
        <f t="shared" ca="1" si="409"/>
        <v>0.24380538136059485</v>
      </c>
      <c r="E5253" s="195">
        <f t="shared" ca="1" si="405"/>
        <v>259.67680448864098</v>
      </c>
      <c r="F5253" s="195">
        <f t="shared" ca="1" si="406"/>
        <v>258.83132029547716</v>
      </c>
      <c r="G5253" s="195">
        <f t="shared" ca="1" si="407"/>
        <v>9.6768044886409825</v>
      </c>
      <c r="H5253" s="195">
        <f t="shared" ca="1" si="408"/>
        <v>8.8313202954771555</v>
      </c>
      <c r="O5253" s="154"/>
      <c r="P5253" s="154"/>
    </row>
    <row r="5254" spans="3:16" hidden="1" outlineLevel="2">
      <c r="C5254" s="179">
        <v>5230</v>
      </c>
      <c r="D5254" s="195">
        <f t="shared" ca="1" si="409"/>
        <v>-1.4767940941558124</v>
      </c>
      <c r="E5254" s="195">
        <f t="shared" ca="1" si="405"/>
        <v>177.9308691442339</v>
      </c>
      <c r="F5254" s="195">
        <f t="shared" ca="1" si="406"/>
        <v>196.70272803098428</v>
      </c>
      <c r="G5254" s="195">
        <f t="shared" ca="1" si="407"/>
        <v>0</v>
      </c>
      <c r="H5254" s="195">
        <f t="shared" ca="1" si="408"/>
        <v>0</v>
      </c>
      <c r="O5254" s="154"/>
      <c r="P5254" s="154"/>
    </row>
    <row r="5255" spans="3:16" hidden="1" outlineLevel="2">
      <c r="C5255" s="179">
        <v>5231</v>
      </c>
      <c r="D5255" s="195">
        <f t="shared" ca="1" si="409"/>
        <v>1.761182734018609</v>
      </c>
      <c r="E5255" s="195">
        <f t="shared" ca="1" si="405"/>
        <v>362.42929546470128</v>
      </c>
      <c r="F5255" s="195">
        <f t="shared" ca="1" si="406"/>
        <v>329.71875573777783</v>
      </c>
      <c r="G5255" s="195">
        <f t="shared" ca="1" si="407"/>
        <v>112.42929546470128</v>
      </c>
      <c r="H5255" s="195">
        <f t="shared" ca="1" si="408"/>
        <v>79.718755737777826</v>
      </c>
      <c r="O5255" s="154"/>
      <c r="P5255" s="154"/>
    </row>
    <row r="5256" spans="3:16" hidden="1" outlineLevel="2">
      <c r="C5256" s="179">
        <v>5232</v>
      </c>
      <c r="D5256" s="195">
        <f t="shared" ca="1" si="409"/>
        <v>-5.9326505553716505E-2</v>
      </c>
      <c r="E5256" s="195">
        <f t="shared" ca="1" si="405"/>
        <v>242.94497243116587</v>
      </c>
      <c r="F5256" s="195">
        <f t="shared" ca="1" si="406"/>
        <v>246.61260281816712</v>
      </c>
      <c r="G5256" s="195">
        <f t="shared" ca="1" si="407"/>
        <v>0</v>
      </c>
      <c r="H5256" s="195">
        <f t="shared" ca="1" si="408"/>
        <v>0</v>
      </c>
      <c r="O5256" s="154"/>
      <c r="P5256" s="154"/>
    </row>
    <row r="5257" spans="3:16" hidden="1" outlineLevel="2">
      <c r="C5257" s="179">
        <v>5233</v>
      </c>
      <c r="D5257" s="195">
        <f t="shared" ca="1" si="409"/>
        <v>-4.2882393794013859E-2</v>
      </c>
      <c r="E5257" s="195">
        <f t="shared" ca="1" si="405"/>
        <v>243.82432735590112</v>
      </c>
      <c r="F5257" s="195">
        <f t="shared" ca="1" si="406"/>
        <v>247.2603881181962</v>
      </c>
      <c r="G5257" s="195">
        <f t="shared" ca="1" si="407"/>
        <v>0</v>
      </c>
      <c r="H5257" s="195">
        <f t="shared" ca="1" si="408"/>
        <v>0</v>
      </c>
      <c r="O5257" s="154"/>
      <c r="P5257" s="154"/>
    </row>
    <row r="5258" spans="3:16" hidden="1" outlineLevel="2">
      <c r="C5258" s="179">
        <v>5234</v>
      </c>
      <c r="D5258" s="195">
        <f t="shared" ca="1" si="409"/>
        <v>0.89127115399564405</v>
      </c>
      <c r="E5258" s="195">
        <f t="shared" ca="1" si="405"/>
        <v>299.37476593068351</v>
      </c>
      <c r="F5258" s="195">
        <f t="shared" ca="1" si="406"/>
        <v>286.99511398671478</v>
      </c>
      <c r="G5258" s="195">
        <f t="shared" ca="1" si="407"/>
        <v>49.374765930683509</v>
      </c>
      <c r="H5258" s="195">
        <f t="shared" ca="1" si="408"/>
        <v>36.995113986714784</v>
      </c>
      <c r="O5258" s="154"/>
      <c r="P5258" s="154"/>
    </row>
    <row r="5259" spans="3:16" hidden="1" outlineLevel="2">
      <c r="C5259" s="179">
        <v>5235</v>
      </c>
      <c r="D5259" s="195">
        <f t="shared" ca="1" si="409"/>
        <v>-2.5581860383494233</v>
      </c>
      <c r="E5259" s="195">
        <f t="shared" ca="1" si="405"/>
        <v>140.30187109618524</v>
      </c>
      <c r="F5259" s="195">
        <f t="shared" ca="1" si="406"/>
        <v>165.53486046002482</v>
      </c>
      <c r="G5259" s="195">
        <f t="shared" ca="1" si="407"/>
        <v>0</v>
      </c>
      <c r="H5259" s="195">
        <f t="shared" ca="1" si="408"/>
        <v>0</v>
      </c>
      <c r="O5259" s="154"/>
      <c r="P5259" s="154"/>
    </row>
    <row r="5260" spans="3:16" hidden="1" outlineLevel="2">
      <c r="C5260" s="179">
        <v>5236</v>
      </c>
      <c r="D5260" s="195">
        <f t="shared" ca="1" si="409"/>
        <v>-0.88906211563770632</v>
      </c>
      <c r="E5260" s="195">
        <f t="shared" ca="1" si="405"/>
        <v>202.45730721099662</v>
      </c>
      <c r="F5260" s="195">
        <f t="shared" ca="1" si="406"/>
        <v>216.03772049844639</v>
      </c>
      <c r="G5260" s="195">
        <f t="shared" ca="1" si="407"/>
        <v>0</v>
      </c>
      <c r="H5260" s="195">
        <f t="shared" ca="1" si="408"/>
        <v>0</v>
      </c>
      <c r="O5260" s="154"/>
      <c r="P5260" s="154"/>
    </row>
    <row r="5261" spans="3:16" hidden="1" outlineLevel="2">
      <c r="C5261" s="179">
        <v>5237</v>
      </c>
      <c r="D5261" s="195">
        <f t="shared" ca="1" si="409"/>
        <v>0.33715170205766326</v>
      </c>
      <c r="E5261" s="195">
        <f t="shared" ca="1" si="405"/>
        <v>265.05767644394075</v>
      </c>
      <c r="F5261" s="195">
        <f t="shared" ca="1" si="406"/>
        <v>262.71449820967894</v>
      </c>
      <c r="G5261" s="195">
        <f t="shared" ca="1" si="407"/>
        <v>15.05767644394075</v>
      </c>
      <c r="H5261" s="195">
        <f t="shared" ca="1" si="408"/>
        <v>12.714498209678936</v>
      </c>
      <c r="O5261" s="154"/>
      <c r="P5261" s="154"/>
    </row>
    <row r="5262" spans="3:16" hidden="1" outlineLevel="2">
      <c r="C5262" s="179">
        <v>5238</v>
      </c>
      <c r="D5262" s="195">
        <f t="shared" ca="1" si="409"/>
        <v>-1.2492539271137144</v>
      </c>
      <c r="E5262" s="195">
        <f t="shared" ca="1" si="405"/>
        <v>187.0524845998502</v>
      </c>
      <c r="F5262" s="195">
        <f t="shared" ca="1" si="406"/>
        <v>203.97399593759724</v>
      </c>
      <c r="G5262" s="195">
        <f t="shared" ca="1" si="407"/>
        <v>0</v>
      </c>
      <c r="H5262" s="195">
        <f t="shared" ca="1" si="408"/>
        <v>0</v>
      </c>
      <c r="O5262" s="154"/>
      <c r="P5262" s="154"/>
    </row>
    <row r="5263" spans="3:16" hidden="1" outlineLevel="2">
      <c r="C5263" s="179">
        <v>5239</v>
      </c>
      <c r="D5263" s="195">
        <f t="shared" ca="1" si="409"/>
        <v>-1.0096087190549439</v>
      </c>
      <c r="E5263" s="195">
        <f t="shared" ca="1" si="405"/>
        <v>197.16541682771674</v>
      </c>
      <c r="F5263" s="195">
        <f t="shared" ca="1" si="406"/>
        <v>211.92289859216709</v>
      </c>
      <c r="G5263" s="195">
        <f t="shared" ca="1" si="407"/>
        <v>0</v>
      </c>
      <c r="H5263" s="195">
        <f t="shared" ca="1" si="408"/>
        <v>0</v>
      </c>
      <c r="O5263" s="154"/>
      <c r="P5263" s="154"/>
    </row>
    <row r="5264" spans="3:16" hidden="1" outlineLevel="2">
      <c r="C5264" s="179">
        <v>5240</v>
      </c>
      <c r="D5264" s="195">
        <f t="shared" ca="1" si="409"/>
        <v>-0.6449613621187047</v>
      </c>
      <c r="E5264" s="195">
        <f t="shared" ca="1" si="405"/>
        <v>213.61211014612775</v>
      </c>
      <c r="F5264" s="195">
        <f t="shared" ca="1" si="406"/>
        <v>224.61634519454071</v>
      </c>
      <c r="G5264" s="195">
        <f t="shared" ca="1" si="407"/>
        <v>0</v>
      </c>
      <c r="H5264" s="195">
        <f t="shared" ca="1" si="408"/>
        <v>0</v>
      </c>
      <c r="O5264" s="154"/>
      <c r="P5264" s="154"/>
    </row>
    <row r="5265" spans="3:16" hidden="1" outlineLevel="2">
      <c r="C5265" s="179">
        <v>5241</v>
      </c>
      <c r="D5265" s="195">
        <f t="shared" ca="1" si="409"/>
        <v>-1.5690154996667964</v>
      </c>
      <c r="E5265" s="195">
        <f t="shared" ca="1" si="405"/>
        <v>174.36182769632805</v>
      </c>
      <c r="F5265" s="195">
        <f t="shared" ca="1" si="406"/>
        <v>193.83004945334423</v>
      </c>
      <c r="G5265" s="195">
        <f t="shared" ca="1" si="407"/>
        <v>0</v>
      </c>
      <c r="H5265" s="195">
        <f t="shared" ca="1" si="408"/>
        <v>0</v>
      </c>
      <c r="O5265" s="154"/>
      <c r="P5265" s="154"/>
    </row>
    <row r="5266" spans="3:16" hidden="1" outlineLevel="2">
      <c r="C5266" s="179">
        <v>5242</v>
      </c>
      <c r="D5266" s="195">
        <f t="shared" ca="1" si="409"/>
        <v>-0.30830305254241114</v>
      </c>
      <c r="E5266" s="195">
        <f t="shared" ca="1" si="405"/>
        <v>230.01186931004204</v>
      </c>
      <c r="F5266" s="195">
        <f t="shared" ca="1" si="406"/>
        <v>237.00946629075349</v>
      </c>
      <c r="G5266" s="195">
        <f t="shared" ca="1" si="407"/>
        <v>0</v>
      </c>
      <c r="H5266" s="195">
        <f t="shared" ca="1" si="408"/>
        <v>0</v>
      </c>
      <c r="O5266" s="154"/>
      <c r="P5266" s="154"/>
    </row>
    <row r="5267" spans="3:16" hidden="1" outlineLevel="2">
      <c r="C5267" s="179">
        <v>5243</v>
      </c>
      <c r="D5267" s="195">
        <f t="shared" ca="1" si="409"/>
        <v>-1.2640470103516284</v>
      </c>
      <c r="E5267" s="195">
        <f t="shared" ca="1" si="405"/>
        <v>186.44550002521041</v>
      </c>
      <c r="F5267" s="195">
        <f t="shared" ca="1" si="406"/>
        <v>203.49320442047247</v>
      </c>
      <c r="G5267" s="195">
        <f t="shared" ca="1" si="407"/>
        <v>0</v>
      </c>
      <c r="H5267" s="195">
        <f t="shared" ca="1" si="408"/>
        <v>0</v>
      </c>
      <c r="O5267" s="154"/>
      <c r="P5267" s="154"/>
    </row>
    <row r="5268" spans="3:16" hidden="1" outlineLevel="2">
      <c r="C5268" s="179">
        <v>5244</v>
      </c>
      <c r="D5268" s="195">
        <f t="shared" ca="1" si="409"/>
        <v>1.1998270752244666</v>
      </c>
      <c r="E5268" s="195">
        <f t="shared" ca="1" si="405"/>
        <v>320.37454454780487</v>
      </c>
      <c r="F5268" s="195">
        <f t="shared" ca="1" si="406"/>
        <v>301.47538009213014</v>
      </c>
      <c r="G5268" s="195">
        <f t="shared" ca="1" si="407"/>
        <v>70.374544547804874</v>
      </c>
      <c r="H5268" s="195">
        <f t="shared" ca="1" si="408"/>
        <v>51.475380092130138</v>
      </c>
      <c r="O5268" s="154"/>
      <c r="P5268" s="154"/>
    </row>
    <row r="5269" spans="3:16" hidden="1" outlineLevel="2">
      <c r="C5269" s="179">
        <v>5245</v>
      </c>
      <c r="D5269" s="195">
        <f t="shared" ca="1" si="409"/>
        <v>-0.8273765285468847</v>
      </c>
      <c r="E5269" s="195">
        <f t="shared" ca="1" si="405"/>
        <v>205.21994921874554</v>
      </c>
      <c r="F5269" s="195">
        <f t="shared" ca="1" si="406"/>
        <v>218.17414488481779</v>
      </c>
      <c r="G5269" s="195">
        <f t="shared" ca="1" si="407"/>
        <v>0</v>
      </c>
      <c r="H5269" s="195">
        <f t="shared" ca="1" si="408"/>
        <v>0</v>
      </c>
      <c r="O5269" s="154"/>
      <c r="P5269" s="154"/>
    </row>
    <row r="5270" spans="3:16" hidden="1" outlineLevel="2">
      <c r="C5270" s="179">
        <v>5246</v>
      </c>
      <c r="D5270" s="195">
        <f t="shared" ca="1" si="409"/>
        <v>0.49600743560469668</v>
      </c>
      <c r="E5270" s="195">
        <f t="shared" ca="1" si="405"/>
        <v>274.4723551861926</v>
      </c>
      <c r="F5270" s="195">
        <f t="shared" ca="1" si="406"/>
        <v>269.45724900603153</v>
      </c>
      <c r="G5270" s="195">
        <f t="shared" ca="1" si="407"/>
        <v>24.472355186192601</v>
      </c>
      <c r="H5270" s="195">
        <f t="shared" ca="1" si="408"/>
        <v>19.457249006031532</v>
      </c>
      <c r="O5270" s="154"/>
      <c r="P5270" s="154"/>
    </row>
    <row r="5271" spans="3:16" hidden="1" outlineLevel="2">
      <c r="C5271" s="179">
        <v>5247</v>
      </c>
      <c r="D5271" s="195">
        <f t="shared" ca="1" si="409"/>
        <v>-9.9376516490716341E-2</v>
      </c>
      <c r="E5271" s="195">
        <f t="shared" ca="1" si="405"/>
        <v>240.81652850691762</v>
      </c>
      <c r="F5271" s="195">
        <f t="shared" ca="1" si="406"/>
        <v>245.04199805167215</v>
      </c>
      <c r="G5271" s="195">
        <f t="shared" ca="1" si="407"/>
        <v>0</v>
      </c>
      <c r="H5271" s="195">
        <f t="shared" ca="1" si="408"/>
        <v>0</v>
      </c>
      <c r="O5271" s="154"/>
      <c r="P5271" s="154"/>
    </row>
    <row r="5272" spans="3:16" hidden="1" outlineLevel="2">
      <c r="C5272" s="179">
        <v>5248</v>
      </c>
      <c r="D5272" s="195">
        <f t="shared" ca="1" si="409"/>
        <v>-0.28117893699889845</v>
      </c>
      <c r="E5272" s="195">
        <f t="shared" ca="1" si="405"/>
        <v>231.38673936819163</v>
      </c>
      <c r="F5272" s="195">
        <f t="shared" ca="1" si="406"/>
        <v>238.03723847524262</v>
      </c>
      <c r="G5272" s="195">
        <f t="shared" ca="1" si="407"/>
        <v>0</v>
      </c>
      <c r="H5272" s="195">
        <f t="shared" ca="1" si="408"/>
        <v>0</v>
      </c>
      <c r="O5272" s="154"/>
      <c r="P5272" s="154"/>
    </row>
    <row r="5273" spans="3:16" hidden="1" outlineLevel="2">
      <c r="C5273" s="179">
        <v>5249</v>
      </c>
      <c r="D5273" s="195">
        <f t="shared" ca="1" si="409"/>
        <v>0.42534411235593628</v>
      </c>
      <c r="E5273" s="195">
        <f t="shared" ref="E5273:E5336" ca="1" si="410">$H$9 * EXP(($H$17 - $H$18 - ($H$11^2)/2)*$H$14 + $H$11*SQRT($H$14)*D5273)</f>
        <v>270.24385158956494</v>
      </c>
      <c r="F5273" s="195">
        <f t="shared" ref="F5273:F5336" ca="1" si="411">$H$9 * EXP(($H$17 - $H$18 - ($H$12^2)/2)*$H$14 + $H$12*SQRT($H$14)*D5273)</f>
        <v>266.43678252101381</v>
      </c>
      <c r="G5273" s="195">
        <f t="shared" ref="G5273:G5336" ca="1" si="412">MAX(E5273-$H$16, 0)</f>
        <v>20.24385158956494</v>
      </c>
      <c r="H5273" s="195">
        <f t="shared" ref="H5273:H5336" ca="1" si="413">MAX(F5273-$H$16, 0)</f>
        <v>16.436782521013811</v>
      </c>
      <c r="O5273" s="154"/>
      <c r="P5273" s="154"/>
    </row>
    <row r="5274" spans="3:16" hidden="1" outlineLevel="2">
      <c r="C5274" s="179">
        <v>5250</v>
      </c>
      <c r="D5274" s="195">
        <f t="shared" ref="D5274:D5337" ca="1" si="414">_xlfn.NORM.S.INV(RAND())</f>
        <v>-0.8223276559631354</v>
      </c>
      <c r="E5274" s="195">
        <f t="shared" ca="1" si="410"/>
        <v>205.44772941488918</v>
      </c>
      <c r="F5274" s="195">
        <f t="shared" ca="1" si="411"/>
        <v>218.34994058169636</v>
      </c>
      <c r="G5274" s="195">
        <f t="shared" ca="1" si="412"/>
        <v>0</v>
      </c>
      <c r="H5274" s="195">
        <f t="shared" ca="1" si="413"/>
        <v>0</v>
      </c>
      <c r="O5274" s="154"/>
      <c r="P5274" s="154"/>
    </row>
    <row r="5275" spans="3:16" hidden="1" outlineLevel="2">
      <c r="C5275" s="179">
        <v>5251</v>
      </c>
      <c r="D5275" s="195">
        <f t="shared" ca="1" si="414"/>
        <v>-0.39992636233659418</v>
      </c>
      <c r="E5275" s="195">
        <f t="shared" ca="1" si="410"/>
        <v>225.42777844402684</v>
      </c>
      <c r="F5275" s="195">
        <f t="shared" ca="1" si="411"/>
        <v>233.57042609245048</v>
      </c>
      <c r="G5275" s="195">
        <f t="shared" ca="1" si="412"/>
        <v>0</v>
      </c>
      <c r="H5275" s="195">
        <f t="shared" ca="1" si="413"/>
        <v>0</v>
      </c>
      <c r="O5275" s="154"/>
      <c r="P5275" s="154"/>
    </row>
    <row r="5276" spans="3:16" hidden="1" outlineLevel="2">
      <c r="C5276" s="179">
        <v>5252</v>
      </c>
      <c r="D5276" s="195">
        <f t="shared" ca="1" si="414"/>
        <v>-1.5370865852655238</v>
      </c>
      <c r="E5276" s="195">
        <f t="shared" ca="1" si="410"/>
        <v>175.58932592491522</v>
      </c>
      <c r="F5276" s="195">
        <f t="shared" ca="1" si="411"/>
        <v>194.81984937345922</v>
      </c>
      <c r="G5276" s="195">
        <f t="shared" ca="1" si="412"/>
        <v>0</v>
      </c>
      <c r="H5276" s="195">
        <f t="shared" ca="1" si="413"/>
        <v>0</v>
      </c>
      <c r="O5276" s="154"/>
      <c r="P5276" s="154"/>
    </row>
    <row r="5277" spans="3:16" hidden="1" outlineLevel="2">
      <c r="C5277" s="179">
        <v>5253</v>
      </c>
      <c r="D5277" s="195">
        <f t="shared" ca="1" si="414"/>
        <v>0.49529372367196156</v>
      </c>
      <c r="E5277" s="195">
        <f t="shared" ca="1" si="410"/>
        <v>274.42931753272535</v>
      </c>
      <c r="F5277" s="195">
        <f t="shared" ca="1" si="411"/>
        <v>269.42657123910811</v>
      </c>
      <c r="G5277" s="195">
        <f t="shared" ca="1" si="412"/>
        <v>24.429317532725349</v>
      </c>
      <c r="H5277" s="195">
        <f t="shared" ca="1" si="413"/>
        <v>19.426571239108114</v>
      </c>
      <c r="O5277" s="154"/>
      <c r="P5277" s="154"/>
    </row>
    <row r="5278" spans="3:16" hidden="1" outlineLevel="2">
      <c r="C5278" s="179">
        <v>5254</v>
      </c>
      <c r="D5278" s="195">
        <f t="shared" ca="1" si="414"/>
        <v>-0.36494409931921729</v>
      </c>
      <c r="E5278" s="195">
        <f t="shared" ca="1" si="410"/>
        <v>227.16712650106473</v>
      </c>
      <c r="F5278" s="195">
        <f t="shared" ca="1" si="411"/>
        <v>234.87754101890968</v>
      </c>
      <c r="G5278" s="195">
        <f t="shared" ca="1" si="412"/>
        <v>0</v>
      </c>
      <c r="H5278" s="195">
        <f t="shared" ca="1" si="413"/>
        <v>0</v>
      </c>
      <c r="O5278" s="154"/>
      <c r="P5278" s="154"/>
    </row>
    <row r="5279" spans="3:16" hidden="1" outlineLevel="2">
      <c r="C5279" s="179">
        <v>5255</v>
      </c>
      <c r="D5279" s="195">
        <f t="shared" ca="1" si="414"/>
        <v>-1.7268865026946147</v>
      </c>
      <c r="E5279" s="195">
        <f t="shared" ca="1" si="410"/>
        <v>168.41747605338932</v>
      </c>
      <c r="F5279" s="195">
        <f t="shared" ca="1" si="411"/>
        <v>189.00944179634075</v>
      </c>
      <c r="G5279" s="195">
        <f t="shared" ca="1" si="412"/>
        <v>0</v>
      </c>
      <c r="H5279" s="195">
        <f t="shared" ca="1" si="413"/>
        <v>0</v>
      </c>
      <c r="O5279" s="154"/>
      <c r="P5279" s="154"/>
    </row>
    <row r="5280" spans="3:16" hidden="1" outlineLevel="2">
      <c r="C5280" s="179">
        <v>5256</v>
      </c>
      <c r="D5280" s="195">
        <f t="shared" ca="1" si="414"/>
        <v>-2.1624435288977218E-2</v>
      </c>
      <c r="E5280" s="195">
        <f t="shared" ca="1" si="410"/>
        <v>244.96582306797953</v>
      </c>
      <c r="F5280" s="195">
        <f t="shared" ca="1" si="411"/>
        <v>248.10032827179191</v>
      </c>
      <c r="G5280" s="195">
        <f t="shared" ca="1" si="412"/>
        <v>0</v>
      </c>
      <c r="H5280" s="195">
        <f t="shared" ca="1" si="413"/>
        <v>0</v>
      </c>
      <c r="O5280" s="154"/>
      <c r="P5280" s="154"/>
    </row>
    <row r="5281" spans="3:16" hidden="1" outlineLevel="2">
      <c r="C5281" s="179">
        <v>5257</v>
      </c>
      <c r="D5281" s="195">
        <f t="shared" ca="1" si="414"/>
        <v>-0.93304904053920057</v>
      </c>
      <c r="E5281" s="195">
        <f t="shared" ca="1" si="410"/>
        <v>200.51005963475782</v>
      </c>
      <c r="F5281" s="195">
        <f t="shared" ca="1" si="411"/>
        <v>214.52706315183076</v>
      </c>
      <c r="G5281" s="195">
        <f t="shared" ca="1" si="412"/>
        <v>0</v>
      </c>
      <c r="H5281" s="195">
        <f t="shared" ca="1" si="413"/>
        <v>0</v>
      </c>
      <c r="O5281" s="154"/>
      <c r="P5281" s="154"/>
    </row>
    <row r="5282" spans="3:16" hidden="1" outlineLevel="2">
      <c r="C5282" s="179">
        <v>5258</v>
      </c>
      <c r="D5282" s="195">
        <f t="shared" ca="1" si="414"/>
        <v>-0.31732022438695917</v>
      </c>
      <c r="E5282" s="195">
        <f t="shared" ca="1" si="410"/>
        <v>229.55661767061011</v>
      </c>
      <c r="F5282" s="195">
        <f t="shared" ca="1" si="411"/>
        <v>236.66877631915861</v>
      </c>
      <c r="G5282" s="195">
        <f t="shared" ca="1" si="412"/>
        <v>0</v>
      </c>
      <c r="H5282" s="195">
        <f t="shared" ca="1" si="413"/>
        <v>0</v>
      </c>
      <c r="O5282" s="154"/>
      <c r="P5282" s="154"/>
    </row>
    <row r="5283" spans="3:16" hidden="1" outlineLevel="2">
      <c r="C5283" s="179">
        <v>5259</v>
      </c>
      <c r="D5283" s="195">
        <f t="shared" ca="1" si="414"/>
        <v>-0.42178008021184238</v>
      </c>
      <c r="E5283" s="195">
        <f t="shared" ca="1" si="410"/>
        <v>224.34795787953033</v>
      </c>
      <c r="F5283" s="195">
        <f t="shared" ca="1" si="411"/>
        <v>232.75755438338146</v>
      </c>
      <c r="G5283" s="195">
        <f t="shared" ca="1" si="412"/>
        <v>0</v>
      </c>
      <c r="H5283" s="195">
        <f t="shared" ca="1" si="413"/>
        <v>0</v>
      </c>
      <c r="O5283" s="154"/>
      <c r="P5283" s="154"/>
    </row>
    <row r="5284" spans="3:16" hidden="1" outlineLevel="2">
      <c r="C5284" s="179">
        <v>5260</v>
      </c>
      <c r="D5284" s="195">
        <f t="shared" ca="1" si="414"/>
        <v>0.92893595204557378</v>
      </c>
      <c r="E5284" s="195">
        <f t="shared" ca="1" si="410"/>
        <v>301.86253551979024</v>
      </c>
      <c r="F5284" s="195">
        <f t="shared" ca="1" si="411"/>
        <v>288.72473591193062</v>
      </c>
      <c r="G5284" s="195">
        <f t="shared" ca="1" si="412"/>
        <v>51.862535519790242</v>
      </c>
      <c r="H5284" s="195">
        <f t="shared" ca="1" si="413"/>
        <v>38.724735911930622</v>
      </c>
      <c r="O5284" s="154"/>
      <c r="P5284" s="154"/>
    </row>
    <row r="5285" spans="3:16" hidden="1" outlineLevel="2">
      <c r="C5285" s="179">
        <v>5261</v>
      </c>
      <c r="D5285" s="195">
        <f t="shared" ca="1" si="414"/>
        <v>0.32322734595087488</v>
      </c>
      <c r="E5285" s="195">
        <f t="shared" ca="1" si="410"/>
        <v>264.24799831907137</v>
      </c>
      <c r="F5285" s="195">
        <f t="shared" ca="1" si="411"/>
        <v>262.1315734051575</v>
      </c>
      <c r="G5285" s="195">
        <f t="shared" ca="1" si="412"/>
        <v>14.247998319071371</v>
      </c>
      <c r="H5285" s="195">
        <f t="shared" ca="1" si="413"/>
        <v>12.131573405157496</v>
      </c>
      <c r="O5285" s="154"/>
      <c r="P5285" s="154"/>
    </row>
    <row r="5286" spans="3:16" hidden="1" outlineLevel="2">
      <c r="C5286" s="179">
        <v>5262</v>
      </c>
      <c r="D5286" s="195">
        <f t="shared" ca="1" si="414"/>
        <v>-1.512523312485045</v>
      </c>
      <c r="E5286" s="195">
        <f t="shared" ca="1" si="410"/>
        <v>176.53953214386897</v>
      </c>
      <c r="F5286" s="195">
        <f t="shared" ca="1" si="411"/>
        <v>195.58475216373142</v>
      </c>
      <c r="G5286" s="195">
        <f t="shared" ca="1" si="412"/>
        <v>0</v>
      </c>
      <c r="H5286" s="195">
        <f t="shared" ca="1" si="413"/>
        <v>0</v>
      </c>
      <c r="O5286" s="154"/>
      <c r="P5286" s="154"/>
    </row>
    <row r="5287" spans="3:16" hidden="1" outlineLevel="2">
      <c r="C5287" s="179">
        <v>5263</v>
      </c>
      <c r="D5287" s="195">
        <f t="shared" ca="1" si="414"/>
        <v>-1.1202484632075975</v>
      </c>
      <c r="E5287" s="195">
        <f t="shared" ca="1" si="410"/>
        <v>192.43025341296251</v>
      </c>
      <c r="F5287" s="195">
        <f t="shared" ca="1" si="411"/>
        <v>208.21525776578136</v>
      </c>
      <c r="G5287" s="195">
        <f t="shared" ca="1" si="412"/>
        <v>0</v>
      </c>
      <c r="H5287" s="195">
        <f t="shared" ca="1" si="413"/>
        <v>0</v>
      </c>
      <c r="O5287" s="154"/>
      <c r="P5287" s="154"/>
    </row>
    <row r="5288" spans="3:16" hidden="1" outlineLevel="2">
      <c r="C5288" s="179">
        <v>5264</v>
      </c>
      <c r="D5288" s="195">
        <f t="shared" ca="1" si="414"/>
        <v>9.854122534406734E-2</v>
      </c>
      <c r="E5288" s="195">
        <f t="shared" ca="1" si="410"/>
        <v>251.51961637788227</v>
      </c>
      <c r="F5288" s="195">
        <f t="shared" ca="1" si="411"/>
        <v>252.90222326425544</v>
      </c>
      <c r="G5288" s="195">
        <f t="shared" ca="1" si="412"/>
        <v>1.5196163778822722</v>
      </c>
      <c r="H5288" s="195">
        <f t="shared" ca="1" si="413"/>
        <v>2.90222326425544</v>
      </c>
      <c r="O5288" s="154"/>
      <c r="P5288" s="154"/>
    </row>
    <row r="5289" spans="3:16" hidden="1" outlineLevel="2">
      <c r="C5289" s="179">
        <v>5265</v>
      </c>
      <c r="D5289" s="195">
        <f t="shared" ca="1" si="414"/>
        <v>-0.41217167428001289</v>
      </c>
      <c r="E5289" s="195">
        <f t="shared" ca="1" si="410"/>
        <v>224.82208307653332</v>
      </c>
      <c r="F5289" s="195">
        <f t="shared" ca="1" si="411"/>
        <v>233.11459995623161</v>
      </c>
      <c r="G5289" s="195">
        <f t="shared" ca="1" si="412"/>
        <v>0</v>
      </c>
      <c r="H5289" s="195">
        <f t="shared" ca="1" si="413"/>
        <v>0</v>
      </c>
      <c r="O5289" s="154"/>
      <c r="P5289" s="154"/>
    </row>
    <row r="5290" spans="3:16" hidden="1" outlineLevel="2">
      <c r="C5290" s="179">
        <v>5266</v>
      </c>
      <c r="D5290" s="195">
        <f t="shared" ca="1" si="414"/>
        <v>-1.1913466189367274</v>
      </c>
      <c r="E5290" s="195">
        <f t="shared" ca="1" si="410"/>
        <v>189.44758460760005</v>
      </c>
      <c r="F5290" s="195">
        <f t="shared" ca="1" si="411"/>
        <v>205.86699904913522</v>
      </c>
      <c r="G5290" s="195">
        <f t="shared" ca="1" si="412"/>
        <v>0</v>
      </c>
      <c r="H5290" s="195">
        <f t="shared" ca="1" si="413"/>
        <v>0</v>
      </c>
      <c r="O5290" s="154"/>
      <c r="P5290" s="154"/>
    </row>
    <row r="5291" spans="3:16" hidden="1" outlineLevel="2">
      <c r="C5291" s="179">
        <v>5267</v>
      </c>
      <c r="D5291" s="195">
        <f t="shared" ca="1" si="414"/>
        <v>-0.34937882219456112</v>
      </c>
      <c r="E5291" s="195">
        <f t="shared" ca="1" si="410"/>
        <v>227.94535342503562</v>
      </c>
      <c r="F5291" s="195">
        <f t="shared" ca="1" si="411"/>
        <v>235.46148783396373</v>
      </c>
      <c r="G5291" s="195">
        <f t="shared" ca="1" si="412"/>
        <v>0</v>
      </c>
      <c r="H5291" s="195">
        <f t="shared" ca="1" si="413"/>
        <v>0</v>
      </c>
      <c r="O5291" s="154"/>
      <c r="P5291" s="154"/>
    </row>
    <row r="5292" spans="3:16" hidden="1" outlineLevel="2">
      <c r="C5292" s="179">
        <v>5268</v>
      </c>
      <c r="D5292" s="195">
        <f t="shared" ca="1" si="414"/>
        <v>-5.178369425354707E-2</v>
      </c>
      <c r="E5292" s="195">
        <f t="shared" ca="1" si="410"/>
        <v>243.347932628058</v>
      </c>
      <c r="F5292" s="195">
        <f t="shared" ca="1" si="411"/>
        <v>246.90952692847785</v>
      </c>
      <c r="G5292" s="195">
        <f t="shared" ca="1" si="412"/>
        <v>0</v>
      </c>
      <c r="H5292" s="195">
        <f t="shared" ca="1" si="413"/>
        <v>0</v>
      </c>
      <c r="O5292" s="154"/>
      <c r="P5292" s="154"/>
    </row>
    <row r="5293" spans="3:16" hidden="1" outlineLevel="2">
      <c r="C5293" s="179">
        <v>5269</v>
      </c>
      <c r="D5293" s="195">
        <f t="shared" ca="1" si="414"/>
        <v>0.36349996488241421</v>
      </c>
      <c r="E5293" s="195">
        <f t="shared" ca="1" si="410"/>
        <v>266.5965790727567</v>
      </c>
      <c r="F5293" s="195">
        <f t="shared" ca="1" si="411"/>
        <v>263.82108304357689</v>
      </c>
      <c r="G5293" s="195">
        <f t="shared" ca="1" si="412"/>
        <v>16.596579072756697</v>
      </c>
      <c r="H5293" s="195">
        <f t="shared" ca="1" si="413"/>
        <v>13.821083043576891</v>
      </c>
      <c r="O5293" s="154"/>
      <c r="P5293" s="154"/>
    </row>
    <row r="5294" spans="3:16" hidden="1" outlineLevel="2">
      <c r="C5294" s="179">
        <v>5270</v>
      </c>
      <c r="D5294" s="195">
        <f t="shared" ca="1" si="414"/>
        <v>-0.1285249553666295</v>
      </c>
      <c r="E5294" s="195">
        <f t="shared" ca="1" si="410"/>
        <v>239.27917865178364</v>
      </c>
      <c r="F5294" s="195">
        <f t="shared" ca="1" si="411"/>
        <v>243.90520313301798</v>
      </c>
      <c r="G5294" s="195">
        <f t="shared" ca="1" si="412"/>
        <v>0</v>
      </c>
      <c r="H5294" s="195">
        <f t="shared" ca="1" si="413"/>
        <v>0</v>
      </c>
      <c r="O5294" s="154"/>
      <c r="P5294" s="154"/>
    </row>
    <row r="5295" spans="3:16" hidden="1" outlineLevel="2">
      <c r="C5295" s="179">
        <v>5271</v>
      </c>
      <c r="D5295" s="195">
        <f t="shared" ca="1" si="414"/>
        <v>-0.56257394043588527</v>
      </c>
      <c r="E5295" s="195">
        <f t="shared" ca="1" si="410"/>
        <v>217.5140856455254</v>
      </c>
      <c r="F5295" s="195">
        <f t="shared" ca="1" si="411"/>
        <v>227.58797709019578</v>
      </c>
      <c r="G5295" s="195">
        <f t="shared" ca="1" si="412"/>
        <v>0</v>
      </c>
      <c r="H5295" s="195">
        <f t="shared" ca="1" si="413"/>
        <v>0</v>
      </c>
      <c r="O5295" s="154"/>
      <c r="P5295" s="154"/>
    </row>
    <row r="5296" spans="3:16" hidden="1" outlineLevel="2">
      <c r="C5296" s="179">
        <v>5272</v>
      </c>
      <c r="D5296" s="195">
        <f t="shared" ca="1" si="414"/>
        <v>-1.1197927681442532</v>
      </c>
      <c r="E5296" s="195">
        <f t="shared" ca="1" si="410"/>
        <v>192.4495211400407</v>
      </c>
      <c r="F5296" s="195">
        <f t="shared" ca="1" si="411"/>
        <v>208.23039471304986</v>
      </c>
      <c r="G5296" s="195">
        <f t="shared" ca="1" si="412"/>
        <v>0</v>
      </c>
      <c r="H5296" s="195">
        <f t="shared" ca="1" si="413"/>
        <v>0</v>
      </c>
      <c r="O5296" s="154"/>
      <c r="P5296" s="154"/>
    </row>
    <row r="5297" spans="3:16" hidden="1" outlineLevel="2">
      <c r="C5297" s="179">
        <v>5273</v>
      </c>
      <c r="D5297" s="195">
        <f t="shared" ca="1" si="414"/>
        <v>-0.74351262711285693</v>
      </c>
      <c r="E5297" s="195">
        <f t="shared" ca="1" si="410"/>
        <v>209.0364297610983</v>
      </c>
      <c r="F5297" s="195">
        <f t="shared" ca="1" si="411"/>
        <v>221.11262223462384</v>
      </c>
      <c r="G5297" s="195">
        <f t="shared" ca="1" si="412"/>
        <v>0</v>
      </c>
      <c r="H5297" s="195">
        <f t="shared" ca="1" si="413"/>
        <v>0</v>
      </c>
      <c r="O5297" s="154"/>
      <c r="P5297" s="154"/>
    </row>
    <row r="5298" spans="3:16" hidden="1" outlineLevel="2">
      <c r="C5298" s="179">
        <v>5274</v>
      </c>
      <c r="D5298" s="195">
        <f t="shared" ca="1" si="414"/>
        <v>-3.967542849055547E-2</v>
      </c>
      <c r="E5298" s="195">
        <f t="shared" ca="1" si="410"/>
        <v>243.99619153983235</v>
      </c>
      <c r="F5298" s="195">
        <f t="shared" ca="1" si="411"/>
        <v>247.3869187109199</v>
      </c>
      <c r="G5298" s="195">
        <f t="shared" ca="1" si="412"/>
        <v>0</v>
      </c>
      <c r="H5298" s="195">
        <f t="shared" ca="1" si="413"/>
        <v>0</v>
      </c>
      <c r="O5298" s="154"/>
      <c r="P5298" s="154"/>
    </row>
    <row r="5299" spans="3:16" hidden="1" outlineLevel="2">
      <c r="C5299" s="179">
        <v>5275</v>
      </c>
      <c r="D5299" s="195">
        <f t="shared" ca="1" si="414"/>
        <v>-0.36213550720101706</v>
      </c>
      <c r="E5299" s="195">
        <f t="shared" ca="1" si="410"/>
        <v>227.30735272286253</v>
      </c>
      <c r="F5299" s="195">
        <f t="shared" ca="1" si="411"/>
        <v>234.98280095396865</v>
      </c>
      <c r="G5299" s="195">
        <f t="shared" ca="1" si="412"/>
        <v>0</v>
      </c>
      <c r="H5299" s="195">
        <f t="shared" ca="1" si="413"/>
        <v>0</v>
      </c>
      <c r="O5299" s="154"/>
      <c r="P5299" s="154"/>
    </row>
    <row r="5300" spans="3:16" hidden="1" outlineLevel="2">
      <c r="C5300" s="179">
        <v>5276</v>
      </c>
      <c r="D5300" s="195">
        <f t="shared" ca="1" si="414"/>
        <v>0.2949200310541506</v>
      </c>
      <c r="E5300" s="195">
        <f t="shared" ca="1" si="410"/>
        <v>262.60959208969712</v>
      </c>
      <c r="F5300" s="195">
        <f t="shared" ca="1" si="411"/>
        <v>260.95050942612619</v>
      </c>
      <c r="G5300" s="195">
        <f t="shared" ca="1" si="412"/>
        <v>12.609592089697117</v>
      </c>
      <c r="H5300" s="195">
        <f t="shared" ca="1" si="413"/>
        <v>10.950509426126189</v>
      </c>
      <c r="O5300" s="154"/>
      <c r="P5300" s="154"/>
    </row>
    <row r="5301" spans="3:16" hidden="1" outlineLevel="2">
      <c r="C5301" s="179">
        <v>5277</v>
      </c>
      <c r="D5301" s="195">
        <f t="shared" ca="1" si="414"/>
        <v>-0.76485057649705468</v>
      </c>
      <c r="E5301" s="195">
        <f t="shared" ca="1" si="410"/>
        <v>208.05870170213632</v>
      </c>
      <c r="F5301" s="195">
        <f t="shared" ca="1" si="411"/>
        <v>220.36123658626079</v>
      </c>
      <c r="G5301" s="195">
        <f t="shared" ca="1" si="412"/>
        <v>0</v>
      </c>
      <c r="H5301" s="195">
        <f t="shared" ca="1" si="413"/>
        <v>0</v>
      </c>
      <c r="O5301" s="154"/>
      <c r="P5301" s="154"/>
    </row>
    <row r="5302" spans="3:16" hidden="1" outlineLevel="2">
      <c r="C5302" s="179">
        <v>5278</v>
      </c>
      <c r="D5302" s="195">
        <f t="shared" ca="1" si="414"/>
        <v>-0.13330271379029668</v>
      </c>
      <c r="E5302" s="195">
        <f t="shared" ca="1" si="410"/>
        <v>239.02812749036534</v>
      </c>
      <c r="F5302" s="195">
        <f t="shared" ca="1" si="411"/>
        <v>243.71937331835133</v>
      </c>
      <c r="G5302" s="195">
        <f t="shared" ca="1" si="412"/>
        <v>0</v>
      </c>
      <c r="H5302" s="195">
        <f t="shared" ca="1" si="413"/>
        <v>0</v>
      </c>
      <c r="O5302" s="154"/>
      <c r="P5302" s="154"/>
    </row>
    <row r="5303" spans="3:16" hidden="1" outlineLevel="2">
      <c r="C5303" s="179">
        <v>5279</v>
      </c>
      <c r="D5303" s="195">
        <f t="shared" ca="1" si="414"/>
        <v>-0.53620619344918852</v>
      </c>
      <c r="E5303" s="195">
        <f t="shared" ca="1" si="410"/>
        <v>218.77789075639021</v>
      </c>
      <c r="F5303" s="195">
        <f t="shared" ca="1" si="411"/>
        <v>228.54731520654235</v>
      </c>
      <c r="G5303" s="195">
        <f t="shared" ca="1" si="412"/>
        <v>0</v>
      </c>
      <c r="H5303" s="195">
        <f t="shared" ca="1" si="413"/>
        <v>0</v>
      </c>
      <c r="O5303" s="154"/>
      <c r="P5303" s="154"/>
    </row>
    <row r="5304" spans="3:16" hidden="1" outlineLevel="2">
      <c r="C5304" s="179">
        <v>5280</v>
      </c>
      <c r="D5304" s="195">
        <f t="shared" ca="1" si="414"/>
        <v>0.89009997856013723</v>
      </c>
      <c r="E5304" s="195">
        <f t="shared" ca="1" si="410"/>
        <v>299.2977390451029</v>
      </c>
      <c r="F5304" s="195">
        <f t="shared" ca="1" si="411"/>
        <v>286.94149834290039</v>
      </c>
      <c r="G5304" s="195">
        <f t="shared" ca="1" si="412"/>
        <v>49.297739045102901</v>
      </c>
      <c r="H5304" s="195">
        <f t="shared" ca="1" si="413"/>
        <v>36.941498342900388</v>
      </c>
      <c r="O5304" s="154"/>
      <c r="P5304" s="154"/>
    </row>
    <row r="5305" spans="3:16" hidden="1" outlineLevel="2">
      <c r="C5305" s="179">
        <v>5281</v>
      </c>
      <c r="D5305" s="195">
        <f t="shared" ca="1" si="414"/>
        <v>0.55110067217091196</v>
      </c>
      <c r="E5305" s="195">
        <f t="shared" ca="1" si="410"/>
        <v>277.8149916793069</v>
      </c>
      <c r="F5305" s="195">
        <f t="shared" ca="1" si="411"/>
        <v>271.83591616352857</v>
      </c>
      <c r="G5305" s="195">
        <f t="shared" ca="1" si="412"/>
        <v>27.8149916793069</v>
      </c>
      <c r="H5305" s="195">
        <f t="shared" ca="1" si="413"/>
        <v>21.835916163528566</v>
      </c>
      <c r="O5305" s="154"/>
      <c r="P5305" s="154"/>
    </row>
    <row r="5306" spans="3:16" hidden="1" outlineLevel="2">
      <c r="C5306" s="179">
        <v>5282</v>
      </c>
      <c r="D5306" s="195">
        <f t="shared" ca="1" si="414"/>
        <v>-0.37179863532644852</v>
      </c>
      <c r="E5306" s="195">
        <f t="shared" ca="1" si="410"/>
        <v>226.82525915376908</v>
      </c>
      <c r="F5306" s="195">
        <f t="shared" ca="1" si="411"/>
        <v>234.62084580868353</v>
      </c>
      <c r="G5306" s="195">
        <f t="shared" ca="1" si="412"/>
        <v>0</v>
      </c>
      <c r="H5306" s="195">
        <f t="shared" ca="1" si="413"/>
        <v>0</v>
      </c>
      <c r="O5306" s="154"/>
      <c r="P5306" s="154"/>
    </row>
    <row r="5307" spans="3:16" hidden="1" outlineLevel="2">
      <c r="C5307" s="179">
        <v>5283</v>
      </c>
      <c r="D5307" s="195">
        <f t="shared" ca="1" si="414"/>
        <v>-0.95560991349626578</v>
      </c>
      <c r="E5307" s="195">
        <f t="shared" ca="1" si="410"/>
        <v>199.51859509629088</v>
      </c>
      <c r="F5307" s="195">
        <f t="shared" ca="1" si="411"/>
        <v>213.75635078297549</v>
      </c>
      <c r="G5307" s="195">
        <f t="shared" ca="1" si="412"/>
        <v>0</v>
      </c>
      <c r="H5307" s="195">
        <f t="shared" ca="1" si="413"/>
        <v>0</v>
      </c>
      <c r="O5307" s="154"/>
      <c r="P5307" s="154"/>
    </row>
    <row r="5308" spans="3:16" hidden="1" outlineLevel="2">
      <c r="C5308" s="179">
        <v>5284</v>
      </c>
      <c r="D5308" s="195">
        <f t="shared" ca="1" si="414"/>
        <v>0.44839109502818802</v>
      </c>
      <c r="E5308" s="195">
        <f t="shared" ca="1" si="410"/>
        <v>271.615778631973</v>
      </c>
      <c r="F5308" s="195">
        <f t="shared" ca="1" si="411"/>
        <v>267.41817450774442</v>
      </c>
      <c r="G5308" s="195">
        <f t="shared" ca="1" si="412"/>
        <v>21.615778631973001</v>
      </c>
      <c r="H5308" s="195">
        <f t="shared" ca="1" si="413"/>
        <v>17.418174507744425</v>
      </c>
      <c r="O5308" s="154"/>
      <c r="P5308" s="154"/>
    </row>
    <row r="5309" spans="3:16" hidden="1" outlineLevel="2">
      <c r="C5309" s="179">
        <v>5285</v>
      </c>
      <c r="D5309" s="195">
        <f t="shared" ca="1" si="414"/>
        <v>1.109933561562706</v>
      </c>
      <c r="E5309" s="195">
        <f t="shared" ca="1" si="410"/>
        <v>314.10890211168538</v>
      </c>
      <c r="F5309" s="195">
        <f t="shared" ca="1" si="411"/>
        <v>297.18292689659899</v>
      </c>
      <c r="G5309" s="195">
        <f t="shared" ca="1" si="412"/>
        <v>64.108902111685381</v>
      </c>
      <c r="H5309" s="195">
        <f t="shared" ca="1" si="413"/>
        <v>47.182926896598985</v>
      </c>
      <c r="O5309" s="154"/>
      <c r="P5309" s="154"/>
    </row>
    <row r="5310" spans="3:16" hidden="1" outlineLevel="2">
      <c r="C5310" s="179">
        <v>5286</v>
      </c>
      <c r="D5310" s="195">
        <f t="shared" ca="1" si="414"/>
        <v>-1.6850865209489445</v>
      </c>
      <c r="E5310" s="195">
        <f t="shared" ca="1" si="410"/>
        <v>169.97136560452594</v>
      </c>
      <c r="F5310" s="195">
        <f t="shared" ca="1" si="411"/>
        <v>190.27401514699454</v>
      </c>
      <c r="G5310" s="195">
        <f t="shared" ca="1" si="412"/>
        <v>0</v>
      </c>
      <c r="H5310" s="195">
        <f t="shared" ca="1" si="413"/>
        <v>0</v>
      </c>
      <c r="O5310" s="154"/>
      <c r="P5310" s="154"/>
    </row>
    <row r="5311" spans="3:16" hidden="1" outlineLevel="2">
      <c r="C5311" s="179">
        <v>5287</v>
      </c>
      <c r="D5311" s="195">
        <f t="shared" ca="1" si="414"/>
        <v>-0.14721652619998998</v>
      </c>
      <c r="E5311" s="195">
        <f t="shared" ca="1" si="410"/>
        <v>238.29851450660965</v>
      </c>
      <c r="F5311" s="195">
        <f t="shared" ca="1" si="411"/>
        <v>243.17900492937136</v>
      </c>
      <c r="G5311" s="195">
        <f t="shared" ca="1" si="412"/>
        <v>0</v>
      </c>
      <c r="H5311" s="195">
        <f t="shared" ca="1" si="413"/>
        <v>0</v>
      </c>
      <c r="O5311" s="154"/>
      <c r="P5311" s="154"/>
    </row>
    <row r="5312" spans="3:16" hidden="1" outlineLevel="2">
      <c r="C5312" s="179">
        <v>5288</v>
      </c>
      <c r="D5312" s="195">
        <f t="shared" ca="1" si="414"/>
        <v>0.86439411677481093</v>
      </c>
      <c r="E5312" s="195">
        <f t="shared" ca="1" si="410"/>
        <v>297.61207584145353</v>
      </c>
      <c r="F5312" s="195">
        <f t="shared" ca="1" si="411"/>
        <v>285.76722014991481</v>
      </c>
      <c r="G5312" s="195">
        <f t="shared" ca="1" si="412"/>
        <v>47.612075841453532</v>
      </c>
      <c r="H5312" s="195">
        <f t="shared" ca="1" si="413"/>
        <v>35.767220149914806</v>
      </c>
      <c r="O5312" s="154"/>
      <c r="P5312" s="154"/>
    </row>
    <row r="5313" spans="3:16" hidden="1" outlineLevel="2">
      <c r="C5313" s="179">
        <v>5289</v>
      </c>
      <c r="D5313" s="195">
        <f t="shared" ca="1" si="414"/>
        <v>0.12140251118873228</v>
      </c>
      <c r="E5313" s="195">
        <f t="shared" ca="1" si="410"/>
        <v>252.7861734612159</v>
      </c>
      <c r="F5313" s="195">
        <f t="shared" ca="1" si="411"/>
        <v>253.82624272126884</v>
      </c>
      <c r="G5313" s="195">
        <f t="shared" ca="1" si="412"/>
        <v>2.7861734612158955</v>
      </c>
      <c r="H5313" s="195">
        <f t="shared" ca="1" si="413"/>
        <v>3.8262427212688408</v>
      </c>
      <c r="O5313" s="154"/>
      <c r="P5313" s="154"/>
    </row>
    <row r="5314" spans="3:16" hidden="1" outlineLevel="2">
      <c r="C5314" s="179">
        <v>5290</v>
      </c>
      <c r="D5314" s="195">
        <f t="shared" ca="1" si="414"/>
        <v>-0.41291611174383547</v>
      </c>
      <c r="E5314" s="195">
        <f t="shared" ca="1" si="410"/>
        <v>224.78531315187843</v>
      </c>
      <c r="F5314" s="195">
        <f t="shared" ca="1" si="411"/>
        <v>233.0869173136916</v>
      </c>
      <c r="G5314" s="195">
        <f t="shared" ca="1" si="412"/>
        <v>0</v>
      </c>
      <c r="H5314" s="195">
        <f t="shared" ca="1" si="413"/>
        <v>0</v>
      </c>
      <c r="O5314" s="154"/>
      <c r="P5314" s="154"/>
    </row>
    <row r="5315" spans="3:16" hidden="1" outlineLevel="2">
      <c r="C5315" s="179">
        <v>5291</v>
      </c>
      <c r="D5315" s="195">
        <f t="shared" ca="1" si="414"/>
        <v>-1.2344552126577131</v>
      </c>
      <c r="E5315" s="195">
        <f t="shared" ca="1" si="410"/>
        <v>187.66167743684514</v>
      </c>
      <c r="F5315" s="195">
        <f t="shared" ca="1" si="411"/>
        <v>204.45610708625722</v>
      </c>
      <c r="G5315" s="195">
        <f t="shared" ca="1" si="412"/>
        <v>0</v>
      </c>
      <c r="H5315" s="195">
        <f t="shared" ca="1" si="413"/>
        <v>0</v>
      </c>
      <c r="O5315" s="154"/>
      <c r="P5315" s="154"/>
    </row>
    <row r="5316" spans="3:16" hidden="1" outlineLevel="2">
      <c r="C5316" s="179">
        <v>5292</v>
      </c>
      <c r="D5316" s="195">
        <f t="shared" ca="1" si="414"/>
        <v>0.79505978802494925</v>
      </c>
      <c r="E5316" s="195">
        <f t="shared" ca="1" si="410"/>
        <v>293.1126598622497</v>
      </c>
      <c r="F5316" s="195">
        <f t="shared" ca="1" si="411"/>
        <v>282.62384099453726</v>
      </c>
      <c r="G5316" s="195">
        <f t="shared" ca="1" si="412"/>
        <v>43.1126598622497</v>
      </c>
      <c r="H5316" s="195">
        <f t="shared" ca="1" si="413"/>
        <v>32.623840994537261</v>
      </c>
      <c r="O5316" s="154"/>
      <c r="P5316" s="154"/>
    </row>
    <row r="5317" spans="3:16" hidden="1" outlineLevel="2">
      <c r="C5317" s="179">
        <v>5293</v>
      </c>
      <c r="D5317" s="195">
        <f t="shared" ca="1" si="414"/>
        <v>0.93436417816141815</v>
      </c>
      <c r="E5317" s="195">
        <f t="shared" ca="1" si="410"/>
        <v>302.22277161339451</v>
      </c>
      <c r="F5317" s="195">
        <f t="shared" ca="1" si="411"/>
        <v>288.97486581393764</v>
      </c>
      <c r="G5317" s="195">
        <f t="shared" ca="1" si="412"/>
        <v>52.222771613394514</v>
      </c>
      <c r="H5317" s="195">
        <f t="shared" ca="1" si="413"/>
        <v>38.97486581393764</v>
      </c>
      <c r="O5317" s="154"/>
      <c r="P5317" s="154"/>
    </row>
    <row r="5318" spans="3:16" hidden="1" outlineLevel="2">
      <c r="C5318" s="179">
        <v>5294</v>
      </c>
      <c r="D5318" s="195">
        <f t="shared" ca="1" si="414"/>
        <v>-4.9452869870534027E-3</v>
      </c>
      <c r="E5318" s="195">
        <f t="shared" ca="1" si="410"/>
        <v>245.86518904077511</v>
      </c>
      <c r="F5318" s="195">
        <f t="shared" ca="1" si="411"/>
        <v>248.76134851022462</v>
      </c>
      <c r="G5318" s="195">
        <f t="shared" ca="1" si="412"/>
        <v>0</v>
      </c>
      <c r="H5318" s="195">
        <f t="shared" ca="1" si="413"/>
        <v>0</v>
      </c>
      <c r="O5318" s="154"/>
      <c r="P5318" s="154"/>
    </row>
    <row r="5319" spans="3:16" hidden="1" outlineLevel="2">
      <c r="C5319" s="179">
        <v>5295</v>
      </c>
      <c r="D5319" s="195">
        <f t="shared" ca="1" si="414"/>
        <v>0.59647108473742305</v>
      </c>
      <c r="E5319" s="195">
        <f t="shared" ca="1" si="410"/>
        <v>280.59826544019546</v>
      </c>
      <c r="F5319" s="195">
        <f t="shared" ca="1" si="411"/>
        <v>273.81055568863229</v>
      </c>
      <c r="G5319" s="195">
        <f t="shared" ca="1" si="412"/>
        <v>30.598265440195462</v>
      </c>
      <c r="H5319" s="195">
        <f t="shared" ca="1" si="413"/>
        <v>23.810555688632292</v>
      </c>
      <c r="O5319" s="154"/>
      <c r="P5319" s="154"/>
    </row>
    <row r="5320" spans="3:16" hidden="1" outlineLevel="2">
      <c r="C5320" s="179">
        <v>5296</v>
      </c>
      <c r="D5320" s="195">
        <f t="shared" ca="1" si="414"/>
        <v>9.4538298751493804E-2</v>
      </c>
      <c r="E5320" s="195">
        <f t="shared" ca="1" si="410"/>
        <v>251.29850067368372</v>
      </c>
      <c r="F5320" s="195">
        <f t="shared" ca="1" si="411"/>
        <v>252.74077727785939</v>
      </c>
      <c r="G5320" s="195">
        <f t="shared" ca="1" si="412"/>
        <v>1.2985006736837192</v>
      </c>
      <c r="H5320" s="195">
        <f t="shared" ca="1" si="413"/>
        <v>2.7407772778593937</v>
      </c>
      <c r="O5320" s="154"/>
      <c r="P5320" s="154"/>
    </row>
    <row r="5321" spans="3:16" hidden="1" outlineLevel="2">
      <c r="C5321" s="179">
        <v>5297</v>
      </c>
      <c r="D5321" s="195">
        <f t="shared" ca="1" si="414"/>
        <v>-0.32496945818166284</v>
      </c>
      <c r="E5321" s="195">
        <f t="shared" ca="1" si="410"/>
        <v>229.17113583162651</v>
      </c>
      <c r="F5321" s="195">
        <f t="shared" ca="1" si="411"/>
        <v>236.38015421534757</v>
      </c>
      <c r="G5321" s="195">
        <f t="shared" ca="1" si="412"/>
        <v>0</v>
      </c>
      <c r="H5321" s="195">
        <f t="shared" ca="1" si="413"/>
        <v>0</v>
      </c>
      <c r="O5321" s="154"/>
      <c r="P5321" s="154"/>
    </row>
    <row r="5322" spans="3:16" hidden="1" outlineLevel="2">
      <c r="C5322" s="179">
        <v>5298</v>
      </c>
      <c r="D5322" s="195">
        <f t="shared" ca="1" si="414"/>
        <v>-1.8969182819748405</v>
      </c>
      <c r="E5322" s="195">
        <f t="shared" ca="1" si="410"/>
        <v>162.24170410703101</v>
      </c>
      <c r="F5322" s="195">
        <f t="shared" ca="1" si="411"/>
        <v>183.95151562602626</v>
      </c>
      <c r="G5322" s="195">
        <f t="shared" ca="1" si="412"/>
        <v>0</v>
      </c>
      <c r="H5322" s="195">
        <f t="shared" ca="1" si="413"/>
        <v>0</v>
      </c>
      <c r="O5322" s="154"/>
      <c r="P5322" s="154"/>
    </row>
    <row r="5323" spans="3:16" hidden="1" outlineLevel="2">
      <c r="C5323" s="179">
        <v>5299</v>
      </c>
      <c r="D5323" s="195">
        <f t="shared" ca="1" si="414"/>
        <v>2.4342987080125775</v>
      </c>
      <c r="E5323" s="195">
        <f t="shared" ca="1" si="410"/>
        <v>420.19695764215174</v>
      </c>
      <c r="F5323" s="195">
        <f t="shared" ca="1" si="411"/>
        <v>367.09496089511225</v>
      </c>
      <c r="G5323" s="195">
        <f t="shared" ca="1" si="412"/>
        <v>170.19695764215174</v>
      </c>
      <c r="H5323" s="195">
        <f t="shared" ca="1" si="413"/>
        <v>117.09496089511225</v>
      </c>
      <c r="O5323" s="154"/>
      <c r="P5323" s="154"/>
    </row>
    <row r="5324" spans="3:16" hidden="1" outlineLevel="2">
      <c r="C5324" s="179">
        <v>5300</v>
      </c>
      <c r="D5324" s="195">
        <f t="shared" ca="1" si="414"/>
        <v>-0.10242515032721687</v>
      </c>
      <c r="E5324" s="195">
        <f t="shared" ca="1" si="410"/>
        <v>240.65527573768873</v>
      </c>
      <c r="F5324" s="195">
        <f t="shared" ca="1" si="411"/>
        <v>244.92285305082797</v>
      </c>
      <c r="G5324" s="195">
        <f t="shared" ca="1" si="412"/>
        <v>0</v>
      </c>
      <c r="H5324" s="195">
        <f t="shared" ca="1" si="413"/>
        <v>0</v>
      </c>
      <c r="O5324" s="154"/>
      <c r="P5324" s="154"/>
    </row>
    <row r="5325" spans="3:16" hidden="1" outlineLevel="2">
      <c r="C5325" s="179">
        <v>5301</v>
      </c>
      <c r="D5325" s="195">
        <f t="shared" ca="1" si="414"/>
        <v>0.44890440754126065</v>
      </c>
      <c r="E5325" s="195">
        <f t="shared" ca="1" si="410"/>
        <v>271.64641395090547</v>
      </c>
      <c r="F5325" s="195">
        <f t="shared" ca="1" si="411"/>
        <v>267.44007360388963</v>
      </c>
      <c r="G5325" s="195">
        <f t="shared" ca="1" si="412"/>
        <v>21.646413950905469</v>
      </c>
      <c r="H5325" s="195">
        <f t="shared" ca="1" si="413"/>
        <v>17.44007360388963</v>
      </c>
      <c r="O5325" s="154"/>
      <c r="P5325" s="154"/>
    </row>
    <row r="5326" spans="3:16" hidden="1" outlineLevel="2">
      <c r="C5326" s="179">
        <v>5302</v>
      </c>
      <c r="D5326" s="195">
        <f t="shared" ca="1" si="414"/>
        <v>0.55451530041280006</v>
      </c>
      <c r="E5326" s="195">
        <f t="shared" ca="1" si="410"/>
        <v>278.02349985997807</v>
      </c>
      <c r="F5326" s="195">
        <f t="shared" ca="1" si="411"/>
        <v>271.98403292029002</v>
      </c>
      <c r="G5326" s="195">
        <f t="shared" ca="1" si="412"/>
        <v>28.023499859978074</v>
      </c>
      <c r="H5326" s="195">
        <f t="shared" ca="1" si="413"/>
        <v>21.984032920290019</v>
      </c>
      <c r="O5326" s="154"/>
      <c r="P5326" s="154"/>
    </row>
    <row r="5327" spans="3:16" hidden="1" outlineLevel="2">
      <c r="C5327" s="179">
        <v>5303</v>
      </c>
      <c r="D5327" s="195">
        <f t="shared" ca="1" si="414"/>
        <v>-0.36178226982373418</v>
      </c>
      <c r="E5327" s="195">
        <f t="shared" ca="1" si="410"/>
        <v>227.32499513883766</v>
      </c>
      <c r="F5327" s="195">
        <f t="shared" ca="1" si="411"/>
        <v>234.99604286305285</v>
      </c>
      <c r="G5327" s="195">
        <f t="shared" ca="1" si="412"/>
        <v>0</v>
      </c>
      <c r="H5327" s="195">
        <f t="shared" ca="1" si="413"/>
        <v>0</v>
      </c>
      <c r="O5327" s="154"/>
      <c r="P5327" s="154"/>
    </row>
    <row r="5328" spans="3:16" hidden="1" outlineLevel="2">
      <c r="C5328" s="179">
        <v>5304</v>
      </c>
      <c r="D5328" s="195">
        <f t="shared" ca="1" si="414"/>
        <v>0.2914987208370437</v>
      </c>
      <c r="E5328" s="195">
        <f t="shared" ca="1" si="410"/>
        <v>262.41225855940797</v>
      </c>
      <c r="F5328" s="195">
        <f t="shared" ca="1" si="411"/>
        <v>260.80812328218644</v>
      </c>
      <c r="G5328" s="195">
        <f t="shared" ca="1" si="412"/>
        <v>12.412258559407974</v>
      </c>
      <c r="H5328" s="195">
        <f t="shared" ca="1" si="413"/>
        <v>10.808123282186443</v>
      </c>
      <c r="O5328" s="154"/>
      <c r="P5328" s="154"/>
    </row>
    <row r="5329" spans="3:16" hidden="1" outlineLevel="2">
      <c r="C5329" s="179">
        <v>5305</v>
      </c>
      <c r="D5329" s="195">
        <f t="shared" ca="1" si="414"/>
        <v>-0.62554362783829176</v>
      </c>
      <c r="E5329" s="195">
        <f t="shared" ca="1" si="410"/>
        <v>214.52540761679353</v>
      </c>
      <c r="F5329" s="195">
        <f t="shared" ca="1" si="411"/>
        <v>225.31320974146749</v>
      </c>
      <c r="G5329" s="195">
        <f t="shared" ca="1" si="412"/>
        <v>0</v>
      </c>
      <c r="H5329" s="195">
        <f t="shared" ca="1" si="413"/>
        <v>0</v>
      </c>
      <c r="O5329" s="154"/>
      <c r="P5329" s="154"/>
    </row>
    <row r="5330" spans="3:16" hidden="1" outlineLevel="2">
      <c r="C5330" s="179">
        <v>5306</v>
      </c>
      <c r="D5330" s="195">
        <f t="shared" ca="1" si="414"/>
        <v>1.9793731538664405</v>
      </c>
      <c r="E5330" s="195">
        <f t="shared" ca="1" si="410"/>
        <v>380.22731325700352</v>
      </c>
      <c r="F5330" s="195">
        <f t="shared" ca="1" si="411"/>
        <v>341.3974749646942</v>
      </c>
      <c r="G5330" s="195">
        <f t="shared" ca="1" si="412"/>
        <v>130.22731325700352</v>
      </c>
      <c r="H5330" s="195">
        <f t="shared" ca="1" si="413"/>
        <v>91.397474964694197</v>
      </c>
      <c r="O5330" s="154"/>
      <c r="P5330" s="154"/>
    </row>
    <row r="5331" spans="3:16" hidden="1" outlineLevel="2">
      <c r="C5331" s="179">
        <v>5307</v>
      </c>
      <c r="D5331" s="195">
        <f t="shared" ca="1" si="414"/>
        <v>0.98220191936632828</v>
      </c>
      <c r="E5331" s="195">
        <f t="shared" ca="1" si="410"/>
        <v>305.41609783347542</v>
      </c>
      <c r="F5331" s="195">
        <f t="shared" ca="1" si="411"/>
        <v>291.18859541606088</v>
      </c>
      <c r="G5331" s="195">
        <f t="shared" ca="1" si="412"/>
        <v>55.416097833475419</v>
      </c>
      <c r="H5331" s="195">
        <f t="shared" ca="1" si="413"/>
        <v>41.188595416060878</v>
      </c>
      <c r="O5331" s="154"/>
      <c r="P5331" s="154"/>
    </row>
    <row r="5332" spans="3:16" hidden="1" outlineLevel="2">
      <c r="C5332" s="179">
        <v>5308</v>
      </c>
      <c r="D5332" s="195">
        <f t="shared" ca="1" si="414"/>
        <v>-3.5590330167507768E-2</v>
      </c>
      <c r="E5332" s="195">
        <f t="shared" ca="1" si="410"/>
        <v>244.21529112111469</v>
      </c>
      <c r="F5332" s="195">
        <f t="shared" ca="1" si="411"/>
        <v>247.5481897566861</v>
      </c>
      <c r="G5332" s="195">
        <f t="shared" ca="1" si="412"/>
        <v>0</v>
      </c>
      <c r="H5332" s="195">
        <f t="shared" ca="1" si="413"/>
        <v>0</v>
      </c>
      <c r="O5332" s="154"/>
      <c r="P5332" s="154"/>
    </row>
    <row r="5333" spans="3:16" hidden="1" outlineLevel="2">
      <c r="C5333" s="179">
        <v>5309</v>
      </c>
      <c r="D5333" s="195">
        <f t="shared" ca="1" si="414"/>
        <v>0.15815969466852389</v>
      </c>
      <c r="E5333" s="195">
        <f t="shared" ca="1" si="410"/>
        <v>254.83597351575438</v>
      </c>
      <c r="F5333" s="195">
        <f t="shared" ca="1" si="411"/>
        <v>255.31899695368904</v>
      </c>
      <c r="G5333" s="195">
        <f t="shared" ca="1" si="412"/>
        <v>4.8359735157543753</v>
      </c>
      <c r="H5333" s="195">
        <f t="shared" ca="1" si="413"/>
        <v>5.3189969536890374</v>
      </c>
      <c r="O5333" s="154"/>
      <c r="P5333" s="154"/>
    </row>
    <row r="5334" spans="3:16" hidden="1" outlineLevel="2">
      <c r="C5334" s="179">
        <v>5310</v>
      </c>
      <c r="D5334" s="195">
        <f t="shared" ca="1" si="414"/>
        <v>-1.98907046421038</v>
      </c>
      <c r="E5334" s="195">
        <f t="shared" ca="1" si="410"/>
        <v>158.98978323540766</v>
      </c>
      <c r="F5334" s="195">
        <f t="shared" ca="1" si="411"/>
        <v>181.2670595490483</v>
      </c>
      <c r="G5334" s="195">
        <f t="shared" ca="1" si="412"/>
        <v>0</v>
      </c>
      <c r="H5334" s="195">
        <f t="shared" ca="1" si="413"/>
        <v>0</v>
      </c>
      <c r="O5334" s="154"/>
      <c r="P5334" s="154"/>
    </row>
    <row r="5335" spans="3:16" hidden="1" outlineLevel="2">
      <c r="C5335" s="179">
        <v>5311</v>
      </c>
      <c r="D5335" s="195">
        <f t="shared" ca="1" si="414"/>
        <v>-0.96659293454441408</v>
      </c>
      <c r="E5335" s="195">
        <f t="shared" ca="1" si="410"/>
        <v>199.03770884460488</v>
      </c>
      <c r="F5335" s="195">
        <f t="shared" ca="1" si="411"/>
        <v>213.38215742607051</v>
      </c>
      <c r="G5335" s="195">
        <f t="shared" ca="1" si="412"/>
        <v>0</v>
      </c>
      <c r="H5335" s="195">
        <f t="shared" ca="1" si="413"/>
        <v>0</v>
      </c>
      <c r="O5335" s="154"/>
      <c r="P5335" s="154"/>
    </row>
    <row r="5336" spans="3:16" hidden="1" outlineLevel="2">
      <c r="C5336" s="179">
        <v>5312</v>
      </c>
      <c r="D5336" s="195">
        <f t="shared" ca="1" si="414"/>
        <v>0.61912955624845978</v>
      </c>
      <c r="E5336" s="195">
        <f t="shared" ca="1" si="410"/>
        <v>281.99868497374962</v>
      </c>
      <c r="F5336" s="195">
        <f t="shared" ca="1" si="411"/>
        <v>274.80207592381305</v>
      </c>
      <c r="G5336" s="195">
        <f t="shared" ca="1" si="412"/>
        <v>31.998684973749619</v>
      </c>
      <c r="H5336" s="195">
        <f t="shared" ca="1" si="413"/>
        <v>24.802075923813049</v>
      </c>
      <c r="O5336" s="154"/>
      <c r="P5336" s="154"/>
    </row>
    <row r="5337" spans="3:16" hidden="1" outlineLevel="2">
      <c r="C5337" s="179">
        <v>5313</v>
      </c>
      <c r="D5337" s="195">
        <f t="shared" ca="1" si="414"/>
        <v>0.22573695715515638</v>
      </c>
      <c r="E5337" s="195">
        <f t="shared" ref="E5337:E5400" ca="1" si="415">$H$9 * EXP(($H$17 - $H$18 - ($H$11^2)/2)*$H$14 + $H$11*SQRT($H$14)*D5337)</f>
        <v>258.64795289633855</v>
      </c>
      <c r="F5337" s="195">
        <f t="shared" ref="F5337:F5400" ca="1" si="416">$H$9 * EXP(($H$17 - $H$18 - ($H$12^2)/2)*$H$14 + $H$12*SQRT($H$14)*D5337)</f>
        <v>258.08633622578714</v>
      </c>
      <c r="G5337" s="195">
        <f t="shared" ref="G5337:G5400" ca="1" si="417">MAX(E5337-$H$16, 0)</f>
        <v>8.6479528963385519</v>
      </c>
      <c r="H5337" s="195">
        <f t="shared" ref="H5337:H5400" ca="1" si="418">MAX(F5337-$H$16, 0)</f>
        <v>8.0863362257871358</v>
      </c>
      <c r="O5337" s="154"/>
      <c r="P5337" s="154"/>
    </row>
    <row r="5338" spans="3:16" hidden="1" outlineLevel="2">
      <c r="C5338" s="179">
        <v>5314</v>
      </c>
      <c r="D5338" s="195">
        <f t="shared" ref="D5338:D5401" ca="1" si="419">_xlfn.NORM.S.INV(RAND())</f>
        <v>-1.25414507023294</v>
      </c>
      <c r="E5338" s="195">
        <f t="shared" ca="1" si="415"/>
        <v>186.85157458667607</v>
      </c>
      <c r="F5338" s="195">
        <f t="shared" ca="1" si="416"/>
        <v>203.81490282107688</v>
      </c>
      <c r="G5338" s="195">
        <f t="shared" ca="1" si="417"/>
        <v>0</v>
      </c>
      <c r="H5338" s="195">
        <f t="shared" ca="1" si="418"/>
        <v>0</v>
      </c>
      <c r="O5338" s="154"/>
      <c r="P5338" s="154"/>
    </row>
    <row r="5339" spans="3:16" hidden="1" outlineLevel="2">
      <c r="C5339" s="179">
        <v>5315</v>
      </c>
      <c r="D5339" s="195">
        <f t="shared" ca="1" si="419"/>
        <v>0.88844882051811391</v>
      </c>
      <c r="E5339" s="195">
        <f t="shared" ca="1" si="415"/>
        <v>299.18917791051643</v>
      </c>
      <c r="F5339" s="195">
        <f t="shared" ca="1" si="416"/>
        <v>286.86592642450688</v>
      </c>
      <c r="G5339" s="195">
        <f t="shared" ca="1" si="417"/>
        <v>49.189177910516435</v>
      </c>
      <c r="H5339" s="195">
        <f t="shared" ca="1" si="418"/>
        <v>36.865926424506881</v>
      </c>
      <c r="O5339" s="154"/>
      <c r="P5339" s="154"/>
    </row>
    <row r="5340" spans="3:16" hidden="1" outlineLevel="2">
      <c r="C5340" s="179">
        <v>5316</v>
      </c>
      <c r="D5340" s="195">
        <f t="shared" ca="1" si="419"/>
        <v>-2.1358368039524294</v>
      </c>
      <c r="E5340" s="195">
        <f t="shared" ca="1" si="415"/>
        <v>153.94464293799436</v>
      </c>
      <c r="F5340" s="195">
        <f t="shared" ca="1" si="416"/>
        <v>177.07230278536443</v>
      </c>
      <c r="G5340" s="195">
        <f t="shared" ca="1" si="417"/>
        <v>0</v>
      </c>
      <c r="H5340" s="195">
        <f t="shared" ca="1" si="418"/>
        <v>0</v>
      </c>
      <c r="O5340" s="154"/>
      <c r="P5340" s="154"/>
    </row>
    <row r="5341" spans="3:16" hidden="1" outlineLevel="2">
      <c r="C5341" s="179">
        <v>5317</v>
      </c>
      <c r="D5341" s="195">
        <f t="shared" ca="1" si="419"/>
        <v>0.77940102552516843</v>
      </c>
      <c r="E5341" s="195">
        <f t="shared" ca="1" si="415"/>
        <v>292.10594563386292</v>
      </c>
      <c r="F5341" s="195">
        <f t="shared" ca="1" si="416"/>
        <v>281.91872665420215</v>
      </c>
      <c r="G5341" s="195">
        <f t="shared" ca="1" si="417"/>
        <v>42.105945633862916</v>
      </c>
      <c r="H5341" s="195">
        <f t="shared" ca="1" si="418"/>
        <v>31.918726654202146</v>
      </c>
      <c r="O5341" s="154"/>
      <c r="P5341" s="154"/>
    </row>
    <row r="5342" spans="3:16" hidden="1" outlineLevel="2">
      <c r="C5342" s="179">
        <v>5318</v>
      </c>
      <c r="D5342" s="195">
        <f t="shared" ca="1" si="419"/>
        <v>0.57755698065530769</v>
      </c>
      <c r="E5342" s="195">
        <f t="shared" ca="1" si="415"/>
        <v>279.43459572030389</v>
      </c>
      <c r="F5342" s="195">
        <f t="shared" ca="1" si="416"/>
        <v>272.9856267088108</v>
      </c>
      <c r="G5342" s="195">
        <f t="shared" ca="1" si="417"/>
        <v>29.434595720303889</v>
      </c>
      <c r="H5342" s="195">
        <f t="shared" ca="1" si="418"/>
        <v>22.985626708810798</v>
      </c>
      <c r="O5342" s="154"/>
      <c r="P5342" s="154"/>
    </row>
    <row r="5343" spans="3:16" hidden="1" outlineLevel="2">
      <c r="C5343" s="179">
        <v>5319</v>
      </c>
      <c r="D5343" s="195">
        <f t="shared" ca="1" si="419"/>
        <v>0.43789908870881994</v>
      </c>
      <c r="E5343" s="195">
        <f t="shared" ca="1" si="415"/>
        <v>270.99035523629942</v>
      </c>
      <c r="F5343" s="195">
        <f t="shared" ca="1" si="416"/>
        <v>266.97095401239608</v>
      </c>
      <c r="G5343" s="195">
        <f t="shared" ca="1" si="417"/>
        <v>20.990355236299422</v>
      </c>
      <c r="H5343" s="195">
        <f t="shared" ca="1" si="418"/>
        <v>16.970954012396078</v>
      </c>
      <c r="O5343" s="154"/>
      <c r="P5343" s="154"/>
    </row>
    <row r="5344" spans="3:16" hidden="1" outlineLevel="2">
      <c r="C5344" s="179">
        <v>5320</v>
      </c>
      <c r="D5344" s="195">
        <f t="shared" ca="1" si="419"/>
        <v>-1.3543216494167174</v>
      </c>
      <c r="E5344" s="195">
        <f t="shared" ca="1" si="415"/>
        <v>182.7838334791837</v>
      </c>
      <c r="F5344" s="195">
        <f t="shared" ca="1" si="416"/>
        <v>200.58364077619686</v>
      </c>
      <c r="G5344" s="195">
        <f t="shared" ca="1" si="417"/>
        <v>0</v>
      </c>
      <c r="H5344" s="195">
        <f t="shared" ca="1" si="418"/>
        <v>0</v>
      </c>
      <c r="O5344" s="154"/>
      <c r="P5344" s="154"/>
    </row>
    <row r="5345" spans="3:16" hidden="1" outlineLevel="2">
      <c r="C5345" s="179">
        <v>5321</v>
      </c>
      <c r="D5345" s="195">
        <f t="shared" ca="1" si="419"/>
        <v>0.10552069586859195</v>
      </c>
      <c r="E5345" s="195">
        <f t="shared" ca="1" si="415"/>
        <v>251.90561739219848</v>
      </c>
      <c r="F5345" s="195">
        <f t="shared" ca="1" si="416"/>
        <v>253.18396589160633</v>
      </c>
      <c r="G5345" s="195">
        <f t="shared" ca="1" si="417"/>
        <v>1.9056173921984794</v>
      </c>
      <c r="H5345" s="195">
        <f t="shared" ca="1" si="418"/>
        <v>3.1839658916063343</v>
      </c>
      <c r="O5345" s="154"/>
      <c r="P5345" s="154"/>
    </row>
    <row r="5346" spans="3:16" hidden="1" outlineLevel="2">
      <c r="C5346" s="179">
        <v>5322</v>
      </c>
      <c r="D5346" s="195">
        <f t="shared" ca="1" si="419"/>
        <v>-0.53284421356848033</v>
      </c>
      <c r="E5346" s="195">
        <f t="shared" ca="1" si="415"/>
        <v>218.93955725112477</v>
      </c>
      <c r="F5346" s="195">
        <f t="shared" ca="1" si="416"/>
        <v>228.66992448564699</v>
      </c>
      <c r="G5346" s="195">
        <f t="shared" ca="1" si="417"/>
        <v>0</v>
      </c>
      <c r="H5346" s="195">
        <f t="shared" ca="1" si="418"/>
        <v>0</v>
      </c>
      <c r="O5346" s="154"/>
      <c r="P5346" s="154"/>
    </row>
    <row r="5347" spans="3:16" hidden="1" outlineLevel="2">
      <c r="C5347" s="179">
        <v>5323</v>
      </c>
      <c r="D5347" s="195">
        <f t="shared" ca="1" si="419"/>
        <v>1.8320594789894089</v>
      </c>
      <c r="E5347" s="195">
        <f t="shared" ca="1" si="415"/>
        <v>368.11748543420049</v>
      </c>
      <c r="F5347" s="195">
        <f t="shared" ca="1" si="416"/>
        <v>333.46797298420188</v>
      </c>
      <c r="G5347" s="195">
        <f t="shared" ca="1" si="417"/>
        <v>118.11748543420049</v>
      </c>
      <c r="H5347" s="195">
        <f t="shared" ca="1" si="418"/>
        <v>83.467972984201879</v>
      </c>
      <c r="O5347" s="154"/>
      <c r="P5347" s="154"/>
    </row>
    <row r="5348" spans="3:16" hidden="1" outlineLevel="2">
      <c r="C5348" s="179">
        <v>5324</v>
      </c>
      <c r="D5348" s="195">
        <f t="shared" ca="1" si="419"/>
        <v>-0.37845326037091787</v>
      </c>
      <c r="E5348" s="195">
        <f t="shared" ca="1" si="415"/>
        <v>226.49385448926432</v>
      </c>
      <c r="F5348" s="195">
        <f t="shared" ca="1" si="416"/>
        <v>234.3719054439695</v>
      </c>
      <c r="G5348" s="195">
        <f t="shared" ca="1" si="417"/>
        <v>0</v>
      </c>
      <c r="H5348" s="195">
        <f t="shared" ca="1" si="418"/>
        <v>0</v>
      </c>
      <c r="O5348" s="154"/>
      <c r="P5348" s="154"/>
    </row>
    <row r="5349" spans="3:16" hidden="1" outlineLevel="2">
      <c r="C5349" s="179">
        <v>5325</v>
      </c>
      <c r="D5349" s="195">
        <f t="shared" ca="1" si="419"/>
        <v>3.7669488010392875E-2</v>
      </c>
      <c r="E5349" s="195">
        <f t="shared" ca="1" si="415"/>
        <v>248.17806891478563</v>
      </c>
      <c r="F5349" s="195">
        <f t="shared" ca="1" si="416"/>
        <v>250.45824672505645</v>
      </c>
      <c r="G5349" s="195">
        <f t="shared" ca="1" si="417"/>
        <v>0</v>
      </c>
      <c r="H5349" s="195">
        <f t="shared" ca="1" si="418"/>
        <v>0.45824672505645481</v>
      </c>
      <c r="O5349" s="154"/>
      <c r="P5349" s="154"/>
    </row>
    <row r="5350" spans="3:16" hidden="1" outlineLevel="2">
      <c r="C5350" s="179">
        <v>5326</v>
      </c>
      <c r="D5350" s="195">
        <f t="shared" ca="1" si="419"/>
        <v>0.68188857849315354</v>
      </c>
      <c r="E5350" s="195">
        <f t="shared" ca="1" si="415"/>
        <v>285.91413815722694</v>
      </c>
      <c r="F5350" s="195">
        <f t="shared" ca="1" si="416"/>
        <v>277.56715567780623</v>
      </c>
      <c r="G5350" s="195">
        <f t="shared" ca="1" si="417"/>
        <v>35.914138157226944</v>
      </c>
      <c r="H5350" s="195">
        <f t="shared" ca="1" si="418"/>
        <v>27.567155677806227</v>
      </c>
      <c r="O5350" s="154"/>
      <c r="P5350" s="154"/>
    </row>
    <row r="5351" spans="3:16" hidden="1" outlineLevel="2">
      <c r="C5351" s="179">
        <v>5327</v>
      </c>
      <c r="D5351" s="195">
        <f t="shared" ca="1" si="419"/>
        <v>0.97073053077352567</v>
      </c>
      <c r="E5351" s="195">
        <f t="shared" ca="1" si="415"/>
        <v>304.64728293267257</v>
      </c>
      <c r="F5351" s="195">
        <f t="shared" ca="1" si="416"/>
        <v>290.65620690918513</v>
      </c>
      <c r="G5351" s="195">
        <f t="shared" ca="1" si="417"/>
        <v>54.647282932672567</v>
      </c>
      <c r="H5351" s="195">
        <f t="shared" ca="1" si="418"/>
        <v>40.65620690918513</v>
      </c>
      <c r="O5351" s="154"/>
      <c r="P5351" s="154"/>
    </row>
    <row r="5352" spans="3:16" hidden="1" outlineLevel="2">
      <c r="C5352" s="179">
        <v>5328</v>
      </c>
      <c r="D5352" s="195">
        <f t="shared" ca="1" si="419"/>
        <v>0.20504373625647687</v>
      </c>
      <c r="E5352" s="195">
        <f t="shared" ca="1" si="415"/>
        <v>257.47464688699199</v>
      </c>
      <c r="F5352" s="195">
        <f t="shared" ca="1" si="416"/>
        <v>257.2357622167068</v>
      </c>
      <c r="G5352" s="195">
        <f t="shared" ca="1" si="417"/>
        <v>7.4746468869919909</v>
      </c>
      <c r="H5352" s="195">
        <f t="shared" ca="1" si="418"/>
        <v>7.235762216706803</v>
      </c>
      <c r="O5352" s="154"/>
      <c r="P5352" s="154"/>
    </row>
    <row r="5353" spans="3:16" hidden="1" outlineLevel="2">
      <c r="C5353" s="179">
        <v>5329</v>
      </c>
      <c r="D5353" s="195">
        <f t="shared" ca="1" si="419"/>
        <v>-2.2062429741764635</v>
      </c>
      <c r="E5353" s="195">
        <f t="shared" ca="1" si="415"/>
        <v>151.58154578769748</v>
      </c>
      <c r="F5353" s="195">
        <f t="shared" ca="1" si="416"/>
        <v>175.09460312345718</v>
      </c>
      <c r="G5353" s="195">
        <f t="shared" ca="1" si="417"/>
        <v>0</v>
      </c>
      <c r="H5353" s="195">
        <f t="shared" ca="1" si="418"/>
        <v>0</v>
      </c>
      <c r="O5353" s="154"/>
      <c r="P5353" s="154"/>
    </row>
    <row r="5354" spans="3:16" hidden="1" outlineLevel="2">
      <c r="C5354" s="179">
        <v>5330</v>
      </c>
      <c r="D5354" s="195">
        <f t="shared" ca="1" si="419"/>
        <v>-3.8404101603870561E-2</v>
      </c>
      <c r="E5354" s="195">
        <f t="shared" ca="1" si="415"/>
        <v>244.06435662872698</v>
      </c>
      <c r="F5354" s="195">
        <f t="shared" ca="1" si="416"/>
        <v>247.43709674490728</v>
      </c>
      <c r="G5354" s="195">
        <f t="shared" ca="1" si="417"/>
        <v>0</v>
      </c>
      <c r="H5354" s="195">
        <f t="shared" ca="1" si="418"/>
        <v>0</v>
      </c>
      <c r="O5354" s="154"/>
      <c r="P5354" s="154"/>
    </row>
    <row r="5355" spans="3:16" hidden="1" outlineLevel="2">
      <c r="C5355" s="179">
        <v>5331</v>
      </c>
      <c r="D5355" s="195">
        <f t="shared" ca="1" si="419"/>
        <v>-1.1368573808649289</v>
      </c>
      <c r="E5355" s="195">
        <f t="shared" ca="1" si="415"/>
        <v>191.72930901176736</v>
      </c>
      <c r="F5355" s="195">
        <f t="shared" ca="1" si="416"/>
        <v>207.66430508757651</v>
      </c>
      <c r="G5355" s="195">
        <f t="shared" ca="1" si="417"/>
        <v>0</v>
      </c>
      <c r="H5355" s="195">
        <f t="shared" ca="1" si="418"/>
        <v>0</v>
      </c>
      <c r="O5355" s="154"/>
      <c r="P5355" s="154"/>
    </row>
    <row r="5356" spans="3:16" hidden="1" outlineLevel="2">
      <c r="C5356" s="179">
        <v>5332</v>
      </c>
      <c r="D5356" s="195">
        <f t="shared" ca="1" si="419"/>
        <v>0.9091732108336209</v>
      </c>
      <c r="E5356" s="195">
        <f t="shared" ca="1" si="415"/>
        <v>300.55463438697876</v>
      </c>
      <c r="F5356" s="195">
        <f t="shared" ca="1" si="416"/>
        <v>287.81590645807688</v>
      </c>
      <c r="G5356" s="195">
        <f t="shared" ca="1" si="417"/>
        <v>50.554634386978762</v>
      </c>
      <c r="H5356" s="195">
        <f t="shared" ca="1" si="418"/>
        <v>37.815906458076881</v>
      </c>
      <c r="O5356" s="154"/>
      <c r="P5356" s="154"/>
    </row>
    <row r="5357" spans="3:16" hidden="1" outlineLevel="2">
      <c r="C5357" s="179">
        <v>5333</v>
      </c>
      <c r="D5357" s="195">
        <f t="shared" ca="1" si="419"/>
        <v>-0.53456582469338931</v>
      </c>
      <c r="E5357" s="195">
        <f t="shared" ca="1" si="415"/>
        <v>218.8567557466136</v>
      </c>
      <c r="F5357" s="195">
        <f t="shared" ca="1" si="416"/>
        <v>228.60713020215906</v>
      </c>
      <c r="G5357" s="195">
        <f t="shared" ca="1" si="417"/>
        <v>0</v>
      </c>
      <c r="H5357" s="195">
        <f t="shared" ca="1" si="418"/>
        <v>0</v>
      </c>
      <c r="O5357" s="154"/>
      <c r="P5357" s="154"/>
    </row>
    <row r="5358" spans="3:16" hidden="1" outlineLevel="2">
      <c r="C5358" s="179">
        <v>5334</v>
      </c>
      <c r="D5358" s="195">
        <f t="shared" ca="1" si="419"/>
        <v>0.34058272022299962</v>
      </c>
      <c r="E5358" s="195">
        <f t="shared" ca="1" si="415"/>
        <v>265.25756511429893</v>
      </c>
      <c r="F5358" s="195">
        <f t="shared" ca="1" si="416"/>
        <v>262.85833220845723</v>
      </c>
      <c r="G5358" s="195">
        <f t="shared" ca="1" si="417"/>
        <v>15.257565114298927</v>
      </c>
      <c r="H5358" s="195">
        <f t="shared" ca="1" si="418"/>
        <v>12.858332208457227</v>
      </c>
      <c r="O5358" s="154"/>
      <c r="P5358" s="154"/>
    </row>
    <row r="5359" spans="3:16" hidden="1" outlineLevel="2">
      <c r="C5359" s="179">
        <v>5335</v>
      </c>
      <c r="D5359" s="195">
        <f t="shared" ca="1" si="419"/>
        <v>-1.202249583737194</v>
      </c>
      <c r="E5359" s="195">
        <f t="shared" ca="1" si="415"/>
        <v>188.99429614260174</v>
      </c>
      <c r="F5359" s="195">
        <f t="shared" ca="1" si="416"/>
        <v>205.50924105505277</v>
      </c>
      <c r="G5359" s="195">
        <f t="shared" ca="1" si="417"/>
        <v>0</v>
      </c>
      <c r="H5359" s="195">
        <f t="shared" ca="1" si="418"/>
        <v>0</v>
      </c>
      <c r="O5359" s="154"/>
      <c r="P5359" s="154"/>
    </row>
    <row r="5360" spans="3:16" hidden="1" outlineLevel="2">
      <c r="C5360" s="179">
        <v>5336</v>
      </c>
      <c r="D5360" s="195">
        <f t="shared" ca="1" si="419"/>
        <v>-0.28966077427001785</v>
      </c>
      <c r="E5360" s="195">
        <f t="shared" ca="1" si="415"/>
        <v>230.95593027667965</v>
      </c>
      <c r="F5360" s="195">
        <f t="shared" ca="1" si="416"/>
        <v>237.7153712982917</v>
      </c>
      <c r="G5360" s="195">
        <f t="shared" ca="1" si="417"/>
        <v>0</v>
      </c>
      <c r="H5360" s="195">
        <f t="shared" ca="1" si="418"/>
        <v>0</v>
      </c>
      <c r="O5360" s="154"/>
      <c r="P5360" s="154"/>
    </row>
    <row r="5361" spans="3:16" hidden="1" outlineLevel="2">
      <c r="C5361" s="179">
        <v>5337</v>
      </c>
      <c r="D5361" s="195">
        <f t="shared" ca="1" si="419"/>
        <v>-1.1407898150617692</v>
      </c>
      <c r="E5361" s="195">
        <f t="shared" ca="1" si="415"/>
        <v>191.56372308067264</v>
      </c>
      <c r="F5361" s="195">
        <f t="shared" ca="1" si="416"/>
        <v>207.53407157970554</v>
      </c>
      <c r="G5361" s="195">
        <f t="shared" ca="1" si="417"/>
        <v>0</v>
      </c>
      <c r="H5361" s="195">
        <f t="shared" ca="1" si="418"/>
        <v>0</v>
      </c>
      <c r="O5361" s="154"/>
      <c r="P5361" s="154"/>
    </row>
    <row r="5362" spans="3:16" hidden="1" outlineLevel="2">
      <c r="C5362" s="179">
        <v>5338</v>
      </c>
      <c r="D5362" s="195">
        <f t="shared" ca="1" si="419"/>
        <v>0.48274575701545624</v>
      </c>
      <c r="E5362" s="195">
        <f t="shared" ca="1" si="415"/>
        <v>273.67376198952974</v>
      </c>
      <c r="F5362" s="195">
        <f t="shared" ca="1" si="416"/>
        <v>268.88778708233622</v>
      </c>
      <c r="G5362" s="195">
        <f t="shared" ca="1" si="417"/>
        <v>23.673761989529737</v>
      </c>
      <c r="H5362" s="195">
        <f t="shared" ca="1" si="418"/>
        <v>18.887787082336217</v>
      </c>
      <c r="O5362" s="154"/>
      <c r="P5362" s="154"/>
    </row>
    <row r="5363" spans="3:16" hidden="1" outlineLevel="2">
      <c r="C5363" s="179">
        <v>5339</v>
      </c>
      <c r="D5363" s="195">
        <f t="shared" ca="1" si="419"/>
        <v>-0.23598257496620176</v>
      </c>
      <c r="E5363" s="195">
        <f t="shared" ca="1" si="415"/>
        <v>233.69593722750236</v>
      </c>
      <c r="F5363" s="195">
        <f t="shared" ca="1" si="416"/>
        <v>239.75970426766833</v>
      </c>
      <c r="G5363" s="195">
        <f t="shared" ca="1" si="417"/>
        <v>0</v>
      </c>
      <c r="H5363" s="195">
        <f t="shared" ca="1" si="418"/>
        <v>0</v>
      </c>
      <c r="O5363" s="154"/>
      <c r="P5363" s="154"/>
    </row>
    <row r="5364" spans="3:16" hidden="1" outlineLevel="2">
      <c r="C5364" s="179">
        <v>5340</v>
      </c>
      <c r="D5364" s="195">
        <f t="shared" ca="1" si="419"/>
        <v>1.1134737691746115</v>
      </c>
      <c r="E5364" s="195">
        <f t="shared" ca="1" si="415"/>
        <v>314.35332336220023</v>
      </c>
      <c r="F5364" s="195">
        <f t="shared" ca="1" si="416"/>
        <v>297.35081149906813</v>
      </c>
      <c r="G5364" s="195">
        <f t="shared" ca="1" si="417"/>
        <v>64.353323362200229</v>
      </c>
      <c r="H5364" s="195">
        <f t="shared" ca="1" si="418"/>
        <v>47.350811499068129</v>
      </c>
      <c r="O5364" s="154"/>
      <c r="P5364" s="154"/>
    </row>
    <row r="5365" spans="3:16" hidden="1" outlineLevel="2">
      <c r="C5365" s="179">
        <v>5341</v>
      </c>
      <c r="D5365" s="195">
        <f t="shared" ca="1" si="419"/>
        <v>0.13311639323678004</v>
      </c>
      <c r="E5365" s="195">
        <f t="shared" ca="1" si="415"/>
        <v>253.43761317066267</v>
      </c>
      <c r="F5365" s="195">
        <f t="shared" ca="1" si="416"/>
        <v>254.30100788920231</v>
      </c>
      <c r="G5365" s="195">
        <f t="shared" ca="1" si="417"/>
        <v>3.4376131706626722</v>
      </c>
      <c r="H5365" s="195">
        <f t="shared" ca="1" si="418"/>
        <v>4.3010078892023103</v>
      </c>
      <c r="O5365" s="154"/>
      <c r="P5365" s="154"/>
    </row>
    <row r="5366" spans="3:16" hidden="1" outlineLevel="2">
      <c r="C5366" s="179">
        <v>5342</v>
      </c>
      <c r="D5366" s="195">
        <f t="shared" ca="1" si="419"/>
        <v>-0.79973113912244853</v>
      </c>
      <c r="E5366" s="195">
        <f t="shared" ca="1" si="415"/>
        <v>206.47027447479391</v>
      </c>
      <c r="F5366" s="195">
        <f t="shared" ca="1" si="416"/>
        <v>219.13846149346227</v>
      </c>
      <c r="G5366" s="195">
        <f t="shared" ca="1" si="417"/>
        <v>0</v>
      </c>
      <c r="H5366" s="195">
        <f t="shared" ca="1" si="418"/>
        <v>0</v>
      </c>
      <c r="O5366" s="154"/>
      <c r="P5366" s="154"/>
    </row>
    <row r="5367" spans="3:16" hidden="1" outlineLevel="2">
      <c r="C5367" s="179">
        <v>5343</v>
      </c>
      <c r="D5367" s="195">
        <f t="shared" ca="1" si="419"/>
        <v>7.9940219369843954E-2</v>
      </c>
      <c r="E5367" s="195">
        <f t="shared" ca="1" si="415"/>
        <v>250.49377030784419</v>
      </c>
      <c r="F5367" s="195">
        <f t="shared" ca="1" si="416"/>
        <v>252.15288049742864</v>
      </c>
      <c r="G5367" s="195">
        <f t="shared" ca="1" si="417"/>
        <v>0.49377030784418707</v>
      </c>
      <c r="H5367" s="195">
        <f t="shared" ca="1" si="418"/>
        <v>2.1528804974286402</v>
      </c>
      <c r="O5367" s="154"/>
      <c r="P5367" s="154"/>
    </row>
    <row r="5368" spans="3:16" hidden="1" outlineLevel="2">
      <c r="C5368" s="179">
        <v>5344</v>
      </c>
      <c r="D5368" s="195">
        <f t="shared" ca="1" si="419"/>
        <v>-1.3056383666001234</v>
      </c>
      <c r="E5368" s="195">
        <f t="shared" ca="1" si="415"/>
        <v>184.74947124601258</v>
      </c>
      <c r="F5368" s="195">
        <f t="shared" ca="1" si="416"/>
        <v>202.1475031493155</v>
      </c>
      <c r="G5368" s="195">
        <f t="shared" ca="1" si="417"/>
        <v>0</v>
      </c>
      <c r="H5368" s="195">
        <f t="shared" ca="1" si="418"/>
        <v>0</v>
      </c>
      <c r="O5368" s="154"/>
      <c r="P5368" s="154"/>
    </row>
    <row r="5369" spans="3:16" hidden="1" outlineLevel="2">
      <c r="C5369" s="179">
        <v>5345</v>
      </c>
      <c r="D5369" s="195">
        <f t="shared" ca="1" si="419"/>
        <v>0.77271241297664339</v>
      </c>
      <c r="E5369" s="195">
        <f t="shared" ca="1" si="415"/>
        <v>291.67698402460906</v>
      </c>
      <c r="F5369" s="195">
        <f t="shared" ca="1" si="416"/>
        <v>281.61807477511184</v>
      </c>
      <c r="G5369" s="195">
        <f t="shared" ca="1" si="417"/>
        <v>41.676984024609055</v>
      </c>
      <c r="H5369" s="195">
        <f t="shared" ca="1" si="418"/>
        <v>31.618074775111836</v>
      </c>
      <c r="O5369" s="154"/>
      <c r="P5369" s="154"/>
    </row>
    <row r="5370" spans="3:16" hidden="1" outlineLevel="2">
      <c r="C5370" s="179">
        <v>5346</v>
      </c>
      <c r="D5370" s="195">
        <f t="shared" ca="1" si="419"/>
        <v>0.26770477703266726</v>
      </c>
      <c r="E5370" s="195">
        <f t="shared" ca="1" si="415"/>
        <v>261.04397254036587</v>
      </c>
      <c r="F5370" s="195">
        <f t="shared" ca="1" si="416"/>
        <v>259.8200271513499</v>
      </c>
      <c r="G5370" s="195">
        <f t="shared" ca="1" si="417"/>
        <v>11.043972540365871</v>
      </c>
      <c r="H5370" s="195">
        <f t="shared" ca="1" si="418"/>
        <v>9.8200271513499047</v>
      </c>
      <c r="O5370" s="154"/>
      <c r="P5370" s="154"/>
    </row>
    <row r="5371" spans="3:16" hidden="1" outlineLevel="2">
      <c r="C5371" s="179">
        <v>5347</v>
      </c>
      <c r="D5371" s="195">
        <f t="shared" ca="1" si="419"/>
        <v>-0.41867908932975723</v>
      </c>
      <c r="E5371" s="195">
        <f t="shared" ca="1" si="415"/>
        <v>224.50086638287078</v>
      </c>
      <c r="F5371" s="195">
        <f t="shared" ca="1" si="416"/>
        <v>232.87272649722311</v>
      </c>
      <c r="G5371" s="195">
        <f t="shared" ca="1" si="417"/>
        <v>0</v>
      </c>
      <c r="H5371" s="195">
        <f t="shared" ca="1" si="418"/>
        <v>0</v>
      </c>
      <c r="O5371" s="154"/>
      <c r="P5371" s="154"/>
    </row>
    <row r="5372" spans="3:16" hidden="1" outlineLevel="2">
      <c r="C5372" s="179">
        <v>5348</v>
      </c>
      <c r="D5372" s="195">
        <f t="shared" ca="1" si="419"/>
        <v>-0.16548348175244496</v>
      </c>
      <c r="E5372" s="195">
        <f t="shared" ca="1" si="415"/>
        <v>237.34401141600347</v>
      </c>
      <c r="F5372" s="195">
        <f t="shared" ca="1" si="416"/>
        <v>242.47139282178009</v>
      </c>
      <c r="G5372" s="195">
        <f t="shared" ca="1" si="417"/>
        <v>0</v>
      </c>
      <c r="H5372" s="195">
        <f t="shared" ca="1" si="418"/>
        <v>0</v>
      </c>
      <c r="O5372" s="154"/>
      <c r="P5372" s="154"/>
    </row>
    <row r="5373" spans="3:16" hidden="1" outlineLevel="2">
      <c r="C5373" s="179">
        <v>5349</v>
      </c>
      <c r="D5373" s="195">
        <f t="shared" ca="1" si="419"/>
        <v>-0.32752790034109636</v>
      </c>
      <c r="E5373" s="195">
        <f t="shared" ca="1" si="415"/>
        <v>229.04234808937005</v>
      </c>
      <c r="F5373" s="195">
        <f t="shared" ca="1" si="416"/>
        <v>236.28369724247452</v>
      </c>
      <c r="G5373" s="195">
        <f t="shared" ca="1" si="417"/>
        <v>0</v>
      </c>
      <c r="H5373" s="195">
        <f t="shared" ca="1" si="418"/>
        <v>0</v>
      </c>
      <c r="O5373" s="154"/>
      <c r="P5373" s="154"/>
    </row>
    <row r="5374" spans="3:16" hidden="1" outlineLevel="2">
      <c r="C5374" s="179">
        <v>5350</v>
      </c>
      <c r="D5374" s="195">
        <f t="shared" ca="1" si="419"/>
        <v>1.7584524498591152</v>
      </c>
      <c r="E5374" s="195">
        <f t="shared" ca="1" si="415"/>
        <v>362.21194430795566</v>
      </c>
      <c r="F5374" s="195">
        <f t="shared" ca="1" si="416"/>
        <v>329.57517619601663</v>
      </c>
      <c r="G5374" s="195">
        <f t="shared" ca="1" si="417"/>
        <v>112.21194430795566</v>
      </c>
      <c r="H5374" s="195">
        <f t="shared" ca="1" si="418"/>
        <v>79.575176196016628</v>
      </c>
      <c r="O5374" s="154"/>
      <c r="P5374" s="154"/>
    </row>
    <row r="5375" spans="3:16" hidden="1" outlineLevel="2">
      <c r="C5375" s="179">
        <v>5351</v>
      </c>
      <c r="D5375" s="195">
        <f t="shared" ca="1" si="419"/>
        <v>0.10873689984836975</v>
      </c>
      <c r="E5375" s="195">
        <f t="shared" ca="1" si="415"/>
        <v>252.08368952575648</v>
      </c>
      <c r="F5375" s="195">
        <f t="shared" ca="1" si="416"/>
        <v>253.31390109723571</v>
      </c>
      <c r="G5375" s="195">
        <f t="shared" ca="1" si="417"/>
        <v>2.0836895257564834</v>
      </c>
      <c r="H5375" s="195">
        <f t="shared" ca="1" si="418"/>
        <v>3.3139010972357141</v>
      </c>
      <c r="O5375" s="154"/>
      <c r="P5375" s="154"/>
    </row>
    <row r="5376" spans="3:16" hidden="1" outlineLevel="2">
      <c r="C5376" s="179">
        <v>5352</v>
      </c>
      <c r="D5376" s="195">
        <f t="shared" ca="1" si="419"/>
        <v>-0.16612452941824538</v>
      </c>
      <c r="E5376" s="195">
        <f t="shared" ca="1" si="415"/>
        <v>237.31058428636237</v>
      </c>
      <c r="F5376" s="195">
        <f t="shared" ca="1" si="416"/>
        <v>242.44659781328042</v>
      </c>
      <c r="G5376" s="195">
        <f t="shared" ca="1" si="417"/>
        <v>0</v>
      </c>
      <c r="H5376" s="195">
        <f t="shared" ca="1" si="418"/>
        <v>0</v>
      </c>
      <c r="O5376" s="154"/>
      <c r="P5376" s="154"/>
    </row>
    <row r="5377" spans="3:16" hidden="1" outlineLevel="2">
      <c r="C5377" s="179">
        <v>5353</v>
      </c>
      <c r="D5377" s="195">
        <f t="shared" ca="1" si="419"/>
        <v>-1.0024989108896243</v>
      </c>
      <c r="E5377" s="195">
        <f t="shared" ca="1" si="415"/>
        <v>197.473656795534</v>
      </c>
      <c r="F5377" s="195">
        <f t="shared" ca="1" si="416"/>
        <v>212.16340005355684</v>
      </c>
      <c r="G5377" s="195">
        <f t="shared" ca="1" si="417"/>
        <v>0</v>
      </c>
      <c r="H5377" s="195">
        <f t="shared" ca="1" si="418"/>
        <v>0</v>
      </c>
      <c r="O5377" s="154"/>
      <c r="P5377" s="154"/>
    </row>
    <row r="5378" spans="3:16" hidden="1" outlineLevel="2">
      <c r="C5378" s="179">
        <v>5354</v>
      </c>
      <c r="D5378" s="195">
        <f t="shared" ca="1" si="419"/>
        <v>-1.8353445809388042E-2</v>
      </c>
      <c r="E5378" s="195">
        <f t="shared" ca="1" si="415"/>
        <v>245.14194027257565</v>
      </c>
      <c r="F5378" s="195">
        <f t="shared" ca="1" si="416"/>
        <v>248.22982399900613</v>
      </c>
      <c r="G5378" s="195">
        <f t="shared" ca="1" si="417"/>
        <v>0</v>
      </c>
      <c r="H5378" s="195">
        <f t="shared" ca="1" si="418"/>
        <v>0</v>
      </c>
      <c r="O5378" s="154"/>
      <c r="P5378" s="154"/>
    </row>
    <row r="5379" spans="3:16" hidden="1" outlineLevel="2">
      <c r="C5379" s="179">
        <v>5355</v>
      </c>
      <c r="D5379" s="195">
        <f t="shared" ca="1" si="419"/>
        <v>-0.17732410971938758</v>
      </c>
      <c r="E5379" s="195">
        <f t="shared" ca="1" si="415"/>
        <v>236.72734644269752</v>
      </c>
      <c r="F5379" s="195">
        <f t="shared" ca="1" si="416"/>
        <v>242.01381941707615</v>
      </c>
      <c r="G5379" s="195">
        <f t="shared" ca="1" si="417"/>
        <v>0</v>
      </c>
      <c r="H5379" s="195">
        <f t="shared" ca="1" si="418"/>
        <v>0</v>
      </c>
      <c r="O5379" s="154"/>
      <c r="P5379" s="154"/>
    </row>
    <row r="5380" spans="3:16" hidden="1" outlineLevel="2">
      <c r="C5380" s="179">
        <v>5356</v>
      </c>
      <c r="D5380" s="195">
        <f t="shared" ca="1" si="419"/>
        <v>2.1656227822660146</v>
      </c>
      <c r="E5380" s="195">
        <f t="shared" ca="1" si="415"/>
        <v>396.10971542810989</v>
      </c>
      <c r="F5380" s="195">
        <f t="shared" ca="1" si="416"/>
        <v>351.69325364166855</v>
      </c>
      <c r="G5380" s="195">
        <f t="shared" ca="1" si="417"/>
        <v>146.10971542810989</v>
      </c>
      <c r="H5380" s="195">
        <f t="shared" ca="1" si="418"/>
        <v>101.69325364166855</v>
      </c>
      <c r="O5380" s="154"/>
      <c r="P5380" s="154"/>
    </row>
    <row r="5381" spans="3:16" hidden="1" outlineLevel="2">
      <c r="C5381" s="179">
        <v>5357</v>
      </c>
      <c r="D5381" s="195">
        <f t="shared" ca="1" si="419"/>
        <v>0.99340698894606394</v>
      </c>
      <c r="E5381" s="195">
        <f t="shared" ca="1" si="415"/>
        <v>306.16893709743636</v>
      </c>
      <c r="F5381" s="195">
        <f t="shared" ca="1" si="416"/>
        <v>291.70956548053096</v>
      </c>
      <c r="G5381" s="195">
        <f t="shared" ca="1" si="417"/>
        <v>56.168937097436356</v>
      </c>
      <c r="H5381" s="195">
        <f t="shared" ca="1" si="418"/>
        <v>41.709565480530955</v>
      </c>
      <c r="O5381" s="154"/>
      <c r="P5381" s="154"/>
    </row>
    <row r="5382" spans="3:16" hidden="1" outlineLevel="2">
      <c r="C5382" s="179">
        <v>5358</v>
      </c>
      <c r="D5382" s="195">
        <f t="shared" ca="1" si="419"/>
        <v>-0.22073103116672152</v>
      </c>
      <c r="E5382" s="195">
        <f t="shared" ca="1" si="415"/>
        <v>234.4803666984476</v>
      </c>
      <c r="F5382" s="195">
        <f t="shared" ca="1" si="416"/>
        <v>240.34375970756119</v>
      </c>
      <c r="G5382" s="195">
        <f t="shared" ca="1" si="417"/>
        <v>0</v>
      </c>
      <c r="H5382" s="195">
        <f t="shared" ca="1" si="418"/>
        <v>0</v>
      </c>
      <c r="O5382" s="154"/>
      <c r="P5382" s="154"/>
    </row>
    <row r="5383" spans="3:16" hidden="1" outlineLevel="2">
      <c r="C5383" s="179">
        <v>5359</v>
      </c>
      <c r="D5383" s="195">
        <f t="shared" ca="1" si="419"/>
        <v>-1.048983061020649</v>
      </c>
      <c r="E5383" s="195">
        <f t="shared" ca="1" si="415"/>
        <v>195.46706408284675</v>
      </c>
      <c r="F5383" s="195">
        <f t="shared" ca="1" si="416"/>
        <v>210.5959210265797</v>
      </c>
      <c r="G5383" s="195">
        <f t="shared" ca="1" si="417"/>
        <v>0</v>
      </c>
      <c r="H5383" s="195">
        <f t="shared" ca="1" si="418"/>
        <v>0</v>
      </c>
      <c r="O5383" s="154"/>
      <c r="P5383" s="154"/>
    </row>
    <row r="5384" spans="3:16" hidden="1" outlineLevel="2">
      <c r="C5384" s="179">
        <v>5360</v>
      </c>
      <c r="D5384" s="195">
        <f t="shared" ca="1" si="419"/>
        <v>-1.58501168343706</v>
      </c>
      <c r="E5384" s="195">
        <f t="shared" ca="1" si="415"/>
        <v>173.75008907295199</v>
      </c>
      <c r="F5384" s="195">
        <f t="shared" ca="1" si="416"/>
        <v>193.33605835449106</v>
      </c>
      <c r="G5384" s="195">
        <f t="shared" ca="1" si="417"/>
        <v>0</v>
      </c>
      <c r="H5384" s="195">
        <f t="shared" ca="1" si="418"/>
        <v>0</v>
      </c>
      <c r="O5384" s="154"/>
      <c r="P5384" s="154"/>
    </row>
    <row r="5385" spans="3:16" hidden="1" outlineLevel="2">
      <c r="C5385" s="179">
        <v>5361</v>
      </c>
      <c r="D5385" s="195">
        <f t="shared" ca="1" si="419"/>
        <v>0.50655888521917003</v>
      </c>
      <c r="E5385" s="195">
        <f t="shared" ca="1" si="415"/>
        <v>275.1094078278615</v>
      </c>
      <c r="F5385" s="195">
        <f t="shared" ca="1" si="416"/>
        <v>269.9111939696997</v>
      </c>
      <c r="G5385" s="195">
        <f t="shared" ca="1" si="417"/>
        <v>25.109407827861503</v>
      </c>
      <c r="H5385" s="195">
        <f t="shared" ca="1" si="418"/>
        <v>19.911193969699696</v>
      </c>
      <c r="O5385" s="154"/>
      <c r="P5385" s="154"/>
    </row>
    <row r="5386" spans="3:16" hidden="1" outlineLevel="2">
      <c r="C5386" s="179">
        <v>5362</v>
      </c>
      <c r="D5386" s="195">
        <f t="shared" ca="1" si="419"/>
        <v>0.35479670123923518</v>
      </c>
      <c r="E5386" s="195">
        <f t="shared" ca="1" si="415"/>
        <v>266.08726859777511</v>
      </c>
      <c r="F5386" s="195">
        <f t="shared" ca="1" si="416"/>
        <v>263.45504534055277</v>
      </c>
      <c r="G5386" s="195">
        <f t="shared" ca="1" si="417"/>
        <v>16.087268597775108</v>
      </c>
      <c r="H5386" s="195">
        <f t="shared" ca="1" si="418"/>
        <v>13.455045340552772</v>
      </c>
      <c r="O5386" s="154"/>
      <c r="P5386" s="154"/>
    </row>
    <row r="5387" spans="3:16" hidden="1" outlineLevel="2">
      <c r="C5387" s="179">
        <v>5363</v>
      </c>
      <c r="D5387" s="195">
        <f t="shared" ca="1" si="419"/>
        <v>0.26021616987431612</v>
      </c>
      <c r="E5387" s="195">
        <f t="shared" ca="1" si="415"/>
        <v>260.61481321887726</v>
      </c>
      <c r="F5387" s="195">
        <f t="shared" ca="1" si="416"/>
        <v>259.50982134448446</v>
      </c>
      <c r="G5387" s="195">
        <f t="shared" ca="1" si="417"/>
        <v>10.614813218877259</v>
      </c>
      <c r="H5387" s="195">
        <f t="shared" ca="1" si="418"/>
        <v>9.5098213444844646</v>
      </c>
      <c r="O5387" s="154"/>
      <c r="P5387" s="154"/>
    </row>
    <row r="5388" spans="3:16" hidden="1" outlineLevel="2">
      <c r="C5388" s="179">
        <v>5364</v>
      </c>
      <c r="D5388" s="195">
        <f t="shared" ca="1" si="419"/>
        <v>0.35573971879156824</v>
      </c>
      <c r="E5388" s="195">
        <f t="shared" ca="1" si="415"/>
        <v>266.14240646120027</v>
      </c>
      <c r="F5388" s="195">
        <f t="shared" ca="1" si="416"/>
        <v>263.494681776942</v>
      </c>
      <c r="G5388" s="195">
        <f t="shared" ca="1" si="417"/>
        <v>16.142406461200267</v>
      </c>
      <c r="H5388" s="195">
        <f t="shared" ca="1" si="418"/>
        <v>13.494681776942002</v>
      </c>
      <c r="O5388" s="154"/>
      <c r="P5388" s="154"/>
    </row>
    <row r="5389" spans="3:16" hidden="1" outlineLevel="2">
      <c r="C5389" s="179">
        <v>5365</v>
      </c>
      <c r="D5389" s="195">
        <f t="shared" ca="1" si="419"/>
        <v>-0.45762672505436591</v>
      </c>
      <c r="E5389" s="195">
        <f t="shared" ca="1" si="415"/>
        <v>222.58791779819515</v>
      </c>
      <c r="F5389" s="195">
        <f t="shared" ca="1" si="416"/>
        <v>231.43032262422139</v>
      </c>
      <c r="G5389" s="195">
        <f t="shared" ca="1" si="417"/>
        <v>0</v>
      </c>
      <c r="H5389" s="195">
        <f t="shared" ca="1" si="418"/>
        <v>0</v>
      </c>
      <c r="O5389" s="154"/>
      <c r="P5389" s="154"/>
    </row>
    <row r="5390" spans="3:16" hidden="1" outlineLevel="2">
      <c r="C5390" s="179">
        <v>5366</v>
      </c>
      <c r="D5390" s="195">
        <f t="shared" ca="1" si="419"/>
        <v>-0.96196171786788331</v>
      </c>
      <c r="E5390" s="195">
        <f t="shared" ca="1" si="415"/>
        <v>199.24034293446974</v>
      </c>
      <c r="F5390" s="195">
        <f t="shared" ca="1" si="416"/>
        <v>213.53986381200556</v>
      </c>
      <c r="G5390" s="195">
        <f t="shared" ca="1" si="417"/>
        <v>0</v>
      </c>
      <c r="H5390" s="195">
        <f t="shared" ca="1" si="418"/>
        <v>0</v>
      </c>
      <c r="O5390" s="154"/>
      <c r="P5390" s="154"/>
    </row>
    <row r="5391" spans="3:16" hidden="1" outlineLevel="2">
      <c r="C5391" s="179">
        <v>5367</v>
      </c>
      <c r="D5391" s="195">
        <f t="shared" ca="1" si="419"/>
        <v>-1.3171100097100648</v>
      </c>
      <c r="E5391" s="195">
        <f t="shared" ca="1" si="415"/>
        <v>184.28439656636976</v>
      </c>
      <c r="F5391" s="195">
        <f t="shared" ca="1" si="416"/>
        <v>201.77790284668993</v>
      </c>
      <c r="G5391" s="195">
        <f t="shared" ca="1" si="417"/>
        <v>0</v>
      </c>
      <c r="H5391" s="195">
        <f t="shared" ca="1" si="418"/>
        <v>0</v>
      </c>
      <c r="O5391" s="154"/>
      <c r="P5391" s="154"/>
    </row>
    <row r="5392" spans="3:16" hidden="1" outlineLevel="2">
      <c r="C5392" s="179">
        <v>5368</v>
      </c>
      <c r="D5392" s="195">
        <f t="shared" ca="1" si="419"/>
        <v>1.0908265955366077</v>
      </c>
      <c r="E5392" s="195">
        <f t="shared" ca="1" si="415"/>
        <v>312.79300553215859</v>
      </c>
      <c r="F5392" s="195">
        <f t="shared" ca="1" si="416"/>
        <v>296.27846659639874</v>
      </c>
      <c r="G5392" s="195">
        <f t="shared" ca="1" si="417"/>
        <v>62.793005532158588</v>
      </c>
      <c r="H5392" s="195">
        <f t="shared" ca="1" si="418"/>
        <v>46.278466596398744</v>
      </c>
      <c r="O5392" s="154"/>
      <c r="P5392" s="154"/>
    </row>
    <row r="5393" spans="3:16" hidden="1" outlineLevel="2">
      <c r="C5393" s="179">
        <v>5369</v>
      </c>
      <c r="D5393" s="195">
        <f t="shared" ca="1" si="419"/>
        <v>-0.12877565143848313</v>
      </c>
      <c r="E5393" s="195">
        <f t="shared" ca="1" si="415"/>
        <v>239.26599907252185</v>
      </c>
      <c r="F5393" s="195">
        <f t="shared" ca="1" si="416"/>
        <v>243.89544884562264</v>
      </c>
      <c r="G5393" s="195">
        <f t="shared" ca="1" si="417"/>
        <v>0</v>
      </c>
      <c r="H5393" s="195">
        <f t="shared" ca="1" si="418"/>
        <v>0</v>
      </c>
      <c r="O5393" s="154"/>
      <c r="P5393" s="154"/>
    </row>
    <row r="5394" spans="3:16" hidden="1" outlineLevel="2">
      <c r="C5394" s="179">
        <v>5370</v>
      </c>
      <c r="D5394" s="195">
        <f t="shared" ca="1" si="419"/>
        <v>0.74314806165259084</v>
      </c>
      <c r="E5394" s="195">
        <f t="shared" ca="1" si="415"/>
        <v>289.78846304874213</v>
      </c>
      <c r="F5394" s="195">
        <f t="shared" ca="1" si="416"/>
        <v>280.29299879314863</v>
      </c>
      <c r="G5394" s="195">
        <f t="shared" ca="1" si="417"/>
        <v>39.78846304874213</v>
      </c>
      <c r="H5394" s="195">
        <f t="shared" ca="1" si="418"/>
        <v>30.292998793148627</v>
      </c>
      <c r="O5394" s="154"/>
      <c r="P5394" s="154"/>
    </row>
    <row r="5395" spans="3:16" hidden="1" outlineLevel="2">
      <c r="C5395" s="179">
        <v>5371</v>
      </c>
      <c r="D5395" s="195">
        <f t="shared" ca="1" si="419"/>
        <v>-0.86582777254039034</v>
      </c>
      <c r="E5395" s="195">
        <f t="shared" ca="1" si="415"/>
        <v>203.49348414532551</v>
      </c>
      <c r="F5395" s="195">
        <f t="shared" ca="1" si="416"/>
        <v>216.83995388218136</v>
      </c>
      <c r="G5395" s="195">
        <f t="shared" ca="1" si="417"/>
        <v>0</v>
      </c>
      <c r="H5395" s="195">
        <f t="shared" ca="1" si="418"/>
        <v>0</v>
      </c>
      <c r="O5395" s="154"/>
      <c r="P5395" s="154"/>
    </row>
    <row r="5396" spans="3:16" hidden="1" outlineLevel="2">
      <c r="C5396" s="179">
        <v>5372</v>
      </c>
      <c r="D5396" s="195">
        <f t="shared" ca="1" si="419"/>
        <v>-0.70003017866031136</v>
      </c>
      <c r="E5396" s="195">
        <f t="shared" ca="1" si="415"/>
        <v>211.04308732558627</v>
      </c>
      <c r="F5396" s="195">
        <f t="shared" ca="1" si="416"/>
        <v>222.65173453097549</v>
      </c>
      <c r="G5396" s="195">
        <f t="shared" ca="1" si="417"/>
        <v>0</v>
      </c>
      <c r="H5396" s="195">
        <f t="shared" ca="1" si="418"/>
        <v>0</v>
      </c>
      <c r="O5396" s="154"/>
      <c r="P5396" s="154"/>
    </row>
    <row r="5397" spans="3:16" hidden="1" outlineLevel="2">
      <c r="C5397" s="179">
        <v>5373</v>
      </c>
      <c r="D5397" s="195">
        <f t="shared" ca="1" si="419"/>
        <v>0.2211961410522181</v>
      </c>
      <c r="E5397" s="195">
        <f t="shared" ca="1" si="415"/>
        <v>258.39003148246718</v>
      </c>
      <c r="F5397" s="195">
        <f t="shared" ca="1" si="416"/>
        <v>257.89945000789112</v>
      </c>
      <c r="G5397" s="195">
        <f t="shared" ca="1" si="417"/>
        <v>8.3900314824671796</v>
      </c>
      <c r="H5397" s="195">
        <f t="shared" ca="1" si="418"/>
        <v>7.8994500078911187</v>
      </c>
      <c r="O5397" s="154"/>
      <c r="P5397" s="154"/>
    </row>
    <row r="5398" spans="3:16" hidden="1" outlineLevel="2">
      <c r="C5398" s="179">
        <v>5374</v>
      </c>
      <c r="D5398" s="195">
        <f t="shared" ca="1" si="419"/>
        <v>-0.9766496103836646</v>
      </c>
      <c r="E5398" s="195">
        <f t="shared" ca="1" si="415"/>
        <v>198.59839877108359</v>
      </c>
      <c r="F5398" s="195">
        <f t="shared" ca="1" si="416"/>
        <v>213.04009933753582</v>
      </c>
      <c r="G5398" s="195">
        <f t="shared" ca="1" si="417"/>
        <v>0</v>
      </c>
      <c r="H5398" s="195">
        <f t="shared" ca="1" si="418"/>
        <v>0</v>
      </c>
      <c r="O5398" s="154"/>
      <c r="P5398" s="154"/>
    </row>
    <row r="5399" spans="3:16" hidden="1" outlineLevel="2">
      <c r="C5399" s="179">
        <v>5375</v>
      </c>
      <c r="D5399" s="195">
        <f t="shared" ca="1" si="419"/>
        <v>0.58235726031479118</v>
      </c>
      <c r="E5399" s="195">
        <f t="shared" ca="1" si="415"/>
        <v>279.72946995482602</v>
      </c>
      <c r="F5399" s="195">
        <f t="shared" ca="1" si="416"/>
        <v>273.19475281690438</v>
      </c>
      <c r="G5399" s="195">
        <f t="shared" ca="1" si="417"/>
        <v>29.729469954826016</v>
      </c>
      <c r="H5399" s="195">
        <f t="shared" ca="1" si="418"/>
        <v>23.194752816904384</v>
      </c>
      <c r="O5399" s="154"/>
      <c r="P5399" s="154"/>
    </row>
    <row r="5400" spans="3:16" hidden="1" outlineLevel="2">
      <c r="C5400" s="179">
        <v>5376</v>
      </c>
      <c r="D5400" s="195">
        <f t="shared" ca="1" si="419"/>
        <v>-0.68015255540313602</v>
      </c>
      <c r="E5400" s="195">
        <f t="shared" ca="1" si="415"/>
        <v>211.96681802009661</v>
      </c>
      <c r="F5400" s="195">
        <f t="shared" ca="1" si="416"/>
        <v>223.35889005349773</v>
      </c>
      <c r="G5400" s="195">
        <f t="shared" ca="1" si="417"/>
        <v>0</v>
      </c>
      <c r="H5400" s="195">
        <f t="shared" ca="1" si="418"/>
        <v>0</v>
      </c>
      <c r="O5400" s="154"/>
      <c r="P5400" s="154"/>
    </row>
    <row r="5401" spans="3:16" hidden="1" outlineLevel="2">
      <c r="C5401" s="179">
        <v>5377</v>
      </c>
      <c r="D5401" s="195">
        <f t="shared" ca="1" si="419"/>
        <v>1.1175238743099221</v>
      </c>
      <c r="E5401" s="195">
        <f t="shared" ref="E5401:E5464" ca="1" si="420">$H$9 * EXP(($H$17 - $H$18 - ($H$11^2)/2)*$H$14 + $H$11*SQRT($H$14)*D5401)</f>
        <v>314.6331819700585</v>
      </c>
      <c r="F5401" s="195">
        <f t="shared" ref="F5401:F5464" ca="1" si="421">$H$9 * EXP(($H$17 - $H$18 - ($H$12^2)/2)*$H$14 + $H$12*SQRT($H$14)*D5401)</f>
        <v>297.5429929065524</v>
      </c>
      <c r="G5401" s="195">
        <f t="shared" ref="G5401:G5464" ca="1" si="422">MAX(E5401-$H$16, 0)</f>
        <v>64.633181970058502</v>
      </c>
      <c r="H5401" s="195">
        <f t="shared" ref="H5401:H5464" ca="1" si="423">MAX(F5401-$H$16, 0)</f>
        <v>47.542992906552399</v>
      </c>
      <c r="O5401" s="154"/>
      <c r="P5401" s="154"/>
    </row>
    <row r="5402" spans="3:16" hidden="1" outlineLevel="2">
      <c r="C5402" s="179">
        <v>5378</v>
      </c>
      <c r="D5402" s="195">
        <f t="shared" ref="D5402:D5465" ca="1" si="424">_xlfn.NORM.S.INV(RAND())</f>
        <v>0.55802270991894332</v>
      </c>
      <c r="E5402" s="195">
        <f t="shared" ca="1" si="420"/>
        <v>278.23783649149544</v>
      </c>
      <c r="F5402" s="195">
        <f t="shared" ca="1" si="421"/>
        <v>272.13625828632723</v>
      </c>
      <c r="G5402" s="195">
        <f t="shared" ca="1" si="422"/>
        <v>28.237836491495443</v>
      </c>
      <c r="H5402" s="195">
        <f t="shared" ca="1" si="423"/>
        <v>22.136258286327234</v>
      </c>
      <c r="O5402" s="154"/>
      <c r="P5402" s="154"/>
    </row>
    <row r="5403" spans="3:16" hidden="1" outlineLevel="2">
      <c r="C5403" s="179">
        <v>5379</v>
      </c>
      <c r="D5403" s="195">
        <f t="shared" ca="1" si="424"/>
        <v>0.64033727906056692</v>
      </c>
      <c r="E5403" s="195">
        <f t="shared" ca="1" si="420"/>
        <v>283.31577183555601</v>
      </c>
      <c r="F5403" s="195">
        <f t="shared" ca="1" si="421"/>
        <v>275.73336508444589</v>
      </c>
      <c r="G5403" s="195">
        <f t="shared" ca="1" si="422"/>
        <v>33.315771835556006</v>
      </c>
      <c r="H5403" s="195">
        <f t="shared" ca="1" si="423"/>
        <v>25.733365084445893</v>
      </c>
      <c r="O5403" s="154"/>
      <c r="P5403" s="154"/>
    </row>
    <row r="5404" spans="3:16" hidden="1" outlineLevel="2">
      <c r="C5404" s="179">
        <v>5380</v>
      </c>
      <c r="D5404" s="195">
        <f t="shared" ca="1" si="424"/>
        <v>-0.48796540203249839</v>
      </c>
      <c r="E5404" s="195">
        <f t="shared" ca="1" si="420"/>
        <v>221.10910697822584</v>
      </c>
      <c r="F5404" s="195">
        <f t="shared" ca="1" si="421"/>
        <v>230.31293977998541</v>
      </c>
      <c r="G5404" s="195">
        <f t="shared" ca="1" si="422"/>
        <v>0</v>
      </c>
      <c r="H5404" s="195">
        <f t="shared" ca="1" si="423"/>
        <v>0</v>
      </c>
      <c r="O5404" s="154"/>
      <c r="P5404" s="154"/>
    </row>
    <row r="5405" spans="3:16" hidden="1" outlineLevel="2">
      <c r="C5405" s="179">
        <v>5381</v>
      </c>
      <c r="D5405" s="195">
        <f t="shared" ca="1" si="424"/>
        <v>0.43263400662067703</v>
      </c>
      <c r="E5405" s="195">
        <f t="shared" ca="1" si="420"/>
        <v>270.67704911983532</v>
      </c>
      <c r="F5405" s="195">
        <f t="shared" ca="1" si="421"/>
        <v>266.74681243557046</v>
      </c>
      <c r="G5405" s="195">
        <f t="shared" ca="1" si="422"/>
        <v>20.677049119835317</v>
      </c>
      <c r="H5405" s="195">
        <f t="shared" ca="1" si="423"/>
        <v>16.746812435570462</v>
      </c>
      <c r="O5405" s="154"/>
      <c r="P5405" s="154"/>
    </row>
    <row r="5406" spans="3:16" hidden="1" outlineLevel="2">
      <c r="C5406" s="179">
        <v>5382</v>
      </c>
      <c r="D5406" s="195">
        <f t="shared" ca="1" si="424"/>
        <v>-0.38162251665482139</v>
      </c>
      <c r="E5406" s="195">
        <f t="shared" ca="1" si="420"/>
        <v>226.33619371572107</v>
      </c>
      <c r="F5406" s="195">
        <f t="shared" ca="1" si="421"/>
        <v>234.25344079633663</v>
      </c>
      <c r="G5406" s="195">
        <f t="shared" ca="1" si="422"/>
        <v>0</v>
      </c>
      <c r="H5406" s="195">
        <f t="shared" ca="1" si="423"/>
        <v>0</v>
      </c>
      <c r="O5406" s="154"/>
      <c r="P5406" s="154"/>
    </row>
    <row r="5407" spans="3:16" hidden="1" outlineLevel="2">
      <c r="C5407" s="179">
        <v>5383</v>
      </c>
      <c r="D5407" s="195">
        <f t="shared" ca="1" si="424"/>
        <v>0.51810291730520164</v>
      </c>
      <c r="E5407" s="195">
        <f t="shared" ca="1" si="420"/>
        <v>275.80808238091009</v>
      </c>
      <c r="F5407" s="195">
        <f t="shared" ca="1" si="421"/>
        <v>270.40871794827001</v>
      </c>
      <c r="G5407" s="195">
        <f t="shared" ca="1" si="422"/>
        <v>25.808082380910093</v>
      </c>
      <c r="H5407" s="195">
        <f t="shared" ca="1" si="423"/>
        <v>20.408717948270009</v>
      </c>
      <c r="O5407" s="154"/>
      <c r="P5407" s="154"/>
    </row>
    <row r="5408" spans="3:16" hidden="1" outlineLevel="2">
      <c r="C5408" s="179">
        <v>5384</v>
      </c>
      <c r="D5408" s="195">
        <f t="shared" ca="1" si="424"/>
        <v>0.94111376315966255</v>
      </c>
      <c r="E5408" s="195">
        <f t="shared" ca="1" si="420"/>
        <v>302.67129737321829</v>
      </c>
      <c r="F5408" s="195">
        <f t="shared" ca="1" si="421"/>
        <v>289.28618552030468</v>
      </c>
      <c r="G5408" s="195">
        <f t="shared" ca="1" si="422"/>
        <v>52.671297373218295</v>
      </c>
      <c r="H5408" s="195">
        <f t="shared" ca="1" si="423"/>
        <v>39.286185520304684</v>
      </c>
      <c r="O5408" s="154"/>
      <c r="P5408" s="154"/>
    </row>
    <row r="5409" spans="3:16" hidden="1" outlineLevel="2">
      <c r="C5409" s="179">
        <v>5385</v>
      </c>
      <c r="D5409" s="195">
        <f t="shared" ca="1" si="424"/>
        <v>-8.3230405811294747E-2</v>
      </c>
      <c r="E5409" s="195">
        <f t="shared" ca="1" si="420"/>
        <v>241.67235525283897</v>
      </c>
      <c r="F5409" s="195">
        <f t="shared" ca="1" si="421"/>
        <v>245.67397832814498</v>
      </c>
      <c r="G5409" s="195">
        <f t="shared" ca="1" si="422"/>
        <v>0</v>
      </c>
      <c r="H5409" s="195">
        <f t="shared" ca="1" si="423"/>
        <v>0</v>
      </c>
      <c r="O5409" s="154"/>
      <c r="P5409" s="154"/>
    </row>
    <row r="5410" spans="3:16" hidden="1" outlineLevel="2">
      <c r="C5410" s="179">
        <v>5386</v>
      </c>
      <c r="D5410" s="195">
        <f t="shared" ca="1" si="424"/>
        <v>-0.26638149899442481</v>
      </c>
      <c r="E5410" s="195">
        <f t="shared" ca="1" si="420"/>
        <v>232.14025497320577</v>
      </c>
      <c r="F5410" s="195">
        <f t="shared" ca="1" si="421"/>
        <v>238.59981261946533</v>
      </c>
      <c r="G5410" s="195">
        <f t="shared" ca="1" si="422"/>
        <v>0</v>
      </c>
      <c r="H5410" s="195">
        <f t="shared" ca="1" si="423"/>
        <v>0</v>
      </c>
      <c r="O5410" s="154"/>
      <c r="P5410" s="154"/>
    </row>
    <row r="5411" spans="3:16" hidden="1" outlineLevel="2">
      <c r="C5411" s="179">
        <v>5387</v>
      </c>
      <c r="D5411" s="195">
        <f t="shared" ca="1" si="424"/>
        <v>-0.32435926483081789</v>
      </c>
      <c r="E5411" s="195">
        <f t="shared" ca="1" si="420"/>
        <v>229.20186264834783</v>
      </c>
      <c r="F5411" s="195">
        <f t="shared" ca="1" si="421"/>
        <v>236.40316520292166</v>
      </c>
      <c r="G5411" s="195">
        <f t="shared" ca="1" si="422"/>
        <v>0</v>
      </c>
      <c r="H5411" s="195">
        <f t="shared" ca="1" si="423"/>
        <v>0</v>
      </c>
      <c r="O5411" s="154"/>
      <c r="P5411" s="154"/>
    </row>
    <row r="5412" spans="3:16" hidden="1" outlineLevel="2">
      <c r="C5412" s="179">
        <v>5388</v>
      </c>
      <c r="D5412" s="195">
        <f t="shared" ca="1" si="424"/>
        <v>-1.6084634543687741</v>
      </c>
      <c r="E5412" s="195">
        <f t="shared" ca="1" si="420"/>
        <v>172.85710578902101</v>
      </c>
      <c r="F5412" s="195">
        <f t="shared" ca="1" si="421"/>
        <v>192.61410023923742</v>
      </c>
      <c r="G5412" s="195">
        <f t="shared" ca="1" si="422"/>
        <v>0</v>
      </c>
      <c r="H5412" s="195">
        <f t="shared" ca="1" si="423"/>
        <v>0</v>
      </c>
      <c r="O5412" s="154"/>
      <c r="P5412" s="154"/>
    </row>
    <row r="5413" spans="3:16" hidden="1" outlineLevel="2">
      <c r="C5413" s="179">
        <v>5389</v>
      </c>
      <c r="D5413" s="195">
        <f t="shared" ca="1" si="424"/>
        <v>0.28732366618723476</v>
      </c>
      <c r="E5413" s="195">
        <f t="shared" ca="1" si="420"/>
        <v>262.17165160647875</v>
      </c>
      <c r="F5413" s="195">
        <f t="shared" ca="1" si="421"/>
        <v>260.6344734786644</v>
      </c>
      <c r="G5413" s="195">
        <f t="shared" ca="1" si="422"/>
        <v>12.171651606478747</v>
      </c>
      <c r="H5413" s="195">
        <f t="shared" ca="1" si="423"/>
        <v>10.634473478664404</v>
      </c>
      <c r="O5413" s="154"/>
      <c r="P5413" s="154"/>
    </row>
    <row r="5414" spans="3:16" hidden="1" outlineLevel="2">
      <c r="C5414" s="179">
        <v>5390</v>
      </c>
      <c r="D5414" s="195">
        <f t="shared" ca="1" si="424"/>
        <v>-1.7308591066617096</v>
      </c>
      <c r="E5414" s="195">
        <f t="shared" ca="1" si="420"/>
        <v>168.2705381043763</v>
      </c>
      <c r="F5414" s="195">
        <f t="shared" ca="1" si="421"/>
        <v>188.88969695817286</v>
      </c>
      <c r="G5414" s="195">
        <f t="shared" ca="1" si="422"/>
        <v>0</v>
      </c>
      <c r="H5414" s="195">
        <f t="shared" ca="1" si="423"/>
        <v>0</v>
      </c>
      <c r="O5414" s="154"/>
      <c r="P5414" s="154"/>
    </row>
    <row r="5415" spans="3:16" hidden="1" outlineLevel="2">
      <c r="C5415" s="179">
        <v>5391</v>
      </c>
      <c r="D5415" s="195">
        <f t="shared" ca="1" si="424"/>
        <v>-1.8719699922907507</v>
      </c>
      <c r="E5415" s="195">
        <f t="shared" ca="1" si="420"/>
        <v>163.13347889351908</v>
      </c>
      <c r="F5415" s="195">
        <f t="shared" ca="1" si="421"/>
        <v>184.68509025984395</v>
      </c>
      <c r="G5415" s="195">
        <f t="shared" ca="1" si="422"/>
        <v>0</v>
      </c>
      <c r="H5415" s="195">
        <f t="shared" ca="1" si="423"/>
        <v>0</v>
      </c>
      <c r="O5415" s="154"/>
      <c r="P5415" s="154"/>
    </row>
    <row r="5416" spans="3:16" hidden="1" outlineLevel="2">
      <c r="C5416" s="179">
        <v>5392</v>
      </c>
      <c r="D5416" s="195">
        <f t="shared" ca="1" si="424"/>
        <v>1.4343744434916303</v>
      </c>
      <c r="E5416" s="195">
        <f t="shared" ca="1" si="420"/>
        <v>337.31745827709949</v>
      </c>
      <c r="F5416" s="195">
        <f t="shared" ca="1" si="421"/>
        <v>312.96930442185766</v>
      </c>
      <c r="G5416" s="195">
        <f t="shared" ca="1" si="422"/>
        <v>87.31745827709949</v>
      </c>
      <c r="H5416" s="195">
        <f t="shared" ca="1" si="423"/>
        <v>62.969304421857657</v>
      </c>
      <c r="O5416" s="154"/>
      <c r="P5416" s="154"/>
    </row>
    <row r="5417" spans="3:16" hidden="1" outlineLevel="2">
      <c r="C5417" s="179">
        <v>5393</v>
      </c>
      <c r="D5417" s="195">
        <f t="shared" ca="1" si="424"/>
        <v>-0.31623366309792383</v>
      </c>
      <c r="E5417" s="195">
        <f t="shared" ca="1" si="420"/>
        <v>229.61142731140339</v>
      </c>
      <c r="F5417" s="195">
        <f t="shared" ca="1" si="421"/>
        <v>236.70980319727613</v>
      </c>
      <c r="G5417" s="195">
        <f t="shared" ca="1" si="422"/>
        <v>0</v>
      </c>
      <c r="H5417" s="195">
        <f t="shared" ca="1" si="423"/>
        <v>0</v>
      </c>
      <c r="O5417" s="154"/>
      <c r="P5417" s="154"/>
    </row>
    <row r="5418" spans="3:16" hidden="1" outlineLevel="2">
      <c r="C5418" s="179">
        <v>5394</v>
      </c>
      <c r="D5418" s="195">
        <f t="shared" ca="1" si="424"/>
        <v>-0.54456395685800185</v>
      </c>
      <c r="E5418" s="195">
        <f t="shared" ca="1" si="420"/>
        <v>218.37651061706262</v>
      </c>
      <c r="F5418" s="195">
        <f t="shared" ca="1" si="421"/>
        <v>228.24279764352204</v>
      </c>
      <c r="G5418" s="195">
        <f t="shared" ca="1" si="422"/>
        <v>0</v>
      </c>
      <c r="H5418" s="195">
        <f t="shared" ca="1" si="423"/>
        <v>0</v>
      </c>
      <c r="O5418" s="154"/>
      <c r="P5418" s="154"/>
    </row>
    <row r="5419" spans="3:16" hidden="1" outlineLevel="2">
      <c r="C5419" s="179">
        <v>5395</v>
      </c>
      <c r="D5419" s="195">
        <f t="shared" ca="1" si="424"/>
        <v>-0.27040946195286153</v>
      </c>
      <c r="E5419" s="195">
        <f t="shared" ca="1" si="420"/>
        <v>231.93490018606866</v>
      </c>
      <c r="F5419" s="195">
        <f t="shared" ca="1" si="421"/>
        <v>238.4465445529483</v>
      </c>
      <c r="G5419" s="195">
        <f t="shared" ca="1" si="422"/>
        <v>0</v>
      </c>
      <c r="H5419" s="195">
        <f t="shared" ca="1" si="423"/>
        <v>0</v>
      </c>
      <c r="O5419" s="154"/>
      <c r="P5419" s="154"/>
    </row>
    <row r="5420" spans="3:16" hidden="1" outlineLevel="2">
      <c r="C5420" s="179">
        <v>5396</v>
      </c>
      <c r="D5420" s="195">
        <f t="shared" ca="1" si="424"/>
        <v>-0.45454319920512321</v>
      </c>
      <c r="E5420" s="195">
        <f t="shared" ca="1" si="420"/>
        <v>222.73877198721766</v>
      </c>
      <c r="F5420" s="195">
        <f t="shared" ca="1" si="421"/>
        <v>231.54419288425902</v>
      </c>
      <c r="G5420" s="195">
        <f t="shared" ca="1" si="422"/>
        <v>0</v>
      </c>
      <c r="H5420" s="195">
        <f t="shared" ca="1" si="423"/>
        <v>0</v>
      </c>
      <c r="O5420" s="154"/>
      <c r="P5420" s="154"/>
    </row>
    <row r="5421" spans="3:16" hidden="1" outlineLevel="2">
      <c r="C5421" s="179">
        <v>5397</v>
      </c>
      <c r="D5421" s="195">
        <f t="shared" ca="1" si="424"/>
        <v>1.0506734494815531</v>
      </c>
      <c r="E5421" s="195">
        <f t="shared" ca="1" si="420"/>
        <v>310.0455962835029</v>
      </c>
      <c r="F5421" s="195">
        <f t="shared" ca="1" si="421"/>
        <v>294.3867106702192</v>
      </c>
      <c r="G5421" s="195">
        <f t="shared" ca="1" si="422"/>
        <v>60.045596283502903</v>
      </c>
      <c r="H5421" s="195">
        <f t="shared" ca="1" si="423"/>
        <v>44.386710670219202</v>
      </c>
      <c r="O5421" s="154"/>
      <c r="P5421" s="154"/>
    </row>
    <row r="5422" spans="3:16" hidden="1" outlineLevel="2">
      <c r="C5422" s="179">
        <v>5398</v>
      </c>
      <c r="D5422" s="195">
        <f t="shared" ca="1" si="424"/>
        <v>1.3241020858425776</v>
      </c>
      <c r="E5422" s="195">
        <f t="shared" ca="1" si="420"/>
        <v>329.2429514888978</v>
      </c>
      <c r="F5422" s="195">
        <f t="shared" ca="1" si="421"/>
        <v>307.51185522769879</v>
      </c>
      <c r="G5422" s="195">
        <f t="shared" ca="1" si="422"/>
        <v>79.242951488897802</v>
      </c>
      <c r="H5422" s="195">
        <f t="shared" ca="1" si="423"/>
        <v>57.511855227698788</v>
      </c>
      <c r="O5422" s="154"/>
      <c r="P5422" s="154"/>
    </row>
    <row r="5423" spans="3:16" hidden="1" outlineLevel="2">
      <c r="C5423" s="179">
        <v>5399</v>
      </c>
      <c r="D5423" s="195">
        <f t="shared" ca="1" si="424"/>
        <v>0.50972050125544144</v>
      </c>
      <c r="E5423" s="195">
        <f t="shared" ca="1" si="420"/>
        <v>275.3005807982185</v>
      </c>
      <c r="F5423" s="195">
        <f t="shared" ca="1" si="421"/>
        <v>270.04736200947838</v>
      </c>
      <c r="G5423" s="195">
        <f t="shared" ca="1" si="422"/>
        <v>25.300580798218505</v>
      </c>
      <c r="H5423" s="195">
        <f t="shared" ca="1" si="423"/>
        <v>20.047362009478377</v>
      </c>
      <c r="O5423" s="154"/>
      <c r="P5423" s="154"/>
    </row>
    <row r="5424" spans="3:16" hidden="1" outlineLevel="2">
      <c r="C5424" s="179">
        <v>5400</v>
      </c>
      <c r="D5424" s="195">
        <f t="shared" ca="1" si="424"/>
        <v>1.4353047192890014</v>
      </c>
      <c r="E5424" s="195">
        <f t="shared" ca="1" si="420"/>
        <v>337.38641172624091</v>
      </c>
      <c r="F5424" s="195">
        <f t="shared" ca="1" si="421"/>
        <v>313.01575395255111</v>
      </c>
      <c r="G5424" s="195">
        <f t="shared" ca="1" si="422"/>
        <v>87.386411726240908</v>
      </c>
      <c r="H5424" s="195">
        <f t="shared" ca="1" si="423"/>
        <v>63.015753952551108</v>
      </c>
      <c r="O5424" s="154"/>
      <c r="P5424" s="154"/>
    </row>
    <row r="5425" spans="3:16" hidden="1" outlineLevel="2">
      <c r="C5425" s="179">
        <v>5401</v>
      </c>
      <c r="D5425" s="195">
        <f t="shared" ca="1" si="424"/>
        <v>-0.24016873104350628</v>
      </c>
      <c r="E5425" s="195">
        <f t="shared" ca="1" si="420"/>
        <v>233.48109089786783</v>
      </c>
      <c r="F5425" s="195">
        <f t="shared" ca="1" si="421"/>
        <v>239.59964447723203</v>
      </c>
      <c r="G5425" s="195">
        <f t="shared" ca="1" si="422"/>
        <v>0</v>
      </c>
      <c r="H5425" s="195">
        <f t="shared" ca="1" si="423"/>
        <v>0</v>
      </c>
      <c r="O5425" s="154"/>
      <c r="P5425" s="154"/>
    </row>
    <row r="5426" spans="3:16" hidden="1" outlineLevel="2">
      <c r="C5426" s="179">
        <v>5402</v>
      </c>
      <c r="D5426" s="195">
        <f t="shared" ca="1" si="424"/>
        <v>-0.56752719939643226</v>
      </c>
      <c r="E5426" s="195">
        <f t="shared" ca="1" si="420"/>
        <v>217.27749193968654</v>
      </c>
      <c r="F5426" s="195">
        <f t="shared" ca="1" si="421"/>
        <v>227.40821239090201</v>
      </c>
      <c r="G5426" s="195">
        <f t="shared" ca="1" si="422"/>
        <v>0</v>
      </c>
      <c r="H5426" s="195">
        <f t="shared" ca="1" si="423"/>
        <v>0</v>
      </c>
      <c r="O5426" s="154"/>
      <c r="P5426" s="154"/>
    </row>
    <row r="5427" spans="3:16" hidden="1" outlineLevel="2">
      <c r="C5427" s="179">
        <v>5403</v>
      </c>
      <c r="D5427" s="195">
        <f t="shared" ca="1" si="424"/>
        <v>0.87676135013047063</v>
      </c>
      <c r="E5427" s="195">
        <f t="shared" ca="1" si="420"/>
        <v>298.42186947064289</v>
      </c>
      <c r="F5427" s="195">
        <f t="shared" ca="1" si="421"/>
        <v>286.33157087382426</v>
      </c>
      <c r="G5427" s="195">
        <f t="shared" ca="1" si="422"/>
        <v>48.421869470642889</v>
      </c>
      <c r="H5427" s="195">
        <f t="shared" ca="1" si="423"/>
        <v>36.331570873824262</v>
      </c>
      <c r="O5427" s="154"/>
      <c r="P5427" s="154"/>
    </row>
    <row r="5428" spans="3:16" hidden="1" outlineLevel="2">
      <c r="C5428" s="179">
        <v>5404</v>
      </c>
      <c r="D5428" s="195">
        <f t="shared" ca="1" si="424"/>
        <v>0.56524803357385056</v>
      </c>
      <c r="E5428" s="195">
        <f t="shared" ca="1" si="420"/>
        <v>278.67989457129778</v>
      </c>
      <c r="F5428" s="195">
        <f t="shared" ca="1" si="421"/>
        <v>272.45011373223122</v>
      </c>
      <c r="G5428" s="195">
        <f t="shared" ca="1" si="422"/>
        <v>28.67989457129778</v>
      </c>
      <c r="H5428" s="195">
        <f t="shared" ca="1" si="423"/>
        <v>22.450113732231216</v>
      </c>
      <c r="O5428" s="154"/>
      <c r="P5428" s="154"/>
    </row>
    <row r="5429" spans="3:16" hidden="1" outlineLevel="2">
      <c r="C5429" s="179">
        <v>5405</v>
      </c>
      <c r="D5429" s="195">
        <f t="shared" ca="1" si="424"/>
        <v>1.5758692806444208</v>
      </c>
      <c r="E5429" s="195">
        <f t="shared" ca="1" si="420"/>
        <v>347.9689094876494</v>
      </c>
      <c r="F5429" s="195">
        <f t="shared" ca="1" si="421"/>
        <v>320.11408199310972</v>
      </c>
      <c r="G5429" s="195">
        <f t="shared" ca="1" si="422"/>
        <v>97.968909487649398</v>
      </c>
      <c r="H5429" s="195">
        <f t="shared" ca="1" si="423"/>
        <v>70.114081993109721</v>
      </c>
      <c r="O5429" s="154"/>
      <c r="P5429" s="154"/>
    </row>
    <row r="5430" spans="3:16" hidden="1" outlineLevel="2">
      <c r="C5430" s="179">
        <v>5406</v>
      </c>
      <c r="D5430" s="195">
        <f t="shared" ca="1" si="424"/>
        <v>-0.41888887850209566</v>
      </c>
      <c r="E5430" s="195">
        <f t="shared" ca="1" si="420"/>
        <v>224.49051848460002</v>
      </c>
      <c r="F5430" s="195">
        <f t="shared" ca="1" si="421"/>
        <v>232.86493304158321</v>
      </c>
      <c r="G5430" s="195">
        <f t="shared" ca="1" si="422"/>
        <v>0</v>
      </c>
      <c r="H5430" s="195">
        <f t="shared" ca="1" si="423"/>
        <v>0</v>
      </c>
      <c r="O5430" s="154"/>
      <c r="P5430" s="154"/>
    </row>
    <row r="5431" spans="3:16" hidden="1" outlineLevel="2">
      <c r="C5431" s="179">
        <v>5407</v>
      </c>
      <c r="D5431" s="195">
        <f t="shared" ca="1" si="424"/>
        <v>-1.930950330632629</v>
      </c>
      <c r="E5431" s="195">
        <f t="shared" ca="1" si="420"/>
        <v>161.03308631848162</v>
      </c>
      <c r="F5431" s="195">
        <f t="shared" ca="1" si="421"/>
        <v>182.95553995054271</v>
      </c>
      <c r="G5431" s="195">
        <f t="shared" ca="1" si="422"/>
        <v>0</v>
      </c>
      <c r="H5431" s="195">
        <f t="shared" ca="1" si="423"/>
        <v>0</v>
      </c>
      <c r="O5431" s="154"/>
      <c r="P5431" s="154"/>
    </row>
    <row r="5432" spans="3:16" hidden="1" outlineLevel="2">
      <c r="C5432" s="179">
        <v>5408</v>
      </c>
      <c r="D5432" s="195">
        <f t="shared" ca="1" si="424"/>
        <v>0.5084859644189571</v>
      </c>
      <c r="E5432" s="195">
        <f t="shared" ca="1" si="420"/>
        <v>275.22591643763144</v>
      </c>
      <c r="F5432" s="195">
        <f t="shared" ca="1" si="421"/>
        <v>269.99418341374587</v>
      </c>
      <c r="G5432" s="195">
        <f t="shared" ca="1" si="422"/>
        <v>25.22591643763144</v>
      </c>
      <c r="H5432" s="195">
        <f t="shared" ca="1" si="423"/>
        <v>19.994183413745873</v>
      </c>
      <c r="O5432" s="154"/>
      <c r="P5432" s="154"/>
    </row>
    <row r="5433" spans="3:16" hidden="1" outlineLevel="2">
      <c r="C5433" s="179">
        <v>5409</v>
      </c>
      <c r="D5433" s="195">
        <f t="shared" ca="1" si="424"/>
        <v>1.028046694034656</v>
      </c>
      <c r="E5433" s="195">
        <f t="shared" ca="1" si="420"/>
        <v>308.50804422563778</v>
      </c>
      <c r="F5433" s="195">
        <f t="shared" ca="1" si="421"/>
        <v>293.32601072937842</v>
      </c>
      <c r="G5433" s="195">
        <f t="shared" ca="1" si="422"/>
        <v>58.508044225637775</v>
      </c>
      <c r="H5433" s="195">
        <f t="shared" ca="1" si="423"/>
        <v>43.326010729378424</v>
      </c>
      <c r="O5433" s="154"/>
      <c r="P5433" s="154"/>
    </row>
    <row r="5434" spans="3:16" hidden="1" outlineLevel="2">
      <c r="C5434" s="179">
        <v>5410</v>
      </c>
      <c r="D5434" s="195">
        <f t="shared" ca="1" si="424"/>
        <v>-0.85224867692037454</v>
      </c>
      <c r="E5434" s="195">
        <f t="shared" ca="1" si="420"/>
        <v>204.10152176697395</v>
      </c>
      <c r="F5434" s="195">
        <f t="shared" ca="1" si="421"/>
        <v>217.31019030837317</v>
      </c>
      <c r="G5434" s="195">
        <f t="shared" ca="1" si="422"/>
        <v>0</v>
      </c>
      <c r="H5434" s="195">
        <f t="shared" ca="1" si="423"/>
        <v>0</v>
      </c>
      <c r="O5434" s="154"/>
      <c r="P5434" s="154"/>
    </row>
    <row r="5435" spans="3:16" hidden="1" outlineLevel="2">
      <c r="C5435" s="179">
        <v>5411</v>
      </c>
      <c r="D5435" s="195">
        <f t="shared" ca="1" si="424"/>
        <v>-0.70802207181521604</v>
      </c>
      <c r="E5435" s="195">
        <f t="shared" ca="1" si="420"/>
        <v>210.67283258591129</v>
      </c>
      <c r="F5435" s="195">
        <f t="shared" ca="1" si="421"/>
        <v>222.36805070736673</v>
      </c>
      <c r="G5435" s="195">
        <f t="shared" ca="1" si="422"/>
        <v>0</v>
      </c>
      <c r="H5435" s="195">
        <f t="shared" ca="1" si="423"/>
        <v>0</v>
      </c>
      <c r="O5435" s="154"/>
      <c r="P5435" s="154"/>
    </row>
    <row r="5436" spans="3:16" hidden="1" outlineLevel="2">
      <c r="C5436" s="179">
        <v>5412</v>
      </c>
      <c r="D5436" s="195">
        <f t="shared" ca="1" si="424"/>
        <v>-0.86623187102198629</v>
      </c>
      <c r="E5436" s="195">
        <f t="shared" ca="1" si="420"/>
        <v>203.47541741694289</v>
      </c>
      <c r="F5436" s="195">
        <f t="shared" ca="1" si="421"/>
        <v>216.82597578150839</v>
      </c>
      <c r="G5436" s="195">
        <f t="shared" ca="1" si="422"/>
        <v>0</v>
      </c>
      <c r="H5436" s="195">
        <f t="shared" ca="1" si="423"/>
        <v>0</v>
      </c>
      <c r="O5436" s="154"/>
      <c r="P5436" s="154"/>
    </row>
    <row r="5437" spans="3:16" hidden="1" outlineLevel="2">
      <c r="C5437" s="179">
        <v>5413</v>
      </c>
      <c r="D5437" s="195">
        <f t="shared" ca="1" si="424"/>
        <v>1.130097770384447</v>
      </c>
      <c r="E5437" s="195">
        <f t="shared" ca="1" si="420"/>
        <v>315.50361528460553</v>
      </c>
      <c r="F5437" s="195">
        <f t="shared" ca="1" si="421"/>
        <v>298.14042820120574</v>
      </c>
      <c r="G5437" s="195">
        <f t="shared" ca="1" si="422"/>
        <v>65.50361528460553</v>
      </c>
      <c r="H5437" s="195">
        <f t="shared" ca="1" si="423"/>
        <v>48.140428201205737</v>
      </c>
      <c r="O5437" s="154"/>
      <c r="P5437" s="154"/>
    </row>
    <row r="5438" spans="3:16" hidden="1" outlineLevel="2">
      <c r="C5438" s="179">
        <v>5414</v>
      </c>
      <c r="D5438" s="195">
        <f t="shared" ca="1" si="424"/>
        <v>-0.47371799471705295</v>
      </c>
      <c r="E5438" s="195">
        <f t="shared" ca="1" si="420"/>
        <v>221.80234674932007</v>
      </c>
      <c r="F5438" s="195">
        <f t="shared" ca="1" si="421"/>
        <v>230.83700272624267</v>
      </c>
      <c r="G5438" s="195">
        <f t="shared" ca="1" si="422"/>
        <v>0</v>
      </c>
      <c r="H5438" s="195">
        <f t="shared" ca="1" si="423"/>
        <v>0</v>
      </c>
      <c r="O5438" s="154"/>
      <c r="P5438" s="154"/>
    </row>
    <row r="5439" spans="3:16" hidden="1" outlineLevel="2">
      <c r="C5439" s="179">
        <v>5415</v>
      </c>
      <c r="D5439" s="195">
        <f t="shared" ca="1" si="424"/>
        <v>-0.8650304647002055</v>
      </c>
      <c r="E5439" s="195">
        <f t="shared" ca="1" si="420"/>
        <v>203.52913546839574</v>
      </c>
      <c r="F5439" s="195">
        <f t="shared" ca="1" si="421"/>
        <v>216.86753606280854</v>
      </c>
      <c r="G5439" s="195">
        <f t="shared" ca="1" si="422"/>
        <v>0</v>
      </c>
      <c r="H5439" s="195">
        <f t="shared" ca="1" si="423"/>
        <v>0</v>
      </c>
      <c r="O5439" s="154"/>
      <c r="P5439" s="154"/>
    </row>
    <row r="5440" spans="3:16" hidden="1" outlineLevel="2">
      <c r="C5440" s="179">
        <v>5416</v>
      </c>
      <c r="D5440" s="195">
        <f t="shared" ca="1" si="424"/>
        <v>-0.41097077727532749</v>
      </c>
      <c r="E5440" s="195">
        <f t="shared" ca="1" si="420"/>
        <v>224.88141153915754</v>
      </c>
      <c r="F5440" s="195">
        <f t="shared" ca="1" si="421"/>
        <v>233.15926342755617</v>
      </c>
      <c r="G5440" s="195">
        <f t="shared" ca="1" si="422"/>
        <v>0</v>
      </c>
      <c r="H5440" s="195">
        <f t="shared" ca="1" si="423"/>
        <v>0</v>
      </c>
      <c r="O5440" s="154"/>
      <c r="P5440" s="154"/>
    </row>
    <row r="5441" spans="3:16" hidden="1" outlineLevel="2">
      <c r="C5441" s="179">
        <v>5417</v>
      </c>
      <c r="D5441" s="195">
        <f t="shared" ca="1" si="424"/>
        <v>-0.2449693593192368</v>
      </c>
      <c r="E5441" s="195">
        <f t="shared" ca="1" si="420"/>
        <v>233.2349510995686</v>
      </c>
      <c r="F5441" s="195">
        <f t="shared" ca="1" si="421"/>
        <v>239.41622155938552</v>
      </c>
      <c r="G5441" s="195">
        <f t="shared" ca="1" si="422"/>
        <v>0</v>
      </c>
      <c r="H5441" s="195">
        <f t="shared" ca="1" si="423"/>
        <v>0</v>
      </c>
      <c r="O5441" s="154"/>
      <c r="P5441" s="154"/>
    </row>
    <row r="5442" spans="3:16" hidden="1" outlineLevel="2">
      <c r="C5442" s="179">
        <v>5418</v>
      </c>
      <c r="D5442" s="195">
        <f t="shared" ca="1" si="424"/>
        <v>2.0882835851737083</v>
      </c>
      <c r="E5442" s="195">
        <f t="shared" ca="1" si="420"/>
        <v>389.43563334495991</v>
      </c>
      <c r="F5442" s="195">
        <f t="shared" ca="1" si="421"/>
        <v>347.38081444921033</v>
      </c>
      <c r="G5442" s="195">
        <f t="shared" ca="1" si="422"/>
        <v>139.43563334495991</v>
      </c>
      <c r="H5442" s="195">
        <f t="shared" ca="1" si="423"/>
        <v>97.380814449210334</v>
      </c>
      <c r="O5442" s="154"/>
      <c r="P5442" s="154"/>
    </row>
    <row r="5443" spans="3:16" hidden="1" outlineLevel="2">
      <c r="C5443" s="179">
        <v>5419</v>
      </c>
      <c r="D5443" s="195">
        <f t="shared" ca="1" si="424"/>
        <v>-1.1033033219440462</v>
      </c>
      <c r="E5443" s="195">
        <f t="shared" ca="1" si="420"/>
        <v>193.14802841466198</v>
      </c>
      <c r="F5443" s="195">
        <f t="shared" ca="1" si="421"/>
        <v>208.77887012803308</v>
      </c>
      <c r="G5443" s="195">
        <f t="shared" ca="1" si="422"/>
        <v>0</v>
      </c>
      <c r="H5443" s="195">
        <f t="shared" ca="1" si="423"/>
        <v>0</v>
      </c>
      <c r="O5443" s="154"/>
      <c r="P5443" s="154"/>
    </row>
    <row r="5444" spans="3:16" hidden="1" outlineLevel="2">
      <c r="C5444" s="179">
        <v>5420</v>
      </c>
      <c r="D5444" s="195">
        <f t="shared" ca="1" si="424"/>
        <v>-0.20922691664413071</v>
      </c>
      <c r="E5444" s="195">
        <f t="shared" ca="1" si="420"/>
        <v>235.07379702173793</v>
      </c>
      <c r="F5444" s="195">
        <f t="shared" ca="1" si="421"/>
        <v>240.78524908545469</v>
      </c>
      <c r="G5444" s="195">
        <f t="shared" ca="1" si="422"/>
        <v>0</v>
      </c>
      <c r="H5444" s="195">
        <f t="shared" ca="1" si="423"/>
        <v>0</v>
      </c>
      <c r="O5444" s="154"/>
      <c r="P5444" s="154"/>
    </row>
    <row r="5445" spans="3:16" hidden="1" outlineLevel="2">
      <c r="C5445" s="179">
        <v>5421</v>
      </c>
      <c r="D5445" s="195">
        <f t="shared" ca="1" si="424"/>
        <v>1.0044400108546296</v>
      </c>
      <c r="E5445" s="195">
        <f t="shared" ca="1" si="420"/>
        <v>306.91203010537572</v>
      </c>
      <c r="F5445" s="195">
        <f t="shared" ca="1" si="421"/>
        <v>292.22344704658752</v>
      </c>
      <c r="G5445" s="195">
        <f t="shared" ca="1" si="422"/>
        <v>56.91203010537572</v>
      </c>
      <c r="H5445" s="195">
        <f t="shared" ca="1" si="423"/>
        <v>42.223447046587523</v>
      </c>
      <c r="O5445" s="154"/>
      <c r="P5445" s="154"/>
    </row>
    <row r="5446" spans="3:16" hidden="1" outlineLevel="2">
      <c r="C5446" s="179">
        <v>5422</v>
      </c>
      <c r="D5446" s="195">
        <f t="shared" ca="1" si="424"/>
        <v>-0.34688177496011424</v>
      </c>
      <c r="E5446" s="195">
        <f t="shared" ca="1" si="420"/>
        <v>228.07044777977225</v>
      </c>
      <c r="F5446" s="195">
        <f t="shared" ca="1" si="421"/>
        <v>235.55530207770852</v>
      </c>
      <c r="G5446" s="195">
        <f t="shared" ca="1" si="422"/>
        <v>0</v>
      </c>
      <c r="H5446" s="195">
        <f t="shared" ca="1" si="423"/>
        <v>0</v>
      </c>
      <c r="O5446" s="154"/>
      <c r="P5446" s="154"/>
    </row>
    <row r="5447" spans="3:16" hidden="1" outlineLevel="2">
      <c r="C5447" s="179">
        <v>5423</v>
      </c>
      <c r="D5447" s="195">
        <f t="shared" ca="1" si="424"/>
        <v>-0.54470116106046951</v>
      </c>
      <c r="E5447" s="195">
        <f t="shared" ca="1" si="420"/>
        <v>218.36992755637729</v>
      </c>
      <c r="F5447" s="195">
        <f t="shared" ca="1" si="421"/>
        <v>228.23780195468117</v>
      </c>
      <c r="G5447" s="195">
        <f t="shared" ca="1" si="422"/>
        <v>0</v>
      </c>
      <c r="H5447" s="195">
        <f t="shared" ca="1" si="423"/>
        <v>0</v>
      </c>
      <c r="O5447" s="154"/>
      <c r="P5447" s="154"/>
    </row>
    <row r="5448" spans="3:16" hidden="1" outlineLevel="2">
      <c r="C5448" s="179">
        <v>5424</v>
      </c>
      <c r="D5448" s="195">
        <f t="shared" ca="1" si="424"/>
        <v>6.7270682846755345E-2</v>
      </c>
      <c r="E5448" s="195">
        <f t="shared" ca="1" si="420"/>
        <v>249.79744144911862</v>
      </c>
      <c r="F5448" s="195">
        <f t="shared" ca="1" si="421"/>
        <v>251.64375893821966</v>
      </c>
      <c r="G5448" s="195">
        <f t="shared" ca="1" si="422"/>
        <v>0</v>
      </c>
      <c r="H5448" s="195">
        <f t="shared" ca="1" si="423"/>
        <v>1.643758938219662</v>
      </c>
      <c r="O5448" s="154"/>
      <c r="P5448" s="154"/>
    </row>
    <row r="5449" spans="3:16" hidden="1" outlineLevel="2">
      <c r="C5449" s="179">
        <v>5425</v>
      </c>
      <c r="D5449" s="195">
        <f t="shared" ca="1" si="424"/>
        <v>-0.49140333949902287</v>
      </c>
      <c r="E5449" s="195">
        <f t="shared" ca="1" si="420"/>
        <v>220.9421511223336</v>
      </c>
      <c r="F5449" s="195">
        <f t="shared" ca="1" si="421"/>
        <v>230.18666027778323</v>
      </c>
      <c r="G5449" s="195">
        <f t="shared" ca="1" si="422"/>
        <v>0</v>
      </c>
      <c r="H5449" s="195">
        <f t="shared" ca="1" si="423"/>
        <v>0</v>
      </c>
      <c r="O5449" s="154"/>
      <c r="P5449" s="154"/>
    </row>
    <row r="5450" spans="3:16" hidden="1" outlineLevel="2">
      <c r="C5450" s="179">
        <v>5426</v>
      </c>
      <c r="D5450" s="195">
        <f t="shared" ca="1" si="424"/>
        <v>-1.2975366548566445</v>
      </c>
      <c r="E5450" s="195">
        <f t="shared" ca="1" si="420"/>
        <v>185.07863170197481</v>
      </c>
      <c r="F5450" s="195">
        <f t="shared" ca="1" si="421"/>
        <v>202.40893679990555</v>
      </c>
      <c r="G5450" s="195">
        <f t="shared" ca="1" si="422"/>
        <v>0</v>
      </c>
      <c r="H5450" s="195">
        <f t="shared" ca="1" si="423"/>
        <v>0</v>
      </c>
      <c r="O5450" s="154"/>
      <c r="P5450" s="154"/>
    </row>
    <row r="5451" spans="3:16" hidden="1" outlineLevel="2">
      <c r="C5451" s="179">
        <v>5427</v>
      </c>
      <c r="D5451" s="195">
        <f t="shared" ca="1" si="424"/>
        <v>-0.16366560942055278</v>
      </c>
      <c r="E5451" s="195">
        <f t="shared" ca="1" si="420"/>
        <v>237.43882912584237</v>
      </c>
      <c r="F5451" s="195">
        <f t="shared" ca="1" si="421"/>
        <v>242.54171988768871</v>
      </c>
      <c r="G5451" s="195">
        <f t="shared" ca="1" si="422"/>
        <v>0</v>
      </c>
      <c r="H5451" s="195">
        <f t="shared" ca="1" si="423"/>
        <v>0</v>
      </c>
      <c r="O5451" s="154"/>
      <c r="P5451" s="154"/>
    </row>
    <row r="5452" spans="3:16" hidden="1" outlineLevel="2">
      <c r="C5452" s="179">
        <v>5428</v>
      </c>
      <c r="D5452" s="195">
        <f t="shared" ca="1" si="424"/>
        <v>-1.1821694793080895</v>
      </c>
      <c r="E5452" s="195">
        <f t="shared" ca="1" si="420"/>
        <v>189.8299648125994</v>
      </c>
      <c r="F5452" s="195">
        <f t="shared" ca="1" si="421"/>
        <v>206.16861038105108</v>
      </c>
      <c r="G5452" s="195">
        <f t="shared" ca="1" si="422"/>
        <v>0</v>
      </c>
      <c r="H5452" s="195">
        <f t="shared" ca="1" si="423"/>
        <v>0</v>
      </c>
      <c r="O5452" s="154"/>
      <c r="P5452" s="154"/>
    </row>
    <row r="5453" spans="3:16" hidden="1" outlineLevel="2">
      <c r="C5453" s="179">
        <v>5429</v>
      </c>
      <c r="D5453" s="195">
        <f t="shared" ca="1" si="424"/>
        <v>-0.54585877772218905</v>
      </c>
      <c r="E5453" s="195">
        <f t="shared" ca="1" si="420"/>
        <v>218.31439298320458</v>
      </c>
      <c r="F5453" s="195">
        <f t="shared" ca="1" si="421"/>
        <v>228.19565677765812</v>
      </c>
      <c r="G5453" s="195">
        <f t="shared" ca="1" si="422"/>
        <v>0</v>
      </c>
      <c r="H5453" s="195">
        <f t="shared" ca="1" si="423"/>
        <v>0</v>
      </c>
      <c r="O5453" s="154"/>
      <c r="P5453" s="154"/>
    </row>
    <row r="5454" spans="3:16" hidden="1" outlineLevel="2">
      <c r="C5454" s="179">
        <v>5430</v>
      </c>
      <c r="D5454" s="195">
        <f t="shared" ca="1" si="424"/>
        <v>0.33773928405583903</v>
      </c>
      <c r="E5454" s="195">
        <f t="shared" ca="1" si="420"/>
        <v>265.09189785959882</v>
      </c>
      <c r="F5454" s="195">
        <f t="shared" ca="1" si="421"/>
        <v>262.73912503978642</v>
      </c>
      <c r="G5454" s="195">
        <f t="shared" ca="1" si="422"/>
        <v>15.091897859598816</v>
      </c>
      <c r="H5454" s="195">
        <f t="shared" ca="1" si="423"/>
        <v>12.739125039786416</v>
      </c>
      <c r="O5454" s="154"/>
      <c r="P5454" s="154"/>
    </row>
    <row r="5455" spans="3:16" hidden="1" outlineLevel="2">
      <c r="C5455" s="179">
        <v>5431</v>
      </c>
      <c r="D5455" s="195">
        <f t="shared" ca="1" si="424"/>
        <v>0.45784608585046377</v>
      </c>
      <c r="E5455" s="195">
        <f t="shared" ca="1" si="420"/>
        <v>272.18062242086859</v>
      </c>
      <c r="F5455" s="195">
        <f t="shared" ca="1" si="421"/>
        <v>267.82183406552605</v>
      </c>
      <c r="G5455" s="195">
        <f t="shared" ca="1" si="422"/>
        <v>22.180622420868588</v>
      </c>
      <c r="H5455" s="195">
        <f t="shared" ca="1" si="423"/>
        <v>17.821834065526048</v>
      </c>
      <c r="O5455" s="154"/>
      <c r="P5455" s="154"/>
    </row>
    <row r="5456" spans="3:16" hidden="1" outlineLevel="2">
      <c r="C5456" s="179">
        <v>5432</v>
      </c>
      <c r="D5456" s="195">
        <f t="shared" ca="1" si="424"/>
        <v>-1.1560176630973595</v>
      </c>
      <c r="E5456" s="195">
        <f t="shared" ca="1" si="420"/>
        <v>190.92386074944781</v>
      </c>
      <c r="F5456" s="195">
        <f t="shared" ca="1" si="421"/>
        <v>207.03052902650572</v>
      </c>
      <c r="G5456" s="195">
        <f t="shared" ca="1" si="422"/>
        <v>0</v>
      </c>
      <c r="H5456" s="195">
        <f t="shared" ca="1" si="423"/>
        <v>0</v>
      </c>
      <c r="O5456" s="154"/>
      <c r="P5456" s="154"/>
    </row>
    <row r="5457" spans="3:16" hidden="1" outlineLevel="2">
      <c r="C5457" s="179">
        <v>5433</v>
      </c>
      <c r="D5457" s="195">
        <f t="shared" ca="1" si="424"/>
        <v>0.15208396624770992</v>
      </c>
      <c r="E5457" s="195">
        <f t="shared" ca="1" si="420"/>
        <v>254.49601156581122</v>
      </c>
      <c r="F5457" s="195">
        <f t="shared" ca="1" si="421"/>
        <v>255.07164994185641</v>
      </c>
      <c r="G5457" s="195">
        <f t="shared" ca="1" si="422"/>
        <v>4.4960115658112159</v>
      </c>
      <c r="H5457" s="195">
        <f t="shared" ca="1" si="423"/>
        <v>5.0716499418564069</v>
      </c>
      <c r="O5457" s="154"/>
      <c r="P5457" s="154"/>
    </row>
    <row r="5458" spans="3:16" hidden="1" outlineLevel="2">
      <c r="C5458" s="179">
        <v>5434</v>
      </c>
      <c r="D5458" s="195">
        <f t="shared" ca="1" si="424"/>
        <v>1.7965495495819395</v>
      </c>
      <c r="E5458" s="195">
        <f t="shared" ca="1" si="420"/>
        <v>365.25657524836282</v>
      </c>
      <c r="F5458" s="195">
        <f t="shared" ca="1" si="421"/>
        <v>331.58428026738409</v>
      </c>
      <c r="G5458" s="195">
        <f t="shared" ca="1" si="422"/>
        <v>115.25657524836282</v>
      </c>
      <c r="H5458" s="195">
        <f t="shared" ca="1" si="423"/>
        <v>81.584280267384088</v>
      </c>
      <c r="O5458" s="154"/>
      <c r="P5458" s="154"/>
    </row>
    <row r="5459" spans="3:16" hidden="1" outlineLevel="2">
      <c r="C5459" s="179">
        <v>5435</v>
      </c>
      <c r="D5459" s="195">
        <f t="shared" ca="1" si="424"/>
        <v>-0.82065740241093499</v>
      </c>
      <c r="E5459" s="195">
        <f t="shared" ca="1" si="420"/>
        <v>205.52313864554074</v>
      </c>
      <c r="F5459" s="195">
        <f t="shared" ca="1" si="421"/>
        <v>218.40812798546688</v>
      </c>
      <c r="G5459" s="195">
        <f t="shared" ca="1" si="422"/>
        <v>0</v>
      </c>
      <c r="H5459" s="195">
        <f t="shared" ca="1" si="423"/>
        <v>0</v>
      </c>
      <c r="O5459" s="154"/>
      <c r="P5459" s="154"/>
    </row>
    <row r="5460" spans="3:16" hidden="1" outlineLevel="2">
      <c r="C5460" s="179">
        <v>5436</v>
      </c>
      <c r="D5460" s="195">
        <f t="shared" ca="1" si="424"/>
        <v>1.3135199544393856</v>
      </c>
      <c r="E5460" s="195">
        <f t="shared" ca="1" si="420"/>
        <v>328.47833101547258</v>
      </c>
      <c r="F5460" s="195">
        <f t="shared" ca="1" si="421"/>
        <v>306.99316970386104</v>
      </c>
      <c r="G5460" s="195">
        <f t="shared" ca="1" si="422"/>
        <v>78.478331015472577</v>
      </c>
      <c r="H5460" s="195">
        <f t="shared" ca="1" si="423"/>
        <v>56.993169703861042</v>
      </c>
      <c r="O5460" s="154"/>
      <c r="P5460" s="154"/>
    </row>
    <row r="5461" spans="3:16" hidden="1" outlineLevel="2">
      <c r="C5461" s="179">
        <v>5437</v>
      </c>
      <c r="D5461" s="195">
        <f t="shared" ca="1" si="424"/>
        <v>0.61763805825562235</v>
      </c>
      <c r="E5461" s="195">
        <f t="shared" ca="1" si="420"/>
        <v>281.90628759160415</v>
      </c>
      <c r="F5461" s="195">
        <f t="shared" ca="1" si="421"/>
        <v>274.73669867300771</v>
      </c>
      <c r="G5461" s="195">
        <f t="shared" ca="1" si="422"/>
        <v>31.906287591604155</v>
      </c>
      <c r="H5461" s="195">
        <f t="shared" ca="1" si="423"/>
        <v>24.736698673007709</v>
      </c>
      <c r="O5461" s="154"/>
      <c r="P5461" s="154"/>
    </row>
    <row r="5462" spans="3:16" hidden="1" outlineLevel="2">
      <c r="C5462" s="179">
        <v>5438</v>
      </c>
      <c r="D5462" s="195">
        <f t="shared" ca="1" si="424"/>
        <v>1.4082845654897291</v>
      </c>
      <c r="E5462" s="195">
        <f t="shared" ca="1" si="420"/>
        <v>335.38936621913211</v>
      </c>
      <c r="F5462" s="195">
        <f t="shared" ca="1" si="421"/>
        <v>311.66941632944327</v>
      </c>
      <c r="G5462" s="195">
        <f t="shared" ca="1" si="422"/>
        <v>85.389366219132114</v>
      </c>
      <c r="H5462" s="195">
        <f t="shared" ca="1" si="423"/>
        <v>61.669416329443266</v>
      </c>
      <c r="O5462" s="154"/>
      <c r="P5462" s="154"/>
    </row>
    <row r="5463" spans="3:16" hidden="1" outlineLevel="2">
      <c r="C5463" s="179">
        <v>5439</v>
      </c>
      <c r="D5463" s="195">
        <f t="shared" ca="1" si="424"/>
        <v>-1.4392584548973943</v>
      </c>
      <c r="E5463" s="195">
        <f t="shared" ca="1" si="420"/>
        <v>179.40436278636184</v>
      </c>
      <c r="F5463" s="195">
        <f t="shared" ca="1" si="421"/>
        <v>197.88411113871149</v>
      </c>
      <c r="G5463" s="195">
        <f t="shared" ca="1" si="422"/>
        <v>0</v>
      </c>
      <c r="H5463" s="195">
        <f t="shared" ca="1" si="423"/>
        <v>0</v>
      </c>
      <c r="O5463" s="154"/>
      <c r="P5463" s="154"/>
    </row>
    <row r="5464" spans="3:16" hidden="1" outlineLevel="2">
      <c r="C5464" s="179">
        <v>5440</v>
      </c>
      <c r="D5464" s="195">
        <f t="shared" ca="1" si="424"/>
        <v>-0.75100797265574848</v>
      </c>
      <c r="E5464" s="195">
        <f t="shared" ca="1" si="420"/>
        <v>208.69246246829894</v>
      </c>
      <c r="F5464" s="195">
        <f t="shared" ca="1" si="421"/>
        <v>220.84839279029353</v>
      </c>
      <c r="G5464" s="195">
        <f t="shared" ca="1" si="422"/>
        <v>0</v>
      </c>
      <c r="H5464" s="195">
        <f t="shared" ca="1" si="423"/>
        <v>0</v>
      </c>
      <c r="O5464" s="154"/>
      <c r="P5464" s="154"/>
    </row>
    <row r="5465" spans="3:16" hidden="1" outlineLevel="2">
      <c r="C5465" s="179">
        <v>5441</v>
      </c>
      <c r="D5465" s="195">
        <f t="shared" ca="1" si="424"/>
        <v>0.16936904591108531</v>
      </c>
      <c r="E5465" s="195">
        <f t="shared" ref="E5465:E5528" ca="1" si="425">$H$9 * EXP(($H$17 - $H$18 - ($H$11^2)/2)*$H$14 + $H$11*SQRT($H$14)*D5465)</f>
        <v>255.46437499169426</v>
      </c>
      <c r="F5465" s="195">
        <f t="shared" ref="F5465:F5528" ca="1" si="426">$H$9 * EXP(($H$17 - $H$18 - ($H$12^2)/2)*$H$14 + $H$12*SQRT($H$14)*D5465)</f>
        <v>255.77596686520835</v>
      </c>
      <c r="G5465" s="195">
        <f t="shared" ref="G5465:G5528" ca="1" si="427">MAX(E5465-$H$16, 0)</f>
        <v>5.4643749916942568</v>
      </c>
      <c r="H5465" s="195">
        <f t="shared" ref="H5465:H5528" ca="1" si="428">MAX(F5465-$H$16, 0)</f>
        <v>5.7759668652083462</v>
      </c>
      <c r="O5465" s="154"/>
      <c r="P5465" s="154"/>
    </row>
    <row r="5466" spans="3:16" hidden="1" outlineLevel="2">
      <c r="C5466" s="179">
        <v>5442</v>
      </c>
      <c r="D5466" s="195">
        <f t="shared" ref="D5466:D5529" ca="1" si="429">_xlfn.NORM.S.INV(RAND())</f>
        <v>-0.54549346482452543</v>
      </c>
      <c r="E5466" s="195">
        <f t="shared" ca="1" si="425"/>
        <v>218.33191668574369</v>
      </c>
      <c r="F5466" s="195">
        <f t="shared" ca="1" si="426"/>
        <v>228.20895582929305</v>
      </c>
      <c r="G5466" s="195">
        <f t="shared" ca="1" si="427"/>
        <v>0</v>
      </c>
      <c r="H5466" s="195">
        <f t="shared" ca="1" si="428"/>
        <v>0</v>
      </c>
      <c r="O5466" s="154"/>
      <c r="P5466" s="154"/>
    </row>
    <row r="5467" spans="3:16" hidden="1" outlineLevel="2">
      <c r="C5467" s="179">
        <v>5443</v>
      </c>
      <c r="D5467" s="195">
        <f t="shared" ca="1" si="429"/>
        <v>1.3516339251741611</v>
      </c>
      <c r="E5467" s="195">
        <f t="shared" ca="1" si="425"/>
        <v>331.24063647559728</v>
      </c>
      <c r="F5467" s="195">
        <f t="shared" ca="1" si="426"/>
        <v>308.86544419479304</v>
      </c>
      <c r="G5467" s="195">
        <f t="shared" ca="1" si="427"/>
        <v>81.240636475597285</v>
      </c>
      <c r="H5467" s="195">
        <f t="shared" ca="1" si="428"/>
        <v>58.865444194793042</v>
      </c>
      <c r="O5467" s="154"/>
      <c r="P5467" s="154"/>
    </row>
    <row r="5468" spans="3:16" hidden="1" outlineLevel="2">
      <c r="C5468" s="179">
        <v>5444</v>
      </c>
      <c r="D5468" s="195">
        <f t="shared" ca="1" si="429"/>
        <v>0.44739867751474433</v>
      </c>
      <c r="E5468" s="195">
        <f t="shared" ca="1" si="425"/>
        <v>271.55655935021088</v>
      </c>
      <c r="F5468" s="195">
        <f t="shared" ca="1" si="426"/>
        <v>267.37584077153974</v>
      </c>
      <c r="G5468" s="195">
        <f t="shared" ca="1" si="427"/>
        <v>21.556559350210875</v>
      </c>
      <c r="H5468" s="195">
        <f t="shared" ca="1" si="428"/>
        <v>17.375840771539742</v>
      </c>
      <c r="O5468" s="154"/>
      <c r="P5468" s="154"/>
    </row>
    <row r="5469" spans="3:16" hidden="1" outlineLevel="2">
      <c r="C5469" s="179">
        <v>5445</v>
      </c>
      <c r="D5469" s="195">
        <f t="shared" ca="1" si="429"/>
        <v>0.83134658526640792</v>
      </c>
      <c r="E5469" s="195">
        <f t="shared" ca="1" si="425"/>
        <v>295.45892290815652</v>
      </c>
      <c r="F5469" s="195">
        <f t="shared" ca="1" si="426"/>
        <v>284.26462224966917</v>
      </c>
      <c r="G5469" s="195">
        <f t="shared" ca="1" si="427"/>
        <v>45.458922908156524</v>
      </c>
      <c r="H5469" s="195">
        <f t="shared" ca="1" si="428"/>
        <v>34.264622249669173</v>
      </c>
      <c r="O5469" s="154"/>
      <c r="P5469" s="154"/>
    </row>
    <row r="5470" spans="3:16" hidden="1" outlineLevel="2">
      <c r="C5470" s="179">
        <v>5446</v>
      </c>
      <c r="D5470" s="195">
        <f t="shared" ca="1" si="429"/>
        <v>0.65789273302036244</v>
      </c>
      <c r="E5470" s="195">
        <f t="shared" ca="1" si="425"/>
        <v>284.41069019050116</v>
      </c>
      <c r="F5470" s="195">
        <f t="shared" ca="1" si="426"/>
        <v>276.50666026316634</v>
      </c>
      <c r="G5470" s="195">
        <f t="shared" ca="1" si="427"/>
        <v>34.410690190501157</v>
      </c>
      <c r="H5470" s="195">
        <f t="shared" ca="1" si="428"/>
        <v>26.506660263166339</v>
      </c>
      <c r="O5470" s="154"/>
      <c r="P5470" s="154"/>
    </row>
    <row r="5471" spans="3:16" hidden="1" outlineLevel="2">
      <c r="C5471" s="179">
        <v>5447</v>
      </c>
      <c r="D5471" s="195">
        <f t="shared" ca="1" si="429"/>
        <v>0.68947948765560818</v>
      </c>
      <c r="E5471" s="195">
        <f t="shared" ca="1" si="425"/>
        <v>286.3913956023984</v>
      </c>
      <c r="F5471" s="195">
        <f t="shared" ca="1" si="426"/>
        <v>277.90348171478576</v>
      </c>
      <c r="G5471" s="195">
        <f t="shared" ca="1" si="427"/>
        <v>36.391395602398404</v>
      </c>
      <c r="H5471" s="195">
        <f t="shared" ca="1" si="428"/>
        <v>27.903481714785755</v>
      </c>
      <c r="O5471" s="154"/>
      <c r="P5471" s="154"/>
    </row>
    <row r="5472" spans="3:16" hidden="1" outlineLevel="2">
      <c r="C5472" s="179">
        <v>5448</v>
      </c>
      <c r="D5472" s="195">
        <f t="shared" ca="1" si="429"/>
        <v>-0.87731541669807211</v>
      </c>
      <c r="E5472" s="195">
        <f t="shared" ca="1" si="425"/>
        <v>202.9805110553749</v>
      </c>
      <c r="F5472" s="195">
        <f t="shared" ca="1" si="426"/>
        <v>216.44293785809742</v>
      </c>
      <c r="G5472" s="195">
        <f t="shared" ca="1" si="427"/>
        <v>0</v>
      </c>
      <c r="H5472" s="195">
        <f t="shared" ca="1" si="428"/>
        <v>0</v>
      </c>
      <c r="O5472" s="154"/>
      <c r="P5472" s="154"/>
    </row>
    <row r="5473" spans="3:16" hidden="1" outlineLevel="2">
      <c r="C5473" s="179">
        <v>5449</v>
      </c>
      <c r="D5473" s="195">
        <f t="shared" ca="1" si="429"/>
        <v>1.0017903891571931</v>
      </c>
      <c r="E5473" s="195">
        <f t="shared" ca="1" si="425"/>
        <v>306.73340913551755</v>
      </c>
      <c r="F5473" s="195">
        <f t="shared" ca="1" si="426"/>
        <v>292.09995392001753</v>
      </c>
      <c r="G5473" s="195">
        <f t="shared" ca="1" si="427"/>
        <v>56.733409135517547</v>
      </c>
      <c r="H5473" s="195">
        <f t="shared" ca="1" si="428"/>
        <v>42.099953920017526</v>
      </c>
      <c r="O5473" s="154"/>
      <c r="P5473" s="154"/>
    </row>
    <row r="5474" spans="3:16" hidden="1" outlineLevel="2">
      <c r="C5474" s="179">
        <v>5450</v>
      </c>
      <c r="D5474" s="195">
        <f t="shared" ca="1" si="429"/>
        <v>1.784556050313417</v>
      </c>
      <c r="E5474" s="195">
        <f t="shared" ca="1" si="425"/>
        <v>364.29533281889621</v>
      </c>
      <c r="F5474" s="195">
        <f t="shared" ca="1" si="426"/>
        <v>330.95046881284287</v>
      </c>
      <c r="G5474" s="195">
        <f t="shared" ca="1" si="427"/>
        <v>114.29533281889621</v>
      </c>
      <c r="H5474" s="195">
        <f t="shared" ca="1" si="428"/>
        <v>80.950468812842871</v>
      </c>
      <c r="O5474" s="154"/>
      <c r="P5474" s="154"/>
    </row>
    <row r="5475" spans="3:16" hidden="1" outlineLevel="2">
      <c r="C5475" s="179">
        <v>5451</v>
      </c>
      <c r="D5475" s="195">
        <f t="shared" ca="1" si="429"/>
        <v>1.6864173778091438</v>
      </c>
      <c r="E5475" s="195">
        <f t="shared" ca="1" si="425"/>
        <v>356.52425946921949</v>
      </c>
      <c r="F5475" s="195">
        <f t="shared" ca="1" si="426"/>
        <v>325.80951580121922</v>
      </c>
      <c r="G5475" s="195">
        <f t="shared" ca="1" si="427"/>
        <v>106.52425946921949</v>
      </c>
      <c r="H5475" s="195">
        <f t="shared" ca="1" si="428"/>
        <v>75.80951580121922</v>
      </c>
      <c r="O5475" s="154"/>
      <c r="P5475" s="154"/>
    </row>
    <row r="5476" spans="3:16" hidden="1" outlineLevel="2">
      <c r="C5476" s="179">
        <v>5452</v>
      </c>
      <c r="D5476" s="195">
        <f t="shared" ca="1" si="429"/>
        <v>1.1755260834299102</v>
      </c>
      <c r="E5476" s="195">
        <f t="shared" ca="1" si="425"/>
        <v>318.66852434830815</v>
      </c>
      <c r="F5476" s="195">
        <f t="shared" ca="1" si="426"/>
        <v>300.30891982568164</v>
      </c>
      <c r="G5476" s="195">
        <f t="shared" ca="1" si="427"/>
        <v>68.668524348308154</v>
      </c>
      <c r="H5476" s="195">
        <f t="shared" ca="1" si="428"/>
        <v>50.308919825681642</v>
      </c>
      <c r="O5476" s="154"/>
      <c r="P5476" s="154"/>
    </row>
    <row r="5477" spans="3:16" hidden="1" outlineLevel="2">
      <c r="C5477" s="179">
        <v>5453</v>
      </c>
      <c r="D5477" s="195">
        <f t="shared" ca="1" si="429"/>
        <v>1.1070730859669746</v>
      </c>
      <c r="E5477" s="195">
        <f t="shared" ca="1" si="425"/>
        <v>313.91154940254563</v>
      </c>
      <c r="F5477" s="195">
        <f t="shared" ca="1" si="426"/>
        <v>297.04734595235124</v>
      </c>
      <c r="G5477" s="195">
        <f t="shared" ca="1" si="427"/>
        <v>63.911549402545631</v>
      </c>
      <c r="H5477" s="195">
        <f t="shared" ca="1" si="428"/>
        <v>47.047345952351236</v>
      </c>
      <c r="O5477" s="154"/>
      <c r="P5477" s="154"/>
    </row>
    <row r="5478" spans="3:16" hidden="1" outlineLevel="2">
      <c r="C5478" s="179">
        <v>5454</v>
      </c>
      <c r="D5478" s="195">
        <f t="shared" ca="1" si="429"/>
        <v>-0.79079559904236851</v>
      </c>
      <c r="E5478" s="195">
        <f t="shared" ca="1" si="425"/>
        <v>206.87603126961881</v>
      </c>
      <c r="F5478" s="195">
        <f t="shared" ca="1" si="426"/>
        <v>219.45105836364169</v>
      </c>
      <c r="G5478" s="195">
        <f t="shared" ca="1" si="427"/>
        <v>0</v>
      </c>
      <c r="H5478" s="195">
        <f t="shared" ca="1" si="428"/>
        <v>0</v>
      </c>
      <c r="O5478" s="154"/>
      <c r="P5478" s="154"/>
    </row>
    <row r="5479" spans="3:16" hidden="1" outlineLevel="2">
      <c r="C5479" s="179">
        <v>5455</v>
      </c>
      <c r="D5479" s="195">
        <f t="shared" ca="1" si="429"/>
        <v>-0.82966968345764169</v>
      </c>
      <c r="E5479" s="195">
        <f t="shared" ca="1" si="425"/>
        <v>205.11657681025306</v>
      </c>
      <c r="F5479" s="195">
        <f t="shared" ca="1" si="426"/>
        <v>218.09434672450499</v>
      </c>
      <c r="G5479" s="195">
        <f t="shared" ca="1" si="427"/>
        <v>0</v>
      </c>
      <c r="H5479" s="195">
        <f t="shared" ca="1" si="428"/>
        <v>0</v>
      </c>
      <c r="O5479" s="154"/>
      <c r="P5479" s="154"/>
    </row>
    <row r="5480" spans="3:16" hidden="1" outlineLevel="2">
      <c r="C5480" s="179">
        <v>5456</v>
      </c>
      <c r="D5480" s="195">
        <f t="shared" ca="1" si="429"/>
        <v>0.89847820938386369</v>
      </c>
      <c r="E5480" s="195">
        <f t="shared" ca="1" si="425"/>
        <v>299.84920234879706</v>
      </c>
      <c r="F5480" s="195">
        <f t="shared" ca="1" si="426"/>
        <v>287.32526883828484</v>
      </c>
      <c r="G5480" s="195">
        <f t="shared" ca="1" si="427"/>
        <v>49.849202348797064</v>
      </c>
      <c r="H5480" s="195">
        <f t="shared" ca="1" si="428"/>
        <v>37.325268838284842</v>
      </c>
      <c r="O5480" s="154"/>
      <c r="P5480" s="154"/>
    </row>
    <row r="5481" spans="3:16" hidden="1" outlineLevel="2">
      <c r="C5481" s="179">
        <v>5457</v>
      </c>
      <c r="D5481" s="195">
        <f t="shared" ca="1" si="429"/>
        <v>0.8613047529848481</v>
      </c>
      <c r="E5481" s="195">
        <f t="shared" ca="1" si="425"/>
        <v>297.41013075883319</v>
      </c>
      <c r="F5481" s="195">
        <f t="shared" ca="1" si="426"/>
        <v>285.62641774085341</v>
      </c>
      <c r="G5481" s="195">
        <f t="shared" ca="1" si="427"/>
        <v>47.410130758833191</v>
      </c>
      <c r="H5481" s="195">
        <f t="shared" ca="1" si="428"/>
        <v>35.626417740853412</v>
      </c>
      <c r="O5481" s="154"/>
      <c r="P5481" s="154"/>
    </row>
    <row r="5482" spans="3:16" hidden="1" outlineLevel="2">
      <c r="C5482" s="179">
        <v>5458</v>
      </c>
      <c r="D5482" s="195">
        <f t="shared" ca="1" si="429"/>
        <v>0.83813300001319235</v>
      </c>
      <c r="E5482" s="195">
        <f t="shared" ca="1" si="425"/>
        <v>295.89980494180287</v>
      </c>
      <c r="F5482" s="195">
        <f t="shared" ca="1" si="426"/>
        <v>284.57253945603884</v>
      </c>
      <c r="G5482" s="195">
        <f t="shared" ca="1" si="427"/>
        <v>45.89980494180287</v>
      </c>
      <c r="H5482" s="195">
        <f t="shared" ca="1" si="428"/>
        <v>34.572539456038839</v>
      </c>
      <c r="O5482" s="154"/>
      <c r="P5482" s="154"/>
    </row>
    <row r="5483" spans="3:16" hidden="1" outlineLevel="2">
      <c r="C5483" s="179">
        <v>5459</v>
      </c>
      <c r="D5483" s="195">
        <f t="shared" ca="1" si="429"/>
        <v>1.7486872019513062</v>
      </c>
      <c r="E5483" s="195">
        <f t="shared" ca="1" si="425"/>
        <v>361.43562339373636</v>
      </c>
      <c r="F5483" s="195">
        <f t="shared" ca="1" si="426"/>
        <v>329.06215516419007</v>
      </c>
      <c r="G5483" s="195">
        <f t="shared" ca="1" si="427"/>
        <v>111.43562339373636</v>
      </c>
      <c r="H5483" s="195">
        <f t="shared" ca="1" si="428"/>
        <v>79.062155164190074</v>
      </c>
      <c r="O5483" s="154"/>
      <c r="P5483" s="154"/>
    </row>
    <row r="5484" spans="3:16" hidden="1" outlineLevel="2">
      <c r="C5484" s="179">
        <v>5460</v>
      </c>
      <c r="D5484" s="195">
        <f t="shared" ca="1" si="429"/>
        <v>-1.0143801255345204</v>
      </c>
      <c r="E5484" s="195">
        <f t="shared" ca="1" si="425"/>
        <v>196.95882620773992</v>
      </c>
      <c r="F5484" s="195">
        <f t="shared" ca="1" si="426"/>
        <v>211.76165047090333</v>
      </c>
      <c r="G5484" s="195">
        <f t="shared" ca="1" si="427"/>
        <v>0</v>
      </c>
      <c r="H5484" s="195">
        <f t="shared" ca="1" si="428"/>
        <v>0</v>
      </c>
      <c r="O5484" s="154"/>
      <c r="P5484" s="154"/>
    </row>
    <row r="5485" spans="3:16" hidden="1" outlineLevel="2">
      <c r="C5485" s="179">
        <v>5461</v>
      </c>
      <c r="D5485" s="195">
        <f t="shared" ca="1" si="429"/>
        <v>-1.4656366258545941</v>
      </c>
      <c r="E5485" s="195">
        <f t="shared" ca="1" si="425"/>
        <v>178.36759657373955</v>
      </c>
      <c r="F5485" s="195">
        <f t="shared" ca="1" si="426"/>
        <v>197.05315558317974</v>
      </c>
      <c r="G5485" s="195">
        <f t="shared" ca="1" si="427"/>
        <v>0</v>
      </c>
      <c r="H5485" s="195">
        <f t="shared" ca="1" si="428"/>
        <v>0</v>
      </c>
      <c r="O5485" s="154"/>
      <c r="P5485" s="154"/>
    </row>
    <row r="5486" spans="3:16" hidden="1" outlineLevel="2">
      <c r="C5486" s="179">
        <v>5462</v>
      </c>
      <c r="D5486" s="195">
        <f t="shared" ca="1" si="429"/>
        <v>-1.5395137914973192</v>
      </c>
      <c r="E5486" s="195">
        <f t="shared" ca="1" si="425"/>
        <v>175.49570992930418</v>
      </c>
      <c r="F5486" s="195">
        <f t="shared" ca="1" si="426"/>
        <v>194.74442852024336</v>
      </c>
      <c r="G5486" s="195">
        <f t="shared" ca="1" si="427"/>
        <v>0</v>
      </c>
      <c r="H5486" s="195">
        <f t="shared" ca="1" si="428"/>
        <v>0</v>
      </c>
      <c r="O5486" s="154"/>
      <c r="P5486" s="154"/>
    </row>
    <row r="5487" spans="3:16" hidden="1" outlineLevel="2">
      <c r="C5487" s="179">
        <v>5463</v>
      </c>
      <c r="D5487" s="195">
        <f t="shared" ca="1" si="429"/>
        <v>0.58213873391867554</v>
      </c>
      <c r="E5487" s="195">
        <f t="shared" ca="1" si="425"/>
        <v>279.71603943665701</v>
      </c>
      <c r="F5487" s="195">
        <f t="shared" ca="1" si="426"/>
        <v>273.18522914720472</v>
      </c>
      <c r="G5487" s="195">
        <f t="shared" ca="1" si="427"/>
        <v>29.716039436657013</v>
      </c>
      <c r="H5487" s="195">
        <f t="shared" ca="1" si="428"/>
        <v>23.185229147204723</v>
      </c>
      <c r="O5487" s="154"/>
      <c r="P5487" s="154"/>
    </row>
    <row r="5488" spans="3:16" hidden="1" outlineLevel="2">
      <c r="C5488" s="179">
        <v>5464</v>
      </c>
      <c r="D5488" s="195">
        <f t="shared" ca="1" si="429"/>
        <v>-2.0092439613861099</v>
      </c>
      <c r="E5488" s="195">
        <f t="shared" ca="1" si="425"/>
        <v>158.28663103108894</v>
      </c>
      <c r="F5488" s="195">
        <f t="shared" ca="1" si="426"/>
        <v>180.68463847994084</v>
      </c>
      <c r="G5488" s="195">
        <f t="shared" ca="1" si="427"/>
        <v>0</v>
      </c>
      <c r="H5488" s="195">
        <f t="shared" ca="1" si="428"/>
        <v>0</v>
      </c>
      <c r="O5488" s="154"/>
      <c r="P5488" s="154"/>
    </row>
    <row r="5489" spans="3:16" hidden="1" outlineLevel="2">
      <c r="C5489" s="179">
        <v>5465</v>
      </c>
      <c r="D5489" s="195">
        <f t="shared" ca="1" si="429"/>
        <v>7.7958796775840403E-2</v>
      </c>
      <c r="E5489" s="195">
        <f t="shared" ca="1" si="425"/>
        <v>250.38474167213812</v>
      </c>
      <c r="F5489" s="195">
        <f t="shared" ca="1" si="426"/>
        <v>252.07318972331768</v>
      </c>
      <c r="G5489" s="195">
        <f t="shared" ca="1" si="427"/>
        <v>0.38474167213811938</v>
      </c>
      <c r="H5489" s="195">
        <f t="shared" ca="1" si="428"/>
        <v>2.0731897233176824</v>
      </c>
      <c r="O5489" s="154"/>
      <c r="P5489" s="154"/>
    </row>
    <row r="5490" spans="3:16" hidden="1" outlineLevel="2">
      <c r="C5490" s="179">
        <v>5466</v>
      </c>
      <c r="D5490" s="195">
        <f t="shared" ca="1" si="429"/>
        <v>-0.85899505299980328</v>
      </c>
      <c r="E5490" s="195">
        <f t="shared" ca="1" si="425"/>
        <v>203.79920932265503</v>
      </c>
      <c r="F5490" s="195">
        <f t="shared" ca="1" si="426"/>
        <v>217.07643978224371</v>
      </c>
      <c r="G5490" s="195">
        <f t="shared" ca="1" si="427"/>
        <v>0</v>
      </c>
      <c r="H5490" s="195">
        <f t="shared" ca="1" si="428"/>
        <v>0</v>
      </c>
      <c r="O5490" s="154"/>
      <c r="P5490" s="154"/>
    </row>
    <row r="5491" spans="3:16" hidden="1" outlineLevel="2">
      <c r="C5491" s="179">
        <v>5467</v>
      </c>
      <c r="D5491" s="195">
        <f t="shared" ca="1" si="429"/>
        <v>1.2790829386929647</v>
      </c>
      <c r="E5491" s="195">
        <f t="shared" ca="1" si="425"/>
        <v>326.00232710233024</v>
      </c>
      <c r="F5491" s="195">
        <f t="shared" ca="1" si="426"/>
        <v>305.31128014540667</v>
      </c>
      <c r="G5491" s="195">
        <f t="shared" ca="1" si="427"/>
        <v>76.002327102330241</v>
      </c>
      <c r="H5491" s="195">
        <f t="shared" ca="1" si="428"/>
        <v>55.31128014540667</v>
      </c>
      <c r="O5491" s="154"/>
      <c r="P5491" s="154"/>
    </row>
    <row r="5492" spans="3:16" hidden="1" outlineLevel="2">
      <c r="C5492" s="179">
        <v>5468</v>
      </c>
      <c r="D5492" s="195">
        <f t="shared" ca="1" si="429"/>
        <v>-0.40616299871414629</v>
      </c>
      <c r="E5492" s="195">
        <f t="shared" ca="1" si="425"/>
        <v>225.11908926662065</v>
      </c>
      <c r="F5492" s="195">
        <f t="shared" ca="1" si="426"/>
        <v>233.33815889011075</v>
      </c>
      <c r="G5492" s="195">
        <f t="shared" ca="1" si="427"/>
        <v>0</v>
      </c>
      <c r="H5492" s="195">
        <f t="shared" ca="1" si="428"/>
        <v>0</v>
      </c>
      <c r="O5492" s="154"/>
      <c r="P5492" s="154"/>
    </row>
    <row r="5493" spans="3:16" hidden="1" outlineLevel="2">
      <c r="C5493" s="179">
        <v>5469</v>
      </c>
      <c r="D5493" s="195">
        <f t="shared" ca="1" si="429"/>
        <v>0.10948071469871486</v>
      </c>
      <c r="E5493" s="195">
        <f t="shared" ca="1" si="425"/>
        <v>252.12489037316507</v>
      </c>
      <c r="F5493" s="195">
        <f t="shared" ca="1" si="426"/>
        <v>253.34396084086214</v>
      </c>
      <c r="G5493" s="195">
        <f t="shared" ca="1" si="427"/>
        <v>2.1248903731650728</v>
      </c>
      <c r="H5493" s="195">
        <f t="shared" ca="1" si="428"/>
        <v>3.3439608408621382</v>
      </c>
      <c r="O5493" s="154"/>
      <c r="P5493" s="154"/>
    </row>
    <row r="5494" spans="3:16" hidden="1" outlineLevel="2">
      <c r="C5494" s="179">
        <v>5470</v>
      </c>
      <c r="D5494" s="195">
        <f t="shared" ca="1" si="429"/>
        <v>-0.48997366233906026</v>
      </c>
      <c r="E5494" s="195">
        <f t="shared" ca="1" si="425"/>
        <v>221.0115649252709</v>
      </c>
      <c r="F5494" s="195">
        <f t="shared" ca="1" si="426"/>
        <v>230.23916559598422</v>
      </c>
      <c r="G5494" s="195">
        <f t="shared" ca="1" si="427"/>
        <v>0</v>
      </c>
      <c r="H5494" s="195">
        <f t="shared" ca="1" si="428"/>
        <v>0</v>
      </c>
      <c r="O5494" s="154"/>
      <c r="P5494" s="154"/>
    </row>
    <row r="5495" spans="3:16" hidden="1" outlineLevel="2">
      <c r="C5495" s="179">
        <v>5471</v>
      </c>
      <c r="D5495" s="195">
        <f t="shared" ca="1" si="429"/>
        <v>0.36613278476952033</v>
      </c>
      <c r="E5495" s="195">
        <f t="shared" ca="1" si="425"/>
        <v>266.75084229919418</v>
      </c>
      <c r="F5495" s="195">
        <f t="shared" ca="1" si="426"/>
        <v>263.93191308428021</v>
      </c>
      <c r="G5495" s="195">
        <f t="shared" ca="1" si="427"/>
        <v>16.750842299194176</v>
      </c>
      <c r="H5495" s="195">
        <f t="shared" ca="1" si="428"/>
        <v>13.931913084280211</v>
      </c>
      <c r="O5495" s="154"/>
      <c r="P5495" s="154"/>
    </row>
    <row r="5496" spans="3:16" hidden="1" outlineLevel="2">
      <c r="C5496" s="179">
        <v>5472</v>
      </c>
      <c r="D5496" s="195">
        <f t="shared" ca="1" si="429"/>
        <v>0.75574633747191922</v>
      </c>
      <c r="E5496" s="195">
        <f t="shared" ca="1" si="425"/>
        <v>290.59171998274979</v>
      </c>
      <c r="F5496" s="195">
        <f t="shared" ca="1" si="426"/>
        <v>280.85689021672692</v>
      </c>
      <c r="G5496" s="195">
        <f t="shared" ca="1" si="427"/>
        <v>40.591719982749794</v>
      </c>
      <c r="H5496" s="195">
        <f t="shared" ca="1" si="428"/>
        <v>30.856890216726924</v>
      </c>
      <c r="O5496" s="154"/>
      <c r="P5496" s="154"/>
    </row>
    <row r="5497" spans="3:16" hidden="1" outlineLevel="2">
      <c r="C5497" s="179">
        <v>5473</v>
      </c>
      <c r="D5497" s="195">
        <f t="shared" ca="1" si="429"/>
        <v>1.989786036597132</v>
      </c>
      <c r="E5497" s="195">
        <f t="shared" ca="1" si="425"/>
        <v>381.09822121130878</v>
      </c>
      <c r="F5497" s="195">
        <f t="shared" ca="1" si="426"/>
        <v>341.9650557463678</v>
      </c>
      <c r="G5497" s="195">
        <f t="shared" ca="1" si="427"/>
        <v>131.09822121130878</v>
      </c>
      <c r="H5497" s="195">
        <f t="shared" ca="1" si="428"/>
        <v>91.965055746367796</v>
      </c>
      <c r="O5497" s="154"/>
      <c r="P5497" s="154"/>
    </row>
    <row r="5498" spans="3:16" hidden="1" outlineLevel="2">
      <c r="C5498" s="179">
        <v>5474</v>
      </c>
      <c r="D5498" s="195">
        <f t="shared" ca="1" si="429"/>
        <v>-0.30752635713718568</v>
      </c>
      <c r="E5498" s="195">
        <f t="shared" ca="1" si="425"/>
        <v>230.05112468313951</v>
      </c>
      <c r="F5498" s="195">
        <f t="shared" ca="1" si="426"/>
        <v>237.0388346018197</v>
      </c>
      <c r="G5498" s="195">
        <f t="shared" ca="1" si="427"/>
        <v>0</v>
      </c>
      <c r="H5498" s="195">
        <f t="shared" ca="1" si="428"/>
        <v>0</v>
      </c>
      <c r="O5498" s="154"/>
      <c r="P5498" s="154"/>
    </row>
    <row r="5499" spans="3:16" hidden="1" outlineLevel="2">
      <c r="C5499" s="179">
        <v>5475</v>
      </c>
      <c r="D5499" s="195">
        <f t="shared" ca="1" si="429"/>
        <v>1.8296096681176035</v>
      </c>
      <c r="E5499" s="195">
        <f t="shared" ca="1" si="425"/>
        <v>367.91939514031725</v>
      </c>
      <c r="F5499" s="195">
        <f t="shared" ca="1" si="426"/>
        <v>333.3376750699739</v>
      </c>
      <c r="G5499" s="195">
        <f t="shared" ca="1" si="427"/>
        <v>117.91939514031725</v>
      </c>
      <c r="H5499" s="195">
        <f t="shared" ca="1" si="428"/>
        <v>83.337675069973898</v>
      </c>
      <c r="O5499" s="154"/>
      <c r="P5499" s="154"/>
    </row>
    <row r="5500" spans="3:16" hidden="1" outlineLevel="2">
      <c r="C5500" s="179">
        <v>5476</v>
      </c>
      <c r="D5500" s="195">
        <f t="shared" ca="1" si="429"/>
        <v>0.80268343884849369</v>
      </c>
      <c r="E5500" s="195">
        <f t="shared" ca="1" si="425"/>
        <v>293.6040454584986</v>
      </c>
      <c r="F5500" s="195">
        <f t="shared" ca="1" si="426"/>
        <v>282.96777217147576</v>
      </c>
      <c r="G5500" s="195">
        <f t="shared" ca="1" si="427"/>
        <v>43.604045458498604</v>
      </c>
      <c r="H5500" s="195">
        <f t="shared" ca="1" si="428"/>
        <v>32.967772171475758</v>
      </c>
      <c r="O5500" s="154"/>
      <c r="P5500" s="154"/>
    </row>
    <row r="5501" spans="3:16" hidden="1" outlineLevel="2">
      <c r="C5501" s="179">
        <v>5477</v>
      </c>
      <c r="D5501" s="195">
        <f t="shared" ca="1" si="429"/>
        <v>0.68384861812716358</v>
      </c>
      <c r="E5501" s="195">
        <f t="shared" ca="1" si="425"/>
        <v>286.03729401446526</v>
      </c>
      <c r="F5501" s="195">
        <f t="shared" ca="1" si="426"/>
        <v>277.65395902362684</v>
      </c>
      <c r="G5501" s="195">
        <f t="shared" ca="1" si="427"/>
        <v>36.03729401446526</v>
      </c>
      <c r="H5501" s="195">
        <f t="shared" ca="1" si="428"/>
        <v>27.65395902362684</v>
      </c>
      <c r="O5501" s="154"/>
      <c r="P5501" s="154"/>
    </row>
    <row r="5502" spans="3:16" hidden="1" outlineLevel="2">
      <c r="C5502" s="179">
        <v>5478</v>
      </c>
      <c r="D5502" s="195">
        <f t="shared" ca="1" si="429"/>
        <v>1.7375493618662481</v>
      </c>
      <c r="E5502" s="195">
        <f t="shared" ca="1" si="425"/>
        <v>360.55221460352482</v>
      </c>
      <c r="F5502" s="195">
        <f t="shared" ca="1" si="426"/>
        <v>328.47799924064975</v>
      </c>
      <c r="G5502" s="195">
        <f t="shared" ca="1" si="427"/>
        <v>110.55221460352482</v>
      </c>
      <c r="H5502" s="195">
        <f t="shared" ca="1" si="428"/>
        <v>78.477999240649751</v>
      </c>
      <c r="O5502" s="154"/>
      <c r="P5502" s="154"/>
    </row>
    <row r="5503" spans="3:16" hidden="1" outlineLevel="2">
      <c r="C5503" s="179">
        <v>5479</v>
      </c>
      <c r="D5503" s="195">
        <f t="shared" ca="1" si="429"/>
        <v>-0.86677838110789107</v>
      </c>
      <c r="E5503" s="195">
        <f t="shared" ca="1" si="425"/>
        <v>203.45098619865448</v>
      </c>
      <c r="F5503" s="195">
        <f t="shared" ca="1" si="426"/>
        <v>216.80707297900611</v>
      </c>
      <c r="G5503" s="195">
        <f t="shared" ca="1" si="427"/>
        <v>0</v>
      </c>
      <c r="H5503" s="195">
        <f t="shared" ca="1" si="428"/>
        <v>0</v>
      </c>
      <c r="O5503" s="154"/>
      <c r="P5503" s="154"/>
    </row>
    <row r="5504" spans="3:16" hidden="1" outlineLevel="2">
      <c r="C5504" s="179">
        <v>5480</v>
      </c>
      <c r="D5504" s="195">
        <f t="shared" ca="1" si="429"/>
        <v>-1.4235502595186305</v>
      </c>
      <c r="E5504" s="195">
        <f t="shared" ca="1" si="425"/>
        <v>180.02461743388218</v>
      </c>
      <c r="F5504" s="195">
        <f t="shared" ca="1" si="426"/>
        <v>198.38060869694647</v>
      </c>
      <c r="G5504" s="195">
        <f t="shared" ca="1" si="427"/>
        <v>0</v>
      </c>
      <c r="H5504" s="195">
        <f t="shared" ca="1" si="428"/>
        <v>0</v>
      </c>
      <c r="O5504" s="154"/>
      <c r="P5504" s="154"/>
    </row>
    <row r="5505" spans="3:16" hidden="1" outlineLevel="2">
      <c r="C5505" s="179">
        <v>5481</v>
      </c>
      <c r="D5505" s="195">
        <f t="shared" ca="1" si="429"/>
        <v>-8.240385241769059E-2</v>
      </c>
      <c r="E5505" s="195">
        <f t="shared" ca="1" si="425"/>
        <v>241.71624856894172</v>
      </c>
      <c r="F5505" s="195">
        <f t="shared" ca="1" si="426"/>
        <v>245.70637454835486</v>
      </c>
      <c r="G5505" s="195">
        <f t="shared" ca="1" si="427"/>
        <v>0</v>
      </c>
      <c r="H5505" s="195">
        <f t="shared" ca="1" si="428"/>
        <v>0</v>
      </c>
      <c r="O5505" s="154"/>
      <c r="P5505" s="154"/>
    </row>
    <row r="5506" spans="3:16" hidden="1" outlineLevel="2">
      <c r="C5506" s="179">
        <v>5482</v>
      </c>
      <c r="D5506" s="195">
        <f t="shared" ca="1" si="429"/>
        <v>0.75218571793886069</v>
      </c>
      <c r="E5506" s="195">
        <f t="shared" ca="1" si="425"/>
        <v>290.36447201616602</v>
      </c>
      <c r="F5506" s="195">
        <f t="shared" ca="1" si="426"/>
        <v>280.69740407460301</v>
      </c>
      <c r="G5506" s="195">
        <f t="shared" ca="1" si="427"/>
        <v>40.364472016166019</v>
      </c>
      <c r="H5506" s="195">
        <f t="shared" ca="1" si="428"/>
        <v>30.697404074603014</v>
      </c>
      <c r="O5506" s="154"/>
      <c r="P5506" s="154"/>
    </row>
    <row r="5507" spans="3:16" hidden="1" outlineLevel="2">
      <c r="C5507" s="179">
        <v>5483</v>
      </c>
      <c r="D5507" s="195">
        <f t="shared" ca="1" si="429"/>
        <v>1.5889505841668061</v>
      </c>
      <c r="E5507" s="195">
        <f t="shared" ca="1" si="425"/>
        <v>348.97046909338286</v>
      </c>
      <c r="F5507" s="195">
        <f t="shared" ca="1" si="426"/>
        <v>320.78280253979386</v>
      </c>
      <c r="G5507" s="195">
        <f t="shared" ca="1" si="427"/>
        <v>98.97046909338286</v>
      </c>
      <c r="H5507" s="195">
        <f t="shared" ca="1" si="428"/>
        <v>70.782802539793863</v>
      </c>
      <c r="O5507" s="154"/>
      <c r="P5507" s="154"/>
    </row>
    <row r="5508" spans="3:16" hidden="1" outlineLevel="2">
      <c r="C5508" s="179">
        <v>5484</v>
      </c>
      <c r="D5508" s="195">
        <f t="shared" ca="1" si="429"/>
        <v>-0.27969350670065207</v>
      </c>
      <c r="E5508" s="195">
        <f t="shared" ca="1" si="425"/>
        <v>231.46226992488954</v>
      </c>
      <c r="F5508" s="195">
        <f t="shared" ca="1" si="426"/>
        <v>238.09365213520448</v>
      </c>
      <c r="G5508" s="195">
        <f t="shared" ca="1" si="427"/>
        <v>0</v>
      </c>
      <c r="H5508" s="195">
        <f t="shared" ca="1" si="428"/>
        <v>0</v>
      </c>
      <c r="O5508" s="154"/>
      <c r="P5508" s="154"/>
    </row>
    <row r="5509" spans="3:16" hidden="1" outlineLevel="2">
      <c r="C5509" s="179">
        <v>5485</v>
      </c>
      <c r="D5509" s="195">
        <f t="shared" ca="1" si="429"/>
        <v>-0.47526947375009515</v>
      </c>
      <c r="E5509" s="195">
        <f t="shared" ca="1" si="425"/>
        <v>221.72675070056502</v>
      </c>
      <c r="F5509" s="195">
        <f t="shared" ca="1" si="426"/>
        <v>230.7798768030886</v>
      </c>
      <c r="G5509" s="195">
        <f t="shared" ca="1" si="427"/>
        <v>0</v>
      </c>
      <c r="H5509" s="195">
        <f t="shared" ca="1" si="428"/>
        <v>0</v>
      </c>
      <c r="O5509" s="154"/>
      <c r="P5509" s="154"/>
    </row>
    <row r="5510" spans="3:16" hidden="1" outlineLevel="2">
      <c r="C5510" s="179">
        <v>5486</v>
      </c>
      <c r="D5510" s="195">
        <f t="shared" ca="1" si="429"/>
        <v>-0.37835439478406613</v>
      </c>
      <c r="E5510" s="195">
        <f t="shared" ca="1" si="425"/>
        <v>226.49877451480219</v>
      </c>
      <c r="F5510" s="195">
        <f t="shared" ca="1" si="426"/>
        <v>234.37560193589397</v>
      </c>
      <c r="G5510" s="195">
        <f t="shared" ca="1" si="427"/>
        <v>0</v>
      </c>
      <c r="H5510" s="195">
        <f t="shared" ca="1" si="428"/>
        <v>0</v>
      </c>
      <c r="O5510" s="154"/>
      <c r="P5510" s="154"/>
    </row>
    <row r="5511" spans="3:16" hidden="1" outlineLevel="2">
      <c r="C5511" s="179">
        <v>5487</v>
      </c>
      <c r="D5511" s="195">
        <f t="shared" ca="1" si="429"/>
        <v>-1.0964140558016271</v>
      </c>
      <c r="E5511" s="195">
        <f t="shared" ca="1" si="425"/>
        <v>193.44061407906742</v>
      </c>
      <c r="F5511" s="195">
        <f t="shared" ca="1" si="426"/>
        <v>209.0084500033025</v>
      </c>
      <c r="G5511" s="195">
        <f t="shared" ca="1" si="427"/>
        <v>0</v>
      </c>
      <c r="H5511" s="195">
        <f t="shared" ca="1" si="428"/>
        <v>0</v>
      </c>
      <c r="O5511" s="154"/>
      <c r="P5511" s="154"/>
    </row>
    <row r="5512" spans="3:16" hidden="1" outlineLevel="2">
      <c r="C5512" s="179">
        <v>5488</v>
      </c>
      <c r="D5512" s="195">
        <f t="shared" ca="1" si="429"/>
        <v>-0.64568062939560456</v>
      </c>
      <c r="E5512" s="195">
        <f t="shared" ca="1" si="425"/>
        <v>213.57835477205251</v>
      </c>
      <c r="F5512" s="195">
        <f t="shared" ca="1" si="426"/>
        <v>224.59057353528982</v>
      </c>
      <c r="G5512" s="195">
        <f t="shared" ca="1" si="427"/>
        <v>0</v>
      </c>
      <c r="H5512" s="195">
        <f t="shared" ca="1" si="428"/>
        <v>0</v>
      </c>
      <c r="O5512" s="154"/>
      <c r="P5512" s="154"/>
    </row>
    <row r="5513" spans="3:16" hidden="1" outlineLevel="2">
      <c r="C5513" s="179">
        <v>5489</v>
      </c>
      <c r="D5513" s="195">
        <f t="shared" ca="1" si="429"/>
        <v>-0.85831407835898232</v>
      </c>
      <c r="E5513" s="195">
        <f t="shared" ca="1" si="425"/>
        <v>203.82970420716583</v>
      </c>
      <c r="F5513" s="195">
        <f t="shared" ca="1" si="426"/>
        <v>217.10002298890763</v>
      </c>
      <c r="G5513" s="195">
        <f t="shared" ca="1" si="427"/>
        <v>0</v>
      </c>
      <c r="H5513" s="195">
        <f t="shared" ca="1" si="428"/>
        <v>0</v>
      </c>
      <c r="O5513" s="154"/>
      <c r="P5513" s="154"/>
    </row>
    <row r="5514" spans="3:16" hidden="1" outlineLevel="2">
      <c r="C5514" s="179">
        <v>5490</v>
      </c>
      <c r="D5514" s="195">
        <f t="shared" ca="1" si="429"/>
        <v>-1.1142148947800297</v>
      </c>
      <c r="E5514" s="195">
        <f t="shared" ca="1" si="425"/>
        <v>192.68552152147356</v>
      </c>
      <c r="F5514" s="195">
        <f t="shared" ca="1" si="426"/>
        <v>208.41576565092103</v>
      </c>
      <c r="G5514" s="195">
        <f t="shared" ca="1" si="427"/>
        <v>0</v>
      </c>
      <c r="H5514" s="195">
        <f t="shared" ca="1" si="428"/>
        <v>0</v>
      </c>
      <c r="O5514" s="154"/>
      <c r="P5514" s="154"/>
    </row>
    <row r="5515" spans="3:16" hidden="1" outlineLevel="2">
      <c r="C5515" s="179">
        <v>5491</v>
      </c>
      <c r="D5515" s="195">
        <f t="shared" ca="1" si="429"/>
        <v>-0.65142537373861031</v>
      </c>
      <c r="E5515" s="195">
        <f t="shared" ca="1" si="425"/>
        <v>213.30894400091941</v>
      </c>
      <c r="F5515" s="195">
        <f t="shared" ca="1" si="426"/>
        <v>224.38484294150652</v>
      </c>
      <c r="G5515" s="195">
        <f t="shared" ca="1" si="427"/>
        <v>0</v>
      </c>
      <c r="H5515" s="195">
        <f t="shared" ca="1" si="428"/>
        <v>0</v>
      </c>
      <c r="O5515" s="154"/>
      <c r="P5515" s="154"/>
    </row>
    <row r="5516" spans="3:16" hidden="1" outlineLevel="2">
      <c r="C5516" s="179">
        <v>5492</v>
      </c>
      <c r="D5516" s="195">
        <f t="shared" ca="1" si="429"/>
        <v>-2.0266489621223465</v>
      </c>
      <c r="E5516" s="195">
        <f t="shared" ca="1" si="425"/>
        <v>157.68247486671501</v>
      </c>
      <c r="F5516" s="195">
        <f t="shared" ca="1" si="426"/>
        <v>180.1836495517488</v>
      </c>
      <c r="G5516" s="195">
        <f t="shared" ca="1" si="427"/>
        <v>0</v>
      </c>
      <c r="H5516" s="195">
        <f t="shared" ca="1" si="428"/>
        <v>0</v>
      </c>
      <c r="O5516" s="154"/>
      <c r="P5516" s="154"/>
    </row>
    <row r="5517" spans="3:16" hidden="1" outlineLevel="2">
      <c r="C5517" s="179">
        <v>5493</v>
      </c>
      <c r="D5517" s="195">
        <f t="shared" ca="1" si="429"/>
        <v>1.1867074209406683</v>
      </c>
      <c r="E5517" s="195">
        <f t="shared" ca="1" si="425"/>
        <v>319.4523646208948</v>
      </c>
      <c r="F5517" s="195">
        <f t="shared" ca="1" si="426"/>
        <v>300.84506822800392</v>
      </c>
      <c r="G5517" s="195">
        <f t="shared" ca="1" si="427"/>
        <v>69.452364620894798</v>
      </c>
      <c r="H5517" s="195">
        <f t="shared" ca="1" si="428"/>
        <v>50.845068228003925</v>
      </c>
      <c r="O5517" s="154"/>
      <c r="P5517" s="154"/>
    </row>
    <row r="5518" spans="3:16" hidden="1" outlineLevel="2">
      <c r="C5518" s="179">
        <v>5494</v>
      </c>
      <c r="D5518" s="195">
        <f t="shared" ca="1" si="429"/>
        <v>0.35444154945400586</v>
      </c>
      <c r="E5518" s="195">
        <f t="shared" ca="1" si="425"/>
        <v>266.0665059746018</v>
      </c>
      <c r="F5518" s="195">
        <f t="shared" ca="1" si="426"/>
        <v>263.4401193261337</v>
      </c>
      <c r="G5518" s="195">
        <f t="shared" ca="1" si="427"/>
        <v>16.066505974601796</v>
      </c>
      <c r="H5518" s="195">
        <f t="shared" ca="1" si="428"/>
        <v>13.440119326133697</v>
      </c>
      <c r="O5518" s="154"/>
      <c r="P5518" s="154"/>
    </row>
    <row r="5519" spans="3:16" hidden="1" outlineLevel="2">
      <c r="C5519" s="179">
        <v>5495</v>
      </c>
      <c r="D5519" s="195">
        <f t="shared" ca="1" si="429"/>
        <v>0.30163902942938403</v>
      </c>
      <c r="E5519" s="195">
        <f t="shared" ca="1" si="425"/>
        <v>262.99756088581131</v>
      </c>
      <c r="F5519" s="195">
        <f t="shared" ca="1" si="426"/>
        <v>261.23036315368341</v>
      </c>
      <c r="G5519" s="195">
        <f t="shared" ca="1" si="427"/>
        <v>12.997560885811311</v>
      </c>
      <c r="H5519" s="195">
        <f t="shared" ca="1" si="428"/>
        <v>11.230363153683413</v>
      </c>
      <c r="O5519" s="154"/>
      <c r="P5519" s="154"/>
    </row>
    <row r="5520" spans="3:16" hidden="1" outlineLevel="2">
      <c r="C5520" s="179">
        <v>5496</v>
      </c>
      <c r="D5520" s="195">
        <f t="shared" ca="1" si="429"/>
        <v>-2.3772275586630531</v>
      </c>
      <c r="E5520" s="195">
        <f t="shared" ca="1" si="425"/>
        <v>145.99257152043586</v>
      </c>
      <c r="F5520" s="195">
        <f t="shared" ca="1" si="426"/>
        <v>170.38314052550569</v>
      </c>
      <c r="G5520" s="195">
        <f t="shared" ca="1" si="427"/>
        <v>0</v>
      </c>
      <c r="H5520" s="195">
        <f t="shared" ca="1" si="428"/>
        <v>0</v>
      </c>
      <c r="O5520" s="154"/>
      <c r="P5520" s="154"/>
    </row>
    <row r="5521" spans="3:16" hidden="1" outlineLevel="2">
      <c r="C5521" s="179">
        <v>5497</v>
      </c>
      <c r="D5521" s="195">
        <f t="shared" ca="1" si="429"/>
        <v>-0.24866178870489622</v>
      </c>
      <c r="E5521" s="195">
        <f t="shared" ca="1" si="425"/>
        <v>233.04580789510206</v>
      </c>
      <c r="F5521" s="195">
        <f t="shared" ca="1" si="426"/>
        <v>239.27523636561085</v>
      </c>
      <c r="G5521" s="195">
        <f t="shared" ca="1" si="427"/>
        <v>0</v>
      </c>
      <c r="H5521" s="195">
        <f t="shared" ca="1" si="428"/>
        <v>0</v>
      </c>
      <c r="O5521" s="154"/>
      <c r="P5521" s="154"/>
    </row>
    <row r="5522" spans="3:16" hidden="1" outlineLevel="2">
      <c r="C5522" s="179">
        <v>5498</v>
      </c>
      <c r="D5522" s="195">
        <f t="shared" ca="1" si="429"/>
        <v>-0.65819529302712321</v>
      </c>
      <c r="E5522" s="195">
        <f t="shared" ca="1" si="425"/>
        <v>212.99189187598176</v>
      </c>
      <c r="F5522" s="195">
        <f t="shared" ca="1" si="426"/>
        <v>224.14264070431796</v>
      </c>
      <c r="G5522" s="195">
        <f t="shared" ca="1" si="427"/>
        <v>0</v>
      </c>
      <c r="H5522" s="195">
        <f t="shared" ca="1" si="428"/>
        <v>0</v>
      </c>
      <c r="O5522" s="154"/>
      <c r="P5522" s="154"/>
    </row>
    <row r="5523" spans="3:16" hidden="1" outlineLevel="2">
      <c r="C5523" s="179">
        <v>5499</v>
      </c>
      <c r="D5523" s="195">
        <f t="shared" ca="1" si="429"/>
        <v>0.56280335849351693</v>
      </c>
      <c r="E5523" s="195">
        <f t="shared" ca="1" si="425"/>
        <v>278.53024646686214</v>
      </c>
      <c r="F5523" s="195">
        <f t="shared" ca="1" si="426"/>
        <v>272.34388081847715</v>
      </c>
      <c r="G5523" s="195">
        <f t="shared" ca="1" si="427"/>
        <v>28.530246466862138</v>
      </c>
      <c r="H5523" s="195">
        <f t="shared" ca="1" si="428"/>
        <v>22.343880818477146</v>
      </c>
      <c r="O5523" s="154"/>
      <c r="P5523" s="154"/>
    </row>
    <row r="5524" spans="3:16" hidden="1" outlineLevel="2">
      <c r="C5524" s="179">
        <v>5500</v>
      </c>
      <c r="D5524" s="195">
        <f t="shared" ca="1" si="429"/>
        <v>0.58559556240089117</v>
      </c>
      <c r="E5524" s="195">
        <f t="shared" ca="1" si="425"/>
        <v>279.92856990964117</v>
      </c>
      <c r="F5524" s="195">
        <f t="shared" ca="1" si="426"/>
        <v>273.33592123025727</v>
      </c>
      <c r="G5524" s="195">
        <f t="shared" ca="1" si="427"/>
        <v>29.928569909641169</v>
      </c>
      <c r="H5524" s="195">
        <f t="shared" ca="1" si="428"/>
        <v>23.33592123025727</v>
      </c>
      <c r="O5524" s="154"/>
      <c r="P5524" s="154"/>
    </row>
    <row r="5525" spans="3:16" hidden="1" outlineLevel="2">
      <c r="C5525" s="179">
        <v>5501</v>
      </c>
      <c r="D5525" s="195">
        <f t="shared" ca="1" si="429"/>
        <v>7.8883195676525686E-2</v>
      </c>
      <c r="E5525" s="195">
        <f t="shared" ca="1" si="425"/>
        <v>250.43560121510029</v>
      </c>
      <c r="F5525" s="195">
        <f t="shared" ca="1" si="426"/>
        <v>252.11036495957504</v>
      </c>
      <c r="G5525" s="195">
        <f t="shared" ca="1" si="427"/>
        <v>0.43560121510029148</v>
      </c>
      <c r="H5525" s="195">
        <f t="shared" ca="1" si="428"/>
        <v>2.1103649595750369</v>
      </c>
      <c r="O5525" s="154"/>
      <c r="P5525" s="154"/>
    </row>
    <row r="5526" spans="3:16" hidden="1" outlineLevel="2">
      <c r="C5526" s="179">
        <v>5502</v>
      </c>
      <c r="D5526" s="195">
        <f t="shared" ca="1" si="429"/>
        <v>0.77451519084154674</v>
      </c>
      <c r="E5526" s="195">
        <f t="shared" ca="1" si="425"/>
        <v>291.79253974810047</v>
      </c>
      <c r="F5526" s="195">
        <f t="shared" ca="1" si="426"/>
        <v>281.69907772430486</v>
      </c>
      <c r="G5526" s="195">
        <f t="shared" ca="1" si="427"/>
        <v>41.792539748100467</v>
      </c>
      <c r="H5526" s="195">
        <f t="shared" ca="1" si="428"/>
        <v>31.699077724304857</v>
      </c>
      <c r="O5526" s="154"/>
      <c r="P5526" s="154"/>
    </row>
    <row r="5527" spans="3:16" hidden="1" outlineLevel="2">
      <c r="C5527" s="179">
        <v>5503</v>
      </c>
      <c r="D5527" s="195">
        <f t="shared" ca="1" si="429"/>
        <v>-0.13357713253387726</v>
      </c>
      <c r="E5527" s="195">
        <f t="shared" ca="1" si="425"/>
        <v>239.01371593823538</v>
      </c>
      <c r="F5527" s="195">
        <f t="shared" ca="1" si="426"/>
        <v>243.70870416504189</v>
      </c>
      <c r="G5527" s="195">
        <f t="shared" ca="1" si="427"/>
        <v>0</v>
      </c>
      <c r="H5527" s="195">
        <f t="shared" ca="1" si="428"/>
        <v>0</v>
      </c>
      <c r="O5527" s="154"/>
      <c r="P5527" s="154"/>
    </row>
    <row r="5528" spans="3:16" hidden="1" outlineLevel="2">
      <c r="C5528" s="179">
        <v>5504</v>
      </c>
      <c r="D5528" s="195">
        <f t="shared" ca="1" si="429"/>
        <v>-1.4823191824541153</v>
      </c>
      <c r="E5528" s="195">
        <f t="shared" ca="1" si="425"/>
        <v>177.71500127088572</v>
      </c>
      <c r="F5528" s="195">
        <f t="shared" ca="1" si="426"/>
        <v>196.52942990622284</v>
      </c>
      <c r="G5528" s="195">
        <f t="shared" ca="1" si="427"/>
        <v>0</v>
      </c>
      <c r="H5528" s="195">
        <f t="shared" ca="1" si="428"/>
        <v>0</v>
      </c>
      <c r="O5528" s="154"/>
      <c r="P5528" s="154"/>
    </row>
    <row r="5529" spans="3:16" hidden="1" outlineLevel="2">
      <c r="C5529" s="179">
        <v>5505</v>
      </c>
      <c r="D5529" s="195">
        <f t="shared" ca="1" si="429"/>
        <v>1.3576901535326769</v>
      </c>
      <c r="E5529" s="195">
        <f t="shared" ref="E5529:E5592" ca="1" si="430">$H$9 * EXP(($H$17 - $H$18 - ($H$11^2)/2)*$H$14 + $H$11*SQRT($H$14)*D5529)</f>
        <v>331.68169467522301</v>
      </c>
      <c r="F5529" s="195">
        <f t="shared" ref="F5529:F5592" ca="1" si="431">$H$9 * EXP(($H$17 - $H$18 - ($H$12^2)/2)*$H$14 + $H$12*SQRT($H$14)*D5529)</f>
        <v>309.1639941515914</v>
      </c>
      <c r="G5529" s="195">
        <f t="shared" ref="G5529:G5592" ca="1" si="432">MAX(E5529-$H$16, 0)</f>
        <v>81.681694675223014</v>
      </c>
      <c r="H5529" s="195">
        <f t="shared" ref="H5529:H5592" ca="1" si="433">MAX(F5529-$H$16, 0)</f>
        <v>59.163994151591396</v>
      </c>
      <c r="O5529" s="154"/>
      <c r="P5529" s="154"/>
    </row>
    <row r="5530" spans="3:16" hidden="1" outlineLevel="2">
      <c r="C5530" s="179">
        <v>5506</v>
      </c>
      <c r="D5530" s="195">
        <f t="shared" ref="D5530:D5593" ca="1" si="434">_xlfn.NORM.S.INV(RAND())</f>
        <v>-2.2308633761244513E-2</v>
      </c>
      <c r="E5530" s="195">
        <f t="shared" ca="1" si="430"/>
        <v>244.92900033464846</v>
      </c>
      <c r="F5530" s="195">
        <f t="shared" ca="1" si="431"/>
        <v>248.07324997304113</v>
      </c>
      <c r="G5530" s="195">
        <f t="shared" ca="1" si="432"/>
        <v>0</v>
      </c>
      <c r="H5530" s="195">
        <f t="shared" ca="1" si="433"/>
        <v>0</v>
      </c>
      <c r="O5530" s="154"/>
      <c r="P5530" s="154"/>
    </row>
    <row r="5531" spans="3:16" hidden="1" outlineLevel="2">
      <c r="C5531" s="179">
        <v>5507</v>
      </c>
      <c r="D5531" s="195">
        <f t="shared" ca="1" si="434"/>
        <v>-0.87268850684915489</v>
      </c>
      <c r="E5531" s="195">
        <f t="shared" ca="1" si="430"/>
        <v>203.18696691795739</v>
      </c>
      <c r="F5531" s="195">
        <f t="shared" ca="1" si="431"/>
        <v>216.60275758559993</v>
      </c>
      <c r="G5531" s="195">
        <f t="shared" ca="1" si="432"/>
        <v>0</v>
      </c>
      <c r="H5531" s="195">
        <f t="shared" ca="1" si="433"/>
        <v>0</v>
      </c>
      <c r="O5531" s="154"/>
      <c r="P5531" s="154"/>
    </row>
    <row r="5532" spans="3:16" hidden="1" outlineLevel="2">
      <c r="C5532" s="179">
        <v>5508</v>
      </c>
      <c r="D5532" s="195">
        <f t="shared" ca="1" si="434"/>
        <v>-1.3944608586176537</v>
      </c>
      <c r="E5532" s="195">
        <f t="shared" ca="1" si="430"/>
        <v>181.17891121549701</v>
      </c>
      <c r="F5532" s="195">
        <f t="shared" ca="1" si="431"/>
        <v>199.30334521287489</v>
      </c>
      <c r="G5532" s="195">
        <f t="shared" ca="1" si="432"/>
        <v>0</v>
      </c>
      <c r="H5532" s="195">
        <f t="shared" ca="1" si="433"/>
        <v>0</v>
      </c>
      <c r="O5532" s="154"/>
      <c r="P5532" s="154"/>
    </row>
    <row r="5533" spans="3:16" hidden="1" outlineLevel="2">
      <c r="C5533" s="179">
        <v>5509</v>
      </c>
      <c r="D5533" s="195">
        <f t="shared" ca="1" si="434"/>
        <v>0.4394364112277937</v>
      </c>
      <c r="E5533" s="195">
        <f t="shared" ca="1" si="430"/>
        <v>271.08190415952413</v>
      </c>
      <c r="F5533" s="195">
        <f t="shared" ca="1" si="431"/>
        <v>267.03643540321099</v>
      </c>
      <c r="G5533" s="195">
        <f t="shared" ca="1" si="432"/>
        <v>21.081904159524129</v>
      </c>
      <c r="H5533" s="195">
        <f t="shared" ca="1" si="433"/>
        <v>17.036435403210987</v>
      </c>
      <c r="O5533" s="154"/>
      <c r="P5533" s="154"/>
    </row>
    <row r="5534" spans="3:16" hidden="1" outlineLevel="2">
      <c r="C5534" s="179">
        <v>5510</v>
      </c>
      <c r="D5534" s="195">
        <f t="shared" ca="1" si="434"/>
        <v>-1.6197508578197122</v>
      </c>
      <c r="E5534" s="195">
        <f t="shared" ca="1" si="430"/>
        <v>172.4289479139965</v>
      </c>
      <c r="F5534" s="195">
        <f t="shared" ca="1" si="431"/>
        <v>192.26758142910762</v>
      </c>
      <c r="G5534" s="195">
        <f t="shared" ca="1" si="432"/>
        <v>0</v>
      </c>
      <c r="H5534" s="195">
        <f t="shared" ca="1" si="433"/>
        <v>0</v>
      </c>
      <c r="O5534" s="154"/>
      <c r="P5534" s="154"/>
    </row>
    <row r="5535" spans="3:16" hidden="1" outlineLevel="2">
      <c r="C5535" s="179">
        <v>5511</v>
      </c>
      <c r="D5535" s="195">
        <f t="shared" ca="1" si="434"/>
        <v>-0.54591029549929915</v>
      </c>
      <c r="E5535" s="195">
        <f t="shared" ca="1" si="430"/>
        <v>218.31192183896707</v>
      </c>
      <c r="F5535" s="195">
        <f t="shared" ca="1" si="431"/>
        <v>228.19378135852253</v>
      </c>
      <c r="G5535" s="195">
        <f t="shared" ca="1" si="432"/>
        <v>0</v>
      </c>
      <c r="H5535" s="195">
        <f t="shared" ca="1" si="433"/>
        <v>0</v>
      </c>
      <c r="O5535" s="154"/>
      <c r="P5535" s="154"/>
    </row>
    <row r="5536" spans="3:16" hidden="1" outlineLevel="2">
      <c r="C5536" s="179">
        <v>5512</v>
      </c>
      <c r="D5536" s="195">
        <f t="shared" ca="1" si="434"/>
        <v>0.80796534115005114</v>
      </c>
      <c r="E5536" s="195">
        <f t="shared" ca="1" si="430"/>
        <v>293.94497567580328</v>
      </c>
      <c r="F5536" s="195">
        <f t="shared" ca="1" si="431"/>
        <v>283.2063037927083</v>
      </c>
      <c r="G5536" s="195">
        <f t="shared" ca="1" si="432"/>
        <v>43.944975675803278</v>
      </c>
      <c r="H5536" s="195">
        <f t="shared" ca="1" si="433"/>
        <v>33.206303792708297</v>
      </c>
      <c r="O5536" s="154"/>
      <c r="P5536" s="154"/>
    </row>
    <row r="5537" spans="3:16" hidden="1" outlineLevel="2">
      <c r="C5537" s="179">
        <v>5513</v>
      </c>
      <c r="D5537" s="195">
        <f t="shared" ca="1" si="434"/>
        <v>-0.31850802407099071</v>
      </c>
      <c r="E5537" s="195">
        <f t="shared" ca="1" si="430"/>
        <v>229.49671620866252</v>
      </c>
      <c r="F5537" s="195">
        <f t="shared" ca="1" si="431"/>
        <v>236.62393497088627</v>
      </c>
      <c r="G5537" s="195">
        <f t="shared" ca="1" si="432"/>
        <v>0</v>
      </c>
      <c r="H5537" s="195">
        <f t="shared" ca="1" si="433"/>
        <v>0</v>
      </c>
      <c r="O5537" s="154"/>
      <c r="P5537" s="154"/>
    </row>
    <row r="5538" spans="3:16" hidden="1" outlineLevel="2">
      <c r="C5538" s="179">
        <v>5514</v>
      </c>
      <c r="D5538" s="195">
        <f t="shared" ca="1" si="434"/>
        <v>-0.23045414293730693</v>
      </c>
      <c r="E5538" s="195">
        <f t="shared" ca="1" si="430"/>
        <v>233.9799762420802</v>
      </c>
      <c r="F5538" s="195">
        <f t="shared" ca="1" si="431"/>
        <v>239.97125051730237</v>
      </c>
      <c r="G5538" s="195">
        <f t="shared" ca="1" si="432"/>
        <v>0</v>
      </c>
      <c r="H5538" s="195">
        <f t="shared" ca="1" si="433"/>
        <v>0</v>
      </c>
      <c r="O5538" s="154"/>
      <c r="P5538" s="154"/>
    </row>
    <row r="5539" spans="3:16" hidden="1" outlineLevel="2">
      <c r="C5539" s="179">
        <v>5515</v>
      </c>
      <c r="D5539" s="195">
        <f t="shared" ca="1" si="434"/>
        <v>0.27581007159389037</v>
      </c>
      <c r="E5539" s="195">
        <f t="shared" ca="1" si="430"/>
        <v>261.50926959934094</v>
      </c>
      <c r="F5539" s="195">
        <f t="shared" ca="1" si="431"/>
        <v>260.15619631160729</v>
      </c>
      <c r="G5539" s="195">
        <f t="shared" ca="1" si="432"/>
        <v>11.509269599340939</v>
      </c>
      <c r="H5539" s="195">
        <f t="shared" ca="1" si="433"/>
        <v>10.156196311607289</v>
      </c>
      <c r="O5539" s="154"/>
      <c r="P5539" s="154"/>
    </row>
    <row r="5540" spans="3:16" hidden="1" outlineLevel="2">
      <c r="C5540" s="179">
        <v>5516</v>
      </c>
      <c r="D5540" s="195">
        <f t="shared" ca="1" si="434"/>
        <v>0.42039048849616384</v>
      </c>
      <c r="E5540" s="195">
        <f t="shared" ca="1" si="430"/>
        <v>269.94988119315514</v>
      </c>
      <c r="F5540" s="195">
        <f t="shared" ca="1" si="431"/>
        <v>266.22631685524811</v>
      </c>
      <c r="G5540" s="195">
        <f t="shared" ca="1" si="432"/>
        <v>19.949881193155136</v>
      </c>
      <c r="H5540" s="195">
        <f t="shared" ca="1" si="433"/>
        <v>16.226316855248115</v>
      </c>
      <c r="O5540" s="154"/>
      <c r="P5540" s="154"/>
    </row>
    <row r="5541" spans="3:16" hidden="1" outlineLevel="2">
      <c r="C5541" s="179">
        <v>5517</v>
      </c>
      <c r="D5541" s="195">
        <f t="shared" ca="1" si="434"/>
        <v>1.3490058789324439</v>
      </c>
      <c r="E5541" s="195">
        <f t="shared" ca="1" si="430"/>
        <v>331.04942572689077</v>
      </c>
      <c r="F5541" s="195">
        <f t="shared" ca="1" si="431"/>
        <v>308.73598081892646</v>
      </c>
      <c r="G5541" s="195">
        <f t="shared" ca="1" si="432"/>
        <v>81.049425726890775</v>
      </c>
      <c r="H5541" s="195">
        <f t="shared" ca="1" si="433"/>
        <v>58.735980818926464</v>
      </c>
      <c r="O5541" s="154"/>
      <c r="P5541" s="154"/>
    </row>
    <row r="5542" spans="3:16" hidden="1" outlineLevel="2">
      <c r="C5542" s="179">
        <v>5518</v>
      </c>
      <c r="D5542" s="195">
        <f t="shared" ca="1" si="434"/>
        <v>0.69197839429138153</v>
      </c>
      <c r="E5542" s="195">
        <f t="shared" ca="1" si="430"/>
        <v>286.54868168458745</v>
      </c>
      <c r="F5542" s="195">
        <f t="shared" ca="1" si="431"/>
        <v>278.01428846631984</v>
      </c>
      <c r="G5542" s="195">
        <f t="shared" ca="1" si="432"/>
        <v>36.54868168458745</v>
      </c>
      <c r="H5542" s="195">
        <f t="shared" ca="1" si="433"/>
        <v>28.01428846631984</v>
      </c>
      <c r="O5542" s="154"/>
      <c r="P5542" s="154"/>
    </row>
    <row r="5543" spans="3:16" hidden="1" outlineLevel="2">
      <c r="C5543" s="179">
        <v>5519</v>
      </c>
      <c r="D5543" s="195">
        <f t="shared" ca="1" si="434"/>
        <v>-0.73625584339948169</v>
      </c>
      <c r="E5543" s="195">
        <f t="shared" ca="1" si="430"/>
        <v>209.36998940318236</v>
      </c>
      <c r="F5543" s="195">
        <f t="shared" ca="1" si="431"/>
        <v>221.36874298053849</v>
      </c>
      <c r="G5543" s="195">
        <f t="shared" ca="1" si="432"/>
        <v>0</v>
      </c>
      <c r="H5543" s="195">
        <f t="shared" ca="1" si="433"/>
        <v>0</v>
      </c>
      <c r="O5543" s="154"/>
      <c r="P5543" s="154"/>
    </row>
    <row r="5544" spans="3:16" hidden="1" outlineLevel="2">
      <c r="C5544" s="179">
        <v>5520</v>
      </c>
      <c r="D5544" s="195">
        <f t="shared" ca="1" si="434"/>
        <v>-1.1757981879209813</v>
      </c>
      <c r="E5544" s="195">
        <f t="shared" ca="1" si="430"/>
        <v>190.09588867967503</v>
      </c>
      <c r="F5544" s="195">
        <f t="shared" ca="1" si="431"/>
        <v>206.37826593672111</v>
      </c>
      <c r="G5544" s="195">
        <f t="shared" ca="1" si="432"/>
        <v>0</v>
      </c>
      <c r="H5544" s="195">
        <f t="shared" ca="1" si="433"/>
        <v>0</v>
      </c>
      <c r="O5544" s="154"/>
      <c r="P5544" s="154"/>
    </row>
    <row r="5545" spans="3:16" hidden="1" outlineLevel="2">
      <c r="C5545" s="179">
        <v>5521</v>
      </c>
      <c r="D5545" s="195">
        <f t="shared" ca="1" si="434"/>
        <v>0.54732829918566672</v>
      </c>
      <c r="E5545" s="195">
        <f t="shared" ca="1" si="430"/>
        <v>277.58482025629104</v>
      </c>
      <c r="F5545" s="195">
        <f t="shared" ca="1" si="431"/>
        <v>271.67237524651364</v>
      </c>
      <c r="G5545" s="195">
        <f t="shared" ca="1" si="432"/>
        <v>27.584820256291039</v>
      </c>
      <c r="H5545" s="195">
        <f t="shared" ca="1" si="433"/>
        <v>21.672375246513639</v>
      </c>
      <c r="O5545" s="154"/>
      <c r="P5545" s="154"/>
    </row>
    <row r="5546" spans="3:16" hidden="1" outlineLevel="2">
      <c r="C5546" s="179">
        <v>5522</v>
      </c>
      <c r="D5546" s="195">
        <f t="shared" ca="1" si="434"/>
        <v>0.83346691002896867</v>
      </c>
      <c r="E5546" s="195">
        <f t="shared" ca="1" si="430"/>
        <v>295.59660001477499</v>
      </c>
      <c r="F5546" s="195">
        <f t="shared" ca="1" si="431"/>
        <v>284.36079106995834</v>
      </c>
      <c r="G5546" s="195">
        <f t="shared" ca="1" si="432"/>
        <v>45.596600014774992</v>
      </c>
      <c r="H5546" s="195">
        <f t="shared" ca="1" si="433"/>
        <v>34.360791069958339</v>
      </c>
      <c r="O5546" s="154"/>
      <c r="P5546" s="154"/>
    </row>
    <row r="5547" spans="3:16" hidden="1" outlineLevel="2">
      <c r="C5547" s="179">
        <v>5523</v>
      </c>
      <c r="D5547" s="195">
        <f t="shared" ca="1" si="434"/>
        <v>-0.92057523085101955</v>
      </c>
      <c r="E5547" s="195">
        <f t="shared" ca="1" si="430"/>
        <v>201.06034963155423</v>
      </c>
      <c r="F5547" s="195">
        <f t="shared" ca="1" si="431"/>
        <v>214.95437901470717</v>
      </c>
      <c r="G5547" s="195">
        <f t="shared" ca="1" si="432"/>
        <v>0</v>
      </c>
      <c r="H5547" s="195">
        <f t="shared" ca="1" si="433"/>
        <v>0</v>
      </c>
      <c r="O5547" s="154"/>
      <c r="P5547" s="154"/>
    </row>
    <row r="5548" spans="3:16" hidden="1" outlineLevel="2">
      <c r="C5548" s="179">
        <v>5524</v>
      </c>
      <c r="D5548" s="195">
        <f t="shared" ca="1" si="434"/>
        <v>0.51226143021562598</v>
      </c>
      <c r="E5548" s="195">
        <f t="shared" ca="1" si="430"/>
        <v>275.45431905577328</v>
      </c>
      <c r="F5548" s="195">
        <f t="shared" ca="1" si="431"/>
        <v>270.15684738769818</v>
      </c>
      <c r="G5548" s="195">
        <f t="shared" ca="1" si="432"/>
        <v>25.454319055773283</v>
      </c>
      <c r="H5548" s="195">
        <f t="shared" ca="1" si="433"/>
        <v>20.156847387698178</v>
      </c>
      <c r="O5548" s="154"/>
      <c r="P5548" s="154"/>
    </row>
    <row r="5549" spans="3:16" hidden="1" outlineLevel="2">
      <c r="C5549" s="179">
        <v>5525</v>
      </c>
      <c r="D5549" s="195">
        <f t="shared" ca="1" si="434"/>
        <v>-0.57319962680817427</v>
      </c>
      <c r="E5549" s="195">
        <f t="shared" ca="1" si="430"/>
        <v>217.00686305469608</v>
      </c>
      <c r="F5549" s="195">
        <f t="shared" ca="1" si="431"/>
        <v>227.20252188547906</v>
      </c>
      <c r="G5549" s="195">
        <f t="shared" ca="1" si="432"/>
        <v>0</v>
      </c>
      <c r="H5549" s="195">
        <f t="shared" ca="1" si="433"/>
        <v>0</v>
      </c>
      <c r="O5549" s="154"/>
      <c r="P5549" s="154"/>
    </row>
    <row r="5550" spans="3:16" hidden="1" outlineLevel="2">
      <c r="C5550" s="179">
        <v>5526</v>
      </c>
      <c r="D5550" s="195">
        <f t="shared" ca="1" si="434"/>
        <v>-0.32900788530975494</v>
      </c>
      <c r="E5550" s="195">
        <f t="shared" ca="1" si="430"/>
        <v>228.96788114193961</v>
      </c>
      <c r="F5550" s="195">
        <f t="shared" ca="1" si="431"/>
        <v>236.22791763769649</v>
      </c>
      <c r="G5550" s="195">
        <f t="shared" ca="1" si="432"/>
        <v>0</v>
      </c>
      <c r="H5550" s="195">
        <f t="shared" ca="1" si="433"/>
        <v>0</v>
      </c>
      <c r="O5550" s="154"/>
      <c r="P5550" s="154"/>
    </row>
    <row r="5551" spans="3:16" hidden="1" outlineLevel="2">
      <c r="C5551" s="179">
        <v>5527</v>
      </c>
      <c r="D5551" s="195">
        <f t="shared" ca="1" si="434"/>
        <v>-0.12620913565574149</v>
      </c>
      <c r="E5551" s="195">
        <f t="shared" ca="1" si="430"/>
        <v>239.40096012347456</v>
      </c>
      <c r="F5551" s="195">
        <f t="shared" ca="1" si="431"/>
        <v>243.99532738502697</v>
      </c>
      <c r="G5551" s="195">
        <f t="shared" ca="1" si="432"/>
        <v>0</v>
      </c>
      <c r="H5551" s="195">
        <f t="shared" ca="1" si="433"/>
        <v>0</v>
      </c>
      <c r="O5551" s="154"/>
      <c r="P5551" s="154"/>
    </row>
    <row r="5552" spans="3:16" hidden="1" outlineLevel="2">
      <c r="C5552" s="179">
        <v>5528</v>
      </c>
      <c r="D5552" s="195">
        <f t="shared" ca="1" si="434"/>
        <v>-1.7081574029064746</v>
      </c>
      <c r="E5552" s="195">
        <f t="shared" ca="1" si="430"/>
        <v>169.11195488252349</v>
      </c>
      <c r="F5552" s="195">
        <f t="shared" ca="1" si="431"/>
        <v>189.57501001403563</v>
      </c>
      <c r="G5552" s="195">
        <f t="shared" ca="1" si="432"/>
        <v>0</v>
      </c>
      <c r="H5552" s="195">
        <f t="shared" ca="1" si="433"/>
        <v>0</v>
      </c>
      <c r="O5552" s="154"/>
      <c r="P5552" s="154"/>
    </row>
    <row r="5553" spans="3:16" hidden="1" outlineLevel="2">
      <c r="C5553" s="179">
        <v>5529</v>
      </c>
      <c r="D5553" s="195">
        <f t="shared" ca="1" si="434"/>
        <v>-1.5163948269989616</v>
      </c>
      <c r="E5553" s="195">
        <f t="shared" ca="1" si="430"/>
        <v>176.38942573592061</v>
      </c>
      <c r="F5553" s="195">
        <f t="shared" ca="1" si="431"/>
        <v>195.46399374509369</v>
      </c>
      <c r="G5553" s="195">
        <f t="shared" ca="1" si="432"/>
        <v>0</v>
      </c>
      <c r="H5553" s="195">
        <f t="shared" ca="1" si="433"/>
        <v>0</v>
      </c>
      <c r="O5553" s="154"/>
      <c r="P5553" s="154"/>
    </row>
    <row r="5554" spans="3:16" hidden="1" outlineLevel="2">
      <c r="C5554" s="179">
        <v>5530</v>
      </c>
      <c r="D5554" s="195">
        <f t="shared" ca="1" si="434"/>
        <v>2.7746565772839511</v>
      </c>
      <c r="E5554" s="195">
        <f t="shared" ca="1" si="430"/>
        <v>452.82489785118059</v>
      </c>
      <c r="F5554" s="195">
        <f t="shared" ca="1" si="431"/>
        <v>387.57795911958499</v>
      </c>
      <c r="G5554" s="195">
        <f t="shared" ca="1" si="432"/>
        <v>202.82489785118059</v>
      </c>
      <c r="H5554" s="195">
        <f t="shared" ca="1" si="433"/>
        <v>137.57795911958499</v>
      </c>
      <c r="O5554" s="154"/>
      <c r="P5554" s="154"/>
    </row>
    <row r="5555" spans="3:16" hidden="1" outlineLevel="2">
      <c r="C5555" s="179">
        <v>5531</v>
      </c>
      <c r="D5555" s="195">
        <f t="shared" ca="1" si="434"/>
        <v>-1.2714619787348922</v>
      </c>
      <c r="E5555" s="195">
        <f t="shared" ca="1" si="430"/>
        <v>186.14199313614617</v>
      </c>
      <c r="F5555" s="195">
        <f t="shared" ca="1" si="431"/>
        <v>203.25263633305963</v>
      </c>
      <c r="G5555" s="195">
        <f t="shared" ca="1" si="432"/>
        <v>0</v>
      </c>
      <c r="H5555" s="195">
        <f t="shared" ca="1" si="433"/>
        <v>0</v>
      </c>
      <c r="O5555" s="154"/>
      <c r="P5555" s="154"/>
    </row>
    <row r="5556" spans="3:16" hidden="1" outlineLevel="2">
      <c r="C5556" s="179">
        <v>5532</v>
      </c>
      <c r="D5556" s="195">
        <f t="shared" ca="1" si="434"/>
        <v>-0.26790718999151231</v>
      </c>
      <c r="E5556" s="195">
        <f t="shared" ca="1" si="430"/>
        <v>232.06245036507113</v>
      </c>
      <c r="F5556" s="195">
        <f t="shared" ca="1" si="431"/>
        <v>238.54174694580692</v>
      </c>
      <c r="G5556" s="195">
        <f t="shared" ca="1" si="432"/>
        <v>0</v>
      </c>
      <c r="H5556" s="195">
        <f t="shared" ca="1" si="433"/>
        <v>0</v>
      </c>
      <c r="O5556" s="154"/>
      <c r="P5556" s="154"/>
    </row>
    <row r="5557" spans="3:16" hidden="1" outlineLevel="2">
      <c r="C5557" s="179">
        <v>5533</v>
      </c>
      <c r="D5557" s="195">
        <f t="shared" ca="1" si="434"/>
        <v>-0.95284670876908073</v>
      </c>
      <c r="E5557" s="195">
        <f t="shared" ca="1" si="430"/>
        <v>199.63976349010937</v>
      </c>
      <c r="F5557" s="195">
        <f t="shared" ca="1" si="431"/>
        <v>213.8505968966947</v>
      </c>
      <c r="G5557" s="195">
        <f t="shared" ca="1" si="432"/>
        <v>0</v>
      </c>
      <c r="H5557" s="195">
        <f t="shared" ca="1" si="433"/>
        <v>0</v>
      </c>
      <c r="O5557" s="154"/>
      <c r="P5557" s="154"/>
    </row>
    <row r="5558" spans="3:16" hidden="1" outlineLevel="2">
      <c r="C5558" s="179">
        <v>5534</v>
      </c>
      <c r="D5558" s="195">
        <f t="shared" ca="1" si="434"/>
        <v>0.40902650449402828</v>
      </c>
      <c r="E5558" s="195">
        <f t="shared" ca="1" si="430"/>
        <v>269.27669879356745</v>
      </c>
      <c r="F5558" s="195">
        <f t="shared" ca="1" si="431"/>
        <v>265.74412081999179</v>
      </c>
      <c r="G5558" s="195">
        <f t="shared" ca="1" si="432"/>
        <v>19.276698793567448</v>
      </c>
      <c r="H5558" s="195">
        <f t="shared" ca="1" si="433"/>
        <v>15.744120819991792</v>
      </c>
      <c r="O5558" s="154"/>
      <c r="P5558" s="154"/>
    </row>
    <row r="5559" spans="3:16" hidden="1" outlineLevel="2">
      <c r="C5559" s="179">
        <v>5535</v>
      </c>
      <c r="D5559" s="195">
        <f t="shared" ca="1" si="434"/>
        <v>-1.470583498328819E-2</v>
      </c>
      <c r="E5559" s="195">
        <f t="shared" ca="1" si="430"/>
        <v>245.33848492202515</v>
      </c>
      <c r="F5559" s="195">
        <f t="shared" ca="1" si="431"/>
        <v>248.37430956240311</v>
      </c>
      <c r="G5559" s="195">
        <f t="shared" ca="1" si="432"/>
        <v>0</v>
      </c>
      <c r="H5559" s="195">
        <f t="shared" ca="1" si="433"/>
        <v>0</v>
      </c>
      <c r="O5559" s="154"/>
      <c r="P5559" s="154"/>
    </row>
    <row r="5560" spans="3:16" hidden="1" outlineLevel="2">
      <c r="C5560" s="179">
        <v>5536</v>
      </c>
      <c r="D5560" s="195">
        <f t="shared" ca="1" si="434"/>
        <v>-2.2403791584683623</v>
      </c>
      <c r="E5560" s="195">
        <f t="shared" ca="1" si="430"/>
        <v>150.44889838601901</v>
      </c>
      <c r="F5560" s="195">
        <f t="shared" ca="1" si="431"/>
        <v>174.14368877950059</v>
      </c>
      <c r="G5560" s="195">
        <f t="shared" ca="1" si="432"/>
        <v>0</v>
      </c>
      <c r="H5560" s="195">
        <f t="shared" ca="1" si="433"/>
        <v>0</v>
      </c>
      <c r="O5560" s="154"/>
      <c r="P5560" s="154"/>
    </row>
    <row r="5561" spans="3:16" hidden="1" outlineLevel="2">
      <c r="C5561" s="179">
        <v>5537</v>
      </c>
      <c r="D5561" s="195">
        <f t="shared" ca="1" si="434"/>
        <v>-1.4498305881402627</v>
      </c>
      <c r="E5561" s="195">
        <f t="shared" ca="1" si="430"/>
        <v>178.98811456470131</v>
      </c>
      <c r="F5561" s="195">
        <f t="shared" ca="1" si="431"/>
        <v>197.5506517017424</v>
      </c>
      <c r="G5561" s="195">
        <f t="shared" ca="1" si="432"/>
        <v>0</v>
      </c>
      <c r="H5561" s="195">
        <f t="shared" ca="1" si="433"/>
        <v>0</v>
      </c>
      <c r="O5561" s="154"/>
      <c r="P5561" s="154"/>
    </row>
    <row r="5562" spans="3:16" hidden="1" outlineLevel="2">
      <c r="C5562" s="179">
        <v>5538</v>
      </c>
      <c r="D5562" s="195">
        <f t="shared" ca="1" si="434"/>
        <v>0.19030458586748966</v>
      </c>
      <c r="E5562" s="195">
        <f t="shared" ca="1" si="430"/>
        <v>256.64218383794417</v>
      </c>
      <c r="F5562" s="195">
        <f t="shared" ca="1" si="431"/>
        <v>256.63163422951601</v>
      </c>
      <c r="G5562" s="195">
        <f t="shared" ca="1" si="432"/>
        <v>6.6421838379441738</v>
      </c>
      <c r="H5562" s="195">
        <f t="shared" ca="1" si="433"/>
        <v>6.6316342295160098</v>
      </c>
      <c r="O5562" s="154"/>
      <c r="P5562" s="154"/>
    </row>
    <row r="5563" spans="3:16" hidden="1" outlineLevel="2">
      <c r="C5563" s="179">
        <v>5539</v>
      </c>
      <c r="D5563" s="195">
        <f t="shared" ca="1" si="434"/>
        <v>0.23785390542065118</v>
      </c>
      <c r="E5563" s="195">
        <f t="shared" ca="1" si="430"/>
        <v>259.33746453880337</v>
      </c>
      <c r="F5563" s="195">
        <f t="shared" ca="1" si="431"/>
        <v>258.5856961827991</v>
      </c>
      <c r="G5563" s="195">
        <f t="shared" ca="1" si="432"/>
        <v>9.3374645388033741</v>
      </c>
      <c r="H5563" s="195">
        <f t="shared" ca="1" si="433"/>
        <v>8.5856961827990972</v>
      </c>
      <c r="O5563" s="154"/>
      <c r="P5563" s="154"/>
    </row>
    <row r="5564" spans="3:16" hidden="1" outlineLevel="2">
      <c r="C5564" s="179">
        <v>5540</v>
      </c>
      <c r="D5564" s="195">
        <f t="shared" ca="1" si="434"/>
        <v>-5.1016715731502509E-2</v>
      </c>
      <c r="E5564" s="195">
        <f t="shared" ca="1" si="430"/>
        <v>243.38894439925343</v>
      </c>
      <c r="F5564" s="195">
        <f t="shared" ca="1" si="431"/>
        <v>246.93973919146561</v>
      </c>
      <c r="G5564" s="195">
        <f t="shared" ca="1" si="432"/>
        <v>0</v>
      </c>
      <c r="H5564" s="195">
        <f t="shared" ca="1" si="433"/>
        <v>0</v>
      </c>
      <c r="O5564" s="154"/>
      <c r="P5564" s="154"/>
    </row>
    <row r="5565" spans="3:16" hidden="1" outlineLevel="2">
      <c r="C5565" s="179">
        <v>5541</v>
      </c>
      <c r="D5565" s="195">
        <f t="shared" ca="1" si="434"/>
        <v>-1.4760352832674564</v>
      </c>
      <c r="E5565" s="195">
        <f t="shared" ca="1" si="430"/>
        <v>177.96053672455648</v>
      </c>
      <c r="F5565" s="195">
        <f t="shared" ca="1" si="431"/>
        <v>196.72654057856772</v>
      </c>
      <c r="G5565" s="195">
        <f t="shared" ca="1" si="432"/>
        <v>0</v>
      </c>
      <c r="H5565" s="195">
        <f t="shared" ca="1" si="433"/>
        <v>0</v>
      </c>
      <c r="O5565" s="154"/>
      <c r="P5565" s="154"/>
    </row>
    <row r="5566" spans="3:16" hidden="1" outlineLevel="2">
      <c r="C5566" s="179">
        <v>5542</v>
      </c>
      <c r="D5566" s="195">
        <f t="shared" ca="1" si="434"/>
        <v>0.57048369299362212</v>
      </c>
      <c r="E5566" s="195">
        <f t="shared" ca="1" si="430"/>
        <v>279.00066026585603</v>
      </c>
      <c r="F5566" s="195">
        <f t="shared" ca="1" si="431"/>
        <v>272.67776779215973</v>
      </c>
      <c r="G5566" s="195">
        <f t="shared" ca="1" si="432"/>
        <v>29.000660265856027</v>
      </c>
      <c r="H5566" s="195">
        <f t="shared" ca="1" si="433"/>
        <v>22.677767792159727</v>
      </c>
      <c r="O5566" s="154"/>
      <c r="P5566" s="154"/>
    </row>
    <row r="5567" spans="3:16" hidden="1" outlineLevel="2">
      <c r="C5567" s="179">
        <v>5543</v>
      </c>
      <c r="D5567" s="195">
        <f t="shared" ca="1" si="434"/>
        <v>1.4580969782377129</v>
      </c>
      <c r="E5567" s="195">
        <f t="shared" ca="1" si="430"/>
        <v>339.08021868950925</v>
      </c>
      <c r="F5567" s="195">
        <f t="shared" ca="1" si="431"/>
        <v>314.15594857622614</v>
      </c>
      <c r="G5567" s="195">
        <f t="shared" ca="1" si="432"/>
        <v>89.080218689509252</v>
      </c>
      <c r="H5567" s="195">
        <f t="shared" ca="1" si="433"/>
        <v>64.155948576226137</v>
      </c>
      <c r="O5567" s="154"/>
      <c r="P5567" s="154"/>
    </row>
    <row r="5568" spans="3:16" hidden="1" outlineLevel="2">
      <c r="C5568" s="179">
        <v>5544</v>
      </c>
      <c r="D5568" s="195">
        <f t="shared" ca="1" si="434"/>
        <v>0.81639329277417838</v>
      </c>
      <c r="E5568" s="195">
        <f t="shared" ca="1" si="430"/>
        <v>294.48979350235237</v>
      </c>
      <c r="F5568" s="195">
        <f t="shared" ca="1" si="431"/>
        <v>283.58732800385593</v>
      </c>
      <c r="G5568" s="195">
        <f t="shared" ca="1" si="432"/>
        <v>44.48979350235237</v>
      </c>
      <c r="H5568" s="195">
        <f t="shared" ca="1" si="433"/>
        <v>33.58732800385593</v>
      </c>
      <c r="O5568" s="154"/>
      <c r="P5568" s="154"/>
    </row>
    <row r="5569" spans="3:16" hidden="1" outlineLevel="2">
      <c r="C5569" s="179">
        <v>5545</v>
      </c>
      <c r="D5569" s="195">
        <f t="shared" ca="1" si="434"/>
        <v>-0.19352567735370224</v>
      </c>
      <c r="E5569" s="195">
        <f t="shared" ca="1" si="430"/>
        <v>235.88615706722882</v>
      </c>
      <c r="F5569" s="195">
        <f t="shared" ca="1" si="431"/>
        <v>241.38911910304768</v>
      </c>
      <c r="G5569" s="195">
        <f t="shared" ca="1" si="432"/>
        <v>0</v>
      </c>
      <c r="H5569" s="195">
        <f t="shared" ca="1" si="433"/>
        <v>0</v>
      </c>
      <c r="O5569" s="154"/>
      <c r="P5569" s="154"/>
    </row>
    <row r="5570" spans="3:16" hidden="1" outlineLevel="2">
      <c r="C5570" s="179">
        <v>5546</v>
      </c>
      <c r="D5570" s="195">
        <f t="shared" ca="1" si="434"/>
        <v>-8.1055396619361467E-2</v>
      </c>
      <c r="E5570" s="195">
        <f t="shared" ca="1" si="430"/>
        <v>241.78787411839232</v>
      </c>
      <c r="F5570" s="195">
        <f t="shared" ca="1" si="431"/>
        <v>245.75923556228074</v>
      </c>
      <c r="G5570" s="195">
        <f t="shared" ca="1" si="432"/>
        <v>0</v>
      </c>
      <c r="H5570" s="195">
        <f t="shared" ca="1" si="433"/>
        <v>0</v>
      </c>
      <c r="O5570" s="154"/>
      <c r="P5570" s="154"/>
    </row>
    <row r="5571" spans="3:16" hidden="1" outlineLevel="2">
      <c r="C5571" s="179">
        <v>5547</v>
      </c>
      <c r="D5571" s="195">
        <f t="shared" ca="1" si="434"/>
        <v>0.29100372927412715</v>
      </c>
      <c r="E5571" s="195">
        <f t="shared" ca="1" si="430"/>
        <v>262.38372083311538</v>
      </c>
      <c r="F5571" s="195">
        <f t="shared" ca="1" si="431"/>
        <v>260.78752943901338</v>
      </c>
      <c r="G5571" s="195">
        <f t="shared" ca="1" si="432"/>
        <v>12.383720833115376</v>
      </c>
      <c r="H5571" s="195">
        <f t="shared" ca="1" si="433"/>
        <v>10.787529439013383</v>
      </c>
      <c r="O5571" s="154"/>
      <c r="P5571" s="154"/>
    </row>
    <row r="5572" spans="3:16" hidden="1" outlineLevel="2">
      <c r="C5572" s="179">
        <v>5548</v>
      </c>
      <c r="D5572" s="195">
        <f t="shared" ca="1" si="434"/>
        <v>-0.72707743808359671</v>
      </c>
      <c r="E5572" s="195">
        <f t="shared" ca="1" si="430"/>
        <v>209.7926392474258</v>
      </c>
      <c r="F5572" s="195">
        <f t="shared" ca="1" si="431"/>
        <v>221.69311034802294</v>
      </c>
      <c r="G5572" s="195">
        <f t="shared" ca="1" si="432"/>
        <v>0</v>
      </c>
      <c r="H5572" s="195">
        <f t="shared" ca="1" si="433"/>
        <v>0</v>
      </c>
      <c r="O5572" s="154"/>
      <c r="P5572" s="154"/>
    </row>
    <row r="5573" spans="3:16" hidden="1" outlineLevel="2">
      <c r="C5573" s="179">
        <v>5549</v>
      </c>
      <c r="D5573" s="195">
        <f t="shared" ca="1" si="434"/>
        <v>-0.3222348923021458</v>
      </c>
      <c r="E5573" s="195">
        <f t="shared" ca="1" si="430"/>
        <v>229.30886941643087</v>
      </c>
      <c r="F5573" s="195">
        <f t="shared" ca="1" si="431"/>
        <v>236.48329484329309</v>
      </c>
      <c r="G5573" s="195">
        <f t="shared" ca="1" si="432"/>
        <v>0</v>
      </c>
      <c r="H5573" s="195">
        <f t="shared" ca="1" si="433"/>
        <v>0</v>
      </c>
      <c r="O5573" s="154"/>
      <c r="P5573" s="154"/>
    </row>
    <row r="5574" spans="3:16" hidden="1" outlineLevel="2">
      <c r="C5574" s="179">
        <v>5550</v>
      </c>
      <c r="D5574" s="195">
        <f t="shared" ca="1" si="434"/>
        <v>-0.30629245189197973</v>
      </c>
      <c r="E5574" s="195">
        <f t="shared" ca="1" si="430"/>
        <v>230.11350191696928</v>
      </c>
      <c r="F5574" s="195">
        <f t="shared" ca="1" si="431"/>
        <v>237.08549835813716</v>
      </c>
      <c r="G5574" s="195">
        <f t="shared" ca="1" si="432"/>
        <v>0</v>
      </c>
      <c r="H5574" s="195">
        <f t="shared" ca="1" si="433"/>
        <v>0</v>
      </c>
      <c r="O5574" s="154"/>
      <c r="P5574" s="154"/>
    </row>
    <row r="5575" spans="3:16" hidden="1" outlineLevel="2">
      <c r="C5575" s="179">
        <v>5551</v>
      </c>
      <c r="D5575" s="195">
        <f t="shared" ca="1" si="434"/>
        <v>2.0326313224380108</v>
      </c>
      <c r="E5575" s="195">
        <f t="shared" ca="1" si="430"/>
        <v>384.70273602998111</v>
      </c>
      <c r="F5575" s="195">
        <f t="shared" ca="1" si="431"/>
        <v>344.31039384571795</v>
      </c>
      <c r="G5575" s="195">
        <f t="shared" ca="1" si="432"/>
        <v>134.70273602998111</v>
      </c>
      <c r="H5575" s="195">
        <f t="shared" ca="1" si="433"/>
        <v>94.310393845717954</v>
      </c>
      <c r="O5575" s="154"/>
      <c r="P5575" s="154"/>
    </row>
    <row r="5576" spans="3:16" hidden="1" outlineLevel="2">
      <c r="C5576" s="179">
        <v>5552</v>
      </c>
      <c r="D5576" s="195">
        <f t="shared" ca="1" si="434"/>
        <v>-1.5430192010800556</v>
      </c>
      <c r="E5576" s="195">
        <f t="shared" ca="1" si="430"/>
        <v>175.36059631608472</v>
      </c>
      <c r="F5576" s="195">
        <f t="shared" ca="1" si="431"/>
        <v>194.63555606334481</v>
      </c>
      <c r="G5576" s="195">
        <f t="shared" ca="1" si="432"/>
        <v>0</v>
      </c>
      <c r="H5576" s="195">
        <f t="shared" ca="1" si="433"/>
        <v>0</v>
      </c>
      <c r="O5576" s="154"/>
      <c r="P5576" s="154"/>
    </row>
    <row r="5577" spans="3:16" hidden="1" outlineLevel="2">
      <c r="C5577" s="179">
        <v>5553</v>
      </c>
      <c r="D5577" s="195">
        <f t="shared" ca="1" si="434"/>
        <v>8.3942231519707922E-2</v>
      </c>
      <c r="E5577" s="195">
        <f t="shared" ca="1" si="430"/>
        <v>250.71412756286884</v>
      </c>
      <c r="F5577" s="195">
        <f t="shared" ca="1" si="431"/>
        <v>252.31391413932798</v>
      </c>
      <c r="G5577" s="195">
        <f t="shared" ca="1" si="432"/>
        <v>0.71412756286883905</v>
      </c>
      <c r="H5577" s="195">
        <f t="shared" ca="1" si="433"/>
        <v>2.3139141393279772</v>
      </c>
      <c r="O5577" s="154"/>
      <c r="P5577" s="154"/>
    </row>
    <row r="5578" spans="3:16" hidden="1" outlineLevel="2">
      <c r="C5578" s="179">
        <v>5554</v>
      </c>
      <c r="D5578" s="195">
        <f t="shared" ca="1" si="434"/>
        <v>1.1923392389222414</v>
      </c>
      <c r="E5578" s="195">
        <f t="shared" ca="1" si="430"/>
        <v>319.84789924950144</v>
      </c>
      <c r="F5578" s="195">
        <f t="shared" ca="1" si="431"/>
        <v>301.11547791799745</v>
      </c>
      <c r="G5578" s="195">
        <f t="shared" ca="1" si="432"/>
        <v>69.847899249501438</v>
      </c>
      <c r="H5578" s="195">
        <f t="shared" ca="1" si="433"/>
        <v>51.115477917997453</v>
      </c>
      <c r="O5578" s="154"/>
      <c r="P5578" s="154"/>
    </row>
    <row r="5579" spans="3:16" hidden="1" outlineLevel="2">
      <c r="C5579" s="179">
        <v>5555</v>
      </c>
      <c r="D5579" s="195">
        <f t="shared" ca="1" si="434"/>
        <v>-0.46222769379206224</v>
      </c>
      <c r="E5579" s="195">
        <f t="shared" ca="1" si="430"/>
        <v>222.36301625197299</v>
      </c>
      <c r="F5579" s="195">
        <f t="shared" ca="1" si="431"/>
        <v>231.26051944847271</v>
      </c>
      <c r="G5579" s="195">
        <f t="shared" ca="1" si="432"/>
        <v>0</v>
      </c>
      <c r="H5579" s="195">
        <f t="shared" ca="1" si="433"/>
        <v>0</v>
      </c>
      <c r="O5579" s="154"/>
      <c r="P5579" s="154"/>
    </row>
    <row r="5580" spans="3:16" hidden="1" outlineLevel="2">
      <c r="C5580" s="179">
        <v>5556</v>
      </c>
      <c r="D5580" s="195">
        <f t="shared" ca="1" si="434"/>
        <v>0.12568429599193914</v>
      </c>
      <c r="E5580" s="195">
        <f t="shared" ca="1" si="430"/>
        <v>253.02410034900078</v>
      </c>
      <c r="F5580" s="195">
        <f t="shared" ca="1" si="431"/>
        <v>253.99968114931767</v>
      </c>
      <c r="G5580" s="195">
        <f t="shared" ca="1" si="432"/>
        <v>3.0241003490007756</v>
      </c>
      <c r="H5580" s="195">
        <f t="shared" ca="1" si="433"/>
        <v>3.9996811493176665</v>
      </c>
      <c r="O5580" s="154"/>
      <c r="P5580" s="154"/>
    </row>
    <row r="5581" spans="3:16" hidden="1" outlineLevel="2">
      <c r="C5581" s="179">
        <v>5557</v>
      </c>
      <c r="D5581" s="195">
        <f t="shared" ca="1" si="434"/>
        <v>-1.1074184465018742</v>
      </c>
      <c r="E5581" s="195">
        <f t="shared" ca="1" si="430"/>
        <v>192.97347111587081</v>
      </c>
      <c r="F5581" s="195">
        <f t="shared" ca="1" si="431"/>
        <v>208.64185686119006</v>
      </c>
      <c r="G5581" s="195">
        <f t="shared" ca="1" si="432"/>
        <v>0</v>
      </c>
      <c r="H5581" s="195">
        <f t="shared" ca="1" si="433"/>
        <v>0</v>
      </c>
      <c r="O5581" s="154"/>
      <c r="P5581" s="154"/>
    </row>
    <row r="5582" spans="3:16" hidden="1" outlineLevel="2">
      <c r="C5582" s="179">
        <v>5558</v>
      </c>
      <c r="D5582" s="195">
        <f t="shared" ca="1" si="434"/>
        <v>-0.49021844693088279</v>
      </c>
      <c r="E5582" s="195">
        <f t="shared" ca="1" si="430"/>
        <v>220.99967857656162</v>
      </c>
      <c r="F5582" s="195">
        <f t="shared" ca="1" si="431"/>
        <v>230.23017495950842</v>
      </c>
      <c r="G5582" s="195">
        <f t="shared" ca="1" si="432"/>
        <v>0</v>
      </c>
      <c r="H5582" s="195">
        <f t="shared" ca="1" si="433"/>
        <v>0</v>
      </c>
      <c r="O5582" s="154"/>
      <c r="P5582" s="154"/>
    </row>
    <row r="5583" spans="3:16" hidden="1" outlineLevel="2">
      <c r="C5583" s="179">
        <v>5559</v>
      </c>
      <c r="D5583" s="195">
        <f t="shared" ca="1" si="434"/>
        <v>0.10977342416732576</v>
      </c>
      <c r="E5583" s="195">
        <f t="shared" ca="1" si="430"/>
        <v>252.14110576799729</v>
      </c>
      <c r="F5583" s="195">
        <f t="shared" ca="1" si="431"/>
        <v>253.35579106858864</v>
      </c>
      <c r="G5583" s="195">
        <f t="shared" ca="1" si="432"/>
        <v>2.1411057679972885</v>
      </c>
      <c r="H5583" s="195">
        <f t="shared" ca="1" si="433"/>
        <v>3.3557910685886441</v>
      </c>
      <c r="O5583" s="154"/>
      <c r="P5583" s="154"/>
    </row>
    <row r="5584" spans="3:16" hidden="1" outlineLevel="2">
      <c r="C5584" s="179">
        <v>5560</v>
      </c>
      <c r="D5584" s="195">
        <f t="shared" ca="1" si="434"/>
        <v>-0.80598320025455183</v>
      </c>
      <c r="E5584" s="195">
        <f t="shared" ca="1" si="430"/>
        <v>206.18684594503608</v>
      </c>
      <c r="F5584" s="195">
        <f t="shared" ca="1" si="431"/>
        <v>218.92000704028231</v>
      </c>
      <c r="G5584" s="195">
        <f t="shared" ca="1" si="432"/>
        <v>0</v>
      </c>
      <c r="H5584" s="195">
        <f t="shared" ca="1" si="433"/>
        <v>0</v>
      </c>
      <c r="O5584" s="154"/>
      <c r="P5584" s="154"/>
    </row>
    <row r="5585" spans="3:16" hidden="1" outlineLevel="2">
      <c r="C5585" s="179">
        <v>5561</v>
      </c>
      <c r="D5585" s="195">
        <f t="shared" ca="1" si="434"/>
        <v>0.51954292940749391</v>
      </c>
      <c r="E5585" s="195">
        <f t="shared" ca="1" si="430"/>
        <v>275.8953600030132</v>
      </c>
      <c r="F5585" s="195">
        <f t="shared" ca="1" si="431"/>
        <v>270.47084379959216</v>
      </c>
      <c r="G5585" s="195">
        <f t="shared" ca="1" si="432"/>
        <v>25.895360003013195</v>
      </c>
      <c r="H5585" s="195">
        <f t="shared" ca="1" si="433"/>
        <v>20.47084379959216</v>
      </c>
      <c r="O5585" s="154"/>
      <c r="P5585" s="154"/>
    </row>
    <row r="5586" spans="3:16" hidden="1" outlineLevel="2">
      <c r="C5586" s="179">
        <v>5562</v>
      </c>
      <c r="D5586" s="195">
        <f t="shared" ca="1" si="434"/>
        <v>-0.33570892741048247</v>
      </c>
      <c r="E5586" s="195">
        <f t="shared" ca="1" si="430"/>
        <v>228.63101426630496</v>
      </c>
      <c r="F5586" s="195">
        <f t="shared" ca="1" si="431"/>
        <v>235.97552475976224</v>
      </c>
      <c r="G5586" s="195">
        <f t="shared" ca="1" si="432"/>
        <v>0</v>
      </c>
      <c r="H5586" s="195">
        <f t="shared" ca="1" si="433"/>
        <v>0</v>
      </c>
      <c r="O5586" s="154"/>
      <c r="P5586" s="154"/>
    </row>
    <row r="5587" spans="3:16" hidden="1" outlineLevel="2">
      <c r="C5587" s="179">
        <v>5563</v>
      </c>
      <c r="D5587" s="195">
        <f t="shared" ca="1" si="434"/>
        <v>0.12356564813514383</v>
      </c>
      <c r="E5587" s="195">
        <f t="shared" ca="1" si="430"/>
        <v>252.90634499618176</v>
      </c>
      <c r="F5587" s="195">
        <f t="shared" ca="1" si="431"/>
        <v>253.91384816809722</v>
      </c>
      <c r="G5587" s="195">
        <f t="shared" ca="1" si="432"/>
        <v>2.9063449961817582</v>
      </c>
      <c r="H5587" s="195">
        <f t="shared" ca="1" si="433"/>
        <v>3.9138481680972177</v>
      </c>
      <c r="O5587" s="154"/>
      <c r="P5587" s="154"/>
    </row>
    <row r="5588" spans="3:16" hidden="1" outlineLevel="2">
      <c r="C5588" s="179">
        <v>5564</v>
      </c>
      <c r="D5588" s="195">
        <f t="shared" ca="1" si="434"/>
        <v>1.2773790460983816</v>
      </c>
      <c r="E5588" s="195">
        <f t="shared" ca="1" si="430"/>
        <v>325.8803038227876</v>
      </c>
      <c r="F5588" s="195">
        <f t="shared" ca="1" si="431"/>
        <v>305.22830239053582</v>
      </c>
      <c r="G5588" s="195">
        <f t="shared" ca="1" si="432"/>
        <v>75.880303822787596</v>
      </c>
      <c r="H5588" s="195">
        <f t="shared" ca="1" si="433"/>
        <v>55.228302390535816</v>
      </c>
      <c r="O5588" s="154"/>
      <c r="P5588" s="154"/>
    </row>
    <row r="5589" spans="3:16" hidden="1" outlineLevel="2">
      <c r="C5589" s="179">
        <v>5565</v>
      </c>
      <c r="D5589" s="195">
        <f t="shared" ca="1" si="434"/>
        <v>-1.3214148079415435E-2</v>
      </c>
      <c r="E5589" s="195">
        <f t="shared" ca="1" si="430"/>
        <v>245.41890705658551</v>
      </c>
      <c r="F5589" s="195">
        <f t="shared" ca="1" si="431"/>
        <v>248.43342101907777</v>
      </c>
      <c r="G5589" s="195">
        <f t="shared" ca="1" si="432"/>
        <v>0</v>
      </c>
      <c r="H5589" s="195">
        <f t="shared" ca="1" si="433"/>
        <v>0</v>
      </c>
      <c r="O5589" s="154"/>
      <c r="P5589" s="154"/>
    </row>
    <row r="5590" spans="3:16" hidden="1" outlineLevel="2">
      <c r="C5590" s="179">
        <v>5566</v>
      </c>
      <c r="D5590" s="195">
        <f t="shared" ca="1" si="434"/>
        <v>-0.38548359431257445</v>
      </c>
      <c r="E5590" s="195">
        <f t="shared" ca="1" si="430"/>
        <v>226.14426524096262</v>
      </c>
      <c r="F5590" s="195">
        <f t="shared" ca="1" si="431"/>
        <v>234.10919724437338</v>
      </c>
      <c r="G5590" s="195">
        <f t="shared" ca="1" si="432"/>
        <v>0</v>
      </c>
      <c r="H5590" s="195">
        <f t="shared" ca="1" si="433"/>
        <v>0</v>
      </c>
      <c r="O5590" s="154"/>
      <c r="P5590" s="154"/>
    </row>
    <row r="5591" spans="3:16" hidden="1" outlineLevel="2">
      <c r="C5591" s="179">
        <v>5567</v>
      </c>
      <c r="D5591" s="195">
        <f t="shared" ca="1" si="434"/>
        <v>0.96606714632344559</v>
      </c>
      <c r="E5591" s="195">
        <f t="shared" ca="1" si="430"/>
        <v>304.33529548300788</v>
      </c>
      <c r="F5591" s="195">
        <f t="shared" ca="1" si="431"/>
        <v>290.44005706576144</v>
      </c>
      <c r="G5591" s="195">
        <f t="shared" ca="1" si="432"/>
        <v>54.335295483007883</v>
      </c>
      <c r="H5591" s="195">
        <f t="shared" ca="1" si="433"/>
        <v>40.440057065761437</v>
      </c>
      <c r="O5591" s="154"/>
      <c r="P5591" s="154"/>
    </row>
    <row r="5592" spans="3:16" hidden="1" outlineLevel="2">
      <c r="C5592" s="179">
        <v>5568</v>
      </c>
      <c r="D5592" s="195">
        <f t="shared" ca="1" si="434"/>
        <v>-0.7779853944919215</v>
      </c>
      <c r="E5592" s="195">
        <f t="shared" ca="1" si="430"/>
        <v>207.45912535470984</v>
      </c>
      <c r="F5592" s="195">
        <f t="shared" ca="1" si="431"/>
        <v>219.8999827679902</v>
      </c>
      <c r="G5592" s="195">
        <f t="shared" ca="1" si="432"/>
        <v>0</v>
      </c>
      <c r="H5592" s="195">
        <f t="shared" ca="1" si="433"/>
        <v>0</v>
      </c>
      <c r="O5592" s="154"/>
      <c r="P5592" s="154"/>
    </row>
    <row r="5593" spans="3:16" hidden="1" outlineLevel="2">
      <c r="C5593" s="179">
        <v>5569</v>
      </c>
      <c r="D5593" s="195">
        <f t="shared" ca="1" si="434"/>
        <v>0.91278554213037022</v>
      </c>
      <c r="E5593" s="195">
        <f t="shared" ref="E5593:E5656" ca="1" si="435">$H$9 * EXP(($H$17 - $H$18 - ($H$11^2)/2)*$H$14 + $H$11*SQRT($H$14)*D5593)</f>
        <v>300.79327504045392</v>
      </c>
      <c r="F5593" s="195">
        <f t="shared" ref="F5593:F5656" ca="1" si="436">$H$9 * EXP(($H$17 - $H$18 - ($H$12^2)/2)*$H$14 + $H$12*SQRT($H$14)*D5593)</f>
        <v>287.98181285970765</v>
      </c>
      <c r="G5593" s="195">
        <f t="shared" ref="G5593:G5656" ca="1" si="437">MAX(E5593-$H$16, 0)</f>
        <v>50.793275040453921</v>
      </c>
      <c r="H5593" s="195">
        <f t="shared" ref="H5593:H5656" ca="1" si="438">MAX(F5593-$H$16, 0)</f>
        <v>37.981812859707645</v>
      </c>
      <c r="O5593" s="154"/>
      <c r="P5593" s="154"/>
    </row>
    <row r="5594" spans="3:16" hidden="1" outlineLevel="2">
      <c r="C5594" s="179">
        <v>5570</v>
      </c>
      <c r="D5594" s="195">
        <f t="shared" ref="D5594:D5657" ca="1" si="439">_xlfn.NORM.S.INV(RAND())</f>
        <v>-0.60018030596088634</v>
      </c>
      <c r="E5594" s="195">
        <f t="shared" ca="1" si="435"/>
        <v>215.72423485124591</v>
      </c>
      <c r="F5594" s="195">
        <f t="shared" ca="1" si="436"/>
        <v>226.22670717445442</v>
      </c>
      <c r="G5594" s="195">
        <f t="shared" ca="1" si="437"/>
        <v>0</v>
      </c>
      <c r="H5594" s="195">
        <f t="shared" ca="1" si="438"/>
        <v>0</v>
      </c>
      <c r="O5594" s="154"/>
      <c r="P5594" s="154"/>
    </row>
    <row r="5595" spans="3:16" hidden="1" outlineLevel="2">
      <c r="C5595" s="179">
        <v>5571</v>
      </c>
      <c r="D5595" s="195">
        <f t="shared" ca="1" si="439"/>
        <v>-1.6279864065529894</v>
      </c>
      <c r="E5595" s="195">
        <f t="shared" ca="1" si="435"/>
        <v>172.11722342307922</v>
      </c>
      <c r="F5595" s="195">
        <f t="shared" ca="1" si="436"/>
        <v>192.01514676820742</v>
      </c>
      <c r="G5595" s="195">
        <f t="shared" ca="1" si="437"/>
        <v>0</v>
      </c>
      <c r="H5595" s="195">
        <f t="shared" ca="1" si="438"/>
        <v>0</v>
      </c>
      <c r="O5595" s="154"/>
      <c r="P5595" s="154"/>
    </row>
    <row r="5596" spans="3:16" hidden="1" outlineLevel="2">
      <c r="C5596" s="179">
        <v>5572</v>
      </c>
      <c r="D5596" s="195">
        <f t="shared" ca="1" si="439"/>
        <v>-1.1129290501814284</v>
      </c>
      <c r="E5596" s="195">
        <f t="shared" ca="1" si="435"/>
        <v>192.73996677022552</v>
      </c>
      <c r="F5596" s="195">
        <f t="shared" ca="1" si="436"/>
        <v>208.45852186414152</v>
      </c>
      <c r="G5596" s="195">
        <f t="shared" ca="1" si="437"/>
        <v>0</v>
      </c>
      <c r="H5596" s="195">
        <f t="shared" ca="1" si="438"/>
        <v>0</v>
      </c>
      <c r="O5596" s="154"/>
      <c r="P5596" s="154"/>
    </row>
    <row r="5597" spans="3:16" hidden="1" outlineLevel="2">
      <c r="C5597" s="179">
        <v>5573</v>
      </c>
      <c r="D5597" s="195">
        <f t="shared" ca="1" si="439"/>
        <v>0.31780054313256184</v>
      </c>
      <c r="E5597" s="195">
        <f t="shared" ca="1" si="435"/>
        <v>263.93310900255938</v>
      </c>
      <c r="F5597" s="195">
        <f t="shared" ca="1" si="436"/>
        <v>261.90473789760972</v>
      </c>
      <c r="G5597" s="195">
        <f t="shared" ca="1" si="437"/>
        <v>13.933109002559377</v>
      </c>
      <c r="H5597" s="195">
        <f t="shared" ca="1" si="438"/>
        <v>11.904737897609721</v>
      </c>
      <c r="O5597" s="154"/>
      <c r="P5597" s="154"/>
    </row>
    <row r="5598" spans="3:16" hidden="1" outlineLevel="2">
      <c r="C5598" s="179">
        <v>5574</v>
      </c>
      <c r="D5598" s="195">
        <f t="shared" ca="1" si="439"/>
        <v>-1.0208660757586456</v>
      </c>
      <c r="E5598" s="195">
        <f t="shared" ca="1" si="435"/>
        <v>196.67834697201278</v>
      </c>
      <c r="F5598" s="195">
        <f t="shared" ca="1" si="436"/>
        <v>211.54265662939352</v>
      </c>
      <c r="G5598" s="195">
        <f t="shared" ca="1" si="437"/>
        <v>0</v>
      </c>
      <c r="H5598" s="195">
        <f t="shared" ca="1" si="438"/>
        <v>0</v>
      </c>
      <c r="O5598" s="154"/>
      <c r="P5598" s="154"/>
    </row>
    <row r="5599" spans="3:16" hidden="1" outlineLevel="2">
      <c r="C5599" s="179">
        <v>5575</v>
      </c>
      <c r="D5599" s="195">
        <f t="shared" ca="1" si="439"/>
        <v>1.03162078078297</v>
      </c>
      <c r="E5599" s="195">
        <f t="shared" ca="1" si="435"/>
        <v>308.75040547565771</v>
      </c>
      <c r="F5599" s="195">
        <f t="shared" ca="1" si="436"/>
        <v>293.49330270819456</v>
      </c>
      <c r="G5599" s="195">
        <f t="shared" ca="1" si="437"/>
        <v>58.750405475657715</v>
      </c>
      <c r="H5599" s="195">
        <f t="shared" ca="1" si="438"/>
        <v>43.493302708194562</v>
      </c>
      <c r="O5599" s="154"/>
      <c r="P5599" s="154"/>
    </row>
    <row r="5600" spans="3:16" hidden="1" outlineLevel="2">
      <c r="C5600" s="179">
        <v>5576</v>
      </c>
      <c r="D5600" s="195">
        <f t="shared" ca="1" si="439"/>
        <v>-2.70955466908672</v>
      </c>
      <c r="E5600" s="195">
        <f t="shared" ca="1" si="435"/>
        <v>135.71244339378714</v>
      </c>
      <c r="F5600" s="195">
        <f t="shared" ca="1" si="436"/>
        <v>161.58548900106294</v>
      </c>
      <c r="G5600" s="195">
        <f t="shared" ca="1" si="437"/>
        <v>0</v>
      </c>
      <c r="H5600" s="195">
        <f t="shared" ca="1" si="438"/>
        <v>0</v>
      </c>
      <c r="O5600" s="154"/>
      <c r="P5600" s="154"/>
    </row>
    <row r="5601" spans="3:16" hidden="1" outlineLevel="2">
      <c r="C5601" s="179">
        <v>5577</v>
      </c>
      <c r="D5601" s="195">
        <f t="shared" ca="1" si="439"/>
        <v>0.66638054011987935</v>
      </c>
      <c r="E5601" s="195">
        <f t="shared" ca="1" si="435"/>
        <v>284.94158381226504</v>
      </c>
      <c r="F5601" s="195">
        <f t="shared" ca="1" si="436"/>
        <v>276.88131462578633</v>
      </c>
      <c r="G5601" s="195">
        <f t="shared" ca="1" si="437"/>
        <v>34.941583812265037</v>
      </c>
      <c r="H5601" s="195">
        <f t="shared" ca="1" si="438"/>
        <v>26.881314625786331</v>
      </c>
      <c r="O5601" s="154"/>
      <c r="P5601" s="154"/>
    </row>
    <row r="5602" spans="3:16" hidden="1" outlineLevel="2">
      <c r="C5602" s="179">
        <v>5578</v>
      </c>
      <c r="D5602" s="195">
        <f t="shared" ca="1" si="439"/>
        <v>1.1832922605337419</v>
      </c>
      <c r="E5602" s="195">
        <f t="shared" ca="1" si="435"/>
        <v>319.21274887500118</v>
      </c>
      <c r="F5602" s="195">
        <f t="shared" ca="1" si="436"/>
        <v>300.68120883498102</v>
      </c>
      <c r="G5602" s="195">
        <f t="shared" ca="1" si="437"/>
        <v>69.212748875001182</v>
      </c>
      <c r="H5602" s="195">
        <f t="shared" ca="1" si="438"/>
        <v>50.681208834981021</v>
      </c>
      <c r="O5602" s="154"/>
      <c r="P5602" s="154"/>
    </row>
    <row r="5603" spans="3:16" hidden="1" outlineLevel="2">
      <c r="C5603" s="179">
        <v>5579</v>
      </c>
      <c r="D5603" s="195">
        <f t="shared" ca="1" si="439"/>
        <v>-0.28662914022291558</v>
      </c>
      <c r="E5603" s="195">
        <f t="shared" ca="1" si="435"/>
        <v>231.10982070626986</v>
      </c>
      <c r="F5603" s="195">
        <f t="shared" ca="1" si="436"/>
        <v>237.83036517135136</v>
      </c>
      <c r="G5603" s="195">
        <f t="shared" ca="1" si="437"/>
        <v>0</v>
      </c>
      <c r="H5603" s="195">
        <f t="shared" ca="1" si="438"/>
        <v>0</v>
      </c>
      <c r="O5603" s="154"/>
      <c r="P5603" s="154"/>
    </row>
    <row r="5604" spans="3:16" hidden="1" outlineLevel="2">
      <c r="C5604" s="179">
        <v>5580</v>
      </c>
      <c r="D5604" s="195">
        <f t="shared" ca="1" si="439"/>
        <v>1.4281713753730461</v>
      </c>
      <c r="E5604" s="195">
        <f t="shared" ca="1" si="435"/>
        <v>336.85803761907999</v>
      </c>
      <c r="F5604" s="195">
        <f t="shared" ca="1" si="436"/>
        <v>312.65975566090435</v>
      </c>
      <c r="G5604" s="195">
        <f t="shared" ca="1" si="437"/>
        <v>86.858037619079994</v>
      </c>
      <c r="H5604" s="195">
        <f t="shared" ca="1" si="438"/>
        <v>62.659755660904352</v>
      </c>
      <c r="O5604" s="154"/>
      <c r="P5604" s="154"/>
    </row>
    <row r="5605" spans="3:16" hidden="1" outlineLevel="2">
      <c r="C5605" s="179">
        <v>5581</v>
      </c>
      <c r="D5605" s="195">
        <f t="shared" ca="1" si="439"/>
        <v>-0.52500972396694889</v>
      </c>
      <c r="E5605" s="195">
        <f t="shared" ca="1" si="435"/>
        <v>219.31675566250854</v>
      </c>
      <c r="F5605" s="195">
        <f t="shared" ca="1" si="436"/>
        <v>228.95589866133571</v>
      </c>
      <c r="G5605" s="195">
        <f t="shared" ca="1" si="437"/>
        <v>0</v>
      </c>
      <c r="H5605" s="195">
        <f t="shared" ca="1" si="438"/>
        <v>0</v>
      </c>
      <c r="O5605" s="154"/>
      <c r="P5605" s="154"/>
    </row>
    <row r="5606" spans="3:16" hidden="1" outlineLevel="2">
      <c r="C5606" s="179">
        <v>5582</v>
      </c>
      <c r="D5606" s="195">
        <f t="shared" ca="1" si="439"/>
        <v>0.6709414790249818</v>
      </c>
      <c r="E5606" s="195">
        <f t="shared" ca="1" si="435"/>
        <v>285.22726969563178</v>
      </c>
      <c r="F5606" s="195">
        <f t="shared" ca="1" si="436"/>
        <v>277.08284547989848</v>
      </c>
      <c r="G5606" s="195">
        <f t="shared" ca="1" si="437"/>
        <v>35.227269695631776</v>
      </c>
      <c r="H5606" s="195">
        <f t="shared" ca="1" si="438"/>
        <v>27.082845479898481</v>
      </c>
      <c r="O5606" s="154"/>
      <c r="P5606" s="154"/>
    </row>
    <row r="5607" spans="3:16" hidden="1" outlineLevel="2">
      <c r="C5607" s="179">
        <v>5583</v>
      </c>
      <c r="D5607" s="195">
        <f t="shared" ca="1" si="439"/>
        <v>-0.16848859508295166</v>
      </c>
      <c r="E5607" s="195">
        <f t="shared" ca="1" si="435"/>
        <v>237.18735188070684</v>
      </c>
      <c r="F5607" s="195">
        <f t="shared" ca="1" si="436"/>
        <v>242.35518030576847</v>
      </c>
      <c r="G5607" s="195">
        <f t="shared" ca="1" si="437"/>
        <v>0</v>
      </c>
      <c r="H5607" s="195">
        <f t="shared" ca="1" si="438"/>
        <v>0</v>
      </c>
      <c r="O5607" s="154"/>
      <c r="P5607" s="154"/>
    </row>
    <row r="5608" spans="3:16" hidden="1" outlineLevel="2">
      <c r="C5608" s="179">
        <v>5584</v>
      </c>
      <c r="D5608" s="195">
        <f t="shared" ca="1" si="439"/>
        <v>-0.62448050944660449</v>
      </c>
      <c r="E5608" s="195">
        <f t="shared" ca="1" si="435"/>
        <v>214.57552312734296</v>
      </c>
      <c r="F5608" s="195">
        <f t="shared" ca="1" si="436"/>
        <v>225.35142534751478</v>
      </c>
      <c r="G5608" s="195">
        <f t="shared" ca="1" si="437"/>
        <v>0</v>
      </c>
      <c r="H5608" s="195">
        <f t="shared" ca="1" si="438"/>
        <v>0</v>
      </c>
      <c r="O5608" s="154"/>
      <c r="P5608" s="154"/>
    </row>
    <row r="5609" spans="3:16" hidden="1" outlineLevel="2">
      <c r="C5609" s="179">
        <v>5585</v>
      </c>
      <c r="D5609" s="195">
        <f t="shared" ca="1" si="439"/>
        <v>-1.5358935522206323</v>
      </c>
      <c r="E5609" s="195">
        <f t="shared" ca="1" si="435"/>
        <v>175.63535885029094</v>
      </c>
      <c r="F5609" s="195">
        <f t="shared" ca="1" si="436"/>
        <v>194.85693133013831</v>
      </c>
      <c r="G5609" s="195">
        <f t="shared" ca="1" si="437"/>
        <v>0</v>
      </c>
      <c r="H5609" s="195">
        <f t="shared" ca="1" si="438"/>
        <v>0</v>
      </c>
      <c r="O5609" s="154"/>
      <c r="P5609" s="154"/>
    </row>
    <row r="5610" spans="3:16" hidden="1" outlineLevel="2">
      <c r="C5610" s="179">
        <v>5586</v>
      </c>
      <c r="D5610" s="195">
        <f t="shared" ca="1" si="439"/>
        <v>-0.74228224796225373</v>
      </c>
      <c r="E5610" s="195">
        <f t="shared" ca="1" si="435"/>
        <v>209.09294697111989</v>
      </c>
      <c r="F5610" s="195">
        <f t="shared" ca="1" si="436"/>
        <v>221.15602633487507</v>
      </c>
      <c r="G5610" s="195">
        <f t="shared" ca="1" si="437"/>
        <v>0</v>
      </c>
      <c r="H5610" s="195">
        <f t="shared" ca="1" si="438"/>
        <v>0</v>
      </c>
      <c r="O5610" s="154"/>
      <c r="P5610" s="154"/>
    </row>
    <row r="5611" spans="3:16" hidden="1" outlineLevel="2">
      <c r="C5611" s="179">
        <v>5587</v>
      </c>
      <c r="D5611" s="195">
        <f t="shared" ca="1" si="439"/>
        <v>0.26766305207562985</v>
      </c>
      <c r="E5611" s="195">
        <f t="shared" ca="1" si="435"/>
        <v>261.04157939738872</v>
      </c>
      <c r="F5611" s="195">
        <f t="shared" ca="1" si="436"/>
        <v>259.81829772244191</v>
      </c>
      <c r="G5611" s="195">
        <f t="shared" ca="1" si="437"/>
        <v>11.041579397388716</v>
      </c>
      <c r="H5611" s="195">
        <f t="shared" ca="1" si="438"/>
        <v>9.8182977224419119</v>
      </c>
      <c r="O5611" s="154"/>
      <c r="P5611" s="154"/>
    </row>
    <row r="5612" spans="3:16" hidden="1" outlineLevel="2">
      <c r="C5612" s="179">
        <v>5588</v>
      </c>
      <c r="D5612" s="195">
        <f t="shared" ca="1" si="439"/>
        <v>0.89448535813306052</v>
      </c>
      <c r="E5612" s="195">
        <f t="shared" ca="1" si="435"/>
        <v>299.5862623780032</v>
      </c>
      <c r="F5612" s="195">
        <f t="shared" ca="1" si="436"/>
        <v>287.14230962604267</v>
      </c>
      <c r="G5612" s="195">
        <f t="shared" ca="1" si="437"/>
        <v>49.586262378003198</v>
      </c>
      <c r="H5612" s="195">
        <f t="shared" ca="1" si="438"/>
        <v>37.142309626042675</v>
      </c>
      <c r="O5612" s="154"/>
      <c r="P5612" s="154"/>
    </row>
    <row r="5613" spans="3:16" hidden="1" outlineLevel="2">
      <c r="C5613" s="179">
        <v>5589</v>
      </c>
      <c r="D5613" s="195">
        <f t="shared" ca="1" si="439"/>
        <v>0.2248411688271407</v>
      </c>
      <c r="E5613" s="195">
        <f t="shared" ca="1" si="435"/>
        <v>258.5970511390683</v>
      </c>
      <c r="F5613" s="195">
        <f t="shared" ca="1" si="436"/>
        <v>258.04945757544402</v>
      </c>
      <c r="G5613" s="195">
        <f t="shared" ca="1" si="437"/>
        <v>8.5970511390682987</v>
      </c>
      <c r="H5613" s="195">
        <f t="shared" ca="1" si="438"/>
        <v>8.0494575754440234</v>
      </c>
      <c r="O5613" s="154"/>
      <c r="P5613" s="154"/>
    </row>
    <row r="5614" spans="3:16" hidden="1" outlineLevel="2">
      <c r="C5614" s="179">
        <v>5590</v>
      </c>
      <c r="D5614" s="195">
        <f t="shared" ca="1" si="439"/>
        <v>0.45741342427103815</v>
      </c>
      <c r="E5614" s="195">
        <f t="shared" ca="1" si="435"/>
        <v>272.15474947019254</v>
      </c>
      <c r="F5614" s="195">
        <f t="shared" ca="1" si="436"/>
        <v>267.80334925680523</v>
      </c>
      <c r="G5614" s="195">
        <f t="shared" ca="1" si="437"/>
        <v>22.154749470192542</v>
      </c>
      <c r="H5614" s="195">
        <f t="shared" ca="1" si="438"/>
        <v>17.803349256805234</v>
      </c>
      <c r="O5614" s="154"/>
      <c r="P5614" s="154"/>
    </row>
    <row r="5615" spans="3:16" hidden="1" outlineLevel="2">
      <c r="C5615" s="179">
        <v>5591</v>
      </c>
      <c r="D5615" s="195">
        <f t="shared" ca="1" si="439"/>
        <v>8.8050911397855799E-2</v>
      </c>
      <c r="E5615" s="195">
        <f t="shared" ca="1" si="435"/>
        <v>250.94055978223921</v>
      </c>
      <c r="F5615" s="195">
        <f t="shared" ca="1" si="436"/>
        <v>252.47934688581242</v>
      </c>
      <c r="G5615" s="195">
        <f t="shared" ca="1" si="437"/>
        <v>0.94055978223920533</v>
      </c>
      <c r="H5615" s="195">
        <f t="shared" ca="1" si="438"/>
        <v>2.4793468858124186</v>
      </c>
      <c r="O5615" s="154"/>
      <c r="P5615" s="154"/>
    </row>
    <row r="5616" spans="3:16" hidden="1" outlineLevel="2">
      <c r="C5616" s="179">
        <v>5592</v>
      </c>
      <c r="D5616" s="195">
        <f t="shared" ca="1" si="439"/>
        <v>-1.218765562636861</v>
      </c>
      <c r="E5616" s="195">
        <f t="shared" ca="1" si="435"/>
        <v>188.30971278743564</v>
      </c>
      <c r="F5616" s="195">
        <f t="shared" ca="1" si="436"/>
        <v>204.96848759316606</v>
      </c>
      <c r="G5616" s="195">
        <f t="shared" ca="1" si="437"/>
        <v>0</v>
      </c>
      <c r="H5616" s="195">
        <f t="shared" ca="1" si="438"/>
        <v>0</v>
      </c>
      <c r="O5616" s="154"/>
      <c r="P5616" s="154"/>
    </row>
    <row r="5617" spans="3:16" hidden="1" outlineLevel="2">
      <c r="C5617" s="179">
        <v>5593</v>
      </c>
      <c r="D5617" s="195">
        <f t="shared" ca="1" si="439"/>
        <v>-0.53511714592132453</v>
      </c>
      <c r="E5617" s="195">
        <f t="shared" ca="1" si="435"/>
        <v>218.83024637476771</v>
      </c>
      <c r="F5617" s="195">
        <f t="shared" ca="1" si="436"/>
        <v>228.58702488048775</v>
      </c>
      <c r="G5617" s="195">
        <f t="shared" ca="1" si="437"/>
        <v>0</v>
      </c>
      <c r="H5617" s="195">
        <f t="shared" ca="1" si="438"/>
        <v>0</v>
      </c>
      <c r="O5617" s="154"/>
      <c r="P5617" s="154"/>
    </row>
    <row r="5618" spans="3:16" hidden="1" outlineLevel="2">
      <c r="C5618" s="179">
        <v>5594</v>
      </c>
      <c r="D5618" s="195">
        <f t="shared" ca="1" si="439"/>
        <v>2.276473360100272</v>
      </c>
      <c r="E5618" s="195">
        <f t="shared" ca="1" si="435"/>
        <v>405.87565454649945</v>
      </c>
      <c r="F5618" s="195">
        <f t="shared" ca="1" si="436"/>
        <v>357.96781348627206</v>
      </c>
      <c r="G5618" s="195">
        <f t="shared" ca="1" si="437"/>
        <v>155.87565454649945</v>
      </c>
      <c r="H5618" s="195">
        <f t="shared" ca="1" si="438"/>
        <v>107.96781348627206</v>
      </c>
      <c r="O5618" s="154"/>
      <c r="P5618" s="154"/>
    </row>
    <row r="5619" spans="3:16" hidden="1" outlineLevel="2">
      <c r="C5619" s="179">
        <v>5595</v>
      </c>
      <c r="D5619" s="195">
        <f t="shared" ca="1" si="439"/>
        <v>-2.2117113112205367</v>
      </c>
      <c r="E5619" s="195">
        <f t="shared" ca="1" si="435"/>
        <v>151.39953304112404</v>
      </c>
      <c r="F5619" s="195">
        <f t="shared" ca="1" si="436"/>
        <v>174.94192589848902</v>
      </c>
      <c r="G5619" s="195">
        <f t="shared" ca="1" si="437"/>
        <v>0</v>
      </c>
      <c r="H5619" s="195">
        <f t="shared" ca="1" si="438"/>
        <v>0</v>
      </c>
      <c r="O5619" s="154"/>
      <c r="P5619" s="154"/>
    </row>
    <row r="5620" spans="3:16" hidden="1" outlineLevel="2">
      <c r="C5620" s="179">
        <v>5596</v>
      </c>
      <c r="D5620" s="195">
        <f t="shared" ca="1" si="439"/>
        <v>0.61934832245368521</v>
      </c>
      <c r="E5620" s="195">
        <f t="shared" ca="1" si="435"/>
        <v>282.01223995193158</v>
      </c>
      <c r="F5620" s="195">
        <f t="shared" ca="1" si="436"/>
        <v>274.81166647258914</v>
      </c>
      <c r="G5620" s="195">
        <f t="shared" ca="1" si="437"/>
        <v>32.012239951931576</v>
      </c>
      <c r="H5620" s="195">
        <f t="shared" ca="1" si="438"/>
        <v>24.811666472589138</v>
      </c>
      <c r="O5620" s="154"/>
      <c r="P5620" s="154"/>
    </row>
    <row r="5621" spans="3:16" hidden="1" outlineLevel="2">
      <c r="C5621" s="179">
        <v>5597</v>
      </c>
      <c r="D5621" s="195">
        <f t="shared" ca="1" si="439"/>
        <v>-0.21206990129880124</v>
      </c>
      <c r="E5621" s="195">
        <f t="shared" ca="1" si="435"/>
        <v>234.92700441828603</v>
      </c>
      <c r="F5621" s="195">
        <f t="shared" ca="1" si="436"/>
        <v>240.67606947239392</v>
      </c>
      <c r="G5621" s="195">
        <f t="shared" ca="1" si="437"/>
        <v>0</v>
      </c>
      <c r="H5621" s="195">
        <f t="shared" ca="1" si="438"/>
        <v>0</v>
      </c>
      <c r="O5621" s="154"/>
      <c r="P5621" s="154"/>
    </row>
    <row r="5622" spans="3:16" hidden="1" outlineLevel="2">
      <c r="C5622" s="179">
        <v>5598</v>
      </c>
      <c r="D5622" s="195">
        <f t="shared" ca="1" si="439"/>
        <v>0.24527493524933905</v>
      </c>
      <c r="E5622" s="195">
        <f t="shared" ca="1" si="435"/>
        <v>259.76066352327075</v>
      </c>
      <c r="F5622" s="195">
        <f t="shared" ca="1" si="436"/>
        <v>258.8920063480868</v>
      </c>
      <c r="G5622" s="195">
        <f t="shared" ca="1" si="437"/>
        <v>9.7606635232707504</v>
      </c>
      <c r="H5622" s="195">
        <f t="shared" ca="1" si="438"/>
        <v>8.8920063480867952</v>
      </c>
      <c r="O5622" s="154"/>
      <c r="P5622" s="154"/>
    </row>
    <row r="5623" spans="3:16" hidden="1" outlineLevel="2">
      <c r="C5623" s="179">
        <v>5599</v>
      </c>
      <c r="D5623" s="195">
        <f t="shared" ca="1" si="439"/>
        <v>-8.0195415064268777E-2</v>
      </c>
      <c r="E5623" s="195">
        <f t="shared" ca="1" si="435"/>
        <v>241.83356460181548</v>
      </c>
      <c r="F5623" s="195">
        <f t="shared" ca="1" si="436"/>
        <v>245.79295376461909</v>
      </c>
      <c r="G5623" s="195">
        <f t="shared" ca="1" si="437"/>
        <v>0</v>
      </c>
      <c r="H5623" s="195">
        <f t="shared" ca="1" si="438"/>
        <v>0</v>
      </c>
      <c r="O5623" s="154"/>
      <c r="P5623" s="154"/>
    </row>
    <row r="5624" spans="3:16" hidden="1" outlineLevel="2">
      <c r="C5624" s="179">
        <v>5600</v>
      </c>
      <c r="D5624" s="195">
        <f t="shared" ca="1" si="439"/>
        <v>-0.87012453506238374</v>
      </c>
      <c r="E5624" s="195">
        <f t="shared" ca="1" si="435"/>
        <v>203.30146349220541</v>
      </c>
      <c r="F5624" s="195">
        <f t="shared" ca="1" si="436"/>
        <v>216.69137145123176</v>
      </c>
      <c r="G5624" s="195">
        <f t="shared" ca="1" si="437"/>
        <v>0</v>
      </c>
      <c r="H5624" s="195">
        <f t="shared" ca="1" si="438"/>
        <v>0</v>
      </c>
      <c r="O5624" s="154"/>
      <c r="P5624" s="154"/>
    </row>
    <row r="5625" spans="3:16" hidden="1" outlineLevel="2">
      <c r="C5625" s="179">
        <v>5601</v>
      </c>
      <c r="D5625" s="195">
        <f t="shared" ca="1" si="439"/>
        <v>-1.0961063976507317</v>
      </c>
      <c r="E5625" s="195">
        <f t="shared" ca="1" si="435"/>
        <v>193.45369058861104</v>
      </c>
      <c r="F5625" s="195">
        <f t="shared" ca="1" si="436"/>
        <v>209.0187083781675</v>
      </c>
      <c r="G5625" s="195">
        <f t="shared" ca="1" si="437"/>
        <v>0</v>
      </c>
      <c r="H5625" s="195">
        <f t="shared" ca="1" si="438"/>
        <v>0</v>
      </c>
      <c r="O5625" s="154"/>
      <c r="P5625" s="154"/>
    </row>
    <row r="5626" spans="3:16" hidden="1" outlineLevel="2">
      <c r="C5626" s="179">
        <v>5602</v>
      </c>
      <c r="D5626" s="195">
        <f t="shared" ca="1" si="439"/>
        <v>8.7110115373727565E-2</v>
      </c>
      <c r="E5626" s="195">
        <f t="shared" ca="1" si="435"/>
        <v>250.88869381046368</v>
      </c>
      <c r="F5626" s="195">
        <f t="shared" ca="1" si="436"/>
        <v>252.44145690552881</v>
      </c>
      <c r="G5626" s="195">
        <f t="shared" ca="1" si="437"/>
        <v>0.88869381046367835</v>
      </c>
      <c r="H5626" s="195">
        <f t="shared" ca="1" si="438"/>
        <v>2.4414569055288098</v>
      </c>
      <c r="O5626" s="154"/>
      <c r="P5626" s="154"/>
    </row>
    <row r="5627" spans="3:16" hidden="1" outlineLevel="2">
      <c r="C5627" s="179">
        <v>5603</v>
      </c>
      <c r="D5627" s="195">
        <f t="shared" ca="1" si="439"/>
        <v>-0.2355588311625193</v>
      </c>
      <c r="E5627" s="195">
        <f t="shared" ca="1" si="435"/>
        <v>233.71769607102453</v>
      </c>
      <c r="F5627" s="195">
        <f t="shared" ca="1" si="436"/>
        <v>239.77591228421468</v>
      </c>
      <c r="G5627" s="195">
        <f t="shared" ca="1" si="437"/>
        <v>0</v>
      </c>
      <c r="H5627" s="195">
        <f t="shared" ca="1" si="438"/>
        <v>0</v>
      </c>
      <c r="O5627" s="154"/>
      <c r="P5627" s="154"/>
    </row>
    <row r="5628" spans="3:16" hidden="1" outlineLevel="2">
      <c r="C5628" s="179">
        <v>5604</v>
      </c>
      <c r="D5628" s="195">
        <f t="shared" ca="1" si="439"/>
        <v>0.15557314347449247</v>
      </c>
      <c r="E5628" s="195">
        <f t="shared" ca="1" si="435"/>
        <v>254.69118987889397</v>
      </c>
      <c r="F5628" s="195">
        <f t="shared" ca="1" si="436"/>
        <v>255.21366739899841</v>
      </c>
      <c r="G5628" s="195">
        <f t="shared" ca="1" si="437"/>
        <v>4.6911898788939652</v>
      </c>
      <c r="H5628" s="195">
        <f t="shared" ca="1" si="438"/>
        <v>5.2136673989984104</v>
      </c>
      <c r="O5628" s="154"/>
      <c r="P5628" s="154"/>
    </row>
    <row r="5629" spans="3:16" hidden="1" outlineLevel="2">
      <c r="C5629" s="179">
        <v>5605</v>
      </c>
      <c r="D5629" s="195">
        <f t="shared" ca="1" si="439"/>
        <v>1.0857995191830563</v>
      </c>
      <c r="E5629" s="195">
        <f t="shared" ca="1" si="435"/>
        <v>312.44770777267934</v>
      </c>
      <c r="F5629" s="195">
        <f t="shared" ca="1" si="436"/>
        <v>296.04095923428503</v>
      </c>
      <c r="G5629" s="195">
        <f t="shared" ca="1" si="437"/>
        <v>62.447707772679337</v>
      </c>
      <c r="H5629" s="195">
        <f t="shared" ca="1" si="438"/>
        <v>46.040959234285026</v>
      </c>
      <c r="O5629" s="154"/>
      <c r="P5629" s="154"/>
    </row>
    <row r="5630" spans="3:16" hidden="1" outlineLevel="2">
      <c r="C5630" s="179">
        <v>5606</v>
      </c>
      <c r="D5630" s="195">
        <f t="shared" ca="1" si="439"/>
        <v>-1.6184460505057496</v>
      </c>
      <c r="E5630" s="195">
        <f t="shared" ca="1" si="435"/>
        <v>172.47838807589375</v>
      </c>
      <c r="F5630" s="195">
        <f t="shared" ca="1" si="436"/>
        <v>192.30760660819112</v>
      </c>
      <c r="G5630" s="195">
        <f t="shared" ca="1" si="437"/>
        <v>0</v>
      </c>
      <c r="H5630" s="195">
        <f t="shared" ca="1" si="438"/>
        <v>0</v>
      </c>
      <c r="O5630" s="154"/>
      <c r="P5630" s="154"/>
    </row>
    <row r="5631" spans="3:16" hidden="1" outlineLevel="2">
      <c r="C5631" s="179">
        <v>5607</v>
      </c>
      <c r="D5631" s="195">
        <f t="shared" ca="1" si="439"/>
        <v>0.91964833568670512</v>
      </c>
      <c r="E5631" s="195">
        <f t="shared" ca="1" si="435"/>
        <v>301.24717233635658</v>
      </c>
      <c r="F5631" s="195">
        <f t="shared" ca="1" si="436"/>
        <v>288.29726929329081</v>
      </c>
      <c r="G5631" s="195">
        <f t="shared" ca="1" si="437"/>
        <v>51.247172336356584</v>
      </c>
      <c r="H5631" s="195">
        <f t="shared" ca="1" si="438"/>
        <v>38.29726929329081</v>
      </c>
      <c r="O5631" s="154"/>
      <c r="P5631" s="154"/>
    </row>
    <row r="5632" spans="3:16" hidden="1" outlineLevel="2">
      <c r="C5632" s="179">
        <v>5608</v>
      </c>
      <c r="D5632" s="195">
        <f t="shared" ca="1" si="439"/>
        <v>-0.53479884581516601</v>
      </c>
      <c r="E5632" s="195">
        <f t="shared" ca="1" si="435"/>
        <v>218.84555091854389</v>
      </c>
      <c r="F5632" s="195">
        <f t="shared" ca="1" si="436"/>
        <v>228.59863228240175</v>
      </c>
      <c r="G5632" s="195">
        <f t="shared" ca="1" si="437"/>
        <v>0</v>
      </c>
      <c r="H5632" s="195">
        <f t="shared" ca="1" si="438"/>
        <v>0</v>
      </c>
      <c r="O5632" s="154"/>
      <c r="P5632" s="154"/>
    </row>
    <row r="5633" spans="3:16" hidden="1" outlineLevel="2">
      <c r="C5633" s="179">
        <v>5609</v>
      </c>
      <c r="D5633" s="195">
        <f t="shared" ca="1" si="439"/>
        <v>2.9988896483566604E-2</v>
      </c>
      <c r="E5633" s="195">
        <f t="shared" ca="1" si="435"/>
        <v>247.75961007744127</v>
      </c>
      <c r="F5633" s="195">
        <f t="shared" ca="1" si="436"/>
        <v>250.1515567314236</v>
      </c>
      <c r="G5633" s="195">
        <f t="shared" ca="1" si="437"/>
        <v>0</v>
      </c>
      <c r="H5633" s="195">
        <f t="shared" ca="1" si="438"/>
        <v>0.1515567314235966</v>
      </c>
      <c r="O5633" s="154"/>
      <c r="P5633" s="154"/>
    </row>
    <row r="5634" spans="3:16" hidden="1" outlineLevel="2">
      <c r="C5634" s="179">
        <v>5610</v>
      </c>
      <c r="D5634" s="195">
        <f t="shared" ca="1" si="439"/>
        <v>-1.5535226044002219</v>
      </c>
      <c r="E5634" s="195">
        <f t="shared" ca="1" si="435"/>
        <v>174.9563723147192</v>
      </c>
      <c r="F5634" s="195">
        <f t="shared" ca="1" si="436"/>
        <v>194.30970130836164</v>
      </c>
      <c r="G5634" s="195">
        <f t="shared" ca="1" si="437"/>
        <v>0</v>
      </c>
      <c r="H5634" s="195">
        <f t="shared" ca="1" si="438"/>
        <v>0</v>
      </c>
      <c r="O5634" s="154"/>
      <c r="P5634" s="154"/>
    </row>
    <row r="5635" spans="3:16" hidden="1" outlineLevel="2">
      <c r="C5635" s="179">
        <v>5611</v>
      </c>
      <c r="D5635" s="195">
        <f t="shared" ca="1" si="439"/>
        <v>-1.8311196104182634</v>
      </c>
      <c r="E5635" s="195">
        <f t="shared" ca="1" si="435"/>
        <v>164.60426914796096</v>
      </c>
      <c r="F5635" s="195">
        <f t="shared" ca="1" si="436"/>
        <v>185.89256890624048</v>
      </c>
      <c r="G5635" s="195">
        <f t="shared" ca="1" si="437"/>
        <v>0</v>
      </c>
      <c r="H5635" s="195">
        <f t="shared" ca="1" si="438"/>
        <v>0</v>
      </c>
      <c r="O5635" s="154"/>
      <c r="P5635" s="154"/>
    </row>
    <row r="5636" spans="3:16" hidden="1" outlineLevel="2">
      <c r="C5636" s="179">
        <v>5612</v>
      </c>
      <c r="D5636" s="195">
        <f t="shared" ca="1" si="439"/>
        <v>1.1676691074610499</v>
      </c>
      <c r="E5636" s="195">
        <f t="shared" ca="1" si="435"/>
        <v>318.11888115345209</v>
      </c>
      <c r="F5636" s="195">
        <f t="shared" ca="1" si="436"/>
        <v>299.93274723384684</v>
      </c>
      <c r="G5636" s="195">
        <f t="shared" ca="1" si="437"/>
        <v>68.118881153452094</v>
      </c>
      <c r="H5636" s="195">
        <f t="shared" ca="1" si="438"/>
        <v>49.93274723384684</v>
      </c>
      <c r="O5636" s="154"/>
      <c r="P5636" s="154"/>
    </row>
    <row r="5637" spans="3:16" hidden="1" outlineLevel="2">
      <c r="C5637" s="179">
        <v>5613</v>
      </c>
      <c r="D5637" s="195">
        <f t="shared" ca="1" si="439"/>
        <v>-1.4127643093271704E-3</v>
      </c>
      <c r="E5637" s="195">
        <f t="shared" ca="1" si="435"/>
        <v>246.05609154282155</v>
      </c>
      <c r="F5637" s="195">
        <f t="shared" ca="1" si="436"/>
        <v>248.90157364761657</v>
      </c>
      <c r="G5637" s="195">
        <f t="shared" ca="1" si="437"/>
        <v>0</v>
      </c>
      <c r="H5637" s="195">
        <f t="shared" ca="1" si="438"/>
        <v>0</v>
      </c>
      <c r="O5637" s="154"/>
      <c r="P5637" s="154"/>
    </row>
    <row r="5638" spans="3:16" hidden="1" outlineLevel="2">
      <c r="C5638" s="179">
        <v>5614</v>
      </c>
      <c r="D5638" s="195">
        <f t="shared" ca="1" si="439"/>
        <v>-0.40876119014121509</v>
      </c>
      <c r="E5638" s="195">
        <f t="shared" ca="1" si="435"/>
        <v>224.99061368814435</v>
      </c>
      <c r="F5638" s="195">
        <f t="shared" ca="1" si="436"/>
        <v>233.24146421711811</v>
      </c>
      <c r="G5638" s="195">
        <f t="shared" ca="1" si="437"/>
        <v>0</v>
      </c>
      <c r="H5638" s="195">
        <f t="shared" ca="1" si="438"/>
        <v>0</v>
      </c>
      <c r="O5638" s="154"/>
      <c r="P5638" s="154"/>
    </row>
    <row r="5639" spans="3:16" hidden="1" outlineLevel="2">
      <c r="C5639" s="179">
        <v>5615</v>
      </c>
      <c r="D5639" s="195">
        <f t="shared" ca="1" si="439"/>
        <v>-1.1152147114565312</v>
      </c>
      <c r="E5639" s="195">
        <f t="shared" ca="1" si="435"/>
        <v>192.64319789948613</v>
      </c>
      <c r="F5639" s="195">
        <f t="shared" ca="1" si="436"/>
        <v>208.38252634490618</v>
      </c>
      <c r="G5639" s="195">
        <f t="shared" ca="1" si="437"/>
        <v>0</v>
      </c>
      <c r="H5639" s="195">
        <f t="shared" ca="1" si="438"/>
        <v>0</v>
      </c>
      <c r="O5639" s="154"/>
      <c r="P5639" s="154"/>
    </row>
    <row r="5640" spans="3:16" hidden="1" outlineLevel="2">
      <c r="C5640" s="179">
        <v>5616</v>
      </c>
      <c r="D5640" s="195">
        <f t="shared" ca="1" si="439"/>
        <v>5.355789564472177E-3</v>
      </c>
      <c r="E5640" s="195">
        <f t="shared" ca="1" si="435"/>
        <v>246.42228792731353</v>
      </c>
      <c r="F5640" s="195">
        <f t="shared" ca="1" si="436"/>
        <v>249.17047541717585</v>
      </c>
      <c r="G5640" s="195">
        <f t="shared" ca="1" si="437"/>
        <v>0</v>
      </c>
      <c r="H5640" s="195">
        <f t="shared" ca="1" si="438"/>
        <v>0</v>
      </c>
      <c r="O5640" s="154"/>
      <c r="P5640" s="154"/>
    </row>
    <row r="5641" spans="3:16" hidden="1" outlineLevel="2">
      <c r="C5641" s="179">
        <v>5617</v>
      </c>
      <c r="D5641" s="195">
        <f t="shared" ca="1" si="439"/>
        <v>-0.34551467565091942</v>
      </c>
      <c r="E5641" s="195">
        <f t="shared" ca="1" si="435"/>
        <v>228.13896431206771</v>
      </c>
      <c r="F5641" s="195">
        <f t="shared" ca="1" si="436"/>
        <v>235.60667992978105</v>
      </c>
      <c r="G5641" s="195">
        <f t="shared" ca="1" si="437"/>
        <v>0</v>
      </c>
      <c r="H5641" s="195">
        <f t="shared" ca="1" si="438"/>
        <v>0</v>
      </c>
      <c r="O5641" s="154"/>
      <c r="P5641" s="154"/>
    </row>
    <row r="5642" spans="3:16" hidden="1" outlineLevel="2">
      <c r="C5642" s="179">
        <v>5618</v>
      </c>
      <c r="D5642" s="195">
        <f t="shared" ca="1" si="439"/>
        <v>-0.30529654461674871</v>
      </c>
      <c r="E5642" s="195">
        <f t="shared" ca="1" si="435"/>
        <v>230.16386004662186</v>
      </c>
      <c r="F5642" s="195">
        <f t="shared" ca="1" si="436"/>
        <v>237.12316822043945</v>
      </c>
      <c r="G5642" s="195">
        <f t="shared" ca="1" si="437"/>
        <v>0</v>
      </c>
      <c r="H5642" s="195">
        <f t="shared" ca="1" si="438"/>
        <v>0</v>
      </c>
      <c r="O5642" s="154"/>
      <c r="P5642" s="154"/>
    </row>
    <row r="5643" spans="3:16" hidden="1" outlineLevel="2">
      <c r="C5643" s="179">
        <v>5619</v>
      </c>
      <c r="D5643" s="195">
        <f t="shared" ca="1" si="439"/>
        <v>-1.3521172690654153</v>
      </c>
      <c r="E5643" s="195">
        <f t="shared" ca="1" si="435"/>
        <v>182.87238388547283</v>
      </c>
      <c r="F5643" s="195">
        <f t="shared" ca="1" si="436"/>
        <v>200.65419029286483</v>
      </c>
      <c r="G5643" s="195">
        <f t="shared" ca="1" si="437"/>
        <v>0</v>
      </c>
      <c r="H5643" s="195">
        <f t="shared" ca="1" si="438"/>
        <v>0</v>
      </c>
      <c r="O5643" s="154"/>
      <c r="P5643" s="154"/>
    </row>
    <row r="5644" spans="3:16" hidden="1" outlineLevel="2">
      <c r="C5644" s="179">
        <v>5620</v>
      </c>
      <c r="D5644" s="195">
        <f t="shared" ca="1" si="439"/>
        <v>0.54085899650441904</v>
      </c>
      <c r="E5644" s="195">
        <f t="shared" ca="1" si="435"/>
        <v>277.19053945113819</v>
      </c>
      <c r="F5644" s="195">
        <f t="shared" ca="1" si="436"/>
        <v>271.39214532523266</v>
      </c>
      <c r="G5644" s="195">
        <f t="shared" ca="1" si="437"/>
        <v>27.190539451138193</v>
      </c>
      <c r="H5644" s="195">
        <f t="shared" ca="1" si="438"/>
        <v>21.392145325232661</v>
      </c>
      <c r="O5644" s="154"/>
      <c r="P5644" s="154"/>
    </row>
    <row r="5645" spans="3:16" hidden="1" outlineLevel="2">
      <c r="C5645" s="179">
        <v>5621</v>
      </c>
      <c r="D5645" s="195">
        <f t="shared" ca="1" si="439"/>
        <v>0.81793981259685422</v>
      </c>
      <c r="E5645" s="195">
        <f t="shared" ca="1" si="435"/>
        <v>294.58987656685724</v>
      </c>
      <c r="F5645" s="195">
        <f t="shared" ca="1" si="436"/>
        <v>283.65730116965568</v>
      </c>
      <c r="G5645" s="195">
        <f t="shared" ca="1" si="437"/>
        <v>44.589876566857242</v>
      </c>
      <c r="H5645" s="195">
        <f t="shared" ca="1" si="438"/>
        <v>33.657301169655682</v>
      </c>
      <c r="O5645" s="154"/>
      <c r="P5645" s="154"/>
    </row>
    <row r="5646" spans="3:16" hidden="1" outlineLevel="2">
      <c r="C5646" s="179">
        <v>5622</v>
      </c>
      <c r="D5646" s="195">
        <f t="shared" ca="1" si="439"/>
        <v>0.50525136563652595</v>
      </c>
      <c r="E5646" s="195">
        <f t="shared" ca="1" si="435"/>
        <v>275.03038504281631</v>
      </c>
      <c r="F5646" s="195">
        <f t="shared" ca="1" si="436"/>
        <v>269.85490031526001</v>
      </c>
      <c r="G5646" s="195">
        <f t="shared" ca="1" si="437"/>
        <v>25.030385042816306</v>
      </c>
      <c r="H5646" s="195">
        <f t="shared" ca="1" si="438"/>
        <v>19.854900315260011</v>
      </c>
      <c r="O5646" s="154"/>
      <c r="P5646" s="154"/>
    </row>
    <row r="5647" spans="3:16" hidden="1" outlineLevel="2">
      <c r="C5647" s="179">
        <v>5623</v>
      </c>
      <c r="D5647" s="195">
        <f t="shared" ca="1" si="439"/>
        <v>0.21147463901538543</v>
      </c>
      <c r="E5647" s="195">
        <f t="shared" ca="1" si="435"/>
        <v>257.83870804099985</v>
      </c>
      <c r="F5647" s="195">
        <f t="shared" ca="1" si="436"/>
        <v>257.49979734935852</v>
      </c>
      <c r="G5647" s="195">
        <f t="shared" ca="1" si="437"/>
        <v>7.8387080409998475</v>
      </c>
      <c r="H5647" s="195">
        <f t="shared" ca="1" si="438"/>
        <v>7.4997973493585164</v>
      </c>
      <c r="O5647" s="154"/>
      <c r="P5647" s="154"/>
    </row>
    <row r="5648" spans="3:16" hidden="1" outlineLevel="2">
      <c r="C5648" s="179">
        <v>5624</v>
      </c>
      <c r="D5648" s="195">
        <f t="shared" ca="1" si="439"/>
        <v>-1.2465086579967799</v>
      </c>
      <c r="E5648" s="195">
        <f t="shared" ca="1" si="435"/>
        <v>187.16534470736957</v>
      </c>
      <c r="F5648" s="195">
        <f t="shared" ca="1" si="436"/>
        <v>204.06334509641829</v>
      </c>
      <c r="G5648" s="195">
        <f t="shared" ca="1" si="437"/>
        <v>0</v>
      </c>
      <c r="H5648" s="195">
        <f t="shared" ca="1" si="438"/>
        <v>0</v>
      </c>
      <c r="O5648" s="154"/>
      <c r="P5648" s="154"/>
    </row>
    <row r="5649" spans="3:16" hidden="1" outlineLevel="2">
      <c r="C5649" s="179">
        <v>5625</v>
      </c>
      <c r="D5649" s="195">
        <f t="shared" ca="1" si="439"/>
        <v>0.16257051754147786</v>
      </c>
      <c r="E5649" s="195">
        <f t="shared" ca="1" si="435"/>
        <v>255.08306164512885</v>
      </c>
      <c r="F5649" s="195">
        <f t="shared" ca="1" si="436"/>
        <v>255.49871479325674</v>
      </c>
      <c r="G5649" s="195">
        <f t="shared" ca="1" si="437"/>
        <v>5.0830616451288506</v>
      </c>
      <c r="H5649" s="195">
        <f t="shared" ca="1" si="438"/>
        <v>5.4987147932567382</v>
      </c>
      <c r="O5649" s="154"/>
      <c r="P5649" s="154"/>
    </row>
    <row r="5650" spans="3:16" hidden="1" outlineLevel="2">
      <c r="C5650" s="179">
        <v>5626</v>
      </c>
      <c r="D5650" s="195">
        <f t="shared" ca="1" si="439"/>
        <v>-1.603318970313574</v>
      </c>
      <c r="E5650" s="195">
        <f t="shared" ca="1" si="435"/>
        <v>173.05260076514364</v>
      </c>
      <c r="F5650" s="195">
        <f t="shared" ca="1" si="436"/>
        <v>192.77224097729956</v>
      </c>
      <c r="G5650" s="195">
        <f t="shared" ca="1" si="437"/>
        <v>0</v>
      </c>
      <c r="H5650" s="195">
        <f t="shared" ca="1" si="438"/>
        <v>0</v>
      </c>
      <c r="O5650" s="154"/>
      <c r="P5650" s="154"/>
    </row>
    <row r="5651" spans="3:16" hidden="1" outlineLevel="2">
      <c r="C5651" s="179">
        <v>5627</v>
      </c>
      <c r="D5651" s="195">
        <f t="shared" ca="1" si="439"/>
        <v>1.2909255504919954</v>
      </c>
      <c r="E5651" s="195">
        <f t="shared" ca="1" si="435"/>
        <v>326.85169218574168</v>
      </c>
      <c r="F5651" s="195">
        <f t="shared" ca="1" si="436"/>
        <v>305.88862631001706</v>
      </c>
      <c r="G5651" s="195">
        <f t="shared" ca="1" si="437"/>
        <v>76.851692185741683</v>
      </c>
      <c r="H5651" s="195">
        <f t="shared" ca="1" si="438"/>
        <v>55.888626310017059</v>
      </c>
      <c r="O5651" s="154"/>
      <c r="P5651" s="154"/>
    </row>
    <row r="5652" spans="3:16" hidden="1" outlineLevel="2">
      <c r="C5652" s="179">
        <v>5628</v>
      </c>
      <c r="D5652" s="195">
        <f t="shared" ca="1" si="439"/>
        <v>-2.1081668975440562</v>
      </c>
      <c r="E5652" s="195">
        <f t="shared" ca="1" si="435"/>
        <v>154.88340203335306</v>
      </c>
      <c r="F5652" s="195">
        <f t="shared" ca="1" si="436"/>
        <v>177.85564733793615</v>
      </c>
      <c r="G5652" s="195">
        <f t="shared" ca="1" si="437"/>
        <v>0</v>
      </c>
      <c r="H5652" s="195">
        <f t="shared" ca="1" si="438"/>
        <v>0</v>
      </c>
      <c r="O5652" s="154"/>
      <c r="P5652" s="154"/>
    </row>
    <row r="5653" spans="3:16" hidden="1" outlineLevel="2">
      <c r="C5653" s="179">
        <v>5629</v>
      </c>
      <c r="D5653" s="195">
        <f t="shared" ca="1" si="439"/>
        <v>-2.7981748932306635E-2</v>
      </c>
      <c r="E5653" s="195">
        <f t="shared" ca="1" si="435"/>
        <v>244.623893287253</v>
      </c>
      <c r="F5653" s="195">
        <f t="shared" ca="1" si="436"/>
        <v>247.84884076824108</v>
      </c>
      <c r="G5653" s="195">
        <f t="shared" ca="1" si="437"/>
        <v>0</v>
      </c>
      <c r="H5653" s="195">
        <f t="shared" ca="1" si="438"/>
        <v>0</v>
      </c>
      <c r="O5653" s="154"/>
      <c r="P5653" s="154"/>
    </row>
    <row r="5654" spans="3:16" hidden="1" outlineLevel="2">
      <c r="C5654" s="179">
        <v>5630</v>
      </c>
      <c r="D5654" s="195">
        <f t="shared" ca="1" si="439"/>
        <v>0.70879194620451114</v>
      </c>
      <c r="E5654" s="195">
        <f t="shared" ca="1" si="435"/>
        <v>287.60920784328778</v>
      </c>
      <c r="F5654" s="195">
        <f t="shared" ca="1" si="436"/>
        <v>278.76098612809358</v>
      </c>
      <c r="G5654" s="195">
        <f t="shared" ca="1" si="437"/>
        <v>37.609207843287777</v>
      </c>
      <c r="H5654" s="195">
        <f t="shared" ca="1" si="438"/>
        <v>28.760986128093577</v>
      </c>
      <c r="O5654" s="154"/>
      <c r="P5654" s="154"/>
    </row>
    <row r="5655" spans="3:16" hidden="1" outlineLevel="2">
      <c r="C5655" s="179">
        <v>5631</v>
      </c>
      <c r="D5655" s="195">
        <f t="shared" ca="1" si="439"/>
        <v>0.36243716608355148</v>
      </c>
      <c r="E5655" s="195">
        <f t="shared" ca="1" si="435"/>
        <v>266.53433242179904</v>
      </c>
      <c r="F5655" s="195">
        <f t="shared" ca="1" si="436"/>
        <v>263.77635711402223</v>
      </c>
      <c r="G5655" s="195">
        <f t="shared" ca="1" si="437"/>
        <v>16.534332421799036</v>
      </c>
      <c r="H5655" s="195">
        <f t="shared" ca="1" si="438"/>
        <v>13.776357114022233</v>
      </c>
      <c r="O5655" s="154"/>
      <c r="P5655" s="154"/>
    </row>
    <row r="5656" spans="3:16" hidden="1" outlineLevel="2">
      <c r="C5656" s="179">
        <v>5632</v>
      </c>
      <c r="D5656" s="195">
        <f t="shared" ca="1" si="439"/>
        <v>0.53841201490387458</v>
      </c>
      <c r="E5656" s="195">
        <f t="shared" ca="1" si="435"/>
        <v>277.04155071558864</v>
      </c>
      <c r="F5656" s="195">
        <f t="shared" ca="1" si="436"/>
        <v>271.28622511055295</v>
      </c>
      <c r="G5656" s="195">
        <f t="shared" ca="1" si="437"/>
        <v>27.041550715588642</v>
      </c>
      <c r="H5656" s="195">
        <f t="shared" ca="1" si="438"/>
        <v>21.286225110552948</v>
      </c>
      <c r="O5656" s="154"/>
      <c r="P5656" s="154"/>
    </row>
    <row r="5657" spans="3:16" hidden="1" outlineLevel="2">
      <c r="C5657" s="179">
        <v>5633</v>
      </c>
      <c r="D5657" s="195">
        <f t="shared" ca="1" si="439"/>
        <v>-1.5410318394925668</v>
      </c>
      <c r="E5657" s="195">
        <f t="shared" ref="E5657:E5720" ca="1" si="440">$H$9 * EXP(($H$17 - $H$18 - ($H$11^2)/2)*$H$14 + $H$11*SQRT($H$14)*D5657)</f>
        <v>175.43718503328836</v>
      </c>
      <c r="F5657" s="195">
        <f t="shared" ref="F5657:F5720" ca="1" si="441">$H$9 * EXP(($H$17 - $H$18 - ($H$12^2)/2)*$H$14 + $H$12*SQRT($H$14)*D5657)</f>
        <v>194.69727288537703</v>
      </c>
      <c r="G5657" s="195">
        <f t="shared" ref="G5657:G5720" ca="1" si="442">MAX(E5657-$H$16, 0)</f>
        <v>0</v>
      </c>
      <c r="H5657" s="195">
        <f t="shared" ref="H5657:H5720" ca="1" si="443">MAX(F5657-$H$16, 0)</f>
        <v>0</v>
      </c>
      <c r="O5657" s="154"/>
      <c r="P5657" s="154"/>
    </row>
    <row r="5658" spans="3:16" hidden="1" outlineLevel="2">
      <c r="C5658" s="179">
        <v>5634</v>
      </c>
      <c r="D5658" s="195">
        <f t="shared" ref="D5658:D5721" ca="1" si="444">_xlfn.NORM.S.INV(RAND())</f>
        <v>0.83758834650791802</v>
      </c>
      <c r="E5658" s="195">
        <f t="shared" ca="1" si="440"/>
        <v>295.86439705035644</v>
      </c>
      <c r="F5658" s="195">
        <f t="shared" ca="1" si="441"/>
        <v>284.54781481114793</v>
      </c>
      <c r="G5658" s="195">
        <f t="shared" ca="1" si="442"/>
        <v>45.864397050356445</v>
      </c>
      <c r="H5658" s="195">
        <f t="shared" ca="1" si="443"/>
        <v>34.54781481114793</v>
      </c>
      <c r="O5658" s="154"/>
      <c r="P5658" s="154"/>
    </row>
    <row r="5659" spans="3:16" hidden="1" outlineLevel="2">
      <c r="C5659" s="179">
        <v>5635</v>
      </c>
      <c r="D5659" s="195">
        <f t="shared" ca="1" si="444"/>
        <v>0.51662708804171042</v>
      </c>
      <c r="E5659" s="195">
        <f t="shared" ca="1" si="440"/>
        <v>275.71866256650372</v>
      </c>
      <c r="F5659" s="195">
        <f t="shared" ca="1" si="441"/>
        <v>270.34506165865537</v>
      </c>
      <c r="G5659" s="195">
        <f t="shared" ca="1" si="442"/>
        <v>25.718662566503724</v>
      </c>
      <c r="H5659" s="195">
        <f t="shared" ca="1" si="443"/>
        <v>20.345061658655368</v>
      </c>
      <c r="O5659" s="154"/>
      <c r="P5659" s="154"/>
    </row>
    <row r="5660" spans="3:16" hidden="1" outlineLevel="2">
      <c r="C5660" s="179">
        <v>5636</v>
      </c>
      <c r="D5660" s="195">
        <f t="shared" ca="1" si="444"/>
        <v>6.3096108620895097E-2</v>
      </c>
      <c r="E5660" s="195">
        <f t="shared" ca="1" si="440"/>
        <v>249.56842742104109</v>
      </c>
      <c r="F5660" s="195">
        <f t="shared" ca="1" si="441"/>
        <v>251.47623017377387</v>
      </c>
      <c r="G5660" s="195">
        <f t="shared" ca="1" si="442"/>
        <v>0</v>
      </c>
      <c r="H5660" s="195">
        <f t="shared" ca="1" si="443"/>
        <v>1.476230173773871</v>
      </c>
      <c r="O5660" s="154"/>
      <c r="P5660" s="154"/>
    </row>
    <row r="5661" spans="3:16" hidden="1" outlineLevel="2">
      <c r="C5661" s="179">
        <v>5637</v>
      </c>
      <c r="D5661" s="195">
        <f t="shared" ca="1" si="444"/>
        <v>-0.88728781485020625</v>
      </c>
      <c r="E5661" s="195">
        <f t="shared" ca="1" si="440"/>
        <v>202.53624890216921</v>
      </c>
      <c r="F5661" s="195">
        <f t="shared" ca="1" si="441"/>
        <v>216.0988785912966</v>
      </c>
      <c r="G5661" s="195">
        <f t="shared" ca="1" si="442"/>
        <v>0</v>
      </c>
      <c r="H5661" s="195">
        <f t="shared" ca="1" si="443"/>
        <v>0</v>
      </c>
      <c r="O5661" s="154"/>
      <c r="P5661" s="154"/>
    </row>
    <row r="5662" spans="3:16" hidden="1" outlineLevel="2">
      <c r="C5662" s="179">
        <v>5638</v>
      </c>
      <c r="D5662" s="195">
        <f t="shared" ca="1" si="444"/>
        <v>-1.4841265221067381</v>
      </c>
      <c r="E5662" s="195">
        <f t="shared" ca="1" si="440"/>
        <v>177.64444449809906</v>
      </c>
      <c r="F5662" s="195">
        <f t="shared" ca="1" si="441"/>
        <v>196.47277462464066</v>
      </c>
      <c r="G5662" s="195">
        <f t="shared" ca="1" si="442"/>
        <v>0</v>
      </c>
      <c r="H5662" s="195">
        <f t="shared" ca="1" si="443"/>
        <v>0</v>
      </c>
      <c r="O5662" s="154"/>
      <c r="P5662" s="154"/>
    </row>
    <row r="5663" spans="3:16" hidden="1" outlineLevel="2">
      <c r="C5663" s="179">
        <v>5639</v>
      </c>
      <c r="D5663" s="195">
        <f t="shared" ca="1" si="444"/>
        <v>0.67327735806552924</v>
      </c>
      <c r="E5663" s="195">
        <f t="shared" ca="1" si="440"/>
        <v>285.37369425115969</v>
      </c>
      <c r="F5663" s="195">
        <f t="shared" ca="1" si="441"/>
        <v>277.18611604318414</v>
      </c>
      <c r="G5663" s="195">
        <f t="shared" ca="1" si="442"/>
        <v>35.373694251159691</v>
      </c>
      <c r="H5663" s="195">
        <f t="shared" ca="1" si="443"/>
        <v>27.186116043184143</v>
      </c>
      <c r="O5663" s="154"/>
      <c r="P5663" s="154"/>
    </row>
    <row r="5664" spans="3:16" hidden="1" outlineLevel="2">
      <c r="C5664" s="179">
        <v>5640</v>
      </c>
      <c r="D5664" s="195">
        <f t="shared" ca="1" si="444"/>
        <v>-0.2219154102053128</v>
      </c>
      <c r="E5664" s="195">
        <f t="shared" ca="1" si="440"/>
        <v>234.41935659524285</v>
      </c>
      <c r="F5664" s="195">
        <f t="shared" ca="1" si="441"/>
        <v>240.29835319228727</v>
      </c>
      <c r="G5664" s="195">
        <f t="shared" ca="1" si="442"/>
        <v>0</v>
      </c>
      <c r="H5664" s="195">
        <f t="shared" ca="1" si="443"/>
        <v>0</v>
      </c>
      <c r="O5664" s="154"/>
      <c r="P5664" s="154"/>
    </row>
    <row r="5665" spans="3:16" hidden="1" outlineLevel="2">
      <c r="C5665" s="179">
        <v>5641</v>
      </c>
      <c r="D5665" s="195">
        <f t="shared" ca="1" si="444"/>
        <v>0.73640697690893275</v>
      </c>
      <c r="E5665" s="195">
        <f t="shared" ca="1" si="440"/>
        <v>289.35956865919849</v>
      </c>
      <c r="F5665" s="195">
        <f t="shared" ca="1" si="441"/>
        <v>279.99173691620132</v>
      </c>
      <c r="G5665" s="195">
        <f t="shared" ca="1" si="442"/>
        <v>39.359568659198487</v>
      </c>
      <c r="H5665" s="195">
        <f t="shared" ca="1" si="443"/>
        <v>29.991736916201319</v>
      </c>
      <c r="O5665" s="154"/>
      <c r="P5665" s="154"/>
    </row>
    <row r="5666" spans="3:16" hidden="1" outlineLevel="2">
      <c r="C5666" s="179">
        <v>5642</v>
      </c>
      <c r="D5666" s="195">
        <f t="shared" ca="1" si="444"/>
        <v>1.6743183858262738</v>
      </c>
      <c r="E5666" s="195">
        <f t="shared" ca="1" si="440"/>
        <v>355.57775597576693</v>
      </c>
      <c r="F5666" s="195">
        <f t="shared" ca="1" si="441"/>
        <v>325.18127008271051</v>
      </c>
      <c r="G5666" s="195">
        <f t="shared" ca="1" si="442"/>
        <v>105.57775597576693</v>
      </c>
      <c r="H5666" s="195">
        <f t="shared" ca="1" si="443"/>
        <v>75.181270082710512</v>
      </c>
      <c r="O5666" s="154"/>
      <c r="P5666" s="154"/>
    </row>
    <row r="5667" spans="3:16" hidden="1" outlineLevel="2">
      <c r="C5667" s="179">
        <v>5643</v>
      </c>
      <c r="D5667" s="195">
        <f t="shared" ca="1" si="444"/>
        <v>1.3575946696321435</v>
      </c>
      <c r="E5667" s="195">
        <f t="shared" ca="1" si="440"/>
        <v>331.67473629479798</v>
      </c>
      <c r="F5667" s="195">
        <f t="shared" ca="1" si="441"/>
        <v>309.15928490544638</v>
      </c>
      <c r="G5667" s="195">
        <f t="shared" ca="1" si="442"/>
        <v>81.674736294797981</v>
      </c>
      <c r="H5667" s="195">
        <f t="shared" ca="1" si="443"/>
        <v>59.159284905446384</v>
      </c>
      <c r="O5667" s="154"/>
      <c r="P5667" s="154"/>
    </row>
    <row r="5668" spans="3:16" hidden="1" outlineLevel="2">
      <c r="C5668" s="179">
        <v>5644</v>
      </c>
      <c r="D5668" s="195">
        <f t="shared" ca="1" si="444"/>
        <v>-0.16047523058354526</v>
      </c>
      <c r="E5668" s="195">
        <f t="shared" ca="1" si="440"/>
        <v>237.60532646239051</v>
      </c>
      <c r="F5668" s="195">
        <f t="shared" ca="1" si="441"/>
        <v>242.66519370319654</v>
      </c>
      <c r="G5668" s="195">
        <f t="shared" ca="1" si="442"/>
        <v>0</v>
      </c>
      <c r="H5668" s="195">
        <f t="shared" ca="1" si="443"/>
        <v>0</v>
      </c>
      <c r="O5668" s="154"/>
      <c r="P5668" s="154"/>
    </row>
    <row r="5669" spans="3:16" hidden="1" outlineLevel="2">
      <c r="C5669" s="179">
        <v>5645</v>
      </c>
      <c r="D5669" s="195">
        <f t="shared" ca="1" si="444"/>
        <v>-0.71275087974598161</v>
      </c>
      <c r="E5669" s="195">
        <f t="shared" ca="1" si="440"/>
        <v>210.45405859817447</v>
      </c>
      <c r="F5669" s="195">
        <f t="shared" ca="1" si="441"/>
        <v>222.20036505644251</v>
      </c>
      <c r="G5669" s="195">
        <f t="shared" ca="1" si="442"/>
        <v>0</v>
      </c>
      <c r="H5669" s="195">
        <f t="shared" ca="1" si="443"/>
        <v>0</v>
      </c>
      <c r="O5669" s="154"/>
      <c r="P5669" s="154"/>
    </row>
    <row r="5670" spans="3:16" hidden="1" outlineLevel="2">
      <c r="C5670" s="179">
        <v>5646</v>
      </c>
      <c r="D5670" s="195">
        <f t="shared" ca="1" si="444"/>
        <v>0.76599418763586291</v>
      </c>
      <c r="E5670" s="195">
        <f t="shared" ca="1" si="440"/>
        <v>291.24675737876947</v>
      </c>
      <c r="F5670" s="195">
        <f t="shared" ca="1" si="441"/>
        <v>281.31641456833461</v>
      </c>
      <c r="G5670" s="195">
        <f t="shared" ca="1" si="442"/>
        <v>41.246757378769473</v>
      </c>
      <c r="H5670" s="195">
        <f t="shared" ca="1" si="443"/>
        <v>31.316414568334608</v>
      </c>
      <c r="O5670" s="154"/>
      <c r="P5670" s="154"/>
    </row>
    <row r="5671" spans="3:16" hidden="1" outlineLevel="2">
      <c r="C5671" s="179">
        <v>5647</v>
      </c>
      <c r="D5671" s="195">
        <f t="shared" ca="1" si="444"/>
        <v>0.36886308458046346</v>
      </c>
      <c r="E5671" s="195">
        <f t="shared" ca="1" si="440"/>
        <v>266.91091138998974</v>
      </c>
      <c r="F5671" s="195">
        <f t="shared" ca="1" si="441"/>
        <v>264.04689577459442</v>
      </c>
      <c r="G5671" s="195">
        <f t="shared" ca="1" si="442"/>
        <v>16.910911389989735</v>
      </c>
      <c r="H5671" s="195">
        <f t="shared" ca="1" si="443"/>
        <v>14.046895774594418</v>
      </c>
      <c r="O5671" s="154"/>
      <c r="P5671" s="154"/>
    </row>
    <row r="5672" spans="3:16" hidden="1" outlineLevel="2">
      <c r="C5672" s="179">
        <v>5648</v>
      </c>
      <c r="D5672" s="195">
        <f t="shared" ca="1" si="444"/>
        <v>-0.24517728018386623</v>
      </c>
      <c r="E5672" s="195">
        <f t="shared" ca="1" si="440"/>
        <v>233.22429635965668</v>
      </c>
      <c r="F5672" s="195">
        <f t="shared" ca="1" si="441"/>
        <v>239.40828047008321</v>
      </c>
      <c r="G5672" s="195">
        <f t="shared" ca="1" si="442"/>
        <v>0</v>
      </c>
      <c r="H5672" s="195">
        <f t="shared" ca="1" si="443"/>
        <v>0</v>
      </c>
      <c r="O5672" s="154"/>
      <c r="P5672" s="154"/>
    </row>
    <row r="5673" spans="3:16" hidden="1" outlineLevel="2">
      <c r="C5673" s="179">
        <v>5649</v>
      </c>
      <c r="D5673" s="195">
        <f t="shared" ca="1" si="444"/>
        <v>0.36008595655956116</v>
      </c>
      <c r="E5673" s="195">
        <f t="shared" ca="1" si="440"/>
        <v>266.39667697931986</v>
      </c>
      <c r="F5673" s="195">
        <f t="shared" ca="1" si="441"/>
        <v>263.67743773297406</v>
      </c>
      <c r="G5673" s="195">
        <f t="shared" ca="1" si="442"/>
        <v>16.396676979319864</v>
      </c>
      <c r="H5673" s="195">
        <f t="shared" ca="1" si="443"/>
        <v>13.677437732974056</v>
      </c>
      <c r="O5673" s="154"/>
      <c r="P5673" s="154"/>
    </row>
    <row r="5674" spans="3:16" hidden="1" outlineLevel="2">
      <c r="C5674" s="179">
        <v>5650</v>
      </c>
      <c r="D5674" s="195">
        <f t="shared" ca="1" si="444"/>
        <v>-0.76430084506770712</v>
      </c>
      <c r="E5674" s="195">
        <f t="shared" ca="1" si="440"/>
        <v>208.08383351102088</v>
      </c>
      <c r="F5674" s="195">
        <f t="shared" ca="1" si="441"/>
        <v>220.38056251834078</v>
      </c>
      <c r="G5674" s="195">
        <f t="shared" ca="1" si="442"/>
        <v>0</v>
      </c>
      <c r="H5674" s="195">
        <f t="shared" ca="1" si="443"/>
        <v>0</v>
      </c>
      <c r="O5674" s="154"/>
      <c r="P5674" s="154"/>
    </row>
    <row r="5675" spans="3:16" hidden="1" outlineLevel="2">
      <c r="C5675" s="179">
        <v>5651</v>
      </c>
      <c r="D5675" s="195">
        <f t="shared" ca="1" si="444"/>
        <v>-2.0869205286006536</v>
      </c>
      <c r="E5675" s="195">
        <f t="shared" ca="1" si="440"/>
        <v>155.60811284334571</v>
      </c>
      <c r="F5675" s="195">
        <f t="shared" ca="1" si="441"/>
        <v>178.45949059133869</v>
      </c>
      <c r="G5675" s="195">
        <f t="shared" ca="1" si="442"/>
        <v>0</v>
      </c>
      <c r="H5675" s="195">
        <f t="shared" ca="1" si="443"/>
        <v>0</v>
      </c>
      <c r="O5675" s="154"/>
      <c r="P5675" s="154"/>
    </row>
    <row r="5676" spans="3:16" hidden="1" outlineLevel="2">
      <c r="C5676" s="179">
        <v>5652</v>
      </c>
      <c r="D5676" s="195">
        <f t="shared" ca="1" si="444"/>
        <v>-0.48914231344124603</v>
      </c>
      <c r="E5676" s="195">
        <f t="shared" ca="1" si="440"/>
        <v>221.05193867240214</v>
      </c>
      <c r="F5676" s="195">
        <f t="shared" ca="1" si="441"/>
        <v>230.26970263785401</v>
      </c>
      <c r="G5676" s="195">
        <f t="shared" ca="1" si="442"/>
        <v>0</v>
      </c>
      <c r="H5676" s="195">
        <f t="shared" ca="1" si="443"/>
        <v>0</v>
      </c>
      <c r="O5676" s="154"/>
      <c r="P5676" s="154"/>
    </row>
    <row r="5677" spans="3:16" hidden="1" outlineLevel="2">
      <c r="C5677" s="179">
        <v>5653</v>
      </c>
      <c r="D5677" s="195">
        <f t="shared" ca="1" si="444"/>
        <v>-0.31971114448861299</v>
      </c>
      <c r="E5677" s="195">
        <f t="shared" ca="1" si="440"/>
        <v>229.43605804742435</v>
      </c>
      <c r="F5677" s="195">
        <f t="shared" ca="1" si="441"/>
        <v>236.57852390139638</v>
      </c>
      <c r="G5677" s="195">
        <f t="shared" ca="1" si="442"/>
        <v>0</v>
      </c>
      <c r="H5677" s="195">
        <f t="shared" ca="1" si="443"/>
        <v>0</v>
      </c>
      <c r="O5677" s="154"/>
      <c r="P5677" s="154"/>
    </row>
    <row r="5678" spans="3:16" hidden="1" outlineLevel="2">
      <c r="C5678" s="179">
        <v>5654</v>
      </c>
      <c r="D5678" s="195">
        <f t="shared" ca="1" si="444"/>
        <v>0.37752973728756722</v>
      </c>
      <c r="E5678" s="195">
        <f t="shared" ca="1" si="440"/>
        <v>267.41964724595715</v>
      </c>
      <c r="F5678" s="195">
        <f t="shared" ca="1" si="441"/>
        <v>264.41221148809666</v>
      </c>
      <c r="G5678" s="195">
        <f t="shared" ca="1" si="442"/>
        <v>17.419647245957151</v>
      </c>
      <c r="H5678" s="195">
        <f t="shared" ca="1" si="443"/>
        <v>14.412211488096659</v>
      </c>
      <c r="O5678" s="154"/>
      <c r="P5678" s="154"/>
    </row>
    <row r="5679" spans="3:16" hidden="1" outlineLevel="2">
      <c r="C5679" s="179">
        <v>5655</v>
      </c>
      <c r="D5679" s="195">
        <f t="shared" ca="1" si="444"/>
        <v>-1.7510400051518749</v>
      </c>
      <c r="E5679" s="195">
        <f t="shared" ca="1" si="440"/>
        <v>167.52606817214038</v>
      </c>
      <c r="F5679" s="195">
        <f t="shared" ca="1" si="441"/>
        <v>188.28256162639025</v>
      </c>
      <c r="G5679" s="195">
        <f t="shared" ca="1" si="442"/>
        <v>0</v>
      </c>
      <c r="H5679" s="195">
        <f t="shared" ca="1" si="443"/>
        <v>0</v>
      </c>
      <c r="O5679" s="154"/>
      <c r="P5679" s="154"/>
    </row>
    <row r="5680" spans="3:16" hidden="1" outlineLevel="2">
      <c r="C5680" s="179">
        <v>5656</v>
      </c>
      <c r="D5680" s="195">
        <f t="shared" ca="1" si="444"/>
        <v>-1.7984273327350313</v>
      </c>
      <c r="E5680" s="195">
        <f t="shared" ca="1" si="440"/>
        <v>165.79087926365733</v>
      </c>
      <c r="F5680" s="195">
        <f t="shared" ca="1" si="441"/>
        <v>186.86459031385581</v>
      </c>
      <c r="G5680" s="195">
        <f t="shared" ca="1" si="442"/>
        <v>0</v>
      </c>
      <c r="H5680" s="195">
        <f t="shared" ca="1" si="443"/>
        <v>0</v>
      </c>
      <c r="O5680" s="154"/>
      <c r="P5680" s="154"/>
    </row>
    <row r="5681" spans="3:16" hidden="1" outlineLevel="2">
      <c r="C5681" s="179">
        <v>5657</v>
      </c>
      <c r="D5681" s="195">
        <f t="shared" ca="1" si="444"/>
        <v>0.2410717599915512</v>
      </c>
      <c r="E5681" s="195">
        <f t="shared" ca="1" si="440"/>
        <v>259.52088436468728</v>
      </c>
      <c r="F5681" s="195">
        <f t="shared" ca="1" si="441"/>
        <v>258.71847170626893</v>
      </c>
      <c r="G5681" s="195">
        <f t="shared" ca="1" si="442"/>
        <v>9.5208843646872765</v>
      </c>
      <c r="H5681" s="195">
        <f t="shared" ca="1" si="443"/>
        <v>8.7184717062689288</v>
      </c>
      <c r="O5681" s="154"/>
      <c r="P5681" s="154"/>
    </row>
    <row r="5682" spans="3:16" hidden="1" outlineLevel="2">
      <c r="C5682" s="179">
        <v>5658</v>
      </c>
      <c r="D5682" s="195">
        <f t="shared" ca="1" si="444"/>
        <v>-0.43168520818480083</v>
      </c>
      <c r="E5682" s="195">
        <f t="shared" ca="1" si="440"/>
        <v>223.86023763149481</v>
      </c>
      <c r="F5682" s="195">
        <f t="shared" ca="1" si="441"/>
        <v>232.39005515141827</v>
      </c>
      <c r="G5682" s="195">
        <f t="shared" ca="1" si="442"/>
        <v>0</v>
      </c>
      <c r="H5682" s="195">
        <f t="shared" ca="1" si="443"/>
        <v>0</v>
      </c>
      <c r="O5682" s="154"/>
      <c r="P5682" s="154"/>
    </row>
    <row r="5683" spans="3:16" hidden="1" outlineLevel="2">
      <c r="C5683" s="179">
        <v>5659</v>
      </c>
      <c r="D5683" s="195">
        <f t="shared" ca="1" si="444"/>
        <v>1.5728253372387102</v>
      </c>
      <c r="E5683" s="195">
        <f t="shared" ca="1" si="440"/>
        <v>347.7362649478622</v>
      </c>
      <c r="F5683" s="195">
        <f t="shared" ca="1" si="441"/>
        <v>319.95867464501003</v>
      </c>
      <c r="G5683" s="195">
        <f t="shared" ca="1" si="442"/>
        <v>97.736264947862196</v>
      </c>
      <c r="H5683" s="195">
        <f t="shared" ca="1" si="443"/>
        <v>69.958674645010035</v>
      </c>
      <c r="O5683" s="154"/>
      <c r="P5683" s="154"/>
    </row>
    <row r="5684" spans="3:16" hidden="1" outlineLevel="2">
      <c r="C5684" s="179">
        <v>5660</v>
      </c>
      <c r="D5684" s="195">
        <f t="shared" ca="1" si="444"/>
        <v>0.65965635686216861</v>
      </c>
      <c r="E5684" s="195">
        <f t="shared" ca="1" si="440"/>
        <v>284.52091950146081</v>
      </c>
      <c r="F5684" s="195">
        <f t="shared" ca="1" si="441"/>
        <v>276.58446540352463</v>
      </c>
      <c r="G5684" s="195">
        <f t="shared" ca="1" si="442"/>
        <v>34.52091950146081</v>
      </c>
      <c r="H5684" s="195">
        <f t="shared" ca="1" si="443"/>
        <v>26.584465403524632</v>
      </c>
      <c r="O5684" s="154"/>
      <c r="P5684" s="154"/>
    </row>
    <row r="5685" spans="3:16" hidden="1" outlineLevel="2">
      <c r="C5685" s="179">
        <v>5661</v>
      </c>
      <c r="D5685" s="195">
        <f t="shared" ca="1" si="444"/>
        <v>-0.47206427476112284</v>
      </c>
      <c r="E5685" s="195">
        <f t="shared" ca="1" si="440"/>
        <v>221.88295288017409</v>
      </c>
      <c r="F5685" s="195">
        <f t="shared" ca="1" si="441"/>
        <v>230.89790876002138</v>
      </c>
      <c r="G5685" s="195">
        <f t="shared" ca="1" si="442"/>
        <v>0</v>
      </c>
      <c r="H5685" s="195">
        <f t="shared" ca="1" si="443"/>
        <v>0</v>
      </c>
      <c r="O5685" s="154"/>
      <c r="P5685" s="154"/>
    </row>
    <row r="5686" spans="3:16" hidden="1" outlineLevel="2">
      <c r="C5686" s="179">
        <v>5662</v>
      </c>
      <c r="D5686" s="195">
        <f t="shared" ca="1" si="444"/>
        <v>-0.49208101385976682</v>
      </c>
      <c r="E5686" s="195">
        <f t="shared" ca="1" si="440"/>
        <v>220.90925623754234</v>
      </c>
      <c r="F5686" s="195">
        <f t="shared" ca="1" si="441"/>
        <v>230.16177666875552</v>
      </c>
      <c r="G5686" s="195">
        <f t="shared" ca="1" si="442"/>
        <v>0</v>
      </c>
      <c r="H5686" s="195">
        <f t="shared" ca="1" si="443"/>
        <v>0</v>
      </c>
      <c r="O5686" s="154"/>
      <c r="P5686" s="154"/>
    </row>
    <row r="5687" spans="3:16" hidden="1" outlineLevel="2">
      <c r="C5687" s="179">
        <v>5663</v>
      </c>
      <c r="D5687" s="195">
        <f t="shared" ca="1" si="444"/>
        <v>1.0535389478014929</v>
      </c>
      <c r="E5687" s="195">
        <f t="shared" ca="1" si="440"/>
        <v>310.24086088352254</v>
      </c>
      <c r="F5687" s="195">
        <f t="shared" ca="1" si="441"/>
        <v>294.52131321294343</v>
      </c>
      <c r="G5687" s="195">
        <f t="shared" ca="1" si="442"/>
        <v>60.240860883522544</v>
      </c>
      <c r="H5687" s="195">
        <f t="shared" ca="1" si="443"/>
        <v>44.521313212943426</v>
      </c>
      <c r="O5687" s="154"/>
      <c r="P5687" s="154"/>
    </row>
    <row r="5688" spans="3:16" hidden="1" outlineLevel="2">
      <c r="C5688" s="179">
        <v>5664</v>
      </c>
      <c r="D5688" s="195">
        <f t="shared" ca="1" si="444"/>
        <v>0.39637057856236707</v>
      </c>
      <c r="E5688" s="195">
        <f t="shared" ca="1" si="440"/>
        <v>268.52895970367672</v>
      </c>
      <c r="F5688" s="195">
        <f t="shared" ca="1" si="441"/>
        <v>265.2081330410436</v>
      </c>
      <c r="G5688" s="195">
        <f t="shared" ca="1" si="442"/>
        <v>18.528959703676719</v>
      </c>
      <c r="H5688" s="195">
        <f t="shared" ca="1" si="443"/>
        <v>15.208133041043595</v>
      </c>
      <c r="O5688" s="154"/>
      <c r="P5688" s="154"/>
    </row>
    <row r="5689" spans="3:16" hidden="1" outlineLevel="2">
      <c r="C5689" s="179">
        <v>5665</v>
      </c>
      <c r="D5689" s="195">
        <f t="shared" ca="1" si="444"/>
        <v>0.27716174963109641</v>
      </c>
      <c r="E5689" s="195">
        <f t="shared" ca="1" si="440"/>
        <v>261.58694542972404</v>
      </c>
      <c r="F5689" s="195">
        <f t="shared" ca="1" si="441"/>
        <v>260.21229980356645</v>
      </c>
      <c r="G5689" s="195">
        <f t="shared" ca="1" si="442"/>
        <v>11.58694542972404</v>
      </c>
      <c r="H5689" s="195">
        <f t="shared" ca="1" si="443"/>
        <v>10.212299803566452</v>
      </c>
      <c r="O5689" s="154"/>
      <c r="P5689" s="154"/>
    </row>
    <row r="5690" spans="3:16" hidden="1" outlineLevel="2">
      <c r="C5690" s="179">
        <v>5666</v>
      </c>
      <c r="D5690" s="195">
        <f t="shared" ca="1" si="444"/>
        <v>0.72041724996494383</v>
      </c>
      <c r="E5690" s="195">
        <f t="shared" ca="1" si="440"/>
        <v>288.34477602212792</v>
      </c>
      <c r="F5690" s="195">
        <f t="shared" ca="1" si="441"/>
        <v>279.27844366044502</v>
      </c>
      <c r="G5690" s="195">
        <f t="shared" ca="1" si="442"/>
        <v>38.344776022127917</v>
      </c>
      <c r="H5690" s="195">
        <f t="shared" ca="1" si="443"/>
        <v>29.278443660445021</v>
      </c>
      <c r="O5690" s="154"/>
      <c r="P5690" s="154"/>
    </row>
    <row r="5691" spans="3:16" hidden="1" outlineLevel="2">
      <c r="C5691" s="179">
        <v>5667</v>
      </c>
      <c r="D5691" s="195">
        <f t="shared" ca="1" si="444"/>
        <v>1.0789321779142653</v>
      </c>
      <c r="E5691" s="195">
        <f t="shared" ca="1" si="440"/>
        <v>311.97662259747329</v>
      </c>
      <c r="F5691" s="195">
        <f t="shared" ca="1" si="441"/>
        <v>295.71681507493696</v>
      </c>
      <c r="G5691" s="195">
        <f t="shared" ca="1" si="442"/>
        <v>61.976622597473295</v>
      </c>
      <c r="H5691" s="195">
        <f t="shared" ca="1" si="443"/>
        <v>45.71681507493696</v>
      </c>
      <c r="O5691" s="154"/>
      <c r="P5691" s="154"/>
    </row>
    <row r="5692" spans="3:16" hidden="1" outlineLevel="2">
      <c r="C5692" s="179">
        <v>5668</v>
      </c>
      <c r="D5692" s="195">
        <f t="shared" ca="1" si="444"/>
        <v>5.698531864899996E-3</v>
      </c>
      <c r="E5692" s="195">
        <f t="shared" ca="1" si="440"/>
        <v>246.44084566852354</v>
      </c>
      <c r="F5692" s="195">
        <f t="shared" ca="1" si="441"/>
        <v>249.18409964190457</v>
      </c>
      <c r="G5692" s="195">
        <f t="shared" ca="1" si="442"/>
        <v>0</v>
      </c>
      <c r="H5692" s="195">
        <f t="shared" ca="1" si="443"/>
        <v>0</v>
      </c>
      <c r="O5692" s="154"/>
      <c r="P5692" s="154"/>
    </row>
    <row r="5693" spans="3:16" hidden="1" outlineLevel="2">
      <c r="C5693" s="179">
        <v>5669</v>
      </c>
      <c r="D5693" s="195">
        <f t="shared" ca="1" si="444"/>
        <v>-0.86065138314757816</v>
      </c>
      <c r="E5693" s="195">
        <f t="shared" ca="1" si="440"/>
        <v>203.72505585786416</v>
      </c>
      <c r="F5693" s="195">
        <f t="shared" ca="1" si="441"/>
        <v>217.01908919637157</v>
      </c>
      <c r="G5693" s="195">
        <f t="shared" ca="1" si="442"/>
        <v>0</v>
      </c>
      <c r="H5693" s="195">
        <f t="shared" ca="1" si="443"/>
        <v>0</v>
      </c>
      <c r="O5693" s="154"/>
      <c r="P5693" s="154"/>
    </row>
    <row r="5694" spans="3:16" hidden="1" outlineLevel="2">
      <c r="C5694" s="179">
        <v>5670</v>
      </c>
      <c r="D5694" s="195">
        <f t="shared" ca="1" si="444"/>
        <v>-0.16663068438118989</v>
      </c>
      <c r="E5694" s="195">
        <f t="shared" ca="1" si="440"/>
        <v>237.28419439951068</v>
      </c>
      <c r="F5694" s="195">
        <f t="shared" ca="1" si="441"/>
        <v>242.42702209539328</v>
      </c>
      <c r="G5694" s="195">
        <f t="shared" ca="1" si="442"/>
        <v>0</v>
      </c>
      <c r="H5694" s="195">
        <f t="shared" ca="1" si="443"/>
        <v>0</v>
      </c>
      <c r="O5694" s="154"/>
      <c r="P5694" s="154"/>
    </row>
    <row r="5695" spans="3:16" hidden="1" outlineLevel="2">
      <c r="C5695" s="179">
        <v>5671</v>
      </c>
      <c r="D5695" s="195">
        <f t="shared" ca="1" si="444"/>
        <v>-0.54585170068525424</v>
      </c>
      <c r="E5695" s="195">
        <f t="shared" ca="1" si="440"/>
        <v>218.31473244838722</v>
      </c>
      <c r="F5695" s="195">
        <f t="shared" ca="1" si="441"/>
        <v>228.19591440664109</v>
      </c>
      <c r="G5695" s="195">
        <f t="shared" ca="1" si="442"/>
        <v>0</v>
      </c>
      <c r="H5695" s="195">
        <f t="shared" ca="1" si="443"/>
        <v>0</v>
      </c>
      <c r="O5695" s="154"/>
      <c r="P5695" s="154"/>
    </row>
    <row r="5696" spans="3:16" hidden="1" outlineLevel="2">
      <c r="C5696" s="179">
        <v>5672</v>
      </c>
      <c r="D5696" s="195">
        <f t="shared" ca="1" si="444"/>
        <v>-1.8237129709403064</v>
      </c>
      <c r="E5696" s="195">
        <f t="shared" ca="1" si="440"/>
        <v>164.87235678869311</v>
      </c>
      <c r="F5696" s="195">
        <f t="shared" ca="1" si="441"/>
        <v>186.11234248014736</v>
      </c>
      <c r="G5696" s="195">
        <f t="shared" ca="1" si="442"/>
        <v>0</v>
      </c>
      <c r="H5696" s="195">
        <f t="shared" ca="1" si="443"/>
        <v>0</v>
      </c>
      <c r="O5696" s="154"/>
      <c r="P5696" s="154"/>
    </row>
    <row r="5697" spans="3:16" hidden="1" outlineLevel="2">
      <c r="C5697" s="179">
        <v>5673</v>
      </c>
      <c r="D5697" s="195">
        <f t="shared" ca="1" si="444"/>
        <v>0.51094801054454653</v>
      </c>
      <c r="E5697" s="195">
        <f t="shared" ca="1" si="440"/>
        <v>275.3748402177763</v>
      </c>
      <c r="F5697" s="195">
        <f t="shared" ca="1" si="441"/>
        <v>270.10024827325509</v>
      </c>
      <c r="G5697" s="195">
        <f t="shared" ca="1" si="442"/>
        <v>25.374840217776296</v>
      </c>
      <c r="H5697" s="195">
        <f t="shared" ca="1" si="443"/>
        <v>20.10024827325509</v>
      </c>
      <c r="O5697" s="154"/>
      <c r="P5697" s="154"/>
    </row>
    <row r="5698" spans="3:16" hidden="1" outlineLevel="2">
      <c r="C5698" s="179">
        <v>5674</v>
      </c>
      <c r="D5698" s="195">
        <f t="shared" ca="1" si="444"/>
        <v>1.674092837372072</v>
      </c>
      <c r="E5698" s="195">
        <f t="shared" ca="1" si="440"/>
        <v>355.56013521124117</v>
      </c>
      <c r="F5698" s="195">
        <f t="shared" ca="1" si="441"/>
        <v>325.16956988495315</v>
      </c>
      <c r="G5698" s="195">
        <f t="shared" ca="1" si="442"/>
        <v>105.56013521124117</v>
      </c>
      <c r="H5698" s="195">
        <f t="shared" ca="1" si="443"/>
        <v>75.169569884953148</v>
      </c>
      <c r="O5698" s="154"/>
      <c r="P5698" s="154"/>
    </row>
    <row r="5699" spans="3:16" hidden="1" outlineLevel="2">
      <c r="C5699" s="179">
        <v>5675</v>
      </c>
      <c r="D5699" s="195">
        <f t="shared" ca="1" si="444"/>
        <v>0.92464801869204416</v>
      </c>
      <c r="E5699" s="195">
        <f t="shared" ca="1" si="440"/>
        <v>301.57827683198292</v>
      </c>
      <c r="F5699" s="195">
        <f t="shared" ca="1" si="441"/>
        <v>288.5273031926518</v>
      </c>
      <c r="G5699" s="195">
        <f t="shared" ca="1" si="442"/>
        <v>51.578276831982919</v>
      </c>
      <c r="H5699" s="195">
        <f t="shared" ca="1" si="443"/>
        <v>38.5273031926518</v>
      </c>
      <c r="O5699" s="154"/>
      <c r="P5699" s="154"/>
    </row>
    <row r="5700" spans="3:16" hidden="1" outlineLevel="2">
      <c r="C5700" s="179">
        <v>5676</v>
      </c>
      <c r="D5700" s="195">
        <f t="shared" ca="1" si="444"/>
        <v>-1.2057779559016817</v>
      </c>
      <c r="E5700" s="195">
        <f t="shared" ca="1" si="440"/>
        <v>188.84783722395431</v>
      </c>
      <c r="F5700" s="195">
        <f t="shared" ca="1" si="441"/>
        <v>205.39359810562169</v>
      </c>
      <c r="G5700" s="195">
        <f t="shared" ca="1" si="442"/>
        <v>0</v>
      </c>
      <c r="H5700" s="195">
        <f t="shared" ca="1" si="443"/>
        <v>0</v>
      </c>
      <c r="O5700" s="154"/>
      <c r="P5700" s="154"/>
    </row>
    <row r="5701" spans="3:16" hidden="1" outlineLevel="2">
      <c r="C5701" s="179">
        <v>5677</v>
      </c>
      <c r="D5701" s="195">
        <f t="shared" ca="1" si="444"/>
        <v>1.7588719004730835</v>
      </c>
      <c r="E5701" s="195">
        <f t="shared" ca="1" si="440"/>
        <v>362.24532725573823</v>
      </c>
      <c r="F5701" s="195">
        <f t="shared" ca="1" si="441"/>
        <v>329.597230100795</v>
      </c>
      <c r="G5701" s="195">
        <f t="shared" ca="1" si="442"/>
        <v>112.24532725573823</v>
      </c>
      <c r="H5701" s="195">
        <f t="shared" ca="1" si="443"/>
        <v>79.597230100795002</v>
      </c>
      <c r="O5701" s="154"/>
      <c r="P5701" s="154"/>
    </row>
    <row r="5702" spans="3:16" hidden="1" outlineLevel="2">
      <c r="C5702" s="179">
        <v>5678</v>
      </c>
      <c r="D5702" s="195">
        <f t="shared" ca="1" si="444"/>
        <v>1.8644611089866594</v>
      </c>
      <c r="E5702" s="195">
        <f t="shared" ca="1" si="440"/>
        <v>370.74751841154455</v>
      </c>
      <c r="F5702" s="195">
        <f t="shared" ca="1" si="441"/>
        <v>335.19611541162311</v>
      </c>
      <c r="G5702" s="195">
        <f t="shared" ca="1" si="442"/>
        <v>120.74751841154455</v>
      </c>
      <c r="H5702" s="195">
        <f t="shared" ca="1" si="443"/>
        <v>85.196115411623111</v>
      </c>
      <c r="O5702" s="154"/>
      <c r="P5702" s="154"/>
    </row>
    <row r="5703" spans="3:16" hidden="1" outlineLevel="2">
      <c r="C5703" s="179">
        <v>5679</v>
      </c>
      <c r="D5703" s="195">
        <f t="shared" ca="1" si="444"/>
        <v>1.3884839634001991</v>
      </c>
      <c r="E5703" s="195">
        <f t="shared" ca="1" si="440"/>
        <v>333.93342313869402</v>
      </c>
      <c r="F5703" s="195">
        <f t="shared" ca="1" si="441"/>
        <v>310.68648655632177</v>
      </c>
      <c r="G5703" s="195">
        <f t="shared" ca="1" si="442"/>
        <v>83.933423138694025</v>
      </c>
      <c r="H5703" s="195">
        <f t="shared" ca="1" si="443"/>
        <v>60.686486556321768</v>
      </c>
      <c r="O5703" s="154"/>
      <c r="P5703" s="154"/>
    </row>
    <row r="5704" spans="3:16" hidden="1" outlineLevel="2">
      <c r="C5704" s="179">
        <v>5680</v>
      </c>
      <c r="D5704" s="195">
        <f t="shared" ca="1" si="444"/>
        <v>-0.69906037913731833</v>
      </c>
      <c r="E5704" s="195">
        <f t="shared" ca="1" si="440"/>
        <v>211.08806121389662</v>
      </c>
      <c r="F5704" s="195">
        <f t="shared" ca="1" si="441"/>
        <v>222.68618358349516</v>
      </c>
      <c r="G5704" s="195">
        <f t="shared" ca="1" si="442"/>
        <v>0</v>
      </c>
      <c r="H5704" s="195">
        <f t="shared" ca="1" si="443"/>
        <v>0</v>
      </c>
      <c r="O5704" s="154"/>
      <c r="P5704" s="154"/>
    </row>
    <row r="5705" spans="3:16" hidden="1" outlineLevel="2">
      <c r="C5705" s="179">
        <v>5681</v>
      </c>
      <c r="D5705" s="195">
        <f t="shared" ca="1" si="444"/>
        <v>1.1142913689376925</v>
      </c>
      <c r="E5705" s="195">
        <f t="shared" ca="1" si="440"/>
        <v>314.40979870693559</v>
      </c>
      <c r="F5705" s="195">
        <f t="shared" ca="1" si="441"/>
        <v>297.38959739655394</v>
      </c>
      <c r="G5705" s="195">
        <f t="shared" ca="1" si="442"/>
        <v>64.40979870693559</v>
      </c>
      <c r="H5705" s="195">
        <f t="shared" ca="1" si="443"/>
        <v>47.389597396553938</v>
      </c>
      <c r="O5705" s="154"/>
      <c r="P5705" s="154"/>
    </row>
    <row r="5706" spans="3:16" hidden="1" outlineLevel="2">
      <c r="C5706" s="179">
        <v>5682</v>
      </c>
      <c r="D5706" s="195">
        <f t="shared" ca="1" si="444"/>
        <v>0.70319627703965015</v>
      </c>
      <c r="E5706" s="195">
        <f t="shared" ca="1" si="440"/>
        <v>287.25582217005837</v>
      </c>
      <c r="F5706" s="195">
        <f t="shared" ca="1" si="441"/>
        <v>278.51225746570594</v>
      </c>
      <c r="G5706" s="195">
        <f t="shared" ca="1" si="442"/>
        <v>37.255822170058366</v>
      </c>
      <c r="H5706" s="195">
        <f t="shared" ca="1" si="443"/>
        <v>28.512257465705943</v>
      </c>
      <c r="O5706" s="154"/>
      <c r="P5706" s="154"/>
    </row>
    <row r="5707" spans="3:16" hidden="1" outlineLevel="2">
      <c r="C5707" s="179">
        <v>5683</v>
      </c>
      <c r="D5707" s="195">
        <f t="shared" ca="1" si="444"/>
        <v>0.12777806176235043</v>
      </c>
      <c r="E5707" s="195">
        <f t="shared" ca="1" si="440"/>
        <v>253.14052661053614</v>
      </c>
      <c r="F5707" s="195">
        <f t="shared" ca="1" si="441"/>
        <v>254.08453458600025</v>
      </c>
      <c r="G5707" s="195">
        <f t="shared" ca="1" si="442"/>
        <v>3.140526610536142</v>
      </c>
      <c r="H5707" s="195">
        <f t="shared" ca="1" si="443"/>
        <v>4.0845345860002453</v>
      </c>
      <c r="O5707" s="154"/>
      <c r="P5707" s="154"/>
    </row>
    <row r="5708" spans="3:16" hidden="1" outlineLevel="2">
      <c r="C5708" s="179">
        <v>5684</v>
      </c>
      <c r="D5708" s="195">
        <f t="shared" ca="1" si="444"/>
        <v>1.6907438149226031</v>
      </c>
      <c r="E5708" s="195">
        <f t="shared" ca="1" si="440"/>
        <v>356.86332760945368</v>
      </c>
      <c r="F5708" s="195">
        <f t="shared" ca="1" si="441"/>
        <v>326.03446252792207</v>
      </c>
      <c r="G5708" s="195">
        <f t="shared" ca="1" si="442"/>
        <v>106.86332760945368</v>
      </c>
      <c r="H5708" s="195">
        <f t="shared" ca="1" si="443"/>
        <v>76.034462527922074</v>
      </c>
      <c r="O5708" s="154"/>
      <c r="P5708" s="154"/>
    </row>
    <row r="5709" spans="3:16" hidden="1" outlineLevel="2">
      <c r="C5709" s="179">
        <v>5685</v>
      </c>
      <c r="D5709" s="195">
        <f t="shared" ca="1" si="444"/>
        <v>0.38497156387267423</v>
      </c>
      <c r="E5709" s="195">
        <f t="shared" ca="1" si="440"/>
        <v>267.85725905067386</v>
      </c>
      <c r="F5709" s="195">
        <f t="shared" ca="1" si="441"/>
        <v>264.72630177706725</v>
      </c>
      <c r="G5709" s="195">
        <f t="shared" ca="1" si="442"/>
        <v>17.857259050673861</v>
      </c>
      <c r="H5709" s="195">
        <f t="shared" ca="1" si="443"/>
        <v>14.726301777067249</v>
      </c>
      <c r="O5709" s="154"/>
      <c r="P5709" s="154"/>
    </row>
    <row r="5710" spans="3:16" hidden="1" outlineLevel="2">
      <c r="C5710" s="179">
        <v>5686</v>
      </c>
      <c r="D5710" s="195">
        <f t="shared" ca="1" si="444"/>
        <v>-2.1191744868150315</v>
      </c>
      <c r="E5710" s="195">
        <f t="shared" ca="1" si="440"/>
        <v>154.50926293872877</v>
      </c>
      <c r="F5710" s="195">
        <f t="shared" ca="1" si="441"/>
        <v>177.54360447367398</v>
      </c>
      <c r="G5710" s="195">
        <f t="shared" ca="1" si="442"/>
        <v>0</v>
      </c>
      <c r="H5710" s="195">
        <f t="shared" ca="1" si="443"/>
        <v>0</v>
      </c>
      <c r="O5710" s="154"/>
      <c r="P5710" s="154"/>
    </row>
    <row r="5711" spans="3:16" hidden="1" outlineLevel="2">
      <c r="C5711" s="179">
        <v>5687</v>
      </c>
      <c r="D5711" s="195">
        <f t="shared" ca="1" si="444"/>
        <v>0.95968648350312324</v>
      </c>
      <c r="E5711" s="195">
        <f t="shared" ca="1" si="440"/>
        <v>303.90893710931499</v>
      </c>
      <c r="F5711" s="195">
        <f t="shared" ca="1" si="441"/>
        <v>290.14457104963344</v>
      </c>
      <c r="G5711" s="195">
        <f t="shared" ca="1" si="442"/>
        <v>53.908937109314991</v>
      </c>
      <c r="H5711" s="195">
        <f t="shared" ca="1" si="443"/>
        <v>40.144571049633441</v>
      </c>
      <c r="O5711" s="154"/>
      <c r="P5711" s="154"/>
    </row>
    <row r="5712" spans="3:16" hidden="1" outlineLevel="2">
      <c r="C5712" s="179">
        <v>5688</v>
      </c>
      <c r="D5712" s="195">
        <f t="shared" ca="1" si="444"/>
        <v>1.4165319530773031</v>
      </c>
      <c r="E5712" s="195">
        <f t="shared" ca="1" si="440"/>
        <v>335.99766971187449</v>
      </c>
      <c r="F5712" s="195">
        <f t="shared" ca="1" si="441"/>
        <v>312.07974509032465</v>
      </c>
      <c r="G5712" s="195">
        <f t="shared" ca="1" si="442"/>
        <v>85.997669711874494</v>
      </c>
      <c r="H5712" s="195">
        <f t="shared" ca="1" si="443"/>
        <v>62.07974509032465</v>
      </c>
      <c r="O5712" s="154"/>
      <c r="P5712" s="154"/>
    </row>
    <row r="5713" spans="3:16" hidden="1" outlineLevel="2">
      <c r="C5713" s="179">
        <v>5689</v>
      </c>
      <c r="D5713" s="195">
        <f t="shared" ca="1" si="444"/>
        <v>4.4707690461613464E-2</v>
      </c>
      <c r="E5713" s="195">
        <f t="shared" ca="1" si="440"/>
        <v>248.56214924403707</v>
      </c>
      <c r="F5713" s="195">
        <f t="shared" ca="1" si="441"/>
        <v>250.73961592875042</v>
      </c>
      <c r="G5713" s="195">
        <f t="shared" ca="1" si="442"/>
        <v>0</v>
      </c>
      <c r="H5713" s="195">
        <f t="shared" ca="1" si="443"/>
        <v>0.7396159287504247</v>
      </c>
      <c r="O5713" s="154"/>
      <c r="P5713" s="154"/>
    </row>
    <row r="5714" spans="3:16" hidden="1" outlineLevel="2">
      <c r="C5714" s="179">
        <v>5690</v>
      </c>
      <c r="D5714" s="195">
        <f t="shared" ca="1" si="444"/>
        <v>-0.22909752699677621</v>
      </c>
      <c r="E5714" s="195">
        <f t="shared" ca="1" si="440"/>
        <v>234.04972900323156</v>
      </c>
      <c r="F5714" s="195">
        <f t="shared" ca="1" si="441"/>
        <v>240.02319013674924</v>
      </c>
      <c r="G5714" s="195">
        <f t="shared" ca="1" si="442"/>
        <v>0</v>
      </c>
      <c r="H5714" s="195">
        <f t="shared" ca="1" si="443"/>
        <v>0</v>
      </c>
      <c r="O5714" s="154"/>
      <c r="P5714" s="154"/>
    </row>
    <row r="5715" spans="3:16" hidden="1" outlineLevel="2">
      <c r="C5715" s="179">
        <v>5691</v>
      </c>
      <c r="D5715" s="195">
        <f t="shared" ca="1" si="444"/>
        <v>1.0106430660451258</v>
      </c>
      <c r="E5715" s="195">
        <f t="shared" ca="1" si="440"/>
        <v>307.33060831046618</v>
      </c>
      <c r="F5715" s="195">
        <f t="shared" ca="1" si="441"/>
        <v>292.512762238893</v>
      </c>
      <c r="G5715" s="195">
        <f t="shared" ca="1" si="442"/>
        <v>57.330608310466175</v>
      </c>
      <c r="H5715" s="195">
        <f t="shared" ca="1" si="443"/>
        <v>42.512762238893004</v>
      </c>
      <c r="O5715" s="154"/>
      <c r="P5715" s="154"/>
    </row>
    <row r="5716" spans="3:16" hidden="1" outlineLevel="2">
      <c r="C5716" s="179">
        <v>5692</v>
      </c>
      <c r="D5716" s="195">
        <f t="shared" ca="1" si="444"/>
        <v>-0.3026378729123898</v>
      </c>
      <c r="E5716" s="195">
        <f t="shared" ca="1" si="440"/>
        <v>230.29834997671361</v>
      </c>
      <c r="F5716" s="195">
        <f t="shared" ca="1" si="441"/>
        <v>237.22376091511072</v>
      </c>
      <c r="G5716" s="195">
        <f t="shared" ca="1" si="442"/>
        <v>0</v>
      </c>
      <c r="H5716" s="195">
        <f t="shared" ca="1" si="443"/>
        <v>0</v>
      </c>
      <c r="O5716" s="154"/>
      <c r="P5716" s="154"/>
    </row>
    <row r="5717" spans="3:16" hidden="1" outlineLevel="2">
      <c r="C5717" s="179">
        <v>5693</v>
      </c>
      <c r="D5717" s="195">
        <f t="shared" ca="1" si="444"/>
        <v>1.0446503485403342</v>
      </c>
      <c r="E5717" s="195">
        <f t="shared" ca="1" si="440"/>
        <v>309.63556268637149</v>
      </c>
      <c r="F5717" s="195">
        <f t="shared" ca="1" si="441"/>
        <v>294.10398492937202</v>
      </c>
      <c r="G5717" s="195">
        <f t="shared" ca="1" si="442"/>
        <v>59.635562686371486</v>
      </c>
      <c r="H5717" s="195">
        <f t="shared" ca="1" si="443"/>
        <v>44.103984929372018</v>
      </c>
      <c r="O5717" s="154"/>
      <c r="P5717" s="154"/>
    </row>
    <row r="5718" spans="3:16" hidden="1" outlineLevel="2">
      <c r="C5718" s="179">
        <v>5694</v>
      </c>
      <c r="D5718" s="195">
        <f t="shared" ca="1" si="444"/>
        <v>0.3795054992918605</v>
      </c>
      <c r="E5718" s="195">
        <f t="shared" ca="1" si="440"/>
        <v>267.53576089616104</v>
      </c>
      <c r="F5718" s="195">
        <f t="shared" ca="1" si="441"/>
        <v>264.49556429310763</v>
      </c>
      <c r="G5718" s="195">
        <f t="shared" ca="1" si="442"/>
        <v>17.535760896161037</v>
      </c>
      <c r="H5718" s="195">
        <f t="shared" ca="1" si="443"/>
        <v>14.495564293107634</v>
      </c>
      <c r="O5718" s="154"/>
      <c r="P5718" s="154"/>
    </row>
    <row r="5719" spans="3:16" hidden="1" outlineLevel="2">
      <c r="C5719" s="179">
        <v>5695</v>
      </c>
      <c r="D5719" s="195">
        <f t="shared" ca="1" si="444"/>
        <v>0.36355774978895006</v>
      </c>
      <c r="E5719" s="195">
        <f t="shared" ca="1" si="440"/>
        <v>266.59996387120475</v>
      </c>
      <c r="F5719" s="195">
        <f t="shared" ca="1" si="441"/>
        <v>263.82351503228006</v>
      </c>
      <c r="G5719" s="195">
        <f t="shared" ca="1" si="442"/>
        <v>16.59996387120475</v>
      </c>
      <c r="H5719" s="195">
        <f t="shared" ca="1" si="443"/>
        <v>13.823515032280056</v>
      </c>
      <c r="O5719" s="154"/>
      <c r="P5719" s="154"/>
    </row>
    <row r="5720" spans="3:16" hidden="1" outlineLevel="2">
      <c r="C5720" s="179">
        <v>5696</v>
      </c>
      <c r="D5720" s="195">
        <f t="shared" ca="1" si="444"/>
        <v>-0.53345968643727781</v>
      </c>
      <c r="E5720" s="195">
        <f t="shared" ca="1" si="440"/>
        <v>218.90995226559451</v>
      </c>
      <c r="F5720" s="195">
        <f t="shared" ca="1" si="441"/>
        <v>228.64747366199305</v>
      </c>
      <c r="G5720" s="195">
        <f t="shared" ca="1" si="442"/>
        <v>0</v>
      </c>
      <c r="H5720" s="195">
        <f t="shared" ca="1" si="443"/>
        <v>0</v>
      </c>
      <c r="O5720" s="154"/>
      <c r="P5720" s="154"/>
    </row>
    <row r="5721" spans="3:16" hidden="1" outlineLevel="2">
      <c r="C5721" s="179">
        <v>5697</v>
      </c>
      <c r="D5721" s="195">
        <f t="shared" ca="1" si="444"/>
        <v>-0.64765466078088985</v>
      </c>
      <c r="E5721" s="195">
        <f t="shared" ref="E5721:E5784" ca="1" si="445">$H$9 * EXP(($H$17 - $H$18 - ($H$11^2)/2)*$H$14 + $H$11*SQRT($H$14)*D5721)</f>
        <v>213.48574044405709</v>
      </c>
      <c r="F5721" s="195">
        <f t="shared" ref="F5721:F5784" ca="1" si="446">$H$9 * EXP(($H$17 - $H$18 - ($H$12^2)/2)*$H$14 + $H$12*SQRT($H$14)*D5721)</f>
        <v>224.5198583254552</v>
      </c>
      <c r="G5721" s="195">
        <f t="shared" ref="G5721:G5784" ca="1" si="447">MAX(E5721-$H$16, 0)</f>
        <v>0</v>
      </c>
      <c r="H5721" s="195">
        <f t="shared" ref="H5721:H5784" ca="1" si="448">MAX(F5721-$H$16, 0)</f>
        <v>0</v>
      </c>
      <c r="O5721" s="154"/>
      <c r="P5721" s="154"/>
    </row>
    <row r="5722" spans="3:16" hidden="1" outlineLevel="2">
      <c r="C5722" s="179">
        <v>5698</v>
      </c>
      <c r="D5722" s="195">
        <f t="shared" ref="D5722:D5785" ca="1" si="449">_xlfn.NORM.S.INV(RAND())</f>
        <v>-1.7430535551976993</v>
      </c>
      <c r="E5722" s="195">
        <f t="shared" ca="1" si="445"/>
        <v>167.82029233344932</v>
      </c>
      <c r="F5722" s="195">
        <f t="shared" ca="1" si="446"/>
        <v>188.52259752529585</v>
      </c>
      <c r="G5722" s="195">
        <f t="shared" ca="1" si="447"/>
        <v>0</v>
      </c>
      <c r="H5722" s="195">
        <f t="shared" ca="1" si="448"/>
        <v>0</v>
      </c>
      <c r="O5722" s="154"/>
      <c r="P5722" s="154"/>
    </row>
    <row r="5723" spans="3:16" hidden="1" outlineLevel="2">
      <c r="C5723" s="179">
        <v>5699</v>
      </c>
      <c r="D5723" s="195">
        <f t="shared" ca="1" si="449"/>
        <v>5.6228970980121404E-2</v>
      </c>
      <c r="E5723" s="195">
        <f t="shared" ca="1" si="445"/>
        <v>249.19215804867218</v>
      </c>
      <c r="F5723" s="195">
        <f t="shared" ca="1" si="446"/>
        <v>251.20088943808963</v>
      </c>
      <c r="G5723" s="195">
        <f t="shared" ca="1" si="447"/>
        <v>0</v>
      </c>
      <c r="H5723" s="195">
        <f t="shared" ca="1" si="448"/>
        <v>1.2008894380896322</v>
      </c>
      <c r="O5723" s="154"/>
      <c r="P5723" s="154"/>
    </row>
    <row r="5724" spans="3:16" hidden="1" outlineLevel="2">
      <c r="C5724" s="179">
        <v>5700</v>
      </c>
      <c r="D5724" s="195">
        <f t="shared" ca="1" si="449"/>
        <v>8.6646628638283554E-2</v>
      </c>
      <c r="E5724" s="195">
        <f t="shared" ca="1" si="445"/>
        <v>250.86314578409579</v>
      </c>
      <c r="F5724" s="195">
        <f t="shared" ca="1" si="446"/>
        <v>252.42279235355835</v>
      </c>
      <c r="G5724" s="195">
        <f t="shared" ca="1" si="447"/>
        <v>0.86314578409579212</v>
      </c>
      <c r="H5724" s="195">
        <f t="shared" ca="1" si="448"/>
        <v>2.42279235355835</v>
      </c>
      <c r="O5724" s="154"/>
      <c r="P5724" s="154"/>
    </row>
    <row r="5725" spans="3:16" hidden="1" outlineLevel="2">
      <c r="C5725" s="179">
        <v>5701</v>
      </c>
      <c r="D5725" s="195">
        <f t="shared" ca="1" si="449"/>
        <v>0.31134947539603031</v>
      </c>
      <c r="E5725" s="195">
        <f t="shared" ca="1" si="445"/>
        <v>263.55927500397252</v>
      </c>
      <c r="F5725" s="195">
        <f t="shared" ca="1" si="446"/>
        <v>261.63534437918747</v>
      </c>
      <c r="G5725" s="195">
        <f t="shared" ca="1" si="447"/>
        <v>13.559275003972516</v>
      </c>
      <c r="H5725" s="195">
        <f t="shared" ca="1" si="448"/>
        <v>11.635344379187472</v>
      </c>
      <c r="O5725" s="154"/>
      <c r="P5725" s="154"/>
    </row>
    <row r="5726" spans="3:16" hidden="1" outlineLevel="2">
      <c r="C5726" s="179">
        <v>5702</v>
      </c>
      <c r="D5726" s="195">
        <f t="shared" ca="1" si="449"/>
        <v>-1.4423309505324191</v>
      </c>
      <c r="E5726" s="195">
        <f t="shared" ca="1" si="445"/>
        <v>179.28329216790689</v>
      </c>
      <c r="F5726" s="195">
        <f t="shared" ca="1" si="446"/>
        <v>197.78714247592401</v>
      </c>
      <c r="G5726" s="195">
        <f t="shared" ca="1" si="447"/>
        <v>0</v>
      </c>
      <c r="H5726" s="195">
        <f t="shared" ca="1" si="448"/>
        <v>0</v>
      </c>
      <c r="O5726" s="154"/>
      <c r="P5726" s="154"/>
    </row>
    <row r="5727" spans="3:16" hidden="1" outlineLevel="2">
      <c r="C5727" s="179">
        <v>5703</v>
      </c>
      <c r="D5727" s="195">
        <f t="shared" ca="1" si="449"/>
        <v>2.517580086249013</v>
      </c>
      <c r="E5727" s="195">
        <f t="shared" ca="1" si="445"/>
        <v>427.95659355193038</v>
      </c>
      <c r="F5727" s="195">
        <f t="shared" ca="1" si="446"/>
        <v>372.00460605928674</v>
      </c>
      <c r="G5727" s="195">
        <f t="shared" ca="1" si="447"/>
        <v>177.95659355193038</v>
      </c>
      <c r="H5727" s="195">
        <f t="shared" ca="1" si="448"/>
        <v>122.00460605928674</v>
      </c>
      <c r="O5727" s="154"/>
      <c r="P5727" s="154"/>
    </row>
    <row r="5728" spans="3:16" hidden="1" outlineLevel="2">
      <c r="C5728" s="179">
        <v>5704</v>
      </c>
      <c r="D5728" s="195">
        <f t="shared" ca="1" si="449"/>
        <v>0.44322997704541722</v>
      </c>
      <c r="E5728" s="195">
        <f t="shared" ca="1" si="445"/>
        <v>271.30794672403118</v>
      </c>
      <c r="F5728" s="195">
        <f t="shared" ca="1" si="446"/>
        <v>267.19808893682347</v>
      </c>
      <c r="G5728" s="195">
        <f t="shared" ca="1" si="447"/>
        <v>21.307946724031183</v>
      </c>
      <c r="H5728" s="195">
        <f t="shared" ca="1" si="448"/>
        <v>17.198088936823467</v>
      </c>
      <c r="O5728" s="154"/>
      <c r="P5728" s="154"/>
    </row>
    <row r="5729" spans="3:16" hidden="1" outlineLevel="2">
      <c r="C5729" s="179">
        <v>5705</v>
      </c>
      <c r="D5729" s="195">
        <f t="shared" ca="1" si="449"/>
        <v>-0.84744135280390598</v>
      </c>
      <c r="E5729" s="195">
        <f t="shared" ca="1" si="445"/>
        <v>204.3172167760616</v>
      </c>
      <c r="F5729" s="195">
        <f t="shared" ca="1" si="446"/>
        <v>217.47690953017059</v>
      </c>
      <c r="G5729" s="195">
        <f t="shared" ca="1" si="447"/>
        <v>0</v>
      </c>
      <c r="H5729" s="195">
        <f t="shared" ca="1" si="448"/>
        <v>0</v>
      </c>
      <c r="O5729" s="154"/>
      <c r="P5729" s="154"/>
    </row>
    <row r="5730" spans="3:16" hidden="1" outlineLevel="2">
      <c r="C5730" s="179">
        <v>5706</v>
      </c>
      <c r="D5730" s="195">
        <f t="shared" ca="1" si="449"/>
        <v>0.15817150704367333</v>
      </c>
      <c r="E5730" s="195">
        <f t="shared" ca="1" si="445"/>
        <v>254.8366349087604</v>
      </c>
      <c r="F5730" s="195">
        <f t="shared" ca="1" si="446"/>
        <v>255.31947807700897</v>
      </c>
      <c r="G5730" s="195">
        <f t="shared" ca="1" si="447"/>
        <v>4.8366349087604021</v>
      </c>
      <c r="H5730" s="195">
        <f t="shared" ca="1" si="448"/>
        <v>5.3194780770089665</v>
      </c>
      <c r="O5730" s="154"/>
      <c r="P5730" s="154"/>
    </row>
    <row r="5731" spans="3:16" hidden="1" outlineLevel="2">
      <c r="C5731" s="179">
        <v>5707</v>
      </c>
      <c r="D5731" s="195">
        <f t="shared" ca="1" si="449"/>
        <v>0.70293761214206674</v>
      </c>
      <c r="E5731" s="195">
        <f t="shared" ca="1" si="445"/>
        <v>287.23949709961806</v>
      </c>
      <c r="F5731" s="195">
        <f t="shared" ca="1" si="446"/>
        <v>278.50076512515631</v>
      </c>
      <c r="G5731" s="195">
        <f t="shared" ca="1" si="447"/>
        <v>37.239497099618063</v>
      </c>
      <c r="H5731" s="195">
        <f t="shared" ca="1" si="448"/>
        <v>28.500765125156306</v>
      </c>
      <c r="O5731" s="154"/>
      <c r="P5731" s="154"/>
    </row>
    <row r="5732" spans="3:16" hidden="1" outlineLevel="2">
      <c r="C5732" s="179">
        <v>5708</v>
      </c>
      <c r="D5732" s="195">
        <f t="shared" ca="1" si="449"/>
        <v>1.1809203050432346</v>
      </c>
      <c r="E5732" s="195">
        <f t="shared" ca="1" si="445"/>
        <v>319.04643263063957</v>
      </c>
      <c r="F5732" s="195">
        <f t="shared" ca="1" si="446"/>
        <v>300.5674549347338</v>
      </c>
      <c r="G5732" s="195">
        <f t="shared" ca="1" si="447"/>
        <v>69.046432630639572</v>
      </c>
      <c r="H5732" s="195">
        <f t="shared" ca="1" si="448"/>
        <v>50.567454934733803</v>
      </c>
      <c r="O5732" s="154"/>
      <c r="P5732" s="154"/>
    </row>
    <row r="5733" spans="3:16" hidden="1" outlineLevel="2">
      <c r="C5733" s="179">
        <v>5709</v>
      </c>
      <c r="D5733" s="195">
        <f t="shared" ca="1" si="449"/>
        <v>-1.4867299166949133</v>
      </c>
      <c r="E5733" s="195">
        <f t="shared" ca="1" si="445"/>
        <v>177.54285975350572</v>
      </c>
      <c r="F5733" s="195">
        <f t="shared" ca="1" si="446"/>
        <v>196.39119384853137</v>
      </c>
      <c r="G5733" s="195">
        <f t="shared" ca="1" si="447"/>
        <v>0</v>
      </c>
      <c r="H5733" s="195">
        <f t="shared" ca="1" si="448"/>
        <v>0</v>
      </c>
      <c r="O5733" s="154"/>
      <c r="P5733" s="154"/>
    </row>
    <row r="5734" spans="3:16" hidden="1" outlineLevel="2">
      <c r="C5734" s="179">
        <v>5710</v>
      </c>
      <c r="D5734" s="195">
        <f t="shared" ca="1" si="449"/>
        <v>-1.7648154339521134</v>
      </c>
      <c r="E5734" s="195">
        <f t="shared" ca="1" si="445"/>
        <v>167.01978729721665</v>
      </c>
      <c r="F5734" s="195">
        <f t="shared" ca="1" si="446"/>
        <v>187.86925367974075</v>
      </c>
      <c r="G5734" s="195">
        <f t="shared" ca="1" si="447"/>
        <v>0</v>
      </c>
      <c r="H5734" s="195">
        <f t="shared" ca="1" si="448"/>
        <v>0</v>
      </c>
      <c r="O5734" s="154"/>
      <c r="P5734" s="154"/>
    </row>
    <row r="5735" spans="3:16" hidden="1" outlineLevel="2">
      <c r="C5735" s="179">
        <v>5711</v>
      </c>
      <c r="D5735" s="195">
        <f t="shared" ca="1" si="449"/>
        <v>-0.76637870094656191</v>
      </c>
      <c r="E5735" s="195">
        <f t="shared" ca="1" si="445"/>
        <v>207.98885711227035</v>
      </c>
      <c r="F5735" s="195">
        <f t="shared" ca="1" si="446"/>
        <v>220.30752393026242</v>
      </c>
      <c r="G5735" s="195">
        <f t="shared" ca="1" si="447"/>
        <v>0</v>
      </c>
      <c r="H5735" s="195">
        <f t="shared" ca="1" si="448"/>
        <v>0</v>
      </c>
      <c r="O5735" s="154"/>
      <c r="P5735" s="154"/>
    </row>
    <row r="5736" spans="3:16" hidden="1" outlineLevel="2">
      <c r="C5736" s="179">
        <v>5712</v>
      </c>
      <c r="D5736" s="195">
        <f t="shared" ca="1" si="449"/>
        <v>0.67475630396932484</v>
      </c>
      <c r="E5736" s="195">
        <f t="shared" ca="1" si="445"/>
        <v>285.46644082139107</v>
      </c>
      <c r="F5736" s="195">
        <f t="shared" ca="1" si="446"/>
        <v>277.25152099538445</v>
      </c>
      <c r="G5736" s="195">
        <f t="shared" ca="1" si="447"/>
        <v>35.466440821391075</v>
      </c>
      <c r="H5736" s="195">
        <f t="shared" ca="1" si="448"/>
        <v>27.251520995384453</v>
      </c>
      <c r="O5736" s="154"/>
      <c r="P5736" s="154"/>
    </row>
    <row r="5737" spans="3:16" hidden="1" outlineLevel="2">
      <c r="C5737" s="179">
        <v>5713</v>
      </c>
      <c r="D5737" s="195">
        <f t="shared" ca="1" si="449"/>
        <v>-1.7140193862481115</v>
      </c>
      <c r="E5737" s="195">
        <f t="shared" ca="1" si="445"/>
        <v>168.89428401429956</v>
      </c>
      <c r="F5737" s="195">
        <f t="shared" ca="1" si="446"/>
        <v>189.39781224239005</v>
      </c>
      <c r="G5737" s="195">
        <f t="shared" ca="1" si="447"/>
        <v>0</v>
      </c>
      <c r="H5737" s="195">
        <f t="shared" ca="1" si="448"/>
        <v>0</v>
      </c>
      <c r="O5737" s="154"/>
      <c r="P5737" s="154"/>
    </row>
    <row r="5738" spans="3:16" hidden="1" outlineLevel="2">
      <c r="C5738" s="179">
        <v>5714</v>
      </c>
      <c r="D5738" s="195">
        <f t="shared" ca="1" si="449"/>
        <v>-1.0476328577226495</v>
      </c>
      <c r="E5738" s="195">
        <f t="shared" ca="1" si="445"/>
        <v>195.52506010990467</v>
      </c>
      <c r="F5738" s="195">
        <f t="shared" ca="1" si="446"/>
        <v>210.64128713541402</v>
      </c>
      <c r="G5738" s="195">
        <f t="shared" ca="1" si="447"/>
        <v>0</v>
      </c>
      <c r="H5738" s="195">
        <f t="shared" ca="1" si="448"/>
        <v>0</v>
      </c>
      <c r="O5738" s="154"/>
      <c r="P5738" s="154"/>
    </row>
    <row r="5739" spans="3:16" hidden="1" outlineLevel="2">
      <c r="C5739" s="179">
        <v>5715</v>
      </c>
      <c r="D5739" s="195">
        <f t="shared" ca="1" si="449"/>
        <v>-0.36346625183135051</v>
      </c>
      <c r="E5739" s="195">
        <f t="shared" ca="1" si="445"/>
        <v>227.24090107023633</v>
      </c>
      <c r="F5739" s="195">
        <f t="shared" ca="1" si="446"/>
        <v>234.93292165527137</v>
      </c>
      <c r="G5739" s="195">
        <f t="shared" ca="1" si="447"/>
        <v>0</v>
      </c>
      <c r="H5739" s="195">
        <f t="shared" ca="1" si="448"/>
        <v>0</v>
      </c>
      <c r="O5739" s="154"/>
      <c r="P5739" s="154"/>
    </row>
    <row r="5740" spans="3:16" hidden="1" outlineLevel="2">
      <c r="C5740" s="179">
        <v>5716</v>
      </c>
      <c r="D5740" s="195">
        <f t="shared" ca="1" si="449"/>
        <v>0.63210439941310848</v>
      </c>
      <c r="E5740" s="195">
        <f t="shared" ca="1" si="445"/>
        <v>282.80374720789615</v>
      </c>
      <c r="F5740" s="195">
        <f t="shared" ca="1" si="446"/>
        <v>275.37146260246345</v>
      </c>
      <c r="G5740" s="195">
        <f t="shared" ca="1" si="447"/>
        <v>32.803747207896151</v>
      </c>
      <c r="H5740" s="195">
        <f t="shared" ca="1" si="448"/>
        <v>25.371462602463453</v>
      </c>
      <c r="O5740" s="154"/>
      <c r="P5740" s="154"/>
    </row>
    <row r="5741" spans="3:16" hidden="1" outlineLevel="2">
      <c r="C5741" s="179">
        <v>5717</v>
      </c>
      <c r="D5741" s="195">
        <f t="shared" ca="1" si="449"/>
        <v>-0.33418598279296452</v>
      </c>
      <c r="E5741" s="195">
        <f t="shared" ca="1" si="445"/>
        <v>228.70753039427029</v>
      </c>
      <c r="F5741" s="195">
        <f t="shared" ca="1" si="446"/>
        <v>236.03286235383717</v>
      </c>
      <c r="G5741" s="195">
        <f t="shared" ca="1" si="447"/>
        <v>0</v>
      </c>
      <c r="H5741" s="195">
        <f t="shared" ca="1" si="448"/>
        <v>0</v>
      </c>
      <c r="O5741" s="154"/>
      <c r="P5741" s="154"/>
    </row>
    <row r="5742" spans="3:16" hidden="1" outlineLevel="2">
      <c r="C5742" s="179">
        <v>5718</v>
      </c>
      <c r="D5742" s="195">
        <f t="shared" ca="1" si="449"/>
        <v>-0.47560452690914101</v>
      </c>
      <c r="E5742" s="195">
        <f t="shared" ca="1" si="445"/>
        <v>221.71042856829425</v>
      </c>
      <c r="F5742" s="195">
        <f t="shared" ca="1" si="446"/>
        <v>230.76754190160597</v>
      </c>
      <c r="G5742" s="195">
        <f t="shared" ca="1" si="447"/>
        <v>0</v>
      </c>
      <c r="H5742" s="195">
        <f t="shared" ca="1" si="448"/>
        <v>0</v>
      </c>
      <c r="O5742" s="154"/>
      <c r="P5742" s="154"/>
    </row>
    <row r="5743" spans="3:16" hidden="1" outlineLevel="2">
      <c r="C5743" s="179">
        <v>5719</v>
      </c>
      <c r="D5743" s="195">
        <f t="shared" ca="1" si="449"/>
        <v>-0.4856881129571764</v>
      </c>
      <c r="E5743" s="195">
        <f t="shared" ca="1" si="445"/>
        <v>221.21976795964733</v>
      </c>
      <c r="F5743" s="195">
        <f t="shared" ca="1" si="446"/>
        <v>230.39662543676926</v>
      </c>
      <c r="G5743" s="195">
        <f t="shared" ca="1" si="447"/>
        <v>0</v>
      </c>
      <c r="H5743" s="195">
        <f t="shared" ca="1" si="448"/>
        <v>0</v>
      </c>
      <c r="O5743" s="154"/>
      <c r="P5743" s="154"/>
    </row>
    <row r="5744" spans="3:16" hidden="1" outlineLevel="2">
      <c r="C5744" s="179">
        <v>5720</v>
      </c>
      <c r="D5744" s="195">
        <f t="shared" ca="1" si="449"/>
        <v>3.2885551150840631E-2</v>
      </c>
      <c r="E5744" s="195">
        <f t="shared" ca="1" si="445"/>
        <v>247.91734451041404</v>
      </c>
      <c r="F5744" s="195">
        <f t="shared" ca="1" si="446"/>
        <v>250.26717751726713</v>
      </c>
      <c r="G5744" s="195">
        <f t="shared" ca="1" si="447"/>
        <v>0</v>
      </c>
      <c r="H5744" s="195">
        <f t="shared" ca="1" si="448"/>
        <v>0.26717751726712891</v>
      </c>
      <c r="O5744" s="154"/>
      <c r="P5744" s="154"/>
    </row>
    <row r="5745" spans="3:16" hidden="1" outlineLevel="2">
      <c r="C5745" s="179">
        <v>5721</v>
      </c>
      <c r="D5745" s="195">
        <f t="shared" ca="1" si="449"/>
        <v>0.68044886672379523</v>
      </c>
      <c r="E5745" s="195">
        <f t="shared" ca="1" si="445"/>
        <v>285.82371002363772</v>
      </c>
      <c r="F5745" s="195">
        <f t="shared" ca="1" si="446"/>
        <v>277.50341313336156</v>
      </c>
      <c r="G5745" s="195">
        <f t="shared" ca="1" si="447"/>
        <v>35.823710023637716</v>
      </c>
      <c r="H5745" s="195">
        <f t="shared" ca="1" si="448"/>
        <v>27.503413133361562</v>
      </c>
      <c r="O5745" s="154"/>
      <c r="P5745" s="154"/>
    </row>
    <row r="5746" spans="3:16" hidden="1" outlineLevel="2">
      <c r="C5746" s="179">
        <v>5722</v>
      </c>
      <c r="D5746" s="195">
        <f t="shared" ca="1" si="449"/>
        <v>2.2195590914721666</v>
      </c>
      <c r="E5746" s="195">
        <f t="shared" ca="1" si="445"/>
        <v>400.8317989693507</v>
      </c>
      <c r="F5746" s="195">
        <f t="shared" ca="1" si="446"/>
        <v>354.73239321271518</v>
      </c>
      <c r="G5746" s="195">
        <f t="shared" ca="1" si="447"/>
        <v>150.8317989693507</v>
      </c>
      <c r="H5746" s="195">
        <f t="shared" ca="1" si="448"/>
        <v>104.73239321271518</v>
      </c>
      <c r="O5746" s="154"/>
      <c r="P5746" s="154"/>
    </row>
    <row r="5747" spans="3:16" hidden="1" outlineLevel="2">
      <c r="C5747" s="179">
        <v>5723</v>
      </c>
      <c r="D5747" s="195">
        <f t="shared" ca="1" si="449"/>
        <v>1.9953383419895518</v>
      </c>
      <c r="E5747" s="195">
        <f t="shared" ca="1" si="445"/>
        <v>381.56341752757731</v>
      </c>
      <c r="F5747" s="195">
        <f t="shared" ca="1" si="446"/>
        <v>342.26808395860513</v>
      </c>
      <c r="G5747" s="195">
        <f t="shared" ca="1" si="447"/>
        <v>131.56341752757731</v>
      </c>
      <c r="H5747" s="195">
        <f t="shared" ca="1" si="448"/>
        <v>92.268083958605132</v>
      </c>
      <c r="O5747" s="154"/>
      <c r="P5747" s="154"/>
    </row>
    <row r="5748" spans="3:16" hidden="1" outlineLevel="2">
      <c r="C5748" s="179">
        <v>5724</v>
      </c>
      <c r="D5748" s="195">
        <f t="shared" ca="1" si="449"/>
        <v>0.42406821308465947</v>
      </c>
      <c r="E5748" s="195">
        <f t="shared" ca="1" si="445"/>
        <v>270.16810337380531</v>
      </c>
      <c r="F5748" s="195">
        <f t="shared" ca="1" si="446"/>
        <v>266.38255721522978</v>
      </c>
      <c r="G5748" s="195">
        <f t="shared" ca="1" si="447"/>
        <v>20.168103373805309</v>
      </c>
      <c r="H5748" s="195">
        <f t="shared" ca="1" si="448"/>
        <v>16.382557215229781</v>
      </c>
      <c r="O5748" s="154"/>
      <c r="P5748" s="154"/>
    </row>
    <row r="5749" spans="3:16" hidden="1" outlineLevel="2">
      <c r="C5749" s="179">
        <v>5725</v>
      </c>
      <c r="D5749" s="195">
        <f t="shared" ca="1" si="449"/>
        <v>-1.2750205325056021</v>
      </c>
      <c r="E5749" s="195">
        <f t="shared" ca="1" si="445"/>
        <v>185.99651116012285</v>
      </c>
      <c r="F5749" s="195">
        <f t="shared" ca="1" si="446"/>
        <v>203.13728513978708</v>
      </c>
      <c r="G5749" s="195">
        <f t="shared" ca="1" si="447"/>
        <v>0</v>
      </c>
      <c r="H5749" s="195">
        <f t="shared" ca="1" si="448"/>
        <v>0</v>
      </c>
      <c r="O5749" s="154"/>
      <c r="P5749" s="154"/>
    </row>
    <row r="5750" spans="3:16" hidden="1" outlineLevel="2">
      <c r="C5750" s="179">
        <v>5726</v>
      </c>
      <c r="D5750" s="195">
        <f t="shared" ca="1" si="449"/>
        <v>0.37660677149942012</v>
      </c>
      <c r="E5750" s="195">
        <f t="shared" ca="1" si="445"/>
        <v>267.36542269690267</v>
      </c>
      <c r="F5750" s="195">
        <f t="shared" ca="1" si="446"/>
        <v>264.37328270955544</v>
      </c>
      <c r="G5750" s="195">
        <f t="shared" ca="1" si="447"/>
        <v>17.365422696902669</v>
      </c>
      <c r="H5750" s="195">
        <f t="shared" ca="1" si="448"/>
        <v>14.37328270955544</v>
      </c>
      <c r="O5750" s="154"/>
      <c r="P5750" s="154"/>
    </row>
    <row r="5751" spans="3:16" hidden="1" outlineLevel="2">
      <c r="C5751" s="179">
        <v>5727</v>
      </c>
      <c r="D5751" s="195">
        <f t="shared" ca="1" si="449"/>
        <v>1.0865439249753015</v>
      </c>
      <c r="E5751" s="195">
        <f t="shared" ca="1" si="445"/>
        <v>312.49881515907589</v>
      </c>
      <c r="F5751" s="195">
        <f t="shared" ca="1" si="446"/>
        <v>296.07611713789657</v>
      </c>
      <c r="G5751" s="195">
        <f t="shared" ca="1" si="447"/>
        <v>62.498815159075889</v>
      </c>
      <c r="H5751" s="195">
        <f t="shared" ca="1" si="448"/>
        <v>46.076117137896574</v>
      </c>
      <c r="O5751" s="154"/>
      <c r="P5751" s="154"/>
    </row>
    <row r="5752" spans="3:16" hidden="1" outlineLevel="2">
      <c r="C5752" s="179">
        <v>5728</v>
      </c>
      <c r="D5752" s="195">
        <f t="shared" ca="1" si="449"/>
        <v>-0.14012968338971679</v>
      </c>
      <c r="E5752" s="195">
        <f t="shared" ca="1" si="445"/>
        <v>238.66985590250925</v>
      </c>
      <c r="F5752" s="195">
        <f t="shared" ca="1" si="446"/>
        <v>243.45408557355299</v>
      </c>
      <c r="G5752" s="195">
        <f t="shared" ca="1" si="447"/>
        <v>0</v>
      </c>
      <c r="H5752" s="195">
        <f t="shared" ca="1" si="448"/>
        <v>0</v>
      </c>
      <c r="O5752" s="154"/>
      <c r="P5752" s="154"/>
    </row>
    <row r="5753" spans="3:16" hidden="1" outlineLevel="2">
      <c r="C5753" s="179">
        <v>5729</v>
      </c>
      <c r="D5753" s="195">
        <f t="shared" ca="1" si="449"/>
        <v>-0.24888733592275494</v>
      </c>
      <c r="E5753" s="195">
        <f t="shared" ca="1" si="445"/>
        <v>233.03425930206802</v>
      </c>
      <c r="F5753" s="195">
        <f t="shared" ca="1" si="446"/>
        <v>239.26662716054298</v>
      </c>
      <c r="G5753" s="195">
        <f t="shared" ca="1" si="447"/>
        <v>0</v>
      </c>
      <c r="H5753" s="195">
        <f t="shared" ca="1" si="448"/>
        <v>0</v>
      </c>
      <c r="O5753" s="154"/>
      <c r="P5753" s="154"/>
    </row>
    <row r="5754" spans="3:16" hidden="1" outlineLevel="2">
      <c r="C5754" s="179">
        <v>5730</v>
      </c>
      <c r="D5754" s="195">
        <f t="shared" ca="1" si="449"/>
        <v>1.993853767830378</v>
      </c>
      <c r="E5754" s="195">
        <f t="shared" ca="1" si="445"/>
        <v>381.43897785277647</v>
      </c>
      <c r="F5754" s="195">
        <f t="shared" ca="1" si="446"/>
        <v>342.18703405327227</v>
      </c>
      <c r="G5754" s="195">
        <f t="shared" ca="1" si="447"/>
        <v>131.43897785277647</v>
      </c>
      <c r="H5754" s="195">
        <f t="shared" ca="1" si="448"/>
        <v>92.187034053272271</v>
      </c>
      <c r="O5754" s="154"/>
      <c r="P5754" s="154"/>
    </row>
    <row r="5755" spans="3:16" hidden="1" outlineLevel="2">
      <c r="C5755" s="179">
        <v>5731</v>
      </c>
      <c r="D5755" s="195">
        <f t="shared" ca="1" si="449"/>
        <v>1.0620754003856134</v>
      </c>
      <c r="E5755" s="195">
        <f t="shared" ca="1" si="445"/>
        <v>310.82329236507525</v>
      </c>
      <c r="F5755" s="195">
        <f t="shared" ca="1" si="446"/>
        <v>294.92266531563558</v>
      </c>
      <c r="G5755" s="195">
        <f t="shared" ca="1" si="447"/>
        <v>60.823292365075247</v>
      </c>
      <c r="H5755" s="195">
        <f t="shared" ca="1" si="448"/>
        <v>44.922665315635584</v>
      </c>
      <c r="O5755" s="154"/>
      <c r="P5755" s="154"/>
    </row>
    <row r="5756" spans="3:16" hidden="1" outlineLevel="2">
      <c r="C5756" s="179">
        <v>5732</v>
      </c>
      <c r="D5756" s="195">
        <f t="shared" ca="1" si="449"/>
        <v>-0.63740458702937308</v>
      </c>
      <c r="E5756" s="195">
        <f t="shared" ca="1" si="445"/>
        <v>213.96707391271636</v>
      </c>
      <c r="F5756" s="195">
        <f t="shared" ca="1" si="446"/>
        <v>224.88728654476682</v>
      </c>
      <c r="G5756" s="195">
        <f t="shared" ca="1" si="447"/>
        <v>0</v>
      </c>
      <c r="H5756" s="195">
        <f t="shared" ca="1" si="448"/>
        <v>0</v>
      </c>
      <c r="O5756" s="154"/>
      <c r="P5756" s="154"/>
    </row>
    <row r="5757" spans="3:16" hidden="1" outlineLevel="2">
      <c r="C5757" s="179">
        <v>5733</v>
      </c>
      <c r="D5757" s="195">
        <f t="shared" ca="1" si="449"/>
        <v>3.1089177109277761</v>
      </c>
      <c r="E5757" s="195">
        <f t="shared" ca="1" si="445"/>
        <v>487.33312639357791</v>
      </c>
      <c r="F5757" s="195">
        <f t="shared" ca="1" si="446"/>
        <v>408.80606135979161</v>
      </c>
      <c r="G5757" s="195">
        <f t="shared" ca="1" si="447"/>
        <v>237.33312639357791</v>
      </c>
      <c r="H5757" s="195">
        <f t="shared" ca="1" si="448"/>
        <v>158.80606135979161</v>
      </c>
      <c r="O5757" s="154"/>
      <c r="P5757" s="154"/>
    </row>
    <row r="5758" spans="3:16" hidden="1" outlineLevel="2">
      <c r="C5758" s="179">
        <v>5734</v>
      </c>
      <c r="D5758" s="195">
        <f t="shared" ca="1" si="449"/>
        <v>-0.71109447584760488</v>
      </c>
      <c r="E5758" s="195">
        <f t="shared" ca="1" si="445"/>
        <v>210.53066475033017</v>
      </c>
      <c r="F5758" s="195">
        <f t="shared" ca="1" si="446"/>
        <v>222.25908748797966</v>
      </c>
      <c r="G5758" s="195">
        <f t="shared" ca="1" si="447"/>
        <v>0</v>
      </c>
      <c r="H5758" s="195">
        <f t="shared" ca="1" si="448"/>
        <v>0</v>
      </c>
      <c r="O5758" s="154"/>
      <c r="P5758" s="154"/>
    </row>
    <row r="5759" spans="3:16" hidden="1" outlineLevel="2">
      <c r="C5759" s="179">
        <v>5735</v>
      </c>
      <c r="D5759" s="195">
        <f t="shared" ca="1" si="449"/>
        <v>-0.29912031979238657</v>
      </c>
      <c r="E5759" s="195">
        <f t="shared" ca="1" si="445"/>
        <v>230.47640752751911</v>
      </c>
      <c r="F5759" s="195">
        <f t="shared" ca="1" si="446"/>
        <v>237.35691556778227</v>
      </c>
      <c r="G5759" s="195">
        <f t="shared" ca="1" si="447"/>
        <v>0</v>
      </c>
      <c r="H5759" s="195">
        <f t="shared" ca="1" si="448"/>
        <v>0</v>
      </c>
      <c r="O5759" s="154"/>
      <c r="P5759" s="154"/>
    </row>
    <row r="5760" spans="3:16" hidden="1" outlineLevel="2">
      <c r="C5760" s="179">
        <v>5736</v>
      </c>
      <c r="D5760" s="195">
        <f t="shared" ca="1" si="449"/>
        <v>-0.92099144100255426</v>
      </c>
      <c r="E5760" s="195">
        <f t="shared" ca="1" si="445"/>
        <v>201.04196392546362</v>
      </c>
      <c r="F5760" s="195">
        <f t="shared" ca="1" si="446"/>
        <v>214.94010716757759</v>
      </c>
      <c r="G5760" s="195">
        <f t="shared" ca="1" si="447"/>
        <v>0</v>
      </c>
      <c r="H5760" s="195">
        <f t="shared" ca="1" si="448"/>
        <v>0</v>
      </c>
      <c r="O5760" s="154"/>
      <c r="P5760" s="154"/>
    </row>
    <row r="5761" spans="3:16" hidden="1" outlineLevel="2">
      <c r="C5761" s="179">
        <v>5737</v>
      </c>
      <c r="D5761" s="195">
        <f t="shared" ca="1" si="449"/>
        <v>-1.0232137996526001</v>
      </c>
      <c r="E5761" s="195">
        <f t="shared" ca="1" si="445"/>
        <v>196.57692019352865</v>
      </c>
      <c r="F5761" s="195">
        <f t="shared" ca="1" si="446"/>
        <v>211.46344311408177</v>
      </c>
      <c r="G5761" s="195">
        <f t="shared" ca="1" si="447"/>
        <v>0</v>
      </c>
      <c r="H5761" s="195">
        <f t="shared" ca="1" si="448"/>
        <v>0</v>
      </c>
      <c r="O5761" s="154"/>
      <c r="P5761" s="154"/>
    </row>
    <row r="5762" spans="3:16" hidden="1" outlineLevel="2">
      <c r="C5762" s="179">
        <v>5738</v>
      </c>
      <c r="D5762" s="195">
        <f t="shared" ca="1" si="449"/>
        <v>0.21310318499620201</v>
      </c>
      <c r="E5762" s="195">
        <f t="shared" ca="1" si="445"/>
        <v>257.93098364817035</v>
      </c>
      <c r="F5762" s="195">
        <f t="shared" ca="1" si="446"/>
        <v>257.56670395073149</v>
      </c>
      <c r="G5762" s="195">
        <f t="shared" ca="1" si="447"/>
        <v>7.9309836481703542</v>
      </c>
      <c r="H5762" s="195">
        <f t="shared" ca="1" si="448"/>
        <v>7.5667039507314939</v>
      </c>
      <c r="O5762" s="154"/>
      <c r="P5762" s="154"/>
    </row>
    <row r="5763" spans="3:16" hidden="1" outlineLevel="2">
      <c r="C5763" s="179">
        <v>5739</v>
      </c>
      <c r="D5763" s="195">
        <f t="shared" ca="1" si="449"/>
        <v>-1.4826637381955856</v>
      </c>
      <c r="E5763" s="195">
        <f t="shared" ca="1" si="445"/>
        <v>177.70154798999167</v>
      </c>
      <c r="F5763" s="195">
        <f t="shared" ca="1" si="446"/>
        <v>196.51862774170638</v>
      </c>
      <c r="G5763" s="195">
        <f t="shared" ca="1" si="447"/>
        <v>0</v>
      </c>
      <c r="H5763" s="195">
        <f t="shared" ca="1" si="448"/>
        <v>0</v>
      </c>
      <c r="O5763" s="154"/>
      <c r="P5763" s="154"/>
    </row>
    <row r="5764" spans="3:16" hidden="1" outlineLevel="2">
      <c r="C5764" s="179">
        <v>5740</v>
      </c>
      <c r="D5764" s="195">
        <f t="shared" ca="1" si="449"/>
        <v>-3.6350075833138075E-2</v>
      </c>
      <c r="E5764" s="195">
        <f t="shared" ca="1" si="445"/>
        <v>244.17452814302629</v>
      </c>
      <c r="F5764" s="195">
        <f t="shared" ca="1" si="446"/>
        <v>247.51818864792767</v>
      </c>
      <c r="G5764" s="195">
        <f t="shared" ca="1" si="447"/>
        <v>0</v>
      </c>
      <c r="H5764" s="195">
        <f t="shared" ca="1" si="448"/>
        <v>0</v>
      </c>
      <c r="O5764" s="154"/>
      <c r="P5764" s="154"/>
    </row>
    <row r="5765" spans="3:16" hidden="1" outlineLevel="2">
      <c r="C5765" s="179">
        <v>5741</v>
      </c>
      <c r="D5765" s="195">
        <f t="shared" ca="1" si="449"/>
        <v>-1.050074189259351</v>
      </c>
      <c r="E5765" s="195">
        <f t="shared" ca="1" si="445"/>
        <v>195.42020881802156</v>
      </c>
      <c r="F5765" s="195">
        <f t="shared" ca="1" si="446"/>
        <v>210.55926683958745</v>
      </c>
      <c r="G5765" s="195">
        <f t="shared" ca="1" si="447"/>
        <v>0</v>
      </c>
      <c r="H5765" s="195">
        <f t="shared" ca="1" si="448"/>
        <v>0</v>
      </c>
      <c r="O5765" s="154"/>
      <c r="P5765" s="154"/>
    </row>
    <row r="5766" spans="3:16" hidden="1" outlineLevel="2">
      <c r="C5766" s="179">
        <v>5742</v>
      </c>
      <c r="D5766" s="195">
        <f t="shared" ca="1" si="449"/>
        <v>1.6161066585470232</v>
      </c>
      <c r="E5766" s="195">
        <f t="shared" ca="1" si="445"/>
        <v>351.0588658682783</v>
      </c>
      <c r="F5766" s="195">
        <f t="shared" ca="1" si="446"/>
        <v>322.17549349951372</v>
      </c>
      <c r="G5766" s="195">
        <f t="shared" ca="1" si="447"/>
        <v>101.0588658682783</v>
      </c>
      <c r="H5766" s="195">
        <f t="shared" ca="1" si="448"/>
        <v>72.175493499513721</v>
      </c>
      <c r="O5766" s="154"/>
      <c r="P5766" s="154"/>
    </row>
    <row r="5767" spans="3:16" hidden="1" outlineLevel="2">
      <c r="C5767" s="179">
        <v>5743</v>
      </c>
      <c r="D5767" s="195">
        <f t="shared" ca="1" si="449"/>
        <v>1.1068945856915904</v>
      </c>
      <c r="E5767" s="195">
        <f t="shared" ca="1" si="445"/>
        <v>313.89923824929753</v>
      </c>
      <c r="F5767" s="195">
        <f t="shared" ca="1" si="446"/>
        <v>297.03888743935443</v>
      </c>
      <c r="G5767" s="195">
        <f t="shared" ca="1" si="447"/>
        <v>63.899238249297525</v>
      </c>
      <c r="H5767" s="195">
        <f t="shared" ca="1" si="448"/>
        <v>47.038887439354426</v>
      </c>
      <c r="O5767" s="154"/>
      <c r="P5767" s="154"/>
    </row>
    <row r="5768" spans="3:16" hidden="1" outlineLevel="2">
      <c r="C5768" s="179">
        <v>5744</v>
      </c>
      <c r="D5768" s="195">
        <f t="shared" ca="1" si="449"/>
        <v>1.0770383500595357</v>
      </c>
      <c r="E5768" s="195">
        <f t="shared" ca="1" si="445"/>
        <v>311.84683497757237</v>
      </c>
      <c r="F5768" s="195">
        <f t="shared" ca="1" si="446"/>
        <v>295.62748729200337</v>
      </c>
      <c r="G5768" s="195">
        <f t="shared" ca="1" si="447"/>
        <v>61.846834977572371</v>
      </c>
      <c r="H5768" s="195">
        <f t="shared" ca="1" si="448"/>
        <v>45.627487292003366</v>
      </c>
      <c r="O5768" s="154"/>
      <c r="P5768" s="154"/>
    </row>
    <row r="5769" spans="3:16" hidden="1" outlineLevel="2">
      <c r="C5769" s="179">
        <v>5745</v>
      </c>
      <c r="D5769" s="195">
        <f t="shared" ca="1" si="449"/>
        <v>1.6463281947293897</v>
      </c>
      <c r="E5769" s="195">
        <f t="shared" ca="1" si="445"/>
        <v>353.39770438574334</v>
      </c>
      <c r="F5769" s="195">
        <f t="shared" ca="1" si="446"/>
        <v>323.73250564284029</v>
      </c>
      <c r="G5769" s="195">
        <f t="shared" ca="1" si="447"/>
        <v>103.39770438574334</v>
      </c>
      <c r="H5769" s="195">
        <f t="shared" ca="1" si="448"/>
        <v>73.732505642840295</v>
      </c>
      <c r="O5769" s="154"/>
      <c r="P5769" s="154"/>
    </row>
    <row r="5770" spans="3:16" hidden="1" outlineLevel="2">
      <c r="C5770" s="179">
        <v>5746</v>
      </c>
      <c r="D5770" s="195">
        <f t="shared" ca="1" si="449"/>
        <v>0.11009240938915087</v>
      </c>
      <c r="E5770" s="195">
        <f t="shared" ca="1" si="445"/>
        <v>252.15877796336974</v>
      </c>
      <c r="F5770" s="195">
        <f t="shared" ca="1" si="446"/>
        <v>253.36868389354348</v>
      </c>
      <c r="G5770" s="195">
        <f t="shared" ca="1" si="447"/>
        <v>2.1587779633697437</v>
      </c>
      <c r="H5770" s="195">
        <f t="shared" ca="1" si="448"/>
        <v>3.3686838935434764</v>
      </c>
      <c r="O5770" s="154"/>
      <c r="P5770" s="154"/>
    </row>
    <row r="5771" spans="3:16" hidden="1" outlineLevel="2">
      <c r="C5771" s="179">
        <v>5747</v>
      </c>
      <c r="D5771" s="195">
        <f t="shared" ca="1" si="449"/>
        <v>-0.95922383456190063</v>
      </c>
      <c r="E5771" s="195">
        <f t="shared" ca="1" si="445"/>
        <v>199.36023319826884</v>
      </c>
      <c r="F5771" s="195">
        <f t="shared" ca="1" si="446"/>
        <v>213.63315151055468</v>
      </c>
      <c r="G5771" s="195">
        <f t="shared" ca="1" si="447"/>
        <v>0</v>
      </c>
      <c r="H5771" s="195">
        <f t="shared" ca="1" si="448"/>
        <v>0</v>
      </c>
      <c r="O5771" s="154"/>
      <c r="P5771" s="154"/>
    </row>
    <row r="5772" spans="3:16" hidden="1" outlineLevel="2">
      <c r="C5772" s="179">
        <v>5748</v>
      </c>
      <c r="D5772" s="195">
        <f t="shared" ca="1" si="449"/>
        <v>-1.6686022136139536</v>
      </c>
      <c r="E5772" s="195">
        <f t="shared" ca="1" si="445"/>
        <v>170.58809443336852</v>
      </c>
      <c r="F5772" s="195">
        <f t="shared" ca="1" si="446"/>
        <v>190.77503735962625</v>
      </c>
      <c r="G5772" s="195">
        <f t="shared" ca="1" si="447"/>
        <v>0</v>
      </c>
      <c r="H5772" s="195">
        <f t="shared" ca="1" si="448"/>
        <v>0</v>
      </c>
      <c r="O5772" s="154"/>
      <c r="P5772" s="154"/>
    </row>
    <row r="5773" spans="3:16" hidden="1" outlineLevel="2">
      <c r="C5773" s="179">
        <v>5749</v>
      </c>
      <c r="D5773" s="195">
        <f t="shared" ca="1" si="449"/>
        <v>0.84953947822094145</v>
      </c>
      <c r="E5773" s="195">
        <f t="shared" ca="1" si="445"/>
        <v>296.64231381324129</v>
      </c>
      <c r="F5773" s="195">
        <f t="shared" ca="1" si="446"/>
        <v>285.0908325156571</v>
      </c>
      <c r="G5773" s="195">
        <f t="shared" ca="1" si="447"/>
        <v>46.642313813241287</v>
      </c>
      <c r="H5773" s="195">
        <f t="shared" ca="1" si="448"/>
        <v>35.090832515657098</v>
      </c>
      <c r="O5773" s="154"/>
      <c r="P5773" s="154"/>
    </row>
    <row r="5774" spans="3:16" hidden="1" outlineLevel="2">
      <c r="C5774" s="179">
        <v>5750</v>
      </c>
      <c r="D5774" s="195">
        <f t="shared" ca="1" si="449"/>
        <v>0.60555130993535999</v>
      </c>
      <c r="E5774" s="195">
        <f t="shared" ca="1" si="445"/>
        <v>281.15863684541978</v>
      </c>
      <c r="F5774" s="195">
        <f t="shared" ca="1" si="446"/>
        <v>274.2074702477048</v>
      </c>
      <c r="G5774" s="195">
        <f t="shared" ca="1" si="447"/>
        <v>31.158636845419778</v>
      </c>
      <c r="H5774" s="195">
        <f t="shared" ca="1" si="448"/>
        <v>24.207470247704805</v>
      </c>
      <c r="O5774" s="154"/>
      <c r="P5774" s="154"/>
    </row>
    <row r="5775" spans="3:16" hidden="1" outlineLevel="2">
      <c r="C5775" s="179">
        <v>5751</v>
      </c>
      <c r="D5775" s="195">
        <f t="shared" ca="1" si="449"/>
        <v>-0.50613641947886967</v>
      </c>
      <c r="E5775" s="195">
        <f t="shared" ca="1" si="445"/>
        <v>220.22809810612361</v>
      </c>
      <c r="F5775" s="195">
        <f t="shared" ca="1" si="446"/>
        <v>229.64628052570166</v>
      </c>
      <c r="G5775" s="195">
        <f t="shared" ca="1" si="447"/>
        <v>0</v>
      </c>
      <c r="H5775" s="195">
        <f t="shared" ca="1" si="448"/>
        <v>0</v>
      </c>
      <c r="O5775" s="154"/>
      <c r="P5775" s="154"/>
    </row>
    <row r="5776" spans="3:16" hidden="1" outlineLevel="2">
      <c r="C5776" s="179">
        <v>5752</v>
      </c>
      <c r="D5776" s="195">
        <f t="shared" ca="1" si="449"/>
        <v>-5.3456899980790611E-2</v>
      </c>
      <c r="E5776" s="195">
        <f t="shared" ca="1" si="445"/>
        <v>243.25848717978405</v>
      </c>
      <c r="F5776" s="195">
        <f t="shared" ca="1" si="446"/>
        <v>246.84363004627949</v>
      </c>
      <c r="G5776" s="195">
        <f t="shared" ca="1" si="447"/>
        <v>0</v>
      </c>
      <c r="H5776" s="195">
        <f t="shared" ca="1" si="448"/>
        <v>0</v>
      </c>
      <c r="O5776" s="154"/>
      <c r="P5776" s="154"/>
    </row>
    <row r="5777" spans="3:16" hidden="1" outlineLevel="2">
      <c r="C5777" s="179">
        <v>5753</v>
      </c>
      <c r="D5777" s="195">
        <f t="shared" ca="1" si="449"/>
        <v>0.8407406512524519</v>
      </c>
      <c r="E5777" s="195">
        <f t="shared" ca="1" si="445"/>
        <v>296.06938691040227</v>
      </c>
      <c r="F5777" s="195">
        <f t="shared" ca="1" si="446"/>
        <v>284.69094402680327</v>
      </c>
      <c r="G5777" s="195">
        <f t="shared" ca="1" si="447"/>
        <v>46.069386910402272</v>
      </c>
      <c r="H5777" s="195">
        <f t="shared" ca="1" si="448"/>
        <v>34.690944026803265</v>
      </c>
      <c r="O5777" s="154"/>
      <c r="P5777" s="154"/>
    </row>
    <row r="5778" spans="3:16" hidden="1" outlineLevel="2">
      <c r="C5778" s="179">
        <v>5754</v>
      </c>
      <c r="D5778" s="195">
        <f t="shared" ca="1" si="449"/>
        <v>-0.73847416648329267</v>
      </c>
      <c r="E5778" s="195">
        <f t="shared" ca="1" si="445"/>
        <v>209.2679672547298</v>
      </c>
      <c r="F5778" s="195">
        <f t="shared" ca="1" si="446"/>
        <v>221.2904180727314</v>
      </c>
      <c r="G5778" s="195">
        <f t="shared" ca="1" si="447"/>
        <v>0</v>
      </c>
      <c r="H5778" s="195">
        <f t="shared" ca="1" si="448"/>
        <v>0</v>
      </c>
      <c r="O5778" s="154"/>
      <c r="P5778" s="154"/>
    </row>
    <row r="5779" spans="3:16" hidden="1" outlineLevel="2">
      <c r="C5779" s="179">
        <v>5755</v>
      </c>
      <c r="D5779" s="195">
        <f t="shared" ca="1" si="449"/>
        <v>-0.45657252310336399</v>
      </c>
      <c r="E5779" s="195">
        <f t="shared" ca="1" si="445"/>
        <v>222.6394806309896</v>
      </c>
      <c r="F5779" s="195">
        <f t="shared" ca="1" si="446"/>
        <v>231.46924651389969</v>
      </c>
      <c r="G5779" s="195">
        <f t="shared" ca="1" si="447"/>
        <v>0</v>
      </c>
      <c r="H5779" s="195">
        <f t="shared" ca="1" si="448"/>
        <v>0</v>
      </c>
      <c r="O5779" s="154"/>
      <c r="P5779" s="154"/>
    </row>
    <row r="5780" spans="3:16" hidden="1" outlineLevel="2">
      <c r="C5780" s="179">
        <v>5756</v>
      </c>
      <c r="D5780" s="195">
        <f t="shared" ca="1" si="449"/>
        <v>-0.4357697076130721</v>
      </c>
      <c r="E5780" s="195">
        <f t="shared" ca="1" si="445"/>
        <v>223.65942916979387</v>
      </c>
      <c r="F5780" s="195">
        <f t="shared" ca="1" si="446"/>
        <v>232.23868141434761</v>
      </c>
      <c r="G5780" s="195">
        <f t="shared" ca="1" si="447"/>
        <v>0</v>
      </c>
      <c r="H5780" s="195">
        <f t="shared" ca="1" si="448"/>
        <v>0</v>
      </c>
      <c r="O5780" s="154"/>
      <c r="P5780" s="154"/>
    </row>
    <row r="5781" spans="3:16" hidden="1" outlineLevel="2">
      <c r="C5781" s="179">
        <v>5757</v>
      </c>
      <c r="D5781" s="195">
        <f t="shared" ca="1" si="449"/>
        <v>-0.34714314318997253</v>
      </c>
      <c r="E5781" s="195">
        <f t="shared" ca="1" si="445"/>
        <v>228.05735082250268</v>
      </c>
      <c r="F5781" s="195">
        <f t="shared" ca="1" si="446"/>
        <v>235.54548070337356</v>
      </c>
      <c r="G5781" s="195">
        <f t="shared" ca="1" si="447"/>
        <v>0</v>
      </c>
      <c r="H5781" s="195">
        <f t="shared" ca="1" si="448"/>
        <v>0</v>
      </c>
      <c r="O5781" s="154"/>
      <c r="P5781" s="154"/>
    </row>
    <row r="5782" spans="3:16" hidden="1" outlineLevel="2">
      <c r="C5782" s="179">
        <v>5758</v>
      </c>
      <c r="D5782" s="195">
        <f t="shared" ca="1" si="449"/>
        <v>-0.57803265227079148</v>
      </c>
      <c r="E5782" s="195">
        <f t="shared" ca="1" si="445"/>
        <v>216.77654761404315</v>
      </c>
      <c r="F5782" s="195">
        <f t="shared" ca="1" si="446"/>
        <v>227.02741611490151</v>
      </c>
      <c r="G5782" s="195">
        <f t="shared" ca="1" si="447"/>
        <v>0</v>
      </c>
      <c r="H5782" s="195">
        <f t="shared" ca="1" si="448"/>
        <v>0</v>
      </c>
      <c r="O5782" s="154"/>
      <c r="P5782" s="154"/>
    </row>
    <row r="5783" spans="3:16" hidden="1" outlineLevel="2">
      <c r="C5783" s="179">
        <v>5759</v>
      </c>
      <c r="D5783" s="195">
        <f t="shared" ca="1" si="449"/>
        <v>-0.58289962631451686</v>
      </c>
      <c r="E5783" s="195">
        <f t="shared" ca="1" si="445"/>
        <v>216.5448613916808</v>
      </c>
      <c r="F5783" s="195">
        <f t="shared" ca="1" si="446"/>
        <v>226.85121672994435</v>
      </c>
      <c r="G5783" s="195">
        <f t="shared" ca="1" si="447"/>
        <v>0</v>
      </c>
      <c r="H5783" s="195">
        <f t="shared" ca="1" si="448"/>
        <v>0</v>
      </c>
      <c r="O5783" s="154"/>
      <c r="P5783" s="154"/>
    </row>
    <row r="5784" spans="3:16" hidden="1" outlineLevel="2">
      <c r="C5784" s="179">
        <v>5760</v>
      </c>
      <c r="D5784" s="195">
        <f t="shared" ca="1" si="449"/>
        <v>1.302127932843536</v>
      </c>
      <c r="E5784" s="195">
        <f t="shared" ca="1" si="445"/>
        <v>327.65717593102983</v>
      </c>
      <c r="F5784" s="195">
        <f t="shared" ca="1" si="446"/>
        <v>306.43576506435824</v>
      </c>
      <c r="G5784" s="195">
        <f t="shared" ca="1" si="447"/>
        <v>77.657175931029826</v>
      </c>
      <c r="H5784" s="195">
        <f t="shared" ca="1" si="448"/>
        <v>56.435765064358236</v>
      </c>
      <c r="O5784" s="154"/>
      <c r="P5784" s="154"/>
    </row>
    <row r="5785" spans="3:16" hidden="1" outlineLevel="2">
      <c r="C5785" s="179">
        <v>5761</v>
      </c>
      <c r="D5785" s="195">
        <f t="shared" ca="1" si="449"/>
        <v>0.93538121558414777</v>
      </c>
      <c r="E5785" s="195">
        <f t="shared" ref="E5785:E5848" ca="1" si="450">$H$9 * EXP(($H$17 - $H$18 - ($H$11^2)/2)*$H$14 + $H$11*SQRT($H$14)*D5785)</f>
        <v>302.29031358139264</v>
      </c>
      <c r="F5785" s="195">
        <f t="shared" ref="F5785:F5848" ca="1" si="451">$H$9 * EXP(($H$17 - $H$18 - ($H$12^2)/2)*$H$14 + $H$12*SQRT($H$14)*D5785)</f>
        <v>289.02175447952965</v>
      </c>
      <c r="G5785" s="195">
        <f t="shared" ref="G5785:G5848" ca="1" si="452">MAX(E5785-$H$16, 0)</f>
        <v>52.290313581392638</v>
      </c>
      <c r="H5785" s="195">
        <f t="shared" ref="H5785:H5848" ca="1" si="453">MAX(F5785-$H$16, 0)</f>
        <v>39.021754479529648</v>
      </c>
      <c r="O5785" s="154"/>
      <c r="P5785" s="154"/>
    </row>
    <row r="5786" spans="3:16" hidden="1" outlineLevel="2">
      <c r="C5786" s="179">
        <v>5762</v>
      </c>
      <c r="D5786" s="195">
        <f t="shared" ref="D5786:D5849" ca="1" si="454">_xlfn.NORM.S.INV(RAND())</f>
        <v>1.2823954367932848</v>
      </c>
      <c r="E5786" s="195">
        <f t="shared" ca="1" si="450"/>
        <v>326.23968050270349</v>
      </c>
      <c r="F5786" s="195">
        <f t="shared" ca="1" si="451"/>
        <v>305.47265983610026</v>
      </c>
      <c r="G5786" s="195">
        <f t="shared" ca="1" si="452"/>
        <v>76.239680502703493</v>
      </c>
      <c r="H5786" s="195">
        <f t="shared" ca="1" si="453"/>
        <v>55.472659836100263</v>
      </c>
      <c r="O5786" s="154"/>
      <c r="P5786" s="154"/>
    </row>
    <row r="5787" spans="3:16" hidden="1" outlineLevel="2">
      <c r="C5787" s="179">
        <v>5763</v>
      </c>
      <c r="D5787" s="195">
        <f t="shared" ca="1" si="454"/>
        <v>-0.41008888897441775</v>
      </c>
      <c r="E5787" s="195">
        <f t="shared" ca="1" si="450"/>
        <v>224.92498983920856</v>
      </c>
      <c r="F5787" s="195">
        <f t="shared" ca="1" si="451"/>
        <v>233.19206785357534</v>
      </c>
      <c r="G5787" s="195">
        <f t="shared" ca="1" si="452"/>
        <v>0</v>
      </c>
      <c r="H5787" s="195">
        <f t="shared" ca="1" si="453"/>
        <v>0</v>
      </c>
      <c r="O5787" s="154"/>
      <c r="P5787" s="154"/>
    </row>
    <row r="5788" spans="3:16" hidden="1" outlineLevel="2">
      <c r="C5788" s="179">
        <v>5764</v>
      </c>
      <c r="D5788" s="195">
        <f t="shared" ca="1" si="454"/>
        <v>-1.4086111609515521</v>
      </c>
      <c r="E5788" s="195">
        <f t="shared" ca="1" si="450"/>
        <v>180.6164928576774</v>
      </c>
      <c r="F5788" s="195">
        <f t="shared" ca="1" si="451"/>
        <v>198.85395267487559</v>
      </c>
      <c r="G5788" s="195">
        <f t="shared" ca="1" si="452"/>
        <v>0</v>
      </c>
      <c r="H5788" s="195">
        <f t="shared" ca="1" si="453"/>
        <v>0</v>
      </c>
      <c r="O5788" s="154"/>
      <c r="P5788" s="154"/>
    </row>
    <row r="5789" spans="3:16" hidden="1" outlineLevel="2">
      <c r="C5789" s="179">
        <v>5765</v>
      </c>
      <c r="D5789" s="195">
        <f t="shared" ca="1" si="454"/>
        <v>0.67228357184316123</v>
      </c>
      <c r="E5789" s="195">
        <f t="shared" ca="1" si="450"/>
        <v>285.31138958629833</v>
      </c>
      <c r="F5789" s="195">
        <f t="shared" ca="1" si="451"/>
        <v>277.14217547616516</v>
      </c>
      <c r="G5789" s="195">
        <f t="shared" ca="1" si="452"/>
        <v>35.311389586298333</v>
      </c>
      <c r="H5789" s="195">
        <f t="shared" ca="1" si="453"/>
        <v>27.142175476165164</v>
      </c>
      <c r="O5789" s="154"/>
      <c r="P5789" s="154"/>
    </row>
    <row r="5790" spans="3:16" hidden="1" outlineLevel="2">
      <c r="C5790" s="179">
        <v>5766</v>
      </c>
      <c r="D5790" s="195">
        <f t="shared" ca="1" si="454"/>
        <v>2.4426827040336359</v>
      </c>
      <c r="E5790" s="195">
        <f t="shared" ca="1" si="450"/>
        <v>420.97171391872229</v>
      </c>
      <c r="F5790" s="195">
        <f t="shared" ca="1" si="451"/>
        <v>367.58627087511849</v>
      </c>
      <c r="G5790" s="195">
        <f t="shared" ca="1" si="452"/>
        <v>170.97171391872229</v>
      </c>
      <c r="H5790" s="195">
        <f t="shared" ca="1" si="453"/>
        <v>117.58627087511849</v>
      </c>
      <c r="O5790" s="154"/>
      <c r="P5790" s="154"/>
    </row>
    <row r="5791" spans="3:16" hidden="1" outlineLevel="2">
      <c r="C5791" s="179">
        <v>5767</v>
      </c>
      <c r="D5791" s="195">
        <f t="shared" ca="1" si="454"/>
        <v>-0.63366205122510755</v>
      </c>
      <c r="E5791" s="195">
        <f t="shared" ca="1" si="450"/>
        <v>214.1430900764247</v>
      </c>
      <c r="F5791" s="195">
        <f t="shared" ca="1" si="451"/>
        <v>225.02159277434652</v>
      </c>
      <c r="G5791" s="195">
        <f t="shared" ca="1" si="452"/>
        <v>0</v>
      </c>
      <c r="H5791" s="195">
        <f t="shared" ca="1" si="453"/>
        <v>0</v>
      </c>
      <c r="O5791" s="154"/>
      <c r="P5791" s="154"/>
    </row>
    <row r="5792" spans="3:16" hidden="1" outlineLevel="2">
      <c r="C5792" s="179">
        <v>5768</v>
      </c>
      <c r="D5792" s="195">
        <f t="shared" ca="1" si="454"/>
        <v>-1.4589784667332402</v>
      </c>
      <c r="E5792" s="195">
        <f t="shared" ca="1" si="450"/>
        <v>178.62872184435687</v>
      </c>
      <c r="F5792" s="195">
        <f t="shared" ca="1" si="451"/>
        <v>197.26256869336834</v>
      </c>
      <c r="G5792" s="195">
        <f t="shared" ca="1" si="452"/>
        <v>0</v>
      </c>
      <c r="H5792" s="195">
        <f t="shared" ca="1" si="453"/>
        <v>0</v>
      </c>
      <c r="O5792" s="154"/>
      <c r="P5792" s="154"/>
    </row>
    <row r="5793" spans="3:16" hidden="1" outlineLevel="2">
      <c r="C5793" s="179">
        <v>5769</v>
      </c>
      <c r="D5793" s="195">
        <f t="shared" ca="1" si="454"/>
        <v>0.39330686400647885</v>
      </c>
      <c r="E5793" s="195">
        <f t="shared" ca="1" si="450"/>
        <v>268.3482612923026</v>
      </c>
      <c r="F5793" s="195">
        <f t="shared" ca="1" si="451"/>
        <v>265.07854508198551</v>
      </c>
      <c r="G5793" s="195">
        <f t="shared" ca="1" si="452"/>
        <v>18.348261292302595</v>
      </c>
      <c r="H5793" s="195">
        <f t="shared" ca="1" si="453"/>
        <v>15.07854508198551</v>
      </c>
      <c r="O5793" s="154"/>
      <c r="P5793" s="154"/>
    </row>
    <row r="5794" spans="3:16" hidden="1" outlineLevel="2">
      <c r="C5794" s="179">
        <v>5770</v>
      </c>
      <c r="D5794" s="195">
        <f t="shared" ca="1" si="454"/>
        <v>-0.22607659397790342</v>
      </c>
      <c r="E5794" s="195">
        <f t="shared" ca="1" si="450"/>
        <v>234.20513023115052</v>
      </c>
      <c r="F5794" s="195">
        <f t="shared" ca="1" si="451"/>
        <v>240.13889046455529</v>
      </c>
      <c r="G5794" s="195">
        <f t="shared" ca="1" si="452"/>
        <v>0</v>
      </c>
      <c r="H5794" s="195">
        <f t="shared" ca="1" si="453"/>
        <v>0</v>
      </c>
      <c r="O5794" s="154"/>
      <c r="P5794" s="154"/>
    </row>
    <row r="5795" spans="3:16" hidden="1" outlineLevel="2">
      <c r="C5795" s="179">
        <v>5771</v>
      </c>
      <c r="D5795" s="195">
        <f t="shared" ca="1" si="454"/>
        <v>2.1055387931196361E-2</v>
      </c>
      <c r="E5795" s="195">
        <f t="shared" ca="1" si="450"/>
        <v>247.27377655103919</v>
      </c>
      <c r="F5795" s="195">
        <f t="shared" ca="1" si="451"/>
        <v>249.79530951771017</v>
      </c>
      <c r="G5795" s="195">
        <f t="shared" ca="1" si="452"/>
        <v>0</v>
      </c>
      <c r="H5795" s="195">
        <f t="shared" ca="1" si="453"/>
        <v>0</v>
      </c>
      <c r="O5795" s="154"/>
      <c r="P5795" s="154"/>
    </row>
    <row r="5796" spans="3:16" hidden="1" outlineLevel="2">
      <c r="C5796" s="179">
        <v>5772</v>
      </c>
      <c r="D5796" s="195">
        <f t="shared" ca="1" si="454"/>
        <v>-5.0219120492430026E-2</v>
      </c>
      <c r="E5796" s="195">
        <f t="shared" ca="1" si="450"/>
        <v>243.43160063453456</v>
      </c>
      <c r="F5796" s="195">
        <f t="shared" ca="1" si="451"/>
        <v>246.97116140715056</v>
      </c>
      <c r="G5796" s="195">
        <f t="shared" ca="1" si="452"/>
        <v>0</v>
      </c>
      <c r="H5796" s="195">
        <f t="shared" ca="1" si="453"/>
        <v>0</v>
      </c>
      <c r="O5796" s="154"/>
      <c r="P5796" s="154"/>
    </row>
    <row r="5797" spans="3:16" hidden="1" outlineLevel="2">
      <c r="C5797" s="179">
        <v>5773</v>
      </c>
      <c r="D5797" s="195">
        <f t="shared" ca="1" si="454"/>
        <v>-0.2972407722956687</v>
      </c>
      <c r="E5797" s="195">
        <f t="shared" ca="1" si="450"/>
        <v>230.57160611995326</v>
      </c>
      <c r="F5797" s="195">
        <f t="shared" ca="1" si="451"/>
        <v>237.42809523333997</v>
      </c>
      <c r="G5797" s="195">
        <f t="shared" ca="1" si="452"/>
        <v>0</v>
      </c>
      <c r="H5797" s="195">
        <f t="shared" ca="1" si="453"/>
        <v>0</v>
      </c>
      <c r="O5797" s="154"/>
      <c r="P5797" s="154"/>
    </row>
    <row r="5798" spans="3:16" hidden="1" outlineLevel="2">
      <c r="C5798" s="179">
        <v>5774</v>
      </c>
      <c r="D5798" s="195">
        <f t="shared" ca="1" si="454"/>
        <v>0.22175553065503914</v>
      </c>
      <c r="E5798" s="195">
        <f t="shared" ca="1" si="450"/>
        <v>258.42179129298819</v>
      </c>
      <c r="F5798" s="195">
        <f t="shared" ca="1" si="451"/>
        <v>257.92246547647903</v>
      </c>
      <c r="G5798" s="195">
        <f t="shared" ca="1" si="452"/>
        <v>8.4217912929881891</v>
      </c>
      <c r="H5798" s="195">
        <f t="shared" ca="1" si="453"/>
        <v>7.922465476479033</v>
      </c>
      <c r="O5798" s="154"/>
      <c r="P5798" s="154"/>
    </row>
    <row r="5799" spans="3:16" hidden="1" outlineLevel="2">
      <c r="C5799" s="179">
        <v>5775</v>
      </c>
      <c r="D5799" s="195">
        <f t="shared" ca="1" si="454"/>
        <v>0.40871758304277356</v>
      </c>
      <c r="E5799" s="195">
        <f t="shared" ca="1" si="450"/>
        <v>269.25842228767362</v>
      </c>
      <c r="F5799" s="195">
        <f t="shared" ca="1" si="451"/>
        <v>265.73102488025881</v>
      </c>
      <c r="G5799" s="195">
        <f t="shared" ca="1" si="452"/>
        <v>19.258422287673625</v>
      </c>
      <c r="H5799" s="195">
        <f t="shared" ca="1" si="453"/>
        <v>15.731024880258815</v>
      </c>
      <c r="O5799" s="154"/>
      <c r="P5799" s="154"/>
    </row>
    <row r="5800" spans="3:16" hidden="1" outlineLevel="2">
      <c r="C5800" s="179">
        <v>5776</v>
      </c>
      <c r="D5800" s="195">
        <f t="shared" ca="1" si="454"/>
        <v>-0.43705632578625819</v>
      </c>
      <c r="E5800" s="195">
        <f t="shared" ca="1" si="450"/>
        <v>223.59621177734394</v>
      </c>
      <c r="F5800" s="195">
        <f t="shared" ca="1" si="451"/>
        <v>232.19101908020565</v>
      </c>
      <c r="G5800" s="195">
        <f t="shared" ca="1" si="452"/>
        <v>0</v>
      </c>
      <c r="H5800" s="195">
        <f t="shared" ca="1" si="453"/>
        <v>0</v>
      </c>
      <c r="O5800" s="154"/>
      <c r="P5800" s="154"/>
    </row>
    <row r="5801" spans="3:16" hidden="1" outlineLevel="2">
      <c r="C5801" s="179">
        <v>5777</v>
      </c>
      <c r="D5801" s="195">
        <f t="shared" ca="1" si="454"/>
        <v>9.2523455347678835E-2</v>
      </c>
      <c r="E5801" s="195">
        <f t="shared" ca="1" si="450"/>
        <v>251.18727728105816</v>
      </c>
      <c r="F5801" s="195">
        <f t="shared" ca="1" si="451"/>
        <v>252.65955363606452</v>
      </c>
      <c r="G5801" s="195">
        <f t="shared" ca="1" si="452"/>
        <v>1.187277281058158</v>
      </c>
      <c r="H5801" s="195">
        <f t="shared" ca="1" si="453"/>
        <v>2.6595536360645156</v>
      </c>
      <c r="O5801" s="154"/>
      <c r="P5801" s="154"/>
    </row>
    <row r="5802" spans="3:16" hidden="1" outlineLevel="2">
      <c r="C5802" s="179">
        <v>5778</v>
      </c>
      <c r="D5802" s="195">
        <f t="shared" ca="1" si="454"/>
        <v>1.3514399007492646</v>
      </c>
      <c r="E5802" s="195">
        <f t="shared" ca="1" si="450"/>
        <v>331.2265159186361</v>
      </c>
      <c r="F5802" s="195">
        <f t="shared" ca="1" si="451"/>
        <v>308.85588426630989</v>
      </c>
      <c r="G5802" s="195">
        <f t="shared" ca="1" si="452"/>
        <v>81.226515918636096</v>
      </c>
      <c r="H5802" s="195">
        <f t="shared" ca="1" si="453"/>
        <v>58.855884266309886</v>
      </c>
      <c r="O5802" s="154"/>
      <c r="P5802" s="154"/>
    </row>
    <row r="5803" spans="3:16" hidden="1" outlineLevel="2">
      <c r="C5803" s="179">
        <v>5779</v>
      </c>
      <c r="D5803" s="195">
        <f t="shared" ca="1" si="454"/>
        <v>-0.46532044404313683</v>
      </c>
      <c r="E5803" s="195">
        <f t="shared" ca="1" si="450"/>
        <v>222.21196618324416</v>
      </c>
      <c r="F5803" s="195">
        <f t="shared" ca="1" si="451"/>
        <v>231.14644855225364</v>
      </c>
      <c r="G5803" s="195">
        <f t="shared" ca="1" si="452"/>
        <v>0</v>
      </c>
      <c r="H5803" s="195">
        <f t="shared" ca="1" si="453"/>
        <v>0</v>
      </c>
      <c r="O5803" s="154"/>
      <c r="P5803" s="154"/>
    </row>
    <row r="5804" spans="3:16" hidden="1" outlineLevel="2">
      <c r="C5804" s="179">
        <v>5780</v>
      </c>
      <c r="D5804" s="195">
        <f t="shared" ca="1" si="454"/>
        <v>-0.63572911605125915</v>
      </c>
      <c r="E5804" s="195">
        <f t="shared" ca="1" si="450"/>
        <v>214.0458555252988</v>
      </c>
      <c r="F5804" s="195">
        <f t="shared" ca="1" si="451"/>
        <v>224.94740329458031</v>
      </c>
      <c r="G5804" s="195">
        <f t="shared" ca="1" si="452"/>
        <v>0</v>
      </c>
      <c r="H5804" s="195">
        <f t="shared" ca="1" si="453"/>
        <v>0</v>
      </c>
      <c r="O5804" s="154"/>
      <c r="P5804" s="154"/>
    </row>
    <row r="5805" spans="3:16" hidden="1" outlineLevel="2">
      <c r="C5805" s="179">
        <v>5781</v>
      </c>
      <c r="D5805" s="195">
        <f t="shared" ca="1" si="454"/>
        <v>0.1500307415059956</v>
      </c>
      <c r="E5805" s="195">
        <f t="shared" ca="1" si="450"/>
        <v>254.38122777032478</v>
      </c>
      <c r="F5805" s="195">
        <f t="shared" ca="1" si="451"/>
        <v>254.98811595798344</v>
      </c>
      <c r="G5805" s="195">
        <f t="shared" ca="1" si="452"/>
        <v>4.3812277703247844</v>
      </c>
      <c r="H5805" s="195">
        <f t="shared" ca="1" si="453"/>
        <v>4.9881159579834389</v>
      </c>
      <c r="O5805" s="154"/>
      <c r="P5805" s="154"/>
    </row>
    <row r="5806" spans="3:16" hidden="1" outlineLevel="2">
      <c r="C5806" s="179">
        <v>5782</v>
      </c>
      <c r="D5806" s="195">
        <f t="shared" ca="1" si="454"/>
        <v>0.71531345885501163</v>
      </c>
      <c r="E5806" s="195">
        <f t="shared" ca="1" si="450"/>
        <v>288.02161232719851</v>
      </c>
      <c r="F5806" s="195">
        <f t="shared" ca="1" si="451"/>
        <v>279.05114904058536</v>
      </c>
      <c r="G5806" s="195">
        <f t="shared" ca="1" si="452"/>
        <v>38.021612327198511</v>
      </c>
      <c r="H5806" s="195">
        <f t="shared" ca="1" si="453"/>
        <v>29.051149040585358</v>
      </c>
      <c r="O5806" s="154"/>
      <c r="P5806" s="154"/>
    </row>
    <row r="5807" spans="3:16" hidden="1" outlineLevel="2">
      <c r="C5807" s="179">
        <v>5783</v>
      </c>
      <c r="D5807" s="195">
        <f t="shared" ca="1" si="454"/>
        <v>-3.8510710957433754E-2</v>
      </c>
      <c r="E5807" s="195">
        <f t="shared" ca="1" si="450"/>
        <v>244.05863979380715</v>
      </c>
      <c r="F5807" s="195">
        <f t="shared" ca="1" si="451"/>
        <v>247.43288858663402</v>
      </c>
      <c r="G5807" s="195">
        <f t="shared" ca="1" si="452"/>
        <v>0</v>
      </c>
      <c r="H5807" s="195">
        <f t="shared" ca="1" si="453"/>
        <v>0</v>
      </c>
      <c r="O5807" s="154"/>
      <c r="P5807" s="154"/>
    </row>
    <row r="5808" spans="3:16" hidden="1" outlineLevel="2">
      <c r="C5808" s="179">
        <v>5784</v>
      </c>
      <c r="D5808" s="195">
        <f t="shared" ca="1" si="454"/>
        <v>0.55853694190085756</v>
      </c>
      <c r="E5808" s="195">
        <f t="shared" ca="1" si="450"/>
        <v>278.26927492328934</v>
      </c>
      <c r="F5808" s="195">
        <f t="shared" ca="1" si="451"/>
        <v>272.15858367064612</v>
      </c>
      <c r="G5808" s="195">
        <f t="shared" ca="1" si="452"/>
        <v>28.269274923289345</v>
      </c>
      <c r="H5808" s="195">
        <f t="shared" ca="1" si="453"/>
        <v>22.158583670646124</v>
      </c>
      <c r="O5808" s="154"/>
      <c r="P5808" s="154"/>
    </row>
    <row r="5809" spans="3:16" hidden="1" outlineLevel="2">
      <c r="C5809" s="179">
        <v>5785</v>
      </c>
      <c r="D5809" s="195">
        <f t="shared" ca="1" si="454"/>
        <v>-0.54613460067587694</v>
      </c>
      <c r="E5809" s="195">
        <f t="shared" ca="1" si="450"/>
        <v>218.30116295766018</v>
      </c>
      <c r="F5809" s="195">
        <f t="shared" ca="1" si="451"/>
        <v>228.1856160806488</v>
      </c>
      <c r="G5809" s="195">
        <f t="shared" ca="1" si="452"/>
        <v>0</v>
      </c>
      <c r="H5809" s="195">
        <f t="shared" ca="1" si="453"/>
        <v>0</v>
      </c>
      <c r="O5809" s="154"/>
      <c r="P5809" s="154"/>
    </row>
    <row r="5810" spans="3:16" hidden="1" outlineLevel="2">
      <c r="C5810" s="179">
        <v>5786</v>
      </c>
      <c r="D5810" s="195">
        <f t="shared" ca="1" si="454"/>
        <v>-1.4738230639806484E-2</v>
      </c>
      <c r="E5810" s="195">
        <f t="shared" ca="1" si="450"/>
        <v>245.33673864963419</v>
      </c>
      <c r="F5810" s="195">
        <f t="shared" ca="1" si="451"/>
        <v>248.37302596753014</v>
      </c>
      <c r="G5810" s="195">
        <f t="shared" ca="1" si="452"/>
        <v>0</v>
      </c>
      <c r="H5810" s="195">
        <f t="shared" ca="1" si="453"/>
        <v>0</v>
      </c>
      <c r="O5810" s="154"/>
      <c r="P5810" s="154"/>
    </row>
    <row r="5811" spans="3:16" hidden="1" outlineLevel="2">
      <c r="C5811" s="179">
        <v>5787</v>
      </c>
      <c r="D5811" s="195">
        <f t="shared" ca="1" si="454"/>
        <v>0.26795094395919716</v>
      </c>
      <c r="E5811" s="195">
        <f t="shared" ca="1" si="450"/>
        <v>261.05809193857721</v>
      </c>
      <c r="F5811" s="195">
        <f t="shared" ca="1" si="451"/>
        <v>259.83023058846402</v>
      </c>
      <c r="G5811" s="195">
        <f t="shared" ca="1" si="452"/>
        <v>11.058091938577206</v>
      </c>
      <c r="H5811" s="195">
        <f t="shared" ca="1" si="453"/>
        <v>9.8302305884640191</v>
      </c>
      <c r="O5811" s="154"/>
      <c r="P5811" s="154"/>
    </row>
    <row r="5812" spans="3:16" hidden="1" outlineLevel="2">
      <c r="C5812" s="179">
        <v>5788</v>
      </c>
      <c r="D5812" s="195">
        <f t="shared" ca="1" si="454"/>
        <v>0.87392860420191265</v>
      </c>
      <c r="E5812" s="195">
        <f t="shared" ca="1" si="450"/>
        <v>298.23618986959707</v>
      </c>
      <c r="F5812" s="195">
        <f t="shared" ca="1" si="451"/>
        <v>286.20220659491321</v>
      </c>
      <c r="G5812" s="195">
        <f t="shared" ca="1" si="452"/>
        <v>48.236189869597069</v>
      </c>
      <c r="H5812" s="195">
        <f t="shared" ca="1" si="453"/>
        <v>36.202206594913207</v>
      </c>
      <c r="O5812" s="154"/>
      <c r="P5812" s="154"/>
    </row>
    <row r="5813" spans="3:16" hidden="1" outlineLevel="2">
      <c r="C5813" s="179">
        <v>5789</v>
      </c>
      <c r="D5813" s="195">
        <f t="shared" ca="1" si="454"/>
        <v>-0.44015299541517666</v>
      </c>
      <c r="E5813" s="195">
        <f t="shared" ca="1" si="450"/>
        <v>223.4441315864224</v>
      </c>
      <c r="F5813" s="195">
        <f t="shared" ca="1" si="451"/>
        <v>232.07634410295552</v>
      </c>
      <c r="G5813" s="195">
        <f t="shared" ca="1" si="452"/>
        <v>0</v>
      </c>
      <c r="H5813" s="195">
        <f t="shared" ca="1" si="453"/>
        <v>0</v>
      </c>
      <c r="O5813" s="154"/>
      <c r="P5813" s="154"/>
    </row>
    <row r="5814" spans="3:16" hidden="1" outlineLevel="2">
      <c r="C5814" s="179">
        <v>5790</v>
      </c>
      <c r="D5814" s="195">
        <f t="shared" ca="1" si="454"/>
        <v>0.44238179353543577</v>
      </c>
      <c r="E5814" s="195">
        <f t="shared" ca="1" si="450"/>
        <v>271.2573906965257</v>
      </c>
      <c r="F5814" s="195">
        <f t="shared" ca="1" si="451"/>
        <v>267.16193717822097</v>
      </c>
      <c r="G5814" s="195">
        <f t="shared" ca="1" si="452"/>
        <v>21.257390696525704</v>
      </c>
      <c r="H5814" s="195">
        <f t="shared" ca="1" si="453"/>
        <v>17.161937178220967</v>
      </c>
      <c r="O5814" s="154"/>
      <c r="P5814" s="154"/>
    </row>
    <row r="5815" spans="3:16" hidden="1" outlineLevel="2">
      <c r="C5815" s="179">
        <v>5791</v>
      </c>
      <c r="D5815" s="195">
        <f t="shared" ca="1" si="454"/>
        <v>0.13348943908779984</v>
      </c>
      <c r="E5815" s="195">
        <f t="shared" ca="1" si="450"/>
        <v>253.45838678913609</v>
      </c>
      <c r="F5815" s="195">
        <f t="shared" ca="1" si="451"/>
        <v>254.31614206783789</v>
      </c>
      <c r="G5815" s="195">
        <f t="shared" ca="1" si="452"/>
        <v>3.4583867891360853</v>
      </c>
      <c r="H5815" s="195">
        <f t="shared" ca="1" si="453"/>
        <v>4.3161420678378875</v>
      </c>
      <c r="O5815" s="154"/>
      <c r="P5815" s="154"/>
    </row>
    <row r="5816" spans="3:16" hidden="1" outlineLevel="2">
      <c r="C5816" s="179">
        <v>5792</v>
      </c>
      <c r="D5816" s="195">
        <f t="shared" ca="1" si="454"/>
        <v>0.81951401999662754</v>
      </c>
      <c r="E5816" s="195">
        <f t="shared" ca="1" si="450"/>
        <v>294.69178636594035</v>
      </c>
      <c r="F5816" s="195">
        <f t="shared" ca="1" si="451"/>
        <v>283.72854480740551</v>
      </c>
      <c r="G5816" s="195">
        <f t="shared" ca="1" si="452"/>
        <v>44.691786365940345</v>
      </c>
      <c r="H5816" s="195">
        <f t="shared" ca="1" si="453"/>
        <v>33.728544807405513</v>
      </c>
      <c r="O5816" s="154"/>
      <c r="P5816" s="154"/>
    </row>
    <row r="5817" spans="3:16" hidden="1" outlineLevel="2">
      <c r="C5817" s="179">
        <v>5793</v>
      </c>
      <c r="D5817" s="195">
        <f t="shared" ca="1" si="454"/>
        <v>-0.52564089355654164</v>
      </c>
      <c r="E5817" s="195">
        <f t="shared" ca="1" si="450"/>
        <v>219.28634339273142</v>
      </c>
      <c r="F5817" s="195">
        <f t="shared" ca="1" si="451"/>
        <v>228.93284649863401</v>
      </c>
      <c r="G5817" s="195">
        <f t="shared" ca="1" si="452"/>
        <v>0</v>
      </c>
      <c r="H5817" s="195">
        <f t="shared" ca="1" si="453"/>
        <v>0</v>
      </c>
      <c r="O5817" s="154"/>
      <c r="P5817" s="154"/>
    </row>
    <row r="5818" spans="3:16" hidden="1" outlineLevel="2">
      <c r="C5818" s="179">
        <v>5794</v>
      </c>
      <c r="D5818" s="195">
        <f t="shared" ca="1" si="454"/>
        <v>-9.8581150256348754E-2</v>
      </c>
      <c r="E5818" s="195">
        <f t="shared" ca="1" si="450"/>
        <v>240.85861594187713</v>
      </c>
      <c r="F5818" s="195">
        <f t="shared" ca="1" si="451"/>
        <v>245.07309164148234</v>
      </c>
      <c r="G5818" s="195">
        <f t="shared" ca="1" si="452"/>
        <v>0</v>
      </c>
      <c r="H5818" s="195">
        <f t="shared" ca="1" si="453"/>
        <v>0</v>
      </c>
      <c r="O5818" s="154"/>
      <c r="P5818" s="154"/>
    </row>
    <row r="5819" spans="3:16" hidden="1" outlineLevel="2">
      <c r="C5819" s="179">
        <v>5795</v>
      </c>
      <c r="D5819" s="195">
        <f t="shared" ca="1" si="454"/>
        <v>0.9734300307130761</v>
      </c>
      <c r="E5819" s="195">
        <f t="shared" ca="1" si="450"/>
        <v>304.82802968443741</v>
      </c>
      <c r="F5819" s="195">
        <f t="shared" ca="1" si="451"/>
        <v>290.7814033774705</v>
      </c>
      <c r="G5819" s="195">
        <f t="shared" ca="1" si="452"/>
        <v>54.828029684437411</v>
      </c>
      <c r="H5819" s="195">
        <f t="shared" ca="1" si="453"/>
        <v>40.781403377470497</v>
      </c>
      <c r="O5819" s="154"/>
      <c r="P5819" s="154"/>
    </row>
    <row r="5820" spans="3:16" hidden="1" outlineLevel="2">
      <c r="C5820" s="179">
        <v>5796</v>
      </c>
      <c r="D5820" s="195">
        <f t="shared" ca="1" si="454"/>
        <v>1.2682101196145692</v>
      </c>
      <c r="E5820" s="195">
        <f t="shared" ca="1" si="450"/>
        <v>325.22446021529771</v>
      </c>
      <c r="F5820" s="195">
        <f t="shared" ca="1" si="451"/>
        <v>304.78217247349539</v>
      </c>
      <c r="G5820" s="195">
        <f t="shared" ca="1" si="452"/>
        <v>75.224460215297711</v>
      </c>
      <c r="H5820" s="195">
        <f t="shared" ca="1" si="453"/>
        <v>54.782172473495393</v>
      </c>
      <c r="O5820" s="154"/>
      <c r="P5820" s="154"/>
    </row>
    <row r="5821" spans="3:16" hidden="1" outlineLevel="2">
      <c r="C5821" s="179">
        <v>5797</v>
      </c>
      <c r="D5821" s="195">
        <f t="shared" ca="1" si="454"/>
        <v>0.59856181963610566</v>
      </c>
      <c r="E5821" s="195">
        <f t="shared" ca="1" si="450"/>
        <v>280.72719270628812</v>
      </c>
      <c r="F5821" s="195">
        <f t="shared" ca="1" si="451"/>
        <v>273.90189489205682</v>
      </c>
      <c r="G5821" s="195">
        <f t="shared" ca="1" si="452"/>
        <v>30.727192706288122</v>
      </c>
      <c r="H5821" s="195">
        <f t="shared" ca="1" si="453"/>
        <v>23.901894892056816</v>
      </c>
      <c r="O5821" s="154"/>
      <c r="P5821" s="154"/>
    </row>
    <row r="5822" spans="3:16" hidden="1" outlineLevel="2">
      <c r="C5822" s="179">
        <v>5798</v>
      </c>
      <c r="D5822" s="195">
        <f t="shared" ca="1" si="454"/>
        <v>0.20429668175646237</v>
      </c>
      <c r="E5822" s="195">
        <f t="shared" ca="1" si="450"/>
        <v>257.43238857120838</v>
      </c>
      <c r="F5822" s="195">
        <f t="shared" ca="1" si="451"/>
        <v>257.20510777637611</v>
      </c>
      <c r="G5822" s="195">
        <f t="shared" ca="1" si="452"/>
        <v>7.4323885712083779</v>
      </c>
      <c r="H5822" s="195">
        <f t="shared" ca="1" si="453"/>
        <v>7.20510777637611</v>
      </c>
      <c r="O5822" s="154"/>
      <c r="P5822" s="154"/>
    </row>
    <row r="5823" spans="3:16" hidden="1" outlineLevel="2">
      <c r="C5823" s="179">
        <v>5799</v>
      </c>
      <c r="D5823" s="195">
        <f t="shared" ca="1" si="454"/>
        <v>-0.70527512411716775</v>
      </c>
      <c r="E5823" s="195">
        <f t="shared" ca="1" si="450"/>
        <v>210.80002202706609</v>
      </c>
      <c r="F5823" s="195">
        <f t="shared" ca="1" si="451"/>
        <v>222.46551680486149</v>
      </c>
      <c r="G5823" s="195">
        <f t="shared" ca="1" si="452"/>
        <v>0</v>
      </c>
      <c r="H5823" s="195">
        <f t="shared" ca="1" si="453"/>
        <v>0</v>
      </c>
      <c r="O5823" s="154"/>
      <c r="P5823" s="154"/>
    </row>
    <row r="5824" spans="3:16" hidden="1" outlineLevel="2">
      <c r="C5824" s="179">
        <v>5800</v>
      </c>
      <c r="D5824" s="195">
        <f t="shared" ca="1" si="454"/>
        <v>2.8008361500763926E-2</v>
      </c>
      <c r="E5824" s="195">
        <f t="shared" ca="1" si="450"/>
        <v>247.65181979589056</v>
      </c>
      <c r="F5824" s="195">
        <f t="shared" ca="1" si="451"/>
        <v>250.07253386854748</v>
      </c>
      <c r="G5824" s="195">
        <f t="shared" ca="1" si="452"/>
        <v>0</v>
      </c>
      <c r="H5824" s="195">
        <f t="shared" ca="1" si="453"/>
        <v>7.2533868547481006E-2</v>
      </c>
      <c r="O5824" s="154"/>
      <c r="P5824" s="154"/>
    </row>
    <row r="5825" spans="3:16" hidden="1" outlineLevel="2">
      <c r="C5825" s="179">
        <v>5801</v>
      </c>
      <c r="D5825" s="195">
        <f t="shared" ca="1" si="454"/>
        <v>-0.92152443831975306</v>
      </c>
      <c r="E5825" s="195">
        <f t="shared" ca="1" si="450"/>
        <v>201.01842170726943</v>
      </c>
      <c r="F5825" s="195">
        <f t="shared" ca="1" si="451"/>
        <v>214.92183207194833</v>
      </c>
      <c r="G5825" s="195">
        <f t="shared" ca="1" si="452"/>
        <v>0</v>
      </c>
      <c r="H5825" s="195">
        <f t="shared" ca="1" si="453"/>
        <v>0</v>
      </c>
      <c r="O5825" s="154"/>
      <c r="P5825" s="154"/>
    </row>
    <row r="5826" spans="3:16" hidden="1" outlineLevel="2">
      <c r="C5826" s="179">
        <v>5802</v>
      </c>
      <c r="D5826" s="195">
        <f t="shared" ca="1" si="454"/>
        <v>-0.73046657188488151</v>
      </c>
      <c r="E5826" s="195">
        <f t="shared" ca="1" si="450"/>
        <v>209.63647617589243</v>
      </c>
      <c r="F5826" s="195">
        <f t="shared" ca="1" si="451"/>
        <v>221.57328211607802</v>
      </c>
      <c r="G5826" s="195">
        <f t="shared" ca="1" si="452"/>
        <v>0</v>
      </c>
      <c r="H5826" s="195">
        <f t="shared" ca="1" si="453"/>
        <v>0</v>
      </c>
      <c r="O5826" s="154"/>
      <c r="P5826" s="154"/>
    </row>
    <row r="5827" spans="3:16" hidden="1" outlineLevel="2">
      <c r="C5827" s="179">
        <v>5803</v>
      </c>
      <c r="D5827" s="195">
        <f t="shared" ca="1" si="454"/>
        <v>-0.36518716064947881</v>
      </c>
      <c r="E5827" s="195">
        <f t="shared" ca="1" si="450"/>
        <v>227.15499510373087</v>
      </c>
      <c r="F5827" s="195">
        <f t="shared" ca="1" si="451"/>
        <v>234.86843382508428</v>
      </c>
      <c r="G5827" s="195">
        <f t="shared" ca="1" si="452"/>
        <v>0</v>
      </c>
      <c r="H5827" s="195">
        <f t="shared" ca="1" si="453"/>
        <v>0</v>
      </c>
      <c r="O5827" s="154"/>
      <c r="P5827" s="154"/>
    </row>
    <row r="5828" spans="3:16" hidden="1" outlineLevel="2">
      <c r="C5828" s="179">
        <v>5804</v>
      </c>
      <c r="D5828" s="195">
        <f t="shared" ca="1" si="454"/>
        <v>1.1519745676032058</v>
      </c>
      <c r="E5828" s="195">
        <f t="shared" ca="1" si="450"/>
        <v>317.02378936906854</v>
      </c>
      <c r="F5828" s="195">
        <f t="shared" ca="1" si="451"/>
        <v>299.182741558548</v>
      </c>
      <c r="G5828" s="195">
        <f t="shared" ca="1" si="452"/>
        <v>67.023789369068538</v>
      </c>
      <c r="H5828" s="195">
        <f t="shared" ca="1" si="453"/>
        <v>49.182741558548003</v>
      </c>
      <c r="O5828" s="154"/>
      <c r="P5828" s="154"/>
    </row>
    <row r="5829" spans="3:16" hidden="1" outlineLevel="2">
      <c r="C5829" s="179">
        <v>5805</v>
      </c>
      <c r="D5829" s="195">
        <f t="shared" ca="1" si="454"/>
        <v>-1.0997559890666384</v>
      </c>
      <c r="E5829" s="195">
        <f t="shared" ca="1" si="450"/>
        <v>193.29862757440824</v>
      </c>
      <c r="F5829" s="195">
        <f t="shared" ca="1" si="451"/>
        <v>208.89705095191837</v>
      </c>
      <c r="G5829" s="195">
        <f t="shared" ca="1" si="452"/>
        <v>0</v>
      </c>
      <c r="H5829" s="195">
        <f t="shared" ca="1" si="453"/>
        <v>0</v>
      </c>
      <c r="O5829" s="154"/>
      <c r="P5829" s="154"/>
    </row>
    <row r="5830" spans="3:16" hidden="1" outlineLevel="2">
      <c r="C5830" s="179">
        <v>5806</v>
      </c>
      <c r="D5830" s="195">
        <f t="shared" ca="1" si="454"/>
        <v>-0.41072331874020507</v>
      </c>
      <c r="E5830" s="195">
        <f t="shared" ca="1" si="450"/>
        <v>224.8936387913983</v>
      </c>
      <c r="F5830" s="195">
        <f t="shared" ca="1" si="451"/>
        <v>233.16846790890614</v>
      </c>
      <c r="G5830" s="195">
        <f t="shared" ca="1" si="452"/>
        <v>0</v>
      </c>
      <c r="H5830" s="195">
        <f t="shared" ca="1" si="453"/>
        <v>0</v>
      </c>
      <c r="O5830" s="154"/>
      <c r="P5830" s="154"/>
    </row>
    <row r="5831" spans="3:16" hidden="1" outlineLevel="2">
      <c r="C5831" s="179">
        <v>5807</v>
      </c>
      <c r="D5831" s="195">
        <f t="shared" ca="1" si="454"/>
        <v>0.34578298672515173</v>
      </c>
      <c r="E5831" s="195">
        <f t="shared" ca="1" si="450"/>
        <v>265.56081635062924</v>
      </c>
      <c r="F5831" s="195">
        <f t="shared" ca="1" si="451"/>
        <v>263.07648618865716</v>
      </c>
      <c r="G5831" s="195">
        <f t="shared" ca="1" si="452"/>
        <v>15.560816350629239</v>
      </c>
      <c r="H5831" s="195">
        <f t="shared" ca="1" si="453"/>
        <v>13.076486188657157</v>
      </c>
      <c r="O5831" s="154"/>
      <c r="P5831" s="154"/>
    </row>
    <row r="5832" spans="3:16" hidden="1" outlineLevel="2">
      <c r="C5832" s="179">
        <v>5808</v>
      </c>
      <c r="D5832" s="195">
        <f t="shared" ca="1" si="454"/>
        <v>-0.8208407889020789</v>
      </c>
      <c r="E5832" s="195">
        <f t="shared" ca="1" si="450"/>
        <v>205.51485769131759</v>
      </c>
      <c r="F5832" s="195">
        <f t="shared" ca="1" si="451"/>
        <v>218.401738506833</v>
      </c>
      <c r="G5832" s="195">
        <f t="shared" ca="1" si="452"/>
        <v>0</v>
      </c>
      <c r="H5832" s="195">
        <f t="shared" ca="1" si="453"/>
        <v>0</v>
      </c>
      <c r="O5832" s="154"/>
      <c r="P5832" s="154"/>
    </row>
    <row r="5833" spans="3:16" hidden="1" outlineLevel="2">
      <c r="C5833" s="179">
        <v>5809</v>
      </c>
      <c r="D5833" s="195">
        <f t="shared" ca="1" si="454"/>
        <v>-3.1016747426354958</v>
      </c>
      <c r="E5833" s="195">
        <f t="shared" ca="1" si="450"/>
        <v>124.5096631324581</v>
      </c>
      <c r="F5833" s="195">
        <f t="shared" ca="1" si="451"/>
        <v>151.78733054374268</v>
      </c>
      <c r="G5833" s="195">
        <f t="shared" ca="1" si="452"/>
        <v>0</v>
      </c>
      <c r="H5833" s="195">
        <f t="shared" ca="1" si="453"/>
        <v>0</v>
      </c>
      <c r="O5833" s="154"/>
      <c r="P5833" s="154"/>
    </row>
    <row r="5834" spans="3:16" hidden="1" outlineLevel="2">
      <c r="C5834" s="179">
        <v>5810</v>
      </c>
      <c r="D5834" s="195">
        <f t="shared" ca="1" si="454"/>
        <v>-2.75790924850879E-2</v>
      </c>
      <c r="E5834" s="195">
        <f t="shared" ca="1" si="450"/>
        <v>244.64553610543666</v>
      </c>
      <c r="F5834" s="195">
        <f t="shared" ca="1" si="451"/>
        <v>247.86476179730747</v>
      </c>
      <c r="G5834" s="195">
        <f t="shared" ca="1" si="452"/>
        <v>0</v>
      </c>
      <c r="H5834" s="195">
        <f t="shared" ca="1" si="453"/>
        <v>0</v>
      </c>
      <c r="O5834" s="154"/>
      <c r="P5834" s="154"/>
    </row>
    <row r="5835" spans="3:16" hidden="1" outlineLevel="2">
      <c r="C5835" s="179">
        <v>5811</v>
      </c>
      <c r="D5835" s="195">
        <f t="shared" ca="1" si="454"/>
        <v>1.142342150806845</v>
      </c>
      <c r="E5835" s="195">
        <f t="shared" ca="1" si="450"/>
        <v>316.35355190473604</v>
      </c>
      <c r="F5835" s="195">
        <f t="shared" ca="1" si="451"/>
        <v>298.72335973450004</v>
      </c>
      <c r="G5835" s="195">
        <f t="shared" ca="1" si="452"/>
        <v>66.353551904736037</v>
      </c>
      <c r="H5835" s="195">
        <f t="shared" ca="1" si="453"/>
        <v>48.723359734500036</v>
      </c>
      <c r="O5835" s="154"/>
      <c r="P5835" s="154"/>
    </row>
    <row r="5836" spans="3:16" hidden="1" outlineLevel="2">
      <c r="C5836" s="179">
        <v>5812</v>
      </c>
      <c r="D5836" s="195">
        <f t="shared" ca="1" si="454"/>
        <v>-0.63632560434427243</v>
      </c>
      <c r="E5836" s="195">
        <f t="shared" ca="1" si="450"/>
        <v>214.0178049768009</v>
      </c>
      <c r="F5836" s="195">
        <f t="shared" ca="1" si="451"/>
        <v>224.92599914963279</v>
      </c>
      <c r="G5836" s="195">
        <f t="shared" ca="1" si="452"/>
        <v>0</v>
      </c>
      <c r="H5836" s="195">
        <f t="shared" ca="1" si="453"/>
        <v>0</v>
      </c>
      <c r="O5836" s="154"/>
      <c r="P5836" s="154"/>
    </row>
    <row r="5837" spans="3:16" hidden="1" outlineLevel="2">
      <c r="C5837" s="179">
        <v>5813</v>
      </c>
      <c r="D5837" s="195">
        <f t="shared" ca="1" si="454"/>
        <v>-0.69939464743372948</v>
      </c>
      <c r="E5837" s="195">
        <f t="shared" ca="1" si="450"/>
        <v>211.07255863394784</v>
      </c>
      <c r="F5837" s="195">
        <f t="shared" ca="1" si="451"/>
        <v>222.67430916041656</v>
      </c>
      <c r="G5837" s="195">
        <f t="shared" ca="1" si="452"/>
        <v>0</v>
      </c>
      <c r="H5837" s="195">
        <f t="shared" ca="1" si="453"/>
        <v>0</v>
      </c>
      <c r="O5837" s="154"/>
      <c r="P5837" s="154"/>
    </row>
    <row r="5838" spans="3:16" hidden="1" outlineLevel="2">
      <c r="C5838" s="179">
        <v>5814</v>
      </c>
      <c r="D5838" s="195">
        <f t="shared" ca="1" si="454"/>
        <v>0.58020469306995581</v>
      </c>
      <c r="E5838" s="195">
        <f t="shared" ca="1" si="450"/>
        <v>279.59720240083811</v>
      </c>
      <c r="F5838" s="195">
        <f t="shared" ca="1" si="451"/>
        <v>273.10095555652339</v>
      </c>
      <c r="G5838" s="195">
        <f t="shared" ca="1" si="452"/>
        <v>29.597202400838114</v>
      </c>
      <c r="H5838" s="195">
        <f t="shared" ca="1" si="453"/>
        <v>23.100955556523388</v>
      </c>
      <c r="O5838" s="154"/>
      <c r="P5838" s="154"/>
    </row>
    <row r="5839" spans="3:16" hidden="1" outlineLevel="2">
      <c r="C5839" s="179">
        <v>5815</v>
      </c>
      <c r="D5839" s="195">
        <f t="shared" ca="1" si="454"/>
        <v>0.80968997468027115</v>
      </c>
      <c r="E5839" s="195">
        <f t="shared" ca="1" si="450"/>
        <v>294.05638107045104</v>
      </c>
      <c r="F5839" s="195">
        <f t="shared" ca="1" si="451"/>
        <v>283.28423207851341</v>
      </c>
      <c r="G5839" s="195">
        <f t="shared" ca="1" si="452"/>
        <v>44.056381070451039</v>
      </c>
      <c r="H5839" s="195">
        <f t="shared" ca="1" si="453"/>
        <v>33.284232078513412</v>
      </c>
      <c r="O5839" s="154"/>
      <c r="P5839" s="154"/>
    </row>
    <row r="5840" spans="3:16" hidden="1" outlineLevel="2">
      <c r="C5840" s="179">
        <v>5816</v>
      </c>
      <c r="D5840" s="195">
        <f t="shared" ca="1" si="454"/>
        <v>-0.88244177335258844</v>
      </c>
      <c r="E5840" s="195">
        <f t="shared" ca="1" si="450"/>
        <v>202.7520144936569</v>
      </c>
      <c r="F5840" s="195">
        <f t="shared" ca="1" si="451"/>
        <v>216.26600426147331</v>
      </c>
      <c r="G5840" s="195">
        <f t="shared" ca="1" si="452"/>
        <v>0</v>
      </c>
      <c r="H5840" s="195">
        <f t="shared" ca="1" si="453"/>
        <v>0</v>
      </c>
      <c r="O5840" s="154"/>
      <c r="P5840" s="154"/>
    </row>
    <row r="5841" spans="3:16" hidden="1" outlineLevel="2">
      <c r="C5841" s="179">
        <v>5817</v>
      </c>
      <c r="D5841" s="195">
        <f t="shared" ca="1" si="454"/>
        <v>3.2835916864943306</v>
      </c>
      <c r="E5841" s="195">
        <f t="shared" ca="1" si="450"/>
        <v>506.39983239477868</v>
      </c>
      <c r="F5841" s="195">
        <f t="shared" ca="1" si="451"/>
        <v>420.35776648071135</v>
      </c>
      <c r="G5841" s="195">
        <f t="shared" ca="1" si="452"/>
        <v>256.39983239477868</v>
      </c>
      <c r="H5841" s="195">
        <f t="shared" ca="1" si="453"/>
        <v>170.35776648071135</v>
      </c>
      <c r="O5841" s="154"/>
      <c r="P5841" s="154"/>
    </row>
    <row r="5842" spans="3:16" hidden="1" outlineLevel="2">
      <c r="C5842" s="179">
        <v>5818</v>
      </c>
      <c r="D5842" s="195">
        <f t="shared" ca="1" si="454"/>
        <v>0.84132348157685688</v>
      </c>
      <c r="E5842" s="195">
        <f t="shared" ca="1" si="450"/>
        <v>296.10730308552661</v>
      </c>
      <c r="F5842" s="195">
        <f t="shared" ca="1" si="451"/>
        <v>284.71741510432025</v>
      </c>
      <c r="G5842" s="195">
        <f t="shared" ca="1" si="452"/>
        <v>46.10730308552661</v>
      </c>
      <c r="H5842" s="195">
        <f t="shared" ca="1" si="453"/>
        <v>34.717415104320253</v>
      </c>
      <c r="O5842" s="154"/>
      <c r="P5842" s="154"/>
    </row>
    <row r="5843" spans="3:16" hidden="1" outlineLevel="2">
      <c r="C5843" s="179">
        <v>5819</v>
      </c>
      <c r="D5843" s="195">
        <f t="shared" ca="1" si="454"/>
        <v>-0.75136228240198832</v>
      </c>
      <c r="E5843" s="195">
        <f t="shared" ca="1" si="450"/>
        <v>208.67621693296803</v>
      </c>
      <c r="F5843" s="195">
        <f t="shared" ca="1" si="451"/>
        <v>220.83591031526532</v>
      </c>
      <c r="G5843" s="195">
        <f t="shared" ca="1" si="452"/>
        <v>0</v>
      </c>
      <c r="H5843" s="195">
        <f t="shared" ca="1" si="453"/>
        <v>0</v>
      </c>
      <c r="O5843" s="154"/>
      <c r="P5843" s="154"/>
    </row>
    <row r="5844" spans="3:16" hidden="1" outlineLevel="2">
      <c r="C5844" s="179">
        <v>5820</v>
      </c>
      <c r="D5844" s="195">
        <f t="shared" ca="1" si="454"/>
        <v>0.28533109345839847</v>
      </c>
      <c r="E5844" s="195">
        <f t="shared" ca="1" si="450"/>
        <v>262.05689811257804</v>
      </c>
      <c r="F5844" s="195">
        <f t="shared" ca="1" si="451"/>
        <v>260.5516387116615</v>
      </c>
      <c r="G5844" s="195">
        <f t="shared" ca="1" si="452"/>
        <v>12.05689811257804</v>
      </c>
      <c r="H5844" s="195">
        <f t="shared" ca="1" si="453"/>
        <v>10.551638711661496</v>
      </c>
      <c r="O5844" s="154"/>
      <c r="P5844" s="154"/>
    </row>
    <row r="5845" spans="3:16" hidden="1" outlineLevel="2">
      <c r="C5845" s="179">
        <v>5821</v>
      </c>
      <c r="D5845" s="195">
        <f t="shared" ca="1" si="454"/>
        <v>-0.60126602345470581</v>
      </c>
      <c r="E5845" s="195">
        <f t="shared" ca="1" si="450"/>
        <v>215.67278015221052</v>
      </c>
      <c r="F5845" s="195">
        <f t="shared" ca="1" si="451"/>
        <v>226.18752768815341</v>
      </c>
      <c r="G5845" s="195">
        <f t="shared" ca="1" si="452"/>
        <v>0</v>
      </c>
      <c r="H5845" s="195">
        <f t="shared" ca="1" si="453"/>
        <v>0</v>
      </c>
      <c r="O5845" s="154"/>
      <c r="P5845" s="154"/>
    </row>
    <row r="5846" spans="3:16" hidden="1" outlineLevel="2">
      <c r="C5846" s="179">
        <v>5822</v>
      </c>
      <c r="D5846" s="195">
        <f t="shared" ca="1" si="454"/>
        <v>-0.24668511842038457</v>
      </c>
      <c r="E5846" s="195">
        <f t="shared" ca="1" si="450"/>
        <v>233.14704294681439</v>
      </c>
      <c r="F5846" s="195">
        <f t="shared" ca="1" si="451"/>
        <v>239.35069971905344</v>
      </c>
      <c r="G5846" s="195">
        <f t="shared" ca="1" si="452"/>
        <v>0</v>
      </c>
      <c r="H5846" s="195">
        <f t="shared" ca="1" si="453"/>
        <v>0</v>
      </c>
      <c r="O5846" s="154"/>
      <c r="P5846" s="154"/>
    </row>
    <row r="5847" spans="3:16" hidden="1" outlineLevel="2">
      <c r="C5847" s="179">
        <v>5823</v>
      </c>
      <c r="D5847" s="195">
        <f t="shared" ca="1" si="454"/>
        <v>0.1576034710527337</v>
      </c>
      <c r="E5847" s="195">
        <f t="shared" ca="1" si="450"/>
        <v>254.8048316455959</v>
      </c>
      <c r="F5847" s="195">
        <f t="shared" ca="1" si="451"/>
        <v>255.29634274363681</v>
      </c>
      <c r="G5847" s="195">
        <f t="shared" ca="1" si="452"/>
        <v>4.8048316455958968</v>
      </c>
      <c r="H5847" s="195">
        <f t="shared" ca="1" si="453"/>
        <v>5.2963427436368136</v>
      </c>
      <c r="O5847" s="154"/>
      <c r="P5847" s="154"/>
    </row>
    <row r="5848" spans="3:16" hidden="1" outlineLevel="2">
      <c r="C5848" s="179">
        <v>5824</v>
      </c>
      <c r="D5848" s="195">
        <f t="shared" ca="1" si="454"/>
        <v>-0.96427496391978573</v>
      </c>
      <c r="E5848" s="195">
        <f t="shared" ca="1" si="450"/>
        <v>199.13910347513968</v>
      </c>
      <c r="F5848" s="195">
        <f t="shared" ca="1" si="451"/>
        <v>213.46107649745298</v>
      </c>
      <c r="G5848" s="195">
        <f t="shared" ca="1" si="452"/>
        <v>0</v>
      </c>
      <c r="H5848" s="195">
        <f t="shared" ca="1" si="453"/>
        <v>0</v>
      </c>
      <c r="O5848" s="154"/>
      <c r="P5848" s="154"/>
    </row>
    <row r="5849" spans="3:16" hidden="1" outlineLevel="2">
      <c r="C5849" s="179">
        <v>5825</v>
      </c>
      <c r="D5849" s="195">
        <f t="shared" ca="1" si="454"/>
        <v>0.64042767639216081</v>
      </c>
      <c r="E5849" s="195">
        <f t="shared" ref="E5849:E5912" ca="1" si="455">$H$9 * EXP(($H$17 - $H$18 - ($H$11^2)/2)*$H$14 + $H$11*SQRT($H$14)*D5849)</f>
        <v>283.32139902769654</v>
      </c>
      <c r="F5849" s="195">
        <f t="shared" ref="F5849:F5912" ca="1" si="456">$H$9 * EXP(($H$17 - $H$18 - ($H$12^2)/2)*$H$14 + $H$12*SQRT($H$14)*D5849)</f>
        <v>275.73734142617519</v>
      </c>
      <c r="G5849" s="195">
        <f t="shared" ref="G5849:G5912" ca="1" si="457">MAX(E5849-$H$16, 0)</f>
        <v>33.321399027696543</v>
      </c>
      <c r="H5849" s="195">
        <f t="shared" ref="H5849:H5912" ca="1" si="458">MAX(F5849-$H$16, 0)</f>
        <v>25.737341426175192</v>
      </c>
      <c r="O5849" s="154"/>
      <c r="P5849" s="154"/>
    </row>
    <row r="5850" spans="3:16" hidden="1" outlineLevel="2">
      <c r="C5850" s="179">
        <v>5826</v>
      </c>
      <c r="D5850" s="195">
        <f t="shared" ref="D5850:D5913" ca="1" si="459">_xlfn.NORM.S.INV(RAND())</f>
        <v>-0.55958398761017314</v>
      </c>
      <c r="E5850" s="195">
        <f t="shared" ca="1" si="455"/>
        <v>217.65702619637773</v>
      </c>
      <c r="F5850" s="195">
        <f t="shared" ca="1" si="456"/>
        <v>227.69655784799434</v>
      </c>
      <c r="G5850" s="195">
        <f t="shared" ca="1" si="457"/>
        <v>0</v>
      </c>
      <c r="H5850" s="195">
        <f t="shared" ca="1" si="458"/>
        <v>0</v>
      </c>
      <c r="O5850" s="154"/>
      <c r="P5850" s="154"/>
    </row>
    <row r="5851" spans="3:16" hidden="1" outlineLevel="2">
      <c r="C5851" s="179">
        <v>5827</v>
      </c>
      <c r="D5851" s="195">
        <f t="shared" ca="1" si="459"/>
        <v>-0.60244435353563863</v>
      </c>
      <c r="E5851" s="195">
        <f t="shared" ca="1" si="455"/>
        <v>215.61695021332531</v>
      </c>
      <c r="F5851" s="195">
        <f t="shared" ca="1" si="456"/>
        <v>226.14501383795422</v>
      </c>
      <c r="G5851" s="195">
        <f t="shared" ca="1" si="457"/>
        <v>0</v>
      </c>
      <c r="H5851" s="195">
        <f t="shared" ca="1" si="458"/>
        <v>0</v>
      </c>
      <c r="O5851" s="154"/>
      <c r="P5851" s="154"/>
    </row>
    <row r="5852" spans="3:16" hidden="1" outlineLevel="2">
      <c r="C5852" s="179">
        <v>5828</v>
      </c>
      <c r="D5852" s="195">
        <f t="shared" ca="1" si="459"/>
        <v>-1.2763444852691681</v>
      </c>
      <c r="E5852" s="195">
        <f t="shared" ca="1" si="455"/>
        <v>185.9424139096833</v>
      </c>
      <c r="F5852" s="195">
        <f t="shared" ca="1" si="456"/>
        <v>203.09438567146779</v>
      </c>
      <c r="G5852" s="195">
        <f t="shared" ca="1" si="457"/>
        <v>0</v>
      </c>
      <c r="H5852" s="195">
        <f t="shared" ca="1" si="458"/>
        <v>0</v>
      </c>
      <c r="O5852" s="154"/>
      <c r="P5852" s="154"/>
    </row>
    <row r="5853" spans="3:16" hidden="1" outlineLevel="2">
      <c r="C5853" s="179">
        <v>5829</v>
      </c>
      <c r="D5853" s="195">
        <f t="shared" ca="1" si="459"/>
        <v>0.34014805770368356</v>
      </c>
      <c r="E5853" s="195">
        <f t="shared" ca="1" si="455"/>
        <v>265.23223364956908</v>
      </c>
      <c r="F5853" s="195">
        <f t="shared" ca="1" si="456"/>
        <v>262.84010607603398</v>
      </c>
      <c r="G5853" s="195">
        <f t="shared" ca="1" si="457"/>
        <v>15.232233649569082</v>
      </c>
      <c r="H5853" s="195">
        <f t="shared" ca="1" si="458"/>
        <v>12.840106076033976</v>
      </c>
      <c r="O5853" s="154"/>
      <c r="P5853" s="154"/>
    </row>
    <row r="5854" spans="3:16" hidden="1" outlineLevel="2">
      <c r="C5854" s="179">
        <v>5830</v>
      </c>
      <c r="D5854" s="195">
        <f t="shared" ca="1" si="459"/>
        <v>-3.0944665646915639</v>
      </c>
      <c r="E5854" s="195">
        <f t="shared" ca="1" si="455"/>
        <v>124.70701151824635</v>
      </c>
      <c r="F5854" s="195">
        <f t="shared" ca="1" si="456"/>
        <v>151.9619716131451</v>
      </c>
      <c r="G5854" s="195">
        <f t="shared" ca="1" si="457"/>
        <v>0</v>
      </c>
      <c r="H5854" s="195">
        <f t="shared" ca="1" si="458"/>
        <v>0</v>
      </c>
      <c r="O5854" s="154"/>
      <c r="P5854" s="154"/>
    </row>
    <row r="5855" spans="3:16" hidden="1" outlineLevel="2">
      <c r="C5855" s="179">
        <v>5831</v>
      </c>
      <c r="D5855" s="195">
        <f t="shared" ca="1" si="459"/>
        <v>0.9365944398464533</v>
      </c>
      <c r="E5855" s="195">
        <f t="shared" ca="1" si="455"/>
        <v>302.37090415960762</v>
      </c>
      <c r="F5855" s="195">
        <f t="shared" ca="1" si="456"/>
        <v>289.0776979346507</v>
      </c>
      <c r="G5855" s="195">
        <f t="shared" ca="1" si="457"/>
        <v>52.370904159607619</v>
      </c>
      <c r="H5855" s="195">
        <f t="shared" ca="1" si="458"/>
        <v>39.077697934650701</v>
      </c>
      <c r="O5855" s="154"/>
      <c r="P5855" s="154"/>
    </row>
    <row r="5856" spans="3:16" hidden="1" outlineLevel="2">
      <c r="C5856" s="179">
        <v>5832</v>
      </c>
      <c r="D5856" s="195">
        <f t="shared" ca="1" si="459"/>
        <v>-1.6877989941721026</v>
      </c>
      <c r="E5856" s="195">
        <f t="shared" ca="1" si="455"/>
        <v>169.87009745256262</v>
      </c>
      <c r="F5856" s="195">
        <f t="shared" ca="1" si="456"/>
        <v>190.19169869929141</v>
      </c>
      <c r="G5856" s="195">
        <f t="shared" ca="1" si="457"/>
        <v>0</v>
      </c>
      <c r="H5856" s="195">
        <f t="shared" ca="1" si="458"/>
        <v>0</v>
      </c>
      <c r="O5856" s="154"/>
      <c r="P5856" s="154"/>
    </row>
    <row r="5857" spans="3:16" hidden="1" outlineLevel="2">
      <c r="C5857" s="179">
        <v>5833</v>
      </c>
      <c r="D5857" s="195">
        <f t="shared" ca="1" si="459"/>
        <v>5.441104524320544E-2</v>
      </c>
      <c r="E5857" s="195">
        <f t="shared" ca="1" si="455"/>
        <v>249.09264389668132</v>
      </c>
      <c r="F5857" s="195">
        <f t="shared" ca="1" si="456"/>
        <v>251.12804943169888</v>
      </c>
      <c r="G5857" s="195">
        <f t="shared" ca="1" si="457"/>
        <v>0</v>
      </c>
      <c r="H5857" s="195">
        <f t="shared" ca="1" si="458"/>
        <v>1.1280494316988836</v>
      </c>
      <c r="O5857" s="154"/>
      <c r="P5857" s="154"/>
    </row>
    <row r="5858" spans="3:16" hidden="1" outlineLevel="2">
      <c r="C5858" s="179">
        <v>5834</v>
      </c>
      <c r="D5858" s="195">
        <f t="shared" ca="1" si="459"/>
        <v>-1.0789230045463951</v>
      </c>
      <c r="E5858" s="195">
        <f t="shared" ca="1" si="455"/>
        <v>194.18544795415991</v>
      </c>
      <c r="F5858" s="195">
        <f t="shared" ca="1" si="456"/>
        <v>209.59246156133867</v>
      </c>
      <c r="G5858" s="195">
        <f t="shared" ca="1" si="457"/>
        <v>0</v>
      </c>
      <c r="H5858" s="195">
        <f t="shared" ca="1" si="458"/>
        <v>0</v>
      </c>
      <c r="O5858" s="154"/>
      <c r="P5858" s="154"/>
    </row>
    <row r="5859" spans="3:16" hidden="1" outlineLevel="2">
      <c r="C5859" s="179">
        <v>5835</v>
      </c>
      <c r="D5859" s="195">
        <f t="shared" ca="1" si="459"/>
        <v>-0.71911108195533158</v>
      </c>
      <c r="E5859" s="195">
        <f t="shared" ca="1" si="455"/>
        <v>210.1601678709296</v>
      </c>
      <c r="F5859" s="195">
        <f t="shared" ca="1" si="456"/>
        <v>221.97502882644201</v>
      </c>
      <c r="G5859" s="195">
        <f t="shared" ca="1" si="457"/>
        <v>0</v>
      </c>
      <c r="H5859" s="195">
        <f t="shared" ca="1" si="458"/>
        <v>0</v>
      </c>
      <c r="O5859" s="154"/>
      <c r="P5859" s="154"/>
    </row>
    <row r="5860" spans="3:16" hidden="1" outlineLevel="2">
      <c r="C5860" s="179">
        <v>5836</v>
      </c>
      <c r="D5860" s="195">
        <f t="shared" ca="1" si="459"/>
        <v>-0.43938386163711607</v>
      </c>
      <c r="E5860" s="195">
        <f t="shared" ca="1" si="455"/>
        <v>223.48189477027006</v>
      </c>
      <c r="F5860" s="195">
        <f t="shared" ca="1" si="456"/>
        <v>232.1048211557499</v>
      </c>
      <c r="G5860" s="195">
        <f t="shared" ca="1" si="457"/>
        <v>0</v>
      </c>
      <c r="H5860" s="195">
        <f t="shared" ca="1" si="458"/>
        <v>0</v>
      </c>
      <c r="O5860" s="154"/>
      <c r="P5860" s="154"/>
    </row>
    <row r="5861" spans="3:16" hidden="1" outlineLevel="2">
      <c r="C5861" s="179">
        <v>5837</v>
      </c>
      <c r="D5861" s="195">
        <f t="shared" ca="1" si="459"/>
        <v>-0.46392122984760392</v>
      </c>
      <c r="E5861" s="195">
        <f t="shared" ca="1" si="455"/>
        <v>222.2802911568499</v>
      </c>
      <c r="F5861" s="195">
        <f t="shared" ca="1" si="456"/>
        <v>231.19804924548276</v>
      </c>
      <c r="G5861" s="195">
        <f t="shared" ca="1" si="457"/>
        <v>0</v>
      </c>
      <c r="H5861" s="195">
        <f t="shared" ca="1" si="458"/>
        <v>0</v>
      </c>
      <c r="O5861" s="154"/>
      <c r="P5861" s="154"/>
    </row>
    <row r="5862" spans="3:16" hidden="1" outlineLevel="2">
      <c r="C5862" s="179">
        <v>5838</v>
      </c>
      <c r="D5862" s="195">
        <f t="shared" ca="1" si="459"/>
        <v>-0.35749090363778668</v>
      </c>
      <c r="E5862" s="195">
        <f t="shared" ca="1" si="455"/>
        <v>227.53943651916489</v>
      </c>
      <c r="F5862" s="195">
        <f t="shared" ca="1" si="456"/>
        <v>235.15697412878094</v>
      </c>
      <c r="G5862" s="195">
        <f t="shared" ca="1" si="457"/>
        <v>0</v>
      </c>
      <c r="H5862" s="195">
        <f t="shared" ca="1" si="458"/>
        <v>0</v>
      </c>
      <c r="O5862" s="154"/>
      <c r="P5862" s="154"/>
    </row>
    <row r="5863" spans="3:16" hidden="1" outlineLevel="2">
      <c r="C5863" s="179">
        <v>5839</v>
      </c>
      <c r="D5863" s="195">
        <f t="shared" ca="1" si="459"/>
        <v>-1.2114033289142421</v>
      </c>
      <c r="E5863" s="195">
        <f t="shared" ca="1" si="455"/>
        <v>188.61456875066992</v>
      </c>
      <c r="F5863" s="195">
        <f t="shared" ca="1" si="456"/>
        <v>205.20936018980086</v>
      </c>
      <c r="G5863" s="195">
        <f t="shared" ca="1" si="457"/>
        <v>0</v>
      </c>
      <c r="H5863" s="195">
        <f t="shared" ca="1" si="458"/>
        <v>0</v>
      </c>
      <c r="O5863" s="154"/>
      <c r="P5863" s="154"/>
    </row>
    <row r="5864" spans="3:16" hidden="1" outlineLevel="2">
      <c r="C5864" s="179">
        <v>5840</v>
      </c>
      <c r="D5864" s="195">
        <f t="shared" ca="1" si="459"/>
        <v>-0.98570283853303819</v>
      </c>
      <c r="E5864" s="195">
        <f t="shared" ca="1" si="455"/>
        <v>198.20375212832261</v>
      </c>
      <c r="F5864" s="195">
        <f t="shared" ca="1" si="456"/>
        <v>212.73264056873705</v>
      </c>
      <c r="G5864" s="195">
        <f t="shared" ca="1" si="457"/>
        <v>0</v>
      </c>
      <c r="H5864" s="195">
        <f t="shared" ca="1" si="458"/>
        <v>0</v>
      </c>
      <c r="O5864" s="154"/>
      <c r="P5864" s="154"/>
    </row>
    <row r="5865" spans="3:16" hidden="1" outlineLevel="2">
      <c r="C5865" s="179">
        <v>5841</v>
      </c>
      <c r="D5865" s="195">
        <f t="shared" ca="1" si="459"/>
        <v>1.5403159074808608</v>
      </c>
      <c r="E5865" s="195">
        <f t="shared" ca="1" si="455"/>
        <v>345.26129299062154</v>
      </c>
      <c r="F5865" s="195">
        <f t="shared" ca="1" si="456"/>
        <v>318.30361668599295</v>
      </c>
      <c r="G5865" s="195">
        <f t="shared" ca="1" si="457"/>
        <v>95.261292990621541</v>
      </c>
      <c r="H5865" s="195">
        <f t="shared" ca="1" si="458"/>
        <v>68.303616685992949</v>
      </c>
      <c r="O5865" s="154"/>
      <c r="P5865" s="154"/>
    </row>
    <row r="5866" spans="3:16" hidden="1" outlineLevel="2">
      <c r="C5866" s="179">
        <v>5842</v>
      </c>
      <c r="D5866" s="195">
        <f t="shared" ca="1" si="459"/>
        <v>-1.0948843275310132</v>
      </c>
      <c r="E5866" s="195">
        <f t="shared" ca="1" si="455"/>
        <v>193.50564142221694</v>
      </c>
      <c r="F5866" s="195">
        <f t="shared" ca="1" si="456"/>
        <v>209.05946134744138</v>
      </c>
      <c r="G5866" s="195">
        <f t="shared" ca="1" si="457"/>
        <v>0</v>
      </c>
      <c r="H5866" s="195">
        <f t="shared" ca="1" si="458"/>
        <v>0</v>
      </c>
      <c r="O5866" s="154"/>
      <c r="P5866" s="154"/>
    </row>
    <row r="5867" spans="3:16" hidden="1" outlineLevel="2">
      <c r="C5867" s="179">
        <v>5843</v>
      </c>
      <c r="D5867" s="195">
        <f t="shared" ca="1" si="459"/>
        <v>0.47467471046445764</v>
      </c>
      <c r="E5867" s="195">
        <f t="shared" ca="1" si="455"/>
        <v>273.18887663702242</v>
      </c>
      <c r="F5867" s="195">
        <f t="shared" ca="1" si="456"/>
        <v>268.54180229169123</v>
      </c>
      <c r="G5867" s="195">
        <f t="shared" ca="1" si="457"/>
        <v>23.188876637022418</v>
      </c>
      <c r="H5867" s="195">
        <f t="shared" ca="1" si="458"/>
        <v>18.541802291691226</v>
      </c>
      <c r="O5867" s="154"/>
      <c r="P5867" s="154"/>
    </row>
    <row r="5868" spans="3:16" hidden="1" outlineLevel="2">
      <c r="C5868" s="179">
        <v>5844</v>
      </c>
      <c r="D5868" s="195">
        <f t="shared" ca="1" si="459"/>
        <v>-0.50537643713423086</v>
      </c>
      <c r="E5868" s="195">
        <f t="shared" ca="1" si="455"/>
        <v>220.26487487410998</v>
      </c>
      <c r="F5868" s="195">
        <f t="shared" ca="1" si="456"/>
        <v>229.67412409346099</v>
      </c>
      <c r="G5868" s="195">
        <f t="shared" ca="1" si="457"/>
        <v>0</v>
      </c>
      <c r="H5868" s="195">
        <f t="shared" ca="1" si="458"/>
        <v>0</v>
      </c>
      <c r="O5868" s="154"/>
      <c r="P5868" s="154"/>
    </row>
    <row r="5869" spans="3:16" hidden="1" outlineLevel="2">
      <c r="C5869" s="179">
        <v>5845</v>
      </c>
      <c r="D5869" s="195">
        <f t="shared" ca="1" si="459"/>
        <v>1.0515525071437704</v>
      </c>
      <c r="E5869" s="195">
        <f t="shared" ca="1" si="455"/>
        <v>310.10548512897054</v>
      </c>
      <c r="F5869" s="195">
        <f t="shared" ca="1" si="456"/>
        <v>294.42799656049431</v>
      </c>
      <c r="G5869" s="195">
        <f t="shared" ca="1" si="457"/>
        <v>60.105485128970543</v>
      </c>
      <c r="H5869" s="195">
        <f t="shared" ca="1" si="458"/>
        <v>44.427996560494307</v>
      </c>
      <c r="O5869" s="154"/>
      <c r="P5869" s="154"/>
    </row>
    <row r="5870" spans="3:16" hidden="1" outlineLevel="2">
      <c r="C5870" s="179">
        <v>5846</v>
      </c>
      <c r="D5870" s="195">
        <f t="shared" ca="1" si="459"/>
        <v>0.2119255038410516</v>
      </c>
      <c r="E5870" s="195">
        <f t="shared" ca="1" si="455"/>
        <v>257.86425134378283</v>
      </c>
      <c r="F5870" s="195">
        <f t="shared" ca="1" si="456"/>
        <v>257.51831877884706</v>
      </c>
      <c r="G5870" s="195">
        <f t="shared" ca="1" si="457"/>
        <v>7.8642513437828256</v>
      </c>
      <c r="H5870" s="195">
        <f t="shared" ca="1" si="458"/>
        <v>7.5183187788470605</v>
      </c>
      <c r="O5870" s="154"/>
      <c r="P5870" s="154"/>
    </row>
    <row r="5871" spans="3:16" hidden="1" outlineLevel="2">
      <c r="C5871" s="179">
        <v>5847</v>
      </c>
      <c r="D5871" s="195">
        <f t="shared" ca="1" si="459"/>
        <v>0.32865027298962496</v>
      </c>
      <c r="E5871" s="195">
        <f t="shared" ca="1" si="455"/>
        <v>264.5630380250301</v>
      </c>
      <c r="F5871" s="195">
        <f t="shared" ca="1" si="456"/>
        <v>262.35844316019774</v>
      </c>
      <c r="G5871" s="195">
        <f t="shared" ca="1" si="457"/>
        <v>14.563038025030096</v>
      </c>
      <c r="H5871" s="195">
        <f t="shared" ca="1" si="458"/>
        <v>12.358443160197737</v>
      </c>
      <c r="O5871" s="154"/>
      <c r="P5871" s="154"/>
    </row>
    <row r="5872" spans="3:16" hidden="1" outlineLevel="2">
      <c r="C5872" s="179">
        <v>5848</v>
      </c>
      <c r="D5872" s="195">
        <f t="shared" ca="1" si="459"/>
        <v>0.24898100889504041</v>
      </c>
      <c r="E5872" s="195">
        <f t="shared" ca="1" si="455"/>
        <v>259.97226823323609</v>
      </c>
      <c r="F5872" s="195">
        <f t="shared" ca="1" si="456"/>
        <v>259.04511393514787</v>
      </c>
      <c r="G5872" s="195">
        <f t="shared" ca="1" si="457"/>
        <v>9.9722682332360932</v>
      </c>
      <c r="H5872" s="195">
        <f t="shared" ca="1" si="458"/>
        <v>9.0451139351478673</v>
      </c>
      <c r="O5872" s="154"/>
      <c r="P5872" s="154"/>
    </row>
    <row r="5873" spans="3:16" hidden="1" outlineLevel="2">
      <c r="C5873" s="179">
        <v>5849</v>
      </c>
      <c r="D5873" s="195">
        <f t="shared" ca="1" si="459"/>
        <v>0.45392154757605424</v>
      </c>
      <c r="E5873" s="195">
        <f t="shared" ca="1" si="455"/>
        <v>271.94602695624985</v>
      </c>
      <c r="F5873" s="195">
        <f t="shared" ca="1" si="456"/>
        <v>267.65421082065376</v>
      </c>
      <c r="G5873" s="195">
        <f t="shared" ca="1" si="457"/>
        <v>21.946026956249852</v>
      </c>
      <c r="H5873" s="195">
        <f t="shared" ca="1" si="458"/>
        <v>17.654210820653759</v>
      </c>
      <c r="O5873" s="154"/>
      <c r="P5873" s="154"/>
    </row>
    <row r="5874" spans="3:16" hidden="1" outlineLevel="2">
      <c r="C5874" s="179">
        <v>5850</v>
      </c>
      <c r="D5874" s="195">
        <f t="shared" ca="1" si="459"/>
        <v>0.82221132942939879</v>
      </c>
      <c r="E5874" s="195">
        <f t="shared" ca="1" si="455"/>
        <v>294.86648462137413</v>
      </c>
      <c r="F5874" s="195">
        <f t="shared" ca="1" si="456"/>
        <v>283.85065808272554</v>
      </c>
      <c r="G5874" s="195">
        <f t="shared" ca="1" si="457"/>
        <v>44.866484621374127</v>
      </c>
      <c r="H5874" s="195">
        <f t="shared" ca="1" si="458"/>
        <v>33.850658082725545</v>
      </c>
      <c r="O5874" s="154"/>
      <c r="P5874" s="154"/>
    </row>
    <row r="5875" spans="3:16" hidden="1" outlineLevel="2">
      <c r="C5875" s="179">
        <v>5851</v>
      </c>
      <c r="D5875" s="195">
        <f t="shared" ca="1" si="459"/>
        <v>1.1035537110935241</v>
      </c>
      <c r="E5875" s="195">
        <f t="shared" ca="1" si="455"/>
        <v>313.66890739447126</v>
      </c>
      <c r="F5875" s="195">
        <f t="shared" ca="1" si="456"/>
        <v>296.88061933688113</v>
      </c>
      <c r="G5875" s="195">
        <f t="shared" ca="1" si="457"/>
        <v>63.668907394471262</v>
      </c>
      <c r="H5875" s="195">
        <f t="shared" ca="1" si="458"/>
        <v>46.880619336881125</v>
      </c>
      <c r="O5875" s="154"/>
      <c r="P5875" s="154"/>
    </row>
    <row r="5876" spans="3:16" hidden="1" outlineLevel="2">
      <c r="C5876" s="179">
        <v>5852</v>
      </c>
      <c r="D5876" s="195">
        <f t="shared" ca="1" si="459"/>
        <v>0.71206742391648969</v>
      </c>
      <c r="E5876" s="195">
        <f t="shared" ca="1" si="455"/>
        <v>287.81626716540796</v>
      </c>
      <c r="F5876" s="195">
        <f t="shared" ca="1" si="456"/>
        <v>278.90668485229673</v>
      </c>
      <c r="G5876" s="195">
        <f t="shared" ca="1" si="457"/>
        <v>37.816267165407965</v>
      </c>
      <c r="H5876" s="195">
        <f t="shared" ca="1" si="458"/>
        <v>28.906684852296735</v>
      </c>
      <c r="O5876" s="154"/>
      <c r="P5876" s="154"/>
    </row>
    <row r="5877" spans="3:16" hidden="1" outlineLevel="2">
      <c r="C5877" s="179">
        <v>5853</v>
      </c>
      <c r="D5877" s="195">
        <f t="shared" ca="1" si="459"/>
        <v>0.93866281279932196</v>
      </c>
      <c r="E5877" s="195">
        <f t="shared" ca="1" si="455"/>
        <v>302.50834905167255</v>
      </c>
      <c r="F5877" s="195">
        <f t="shared" ca="1" si="456"/>
        <v>289.17309845148793</v>
      </c>
      <c r="G5877" s="195">
        <f t="shared" ca="1" si="457"/>
        <v>52.508349051672553</v>
      </c>
      <c r="H5877" s="195">
        <f t="shared" ca="1" si="458"/>
        <v>39.173098451487931</v>
      </c>
      <c r="O5877" s="154"/>
      <c r="P5877" s="154"/>
    </row>
    <row r="5878" spans="3:16" hidden="1" outlineLevel="2">
      <c r="C5878" s="179">
        <v>5854</v>
      </c>
      <c r="D5878" s="195">
        <f t="shared" ca="1" si="459"/>
        <v>-0.71008357238059783</v>
      </c>
      <c r="E5878" s="195">
        <f t="shared" ca="1" si="455"/>
        <v>210.57743119430336</v>
      </c>
      <c r="F5878" s="195">
        <f t="shared" ca="1" si="456"/>
        <v>222.29493341940227</v>
      </c>
      <c r="G5878" s="195">
        <f t="shared" ca="1" si="457"/>
        <v>0</v>
      </c>
      <c r="H5878" s="195">
        <f t="shared" ca="1" si="458"/>
        <v>0</v>
      </c>
      <c r="O5878" s="154"/>
      <c r="P5878" s="154"/>
    </row>
    <row r="5879" spans="3:16" hidden="1" outlineLevel="2">
      <c r="C5879" s="179">
        <v>5855</v>
      </c>
      <c r="D5879" s="195">
        <f t="shared" ca="1" si="459"/>
        <v>0.86568139204188044</v>
      </c>
      <c r="E5879" s="195">
        <f t="shared" ca="1" si="455"/>
        <v>297.69626273044787</v>
      </c>
      <c r="F5879" s="195">
        <f t="shared" ca="1" si="456"/>
        <v>285.82591014402459</v>
      </c>
      <c r="G5879" s="195">
        <f t="shared" ca="1" si="457"/>
        <v>47.69626273044787</v>
      </c>
      <c r="H5879" s="195">
        <f t="shared" ca="1" si="458"/>
        <v>35.82591014402459</v>
      </c>
      <c r="O5879" s="154"/>
      <c r="P5879" s="154"/>
    </row>
    <row r="5880" spans="3:16" hidden="1" outlineLevel="2">
      <c r="C5880" s="179">
        <v>5856</v>
      </c>
      <c r="D5880" s="195">
        <f t="shared" ca="1" si="459"/>
        <v>-0.86406266705782742</v>
      </c>
      <c r="E5880" s="195">
        <f t="shared" ca="1" si="455"/>
        <v>203.57241857173082</v>
      </c>
      <c r="F5880" s="195">
        <f t="shared" ca="1" si="456"/>
        <v>216.90102090591807</v>
      </c>
      <c r="G5880" s="195">
        <f t="shared" ca="1" si="457"/>
        <v>0</v>
      </c>
      <c r="H5880" s="195">
        <f t="shared" ca="1" si="458"/>
        <v>0</v>
      </c>
      <c r="O5880" s="154"/>
      <c r="P5880" s="154"/>
    </row>
    <row r="5881" spans="3:16" hidden="1" outlineLevel="2">
      <c r="C5881" s="179">
        <v>5857</v>
      </c>
      <c r="D5881" s="195">
        <f t="shared" ca="1" si="459"/>
        <v>-0.56573859685424555</v>
      </c>
      <c r="E5881" s="195">
        <f t="shared" ca="1" si="455"/>
        <v>217.36289530613971</v>
      </c>
      <c r="F5881" s="195">
        <f t="shared" ca="1" si="456"/>
        <v>227.47310833963158</v>
      </c>
      <c r="G5881" s="195">
        <f t="shared" ca="1" si="457"/>
        <v>0</v>
      </c>
      <c r="H5881" s="195">
        <f t="shared" ca="1" si="458"/>
        <v>0</v>
      </c>
      <c r="O5881" s="154"/>
      <c r="P5881" s="154"/>
    </row>
    <row r="5882" spans="3:16" hidden="1" outlineLevel="2">
      <c r="C5882" s="179">
        <v>5858</v>
      </c>
      <c r="D5882" s="195">
        <f t="shared" ca="1" si="459"/>
        <v>0.5520557425660868</v>
      </c>
      <c r="E5882" s="195">
        <f t="shared" ca="1" si="455"/>
        <v>277.87329559159372</v>
      </c>
      <c r="F5882" s="195">
        <f t="shared" ca="1" si="456"/>
        <v>271.87733624442581</v>
      </c>
      <c r="G5882" s="195">
        <f t="shared" ca="1" si="457"/>
        <v>27.873295591593717</v>
      </c>
      <c r="H5882" s="195">
        <f t="shared" ca="1" si="458"/>
        <v>21.877336244425805</v>
      </c>
      <c r="O5882" s="154"/>
      <c r="P5882" s="154"/>
    </row>
    <row r="5883" spans="3:16" hidden="1" outlineLevel="2">
      <c r="C5883" s="179">
        <v>5859</v>
      </c>
      <c r="D5883" s="195">
        <f t="shared" ca="1" si="459"/>
        <v>-0.30504199755920913</v>
      </c>
      <c r="E5883" s="195">
        <f t="shared" ca="1" si="455"/>
        <v>230.17673300683595</v>
      </c>
      <c r="F5883" s="195">
        <f t="shared" ca="1" si="456"/>
        <v>237.13279733880719</v>
      </c>
      <c r="G5883" s="195">
        <f t="shared" ca="1" si="457"/>
        <v>0</v>
      </c>
      <c r="H5883" s="195">
        <f t="shared" ca="1" si="458"/>
        <v>0</v>
      </c>
      <c r="O5883" s="154"/>
      <c r="P5883" s="154"/>
    </row>
    <row r="5884" spans="3:16" hidden="1" outlineLevel="2">
      <c r="C5884" s="179">
        <v>5860</v>
      </c>
      <c r="D5884" s="195">
        <f t="shared" ca="1" si="459"/>
        <v>-1.2366609938989161</v>
      </c>
      <c r="E5884" s="195">
        <f t="shared" ca="1" si="455"/>
        <v>187.57075022657426</v>
      </c>
      <c r="F5884" s="195">
        <f t="shared" ca="1" si="456"/>
        <v>204.38417514917126</v>
      </c>
      <c r="G5884" s="195">
        <f t="shared" ca="1" si="457"/>
        <v>0</v>
      </c>
      <c r="H5884" s="195">
        <f t="shared" ca="1" si="458"/>
        <v>0</v>
      </c>
      <c r="O5884" s="154"/>
      <c r="P5884" s="154"/>
    </row>
    <row r="5885" spans="3:16" hidden="1" outlineLevel="2">
      <c r="C5885" s="179">
        <v>5861</v>
      </c>
      <c r="D5885" s="195">
        <f t="shared" ca="1" si="459"/>
        <v>0.66331581367895753</v>
      </c>
      <c r="E5885" s="195">
        <f t="shared" ca="1" si="455"/>
        <v>284.74977771617915</v>
      </c>
      <c r="F5885" s="195">
        <f t="shared" ca="1" si="456"/>
        <v>276.74597815711127</v>
      </c>
      <c r="G5885" s="195">
        <f t="shared" ca="1" si="457"/>
        <v>34.749777716179153</v>
      </c>
      <c r="H5885" s="195">
        <f t="shared" ca="1" si="458"/>
        <v>26.745978157111267</v>
      </c>
      <c r="O5885" s="154"/>
      <c r="P5885" s="154"/>
    </row>
    <row r="5886" spans="3:16" hidden="1" outlineLevel="2">
      <c r="C5886" s="179">
        <v>5862</v>
      </c>
      <c r="D5886" s="195">
        <f t="shared" ca="1" si="459"/>
        <v>0.63661216135665422</v>
      </c>
      <c r="E5886" s="195">
        <f t="shared" ca="1" si="455"/>
        <v>283.08398215083025</v>
      </c>
      <c r="F5886" s="195">
        <f t="shared" ca="1" si="456"/>
        <v>275.56955677694981</v>
      </c>
      <c r="G5886" s="195">
        <f t="shared" ca="1" si="457"/>
        <v>33.083982150830252</v>
      </c>
      <c r="H5886" s="195">
        <f t="shared" ca="1" si="458"/>
        <v>25.56955677694981</v>
      </c>
      <c r="O5886" s="154"/>
      <c r="P5886" s="154"/>
    </row>
    <row r="5887" spans="3:16" hidden="1" outlineLevel="2">
      <c r="C5887" s="179">
        <v>5863</v>
      </c>
      <c r="D5887" s="195">
        <f t="shared" ca="1" si="459"/>
        <v>-0.34069017625765763</v>
      </c>
      <c r="E5887" s="195">
        <f t="shared" ca="1" si="455"/>
        <v>228.38092398617249</v>
      </c>
      <c r="F5887" s="195">
        <f t="shared" ca="1" si="456"/>
        <v>235.7880821628969</v>
      </c>
      <c r="G5887" s="195">
        <f t="shared" ca="1" si="457"/>
        <v>0</v>
      </c>
      <c r="H5887" s="195">
        <f t="shared" ca="1" si="458"/>
        <v>0</v>
      </c>
      <c r="O5887" s="154"/>
      <c r="P5887" s="154"/>
    </row>
    <row r="5888" spans="3:16" hidden="1" outlineLevel="2">
      <c r="C5888" s="179">
        <v>5864</v>
      </c>
      <c r="D5888" s="195">
        <f t="shared" ca="1" si="459"/>
        <v>-1.3825996354607151</v>
      </c>
      <c r="E5888" s="195">
        <f t="shared" ca="1" si="455"/>
        <v>181.65169679397007</v>
      </c>
      <c r="F5888" s="195">
        <f t="shared" ca="1" si="456"/>
        <v>199.68082234900166</v>
      </c>
      <c r="G5888" s="195">
        <f t="shared" ca="1" si="457"/>
        <v>0</v>
      </c>
      <c r="H5888" s="195">
        <f t="shared" ca="1" si="458"/>
        <v>0</v>
      </c>
      <c r="O5888" s="154"/>
      <c r="P5888" s="154"/>
    </row>
    <row r="5889" spans="3:16" hidden="1" outlineLevel="2">
      <c r="C5889" s="179">
        <v>5865</v>
      </c>
      <c r="D5889" s="195">
        <f t="shared" ca="1" si="459"/>
        <v>-1.3055406298857908</v>
      </c>
      <c r="E5889" s="195">
        <f t="shared" ca="1" si="455"/>
        <v>184.75343865224292</v>
      </c>
      <c r="F5889" s="195">
        <f t="shared" ca="1" si="456"/>
        <v>202.15065499640465</v>
      </c>
      <c r="G5889" s="195">
        <f t="shared" ca="1" si="457"/>
        <v>0</v>
      </c>
      <c r="H5889" s="195">
        <f t="shared" ca="1" si="458"/>
        <v>0</v>
      </c>
      <c r="O5889" s="154"/>
      <c r="P5889" s="154"/>
    </row>
    <row r="5890" spans="3:16" hidden="1" outlineLevel="2">
      <c r="C5890" s="179">
        <v>5866</v>
      </c>
      <c r="D5890" s="195">
        <f t="shared" ca="1" si="459"/>
        <v>0.2737378798981287</v>
      </c>
      <c r="E5890" s="195">
        <f t="shared" ca="1" si="455"/>
        <v>261.390233352981</v>
      </c>
      <c r="F5890" s="195">
        <f t="shared" ca="1" si="456"/>
        <v>260.07021026932767</v>
      </c>
      <c r="G5890" s="195">
        <f t="shared" ca="1" si="457"/>
        <v>11.390233352980999</v>
      </c>
      <c r="H5890" s="195">
        <f t="shared" ca="1" si="458"/>
        <v>10.070210269327674</v>
      </c>
      <c r="O5890" s="154"/>
      <c r="P5890" s="154"/>
    </row>
    <row r="5891" spans="3:16" hidden="1" outlineLevel="2">
      <c r="C5891" s="179">
        <v>5867</v>
      </c>
      <c r="D5891" s="195">
        <f t="shared" ca="1" si="459"/>
        <v>0.33074208041490299</v>
      </c>
      <c r="E5891" s="195">
        <f t="shared" ca="1" si="455"/>
        <v>264.68465991372301</v>
      </c>
      <c r="F5891" s="195">
        <f t="shared" ca="1" si="456"/>
        <v>262.44600700995335</v>
      </c>
      <c r="G5891" s="195">
        <f t="shared" ca="1" si="457"/>
        <v>14.68465991372301</v>
      </c>
      <c r="H5891" s="195">
        <f t="shared" ca="1" si="458"/>
        <v>12.446007009953348</v>
      </c>
      <c r="O5891" s="154"/>
      <c r="P5891" s="154"/>
    </row>
    <row r="5892" spans="3:16" hidden="1" outlineLevel="2">
      <c r="C5892" s="179">
        <v>5868</v>
      </c>
      <c r="D5892" s="195">
        <f t="shared" ca="1" si="459"/>
        <v>-0.68584104914266086</v>
      </c>
      <c r="E5892" s="195">
        <f t="shared" ca="1" si="455"/>
        <v>211.70205650352304</v>
      </c>
      <c r="F5892" s="195">
        <f t="shared" ca="1" si="456"/>
        <v>223.15629020104626</v>
      </c>
      <c r="G5892" s="195">
        <f t="shared" ca="1" si="457"/>
        <v>0</v>
      </c>
      <c r="H5892" s="195">
        <f t="shared" ca="1" si="458"/>
        <v>0</v>
      </c>
      <c r="O5892" s="154"/>
      <c r="P5892" s="154"/>
    </row>
    <row r="5893" spans="3:16" hidden="1" outlineLevel="2">
      <c r="C5893" s="179">
        <v>5869</v>
      </c>
      <c r="D5893" s="195">
        <f t="shared" ca="1" si="459"/>
        <v>-0.52832371015463231</v>
      </c>
      <c r="E5893" s="195">
        <f t="shared" ca="1" si="455"/>
        <v>219.15712163433932</v>
      </c>
      <c r="F5893" s="195">
        <f t="shared" ca="1" si="456"/>
        <v>228.83488807263274</v>
      </c>
      <c r="G5893" s="195">
        <f t="shared" ca="1" si="457"/>
        <v>0</v>
      </c>
      <c r="H5893" s="195">
        <f t="shared" ca="1" si="458"/>
        <v>0</v>
      </c>
      <c r="O5893" s="154"/>
      <c r="P5893" s="154"/>
    </row>
    <row r="5894" spans="3:16" hidden="1" outlineLevel="2">
      <c r="C5894" s="179">
        <v>5870</v>
      </c>
      <c r="D5894" s="195">
        <f t="shared" ca="1" si="459"/>
        <v>-0.46609787552453685</v>
      </c>
      <c r="E5894" s="195">
        <f t="shared" ca="1" si="455"/>
        <v>222.17401253373669</v>
      </c>
      <c r="F5894" s="195">
        <f t="shared" ca="1" si="456"/>
        <v>231.11778314904723</v>
      </c>
      <c r="G5894" s="195">
        <f t="shared" ca="1" si="457"/>
        <v>0</v>
      </c>
      <c r="H5894" s="195">
        <f t="shared" ca="1" si="458"/>
        <v>0</v>
      </c>
      <c r="O5894" s="154"/>
      <c r="P5894" s="154"/>
    </row>
    <row r="5895" spans="3:16" hidden="1" outlineLevel="2">
      <c r="C5895" s="179">
        <v>5871</v>
      </c>
      <c r="D5895" s="195">
        <f t="shared" ca="1" si="459"/>
        <v>0.12559205057318107</v>
      </c>
      <c r="E5895" s="195">
        <f t="shared" ca="1" si="455"/>
        <v>253.01897216778247</v>
      </c>
      <c r="F5895" s="195">
        <f t="shared" ca="1" si="456"/>
        <v>253.99594339785432</v>
      </c>
      <c r="G5895" s="195">
        <f t="shared" ca="1" si="457"/>
        <v>3.018972167782465</v>
      </c>
      <c r="H5895" s="195">
        <f t="shared" ca="1" si="458"/>
        <v>3.9959433978543188</v>
      </c>
      <c r="O5895" s="154"/>
      <c r="P5895" s="154"/>
    </row>
    <row r="5896" spans="3:16" hidden="1" outlineLevel="2">
      <c r="C5896" s="179">
        <v>5872</v>
      </c>
      <c r="D5896" s="195">
        <f t="shared" ca="1" si="459"/>
        <v>1.0813060187288268</v>
      </c>
      <c r="E5896" s="195">
        <f t="shared" ca="1" si="455"/>
        <v>312.13938270794517</v>
      </c>
      <c r="F5896" s="195">
        <f t="shared" ca="1" si="456"/>
        <v>295.82882215738977</v>
      </c>
      <c r="G5896" s="195">
        <f t="shared" ca="1" si="457"/>
        <v>62.139382707945174</v>
      </c>
      <c r="H5896" s="195">
        <f t="shared" ca="1" si="458"/>
        <v>45.828822157389766</v>
      </c>
      <c r="O5896" s="154"/>
      <c r="P5896" s="154"/>
    </row>
    <row r="5897" spans="3:16" hidden="1" outlineLevel="2">
      <c r="C5897" s="179">
        <v>5873</v>
      </c>
      <c r="D5897" s="195">
        <f t="shared" ca="1" si="459"/>
        <v>2.948023984144049</v>
      </c>
      <c r="E5897" s="195">
        <f t="shared" ca="1" si="455"/>
        <v>470.40642308369775</v>
      </c>
      <c r="F5897" s="195">
        <f t="shared" ca="1" si="456"/>
        <v>398.44675962511155</v>
      </c>
      <c r="G5897" s="195">
        <f t="shared" ca="1" si="457"/>
        <v>220.40642308369775</v>
      </c>
      <c r="H5897" s="195">
        <f t="shared" ca="1" si="458"/>
        <v>148.44675962511155</v>
      </c>
      <c r="O5897" s="154"/>
      <c r="P5897" s="154"/>
    </row>
    <row r="5898" spans="3:16" hidden="1" outlineLevel="2">
      <c r="C5898" s="179">
        <v>5874</v>
      </c>
      <c r="D5898" s="195">
        <f t="shared" ca="1" si="459"/>
        <v>-2.3528788121919124</v>
      </c>
      <c r="E5898" s="195">
        <f t="shared" ca="1" si="455"/>
        <v>146.7756957251556</v>
      </c>
      <c r="F5898" s="195">
        <f t="shared" ca="1" si="456"/>
        <v>171.04624598129365</v>
      </c>
      <c r="G5898" s="195">
        <f t="shared" ca="1" si="457"/>
        <v>0</v>
      </c>
      <c r="H5898" s="195">
        <f t="shared" ca="1" si="458"/>
        <v>0</v>
      </c>
      <c r="O5898" s="154"/>
      <c r="P5898" s="154"/>
    </row>
    <row r="5899" spans="3:16" hidden="1" outlineLevel="2">
      <c r="C5899" s="179">
        <v>5875</v>
      </c>
      <c r="D5899" s="195">
        <f t="shared" ca="1" si="459"/>
        <v>0.97508117426123431</v>
      </c>
      <c r="E5899" s="195">
        <f t="shared" ca="1" si="455"/>
        <v>304.93863591173795</v>
      </c>
      <c r="F5899" s="195">
        <f t="shared" ca="1" si="456"/>
        <v>290.85800611603594</v>
      </c>
      <c r="G5899" s="195">
        <f t="shared" ca="1" si="457"/>
        <v>54.938635911737947</v>
      </c>
      <c r="H5899" s="195">
        <f t="shared" ca="1" si="458"/>
        <v>40.858006116035938</v>
      </c>
      <c r="O5899" s="154"/>
      <c r="P5899" s="154"/>
    </row>
    <row r="5900" spans="3:16" hidden="1" outlineLevel="2">
      <c r="C5900" s="179">
        <v>5876</v>
      </c>
      <c r="D5900" s="195">
        <f t="shared" ca="1" si="459"/>
        <v>-0.36731243454336626</v>
      </c>
      <c r="E5900" s="195">
        <f t="shared" ca="1" si="455"/>
        <v>227.04894847336425</v>
      </c>
      <c r="F5900" s="195">
        <f t="shared" ca="1" si="456"/>
        <v>234.78881760087822</v>
      </c>
      <c r="G5900" s="195">
        <f t="shared" ca="1" si="457"/>
        <v>0</v>
      </c>
      <c r="H5900" s="195">
        <f t="shared" ca="1" si="458"/>
        <v>0</v>
      </c>
      <c r="O5900" s="154"/>
      <c r="P5900" s="154"/>
    </row>
    <row r="5901" spans="3:16" hidden="1" outlineLevel="2">
      <c r="C5901" s="179">
        <v>5877</v>
      </c>
      <c r="D5901" s="195">
        <f t="shared" ca="1" si="459"/>
        <v>-0.50935973562592884</v>
      </c>
      <c r="E5901" s="195">
        <f t="shared" ca="1" si="455"/>
        <v>220.07218489243883</v>
      </c>
      <c r="F5901" s="195">
        <f t="shared" ca="1" si="456"/>
        <v>229.52822500447078</v>
      </c>
      <c r="G5901" s="195">
        <f t="shared" ca="1" si="457"/>
        <v>0</v>
      </c>
      <c r="H5901" s="195">
        <f t="shared" ca="1" si="458"/>
        <v>0</v>
      </c>
      <c r="O5901" s="154"/>
      <c r="P5901" s="154"/>
    </row>
    <row r="5902" spans="3:16" hidden="1" outlineLevel="2">
      <c r="C5902" s="179">
        <v>5878</v>
      </c>
      <c r="D5902" s="195">
        <f t="shared" ca="1" si="459"/>
        <v>-0.74072545549002533</v>
      </c>
      <c r="E5902" s="195">
        <f t="shared" ca="1" si="455"/>
        <v>209.1644798086937</v>
      </c>
      <c r="F5902" s="195">
        <f t="shared" ca="1" si="456"/>
        <v>221.21095753258223</v>
      </c>
      <c r="G5902" s="195">
        <f t="shared" ca="1" si="457"/>
        <v>0</v>
      </c>
      <c r="H5902" s="195">
        <f t="shared" ca="1" si="458"/>
        <v>0</v>
      </c>
      <c r="O5902" s="154"/>
      <c r="P5902" s="154"/>
    </row>
    <row r="5903" spans="3:16" hidden="1" outlineLevel="2">
      <c r="C5903" s="179">
        <v>5879</v>
      </c>
      <c r="D5903" s="195">
        <f t="shared" ca="1" si="459"/>
        <v>1.3222868846838172</v>
      </c>
      <c r="E5903" s="195">
        <f t="shared" ca="1" si="455"/>
        <v>329.11166630598711</v>
      </c>
      <c r="F5903" s="195">
        <f t="shared" ca="1" si="456"/>
        <v>307.42282051078433</v>
      </c>
      <c r="G5903" s="195">
        <f t="shared" ca="1" si="457"/>
        <v>79.111666305987114</v>
      </c>
      <c r="H5903" s="195">
        <f t="shared" ca="1" si="458"/>
        <v>57.422820510784334</v>
      </c>
      <c r="O5903" s="154"/>
      <c r="P5903" s="154"/>
    </row>
    <row r="5904" spans="3:16" hidden="1" outlineLevel="2">
      <c r="C5904" s="179">
        <v>5880</v>
      </c>
      <c r="D5904" s="195">
        <f t="shared" ca="1" si="459"/>
        <v>-0.63755535735746749</v>
      </c>
      <c r="E5904" s="195">
        <f t="shared" ca="1" si="455"/>
        <v>213.95998602705797</v>
      </c>
      <c r="F5904" s="195">
        <f t="shared" ca="1" si="456"/>
        <v>224.88187761678577</v>
      </c>
      <c r="G5904" s="195">
        <f t="shared" ca="1" si="457"/>
        <v>0</v>
      </c>
      <c r="H5904" s="195">
        <f t="shared" ca="1" si="458"/>
        <v>0</v>
      </c>
      <c r="O5904" s="154"/>
      <c r="P5904" s="154"/>
    </row>
    <row r="5905" spans="3:16" hidden="1" outlineLevel="2">
      <c r="C5905" s="179">
        <v>5881</v>
      </c>
      <c r="D5905" s="195">
        <f t="shared" ca="1" si="459"/>
        <v>0.86628053450132003</v>
      </c>
      <c r="E5905" s="195">
        <f t="shared" ca="1" si="455"/>
        <v>297.73545434317282</v>
      </c>
      <c r="F5905" s="195">
        <f t="shared" ca="1" si="456"/>
        <v>285.85323060893501</v>
      </c>
      <c r="G5905" s="195">
        <f t="shared" ca="1" si="457"/>
        <v>47.735454343172819</v>
      </c>
      <c r="H5905" s="195">
        <f t="shared" ca="1" si="458"/>
        <v>35.853230608935007</v>
      </c>
      <c r="O5905" s="154"/>
      <c r="P5905" s="154"/>
    </row>
    <row r="5906" spans="3:16" hidden="1" outlineLevel="2">
      <c r="C5906" s="179">
        <v>5882</v>
      </c>
      <c r="D5906" s="195">
        <f t="shared" ca="1" si="459"/>
        <v>0.83258594519901885</v>
      </c>
      <c r="E5906" s="195">
        <f t="shared" ca="1" si="455"/>
        <v>295.53938934353852</v>
      </c>
      <c r="F5906" s="195">
        <f t="shared" ca="1" si="456"/>
        <v>284.3208303407327</v>
      </c>
      <c r="G5906" s="195">
        <f t="shared" ca="1" si="457"/>
        <v>45.539389343538517</v>
      </c>
      <c r="H5906" s="195">
        <f t="shared" ca="1" si="458"/>
        <v>34.320830340732698</v>
      </c>
      <c r="O5906" s="154"/>
      <c r="P5906" s="154"/>
    </row>
    <row r="5907" spans="3:16" hidden="1" outlineLevel="2">
      <c r="C5907" s="179">
        <v>5883</v>
      </c>
      <c r="D5907" s="195">
        <f t="shared" ca="1" si="459"/>
        <v>-0.11393303247314537</v>
      </c>
      <c r="E5907" s="195">
        <f t="shared" ca="1" si="455"/>
        <v>240.04755657849879</v>
      </c>
      <c r="F5907" s="195">
        <f t="shared" ca="1" si="456"/>
        <v>244.47363027230543</v>
      </c>
      <c r="G5907" s="195">
        <f t="shared" ca="1" si="457"/>
        <v>0</v>
      </c>
      <c r="H5907" s="195">
        <f t="shared" ca="1" si="458"/>
        <v>0</v>
      </c>
      <c r="O5907" s="154"/>
      <c r="P5907" s="154"/>
    </row>
    <row r="5908" spans="3:16" hidden="1" outlineLevel="2">
      <c r="C5908" s="179">
        <v>5884</v>
      </c>
      <c r="D5908" s="195">
        <f t="shared" ca="1" si="459"/>
        <v>-1.726614742451088</v>
      </c>
      <c r="E5908" s="195">
        <f t="shared" ca="1" si="455"/>
        <v>168.42753255928031</v>
      </c>
      <c r="F5908" s="195">
        <f t="shared" ca="1" si="456"/>
        <v>189.01763614566798</v>
      </c>
      <c r="G5908" s="195">
        <f t="shared" ca="1" si="457"/>
        <v>0</v>
      </c>
      <c r="H5908" s="195">
        <f t="shared" ca="1" si="458"/>
        <v>0</v>
      </c>
      <c r="O5908" s="154"/>
      <c r="P5908" s="154"/>
    </row>
    <row r="5909" spans="3:16" hidden="1" outlineLevel="2">
      <c r="C5909" s="179">
        <v>5885</v>
      </c>
      <c r="D5909" s="195">
        <f t="shared" ca="1" si="459"/>
        <v>-0.15824633108171379</v>
      </c>
      <c r="E5909" s="195">
        <f t="shared" ca="1" si="455"/>
        <v>237.72171603531959</v>
      </c>
      <c r="F5909" s="195">
        <f t="shared" ca="1" si="456"/>
        <v>242.75149370933531</v>
      </c>
      <c r="G5909" s="195">
        <f t="shared" ca="1" si="457"/>
        <v>0</v>
      </c>
      <c r="H5909" s="195">
        <f t="shared" ca="1" si="458"/>
        <v>0</v>
      </c>
      <c r="O5909" s="154"/>
      <c r="P5909" s="154"/>
    </row>
    <row r="5910" spans="3:16" hidden="1" outlineLevel="2">
      <c r="C5910" s="179">
        <v>5886</v>
      </c>
      <c r="D5910" s="195">
        <f t="shared" ca="1" si="459"/>
        <v>-5.0726831817048727E-2</v>
      </c>
      <c r="E5910" s="195">
        <f t="shared" ca="1" si="455"/>
        <v>243.40444683227702</v>
      </c>
      <c r="F5910" s="195">
        <f t="shared" ca="1" si="456"/>
        <v>246.95115905151607</v>
      </c>
      <c r="G5910" s="195">
        <f t="shared" ca="1" si="457"/>
        <v>0</v>
      </c>
      <c r="H5910" s="195">
        <f t="shared" ca="1" si="458"/>
        <v>0</v>
      </c>
      <c r="O5910" s="154"/>
      <c r="P5910" s="154"/>
    </row>
    <row r="5911" spans="3:16" hidden="1" outlineLevel="2">
      <c r="C5911" s="179">
        <v>5887</v>
      </c>
      <c r="D5911" s="195">
        <f t="shared" ca="1" si="459"/>
        <v>-2.0426567120319308</v>
      </c>
      <c r="E5911" s="195">
        <f t="shared" ca="1" si="455"/>
        <v>157.12885550444375</v>
      </c>
      <c r="F5911" s="195">
        <f t="shared" ca="1" si="456"/>
        <v>179.72410576201875</v>
      </c>
      <c r="G5911" s="195">
        <f t="shared" ca="1" si="457"/>
        <v>0</v>
      </c>
      <c r="H5911" s="195">
        <f t="shared" ca="1" si="458"/>
        <v>0</v>
      </c>
      <c r="O5911" s="154"/>
      <c r="P5911" s="154"/>
    </row>
    <row r="5912" spans="3:16" hidden="1" outlineLevel="2">
      <c r="C5912" s="179">
        <v>5888</v>
      </c>
      <c r="D5912" s="195">
        <f t="shared" ca="1" si="459"/>
        <v>-0.20095796684218339</v>
      </c>
      <c r="E5912" s="195">
        <f t="shared" ca="1" si="455"/>
        <v>235.50127153186625</v>
      </c>
      <c r="F5912" s="195">
        <f t="shared" ca="1" si="456"/>
        <v>241.10308454401959</v>
      </c>
      <c r="G5912" s="195">
        <f t="shared" ca="1" si="457"/>
        <v>0</v>
      </c>
      <c r="H5912" s="195">
        <f t="shared" ca="1" si="458"/>
        <v>0</v>
      </c>
      <c r="O5912" s="154"/>
      <c r="P5912" s="154"/>
    </row>
    <row r="5913" spans="3:16" hidden="1" outlineLevel="2">
      <c r="C5913" s="179">
        <v>5889</v>
      </c>
      <c r="D5913" s="195">
        <f t="shared" ca="1" si="459"/>
        <v>0.30683309112061347</v>
      </c>
      <c r="E5913" s="195">
        <f t="shared" ref="E5913:E5976" ca="1" si="460">$H$9 * EXP(($H$17 - $H$18 - ($H$11^2)/2)*$H$14 + $H$11*SQRT($H$14)*D5913)</f>
        <v>263.29786945770371</v>
      </c>
      <c r="F5913" s="195">
        <f t="shared" ref="F5913:F5976" ca="1" si="461">$H$9 * EXP(($H$17 - $H$18 - ($H$12^2)/2)*$H$14 + $H$12*SQRT($H$14)*D5913)</f>
        <v>261.4469072434934</v>
      </c>
      <c r="G5913" s="195">
        <f t="shared" ref="G5913:G5976" ca="1" si="462">MAX(E5913-$H$16, 0)</f>
        <v>13.297869457703712</v>
      </c>
      <c r="H5913" s="195">
        <f t="shared" ref="H5913:H5976" ca="1" si="463">MAX(F5913-$H$16, 0)</f>
        <v>11.446907243493399</v>
      </c>
      <c r="O5913" s="154"/>
      <c r="P5913" s="154"/>
    </row>
    <row r="5914" spans="3:16" hidden="1" outlineLevel="2">
      <c r="C5914" s="179">
        <v>5890</v>
      </c>
      <c r="D5914" s="195">
        <f t="shared" ref="D5914:D5977" ca="1" si="464">_xlfn.NORM.S.INV(RAND())</f>
        <v>-0.99939911076136312</v>
      </c>
      <c r="E5914" s="195">
        <f t="shared" ca="1" si="460"/>
        <v>197.60819692182619</v>
      </c>
      <c r="F5914" s="195">
        <f t="shared" ca="1" si="461"/>
        <v>212.26834153251667</v>
      </c>
      <c r="G5914" s="195">
        <f t="shared" ca="1" si="462"/>
        <v>0</v>
      </c>
      <c r="H5914" s="195">
        <f t="shared" ca="1" si="463"/>
        <v>0</v>
      </c>
      <c r="O5914" s="154"/>
      <c r="P5914" s="154"/>
    </row>
    <row r="5915" spans="3:16" hidden="1" outlineLevel="2">
      <c r="C5915" s="179">
        <v>5891</v>
      </c>
      <c r="D5915" s="195">
        <f t="shared" ca="1" si="464"/>
        <v>0.92155268661618139</v>
      </c>
      <c r="E5915" s="195">
        <f t="shared" ca="1" si="460"/>
        <v>301.37324527939006</v>
      </c>
      <c r="F5915" s="195">
        <f t="shared" ca="1" si="461"/>
        <v>288.38486627028806</v>
      </c>
      <c r="G5915" s="195">
        <f t="shared" ca="1" si="462"/>
        <v>51.373245279390062</v>
      </c>
      <c r="H5915" s="195">
        <f t="shared" ca="1" si="463"/>
        <v>38.384866270288057</v>
      </c>
      <c r="O5915" s="154"/>
      <c r="P5915" s="154"/>
    </row>
    <row r="5916" spans="3:16" hidden="1" outlineLevel="2">
      <c r="C5916" s="179">
        <v>5892</v>
      </c>
      <c r="D5916" s="195">
        <f t="shared" ca="1" si="464"/>
        <v>0.4460187032362305</v>
      </c>
      <c r="E5916" s="195">
        <f t="shared" ca="1" si="460"/>
        <v>271.47423533958414</v>
      </c>
      <c r="F5916" s="195">
        <f t="shared" ca="1" si="461"/>
        <v>267.31698609332295</v>
      </c>
      <c r="G5916" s="195">
        <f t="shared" ca="1" si="462"/>
        <v>21.474235339584141</v>
      </c>
      <c r="H5916" s="195">
        <f t="shared" ca="1" si="463"/>
        <v>17.316986093322953</v>
      </c>
      <c r="O5916" s="154"/>
      <c r="P5916" s="154"/>
    </row>
    <row r="5917" spans="3:16" hidden="1" outlineLevel="2">
      <c r="C5917" s="179">
        <v>5893</v>
      </c>
      <c r="D5917" s="195">
        <f t="shared" ca="1" si="464"/>
        <v>0.80439851832445652</v>
      </c>
      <c r="E5917" s="195">
        <f t="shared" ca="1" si="460"/>
        <v>293.71470508091249</v>
      </c>
      <c r="F5917" s="195">
        <f t="shared" ca="1" si="461"/>
        <v>283.04520342254114</v>
      </c>
      <c r="G5917" s="195">
        <f t="shared" ca="1" si="462"/>
        <v>43.714705080912495</v>
      </c>
      <c r="H5917" s="195">
        <f t="shared" ca="1" si="463"/>
        <v>33.045203422541135</v>
      </c>
      <c r="O5917" s="154"/>
      <c r="P5917" s="154"/>
    </row>
    <row r="5918" spans="3:16" hidden="1" outlineLevel="2">
      <c r="C5918" s="179">
        <v>5894</v>
      </c>
      <c r="D5918" s="195">
        <f t="shared" ca="1" si="464"/>
        <v>0.19035598267311479</v>
      </c>
      <c r="E5918" s="195">
        <f t="shared" ca="1" si="460"/>
        <v>256.64508203353222</v>
      </c>
      <c r="F5918" s="195">
        <f t="shared" ca="1" si="461"/>
        <v>256.63373841361977</v>
      </c>
      <c r="G5918" s="195">
        <f t="shared" ca="1" si="462"/>
        <v>6.6450820335322192</v>
      </c>
      <c r="H5918" s="195">
        <f t="shared" ca="1" si="463"/>
        <v>6.633738413619767</v>
      </c>
      <c r="O5918" s="154"/>
      <c r="P5918" s="154"/>
    </row>
    <row r="5919" spans="3:16" hidden="1" outlineLevel="2">
      <c r="C5919" s="179">
        <v>5895</v>
      </c>
      <c r="D5919" s="195">
        <f t="shared" ca="1" si="464"/>
        <v>-0.62795367120453083</v>
      </c>
      <c r="E5919" s="195">
        <f t="shared" ca="1" si="460"/>
        <v>214.4118412630317</v>
      </c>
      <c r="F5919" s="195">
        <f t="shared" ca="1" si="461"/>
        <v>225.22660061353668</v>
      </c>
      <c r="G5919" s="195">
        <f t="shared" ca="1" si="462"/>
        <v>0</v>
      </c>
      <c r="H5919" s="195">
        <f t="shared" ca="1" si="463"/>
        <v>0</v>
      </c>
      <c r="O5919" s="154"/>
      <c r="P5919" s="154"/>
    </row>
    <row r="5920" spans="3:16" hidden="1" outlineLevel="2">
      <c r="C5920" s="179">
        <v>5896</v>
      </c>
      <c r="D5920" s="195">
        <f t="shared" ca="1" si="464"/>
        <v>1.287218612761893</v>
      </c>
      <c r="E5920" s="195">
        <f t="shared" ca="1" si="460"/>
        <v>326.58558889281625</v>
      </c>
      <c r="F5920" s="195">
        <f t="shared" ca="1" si="461"/>
        <v>305.70778991040731</v>
      </c>
      <c r="G5920" s="195">
        <f t="shared" ca="1" si="462"/>
        <v>76.585588892816247</v>
      </c>
      <c r="H5920" s="195">
        <f t="shared" ca="1" si="463"/>
        <v>55.707789910407314</v>
      </c>
      <c r="O5920" s="154"/>
      <c r="P5920" s="154"/>
    </row>
    <row r="5921" spans="3:16" hidden="1" outlineLevel="2">
      <c r="C5921" s="179">
        <v>5897</v>
      </c>
      <c r="D5921" s="195">
        <f t="shared" ca="1" si="464"/>
        <v>0.48825286050217309</v>
      </c>
      <c r="E5921" s="195">
        <f t="shared" ca="1" si="460"/>
        <v>274.00510685301026</v>
      </c>
      <c r="F5921" s="195">
        <f t="shared" ca="1" si="461"/>
        <v>269.12411810668999</v>
      </c>
      <c r="G5921" s="195">
        <f t="shared" ca="1" si="462"/>
        <v>24.005106853010261</v>
      </c>
      <c r="H5921" s="195">
        <f t="shared" ca="1" si="463"/>
        <v>19.124118106689991</v>
      </c>
      <c r="O5921" s="154"/>
      <c r="P5921" s="154"/>
    </row>
    <row r="5922" spans="3:16" hidden="1" outlineLevel="2">
      <c r="C5922" s="179">
        <v>5898</v>
      </c>
      <c r="D5922" s="195">
        <f t="shared" ca="1" si="464"/>
        <v>-0.26388454956694407</v>
      </c>
      <c r="E5922" s="195">
        <f t="shared" ca="1" si="460"/>
        <v>232.26764646072172</v>
      </c>
      <c r="F5922" s="195">
        <f t="shared" ca="1" si="461"/>
        <v>238.6948735325999</v>
      </c>
      <c r="G5922" s="195">
        <f t="shared" ca="1" si="462"/>
        <v>0</v>
      </c>
      <c r="H5922" s="195">
        <f t="shared" ca="1" si="463"/>
        <v>0</v>
      </c>
      <c r="O5922" s="154"/>
      <c r="P5922" s="154"/>
    </row>
    <row r="5923" spans="3:16" hidden="1" outlineLevel="2">
      <c r="C5923" s="179">
        <v>5899</v>
      </c>
      <c r="D5923" s="195">
        <f t="shared" ca="1" si="464"/>
        <v>3.6228100559922885E-2</v>
      </c>
      <c r="E5923" s="195">
        <f t="shared" ca="1" si="460"/>
        <v>248.09948449725064</v>
      </c>
      <c r="F5923" s="195">
        <f t="shared" ca="1" si="461"/>
        <v>250.40066273159448</v>
      </c>
      <c r="G5923" s="195">
        <f t="shared" ca="1" si="462"/>
        <v>0</v>
      </c>
      <c r="H5923" s="195">
        <f t="shared" ca="1" si="463"/>
        <v>0.40066273159447974</v>
      </c>
      <c r="O5923" s="154"/>
      <c r="P5923" s="154"/>
    </row>
    <row r="5924" spans="3:16" hidden="1" outlineLevel="2">
      <c r="C5924" s="179">
        <v>5900</v>
      </c>
      <c r="D5924" s="195">
        <f t="shared" ca="1" si="464"/>
        <v>1.4722981583013151</v>
      </c>
      <c r="E5924" s="195">
        <f t="shared" ca="1" si="460"/>
        <v>340.13987659189502</v>
      </c>
      <c r="F5924" s="195">
        <f t="shared" ca="1" si="461"/>
        <v>314.86846912634365</v>
      </c>
      <c r="G5924" s="195">
        <f t="shared" ca="1" si="462"/>
        <v>90.139876591895018</v>
      </c>
      <c r="H5924" s="195">
        <f t="shared" ca="1" si="463"/>
        <v>64.868469126343655</v>
      </c>
      <c r="O5924" s="154"/>
      <c r="P5924" s="154"/>
    </row>
    <row r="5925" spans="3:16" hidden="1" outlineLevel="2">
      <c r="C5925" s="179">
        <v>5901</v>
      </c>
      <c r="D5925" s="195">
        <f t="shared" ca="1" si="464"/>
        <v>1.0324815960426363</v>
      </c>
      <c r="E5925" s="195">
        <f t="shared" ca="1" si="460"/>
        <v>308.80880638819878</v>
      </c>
      <c r="F5925" s="195">
        <f t="shared" ca="1" si="461"/>
        <v>293.53360907101012</v>
      </c>
      <c r="G5925" s="195">
        <f t="shared" ca="1" si="462"/>
        <v>58.808806388198775</v>
      </c>
      <c r="H5925" s="195">
        <f t="shared" ca="1" si="463"/>
        <v>43.533609071010119</v>
      </c>
      <c r="O5925" s="154"/>
      <c r="P5925" s="154"/>
    </row>
    <row r="5926" spans="3:16" hidden="1" outlineLevel="2">
      <c r="C5926" s="179">
        <v>5902</v>
      </c>
      <c r="D5926" s="195">
        <f t="shared" ca="1" si="464"/>
        <v>0.53590390918391928</v>
      </c>
      <c r="E5926" s="195">
        <f t="shared" ca="1" si="460"/>
        <v>276.88892343757533</v>
      </c>
      <c r="F5926" s="195">
        <f t="shared" ca="1" si="461"/>
        <v>271.17770197375432</v>
      </c>
      <c r="G5926" s="195">
        <f t="shared" ca="1" si="462"/>
        <v>26.888923437575329</v>
      </c>
      <c r="H5926" s="195">
        <f t="shared" ca="1" si="463"/>
        <v>21.177701973754324</v>
      </c>
      <c r="O5926" s="154"/>
      <c r="P5926" s="154"/>
    </row>
    <row r="5927" spans="3:16" hidden="1" outlineLevel="2">
      <c r="C5927" s="179">
        <v>5903</v>
      </c>
      <c r="D5927" s="195">
        <f t="shared" ca="1" si="464"/>
        <v>0.92025900256379434</v>
      </c>
      <c r="E5927" s="195">
        <f t="shared" ca="1" si="460"/>
        <v>301.28759431308947</v>
      </c>
      <c r="F5927" s="195">
        <f t="shared" ca="1" si="461"/>
        <v>288.32535605598082</v>
      </c>
      <c r="G5927" s="195">
        <f t="shared" ca="1" si="462"/>
        <v>51.287594313089471</v>
      </c>
      <c r="H5927" s="195">
        <f t="shared" ca="1" si="463"/>
        <v>38.325356055980819</v>
      </c>
      <c r="O5927" s="154"/>
      <c r="P5927" s="154"/>
    </row>
    <row r="5928" spans="3:16" hidden="1" outlineLevel="2">
      <c r="C5928" s="179">
        <v>5904</v>
      </c>
      <c r="D5928" s="195">
        <f t="shared" ca="1" si="464"/>
        <v>-1.3897964284432913</v>
      </c>
      <c r="E5928" s="195">
        <f t="shared" ca="1" si="460"/>
        <v>181.36468732872274</v>
      </c>
      <c r="F5928" s="195">
        <f t="shared" ca="1" si="461"/>
        <v>199.45170302232233</v>
      </c>
      <c r="G5928" s="195">
        <f t="shared" ca="1" si="462"/>
        <v>0</v>
      </c>
      <c r="H5928" s="195">
        <f t="shared" ca="1" si="463"/>
        <v>0</v>
      </c>
      <c r="O5928" s="154"/>
      <c r="P5928" s="154"/>
    </row>
    <row r="5929" spans="3:16" hidden="1" outlineLevel="2">
      <c r="C5929" s="179">
        <v>5905</v>
      </c>
      <c r="D5929" s="195">
        <f t="shared" ca="1" si="464"/>
        <v>0.58428954267157629</v>
      </c>
      <c r="E5929" s="195">
        <f t="shared" ca="1" si="460"/>
        <v>279.84825508374001</v>
      </c>
      <c r="F5929" s="195">
        <f t="shared" ca="1" si="461"/>
        <v>273.27897868919666</v>
      </c>
      <c r="G5929" s="195">
        <f t="shared" ca="1" si="462"/>
        <v>29.848255083740014</v>
      </c>
      <c r="H5929" s="195">
        <f t="shared" ca="1" si="463"/>
        <v>23.278978689196663</v>
      </c>
      <c r="O5929" s="154"/>
      <c r="P5929" s="154"/>
    </row>
    <row r="5930" spans="3:16" hidden="1" outlineLevel="2">
      <c r="C5930" s="179">
        <v>5906</v>
      </c>
      <c r="D5930" s="195">
        <f t="shared" ca="1" si="464"/>
        <v>2.0711323137875448</v>
      </c>
      <c r="E5930" s="195">
        <f t="shared" ca="1" si="460"/>
        <v>387.97084446903563</v>
      </c>
      <c r="F5930" s="195">
        <f t="shared" ca="1" si="461"/>
        <v>346.43164492758677</v>
      </c>
      <c r="G5930" s="195">
        <f t="shared" ca="1" si="462"/>
        <v>137.97084446903563</v>
      </c>
      <c r="H5930" s="195">
        <f t="shared" ca="1" si="463"/>
        <v>96.431644927586774</v>
      </c>
      <c r="O5930" s="154"/>
      <c r="P5930" s="154"/>
    </row>
    <row r="5931" spans="3:16" hidden="1" outlineLevel="2">
      <c r="C5931" s="179">
        <v>5907</v>
      </c>
      <c r="D5931" s="195">
        <f t="shared" ca="1" si="464"/>
        <v>-0.29462923205346758</v>
      </c>
      <c r="E5931" s="195">
        <f t="shared" ca="1" si="460"/>
        <v>230.70394523318967</v>
      </c>
      <c r="F5931" s="195">
        <f t="shared" ca="1" si="461"/>
        <v>237.52703136773374</v>
      </c>
      <c r="G5931" s="195">
        <f t="shared" ca="1" si="462"/>
        <v>0</v>
      </c>
      <c r="H5931" s="195">
        <f t="shared" ca="1" si="463"/>
        <v>0</v>
      </c>
      <c r="O5931" s="154"/>
      <c r="P5931" s="154"/>
    </row>
    <row r="5932" spans="3:16" hidden="1" outlineLevel="2">
      <c r="C5932" s="179">
        <v>5908</v>
      </c>
      <c r="D5932" s="195">
        <f t="shared" ca="1" si="464"/>
        <v>0.7615041901357682</v>
      </c>
      <c r="E5932" s="195">
        <f t="shared" ca="1" si="460"/>
        <v>290.95957746308801</v>
      </c>
      <c r="F5932" s="195">
        <f t="shared" ca="1" si="461"/>
        <v>281.11498589992277</v>
      </c>
      <c r="G5932" s="195">
        <f t="shared" ca="1" si="462"/>
        <v>40.95957746308801</v>
      </c>
      <c r="H5932" s="195">
        <f t="shared" ca="1" si="463"/>
        <v>31.114985899922772</v>
      </c>
      <c r="O5932" s="154"/>
      <c r="P5932" s="154"/>
    </row>
    <row r="5933" spans="3:16" hidden="1" outlineLevel="2">
      <c r="C5933" s="179">
        <v>5909</v>
      </c>
      <c r="D5933" s="195">
        <f t="shared" ca="1" si="464"/>
        <v>-0.60997308858065646</v>
      </c>
      <c r="E5933" s="195">
        <f t="shared" ca="1" si="460"/>
        <v>215.26057554199943</v>
      </c>
      <c r="F5933" s="195">
        <f t="shared" ca="1" si="461"/>
        <v>225.87356755995515</v>
      </c>
      <c r="G5933" s="195">
        <f t="shared" ca="1" si="462"/>
        <v>0</v>
      </c>
      <c r="H5933" s="195">
        <f t="shared" ca="1" si="463"/>
        <v>0</v>
      </c>
      <c r="O5933" s="154"/>
      <c r="P5933" s="154"/>
    </row>
    <row r="5934" spans="3:16" hidden="1" outlineLevel="2">
      <c r="C5934" s="179">
        <v>5910</v>
      </c>
      <c r="D5934" s="195">
        <f t="shared" ca="1" si="464"/>
        <v>1.7700665662131394</v>
      </c>
      <c r="E5934" s="195">
        <f t="shared" ca="1" si="460"/>
        <v>363.13741835382956</v>
      </c>
      <c r="F5934" s="195">
        <f t="shared" ca="1" si="461"/>
        <v>330.18636964314112</v>
      </c>
      <c r="G5934" s="195">
        <f t="shared" ca="1" si="462"/>
        <v>113.13741835382956</v>
      </c>
      <c r="H5934" s="195">
        <f t="shared" ca="1" si="463"/>
        <v>80.18636964314112</v>
      </c>
      <c r="O5934" s="154"/>
      <c r="P5934" s="154"/>
    </row>
    <row r="5935" spans="3:16" hidden="1" outlineLevel="2">
      <c r="C5935" s="179">
        <v>5911</v>
      </c>
      <c r="D5935" s="195">
        <f t="shared" ca="1" si="464"/>
        <v>-1.135374077685517</v>
      </c>
      <c r="E5935" s="195">
        <f t="shared" ca="1" si="460"/>
        <v>191.79180473161173</v>
      </c>
      <c r="F5935" s="195">
        <f t="shared" ca="1" si="461"/>
        <v>207.71345002679743</v>
      </c>
      <c r="G5935" s="195">
        <f t="shared" ca="1" si="462"/>
        <v>0</v>
      </c>
      <c r="H5935" s="195">
        <f t="shared" ca="1" si="463"/>
        <v>0</v>
      </c>
      <c r="O5935" s="154"/>
      <c r="P5935" s="154"/>
    </row>
    <row r="5936" spans="3:16" hidden="1" outlineLevel="2">
      <c r="C5936" s="179">
        <v>5912</v>
      </c>
      <c r="D5936" s="195">
        <f t="shared" ca="1" si="464"/>
        <v>-0.74364662213616961</v>
      </c>
      <c r="E5936" s="195">
        <f t="shared" ca="1" si="460"/>
        <v>209.03027565012084</v>
      </c>
      <c r="F5936" s="195">
        <f t="shared" ca="1" si="461"/>
        <v>221.1078958049593</v>
      </c>
      <c r="G5936" s="195">
        <f t="shared" ca="1" si="462"/>
        <v>0</v>
      </c>
      <c r="H5936" s="195">
        <f t="shared" ca="1" si="463"/>
        <v>0</v>
      </c>
      <c r="O5936" s="154"/>
      <c r="P5936" s="154"/>
    </row>
    <row r="5937" spans="3:16" hidden="1" outlineLevel="2">
      <c r="C5937" s="179">
        <v>5913</v>
      </c>
      <c r="D5937" s="195">
        <f t="shared" ca="1" si="464"/>
        <v>1.4161914338663066</v>
      </c>
      <c r="E5937" s="195">
        <f t="shared" ca="1" si="460"/>
        <v>335.9725321758329</v>
      </c>
      <c r="F5937" s="195">
        <f t="shared" ca="1" si="461"/>
        <v>312.06279269612446</v>
      </c>
      <c r="G5937" s="195">
        <f t="shared" ca="1" si="462"/>
        <v>85.972532175832896</v>
      </c>
      <c r="H5937" s="195">
        <f t="shared" ca="1" si="463"/>
        <v>62.062792696124461</v>
      </c>
      <c r="O5937" s="154"/>
      <c r="P5937" s="154"/>
    </row>
    <row r="5938" spans="3:16" hidden="1" outlineLevel="2">
      <c r="C5938" s="179">
        <v>5914</v>
      </c>
      <c r="D5938" s="195">
        <f t="shared" ca="1" si="464"/>
        <v>-1.039857960402955</v>
      </c>
      <c r="E5938" s="195">
        <f t="shared" ca="1" si="460"/>
        <v>195.85935455283669</v>
      </c>
      <c r="F5938" s="195">
        <f t="shared" ca="1" si="461"/>
        <v>210.90270975205769</v>
      </c>
      <c r="G5938" s="195">
        <f t="shared" ca="1" si="462"/>
        <v>0</v>
      </c>
      <c r="H5938" s="195">
        <f t="shared" ca="1" si="463"/>
        <v>0</v>
      </c>
      <c r="O5938" s="154"/>
      <c r="P5938" s="154"/>
    </row>
    <row r="5939" spans="3:16" hidden="1" outlineLevel="2">
      <c r="C5939" s="179">
        <v>5915</v>
      </c>
      <c r="D5939" s="195">
        <f t="shared" ca="1" si="464"/>
        <v>2.6378775905291967</v>
      </c>
      <c r="E5939" s="195">
        <f t="shared" ca="1" si="460"/>
        <v>439.4188342140194</v>
      </c>
      <c r="F5939" s="195">
        <f t="shared" ca="1" si="461"/>
        <v>379.21260074644078</v>
      </c>
      <c r="G5939" s="195">
        <f t="shared" ca="1" si="462"/>
        <v>189.4188342140194</v>
      </c>
      <c r="H5939" s="195">
        <f t="shared" ca="1" si="463"/>
        <v>129.21260074644078</v>
      </c>
      <c r="O5939" s="154"/>
      <c r="P5939" s="154"/>
    </row>
    <row r="5940" spans="3:16" hidden="1" outlineLevel="2">
      <c r="C5940" s="179">
        <v>5916</v>
      </c>
      <c r="D5940" s="195">
        <f t="shared" ca="1" si="464"/>
        <v>-1.3011501943569568</v>
      </c>
      <c r="E5940" s="195">
        <f t="shared" ca="1" si="460"/>
        <v>184.93174659552213</v>
      </c>
      <c r="F5940" s="195">
        <f t="shared" ca="1" si="461"/>
        <v>202.29228996555005</v>
      </c>
      <c r="G5940" s="195">
        <f t="shared" ca="1" si="462"/>
        <v>0</v>
      </c>
      <c r="H5940" s="195">
        <f t="shared" ca="1" si="463"/>
        <v>0</v>
      </c>
      <c r="O5940" s="154"/>
      <c r="P5940" s="154"/>
    </row>
    <row r="5941" spans="3:16" hidden="1" outlineLevel="2">
      <c r="C5941" s="179">
        <v>5917</v>
      </c>
      <c r="D5941" s="195">
        <f t="shared" ca="1" si="464"/>
        <v>-0.95792331586587132</v>
      </c>
      <c r="E5941" s="195">
        <f t="shared" ca="1" si="460"/>
        <v>199.41720740036433</v>
      </c>
      <c r="F5941" s="195">
        <f t="shared" ca="1" si="461"/>
        <v>213.67747826527821</v>
      </c>
      <c r="G5941" s="195">
        <f t="shared" ca="1" si="462"/>
        <v>0</v>
      </c>
      <c r="H5941" s="195">
        <f t="shared" ca="1" si="463"/>
        <v>0</v>
      </c>
      <c r="O5941" s="154"/>
      <c r="P5941" s="154"/>
    </row>
    <row r="5942" spans="3:16" hidden="1" outlineLevel="2">
      <c r="C5942" s="179">
        <v>5918</v>
      </c>
      <c r="D5942" s="195">
        <f t="shared" ca="1" si="464"/>
        <v>-0.13135253154945295</v>
      </c>
      <c r="E5942" s="195">
        <f t="shared" ca="1" si="460"/>
        <v>239.13056955509046</v>
      </c>
      <c r="F5942" s="195">
        <f t="shared" ca="1" si="461"/>
        <v>243.79520810083596</v>
      </c>
      <c r="G5942" s="195">
        <f t="shared" ca="1" si="462"/>
        <v>0</v>
      </c>
      <c r="H5942" s="195">
        <f t="shared" ca="1" si="463"/>
        <v>0</v>
      </c>
      <c r="O5942" s="154"/>
      <c r="P5942" s="154"/>
    </row>
    <row r="5943" spans="3:16" hidden="1" outlineLevel="2">
      <c r="C5943" s="179">
        <v>5919</v>
      </c>
      <c r="D5943" s="195">
        <f t="shared" ca="1" si="464"/>
        <v>-0.53390809201100065</v>
      </c>
      <c r="E5943" s="195">
        <f t="shared" ca="1" si="460"/>
        <v>218.88838593870179</v>
      </c>
      <c r="F5943" s="195">
        <f t="shared" ca="1" si="461"/>
        <v>228.63111839968272</v>
      </c>
      <c r="G5943" s="195">
        <f t="shared" ca="1" si="462"/>
        <v>0</v>
      </c>
      <c r="H5943" s="195">
        <f t="shared" ca="1" si="463"/>
        <v>0</v>
      </c>
      <c r="O5943" s="154"/>
      <c r="P5943" s="154"/>
    </row>
    <row r="5944" spans="3:16" hidden="1" outlineLevel="2">
      <c r="C5944" s="179">
        <v>5920</v>
      </c>
      <c r="D5944" s="195">
        <f t="shared" ca="1" si="464"/>
        <v>0.5351498347311765</v>
      </c>
      <c r="E5944" s="195">
        <f t="shared" ca="1" si="460"/>
        <v>276.8430517305124</v>
      </c>
      <c r="F5944" s="195">
        <f t="shared" ca="1" si="461"/>
        <v>271.14508244222412</v>
      </c>
      <c r="G5944" s="195">
        <f t="shared" ca="1" si="462"/>
        <v>26.8430517305124</v>
      </c>
      <c r="H5944" s="195">
        <f t="shared" ca="1" si="463"/>
        <v>21.145082442224123</v>
      </c>
      <c r="O5944" s="154"/>
      <c r="P5944" s="154"/>
    </row>
    <row r="5945" spans="3:16" hidden="1" outlineLevel="2">
      <c r="C5945" s="179">
        <v>5921</v>
      </c>
      <c r="D5945" s="195">
        <f t="shared" ca="1" si="464"/>
        <v>5.9016339955619598E-2</v>
      </c>
      <c r="E5945" s="195">
        <f t="shared" ca="1" si="460"/>
        <v>249.34481721831256</v>
      </c>
      <c r="F5945" s="195">
        <f t="shared" ca="1" si="461"/>
        <v>251.31261378711349</v>
      </c>
      <c r="G5945" s="195">
        <f t="shared" ca="1" si="462"/>
        <v>0</v>
      </c>
      <c r="H5945" s="195">
        <f t="shared" ca="1" si="463"/>
        <v>1.3126137871134915</v>
      </c>
      <c r="O5945" s="154"/>
      <c r="P5945" s="154"/>
    </row>
    <row r="5946" spans="3:16" hidden="1" outlineLevel="2">
      <c r="C5946" s="179">
        <v>5922</v>
      </c>
      <c r="D5946" s="195">
        <f t="shared" ca="1" si="464"/>
        <v>-0.63938518565541258</v>
      </c>
      <c r="E5946" s="195">
        <f t="shared" ca="1" si="460"/>
        <v>213.87398241929486</v>
      </c>
      <c r="F5946" s="195">
        <f t="shared" ca="1" si="461"/>
        <v>224.81624238091405</v>
      </c>
      <c r="G5946" s="195">
        <f t="shared" ca="1" si="462"/>
        <v>0</v>
      </c>
      <c r="H5946" s="195">
        <f t="shared" ca="1" si="463"/>
        <v>0</v>
      </c>
      <c r="O5946" s="154"/>
      <c r="P5946" s="154"/>
    </row>
    <row r="5947" spans="3:16" hidden="1" outlineLevel="2">
      <c r="C5947" s="179">
        <v>5923</v>
      </c>
      <c r="D5947" s="195">
        <f t="shared" ca="1" si="464"/>
        <v>-0.36218805959235412</v>
      </c>
      <c r="E5947" s="195">
        <f t="shared" ca="1" si="460"/>
        <v>227.30472811437789</v>
      </c>
      <c r="F5947" s="195">
        <f t="shared" ca="1" si="461"/>
        <v>234.98083097143271</v>
      </c>
      <c r="G5947" s="195">
        <f t="shared" ca="1" si="462"/>
        <v>0</v>
      </c>
      <c r="H5947" s="195">
        <f t="shared" ca="1" si="463"/>
        <v>0</v>
      </c>
      <c r="O5947" s="154"/>
      <c r="P5947" s="154"/>
    </row>
    <row r="5948" spans="3:16" hidden="1" outlineLevel="2">
      <c r="C5948" s="179">
        <v>5924</v>
      </c>
      <c r="D5948" s="195">
        <f t="shared" ca="1" si="464"/>
        <v>-0.38579842098880079</v>
      </c>
      <c r="E5948" s="195">
        <f t="shared" ca="1" si="460"/>
        <v>226.12862284945007</v>
      </c>
      <c r="F5948" s="195">
        <f t="shared" ca="1" si="461"/>
        <v>234.09743975129481</v>
      </c>
      <c r="G5948" s="195">
        <f t="shared" ca="1" si="462"/>
        <v>0</v>
      </c>
      <c r="H5948" s="195">
        <f t="shared" ca="1" si="463"/>
        <v>0</v>
      </c>
      <c r="O5948" s="154"/>
      <c r="P5948" s="154"/>
    </row>
    <row r="5949" spans="3:16" hidden="1" outlineLevel="2">
      <c r="C5949" s="179">
        <v>5925</v>
      </c>
      <c r="D5949" s="195">
        <f t="shared" ca="1" si="464"/>
        <v>0.67366429172867492</v>
      </c>
      <c r="E5949" s="195">
        <f t="shared" ca="1" si="460"/>
        <v>285.39795644018682</v>
      </c>
      <c r="F5949" s="195">
        <f t="shared" ca="1" si="461"/>
        <v>277.20322631974693</v>
      </c>
      <c r="G5949" s="195">
        <f t="shared" ca="1" si="462"/>
        <v>35.397956440186817</v>
      </c>
      <c r="H5949" s="195">
        <f t="shared" ca="1" si="463"/>
        <v>27.203226319746932</v>
      </c>
      <c r="O5949" s="154"/>
      <c r="P5949" s="154"/>
    </row>
    <row r="5950" spans="3:16" hidden="1" outlineLevel="2">
      <c r="C5950" s="179">
        <v>5926</v>
      </c>
      <c r="D5950" s="195">
        <f t="shared" ca="1" si="464"/>
        <v>2.0849838963208294</v>
      </c>
      <c r="E5950" s="195">
        <f t="shared" ca="1" si="460"/>
        <v>389.1533973995061</v>
      </c>
      <c r="F5950" s="195">
        <f t="shared" ca="1" si="461"/>
        <v>347.19800436160369</v>
      </c>
      <c r="G5950" s="195">
        <f t="shared" ca="1" si="462"/>
        <v>139.1533973995061</v>
      </c>
      <c r="H5950" s="195">
        <f t="shared" ca="1" si="463"/>
        <v>97.198004361603694</v>
      </c>
      <c r="O5950" s="154"/>
      <c r="P5950" s="154"/>
    </row>
    <row r="5951" spans="3:16" hidden="1" outlineLevel="2">
      <c r="C5951" s="179">
        <v>5927</v>
      </c>
      <c r="D5951" s="195">
        <f t="shared" ca="1" si="464"/>
        <v>0.61360738118208957</v>
      </c>
      <c r="E5951" s="195">
        <f t="shared" ca="1" si="460"/>
        <v>281.65674105646764</v>
      </c>
      <c r="F5951" s="195">
        <f t="shared" ca="1" si="461"/>
        <v>274.56009867316749</v>
      </c>
      <c r="G5951" s="195">
        <f t="shared" ca="1" si="462"/>
        <v>31.656741056467638</v>
      </c>
      <c r="H5951" s="195">
        <f t="shared" ca="1" si="463"/>
        <v>24.560098673167488</v>
      </c>
      <c r="O5951" s="154"/>
      <c r="P5951" s="154"/>
    </row>
    <row r="5952" spans="3:16" hidden="1" outlineLevel="2">
      <c r="C5952" s="179">
        <v>5928</v>
      </c>
      <c r="D5952" s="195">
        <f t="shared" ca="1" si="464"/>
        <v>0.3848427589068481</v>
      </c>
      <c r="E5952" s="195">
        <f t="shared" ca="1" si="460"/>
        <v>267.84967867113681</v>
      </c>
      <c r="F5952" s="195">
        <f t="shared" ca="1" si="461"/>
        <v>264.72086225334743</v>
      </c>
      <c r="G5952" s="195">
        <f t="shared" ca="1" si="462"/>
        <v>17.849678671136815</v>
      </c>
      <c r="H5952" s="195">
        <f t="shared" ca="1" si="463"/>
        <v>14.720862253347434</v>
      </c>
      <c r="O5952" s="154"/>
      <c r="P5952" s="154"/>
    </row>
    <row r="5953" spans="3:16" hidden="1" outlineLevel="2">
      <c r="C5953" s="179">
        <v>5929</v>
      </c>
      <c r="D5953" s="195">
        <f t="shared" ca="1" si="464"/>
        <v>-0.84040914968470859</v>
      </c>
      <c r="E5953" s="195">
        <f t="shared" ca="1" si="460"/>
        <v>204.63314832259167</v>
      </c>
      <c r="F5953" s="195">
        <f t="shared" ca="1" si="461"/>
        <v>217.7210185471472</v>
      </c>
      <c r="G5953" s="195">
        <f t="shared" ca="1" si="462"/>
        <v>0</v>
      </c>
      <c r="H5953" s="195">
        <f t="shared" ca="1" si="463"/>
        <v>0</v>
      </c>
      <c r="O5953" s="154"/>
      <c r="P5953" s="154"/>
    </row>
    <row r="5954" spans="3:16" hidden="1" outlineLevel="2">
      <c r="C5954" s="179">
        <v>5930</v>
      </c>
      <c r="D5954" s="195">
        <f t="shared" ca="1" si="464"/>
        <v>0.27552976043061067</v>
      </c>
      <c r="E5954" s="195">
        <f t="shared" ca="1" si="460"/>
        <v>261.49316406358207</v>
      </c>
      <c r="F5954" s="195">
        <f t="shared" ca="1" si="461"/>
        <v>260.14456307676903</v>
      </c>
      <c r="G5954" s="195">
        <f t="shared" ca="1" si="462"/>
        <v>11.493164063582071</v>
      </c>
      <c r="H5954" s="195">
        <f t="shared" ca="1" si="463"/>
        <v>10.144563076769032</v>
      </c>
      <c r="O5954" s="154"/>
      <c r="P5954" s="154"/>
    </row>
    <row r="5955" spans="3:16" hidden="1" outlineLevel="2">
      <c r="C5955" s="179">
        <v>5931</v>
      </c>
      <c r="D5955" s="195">
        <f t="shared" ca="1" si="464"/>
        <v>-0.55275893485834204</v>
      </c>
      <c r="E5955" s="195">
        <f t="shared" ca="1" si="460"/>
        <v>217.98366324353171</v>
      </c>
      <c r="F5955" s="195">
        <f t="shared" ca="1" si="461"/>
        <v>227.94460518169635</v>
      </c>
      <c r="G5955" s="195">
        <f t="shared" ca="1" si="462"/>
        <v>0</v>
      </c>
      <c r="H5955" s="195">
        <f t="shared" ca="1" si="463"/>
        <v>0</v>
      </c>
      <c r="O5955" s="154"/>
      <c r="P5955" s="154"/>
    </row>
    <row r="5956" spans="3:16" hidden="1" outlineLevel="2">
      <c r="C5956" s="179">
        <v>5932</v>
      </c>
      <c r="D5956" s="195">
        <f t="shared" ca="1" si="464"/>
        <v>-1.8997363359648596</v>
      </c>
      <c r="E5956" s="195">
        <f t="shared" ca="1" si="460"/>
        <v>162.14127989491706</v>
      </c>
      <c r="F5956" s="195">
        <f t="shared" ca="1" si="461"/>
        <v>183.8688374854494</v>
      </c>
      <c r="G5956" s="195">
        <f t="shared" ca="1" si="462"/>
        <v>0</v>
      </c>
      <c r="H5956" s="195">
        <f t="shared" ca="1" si="463"/>
        <v>0</v>
      </c>
      <c r="O5956" s="154"/>
      <c r="P5956" s="154"/>
    </row>
    <row r="5957" spans="3:16" hidden="1" outlineLevel="2">
      <c r="C5957" s="179">
        <v>5933</v>
      </c>
      <c r="D5957" s="195">
        <f t="shared" ca="1" si="464"/>
        <v>-0.96115113418978348</v>
      </c>
      <c r="E5957" s="195">
        <f t="shared" ca="1" si="460"/>
        <v>199.2758303913582</v>
      </c>
      <c r="F5957" s="195">
        <f t="shared" ca="1" si="461"/>
        <v>213.56747852495391</v>
      </c>
      <c r="G5957" s="195">
        <f t="shared" ca="1" si="462"/>
        <v>0</v>
      </c>
      <c r="H5957" s="195">
        <f t="shared" ca="1" si="463"/>
        <v>0</v>
      </c>
      <c r="O5957" s="154"/>
      <c r="P5957" s="154"/>
    </row>
    <row r="5958" spans="3:16" hidden="1" outlineLevel="2">
      <c r="C5958" s="179">
        <v>5934</v>
      </c>
      <c r="D5958" s="195">
        <f t="shared" ca="1" si="464"/>
        <v>1.3188920589386446</v>
      </c>
      <c r="E5958" s="195">
        <f t="shared" ca="1" si="460"/>
        <v>328.86627460338076</v>
      </c>
      <c r="F5958" s="195">
        <f t="shared" ca="1" si="461"/>
        <v>307.25637517387338</v>
      </c>
      <c r="G5958" s="195">
        <f t="shared" ca="1" si="462"/>
        <v>78.866274603380759</v>
      </c>
      <c r="H5958" s="195">
        <f t="shared" ca="1" si="463"/>
        <v>57.25637517387338</v>
      </c>
      <c r="O5958" s="154"/>
      <c r="P5958" s="154"/>
    </row>
    <row r="5959" spans="3:16" hidden="1" outlineLevel="2">
      <c r="C5959" s="179">
        <v>5935</v>
      </c>
      <c r="D5959" s="195">
        <f t="shared" ca="1" si="464"/>
        <v>-0.91931875559509524</v>
      </c>
      <c r="E5959" s="195">
        <f t="shared" ca="1" si="460"/>
        <v>201.11586348712518</v>
      </c>
      <c r="F5959" s="195">
        <f t="shared" ca="1" si="461"/>
        <v>214.99746930312602</v>
      </c>
      <c r="G5959" s="195">
        <f t="shared" ca="1" si="462"/>
        <v>0</v>
      </c>
      <c r="H5959" s="195">
        <f t="shared" ca="1" si="463"/>
        <v>0</v>
      </c>
      <c r="O5959" s="154"/>
      <c r="P5959" s="154"/>
    </row>
    <row r="5960" spans="3:16" hidden="1" outlineLevel="2">
      <c r="C5960" s="179">
        <v>5936</v>
      </c>
      <c r="D5960" s="195">
        <f t="shared" ca="1" si="464"/>
        <v>0.96400506871226044</v>
      </c>
      <c r="E5960" s="195">
        <f t="shared" ca="1" si="460"/>
        <v>304.19744127762948</v>
      </c>
      <c r="F5960" s="195">
        <f t="shared" ca="1" si="461"/>
        <v>290.34453015629504</v>
      </c>
      <c r="G5960" s="195">
        <f t="shared" ca="1" si="462"/>
        <v>54.19744127762948</v>
      </c>
      <c r="H5960" s="195">
        <f t="shared" ca="1" si="463"/>
        <v>40.344530156295036</v>
      </c>
      <c r="O5960" s="154"/>
      <c r="P5960" s="154"/>
    </row>
    <row r="5961" spans="3:16" hidden="1" outlineLevel="2">
      <c r="C5961" s="179">
        <v>5937</v>
      </c>
      <c r="D5961" s="195">
        <f t="shared" ca="1" si="464"/>
        <v>0.45045249421200451</v>
      </c>
      <c r="E5961" s="195">
        <f t="shared" ca="1" si="460"/>
        <v>271.73882718702856</v>
      </c>
      <c r="F5961" s="195">
        <f t="shared" ca="1" si="461"/>
        <v>267.50612941355848</v>
      </c>
      <c r="G5961" s="195">
        <f t="shared" ca="1" si="462"/>
        <v>21.738827187028562</v>
      </c>
      <c r="H5961" s="195">
        <f t="shared" ca="1" si="463"/>
        <v>17.506129413558483</v>
      </c>
      <c r="O5961" s="154"/>
      <c r="P5961" s="154"/>
    </row>
    <row r="5962" spans="3:16" hidden="1" outlineLevel="2">
      <c r="C5962" s="179">
        <v>5938</v>
      </c>
      <c r="D5962" s="195">
        <f t="shared" ca="1" si="464"/>
        <v>0.55897387426485212</v>
      </c>
      <c r="E5962" s="195">
        <f t="shared" ca="1" si="460"/>
        <v>278.29599030514618</v>
      </c>
      <c r="F5962" s="195">
        <f t="shared" ca="1" si="461"/>
        <v>272.17755453086227</v>
      </c>
      <c r="G5962" s="195">
        <f t="shared" ca="1" si="462"/>
        <v>28.295990305146177</v>
      </c>
      <c r="H5962" s="195">
        <f t="shared" ca="1" si="463"/>
        <v>22.177554530862267</v>
      </c>
      <c r="O5962" s="154"/>
      <c r="P5962" s="154"/>
    </row>
    <row r="5963" spans="3:16" hidden="1" outlineLevel="2">
      <c r="C5963" s="179">
        <v>5939</v>
      </c>
      <c r="D5963" s="195">
        <f t="shared" ca="1" si="464"/>
        <v>0.6584996461040622</v>
      </c>
      <c r="E5963" s="195">
        <f t="shared" ca="1" si="460"/>
        <v>284.44861840876956</v>
      </c>
      <c r="F5963" s="195">
        <f t="shared" ca="1" si="461"/>
        <v>276.53343275275921</v>
      </c>
      <c r="G5963" s="195">
        <f t="shared" ca="1" si="462"/>
        <v>34.448618408769562</v>
      </c>
      <c r="H5963" s="195">
        <f t="shared" ca="1" si="463"/>
        <v>26.533432752759211</v>
      </c>
      <c r="O5963" s="154"/>
      <c r="P5963" s="154"/>
    </row>
    <row r="5964" spans="3:16" hidden="1" outlineLevel="2">
      <c r="C5964" s="179">
        <v>5940</v>
      </c>
      <c r="D5964" s="195">
        <f t="shared" ca="1" si="464"/>
        <v>7.294438916862353E-2</v>
      </c>
      <c r="E5964" s="195">
        <f t="shared" ca="1" si="460"/>
        <v>250.10903368770627</v>
      </c>
      <c r="F5964" s="195">
        <f t="shared" ca="1" si="461"/>
        <v>251.87162791974333</v>
      </c>
      <c r="G5964" s="195">
        <f t="shared" ca="1" si="462"/>
        <v>0.10903368770627253</v>
      </c>
      <c r="H5964" s="195">
        <f t="shared" ca="1" si="463"/>
        <v>1.8716279197433323</v>
      </c>
      <c r="O5964" s="154"/>
      <c r="P5964" s="154"/>
    </row>
    <row r="5965" spans="3:16" hidden="1" outlineLevel="2">
      <c r="C5965" s="179">
        <v>5941</v>
      </c>
      <c r="D5965" s="195">
        <f t="shared" ca="1" si="464"/>
        <v>0.20480882490258817</v>
      </c>
      <c r="E5965" s="195">
        <f t="shared" ca="1" si="460"/>
        <v>257.46135800820321</v>
      </c>
      <c r="F5965" s="195">
        <f t="shared" ca="1" si="461"/>
        <v>257.22612253144939</v>
      </c>
      <c r="G5965" s="195">
        <f t="shared" ca="1" si="462"/>
        <v>7.4613580082032058</v>
      </c>
      <c r="H5965" s="195">
        <f t="shared" ca="1" si="463"/>
        <v>7.2261225314493913</v>
      </c>
      <c r="O5965" s="154"/>
      <c r="P5965" s="154"/>
    </row>
    <row r="5966" spans="3:16" hidden="1" outlineLevel="2">
      <c r="C5966" s="179">
        <v>5942</v>
      </c>
      <c r="D5966" s="195">
        <f t="shared" ca="1" si="464"/>
        <v>-8.5140416685485415E-2</v>
      </c>
      <c r="E5966" s="195">
        <f t="shared" ca="1" si="460"/>
        <v>241.57095646612908</v>
      </c>
      <c r="F5966" s="195">
        <f t="shared" ca="1" si="461"/>
        <v>245.59913303856942</v>
      </c>
      <c r="G5966" s="195">
        <f t="shared" ca="1" si="462"/>
        <v>0</v>
      </c>
      <c r="H5966" s="195">
        <f t="shared" ca="1" si="463"/>
        <v>0</v>
      </c>
      <c r="O5966" s="154"/>
      <c r="P5966" s="154"/>
    </row>
    <row r="5967" spans="3:16" hidden="1" outlineLevel="2">
      <c r="C5967" s="179">
        <v>5943</v>
      </c>
      <c r="D5967" s="195">
        <f t="shared" ca="1" si="464"/>
        <v>3.2479660849353227E-2</v>
      </c>
      <c r="E5967" s="195">
        <f t="shared" ca="1" si="460"/>
        <v>247.89523611164799</v>
      </c>
      <c r="F5967" s="195">
        <f t="shared" ca="1" si="461"/>
        <v>250.25097307279015</v>
      </c>
      <c r="G5967" s="195">
        <f t="shared" ca="1" si="462"/>
        <v>0</v>
      </c>
      <c r="H5967" s="195">
        <f t="shared" ca="1" si="463"/>
        <v>0.25097307279014558</v>
      </c>
      <c r="O5967" s="154"/>
      <c r="P5967" s="154"/>
    </row>
    <row r="5968" spans="3:16" hidden="1" outlineLevel="2">
      <c r="C5968" s="179">
        <v>5944</v>
      </c>
      <c r="D5968" s="195">
        <f t="shared" ca="1" si="464"/>
        <v>0.41808340948152423</v>
      </c>
      <c r="E5968" s="195">
        <f t="shared" ca="1" si="460"/>
        <v>269.81307788149871</v>
      </c>
      <c r="F5968" s="195">
        <f t="shared" ca="1" si="461"/>
        <v>266.12835225441859</v>
      </c>
      <c r="G5968" s="195">
        <f t="shared" ca="1" si="462"/>
        <v>19.813077881498714</v>
      </c>
      <c r="H5968" s="195">
        <f t="shared" ca="1" si="463"/>
        <v>16.128352254418587</v>
      </c>
      <c r="O5968" s="154"/>
      <c r="P5968" s="154"/>
    </row>
    <row r="5969" spans="3:16" hidden="1" outlineLevel="2">
      <c r="C5969" s="179">
        <v>5945</v>
      </c>
      <c r="D5969" s="195">
        <f t="shared" ca="1" si="464"/>
        <v>2.0969340340717832E-2</v>
      </c>
      <c r="E5969" s="195">
        <f t="shared" ca="1" si="460"/>
        <v>247.26910163582494</v>
      </c>
      <c r="F5969" s="195">
        <f t="shared" ca="1" si="461"/>
        <v>249.79188061115707</v>
      </c>
      <c r="G5969" s="195">
        <f t="shared" ca="1" si="462"/>
        <v>0</v>
      </c>
      <c r="H5969" s="195">
        <f t="shared" ca="1" si="463"/>
        <v>0</v>
      </c>
      <c r="O5969" s="154"/>
      <c r="P5969" s="154"/>
    </row>
    <row r="5970" spans="3:16" hidden="1" outlineLevel="2">
      <c r="C5970" s="179">
        <v>5946</v>
      </c>
      <c r="D5970" s="195">
        <f t="shared" ca="1" si="464"/>
        <v>-6.6333976130359934E-2</v>
      </c>
      <c r="E5970" s="195">
        <f t="shared" ca="1" si="460"/>
        <v>242.5712097128808</v>
      </c>
      <c r="F5970" s="195">
        <f t="shared" ca="1" si="461"/>
        <v>246.33707245518039</v>
      </c>
      <c r="G5970" s="195">
        <f t="shared" ca="1" si="462"/>
        <v>0</v>
      </c>
      <c r="H5970" s="195">
        <f t="shared" ca="1" si="463"/>
        <v>0</v>
      </c>
      <c r="O5970" s="154"/>
      <c r="P5970" s="154"/>
    </row>
    <row r="5971" spans="3:16" hidden="1" outlineLevel="2">
      <c r="C5971" s="179">
        <v>5947</v>
      </c>
      <c r="D5971" s="195">
        <f t="shared" ca="1" si="464"/>
        <v>0.5517921016750853</v>
      </c>
      <c r="E5971" s="195">
        <f t="shared" ca="1" si="460"/>
        <v>277.8571999581539</v>
      </c>
      <c r="F5971" s="195">
        <f t="shared" ca="1" si="461"/>
        <v>271.86590187336191</v>
      </c>
      <c r="G5971" s="195">
        <f t="shared" ca="1" si="462"/>
        <v>27.857199958153899</v>
      </c>
      <c r="H5971" s="195">
        <f t="shared" ca="1" si="463"/>
        <v>21.865901873361906</v>
      </c>
      <c r="O5971" s="154"/>
      <c r="P5971" s="154"/>
    </row>
    <row r="5972" spans="3:16" hidden="1" outlineLevel="2">
      <c r="C5972" s="179">
        <v>5948</v>
      </c>
      <c r="D5972" s="195">
        <f t="shared" ca="1" si="464"/>
        <v>-0.34273272369725832</v>
      </c>
      <c r="E5972" s="195">
        <f t="shared" ca="1" si="460"/>
        <v>228.27845425450457</v>
      </c>
      <c r="F5972" s="195">
        <f t="shared" ca="1" si="461"/>
        <v>235.71126488989319</v>
      </c>
      <c r="G5972" s="195">
        <f t="shared" ca="1" si="462"/>
        <v>0</v>
      </c>
      <c r="H5972" s="195">
        <f t="shared" ca="1" si="463"/>
        <v>0</v>
      </c>
      <c r="O5972" s="154"/>
      <c r="P5972" s="154"/>
    </row>
    <row r="5973" spans="3:16" hidden="1" outlineLevel="2">
      <c r="C5973" s="179">
        <v>5949</v>
      </c>
      <c r="D5973" s="195">
        <f t="shared" ca="1" si="464"/>
        <v>-0.31820059740835627</v>
      </c>
      <c r="E5973" s="195">
        <f t="shared" ca="1" si="460"/>
        <v>229.51221842319057</v>
      </c>
      <c r="F5973" s="195">
        <f t="shared" ca="1" si="461"/>
        <v>236.63554000682717</v>
      </c>
      <c r="G5973" s="195">
        <f t="shared" ca="1" si="462"/>
        <v>0</v>
      </c>
      <c r="H5973" s="195">
        <f t="shared" ca="1" si="463"/>
        <v>0</v>
      </c>
      <c r="O5973" s="154"/>
      <c r="P5973" s="154"/>
    </row>
    <row r="5974" spans="3:16" hidden="1" outlineLevel="2">
      <c r="C5974" s="179">
        <v>5950</v>
      </c>
      <c r="D5974" s="195">
        <f t="shared" ca="1" si="464"/>
        <v>8.0492766332895208E-3</v>
      </c>
      <c r="E5974" s="195">
        <f t="shared" ca="1" si="460"/>
        <v>246.56816413465987</v>
      </c>
      <c r="F5974" s="195">
        <f t="shared" ca="1" si="461"/>
        <v>249.27756332196262</v>
      </c>
      <c r="G5974" s="195">
        <f t="shared" ca="1" si="462"/>
        <v>0</v>
      </c>
      <c r="H5974" s="195">
        <f t="shared" ca="1" si="463"/>
        <v>0</v>
      </c>
      <c r="O5974" s="154"/>
      <c r="P5974" s="154"/>
    </row>
    <row r="5975" spans="3:16" hidden="1" outlineLevel="2">
      <c r="C5975" s="179">
        <v>5951</v>
      </c>
      <c r="D5975" s="195">
        <f t="shared" ca="1" si="464"/>
        <v>-7.8842919544135109E-2</v>
      </c>
      <c r="E5975" s="195">
        <f t="shared" ca="1" si="460"/>
        <v>241.90543962726193</v>
      </c>
      <c r="F5975" s="195">
        <f t="shared" ca="1" si="461"/>
        <v>245.84599183972807</v>
      </c>
      <c r="G5975" s="195">
        <f t="shared" ca="1" si="462"/>
        <v>0</v>
      </c>
      <c r="H5975" s="195">
        <f t="shared" ca="1" si="463"/>
        <v>0</v>
      </c>
      <c r="O5975" s="154"/>
      <c r="P5975" s="154"/>
    </row>
    <row r="5976" spans="3:16" hidden="1" outlineLevel="2">
      <c r="C5976" s="179">
        <v>5952</v>
      </c>
      <c r="D5976" s="195">
        <f t="shared" ca="1" si="464"/>
        <v>-2.1504796482393713</v>
      </c>
      <c r="E5976" s="195">
        <f t="shared" ca="1" si="460"/>
        <v>153.45015846275854</v>
      </c>
      <c r="F5976" s="195">
        <f t="shared" ca="1" si="461"/>
        <v>176.65915581412594</v>
      </c>
      <c r="G5976" s="195">
        <f t="shared" ca="1" si="462"/>
        <v>0</v>
      </c>
      <c r="H5976" s="195">
        <f t="shared" ca="1" si="463"/>
        <v>0</v>
      </c>
      <c r="O5976" s="154"/>
      <c r="P5976" s="154"/>
    </row>
    <row r="5977" spans="3:16" hidden="1" outlineLevel="2">
      <c r="C5977" s="179">
        <v>5953</v>
      </c>
      <c r="D5977" s="195">
        <f t="shared" ca="1" si="464"/>
        <v>-0.42434518659676973</v>
      </c>
      <c r="E5977" s="195">
        <f t="shared" ref="E5977:E6040" ca="1" si="465">$H$9 * EXP(($H$17 - $H$18 - ($H$11^2)/2)*$H$14 + $H$11*SQRT($H$14)*D5977)</f>
        <v>224.22155231456668</v>
      </c>
      <c r="F5977" s="195">
        <f t="shared" ref="F5977:F6040" ca="1" si="466">$H$9 * EXP(($H$17 - $H$18 - ($H$12^2)/2)*$H$14 + $H$12*SQRT($H$14)*D5977)</f>
        <v>232.66232829396805</v>
      </c>
      <c r="G5977" s="195">
        <f t="shared" ref="G5977:G6040" ca="1" si="467">MAX(E5977-$H$16, 0)</f>
        <v>0</v>
      </c>
      <c r="H5977" s="195">
        <f t="shared" ref="H5977:H6040" ca="1" si="468">MAX(F5977-$H$16, 0)</f>
        <v>0</v>
      </c>
      <c r="O5977" s="154"/>
      <c r="P5977" s="154"/>
    </row>
    <row r="5978" spans="3:16" hidden="1" outlineLevel="2">
      <c r="C5978" s="179">
        <v>5954</v>
      </c>
      <c r="D5978" s="195">
        <f t="shared" ref="D5978:D6041" ca="1" si="469">_xlfn.NORM.S.INV(RAND())</f>
        <v>-1.8198789593557977E-2</v>
      </c>
      <c r="E5978" s="195">
        <f t="shared" ca="1" si="465"/>
        <v>245.15027043455368</v>
      </c>
      <c r="F5978" s="195">
        <f t="shared" ca="1" si="466"/>
        <v>248.23594838188654</v>
      </c>
      <c r="G5978" s="195">
        <f t="shared" ca="1" si="467"/>
        <v>0</v>
      </c>
      <c r="H5978" s="195">
        <f t="shared" ca="1" si="468"/>
        <v>0</v>
      </c>
      <c r="O5978" s="154"/>
      <c r="P5978" s="154"/>
    </row>
    <row r="5979" spans="3:16" hidden="1" outlineLevel="2">
      <c r="C5979" s="179">
        <v>5955</v>
      </c>
      <c r="D5979" s="195">
        <f t="shared" ca="1" si="469"/>
        <v>-1.4439349690464116</v>
      </c>
      <c r="E5979" s="195">
        <f t="shared" ca="1" si="465"/>
        <v>179.2201188426497</v>
      </c>
      <c r="F5979" s="195">
        <f t="shared" ca="1" si="466"/>
        <v>197.73653816602308</v>
      </c>
      <c r="G5979" s="195">
        <f t="shared" ca="1" si="467"/>
        <v>0</v>
      </c>
      <c r="H5979" s="195">
        <f t="shared" ca="1" si="468"/>
        <v>0</v>
      </c>
      <c r="O5979" s="154"/>
      <c r="P5979" s="154"/>
    </row>
    <row r="5980" spans="3:16" hidden="1" outlineLevel="2">
      <c r="C5980" s="179">
        <v>5956</v>
      </c>
      <c r="D5980" s="195">
        <f t="shared" ca="1" si="469"/>
        <v>-7.981141559063791E-2</v>
      </c>
      <c r="E5980" s="195">
        <f t="shared" ca="1" si="465"/>
        <v>241.85396913184135</v>
      </c>
      <c r="F5980" s="195">
        <f t="shared" ca="1" si="466"/>
        <v>245.80801113028727</v>
      </c>
      <c r="G5980" s="195">
        <f t="shared" ca="1" si="467"/>
        <v>0</v>
      </c>
      <c r="H5980" s="195">
        <f t="shared" ca="1" si="468"/>
        <v>0</v>
      </c>
      <c r="O5980" s="154"/>
      <c r="P5980" s="154"/>
    </row>
    <row r="5981" spans="3:16" hidden="1" outlineLevel="2">
      <c r="C5981" s="179">
        <v>5957</v>
      </c>
      <c r="D5981" s="195">
        <f t="shared" ca="1" si="469"/>
        <v>2.066768434054461</v>
      </c>
      <c r="E5981" s="195">
        <f t="shared" ca="1" si="465"/>
        <v>387.59903131942252</v>
      </c>
      <c r="F5981" s="195">
        <f t="shared" ca="1" si="466"/>
        <v>346.19055736496608</v>
      </c>
      <c r="G5981" s="195">
        <f t="shared" ca="1" si="467"/>
        <v>137.59903131942252</v>
      </c>
      <c r="H5981" s="195">
        <f t="shared" ca="1" si="468"/>
        <v>96.190557364966082</v>
      </c>
      <c r="O5981" s="154"/>
      <c r="P5981" s="154"/>
    </row>
    <row r="5982" spans="3:16" hidden="1" outlineLevel="2">
      <c r="C5982" s="179">
        <v>5958</v>
      </c>
      <c r="D5982" s="195">
        <f t="shared" ca="1" si="469"/>
        <v>-0.95712354675740574</v>
      </c>
      <c r="E5982" s="195">
        <f t="shared" ca="1" si="465"/>
        <v>199.45225243409044</v>
      </c>
      <c r="F5982" s="195">
        <f t="shared" ca="1" si="466"/>
        <v>213.70474208601041</v>
      </c>
      <c r="G5982" s="195">
        <f t="shared" ca="1" si="467"/>
        <v>0</v>
      </c>
      <c r="H5982" s="195">
        <f t="shared" ca="1" si="468"/>
        <v>0</v>
      </c>
      <c r="O5982" s="154"/>
      <c r="P5982" s="154"/>
    </row>
    <row r="5983" spans="3:16" hidden="1" outlineLevel="2">
      <c r="C5983" s="179">
        <v>5959</v>
      </c>
      <c r="D5983" s="195">
        <f t="shared" ca="1" si="469"/>
        <v>0.1565639760829135</v>
      </c>
      <c r="E5983" s="195">
        <f t="shared" ca="1" si="465"/>
        <v>254.74664256092137</v>
      </c>
      <c r="F5983" s="195">
        <f t="shared" ca="1" si="466"/>
        <v>255.25401095545826</v>
      </c>
      <c r="G5983" s="195">
        <f t="shared" ca="1" si="467"/>
        <v>4.7466425609213729</v>
      </c>
      <c r="H5983" s="195">
        <f t="shared" ca="1" si="468"/>
        <v>5.2540109554582557</v>
      </c>
      <c r="O5983" s="154"/>
      <c r="P5983" s="154"/>
    </row>
    <row r="5984" spans="3:16" hidden="1" outlineLevel="2">
      <c r="C5984" s="179">
        <v>5960</v>
      </c>
      <c r="D5984" s="195">
        <f t="shared" ca="1" si="469"/>
        <v>0.3841299020924358</v>
      </c>
      <c r="E5984" s="195">
        <f t="shared" ca="1" si="465"/>
        <v>267.80772977920446</v>
      </c>
      <c r="F5984" s="195">
        <f t="shared" ca="1" si="466"/>
        <v>264.6907598328595</v>
      </c>
      <c r="G5984" s="195">
        <f t="shared" ca="1" si="467"/>
        <v>17.807729779204465</v>
      </c>
      <c r="H5984" s="195">
        <f t="shared" ca="1" si="468"/>
        <v>14.690759832859499</v>
      </c>
      <c r="O5984" s="154"/>
      <c r="P5984" s="154"/>
    </row>
    <row r="5985" spans="3:16" hidden="1" outlineLevel="2">
      <c r="C5985" s="179">
        <v>5961</v>
      </c>
      <c r="D5985" s="195">
        <f t="shared" ca="1" si="469"/>
        <v>0.78033539151095455</v>
      </c>
      <c r="E5985" s="195">
        <f t="shared" ca="1" si="465"/>
        <v>292.16591964083426</v>
      </c>
      <c r="F5985" s="195">
        <f t="shared" ca="1" si="466"/>
        <v>281.96075177307694</v>
      </c>
      <c r="G5985" s="195">
        <f t="shared" ca="1" si="467"/>
        <v>42.165919640834261</v>
      </c>
      <c r="H5985" s="195">
        <f t="shared" ca="1" si="468"/>
        <v>31.960751773076936</v>
      </c>
      <c r="O5985" s="154"/>
      <c r="P5985" s="154"/>
    </row>
    <row r="5986" spans="3:16" hidden="1" outlineLevel="2">
      <c r="C5986" s="179">
        <v>5962</v>
      </c>
      <c r="D5986" s="195">
        <f t="shared" ca="1" si="469"/>
        <v>-0.37344267688221017</v>
      </c>
      <c r="E5986" s="195">
        <f t="shared" ca="1" si="465"/>
        <v>226.74333973931274</v>
      </c>
      <c r="F5986" s="195">
        <f t="shared" ca="1" si="466"/>
        <v>234.5593198946317</v>
      </c>
      <c r="G5986" s="195">
        <f t="shared" ca="1" si="467"/>
        <v>0</v>
      </c>
      <c r="H5986" s="195">
        <f t="shared" ca="1" si="468"/>
        <v>0</v>
      </c>
      <c r="O5986" s="154"/>
      <c r="P5986" s="154"/>
    </row>
    <row r="5987" spans="3:16" hidden="1" outlineLevel="2">
      <c r="C5987" s="179">
        <v>5963</v>
      </c>
      <c r="D5987" s="195">
        <f t="shared" ca="1" si="469"/>
        <v>0.28857745299164572</v>
      </c>
      <c r="E5987" s="195">
        <f t="shared" ca="1" si="465"/>
        <v>262.24388371855804</v>
      </c>
      <c r="F5987" s="195">
        <f t="shared" ca="1" si="466"/>
        <v>260.68660910839048</v>
      </c>
      <c r="G5987" s="195">
        <f t="shared" ca="1" si="467"/>
        <v>12.243883718558038</v>
      </c>
      <c r="H5987" s="195">
        <f t="shared" ca="1" si="468"/>
        <v>10.686609108390485</v>
      </c>
      <c r="O5987" s="154"/>
      <c r="P5987" s="154"/>
    </row>
    <row r="5988" spans="3:16" hidden="1" outlineLevel="2">
      <c r="C5988" s="179">
        <v>5964</v>
      </c>
      <c r="D5988" s="195">
        <f t="shared" ca="1" si="469"/>
        <v>-0.44146425545162093</v>
      </c>
      <c r="E5988" s="195">
        <f t="shared" ca="1" si="465"/>
        <v>223.37976562100189</v>
      </c>
      <c r="F5988" s="195">
        <f t="shared" ca="1" si="466"/>
        <v>232.02780296931758</v>
      </c>
      <c r="G5988" s="195">
        <f t="shared" ca="1" si="467"/>
        <v>0</v>
      </c>
      <c r="H5988" s="195">
        <f t="shared" ca="1" si="468"/>
        <v>0</v>
      </c>
      <c r="O5988" s="154"/>
      <c r="P5988" s="154"/>
    </row>
    <row r="5989" spans="3:16" hidden="1" outlineLevel="2">
      <c r="C5989" s="179">
        <v>5965</v>
      </c>
      <c r="D5989" s="195">
        <f t="shared" ca="1" si="469"/>
        <v>-0.84137344269441472</v>
      </c>
      <c r="E5989" s="195">
        <f t="shared" ca="1" si="465"/>
        <v>204.58979722806026</v>
      </c>
      <c r="F5989" s="195">
        <f t="shared" ca="1" si="466"/>
        <v>217.6875288199567</v>
      </c>
      <c r="G5989" s="195">
        <f t="shared" ca="1" si="467"/>
        <v>0</v>
      </c>
      <c r="H5989" s="195">
        <f t="shared" ca="1" si="468"/>
        <v>0</v>
      </c>
      <c r="O5989" s="154"/>
      <c r="P5989" s="154"/>
    </row>
    <row r="5990" spans="3:16" hidden="1" outlineLevel="2">
      <c r="C5990" s="179">
        <v>5966</v>
      </c>
      <c r="D5990" s="195">
        <f t="shared" ca="1" si="469"/>
        <v>-1.0151179810104898E-2</v>
      </c>
      <c r="E5990" s="195">
        <f t="shared" ca="1" si="465"/>
        <v>245.58412519659393</v>
      </c>
      <c r="F5990" s="195">
        <f t="shared" ca="1" si="466"/>
        <v>248.55484214719064</v>
      </c>
      <c r="G5990" s="195">
        <f t="shared" ca="1" si="467"/>
        <v>0</v>
      </c>
      <c r="H5990" s="195">
        <f t="shared" ca="1" si="468"/>
        <v>0</v>
      </c>
      <c r="O5990" s="154"/>
      <c r="P5990" s="154"/>
    </row>
    <row r="5991" spans="3:16" hidden="1" outlineLevel="2">
      <c r="C5991" s="179">
        <v>5967</v>
      </c>
      <c r="D5991" s="195">
        <f t="shared" ca="1" si="469"/>
        <v>0.3477794115881529</v>
      </c>
      <c r="E5991" s="195">
        <f t="shared" ca="1" si="465"/>
        <v>265.67732905636137</v>
      </c>
      <c r="F5991" s="195">
        <f t="shared" ca="1" si="466"/>
        <v>263.16028537460011</v>
      </c>
      <c r="G5991" s="195">
        <f t="shared" ca="1" si="467"/>
        <v>15.677329056361373</v>
      </c>
      <c r="H5991" s="195">
        <f t="shared" ca="1" si="468"/>
        <v>13.160285374600107</v>
      </c>
      <c r="O5991" s="154"/>
      <c r="P5991" s="154"/>
    </row>
    <row r="5992" spans="3:16" hidden="1" outlineLevel="2">
      <c r="C5992" s="179">
        <v>5968</v>
      </c>
      <c r="D5992" s="195">
        <f t="shared" ca="1" si="469"/>
        <v>-0.92663589832570614</v>
      </c>
      <c r="E5992" s="195">
        <f t="shared" ca="1" si="465"/>
        <v>200.79279108229889</v>
      </c>
      <c r="F5992" s="195">
        <f t="shared" ca="1" si="466"/>
        <v>214.74665224835371</v>
      </c>
      <c r="G5992" s="195">
        <f t="shared" ca="1" si="467"/>
        <v>0</v>
      </c>
      <c r="H5992" s="195">
        <f t="shared" ca="1" si="468"/>
        <v>0</v>
      </c>
      <c r="O5992" s="154"/>
      <c r="P5992" s="154"/>
    </row>
    <row r="5993" spans="3:16" hidden="1" outlineLevel="2">
      <c r="C5993" s="179">
        <v>5969</v>
      </c>
      <c r="D5993" s="195">
        <f t="shared" ca="1" si="469"/>
        <v>-0.23870213621597444</v>
      </c>
      <c r="E5993" s="195">
        <f t="shared" ca="1" si="465"/>
        <v>233.55633854167317</v>
      </c>
      <c r="F5993" s="195">
        <f t="shared" ca="1" si="466"/>
        <v>239.65570830694065</v>
      </c>
      <c r="G5993" s="195">
        <f t="shared" ca="1" si="467"/>
        <v>0</v>
      </c>
      <c r="H5993" s="195">
        <f t="shared" ca="1" si="468"/>
        <v>0</v>
      </c>
      <c r="O5993" s="154"/>
      <c r="P5993" s="154"/>
    </row>
    <row r="5994" spans="3:16" hidden="1" outlineLevel="2">
      <c r="C5994" s="179">
        <v>5970</v>
      </c>
      <c r="D5994" s="195">
        <f t="shared" ca="1" si="469"/>
        <v>-1.7046451988006566</v>
      </c>
      <c r="E5994" s="195">
        <f t="shared" ca="1" si="465"/>
        <v>169.2425066347713</v>
      </c>
      <c r="F5994" s="195">
        <f t="shared" ca="1" si="466"/>
        <v>189.68125737293676</v>
      </c>
      <c r="G5994" s="195">
        <f t="shared" ca="1" si="467"/>
        <v>0</v>
      </c>
      <c r="H5994" s="195">
        <f t="shared" ca="1" si="468"/>
        <v>0</v>
      </c>
      <c r="O5994" s="154"/>
      <c r="P5994" s="154"/>
    </row>
    <row r="5995" spans="3:16" hidden="1" outlineLevel="2">
      <c r="C5995" s="179">
        <v>5971</v>
      </c>
      <c r="D5995" s="195">
        <f t="shared" ca="1" si="469"/>
        <v>1.3204690691175454</v>
      </c>
      <c r="E5995" s="195">
        <f t="shared" ca="1" si="465"/>
        <v>328.9802444978917</v>
      </c>
      <c r="F5995" s="195">
        <f t="shared" ca="1" si="466"/>
        <v>307.33368339264916</v>
      </c>
      <c r="G5995" s="195">
        <f t="shared" ca="1" si="467"/>
        <v>78.980244497891704</v>
      </c>
      <c r="H5995" s="195">
        <f t="shared" ca="1" si="468"/>
        <v>57.333683392649164</v>
      </c>
      <c r="O5995" s="154"/>
      <c r="P5995" s="154"/>
    </row>
    <row r="5996" spans="3:16" hidden="1" outlineLevel="2">
      <c r="C5996" s="179">
        <v>5972</v>
      </c>
      <c r="D5996" s="195">
        <f t="shared" ca="1" si="469"/>
        <v>-0.26204651104140508</v>
      </c>
      <c r="E5996" s="195">
        <f t="shared" ca="1" si="465"/>
        <v>232.3614657405823</v>
      </c>
      <c r="F5996" s="195">
        <f t="shared" ca="1" si="466"/>
        <v>238.76487336693842</v>
      </c>
      <c r="G5996" s="195">
        <f t="shared" ca="1" si="467"/>
        <v>0</v>
      </c>
      <c r="H5996" s="195">
        <f t="shared" ca="1" si="468"/>
        <v>0</v>
      </c>
      <c r="O5996" s="154"/>
      <c r="P5996" s="154"/>
    </row>
    <row r="5997" spans="3:16" hidden="1" outlineLevel="2">
      <c r="C5997" s="179">
        <v>5973</v>
      </c>
      <c r="D5997" s="195">
        <f t="shared" ca="1" si="469"/>
        <v>1.0941286209791374</v>
      </c>
      <c r="E5997" s="195">
        <f t="shared" ca="1" si="465"/>
        <v>313.02002132371547</v>
      </c>
      <c r="F5997" s="195">
        <f t="shared" ca="1" si="466"/>
        <v>296.43457652724925</v>
      </c>
      <c r="G5997" s="195">
        <f t="shared" ca="1" si="467"/>
        <v>63.020021323715468</v>
      </c>
      <c r="H5997" s="195">
        <f t="shared" ca="1" si="468"/>
        <v>46.434576527249249</v>
      </c>
      <c r="O5997" s="154"/>
      <c r="P5997" s="154"/>
    </row>
    <row r="5998" spans="3:16" hidden="1" outlineLevel="2">
      <c r="C5998" s="179">
        <v>5974</v>
      </c>
      <c r="D5998" s="195">
        <f t="shared" ca="1" si="469"/>
        <v>-0.51192106622852163</v>
      </c>
      <c r="E5998" s="195">
        <f t="shared" ca="1" si="465"/>
        <v>219.94837091781392</v>
      </c>
      <c r="F5998" s="195">
        <f t="shared" ca="1" si="466"/>
        <v>229.43445830050644</v>
      </c>
      <c r="G5998" s="195">
        <f t="shared" ca="1" si="467"/>
        <v>0</v>
      </c>
      <c r="H5998" s="195">
        <f t="shared" ca="1" si="468"/>
        <v>0</v>
      </c>
      <c r="O5998" s="154"/>
      <c r="P5998" s="154"/>
    </row>
    <row r="5999" spans="3:16" hidden="1" outlineLevel="2">
      <c r="C5999" s="179">
        <v>5975</v>
      </c>
      <c r="D5999" s="195">
        <f t="shared" ca="1" si="469"/>
        <v>-1.702658279376259</v>
      </c>
      <c r="E5999" s="195">
        <f t="shared" ca="1" si="465"/>
        <v>169.31640682799917</v>
      </c>
      <c r="F5999" s="195">
        <f t="shared" ca="1" si="466"/>
        <v>189.7413898568098</v>
      </c>
      <c r="G5999" s="195">
        <f t="shared" ca="1" si="467"/>
        <v>0</v>
      </c>
      <c r="H5999" s="195">
        <f t="shared" ca="1" si="468"/>
        <v>0</v>
      </c>
      <c r="O5999" s="154"/>
      <c r="P5999" s="154"/>
    </row>
    <row r="6000" spans="3:16" hidden="1" outlineLevel="2">
      <c r="C6000" s="179">
        <v>5976</v>
      </c>
      <c r="D6000" s="195">
        <f t="shared" ca="1" si="469"/>
        <v>0.6239455521202909</v>
      </c>
      <c r="E6000" s="195">
        <f t="shared" ca="1" si="465"/>
        <v>282.29723976997707</v>
      </c>
      <c r="F6000" s="195">
        <f t="shared" ca="1" si="466"/>
        <v>275.01328306299752</v>
      </c>
      <c r="G6000" s="195">
        <f t="shared" ca="1" si="467"/>
        <v>32.297239769977068</v>
      </c>
      <c r="H6000" s="195">
        <f t="shared" ca="1" si="468"/>
        <v>25.013283062997516</v>
      </c>
      <c r="O6000" s="154"/>
      <c r="P6000" s="154"/>
    </row>
    <row r="6001" spans="3:16" hidden="1" outlineLevel="2">
      <c r="C6001" s="179">
        <v>5977</v>
      </c>
      <c r="D6001" s="195">
        <f t="shared" ca="1" si="469"/>
        <v>-0.27557050178896264</v>
      </c>
      <c r="E6001" s="195">
        <f t="shared" ca="1" si="465"/>
        <v>231.67204401930482</v>
      </c>
      <c r="F6001" s="195">
        <f t="shared" ca="1" si="466"/>
        <v>238.25030564841464</v>
      </c>
      <c r="G6001" s="195">
        <f t="shared" ca="1" si="467"/>
        <v>0</v>
      </c>
      <c r="H6001" s="195">
        <f t="shared" ca="1" si="468"/>
        <v>0</v>
      </c>
      <c r="O6001" s="154"/>
      <c r="P6001" s="154"/>
    </row>
    <row r="6002" spans="3:16" hidden="1" outlineLevel="2">
      <c r="C6002" s="179">
        <v>5978</v>
      </c>
      <c r="D6002" s="195">
        <f t="shared" ca="1" si="469"/>
        <v>1.2506942955152918</v>
      </c>
      <c r="E6002" s="195">
        <f t="shared" ca="1" si="465"/>
        <v>323.97523879606553</v>
      </c>
      <c r="F6002" s="195">
        <f t="shared" ca="1" si="466"/>
        <v>303.93172176102922</v>
      </c>
      <c r="G6002" s="195">
        <f t="shared" ca="1" si="467"/>
        <v>73.975238796065526</v>
      </c>
      <c r="H6002" s="195">
        <f t="shared" ca="1" si="468"/>
        <v>53.931721761029223</v>
      </c>
      <c r="O6002" s="154"/>
      <c r="P6002" s="154"/>
    </row>
    <row r="6003" spans="3:16" hidden="1" outlineLevel="2">
      <c r="C6003" s="179">
        <v>5979</v>
      </c>
      <c r="D6003" s="195">
        <f t="shared" ca="1" si="469"/>
        <v>-2.3095769456875339</v>
      </c>
      <c r="E6003" s="195">
        <f t="shared" ca="1" si="465"/>
        <v>148.17879833232416</v>
      </c>
      <c r="F6003" s="195">
        <f t="shared" ca="1" si="466"/>
        <v>172.23189646579996</v>
      </c>
      <c r="G6003" s="195">
        <f t="shared" ca="1" si="467"/>
        <v>0</v>
      </c>
      <c r="H6003" s="195">
        <f t="shared" ca="1" si="468"/>
        <v>0</v>
      </c>
      <c r="O6003" s="154"/>
      <c r="P6003" s="154"/>
    </row>
    <row r="6004" spans="3:16" hidden="1" outlineLevel="2">
      <c r="C6004" s="179">
        <v>5980</v>
      </c>
      <c r="D6004" s="195">
        <f t="shared" ca="1" si="469"/>
        <v>0.61820340616565583</v>
      </c>
      <c r="E6004" s="195">
        <f t="shared" ca="1" si="465"/>
        <v>281.94130698311363</v>
      </c>
      <c r="F6004" s="195">
        <f t="shared" ca="1" si="466"/>
        <v>274.76147789623843</v>
      </c>
      <c r="G6004" s="195">
        <f t="shared" ca="1" si="467"/>
        <v>31.941306983113634</v>
      </c>
      <c r="H6004" s="195">
        <f t="shared" ca="1" si="468"/>
        <v>24.761477896238432</v>
      </c>
      <c r="O6004" s="154"/>
      <c r="P6004" s="154"/>
    </row>
    <row r="6005" spans="3:16" hidden="1" outlineLevel="2">
      <c r="C6005" s="179">
        <v>5981</v>
      </c>
      <c r="D6005" s="195">
        <f t="shared" ca="1" si="469"/>
        <v>1.1213241676831482</v>
      </c>
      <c r="E6005" s="195">
        <f t="shared" ca="1" si="465"/>
        <v>314.89600537820053</v>
      </c>
      <c r="F6005" s="195">
        <f t="shared" ca="1" si="466"/>
        <v>297.72343345625217</v>
      </c>
      <c r="G6005" s="195">
        <f t="shared" ca="1" si="467"/>
        <v>64.896005378200528</v>
      </c>
      <c r="H6005" s="195">
        <f t="shared" ca="1" si="468"/>
        <v>47.723433456252167</v>
      </c>
      <c r="O6005" s="154"/>
      <c r="P6005" s="154"/>
    </row>
    <row r="6006" spans="3:16" hidden="1" outlineLevel="2">
      <c r="C6006" s="179">
        <v>5982</v>
      </c>
      <c r="D6006" s="195">
        <f t="shared" ca="1" si="469"/>
        <v>-0.76247150394685603</v>
      </c>
      <c r="E6006" s="195">
        <f t="shared" ca="1" si="465"/>
        <v>208.16748648546573</v>
      </c>
      <c r="F6006" s="195">
        <f t="shared" ca="1" si="466"/>
        <v>220.44488562226348</v>
      </c>
      <c r="G6006" s="195">
        <f t="shared" ca="1" si="467"/>
        <v>0</v>
      </c>
      <c r="H6006" s="195">
        <f t="shared" ca="1" si="468"/>
        <v>0</v>
      </c>
      <c r="O6006" s="154"/>
      <c r="P6006" s="154"/>
    </row>
    <row r="6007" spans="3:16" hidden="1" outlineLevel="2">
      <c r="C6007" s="179">
        <v>5983</v>
      </c>
      <c r="D6007" s="195">
        <f t="shared" ca="1" si="469"/>
        <v>1.1759904942013588</v>
      </c>
      <c r="E6007" s="195">
        <f t="shared" ca="1" si="465"/>
        <v>318.70104241217552</v>
      </c>
      <c r="F6007" s="195">
        <f t="shared" ca="1" si="466"/>
        <v>300.33116942739866</v>
      </c>
      <c r="G6007" s="195">
        <f t="shared" ca="1" si="467"/>
        <v>68.701042412175525</v>
      </c>
      <c r="H6007" s="195">
        <f t="shared" ca="1" si="468"/>
        <v>50.331169427398663</v>
      </c>
      <c r="O6007" s="154"/>
      <c r="P6007" s="154"/>
    </row>
    <row r="6008" spans="3:16" hidden="1" outlineLevel="2">
      <c r="C6008" s="179">
        <v>5984</v>
      </c>
      <c r="D6008" s="195">
        <f t="shared" ca="1" si="469"/>
        <v>0.1588042905563031</v>
      </c>
      <c r="E6008" s="195">
        <f t="shared" ca="1" si="465"/>
        <v>254.87206793747876</v>
      </c>
      <c r="F6008" s="195">
        <f t="shared" ca="1" si="466"/>
        <v>255.3452529575323</v>
      </c>
      <c r="G6008" s="195">
        <f t="shared" ca="1" si="467"/>
        <v>4.8720679374787608</v>
      </c>
      <c r="H6008" s="195">
        <f t="shared" ca="1" si="468"/>
        <v>5.3452529575322956</v>
      </c>
      <c r="O6008" s="154"/>
      <c r="P6008" s="154"/>
    </row>
    <row r="6009" spans="3:16" hidden="1" outlineLevel="2">
      <c r="C6009" s="179">
        <v>5985</v>
      </c>
      <c r="D6009" s="195">
        <f t="shared" ca="1" si="469"/>
        <v>0.87417734033637873</v>
      </c>
      <c r="E6009" s="195">
        <f t="shared" ca="1" si="465"/>
        <v>298.2524892899213</v>
      </c>
      <c r="F6009" s="195">
        <f t="shared" ca="1" si="466"/>
        <v>286.21356339844135</v>
      </c>
      <c r="G6009" s="195">
        <f t="shared" ca="1" si="467"/>
        <v>48.2524892899213</v>
      </c>
      <c r="H6009" s="195">
        <f t="shared" ca="1" si="468"/>
        <v>36.213563398441352</v>
      </c>
      <c r="O6009" s="154"/>
      <c r="P6009" s="154"/>
    </row>
    <row r="6010" spans="3:16" hidden="1" outlineLevel="2">
      <c r="C6010" s="179">
        <v>5986</v>
      </c>
      <c r="D6010" s="195">
        <f t="shared" ca="1" si="469"/>
        <v>-1.3168468953211345</v>
      </c>
      <c r="E6010" s="195">
        <f t="shared" ca="1" si="465"/>
        <v>184.29505042147673</v>
      </c>
      <c r="F6010" s="195">
        <f t="shared" ca="1" si="466"/>
        <v>201.7863724477607</v>
      </c>
      <c r="G6010" s="195">
        <f t="shared" ca="1" si="467"/>
        <v>0</v>
      </c>
      <c r="H6010" s="195">
        <f t="shared" ca="1" si="468"/>
        <v>0</v>
      </c>
      <c r="O6010" s="154"/>
      <c r="P6010" s="154"/>
    </row>
    <row r="6011" spans="3:16" hidden="1" outlineLevel="2">
      <c r="C6011" s="179">
        <v>5987</v>
      </c>
      <c r="D6011" s="195">
        <f t="shared" ca="1" si="469"/>
        <v>-0.59404847693813712</v>
      </c>
      <c r="E6011" s="195">
        <f t="shared" ca="1" si="465"/>
        <v>216.01506714540648</v>
      </c>
      <c r="F6011" s="195">
        <f t="shared" ca="1" si="466"/>
        <v>226.44810939797841</v>
      </c>
      <c r="G6011" s="195">
        <f t="shared" ca="1" si="467"/>
        <v>0</v>
      </c>
      <c r="H6011" s="195">
        <f t="shared" ca="1" si="468"/>
        <v>0</v>
      </c>
      <c r="O6011" s="154"/>
      <c r="P6011" s="154"/>
    </row>
    <row r="6012" spans="3:16" hidden="1" outlineLevel="2">
      <c r="C6012" s="179">
        <v>5988</v>
      </c>
      <c r="D6012" s="195">
        <f t="shared" ca="1" si="469"/>
        <v>0.2621076138540967</v>
      </c>
      <c r="E6012" s="195">
        <f t="shared" ca="1" si="465"/>
        <v>260.72314200934289</v>
      </c>
      <c r="F6012" s="195">
        <f t="shared" ca="1" si="466"/>
        <v>259.58813697383164</v>
      </c>
      <c r="G6012" s="195">
        <f t="shared" ca="1" si="467"/>
        <v>10.723142009342894</v>
      </c>
      <c r="H6012" s="195">
        <f t="shared" ca="1" si="468"/>
        <v>9.588136973831638</v>
      </c>
      <c r="O6012" s="154"/>
      <c r="P6012" s="154"/>
    </row>
    <row r="6013" spans="3:16" hidden="1" outlineLevel="2">
      <c r="C6013" s="179">
        <v>5989</v>
      </c>
      <c r="D6013" s="195">
        <f t="shared" ca="1" si="469"/>
        <v>-1.2172757206085378</v>
      </c>
      <c r="E6013" s="195">
        <f t="shared" ca="1" si="465"/>
        <v>188.37136449284412</v>
      </c>
      <c r="F6013" s="195">
        <f t="shared" ca="1" si="466"/>
        <v>205.0172084105927</v>
      </c>
      <c r="G6013" s="195">
        <f t="shared" ca="1" si="467"/>
        <v>0</v>
      </c>
      <c r="H6013" s="195">
        <f t="shared" ca="1" si="468"/>
        <v>0</v>
      </c>
      <c r="O6013" s="154"/>
      <c r="P6013" s="154"/>
    </row>
    <row r="6014" spans="3:16" hidden="1" outlineLevel="2">
      <c r="C6014" s="179">
        <v>5990</v>
      </c>
      <c r="D6014" s="195">
        <f t="shared" ca="1" si="469"/>
        <v>0.88826840729179923</v>
      </c>
      <c r="E6014" s="195">
        <f t="shared" ca="1" si="465"/>
        <v>299.17731840136298</v>
      </c>
      <c r="F6014" s="195">
        <f t="shared" ca="1" si="466"/>
        <v>286.8576702906189</v>
      </c>
      <c r="G6014" s="195">
        <f t="shared" ca="1" si="467"/>
        <v>49.177318401362982</v>
      </c>
      <c r="H6014" s="195">
        <f t="shared" ca="1" si="468"/>
        <v>36.857670290618898</v>
      </c>
      <c r="O6014" s="154"/>
      <c r="P6014" s="154"/>
    </row>
    <row r="6015" spans="3:16" hidden="1" outlineLevel="2">
      <c r="C6015" s="179">
        <v>5991</v>
      </c>
      <c r="D6015" s="195">
        <f t="shared" ca="1" si="469"/>
        <v>1.8169613809686946</v>
      </c>
      <c r="E6015" s="195">
        <f t="shared" ca="1" si="465"/>
        <v>366.89835656633977</v>
      </c>
      <c r="F6015" s="195">
        <f t="shared" ca="1" si="466"/>
        <v>332.66576108414876</v>
      </c>
      <c r="G6015" s="195">
        <f t="shared" ca="1" si="467"/>
        <v>116.89835656633977</v>
      </c>
      <c r="H6015" s="195">
        <f t="shared" ca="1" si="468"/>
        <v>82.665761084148755</v>
      </c>
      <c r="O6015" s="154"/>
      <c r="P6015" s="154"/>
    </row>
    <row r="6016" spans="3:16" hidden="1" outlineLevel="2">
      <c r="C6016" s="179">
        <v>5992</v>
      </c>
      <c r="D6016" s="195">
        <f t="shared" ca="1" si="469"/>
        <v>1.0585212873411751</v>
      </c>
      <c r="E6016" s="195">
        <f t="shared" ca="1" si="465"/>
        <v>310.58066694281678</v>
      </c>
      <c r="F6016" s="195">
        <f t="shared" ca="1" si="466"/>
        <v>294.75549779059537</v>
      </c>
      <c r="G6016" s="195">
        <f t="shared" ca="1" si="467"/>
        <v>60.580666942816777</v>
      </c>
      <c r="H6016" s="195">
        <f t="shared" ca="1" si="468"/>
        <v>44.755497790595371</v>
      </c>
      <c r="O6016" s="154"/>
      <c r="P6016" s="154"/>
    </row>
    <row r="6017" spans="3:16" hidden="1" outlineLevel="2">
      <c r="C6017" s="179">
        <v>5993</v>
      </c>
      <c r="D6017" s="195">
        <f t="shared" ca="1" si="469"/>
        <v>0.31193829033777876</v>
      </c>
      <c r="E6017" s="195">
        <f t="shared" ca="1" si="465"/>
        <v>263.59337436870044</v>
      </c>
      <c r="F6017" s="195">
        <f t="shared" ca="1" si="466"/>
        <v>261.65992151500257</v>
      </c>
      <c r="G6017" s="195">
        <f t="shared" ca="1" si="467"/>
        <v>13.593374368700438</v>
      </c>
      <c r="H6017" s="195">
        <f t="shared" ca="1" si="468"/>
        <v>11.659921515002566</v>
      </c>
      <c r="O6017" s="154"/>
      <c r="P6017" s="154"/>
    </row>
    <row r="6018" spans="3:16" hidden="1" outlineLevel="2">
      <c r="C6018" s="179">
        <v>5994</v>
      </c>
      <c r="D6018" s="195">
        <f t="shared" ca="1" si="469"/>
        <v>-2.0680024459295145</v>
      </c>
      <c r="E6018" s="195">
        <f t="shared" ca="1" si="465"/>
        <v>156.25625956739373</v>
      </c>
      <c r="F6018" s="195">
        <f t="shared" ca="1" si="466"/>
        <v>178.99888682647185</v>
      </c>
      <c r="G6018" s="195">
        <f t="shared" ca="1" si="467"/>
        <v>0</v>
      </c>
      <c r="H6018" s="195">
        <f t="shared" ca="1" si="468"/>
        <v>0</v>
      </c>
      <c r="O6018" s="154"/>
      <c r="P6018" s="154"/>
    </row>
    <row r="6019" spans="3:16" hidden="1" outlineLevel="2">
      <c r="C6019" s="179">
        <v>5995</v>
      </c>
      <c r="D6019" s="195">
        <f t="shared" ca="1" si="469"/>
        <v>-0.58206657540497542</v>
      </c>
      <c r="E6019" s="195">
        <f t="shared" ca="1" si="465"/>
        <v>216.5845001680957</v>
      </c>
      <c r="F6019" s="195">
        <f t="shared" ca="1" si="466"/>
        <v>226.88136602426002</v>
      </c>
      <c r="G6019" s="195">
        <f t="shared" ca="1" si="467"/>
        <v>0</v>
      </c>
      <c r="H6019" s="195">
        <f t="shared" ca="1" si="468"/>
        <v>0</v>
      </c>
      <c r="O6019" s="154"/>
      <c r="P6019" s="154"/>
    </row>
    <row r="6020" spans="3:16" hidden="1" outlineLevel="2">
      <c r="C6020" s="179">
        <v>5996</v>
      </c>
      <c r="D6020" s="195">
        <f t="shared" ca="1" si="469"/>
        <v>0.78834646525453256</v>
      </c>
      <c r="E6020" s="195">
        <f t="shared" ca="1" si="465"/>
        <v>292.68063084641921</v>
      </c>
      <c r="F6020" s="195">
        <f t="shared" ca="1" si="466"/>
        <v>282.32132424538707</v>
      </c>
      <c r="G6020" s="195">
        <f t="shared" ca="1" si="467"/>
        <v>42.680630846419206</v>
      </c>
      <c r="H6020" s="195">
        <f t="shared" ca="1" si="468"/>
        <v>32.321324245387075</v>
      </c>
      <c r="O6020" s="154"/>
      <c r="P6020" s="154"/>
    </row>
    <row r="6021" spans="3:16" hidden="1" outlineLevel="2">
      <c r="C6021" s="179">
        <v>5997</v>
      </c>
      <c r="D6021" s="195">
        <f t="shared" ca="1" si="469"/>
        <v>-0.25469633523308349</v>
      </c>
      <c r="E6021" s="195">
        <f t="shared" ca="1" si="465"/>
        <v>232.7370208129546</v>
      </c>
      <c r="F6021" s="195">
        <f t="shared" ca="1" si="466"/>
        <v>239.04500260575148</v>
      </c>
      <c r="G6021" s="195">
        <f t="shared" ca="1" si="467"/>
        <v>0</v>
      </c>
      <c r="H6021" s="195">
        <f t="shared" ca="1" si="468"/>
        <v>0</v>
      </c>
      <c r="O6021" s="154"/>
      <c r="P6021" s="154"/>
    </row>
    <row r="6022" spans="3:16" hidden="1" outlineLevel="2">
      <c r="C6022" s="179">
        <v>5998</v>
      </c>
      <c r="D6022" s="195">
        <f t="shared" ca="1" si="469"/>
        <v>1.0855786898694766</v>
      </c>
      <c r="E6022" s="195">
        <f t="shared" ca="1" si="465"/>
        <v>312.43254828242118</v>
      </c>
      <c r="F6022" s="195">
        <f t="shared" ca="1" si="466"/>
        <v>296.03053038207469</v>
      </c>
      <c r="G6022" s="195">
        <f t="shared" ca="1" si="467"/>
        <v>62.43254828242118</v>
      </c>
      <c r="H6022" s="195">
        <f t="shared" ca="1" si="468"/>
        <v>46.030530382074687</v>
      </c>
      <c r="O6022" s="154"/>
      <c r="P6022" s="154"/>
    </row>
    <row r="6023" spans="3:16" hidden="1" outlineLevel="2">
      <c r="C6023" s="179">
        <v>5999</v>
      </c>
      <c r="D6023" s="195">
        <f t="shared" ca="1" si="469"/>
        <v>0.38015434772160667</v>
      </c>
      <c r="E6023" s="195">
        <f t="shared" ca="1" si="465"/>
        <v>267.57390409619234</v>
      </c>
      <c r="F6023" s="195">
        <f t="shared" ca="1" si="466"/>
        <v>264.52294343077523</v>
      </c>
      <c r="G6023" s="195">
        <f t="shared" ca="1" si="467"/>
        <v>17.573904096192337</v>
      </c>
      <c r="H6023" s="195">
        <f t="shared" ca="1" si="468"/>
        <v>14.522943430775229</v>
      </c>
      <c r="O6023" s="154"/>
      <c r="P6023" s="154"/>
    </row>
    <row r="6024" spans="3:16" hidden="1" outlineLevel="2">
      <c r="C6024" s="179">
        <v>6000</v>
      </c>
      <c r="D6024" s="195">
        <f t="shared" ca="1" si="469"/>
        <v>0.53960722661007465</v>
      </c>
      <c r="E6024" s="195">
        <f t="shared" ca="1" si="465"/>
        <v>277.11431325405727</v>
      </c>
      <c r="F6024" s="195">
        <f t="shared" ca="1" si="466"/>
        <v>271.33795596145211</v>
      </c>
      <c r="G6024" s="195">
        <f t="shared" ca="1" si="467"/>
        <v>27.114313254057265</v>
      </c>
      <c r="H6024" s="195">
        <f t="shared" ca="1" si="468"/>
        <v>21.33795596145211</v>
      </c>
      <c r="O6024" s="154"/>
      <c r="P6024" s="154"/>
    </row>
    <row r="6025" spans="3:16" hidden="1" outlineLevel="2">
      <c r="C6025" s="179">
        <v>6001</v>
      </c>
      <c r="D6025" s="195">
        <f t="shared" ca="1" si="469"/>
        <v>3.9563539704235082E-2</v>
      </c>
      <c r="E6025" s="195">
        <f t="shared" ca="1" si="465"/>
        <v>248.28137042416867</v>
      </c>
      <c r="F6025" s="195">
        <f t="shared" ca="1" si="466"/>
        <v>250.53393496650619</v>
      </c>
      <c r="G6025" s="195">
        <f t="shared" ca="1" si="467"/>
        <v>0</v>
      </c>
      <c r="H6025" s="195">
        <f t="shared" ca="1" si="468"/>
        <v>0.53393496650619454</v>
      </c>
      <c r="O6025" s="154"/>
      <c r="P6025" s="154"/>
    </row>
    <row r="6026" spans="3:16" hidden="1" outlineLevel="2">
      <c r="C6026" s="179">
        <v>6002</v>
      </c>
      <c r="D6026" s="195">
        <f t="shared" ca="1" si="469"/>
        <v>0.50645321781837616</v>
      </c>
      <c r="E6026" s="195">
        <f t="shared" ca="1" si="465"/>
        <v>275.10302074582734</v>
      </c>
      <c r="F6026" s="195">
        <f t="shared" ca="1" si="466"/>
        <v>269.90664415302336</v>
      </c>
      <c r="G6026" s="195">
        <f t="shared" ca="1" si="467"/>
        <v>25.103020745827337</v>
      </c>
      <c r="H6026" s="195">
        <f t="shared" ca="1" si="468"/>
        <v>19.906644153023365</v>
      </c>
      <c r="O6026" s="154"/>
      <c r="P6026" s="154"/>
    </row>
    <row r="6027" spans="3:16" hidden="1" outlineLevel="2">
      <c r="C6027" s="179">
        <v>6003</v>
      </c>
      <c r="D6027" s="195">
        <f t="shared" ca="1" si="469"/>
        <v>-0.29527726121114006</v>
      </c>
      <c r="E6027" s="195">
        <f t="shared" ca="1" si="465"/>
        <v>230.67109944259542</v>
      </c>
      <c r="F6027" s="195">
        <f t="shared" ca="1" si="466"/>
        <v>237.50247745107728</v>
      </c>
      <c r="G6027" s="195">
        <f t="shared" ca="1" si="467"/>
        <v>0</v>
      </c>
      <c r="H6027" s="195">
        <f t="shared" ca="1" si="468"/>
        <v>0</v>
      </c>
      <c r="O6027" s="154"/>
      <c r="P6027" s="154"/>
    </row>
    <row r="6028" spans="3:16" hidden="1" outlineLevel="2">
      <c r="C6028" s="179">
        <v>6004</v>
      </c>
      <c r="D6028" s="195">
        <f t="shared" ca="1" si="469"/>
        <v>0.2072544358626395</v>
      </c>
      <c r="E6028" s="195">
        <f t="shared" ca="1" si="465"/>
        <v>257.59973923720332</v>
      </c>
      <c r="F6028" s="195">
        <f t="shared" ca="1" si="466"/>
        <v>257.32649689435135</v>
      </c>
      <c r="G6028" s="195">
        <f t="shared" ca="1" si="467"/>
        <v>7.5997392372033232</v>
      </c>
      <c r="H6028" s="195">
        <f t="shared" ca="1" si="468"/>
        <v>7.3264968943513509</v>
      </c>
      <c r="O6028" s="154"/>
      <c r="P6028" s="154"/>
    </row>
    <row r="6029" spans="3:16" hidden="1" outlineLevel="2">
      <c r="C6029" s="179">
        <v>6005</v>
      </c>
      <c r="D6029" s="195">
        <f t="shared" ca="1" si="469"/>
        <v>0.57757627522794308</v>
      </c>
      <c r="E6029" s="195">
        <f t="shared" ca="1" si="465"/>
        <v>279.43578033557361</v>
      </c>
      <c r="F6029" s="195">
        <f t="shared" ca="1" si="466"/>
        <v>272.98646696409156</v>
      </c>
      <c r="G6029" s="195">
        <f t="shared" ca="1" si="467"/>
        <v>29.435780335573611</v>
      </c>
      <c r="H6029" s="195">
        <f t="shared" ca="1" si="468"/>
        <v>22.986466964091562</v>
      </c>
      <c r="O6029" s="154"/>
      <c r="P6029" s="154"/>
    </row>
    <row r="6030" spans="3:16" hidden="1" outlineLevel="2">
      <c r="C6030" s="179">
        <v>6006</v>
      </c>
      <c r="D6030" s="195">
        <f t="shared" ca="1" si="469"/>
        <v>0.21424645447751214</v>
      </c>
      <c r="E6030" s="195">
        <f t="shared" ca="1" si="465"/>
        <v>257.99578256419227</v>
      </c>
      <c r="F6030" s="195">
        <f t="shared" ca="1" si="466"/>
        <v>257.61368401136235</v>
      </c>
      <c r="G6030" s="195">
        <f t="shared" ca="1" si="467"/>
        <v>7.9957825641922682</v>
      </c>
      <c r="H6030" s="195">
        <f t="shared" ca="1" si="468"/>
        <v>7.6136840113623521</v>
      </c>
      <c r="O6030" s="154"/>
      <c r="P6030" s="154"/>
    </row>
    <row r="6031" spans="3:16" hidden="1" outlineLevel="2">
      <c r="C6031" s="179">
        <v>6007</v>
      </c>
      <c r="D6031" s="195">
        <f t="shared" ca="1" si="469"/>
        <v>0.71402080540572788</v>
      </c>
      <c r="E6031" s="195">
        <f t="shared" ca="1" si="465"/>
        <v>287.93982112654226</v>
      </c>
      <c r="F6031" s="195">
        <f t="shared" ca="1" si="466"/>
        <v>278.99361077268196</v>
      </c>
      <c r="G6031" s="195">
        <f t="shared" ca="1" si="467"/>
        <v>37.939821126542256</v>
      </c>
      <c r="H6031" s="195">
        <f t="shared" ca="1" si="468"/>
        <v>28.993610772681961</v>
      </c>
      <c r="O6031" s="154"/>
      <c r="P6031" s="154"/>
    </row>
    <row r="6032" spans="3:16" hidden="1" outlineLevel="2">
      <c r="C6032" s="179">
        <v>6008</v>
      </c>
      <c r="D6032" s="195">
        <f t="shared" ca="1" si="469"/>
        <v>-0.20895544897593543</v>
      </c>
      <c r="E6032" s="195">
        <f t="shared" ca="1" si="465"/>
        <v>235.08781858241062</v>
      </c>
      <c r="F6032" s="195">
        <f t="shared" ca="1" si="466"/>
        <v>240.7956768935872</v>
      </c>
      <c r="G6032" s="195">
        <f t="shared" ca="1" si="467"/>
        <v>0</v>
      </c>
      <c r="H6032" s="195">
        <f t="shared" ca="1" si="468"/>
        <v>0</v>
      </c>
      <c r="O6032" s="154"/>
      <c r="P6032" s="154"/>
    </row>
    <row r="6033" spans="3:16" hidden="1" outlineLevel="2">
      <c r="C6033" s="179">
        <v>6009</v>
      </c>
      <c r="D6033" s="195">
        <f t="shared" ca="1" si="469"/>
        <v>-5.7059767872072766E-2</v>
      </c>
      <c r="E6033" s="195">
        <f t="shared" ca="1" si="465"/>
        <v>243.0659983535248</v>
      </c>
      <c r="F6033" s="195">
        <f t="shared" ca="1" si="466"/>
        <v>246.70179580201599</v>
      </c>
      <c r="G6033" s="195">
        <f t="shared" ca="1" si="467"/>
        <v>0</v>
      </c>
      <c r="H6033" s="195">
        <f t="shared" ca="1" si="468"/>
        <v>0</v>
      </c>
      <c r="O6033" s="154"/>
      <c r="P6033" s="154"/>
    </row>
    <row r="6034" spans="3:16" hidden="1" outlineLevel="2">
      <c r="C6034" s="179">
        <v>6010</v>
      </c>
      <c r="D6034" s="195">
        <f t="shared" ca="1" si="469"/>
        <v>0.29381008733434499</v>
      </c>
      <c r="E6034" s="195">
        <f t="shared" ca="1" si="465"/>
        <v>262.54555675894693</v>
      </c>
      <c r="F6034" s="195">
        <f t="shared" ca="1" si="466"/>
        <v>260.90430790272148</v>
      </c>
      <c r="G6034" s="195">
        <f t="shared" ca="1" si="467"/>
        <v>12.54555675894693</v>
      </c>
      <c r="H6034" s="195">
        <f t="shared" ca="1" si="468"/>
        <v>10.904307902721484</v>
      </c>
      <c r="O6034" s="154"/>
      <c r="P6034" s="154"/>
    </row>
    <row r="6035" spans="3:16" hidden="1" outlineLevel="2">
      <c r="C6035" s="179">
        <v>6011</v>
      </c>
      <c r="D6035" s="195">
        <f t="shared" ca="1" si="469"/>
        <v>0.70812304742357535</v>
      </c>
      <c r="E6035" s="195">
        <f t="shared" ca="1" si="465"/>
        <v>287.56694172677174</v>
      </c>
      <c r="F6035" s="195">
        <f t="shared" ca="1" si="466"/>
        <v>278.73124175205015</v>
      </c>
      <c r="G6035" s="195">
        <f t="shared" ca="1" si="467"/>
        <v>37.566941726771745</v>
      </c>
      <c r="H6035" s="195">
        <f t="shared" ca="1" si="468"/>
        <v>28.731241752050153</v>
      </c>
      <c r="O6035" s="154"/>
      <c r="P6035" s="154"/>
    </row>
    <row r="6036" spans="3:16" hidden="1" outlineLevel="2">
      <c r="C6036" s="179">
        <v>6012</v>
      </c>
      <c r="D6036" s="195">
        <f t="shared" ca="1" si="469"/>
        <v>1.1655006203350764</v>
      </c>
      <c r="E6036" s="195">
        <f t="shared" ca="1" si="465"/>
        <v>317.96734930973435</v>
      </c>
      <c r="F6036" s="195">
        <f t="shared" ca="1" si="466"/>
        <v>299.82900842553732</v>
      </c>
      <c r="G6036" s="195">
        <f t="shared" ca="1" si="467"/>
        <v>67.967349309734345</v>
      </c>
      <c r="H6036" s="195">
        <f t="shared" ca="1" si="468"/>
        <v>49.829008425537324</v>
      </c>
      <c r="O6036" s="154"/>
      <c r="P6036" s="154"/>
    </row>
    <row r="6037" spans="3:16" hidden="1" outlineLevel="2">
      <c r="C6037" s="179">
        <v>6013</v>
      </c>
      <c r="D6037" s="195">
        <f t="shared" ca="1" si="469"/>
        <v>-1.6263271710126694</v>
      </c>
      <c r="E6037" s="195">
        <f t="shared" ca="1" si="465"/>
        <v>172.17998193067376</v>
      </c>
      <c r="F6037" s="195">
        <f t="shared" ca="1" si="466"/>
        <v>192.06597870371306</v>
      </c>
      <c r="G6037" s="195">
        <f t="shared" ca="1" si="467"/>
        <v>0</v>
      </c>
      <c r="H6037" s="195">
        <f t="shared" ca="1" si="468"/>
        <v>0</v>
      </c>
      <c r="O6037" s="154"/>
      <c r="P6037" s="154"/>
    </row>
    <row r="6038" spans="3:16" hidden="1" outlineLevel="2">
      <c r="C6038" s="179">
        <v>6014</v>
      </c>
      <c r="D6038" s="195">
        <f t="shared" ca="1" si="469"/>
        <v>0.43063022852253868</v>
      </c>
      <c r="E6038" s="195">
        <f t="shared" ca="1" si="465"/>
        <v>270.55790666908308</v>
      </c>
      <c r="F6038" s="195">
        <f t="shared" ca="1" si="466"/>
        <v>266.6615583716474</v>
      </c>
      <c r="G6038" s="195">
        <f t="shared" ca="1" si="467"/>
        <v>20.557906669083081</v>
      </c>
      <c r="H6038" s="195">
        <f t="shared" ca="1" si="468"/>
        <v>16.661558371647402</v>
      </c>
      <c r="O6038" s="154"/>
      <c r="P6038" s="154"/>
    </row>
    <row r="6039" spans="3:16" hidden="1" outlineLevel="2">
      <c r="C6039" s="179">
        <v>6015</v>
      </c>
      <c r="D6039" s="195">
        <f t="shared" ca="1" si="469"/>
        <v>-1.1735280801332277</v>
      </c>
      <c r="E6039" s="195">
        <f t="shared" ca="1" si="465"/>
        <v>190.19072803307765</v>
      </c>
      <c r="F6039" s="195">
        <f t="shared" ca="1" si="466"/>
        <v>206.45301826365537</v>
      </c>
      <c r="G6039" s="195">
        <f t="shared" ca="1" si="467"/>
        <v>0</v>
      </c>
      <c r="H6039" s="195">
        <f t="shared" ca="1" si="468"/>
        <v>0</v>
      </c>
      <c r="O6039" s="154"/>
      <c r="P6039" s="154"/>
    </row>
    <row r="6040" spans="3:16" hidden="1" outlineLevel="2">
      <c r="C6040" s="179">
        <v>6016</v>
      </c>
      <c r="D6040" s="195">
        <f t="shared" ca="1" si="469"/>
        <v>-0.71098725513244454</v>
      </c>
      <c r="E6040" s="195">
        <f t="shared" ca="1" si="465"/>
        <v>210.53562450557928</v>
      </c>
      <c r="F6040" s="195">
        <f t="shared" ca="1" si="466"/>
        <v>222.26288918566442</v>
      </c>
      <c r="G6040" s="195">
        <f t="shared" ca="1" si="467"/>
        <v>0</v>
      </c>
      <c r="H6040" s="195">
        <f t="shared" ca="1" si="468"/>
        <v>0</v>
      </c>
      <c r="O6040" s="154"/>
      <c r="P6040" s="154"/>
    </row>
    <row r="6041" spans="3:16" hidden="1" outlineLevel="2">
      <c r="C6041" s="179">
        <v>6017</v>
      </c>
      <c r="D6041" s="195">
        <f t="shared" ca="1" si="469"/>
        <v>-0.44160573612087722</v>
      </c>
      <c r="E6041" s="195">
        <f t="shared" ref="E6041:E6104" ca="1" si="470">$H$9 * EXP(($H$17 - $H$18 - ($H$11^2)/2)*$H$14 + $H$11*SQRT($H$14)*D6041)</f>
        <v>223.37282185215443</v>
      </c>
      <c r="F6041" s="195">
        <f t="shared" ref="F6041:F6104" ca="1" si="471">$H$9 * EXP(($H$17 - $H$18 - ($H$12^2)/2)*$H$14 + $H$12*SQRT($H$14)*D6041)</f>
        <v>232.02256614662625</v>
      </c>
      <c r="G6041" s="195">
        <f t="shared" ref="G6041:G6104" ca="1" si="472">MAX(E6041-$H$16, 0)</f>
        <v>0</v>
      </c>
      <c r="H6041" s="195">
        <f t="shared" ref="H6041:H6104" ca="1" si="473">MAX(F6041-$H$16, 0)</f>
        <v>0</v>
      </c>
      <c r="O6041" s="154"/>
      <c r="P6041" s="154"/>
    </row>
    <row r="6042" spans="3:16" hidden="1" outlineLevel="2">
      <c r="C6042" s="179">
        <v>6018</v>
      </c>
      <c r="D6042" s="195">
        <f t="shared" ref="D6042:D6105" ca="1" si="474">_xlfn.NORM.S.INV(RAND())</f>
        <v>1.2057236534340856</v>
      </c>
      <c r="E6042" s="195">
        <f t="shared" ca="1" si="470"/>
        <v>320.78988142548462</v>
      </c>
      <c r="F6042" s="195">
        <f t="shared" ca="1" si="471"/>
        <v>301.75910132035028</v>
      </c>
      <c r="G6042" s="195">
        <f t="shared" ca="1" si="472"/>
        <v>70.789881425484623</v>
      </c>
      <c r="H6042" s="195">
        <f t="shared" ca="1" si="473"/>
        <v>51.759101320350283</v>
      </c>
      <c r="O6042" s="154"/>
      <c r="P6042" s="154"/>
    </row>
    <row r="6043" spans="3:16" hidden="1" outlineLevel="2">
      <c r="C6043" s="179">
        <v>6019</v>
      </c>
      <c r="D6043" s="195">
        <f t="shared" ca="1" si="474"/>
        <v>-0.15693487924860658</v>
      </c>
      <c r="E6043" s="195">
        <f t="shared" ca="1" si="470"/>
        <v>237.7902245957213</v>
      </c>
      <c r="F6043" s="195">
        <f t="shared" ca="1" si="471"/>
        <v>242.80228571045356</v>
      </c>
      <c r="G6043" s="195">
        <f t="shared" ca="1" si="472"/>
        <v>0</v>
      </c>
      <c r="H6043" s="195">
        <f t="shared" ca="1" si="473"/>
        <v>0</v>
      </c>
      <c r="O6043" s="154"/>
      <c r="P6043" s="154"/>
    </row>
    <row r="6044" spans="3:16" hidden="1" outlineLevel="2">
      <c r="C6044" s="179">
        <v>6020</v>
      </c>
      <c r="D6044" s="195">
        <f t="shared" ca="1" si="474"/>
        <v>7.5273521956119027E-2</v>
      </c>
      <c r="E6044" s="195">
        <f t="shared" ca="1" si="470"/>
        <v>250.23705899451974</v>
      </c>
      <c r="F6044" s="195">
        <f t="shared" ca="1" si="471"/>
        <v>251.96523093124665</v>
      </c>
      <c r="G6044" s="195">
        <f t="shared" ca="1" si="472"/>
        <v>0.23705899451974233</v>
      </c>
      <c r="H6044" s="195">
        <f t="shared" ca="1" si="473"/>
        <v>1.9652309312466514</v>
      </c>
      <c r="O6044" s="154"/>
      <c r="P6044" s="154"/>
    </row>
    <row r="6045" spans="3:16" hidden="1" outlineLevel="2">
      <c r="C6045" s="179">
        <v>6021</v>
      </c>
      <c r="D6045" s="195">
        <f t="shared" ca="1" si="474"/>
        <v>0.5871129749301911</v>
      </c>
      <c r="E6045" s="195">
        <f t="shared" ca="1" si="470"/>
        <v>280.02191346929766</v>
      </c>
      <c r="F6045" s="195">
        <f t="shared" ca="1" si="471"/>
        <v>273.40209541177711</v>
      </c>
      <c r="G6045" s="195">
        <f t="shared" ca="1" si="472"/>
        <v>30.021913469297658</v>
      </c>
      <c r="H6045" s="195">
        <f t="shared" ca="1" si="473"/>
        <v>23.402095411777111</v>
      </c>
      <c r="O6045" s="154"/>
      <c r="P6045" s="154"/>
    </row>
    <row r="6046" spans="3:16" hidden="1" outlineLevel="2">
      <c r="C6046" s="179">
        <v>6022</v>
      </c>
      <c r="D6046" s="195">
        <f t="shared" ca="1" si="474"/>
        <v>-0.82292000135408438</v>
      </c>
      <c r="E6046" s="195">
        <f t="shared" ca="1" si="470"/>
        <v>205.42099263090293</v>
      </c>
      <c r="F6046" s="195">
        <f t="shared" ca="1" si="471"/>
        <v>218.32930849234847</v>
      </c>
      <c r="G6046" s="195">
        <f t="shared" ca="1" si="472"/>
        <v>0</v>
      </c>
      <c r="H6046" s="195">
        <f t="shared" ca="1" si="473"/>
        <v>0</v>
      </c>
      <c r="O6046" s="154"/>
      <c r="P6046" s="154"/>
    </row>
    <row r="6047" spans="3:16" hidden="1" outlineLevel="2">
      <c r="C6047" s="179">
        <v>6023</v>
      </c>
      <c r="D6047" s="195">
        <f t="shared" ca="1" si="474"/>
        <v>0.27957489218610831</v>
      </c>
      <c r="E6047" s="195">
        <f t="shared" ca="1" si="470"/>
        <v>261.72567698384677</v>
      </c>
      <c r="F6047" s="195">
        <f t="shared" ca="1" si="471"/>
        <v>260.31249110852923</v>
      </c>
      <c r="G6047" s="195">
        <f t="shared" ca="1" si="472"/>
        <v>11.725676983846768</v>
      </c>
      <c r="H6047" s="195">
        <f t="shared" ca="1" si="473"/>
        <v>10.31249110852923</v>
      </c>
      <c r="O6047" s="154"/>
      <c r="P6047" s="154"/>
    </row>
    <row r="6048" spans="3:16" hidden="1" outlineLevel="2">
      <c r="C6048" s="179">
        <v>6024</v>
      </c>
      <c r="D6048" s="195">
        <f t="shared" ca="1" si="474"/>
        <v>-1.1967275454901174</v>
      </c>
      <c r="E6048" s="195">
        <f t="shared" ca="1" si="470"/>
        <v>189.22373800708831</v>
      </c>
      <c r="F6048" s="195">
        <f t="shared" ca="1" si="471"/>
        <v>205.69035742534294</v>
      </c>
      <c r="G6048" s="195">
        <f t="shared" ca="1" si="472"/>
        <v>0</v>
      </c>
      <c r="H6048" s="195">
        <f t="shared" ca="1" si="473"/>
        <v>0</v>
      </c>
      <c r="O6048" s="154"/>
      <c r="P6048" s="154"/>
    </row>
    <row r="6049" spans="3:16" hidden="1" outlineLevel="2">
      <c r="C6049" s="179">
        <v>6025</v>
      </c>
      <c r="D6049" s="195">
        <f t="shared" ca="1" si="474"/>
        <v>2.0514941159303368</v>
      </c>
      <c r="E6049" s="195">
        <f t="shared" ca="1" si="470"/>
        <v>386.30042641295421</v>
      </c>
      <c r="F6049" s="195">
        <f t="shared" ca="1" si="471"/>
        <v>345.34803065593354</v>
      </c>
      <c r="G6049" s="195">
        <f t="shared" ca="1" si="472"/>
        <v>136.30042641295421</v>
      </c>
      <c r="H6049" s="195">
        <f t="shared" ca="1" si="473"/>
        <v>95.348030655933542</v>
      </c>
      <c r="O6049" s="154"/>
      <c r="P6049" s="154"/>
    </row>
    <row r="6050" spans="3:16" hidden="1" outlineLevel="2">
      <c r="C6050" s="179">
        <v>6026</v>
      </c>
      <c r="D6050" s="195">
        <f t="shared" ca="1" si="474"/>
        <v>0.1553055951199743</v>
      </c>
      <c r="E6050" s="195">
        <f t="shared" ca="1" si="470"/>
        <v>254.67621840661172</v>
      </c>
      <c r="F6050" s="195">
        <f t="shared" ca="1" si="471"/>
        <v>255.20277477325621</v>
      </c>
      <c r="G6050" s="195">
        <f t="shared" ca="1" si="472"/>
        <v>4.6762184066117243</v>
      </c>
      <c r="H6050" s="195">
        <f t="shared" ca="1" si="473"/>
        <v>5.2027747732562091</v>
      </c>
      <c r="O6050" s="154"/>
      <c r="P6050" s="154"/>
    </row>
    <row r="6051" spans="3:16" hidden="1" outlineLevel="2">
      <c r="C6051" s="179">
        <v>6027</v>
      </c>
      <c r="D6051" s="195">
        <f t="shared" ca="1" si="474"/>
        <v>-0.16820126804538976</v>
      </c>
      <c r="E6051" s="195">
        <f t="shared" ca="1" si="470"/>
        <v>237.20232605207249</v>
      </c>
      <c r="F6051" s="195">
        <f t="shared" ca="1" si="471"/>
        <v>242.36628929109449</v>
      </c>
      <c r="G6051" s="195">
        <f t="shared" ca="1" si="472"/>
        <v>0</v>
      </c>
      <c r="H6051" s="195">
        <f t="shared" ca="1" si="473"/>
        <v>0</v>
      </c>
      <c r="O6051" s="154"/>
      <c r="P6051" s="154"/>
    </row>
    <row r="6052" spans="3:16" hidden="1" outlineLevel="2">
      <c r="C6052" s="179">
        <v>6028</v>
      </c>
      <c r="D6052" s="195">
        <f t="shared" ca="1" si="474"/>
        <v>-0.53880270208528735</v>
      </c>
      <c r="E6052" s="195">
        <f t="shared" ca="1" si="470"/>
        <v>218.65311494694205</v>
      </c>
      <c r="F6052" s="195">
        <f t="shared" ca="1" si="471"/>
        <v>228.45266717406966</v>
      </c>
      <c r="G6052" s="195">
        <f t="shared" ca="1" si="472"/>
        <v>0</v>
      </c>
      <c r="H6052" s="195">
        <f t="shared" ca="1" si="473"/>
        <v>0</v>
      </c>
      <c r="O6052" s="154"/>
      <c r="P6052" s="154"/>
    </row>
    <row r="6053" spans="3:16" hidden="1" outlineLevel="2">
      <c r="C6053" s="179">
        <v>6029</v>
      </c>
      <c r="D6053" s="195">
        <f t="shared" ca="1" si="474"/>
        <v>0.74638816439864297</v>
      </c>
      <c r="E6053" s="195">
        <f t="shared" ca="1" si="470"/>
        <v>289.99483731353052</v>
      </c>
      <c r="F6053" s="195">
        <f t="shared" ca="1" si="471"/>
        <v>280.43791565297801</v>
      </c>
      <c r="G6053" s="195">
        <f t="shared" ca="1" si="472"/>
        <v>39.994837313530525</v>
      </c>
      <c r="H6053" s="195">
        <f t="shared" ca="1" si="473"/>
        <v>30.437915652978006</v>
      </c>
      <c r="O6053" s="154"/>
      <c r="P6053" s="154"/>
    </row>
    <row r="6054" spans="3:16" hidden="1" outlineLevel="2">
      <c r="C6054" s="179">
        <v>6030</v>
      </c>
      <c r="D6054" s="195">
        <f t="shared" ca="1" si="474"/>
        <v>1.0919905569102812</v>
      </c>
      <c r="E6054" s="195">
        <f t="shared" ca="1" si="470"/>
        <v>312.87300962493327</v>
      </c>
      <c r="F6054" s="195">
        <f t="shared" ca="1" si="471"/>
        <v>296.33348584000703</v>
      </c>
      <c r="G6054" s="195">
        <f t="shared" ca="1" si="472"/>
        <v>62.873009624933275</v>
      </c>
      <c r="H6054" s="195">
        <f t="shared" ca="1" si="473"/>
        <v>46.333485840007029</v>
      </c>
      <c r="O6054" s="154"/>
      <c r="P6054" s="154"/>
    </row>
    <row r="6055" spans="3:16" hidden="1" outlineLevel="2">
      <c r="C6055" s="179">
        <v>6031</v>
      </c>
      <c r="D6055" s="195">
        <f t="shared" ca="1" si="474"/>
        <v>-0.43447043584784839</v>
      </c>
      <c r="E6055" s="195">
        <f t="shared" ca="1" si="470"/>
        <v>223.72328642868806</v>
      </c>
      <c r="F6055" s="195">
        <f t="shared" ca="1" si="471"/>
        <v>232.2868224250756</v>
      </c>
      <c r="G6055" s="195">
        <f t="shared" ca="1" si="472"/>
        <v>0</v>
      </c>
      <c r="H6055" s="195">
        <f t="shared" ca="1" si="473"/>
        <v>0</v>
      </c>
      <c r="O6055" s="154"/>
      <c r="P6055" s="154"/>
    </row>
    <row r="6056" spans="3:16" hidden="1" outlineLevel="2">
      <c r="C6056" s="179">
        <v>6032</v>
      </c>
      <c r="D6056" s="195">
        <f t="shared" ca="1" si="474"/>
        <v>-1.0584024348390348</v>
      </c>
      <c r="E6056" s="195">
        <f t="shared" ca="1" si="470"/>
        <v>195.06294685573306</v>
      </c>
      <c r="F6056" s="195">
        <f t="shared" ca="1" si="471"/>
        <v>210.27970682549289</v>
      </c>
      <c r="G6056" s="195">
        <f t="shared" ca="1" si="472"/>
        <v>0</v>
      </c>
      <c r="H6056" s="195">
        <f t="shared" ca="1" si="473"/>
        <v>0</v>
      </c>
      <c r="O6056" s="154"/>
      <c r="P6056" s="154"/>
    </row>
    <row r="6057" spans="3:16" hidden="1" outlineLevel="2">
      <c r="C6057" s="179">
        <v>6033</v>
      </c>
      <c r="D6057" s="195">
        <f t="shared" ca="1" si="474"/>
        <v>1.6053027849004025</v>
      </c>
      <c r="E6057" s="195">
        <f t="shared" ca="1" si="470"/>
        <v>350.2265174612877</v>
      </c>
      <c r="F6057" s="195">
        <f t="shared" ca="1" si="471"/>
        <v>321.62069735610322</v>
      </c>
      <c r="G6057" s="195">
        <f t="shared" ca="1" si="472"/>
        <v>100.2265174612877</v>
      </c>
      <c r="H6057" s="195">
        <f t="shared" ca="1" si="473"/>
        <v>71.620697356103221</v>
      </c>
      <c r="O6057" s="154"/>
      <c r="P6057" s="154"/>
    </row>
    <row r="6058" spans="3:16" hidden="1" outlineLevel="2">
      <c r="C6058" s="179">
        <v>6034</v>
      </c>
      <c r="D6058" s="195">
        <f t="shared" ca="1" si="474"/>
        <v>-0.20651530645888427</v>
      </c>
      <c r="E6058" s="195">
        <f t="shared" ca="1" si="470"/>
        <v>235.21389179307701</v>
      </c>
      <c r="F6058" s="195">
        <f t="shared" ca="1" si="471"/>
        <v>240.8894296503488</v>
      </c>
      <c r="G6058" s="195">
        <f t="shared" ca="1" si="472"/>
        <v>0</v>
      </c>
      <c r="H6058" s="195">
        <f t="shared" ca="1" si="473"/>
        <v>0</v>
      </c>
      <c r="O6058" s="154"/>
      <c r="P6058" s="154"/>
    </row>
    <row r="6059" spans="3:16" hidden="1" outlineLevel="2">
      <c r="C6059" s="179">
        <v>6035</v>
      </c>
      <c r="D6059" s="195">
        <f t="shared" ca="1" si="474"/>
        <v>1.0392641866829468</v>
      </c>
      <c r="E6059" s="195">
        <f t="shared" ca="1" si="470"/>
        <v>309.26934918472591</v>
      </c>
      <c r="F6059" s="195">
        <f t="shared" ca="1" si="471"/>
        <v>293.85138723737043</v>
      </c>
      <c r="G6059" s="195">
        <f t="shared" ca="1" si="472"/>
        <v>59.269349184725911</v>
      </c>
      <c r="H6059" s="195">
        <f t="shared" ca="1" si="473"/>
        <v>43.851387237370432</v>
      </c>
      <c r="O6059" s="154"/>
      <c r="P6059" s="154"/>
    </row>
    <row r="6060" spans="3:16" hidden="1" outlineLevel="2">
      <c r="C6060" s="179">
        <v>6036</v>
      </c>
      <c r="D6060" s="195">
        <f t="shared" ca="1" si="474"/>
        <v>-0.97808001527414967</v>
      </c>
      <c r="E6060" s="195">
        <f t="shared" ca="1" si="470"/>
        <v>198.5359925976243</v>
      </c>
      <c r="F6060" s="195">
        <f t="shared" ca="1" si="471"/>
        <v>212.99149148551433</v>
      </c>
      <c r="G6060" s="195">
        <f t="shared" ca="1" si="472"/>
        <v>0</v>
      </c>
      <c r="H6060" s="195">
        <f t="shared" ca="1" si="473"/>
        <v>0</v>
      </c>
      <c r="O6060" s="154"/>
      <c r="P6060" s="154"/>
    </row>
    <row r="6061" spans="3:16" hidden="1" outlineLevel="2">
      <c r="C6061" s="179">
        <v>6037</v>
      </c>
      <c r="D6061" s="195">
        <f t="shared" ca="1" si="474"/>
        <v>-0.5691985475705913</v>
      </c>
      <c r="E6061" s="195">
        <f t="shared" ca="1" si="470"/>
        <v>217.19771763990528</v>
      </c>
      <c r="F6061" s="195">
        <f t="shared" ca="1" si="471"/>
        <v>227.34758752133584</v>
      </c>
      <c r="G6061" s="195">
        <f t="shared" ca="1" si="472"/>
        <v>0</v>
      </c>
      <c r="H6061" s="195">
        <f t="shared" ca="1" si="473"/>
        <v>0</v>
      </c>
      <c r="O6061" s="154"/>
      <c r="P6061" s="154"/>
    </row>
    <row r="6062" spans="3:16" hidden="1" outlineLevel="2">
      <c r="C6062" s="179">
        <v>6038</v>
      </c>
      <c r="D6062" s="195">
        <f t="shared" ca="1" si="474"/>
        <v>2.198182183073575</v>
      </c>
      <c r="E6062" s="195">
        <f t="shared" ca="1" si="470"/>
        <v>398.95356960616505</v>
      </c>
      <c r="F6062" s="195">
        <f t="shared" ca="1" si="471"/>
        <v>353.52474323857388</v>
      </c>
      <c r="G6062" s="195">
        <f t="shared" ca="1" si="472"/>
        <v>148.95356960616505</v>
      </c>
      <c r="H6062" s="195">
        <f t="shared" ca="1" si="473"/>
        <v>103.52474323857388</v>
      </c>
      <c r="O6062" s="154"/>
      <c r="P6062" s="154"/>
    </row>
    <row r="6063" spans="3:16" hidden="1" outlineLevel="2">
      <c r="C6063" s="179">
        <v>6039</v>
      </c>
      <c r="D6063" s="195">
        <f t="shared" ca="1" si="474"/>
        <v>0.73317603034270018</v>
      </c>
      <c r="E6063" s="195">
        <f t="shared" ca="1" si="470"/>
        <v>289.15422818938976</v>
      </c>
      <c r="F6063" s="195">
        <f t="shared" ca="1" si="471"/>
        <v>279.84745938259414</v>
      </c>
      <c r="G6063" s="195">
        <f t="shared" ca="1" si="472"/>
        <v>39.154228189389755</v>
      </c>
      <c r="H6063" s="195">
        <f t="shared" ca="1" si="473"/>
        <v>29.847459382594138</v>
      </c>
      <c r="O6063" s="154"/>
      <c r="P6063" s="154"/>
    </row>
    <row r="6064" spans="3:16" hidden="1" outlineLevel="2">
      <c r="C6064" s="179">
        <v>6040</v>
      </c>
      <c r="D6064" s="195">
        <f t="shared" ca="1" si="474"/>
        <v>0.58640264809518561</v>
      </c>
      <c r="E6064" s="195">
        <f t="shared" ca="1" si="470"/>
        <v>279.97821387350427</v>
      </c>
      <c r="F6064" s="195">
        <f t="shared" ca="1" si="471"/>
        <v>273.37111614803689</v>
      </c>
      <c r="G6064" s="195">
        <f t="shared" ca="1" si="472"/>
        <v>29.978213873504274</v>
      </c>
      <c r="H6064" s="195">
        <f t="shared" ca="1" si="473"/>
        <v>23.37111614803689</v>
      </c>
      <c r="O6064" s="154"/>
      <c r="P6064" s="154"/>
    </row>
    <row r="6065" spans="3:16" hidden="1" outlineLevel="2">
      <c r="C6065" s="179">
        <v>6041</v>
      </c>
      <c r="D6065" s="195">
        <f t="shared" ca="1" si="474"/>
        <v>0.34048901428701844</v>
      </c>
      <c r="E6065" s="195">
        <f t="shared" ca="1" si="470"/>
        <v>265.25210387156687</v>
      </c>
      <c r="F6065" s="195">
        <f t="shared" ca="1" si="471"/>
        <v>262.85440285368111</v>
      </c>
      <c r="G6065" s="195">
        <f t="shared" ca="1" si="472"/>
        <v>15.252103871566874</v>
      </c>
      <c r="H6065" s="195">
        <f t="shared" ca="1" si="473"/>
        <v>12.854402853681108</v>
      </c>
      <c r="O6065" s="154"/>
      <c r="P6065" s="154"/>
    </row>
    <row r="6066" spans="3:16" hidden="1" outlineLevel="2">
      <c r="C6066" s="179">
        <v>6042</v>
      </c>
      <c r="D6066" s="195">
        <f t="shared" ca="1" si="474"/>
        <v>5.1135209094738031E-2</v>
      </c>
      <c r="E6066" s="195">
        <f t="shared" ca="1" si="470"/>
        <v>248.91342332465217</v>
      </c>
      <c r="F6066" s="195">
        <f t="shared" ca="1" si="471"/>
        <v>250.99684770257534</v>
      </c>
      <c r="G6066" s="195">
        <f t="shared" ca="1" si="472"/>
        <v>0</v>
      </c>
      <c r="H6066" s="195">
        <f t="shared" ca="1" si="473"/>
        <v>0.99684770257533728</v>
      </c>
      <c r="O6066" s="154"/>
      <c r="P6066" s="154"/>
    </row>
    <row r="6067" spans="3:16" hidden="1" outlineLevel="2">
      <c r="C6067" s="179">
        <v>6043</v>
      </c>
      <c r="D6067" s="195">
        <f t="shared" ca="1" si="474"/>
        <v>-0.42523996569663453</v>
      </c>
      <c r="E6067" s="195">
        <f t="shared" ca="1" si="470"/>
        <v>224.1774753614917</v>
      </c>
      <c r="F6067" s="195">
        <f t="shared" ca="1" si="471"/>
        <v>232.62912000166955</v>
      </c>
      <c r="G6067" s="195">
        <f t="shared" ca="1" si="472"/>
        <v>0</v>
      </c>
      <c r="H6067" s="195">
        <f t="shared" ca="1" si="473"/>
        <v>0</v>
      </c>
      <c r="O6067" s="154"/>
      <c r="P6067" s="154"/>
    </row>
    <row r="6068" spans="3:16" hidden="1" outlineLevel="2">
      <c r="C6068" s="179">
        <v>6044</v>
      </c>
      <c r="D6068" s="195">
        <f t="shared" ca="1" si="474"/>
        <v>0.67181573219155322</v>
      </c>
      <c r="E6068" s="195">
        <f t="shared" ca="1" si="470"/>
        <v>285.28206344758121</v>
      </c>
      <c r="F6068" s="195">
        <f t="shared" ca="1" si="471"/>
        <v>277.12149221192152</v>
      </c>
      <c r="G6068" s="195">
        <f t="shared" ca="1" si="472"/>
        <v>35.282063447581208</v>
      </c>
      <c r="H6068" s="195">
        <f t="shared" ca="1" si="473"/>
        <v>27.12149221192152</v>
      </c>
      <c r="O6068" s="154"/>
      <c r="P6068" s="154"/>
    </row>
    <row r="6069" spans="3:16" hidden="1" outlineLevel="2">
      <c r="C6069" s="179">
        <v>6045</v>
      </c>
      <c r="D6069" s="195">
        <f t="shared" ca="1" si="474"/>
        <v>0.32413671160156926</v>
      </c>
      <c r="E6069" s="195">
        <f t="shared" ca="1" si="470"/>
        <v>264.30080084612871</v>
      </c>
      <c r="F6069" s="195">
        <f t="shared" ca="1" si="471"/>
        <v>262.16960329076909</v>
      </c>
      <c r="G6069" s="195">
        <f t="shared" ca="1" si="472"/>
        <v>14.300800846128709</v>
      </c>
      <c r="H6069" s="195">
        <f t="shared" ca="1" si="473"/>
        <v>12.169603290769089</v>
      </c>
      <c r="O6069" s="154"/>
      <c r="P6069" s="154"/>
    </row>
    <row r="6070" spans="3:16" hidden="1" outlineLevel="2">
      <c r="C6070" s="179">
        <v>6046</v>
      </c>
      <c r="D6070" s="195">
        <f t="shared" ca="1" si="474"/>
        <v>-0.99485541854008008</v>
      </c>
      <c r="E6070" s="195">
        <f t="shared" ca="1" si="470"/>
        <v>197.80557173431694</v>
      </c>
      <c r="F6070" s="195">
        <f t="shared" ca="1" si="471"/>
        <v>212.42225874066818</v>
      </c>
      <c r="G6070" s="195">
        <f t="shared" ca="1" si="472"/>
        <v>0</v>
      </c>
      <c r="H6070" s="195">
        <f t="shared" ca="1" si="473"/>
        <v>0</v>
      </c>
      <c r="O6070" s="154"/>
      <c r="P6070" s="154"/>
    </row>
    <row r="6071" spans="3:16" hidden="1" outlineLevel="2">
      <c r="C6071" s="179">
        <v>6047</v>
      </c>
      <c r="D6071" s="195">
        <f t="shared" ca="1" si="474"/>
        <v>0.8090407078655748</v>
      </c>
      <c r="E6071" s="195">
        <f t="shared" ca="1" si="470"/>
        <v>294.01443571238656</v>
      </c>
      <c r="F6071" s="195">
        <f t="shared" ca="1" si="471"/>
        <v>283.2548921700805</v>
      </c>
      <c r="G6071" s="195">
        <f t="shared" ca="1" si="472"/>
        <v>44.014435712386557</v>
      </c>
      <c r="H6071" s="195">
        <f t="shared" ca="1" si="473"/>
        <v>33.254892170080495</v>
      </c>
      <c r="O6071" s="154"/>
      <c r="P6071" s="154"/>
    </row>
    <row r="6072" spans="3:16" hidden="1" outlineLevel="2">
      <c r="C6072" s="179">
        <v>6048</v>
      </c>
      <c r="D6072" s="195">
        <f t="shared" ca="1" si="474"/>
        <v>1.0795356897353456</v>
      </c>
      <c r="E6072" s="195">
        <f t="shared" ca="1" si="470"/>
        <v>312.01799375729405</v>
      </c>
      <c r="F6072" s="195">
        <f t="shared" ca="1" si="471"/>
        <v>295.74528709920156</v>
      </c>
      <c r="G6072" s="195">
        <f t="shared" ca="1" si="472"/>
        <v>62.01799375729405</v>
      </c>
      <c r="H6072" s="195">
        <f t="shared" ca="1" si="473"/>
        <v>45.745287099201562</v>
      </c>
      <c r="O6072" s="154"/>
      <c r="P6072" s="154"/>
    </row>
    <row r="6073" spans="3:16" hidden="1" outlineLevel="2">
      <c r="C6073" s="179">
        <v>6049</v>
      </c>
      <c r="D6073" s="195">
        <f t="shared" ca="1" si="474"/>
        <v>0.46913795399319769</v>
      </c>
      <c r="E6073" s="195">
        <f t="shared" ca="1" si="470"/>
        <v>272.85674108330232</v>
      </c>
      <c r="F6073" s="195">
        <f t="shared" ca="1" si="471"/>
        <v>268.30471341759124</v>
      </c>
      <c r="G6073" s="195">
        <f t="shared" ca="1" si="472"/>
        <v>22.856741083302325</v>
      </c>
      <c r="H6073" s="195">
        <f t="shared" ca="1" si="473"/>
        <v>18.304713417591245</v>
      </c>
      <c r="O6073" s="154"/>
      <c r="P6073" s="154"/>
    </row>
    <row r="6074" spans="3:16" hidden="1" outlineLevel="2">
      <c r="C6074" s="179">
        <v>6050</v>
      </c>
      <c r="D6074" s="195">
        <f t="shared" ca="1" si="474"/>
        <v>1.5543187325360792</v>
      </c>
      <c r="E6074" s="195">
        <f t="shared" ca="1" si="470"/>
        <v>346.32517356627181</v>
      </c>
      <c r="F6074" s="195">
        <f t="shared" ca="1" si="471"/>
        <v>319.01544955108074</v>
      </c>
      <c r="G6074" s="195">
        <f t="shared" ca="1" si="472"/>
        <v>96.325173566271815</v>
      </c>
      <c r="H6074" s="195">
        <f t="shared" ca="1" si="473"/>
        <v>69.015449551080735</v>
      </c>
      <c r="O6074" s="154"/>
      <c r="P6074" s="154"/>
    </row>
    <row r="6075" spans="3:16" hidden="1" outlineLevel="2">
      <c r="C6075" s="179">
        <v>6051</v>
      </c>
      <c r="D6075" s="195">
        <f t="shared" ca="1" si="474"/>
        <v>1.861259445782016</v>
      </c>
      <c r="E6075" s="195">
        <f t="shared" ca="1" si="470"/>
        <v>370.48680569077447</v>
      </c>
      <c r="F6075" s="195">
        <f t="shared" ca="1" si="471"/>
        <v>335.02495656340187</v>
      </c>
      <c r="G6075" s="195">
        <f t="shared" ca="1" si="472"/>
        <v>120.48680569077447</v>
      </c>
      <c r="H6075" s="195">
        <f t="shared" ca="1" si="473"/>
        <v>85.024956563401872</v>
      </c>
      <c r="O6075" s="154"/>
      <c r="P6075" s="154"/>
    </row>
    <row r="6076" spans="3:16" hidden="1" outlineLevel="2">
      <c r="C6076" s="179">
        <v>6052</v>
      </c>
      <c r="D6076" s="195">
        <f t="shared" ca="1" si="474"/>
        <v>-0.55531419692413098</v>
      </c>
      <c r="E6076" s="195">
        <f t="shared" ca="1" si="470"/>
        <v>217.86131476991355</v>
      </c>
      <c r="F6076" s="195">
        <f t="shared" ca="1" si="471"/>
        <v>227.85170599978207</v>
      </c>
      <c r="G6076" s="195">
        <f t="shared" ca="1" si="472"/>
        <v>0</v>
      </c>
      <c r="H6076" s="195">
        <f t="shared" ca="1" si="473"/>
        <v>0</v>
      </c>
      <c r="O6076" s="154"/>
      <c r="P6076" s="154"/>
    </row>
    <row r="6077" spans="3:16" hidden="1" outlineLevel="2">
      <c r="C6077" s="179">
        <v>6053</v>
      </c>
      <c r="D6077" s="195">
        <f t="shared" ca="1" si="474"/>
        <v>0.56612726267469804</v>
      </c>
      <c r="E6077" s="195">
        <f t="shared" ca="1" si="470"/>
        <v>278.73373527277784</v>
      </c>
      <c r="F6077" s="195">
        <f t="shared" ca="1" si="471"/>
        <v>272.48833060466768</v>
      </c>
      <c r="G6077" s="195">
        <f t="shared" ca="1" si="472"/>
        <v>28.733735272777835</v>
      </c>
      <c r="H6077" s="195">
        <f t="shared" ca="1" si="473"/>
        <v>22.488330604667681</v>
      </c>
      <c r="O6077" s="154"/>
      <c r="P6077" s="154"/>
    </row>
    <row r="6078" spans="3:16" hidden="1" outlineLevel="2">
      <c r="C6078" s="179">
        <v>6054</v>
      </c>
      <c r="D6078" s="195">
        <f t="shared" ca="1" si="474"/>
        <v>0.13259362725478119</v>
      </c>
      <c r="E6078" s="195">
        <f t="shared" ca="1" si="470"/>
        <v>253.40850502656087</v>
      </c>
      <c r="F6078" s="195">
        <f t="shared" ca="1" si="471"/>
        <v>254.27980119720092</v>
      </c>
      <c r="G6078" s="195">
        <f t="shared" ca="1" si="472"/>
        <v>3.4085050265608743</v>
      </c>
      <c r="H6078" s="195">
        <f t="shared" ca="1" si="473"/>
        <v>4.2798011972009249</v>
      </c>
      <c r="O6078" s="154"/>
      <c r="P6078" s="154"/>
    </row>
    <row r="6079" spans="3:16" hidden="1" outlineLevel="2">
      <c r="C6079" s="179">
        <v>6055</v>
      </c>
      <c r="D6079" s="195">
        <f t="shared" ca="1" si="474"/>
        <v>0.35862787286949804</v>
      </c>
      <c r="E6079" s="195">
        <f t="shared" ca="1" si="470"/>
        <v>266.31134678007993</v>
      </c>
      <c r="F6079" s="195">
        <f t="shared" ca="1" si="471"/>
        <v>263.61611231020152</v>
      </c>
      <c r="G6079" s="195">
        <f t="shared" ca="1" si="472"/>
        <v>16.31134678007993</v>
      </c>
      <c r="H6079" s="195">
        <f t="shared" ca="1" si="473"/>
        <v>13.616112310201515</v>
      </c>
      <c r="O6079" s="154"/>
      <c r="P6079" s="154"/>
    </row>
    <row r="6080" spans="3:16" hidden="1" outlineLevel="2">
      <c r="C6080" s="179">
        <v>6056</v>
      </c>
      <c r="D6080" s="195">
        <f t="shared" ca="1" si="474"/>
        <v>1.7841253293538384</v>
      </c>
      <c r="E6080" s="195">
        <f t="shared" ca="1" si="470"/>
        <v>364.26085894156046</v>
      </c>
      <c r="F6080" s="195">
        <f t="shared" ca="1" si="471"/>
        <v>330.9277293750331</v>
      </c>
      <c r="G6080" s="195">
        <f t="shared" ca="1" si="472"/>
        <v>114.26085894156046</v>
      </c>
      <c r="H6080" s="195">
        <f t="shared" ca="1" si="473"/>
        <v>80.927729375033095</v>
      </c>
      <c r="O6080" s="154"/>
      <c r="P6080" s="154"/>
    </row>
    <row r="6081" spans="3:16" hidden="1" outlineLevel="2">
      <c r="C6081" s="179">
        <v>6057</v>
      </c>
      <c r="D6081" s="195">
        <f t="shared" ca="1" si="474"/>
        <v>-1.3815567596532425</v>
      </c>
      <c r="E6081" s="195">
        <f t="shared" ca="1" si="470"/>
        <v>181.6933245382277</v>
      </c>
      <c r="F6081" s="195">
        <f t="shared" ca="1" si="471"/>
        <v>199.7140454918586</v>
      </c>
      <c r="G6081" s="195">
        <f t="shared" ca="1" si="472"/>
        <v>0</v>
      </c>
      <c r="H6081" s="195">
        <f t="shared" ca="1" si="473"/>
        <v>0</v>
      </c>
      <c r="O6081" s="154"/>
      <c r="P6081" s="154"/>
    </row>
    <row r="6082" spans="3:16" hidden="1" outlineLevel="2">
      <c r="C6082" s="179">
        <v>6058</v>
      </c>
      <c r="D6082" s="195">
        <f t="shared" ca="1" si="474"/>
        <v>-0.16332073118961646</v>
      </c>
      <c r="E6082" s="195">
        <f t="shared" ca="1" si="470"/>
        <v>237.45682177233607</v>
      </c>
      <c r="F6082" s="195">
        <f t="shared" ca="1" si="471"/>
        <v>242.55506431128464</v>
      </c>
      <c r="G6082" s="195">
        <f t="shared" ca="1" si="472"/>
        <v>0</v>
      </c>
      <c r="H6082" s="195">
        <f t="shared" ca="1" si="473"/>
        <v>0</v>
      </c>
      <c r="O6082" s="154"/>
      <c r="P6082" s="154"/>
    </row>
    <row r="6083" spans="3:16" hidden="1" outlineLevel="2">
      <c r="C6083" s="179">
        <v>6059</v>
      </c>
      <c r="D6083" s="195">
        <f t="shared" ca="1" si="474"/>
        <v>1.9814130522391735</v>
      </c>
      <c r="E6083" s="195">
        <f t="shared" ca="1" si="470"/>
        <v>380.39776845110731</v>
      </c>
      <c r="F6083" s="195">
        <f t="shared" ca="1" si="471"/>
        <v>341.50859059128464</v>
      </c>
      <c r="G6083" s="195">
        <f t="shared" ca="1" si="472"/>
        <v>130.39776845110731</v>
      </c>
      <c r="H6083" s="195">
        <f t="shared" ca="1" si="473"/>
        <v>91.508590591284644</v>
      </c>
      <c r="O6083" s="154"/>
      <c r="P6083" s="154"/>
    </row>
    <row r="6084" spans="3:16" hidden="1" outlineLevel="2">
      <c r="C6084" s="179">
        <v>6060</v>
      </c>
      <c r="D6084" s="195">
        <f t="shared" ca="1" si="474"/>
        <v>0.61712389683578872</v>
      </c>
      <c r="E6084" s="195">
        <f t="shared" ca="1" si="470"/>
        <v>281.87444262581823</v>
      </c>
      <c r="F6084" s="195">
        <f t="shared" ca="1" si="471"/>
        <v>274.71416489621771</v>
      </c>
      <c r="G6084" s="195">
        <f t="shared" ca="1" si="472"/>
        <v>31.874442625818233</v>
      </c>
      <c r="H6084" s="195">
        <f t="shared" ca="1" si="473"/>
        <v>24.71416489621771</v>
      </c>
      <c r="O6084" s="154"/>
      <c r="P6084" s="154"/>
    </row>
    <row r="6085" spans="3:16" hidden="1" outlineLevel="2">
      <c r="C6085" s="179">
        <v>6061</v>
      </c>
      <c r="D6085" s="195">
        <f t="shared" ca="1" si="474"/>
        <v>-2.0180002945442244</v>
      </c>
      <c r="E6085" s="195">
        <f t="shared" ca="1" si="470"/>
        <v>157.98239553851022</v>
      </c>
      <c r="F6085" s="195">
        <f t="shared" ca="1" si="471"/>
        <v>180.43242061024444</v>
      </c>
      <c r="G6085" s="195">
        <f t="shared" ca="1" si="472"/>
        <v>0</v>
      </c>
      <c r="H6085" s="195">
        <f t="shared" ca="1" si="473"/>
        <v>0</v>
      </c>
      <c r="O6085" s="154"/>
      <c r="P6085" s="154"/>
    </row>
    <row r="6086" spans="3:16" hidden="1" outlineLevel="2">
      <c r="C6086" s="179">
        <v>6062</v>
      </c>
      <c r="D6086" s="195">
        <f t="shared" ca="1" si="474"/>
        <v>-1.001820644380776</v>
      </c>
      <c r="E6086" s="195">
        <f t="shared" ca="1" si="470"/>
        <v>197.50308765679034</v>
      </c>
      <c r="F6086" s="195">
        <f t="shared" ca="1" si="471"/>
        <v>212.18635783797131</v>
      </c>
      <c r="G6086" s="195">
        <f t="shared" ca="1" si="472"/>
        <v>0</v>
      </c>
      <c r="H6086" s="195">
        <f t="shared" ca="1" si="473"/>
        <v>0</v>
      </c>
      <c r="O6086" s="154"/>
      <c r="P6086" s="154"/>
    </row>
    <row r="6087" spans="3:16" hidden="1" outlineLevel="2">
      <c r="C6087" s="179">
        <v>6063</v>
      </c>
      <c r="D6087" s="195">
        <f t="shared" ca="1" si="474"/>
        <v>1.9977411356745827</v>
      </c>
      <c r="E6087" s="195">
        <f t="shared" ca="1" si="470"/>
        <v>381.76491004573063</v>
      </c>
      <c r="F6087" s="195">
        <f t="shared" ca="1" si="471"/>
        <v>342.39930448051041</v>
      </c>
      <c r="G6087" s="195">
        <f t="shared" ca="1" si="472"/>
        <v>131.76491004573063</v>
      </c>
      <c r="H6087" s="195">
        <f t="shared" ca="1" si="473"/>
        <v>92.399304480510409</v>
      </c>
      <c r="O6087" s="154"/>
      <c r="P6087" s="154"/>
    </row>
    <row r="6088" spans="3:16" hidden="1" outlineLevel="2">
      <c r="C6088" s="179">
        <v>6064</v>
      </c>
      <c r="D6088" s="195">
        <f t="shared" ca="1" si="474"/>
        <v>-1.4705196860784453</v>
      </c>
      <c r="E6088" s="195">
        <f t="shared" ca="1" si="470"/>
        <v>178.17633128669411</v>
      </c>
      <c r="F6088" s="195">
        <f t="shared" ca="1" si="471"/>
        <v>196.89971438924266</v>
      </c>
      <c r="G6088" s="195">
        <f t="shared" ca="1" si="472"/>
        <v>0</v>
      </c>
      <c r="H6088" s="195">
        <f t="shared" ca="1" si="473"/>
        <v>0</v>
      </c>
      <c r="O6088" s="154"/>
      <c r="P6088" s="154"/>
    </row>
    <row r="6089" spans="3:16" hidden="1" outlineLevel="2">
      <c r="C6089" s="179">
        <v>6065</v>
      </c>
      <c r="D6089" s="195">
        <f t="shared" ca="1" si="474"/>
        <v>-1.1117744316393283</v>
      </c>
      <c r="E6089" s="195">
        <f t="shared" ca="1" si="470"/>
        <v>192.78886875261207</v>
      </c>
      <c r="F6089" s="195">
        <f t="shared" ca="1" si="471"/>
        <v>208.49692209335706</v>
      </c>
      <c r="G6089" s="195">
        <f t="shared" ca="1" si="472"/>
        <v>0</v>
      </c>
      <c r="H6089" s="195">
        <f t="shared" ca="1" si="473"/>
        <v>0</v>
      </c>
      <c r="O6089" s="154"/>
      <c r="P6089" s="154"/>
    </row>
    <row r="6090" spans="3:16" hidden="1" outlineLevel="2">
      <c r="C6090" s="179">
        <v>6066</v>
      </c>
      <c r="D6090" s="195">
        <f t="shared" ca="1" si="474"/>
        <v>-0.57154304101330322</v>
      </c>
      <c r="E6090" s="195">
        <f t="shared" ca="1" si="470"/>
        <v>217.08586313086082</v>
      </c>
      <c r="F6090" s="195">
        <f t="shared" ca="1" si="471"/>
        <v>227.26257286628493</v>
      </c>
      <c r="G6090" s="195">
        <f t="shared" ca="1" si="472"/>
        <v>0</v>
      </c>
      <c r="H6090" s="195">
        <f t="shared" ca="1" si="473"/>
        <v>0</v>
      </c>
      <c r="O6090" s="154"/>
      <c r="P6090" s="154"/>
    </row>
    <row r="6091" spans="3:16" hidden="1" outlineLevel="2">
      <c r="C6091" s="179">
        <v>6067</v>
      </c>
      <c r="D6091" s="195">
        <f t="shared" ca="1" si="474"/>
        <v>-0.38175528792920815</v>
      </c>
      <c r="E6091" s="195">
        <f t="shared" ca="1" si="470"/>
        <v>226.32959114797404</v>
      </c>
      <c r="F6091" s="195">
        <f t="shared" ca="1" si="471"/>
        <v>234.24847920328568</v>
      </c>
      <c r="G6091" s="195">
        <f t="shared" ca="1" si="472"/>
        <v>0</v>
      </c>
      <c r="H6091" s="195">
        <f t="shared" ca="1" si="473"/>
        <v>0</v>
      </c>
      <c r="O6091" s="154"/>
      <c r="P6091" s="154"/>
    </row>
    <row r="6092" spans="3:16" hidden="1" outlineLevel="2">
      <c r="C6092" s="179">
        <v>6068</v>
      </c>
      <c r="D6092" s="195">
        <f t="shared" ca="1" si="474"/>
        <v>0.47616417275409145</v>
      </c>
      <c r="E6092" s="195">
        <f t="shared" ca="1" si="470"/>
        <v>273.27829457660818</v>
      </c>
      <c r="F6092" s="195">
        <f t="shared" ca="1" si="471"/>
        <v>268.60561815464797</v>
      </c>
      <c r="G6092" s="195">
        <f t="shared" ca="1" si="472"/>
        <v>23.278294576608175</v>
      </c>
      <c r="H6092" s="195">
        <f t="shared" ca="1" si="473"/>
        <v>18.605618154647971</v>
      </c>
      <c r="O6092" s="154"/>
      <c r="P6092" s="154"/>
    </row>
    <row r="6093" spans="3:16" hidden="1" outlineLevel="2">
      <c r="C6093" s="179">
        <v>6069</v>
      </c>
      <c r="D6093" s="195">
        <f t="shared" ca="1" si="474"/>
        <v>-0.24089417502232313</v>
      </c>
      <c r="E6093" s="195">
        <f t="shared" ca="1" si="470"/>
        <v>233.44387898014577</v>
      </c>
      <c r="F6093" s="195">
        <f t="shared" ca="1" si="471"/>
        <v>239.57191762567183</v>
      </c>
      <c r="G6093" s="195">
        <f t="shared" ca="1" si="472"/>
        <v>0</v>
      </c>
      <c r="H6093" s="195">
        <f t="shared" ca="1" si="473"/>
        <v>0</v>
      </c>
      <c r="O6093" s="154"/>
      <c r="P6093" s="154"/>
    </row>
    <row r="6094" spans="3:16" hidden="1" outlineLevel="2">
      <c r="C6094" s="179">
        <v>6070</v>
      </c>
      <c r="D6094" s="195">
        <f t="shared" ca="1" si="474"/>
        <v>1.3383891000353141</v>
      </c>
      <c r="E6094" s="195">
        <f t="shared" ca="1" si="470"/>
        <v>330.27809568704339</v>
      </c>
      <c r="F6094" s="195">
        <f t="shared" ca="1" si="471"/>
        <v>308.21352696996661</v>
      </c>
      <c r="G6094" s="195">
        <f t="shared" ca="1" si="472"/>
        <v>80.27809568704339</v>
      </c>
      <c r="H6094" s="195">
        <f t="shared" ca="1" si="473"/>
        <v>58.213526969966608</v>
      </c>
      <c r="O6094" s="154"/>
      <c r="P6094" s="154"/>
    </row>
    <row r="6095" spans="3:16" hidden="1" outlineLevel="2">
      <c r="C6095" s="179">
        <v>6071</v>
      </c>
      <c r="D6095" s="195">
        <f t="shared" ca="1" si="474"/>
        <v>0.37897815379328287</v>
      </c>
      <c r="E6095" s="195">
        <f t="shared" ca="1" si="470"/>
        <v>267.5047643721939</v>
      </c>
      <c r="F6095" s="195">
        <f t="shared" ca="1" si="471"/>
        <v>264.47331424234198</v>
      </c>
      <c r="G6095" s="195">
        <f t="shared" ca="1" si="472"/>
        <v>17.504764372193904</v>
      </c>
      <c r="H6095" s="195">
        <f t="shared" ca="1" si="473"/>
        <v>14.473314242341985</v>
      </c>
      <c r="O6095" s="154"/>
      <c r="P6095" s="154"/>
    </row>
    <row r="6096" spans="3:16" hidden="1" outlineLevel="2">
      <c r="C6096" s="179">
        <v>6072</v>
      </c>
      <c r="D6096" s="195">
        <f t="shared" ca="1" si="474"/>
        <v>0.63404108309376594</v>
      </c>
      <c r="E6096" s="195">
        <f t="shared" ca="1" si="470"/>
        <v>282.92411140554356</v>
      </c>
      <c r="F6096" s="195">
        <f t="shared" ca="1" si="471"/>
        <v>275.45655296070566</v>
      </c>
      <c r="G6096" s="195">
        <f t="shared" ca="1" si="472"/>
        <v>32.924111405543556</v>
      </c>
      <c r="H6096" s="195">
        <f t="shared" ca="1" si="473"/>
        <v>25.456552960705665</v>
      </c>
      <c r="O6096" s="154"/>
      <c r="P6096" s="154"/>
    </row>
    <row r="6097" spans="3:16" hidden="1" outlineLevel="2">
      <c r="C6097" s="179">
        <v>6073</v>
      </c>
      <c r="D6097" s="195">
        <f t="shared" ca="1" si="474"/>
        <v>1.391050077282409</v>
      </c>
      <c r="E6097" s="195">
        <f t="shared" ca="1" si="470"/>
        <v>334.1217530583167</v>
      </c>
      <c r="F6097" s="195">
        <f t="shared" ca="1" si="471"/>
        <v>310.81369701634753</v>
      </c>
      <c r="G6097" s="195">
        <f t="shared" ca="1" si="472"/>
        <v>84.121753058316699</v>
      </c>
      <c r="H6097" s="195">
        <f t="shared" ca="1" si="473"/>
        <v>60.813697016347533</v>
      </c>
      <c r="O6097" s="154"/>
      <c r="P6097" s="154"/>
    </row>
    <row r="6098" spans="3:16" hidden="1" outlineLevel="2">
      <c r="C6098" s="179">
        <v>6074</v>
      </c>
      <c r="D6098" s="195">
        <f t="shared" ca="1" si="474"/>
        <v>-0.31690161352359369</v>
      </c>
      <c r="E6098" s="195">
        <f t="shared" ca="1" si="470"/>
        <v>229.5777321974069</v>
      </c>
      <c r="F6098" s="195">
        <f t="shared" ca="1" si="471"/>
        <v>236.68458157748412</v>
      </c>
      <c r="G6098" s="195">
        <f t="shared" ca="1" si="472"/>
        <v>0</v>
      </c>
      <c r="H6098" s="195">
        <f t="shared" ca="1" si="473"/>
        <v>0</v>
      </c>
      <c r="O6098" s="154"/>
      <c r="P6098" s="154"/>
    </row>
    <row r="6099" spans="3:16" hidden="1" outlineLevel="2">
      <c r="C6099" s="179">
        <v>6075</v>
      </c>
      <c r="D6099" s="195">
        <f t="shared" ca="1" si="474"/>
        <v>-0.76044584798305981</v>
      </c>
      <c r="E6099" s="195">
        <f t="shared" ca="1" si="470"/>
        <v>208.26015587520635</v>
      </c>
      <c r="F6099" s="195">
        <f t="shared" ca="1" si="471"/>
        <v>220.51613343307065</v>
      </c>
      <c r="G6099" s="195">
        <f t="shared" ca="1" si="472"/>
        <v>0</v>
      </c>
      <c r="H6099" s="195">
        <f t="shared" ca="1" si="473"/>
        <v>0</v>
      </c>
      <c r="O6099" s="154"/>
      <c r="P6099" s="154"/>
    </row>
    <row r="6100" spans="3:16" hidden="1" outlineLevel="2">
      <c r="C6100" s="179">
        <v>6076</v>
      </c>
      <c r="D6100" s="195">
        <f t="shared" ca="1" si="474"/>
        <v>1.8247687884400088</v>
      </c>
      <c r="E6100" s="195">
        <f t="shared" ca="1" si="470"/>
        <v>367.52827777524794</v>
      </c>
      <c r="F6100" s="195">
        <f t="shared" ca="1" si="471"/>
        <v>333.08035323142872</v>
      </c>
      <c r="G6100" s="195">
        <f t="shared" ca="1" si="472"/>
        <v>117.52827777524794</v>
      </c>
      <c r="H6100" s="195">
        <f t="shared" ca="1" si="473"/>
        <v>83.080353231428717</v>
      </c>
      <c r="O6100" s="154"/>
      <c r="P6100" s="154"/>
    </row>
    <row r="6101" spans="3:16" hidden="1" outlineLevel="2">
      <c r="C6101" s="179">
        <v>6077</v>
      </c>
      <c r="D6101" s="195">
        <f t="shared" ca="1" si="474"/>
        <v>-1.3282898249618524</v>
      </c>
      <c r="E6101" s="195">
        <f t="shared" ca="1" si="470"/>
        <v>183.83227942463458</v>
      </c>
      <c r="F6101" s="195">
        <f t="shared" ca="1" si="471"/>
        <v>201.41835503799311</v>
      </c>
      <c r="G6101" s="195">
        <f t="shared" ca="1" si="472"/>
        <v>0</v>
      </c>
      <c r="H6101" s="195">
        <f t="shared" ca="1" si="473"/>
        <v>0</v>
      </c>
      <c r="O6101" s="154"/>
      <c r="P6101" s="154"/>
    </row>
    <row r="6102" spans="3:16" hidden="1" outlineLevel="2">
      <c r="C6102" s="179">
        <v>6078</v>
      </c>
      <c r="D6102" s="195">
        <f t="shared" ca="1" si="474"/>
        <v>0.26788811988190459</v>
      </c>
      <c r="E6102" s="195">
        <f t="shared" ca="1" si="470"/>
        <v>261.05448846493613</v>
      </c>
      <c r="F6102" s="195">
        <f t="shared" ca="1" si="471"/>
        <v>259.82762653882446</v>
      </c>
      <c r="G6102" s="195">
        <f t="shared" ca="1" si="472"/>
        <v>11.054488464936128</v>
      </c>
      <c r="H6102" s="195">
        <f t="shared" ca="1" si="473"/>
        <v>9.827626538824461</v>
      </c>
      <c r="O6102" s="154"/>
      <c r="P6102" s="154"/>
    </row>
    <row r="6103" spans="3:16" hidden="1" outlineLevel="2">
      <c r="C6103" s="179">
        <v>6079</v>
      </c>
      <c r="D6103" s="195">
        <f t="shared" ca="1" si="474"/>
        <v>-0.67313187803216168</v>
      </c>
      <c r="E6103" s="195">
        <f t="shared" ca="1" si="470"/>
        <v>212.29404037756527</v>
      </c>
      <c r="F6103" s="195">
        <f t="shared" ca="1" si="471"/>
        <v>223.60919021041363</v>
      </c>
      <c r="G6103" s="195">
        <f t="shared" ca="1" si="472"/>
        <v>0</v>
      </c>
      <c r="H6103" s="195">
        <f t="shared" ca="1" si="473"/>
        <v>0</v>
      </c>
      <c r="O6103" s="154"/>
      <c r="P6103" s="154"/>
    </row>
    <row r="6104" spans="3:16" hidden="1" outlineLevel="2">
      <c r="C6104" s="179">
        <v>6080</v>
      </c>
      <c r="D6104" s="195">
        <f t="shared" ca="1" si="474"/>
        <v>-0.42920651411911565</v>
      </c>
      <c r="E6104" s="195">
        <f t="shared" ca="1" si="470"/>
        <v>223.98218690620456</v>
      </c>
      <c r="F6104" s="195">
        <f t="shared" ca="1" si="471"/>
        <v>232.48196498308539</v>
      </c>
      <c r="G6104" s="195">
        <f t="shared" ca="1" si="472"/>
        <v>0</v>
      </c>
      <c r="H6104" s="195">
        <f t="shared" ca="1" si="473"/>
        <v>0</v>
      </c>
      <c r="O6104" s="154"/>
      <c r="P6104" s="154"/>
    </row>
    <row r="6105" spans="3:16" hidden="1" outlineLevel="2">
      <c r="C6105" s="179">
        <v>6081</v>
      </c>
      <c r="D6105" s="195">
        <f t="shared" ca="1" si="474"/>
        <v>1.0369175667990533</v>
      </c>
      <c r="E6105" s="195">
        <f t="shared" ref="E6105:E6168" ca="1" si="475">$H$9 * EXP(($H$17 - $H$18 - ($H$11^2)/2)*$H$14 + $H$11*SQRT($H$14)*D6105)</f>
        <v>309.10993434695399</v>
      </c>
      <c r="F6105" s="195">
        <f t="shared" ref="F6105:F6168" ca="1" si="476">$H$9 * EXP(($H$17 - $H$18 - ($H$12^2)/2)*$H$14 + $H$12*SQRT($H$14)*D6105)</f>
        <v>293.74140441952085</v>
      </c>
      <c r="G6105" s="195">
        <f t="shared" ref="G6105:G6168" ca="1" si="477">MAX(E6105-$H$16, 0)</f>
        <v>59.109934346953992</v>
      </c>
      <c r="H6105" s="195">
        <f t="shared" ref="H6105:H6168" ca="1" si="478">MAX(F6105-$H$16, 0)</f>
        <v>43.741404419520848</v>
      </c>
      <c r="O6105" s="154"/>
      <c r="P6105" s="154"/>
    </row>
    <row r="6106" spans="3:16" hidden="1" outlineLevel="2">
      <c r="C6106" s="179">
        <v>6082</v>
      </c>
      <c r="D6106" s="195">
        <f t="shared" ref="D6106:D6169" ca="1" si="479">_xlfn.NORM.S.INV(RAND())</f>
        <v>1.6213868448564162</v>
      </c>
      <c r="E6106" s="195">
        <f t="shared" ca="1" si="475"/>
        <v>351.46637956152625</v>
      </c>
      <c r="F6106" s="195">
        <f t="shared" ca="1" si="476"/>
        <v>322.44698754581412</v>
      </c>
      <c r="G6106" s="195">
        <f t="shared" ca="1" si="477"/>
        <v>101.46637956152625</v>
      </c>
      <c r="H6106" s="195">
        <f t="shared" ca="1" si="478"/>
        <v>72.446987545814125</v>
      </c>
      <c r="O6106" s="154"/>
      <c r="P6106" s="154"/>
    </row>
    <row r="6107" spans="3:16" hidden="1" outlineLevel="2">
      <c r="C6107" s="179">
        <v>6083</v>
      </c>
      <c r="D6107" s="195">
        <f t="shared" ca="1" si="479"/>
        <v>0.56881014787028383</v>
      </c>
      <c r="E6107" s="195">
        <f t="shared" ca="1" si="475"/>
        <v>278.89808943275938</v>
      </c>
      <c r="F6107" s="195">
        <f t="shared" ca="1" si="476"/>
        <v>272.60497894814108</v>
      </c>
      <c r="G6107" s="195">
        <f t="shared" ca="1" si="477"/>
        <v>28.898089432759377</v>
      </c>
      <c r="H6107" s="195">
        <f t="shared" ca="1" si="478"/>
        <v>22.604978948141081</v>
      </c>
      <c r="O6107" s="154"/>
      <c r="P6107" s="154"/>
    </row>
    <row r="6108" spans="3:16" hidden="1" outlineLevel="2">
      <c r="C6108" s="179">
        <v>6084</v>
      </c>
      <c r="D6108" s="195">
        <f t="shared" ca="1" si="479"/>
        <v>-0.21879015120746087</v>
      </c>
      <c r="E6108" s="195">
        <f t="shared" ca="1" si="475"/>
        <v>234.58038024617105</v>
      </c>
      <c r="F6108" s="195">
        <f t="shared" ca="1" si="476"/>
        <v>240.41818737346208</v>
      </c>
      <c r="G6108" s="195">
        <f t="shared" ca="1" si="477"/>
        <v>0</v>
      </c>
      <c r="H6108" s="195">
        <f t="shared" ca="1" si="478"/>
        <v>0</v>
      </c>
      <c r="O6108" s="154"/>
      <c r="P6108" s="154"/>
    </row>
    <row r="6109" spans="3:16" hidden="1" outlineLevel="2">
      <c r="C6109" s="179">
        <v>6085</v>
      </c>
      <c r="D6109" s="195">
        <f t="shared" ca="1" si="479"/>
        <v>-0.23150616897044826</v>
      </c>
      <c r="E6109" s="195">
        <f t="shared" ca="1" si="475"/>
        <v>233.92589881052618</v>
      </c>
      <c r="F6109" s="195">
        <f t="shared" ca="1" si="476"/>
        <v>239.93098021439195</v>
      </c>
      <c r="G6109" s="195">
        <f t="shared" ca="1" si="477"/>
        <v>0</v>
      </c>
      <c r="H6109" s="195">
        <f t="shared" ca="1" si="478"/>
        <v>0</v>
      </c>
      <c r="O6109" s="154"/>
      <c r="P6109" s="154"/>
    </row>
    <row r="6110" spans="3:16" hidden="1" outlineLevel="2">
      <c r="C6110" s="179">
        <v>6086</v>
      </c>
      <c r="D6110" s="195">
        <f t="shared" ca="1" si="479"/>
        <v>1.2750538978531261</v>
      </c>
      <c r="E6110" s="195">
        <f t="shared" ca="1" si="475"/>
        <v>325.71386336591485</v>
      </c>
      <c r="F6110" s="195">
        <f t="shared" ca="1" si="476"/>
        <v>305.11510653052073</v>
      </c>
      <c r="G6110" s="195">
        <f t="shared" ca="1" si="477"/>
        <v>75.713863365914847</v>
      </c>
      <c r="H6110" s="195">
        <f t="shared" ca="1" si="478"/>
        <v>55.115106530520734</v>
      </c>
      <c r="O6110" s="154"/>
      <c r="P6110" s="154"/>
    </row>
    <row r="6111" spans="3:16" hidden="1" outlineLevel="2">
      <c r="C6111" s="179">
        <v>6087</v>
      </c>
      <c r="D6111" s="195">
        <f t="shared" ca="1" si="479"/>
        <v>0.40483032856820655</v>
      </c>
      <c r="E6111" s="195">
        <f t="shared" ca="1" si="475"/>
        <v>269.02854932807458</v>
      </c>
      <c r="F6111" s="195">
        <f t="shared" ca="1" si="476"/>
        <v>265.5662897510478</v>
      </c>
      <c r="G6111" s="195">
        <f t="shared" ca="1" si="477"/>
        <v>19.028549328074575</v>
      </c>
      <c r="H6111" s="195">
        <f t="shared" ca="1" si="478"/>
        <v>15.566289751047805</v>
      </c>
      <c r="O6111" s="154"/>
      <c r="P6111" s="154"/>
    </row>
    <row r="6112" spans="3:16" hidden="1" outlineLevel="2">
      <c r="C6112" s="179">
        <v>6088</v>
      </c>
      <c r="D6112" s="195">
        <f t="shared" ca="1" si="479"/>
        <v>0.42911748930024429</v>
      </c>
      <c r="E6112" s="195">
        <f t="shared" ca="1" si="475"/>
        <v>270.4679955931993</v>
      </c>
      <c r="F6112" s="195">
        <f t="shared" ca="1" si="476"/>
        <v>266.59721442197178</v>
      </c>
      <c r="G6112" s="195">
        <f t="shared" ca="1" si="477"/>
        <v>20.467995593199305</v>
      </c>
      <c r="H6112" s="195">
        <f t="shared" ca="1" si="478"/>
        <v>16.597214421971785</v>
      </c>
      <c r="O6112" s="154"/>
      <c r="P6112" s="154"/>
    </row>
    <row r="6113" spans="3:16" hidden="1" outlineLevel="2">
      <c r="C6113" s="179">
        <v>6089</v>
      </c>
      <c r="D6113" s="195">
        <f t="shared" ca="1" si="479"/>
        <v>6.722618391606705E-2</v>
      </c>
      <c r="E6113" s="195">
        <f t="shared" ca="1" si="475"/>
        <v>249.7949991631944</v>
      </c>
      <c r="F6113" s="195">
        <f t="shared" ca="1" si="476"/>
        <v>251.64197257472611</v>
      </c>
      <c r="G6113" s="195">
        <f t="shared" ca="1" si="477"/>
        <v>0</v>
      </c>
      <c r="H6113" s="195">
        <f t="shared" ca="1" si="478"/>
        <v>1.6419725747261111</v>
      </c>
      <c r="O6113" s="154"/>
      <c r="P6113" s="154"/>
    </row>
    <row r="6114" spans="3:16" hidden="1" outlineLevel="2">
      <c r="C6114" s="179">
        <v>6090</v>
      </c>
      <c r="D6114" s="195">
        <f t="shared" ca="1" si="479"/>
        <v>-0.18736896105987988</v>
      </c>
      <c r="E6114" s="195">
        <f t="shared" ca="1" si="475"/>
        <v>236.20546259674862</v>
      </c>
      <c r="F6114" s="195">
        <f t="shared" ca="1" si="476"/>
        <v>241.62631969080249</v>
      </c>
      <c r="G6114" s="195">
        <f t="shared" ca="1" si="477"/>
        <v>0</v>
      </c>
      <c r="H6114" s="195">
        <f t="shared" ca="1" si="478"/>
        <v>0</v>
      </c>
      <c r="O6114" s="154"/>
      <c r="P6114" s="154"/>
    </row>
    <row r="6115" spans="3:16" hidden="1" outlineLevel="2">
      <c r="C6115" s="179">
        <v>6091</v>
      </c>
      <c r="D6115" s="195">
        <f t="shared" ca="1" si="479"/>
        <v>0.62355592343005173</v>
      </c>
      <c r="E6115" s="195">
        <f t="shared" ca="1" si="475"/>
        <v>282.27307403324897</v>
      </c>
      <c r="F6115" s="195">
        <f t="shared" ca="1" si="476"/>
        <v>274.99618973053526</v>
      </c>
      <c r="G6115" s="195">
        <f t="shared" ca="1" si="477"/>
        <v>32.273074033248975</v>
      </c>
      <c r="H6115" s="195">
        <f t="shared" ca="1" si="478"/>
        <v>24.996189730535264</v>
      </c>
      <c r="O6115" s="154"/>
      <c r="P6115" s="154"/>
    </row>
    <row r="6116" spans="3:16" hidden="1" outlineLevel="2">
      <c r="C6116" s="179">
        <v>6092</v>
      </c>
      <c r="D6116" s="195">
        <f t="shared" ca="1" si="479"/>
        <v>0.38523423637226717</v>
      </c>
      <c r="E6116" s="195">
        <f t="shared" ca="1" si="475"/>
        <v>267.87271841486506</v>
      </c>
      <c r="F6116" s="195">
        <f t="shared" ca="1" si="476"/>
        <v>264.73739496667685</v>
      </c>
      <c r="G6116" s="195">
        <f t="shared" ca="1" si="477"/>
        <v>17.872718414865062</v>
      </c>
      <c r="H6116" s="195">
        <f t="shared" ca="1" si="478"/>
        <v>14.737394966676845</v>
      </c>
      <c r="O6116" s="154"/>
      <c r="P6116" s="154"/>
    </row>
    <row r="6117" spans="3:16" hidden="1" outlineLevel="2">
      <c r="C6117" s="179">
        <v>6093</v>
      </c>
      <c r="D6117" s="195">
        <f t="shared" ca="1" si="479"/>
        <v>-1.2638558589329256</v>
      </c>
      <c r="E6117" s="195">
        <f t="shared" ca="1" si="475"/>
        <v>186.45333070779495</v>
      </c>
      <c r="F6117" s="195">
        <f t="shared" ca="1" si="476"/>
        <v>203.49940981924607</v>
      </c>
      <c r="G6117" s="195">
        <f t="shared" ca="1" si="477"/>
        <v>0</v>
      </c>
      <c r="H6117" s="195">
        <f t="shared" ca="1" si="478"/>
        <v>0</v>
      </c>
      <c r="O6117" s="154"/>
      <c r="P6117" s="154"/>
    </row>
    <row r="6118" spans="3:16" hidden="1" outlineLevel="2">
      <c r="C6118" s="179">
        <v>6094</v>
      </c>
      <c r="D6118" s="195">
        <f t="shared" ca="1" si="479"/>
        <v>0.86104716132970827</v>
      </c>
      <c r="E6118" s="195">
        <f t="shared" ca="1" si="475"/>
        <v>297.39329873542192</v>
      </c>
      <c r="F6118" s="195">
        <f t="shared" ca="1" si="476"/>
        <v>285.61468074700315</v>
      </c>
      <c r="G6118" s="195">
        <f t="shared" ca="1" si="477"/>
        <v>47.393298735421922</v>
      </c>
      <c r="H6118" s="195">
        <f t="shared" ca="1" si="478"/>
        <v>35.614680747003149</v>
      </c>
      <c r="O6118" s="154"/>
      <c r="P6118" s="154"/>
    </row>
    <row r="6119" spans="3:16" hidden="1" outlineLevel="2">
      <c r="C6119" s="179">
        <v>6095</v>
      </c>
      <c r="D6119" s="195">
        <f t="shared" ca="1" si="479"/>
        <v>2.8906363815356731E-2</v>
      </c>
      <c r="E6119" s="195">
        <f t="shared" ca="1" si="475"/>
        <v>247.70068760777716</v>
      </c>
      <c r="F6119" s="195">
        <f t="shared" ca="1" si="476"/>
        <v>250.10836084812914</v>
      </c>
      <c r="G6119" s="195">
        <f t="shared" ca="1" si="477"/>
        <v>0</v>
      </c>
      <c r="H6119" s="195">
        <f t="shared" ca="1" si="478"/>
        <v>0.10836084812913782</v>
      </c>
      <c r="O6119" s="154"/>
      <c r="P6119" s="154"/>
    </row>
    <row r="6120" spans="3:16" hidden="1" outlineLevel="2">
      <c r="C6120" s="179">
        <v>6096</v>
      </c>
      <c r="D6120" s="195">
        <f t="shared" ca="1" si="479"/>
        <v>0.44513244271732899</v>
      </c>
      <c r="E6120" s="195">
        <f t="shared" ca="1" si="475"/>
        <v>271.42137757325492</v>
      </c>
      <c r="F6120" s="195">
        <f t="shared" ca="1" si="476"/>
        <v>267.27919470073391</v>
      </c>
      <c r="G6120" s="195">
        <f t="shared" ca="1" si="477"/>
        <v>21.421377573254915</v>
      </c>
      <c r="H6120" s="195">
        <f t="shared" ca="1" si="478"/>
        <v>17.27919470073391</v>
      </c>
      <c r="O6120" s="154"/>
      <c r="P6120" s="154"/>
    </row>
    <row r="6121" spans="3:16" hidden="1" outlineLevel="2">
      <c r="C6121" s="179">
        <v>6097</v>
      </c>
      <c r="D6121" s="195">
        <f t="shared" ca="1" si="479"/>
        <v>-2.035507779969588</v>
      </c>
      <c r="E6121" s="195">
        <f t="shared" ca="1" si="475"/>
        <v>157.37585684524259</v>
      </c>
      <c r="F6121" s="195">
        <f t="shared" ca="1" si="476"/>
        <v>179.92918930339641</v>
      </c>
      <c r="G6121" s="195">
        <f t="shared" ca="1" si="477"/>
        <v>0</v>
      </c>
      <c r="H6121" s="195">
        <f t="shared" ca="1" si="478"/>
        <v>0</v>
      </c>
      <c r="O6121" s="154"/>
      <c r="P6121" s="154"/>
    </row>
    <row r="6122" spans="3:16" hidden="1" outlineLevel="2">
      <c r="C6122" s="179">
        <v>6098</v>
      </c>
      <c r="D6122" s="195">
        <f t="shared" ca="1" si="479"/>
        <v>-0.28421277147918667</v>
      </c>
      <c r="E6122" s="195">
        <f t="shared" ca="1" si="475"/>
        <v>231.23255275121613</v>
      </c>
      <c r="F6122" s="195">
        <f t="shared" ca="1" si="476"/>
        <v>237.92206105870855</v>
      </c>
      <c r="G6122" s="195">
        <f t="shared" ca="1" si="477"/>
        <v>0</v>
      </c>
      <c r="H6122" s="195">
        <f t="shared" ca="1" si="478"/>
        <v>0</v>
      </c>
      <c r="O6122" s="154"/>
      <c r="P6122" s="154"/>
    </row>
    <row r="6123" spans="3:16" hidden="1" outlineLevel="2">
      <c r="C6123" s="179">
        <v>6099</v>
      </c>
      <c r="D6123" s="195">
        <f t="shared" ca="1" si="479"/>
        <v>-1.6544470954356163</v>
      </c>
      <c r="E6123" s="195">
        <f t="shared" ca="1" si="475"/>
        <v>171.11946661099122</v>
      </c>
      <c r="F6123" s="195">
        <f t="shared" ca="1" si="476"/>
        <v>191.20631915179308</v>
      </c>
      <c r="G6123" s="195">
        <f t="shared" ca="1" si="477"/>
        <v>0</v>
      </c>
      <c r="H6123" s="195">
        <f t="shared" ca="1" si="478"/>
        <v>0</v>
      </c>
      <c r="O6123" s="154"/>
      <c r="P6123" s="154"/>
    </row>
    <row r="6124" spans="3:16" hidden="1" outlineLevel="2">
      <c r="C6124" s="179">
        <v>6100</v>
      </c>
      <c r="D6124" s="195">
        <f t="shared" ca="1" si="479"/>
        <v>0.93993915395731875</v>
      </c>
      <c r="E6124" s="195">
        <f t="shared" ca="1" si="475"/>
        <v>302.59319402252027</v>
      </c>
      <c r="F6124" s="195">
        <f t="shared" ca="1" si="476"/>
        <v>289.23198342912309</v>
      </c>
      <c r="G6124" s="195">
        <f t="shared" ca="1" si="477"/>
        <v>52.593194022520265</v>
      </c>
      <c r="H6124" s="195">
        <f t="shared" ca="1" si="478"/>
        <v>39.23198342912309</v>
      </c>
      <c r="O6124" s="154"/>
      <c r="P6124" s="154"/>
    </row>
    <row r="6125" spans="3:16" hidden="1" outlineLevel="2">
      <c r="C6125" s="179">
        <v>6101</v>
      </c>
      <c r="D6125" s="195">
        <f t="shared" ca="1" si="479"/>
        <v>5.7210423987653029E-3</v>
      </c>
      <c r="E6125" s="195">
        <f t="shared" ca="1" si="475"/>
        <v>246.44206454761743</v>
      </c>
      <c r="F6125" s="195">
        <f t="shared" ca="1" si="476"/>
        <v>249.18499447603185</v>
      </c>
      <c r="G6125" s="195">
        <f t="shared" ca="1" si="477"/>
        <v>0</v>
      </c>
      <c r="H6125" s="195">
        <f t="shared" ca="1" si="478"/>
        <v>0</v>
      </c>
      <c r="O6125" s="154"/>
      <c r="P6125" s="154"/>
    </row>
    <row r="6126" spans="3:16" hidden="1" outlineLevel="2">
      <c r="C6126" s="179">
        <v>6102</v>
      </c>
      <c r="D6126" s="195">
        <f t="shared" ca="1" si="479"/>
        <v>0.9355101614662048</v>
      </c>
      <c r="E6126" s="195">
        <f t="shared" ca="1" si="475"/>
        <v>302.29887802056692</v>
      </c>
      <c r="F6126" s="195">
        <f t="shared" ca="1" si="476"/>
        <v>289.02769983895149</v>
      </c>
      <c r="G6126" s="195">
        <f t="shared" ca="1" si="477"/>
        <v>52.298878020566917</v>
      </c>
      <c r="H6126" s="195">
        <f t="shared" ca="1" si="478"/>
        <v>39.027699838951492</v>
      </c>
      <c r="O6126" s="154"/>
      <c r="P6126" s="154"/>
    </row>
    <row r="6127" spans="3:16" hidden="1" outlineLevel="2">
      <c r="C6127" s="179">
        <v>6103</v>
      </c>
      <c r="D6127" s="195">
        <f t="shared" ca="1" si="479"/>
        <v>-0.2985795039136433</v>
      </c>
      <c r="E6127" s="195">
        <f t="shared" ca="1" si="475"/>
        <v>230.50379568282725</v>
      </c>
      <c r="F6127" s="195">
        <f t="shared" ca="1" si="476"/>
        <v>237.37739442396341</v>
      </c>
      <c r="G6127" s="195">
        <f t="shared" ca="1" si="477"/>
        <v>0</v>
      </c>
      <c r="H6127" s="195">
        <f t="shared" ca="1" si="478"/>
        <v>0</v>
      </c>
      <c r="O6127" s="154"/>
      <c r="P6127" s="154"/>
    </row>
    <row r="6128" spans="3:16" hidden="1" outlineLevel="2">
      <c r="C6128" s="179">
        <v>6104</v>
      </c>
      <c r="D6128" s="195">
        <f t="shared" ca="1" si="479"/>
        <v>1.0050871291718777</v>
      </c>
      <c r="E6128" s="195">
        <f t="shared" ca="1" si="475"/>
        <v>306.95567058837315</v>
      </c>
      <c r="F6128" s="195">
        <f t="shared" ca="1" si="476"/>
        <v>292.25361576121207</v>
      </c>
      <c r="G6128" s="195">
        <f t="shared" ca="1" si="477"/>
        <v>56.955670588373152</v>
      </c>
      <c r="H6128" s="195">
        <f t="shared" ca="1" si="478"/>
        <v>42.253615761212075</v>
      </c>
      <c r="O6128" s="154"/>
      <c r="P6128" s="154"/>
    </row>
    <row r="6129" spans="3:16" hidden="1" outlineLevel="2">
      <c r="C6129" s="179">
        <v>6105</v>
      </c>
      <c r="D6129" s="195">
        <f t="shared" ca="1" si="479"/>
        <v>1.9791322061022325</v>
      </c>
      <c r="E6129" s="195">
        <f t="shared" ca="1" si="475"/>
        <v>380.20718455434172</v>
      </c>
      <c r="F6129" s="195">
        <f t="shared" ca="1" si="476"/>
        <v>341.3843526485598</v>
      </c>
      <c r="G6129" s="195">
        <f t="shared" ca="1" si="477"/>
        <v>130.20718455434172</v>
      </c>
      <c r="H6129" s="195">
        <f t="shared" ca="1" si="478"/>
        <v>91.384352648559798</v>
      </c>
      <c r="O6129" s="154"/>
      <c r="P6129" s="154"/>
    </row>
    <row r="6130" spans="3:16" hidden="1" outlineLevel="2">
      <c r="C6130" s="179">
        <v>6106</v>
      </c>
      <c r="D6130" s="195">
        <f t="shared" ca="1" si="479"/>
        <v>0.39617249116599829</v>
      </c>
      <c r="E6130" s="195">
        <f t="shared" ca="1" si="475"/>
        <v>268.51727279659826</v>
      </c>
      <c r="F6130" s="195">
        <f t="shared" ca="1" si="476"/>
        <v>265.19975249227718</v>
      </c>
      <c r="G6130" s="195">
        <f t="shared" ca="1" si="477"/>
        <v>18.517272796598263</v>
      </c>
      <c r="H6130" s="195">
        <f t="shared" ca="1" si="478"/>
        <v>15.199752492277185</v>
      </c>
      <c r="O6130" s="154"/>
      <c r="P6130" s="154"/>
    </row>
    <row r="6131" spans="3:16" hidden="1" outlineLevel="2">
      <c r="C6131" s="179">
        <v>6107</v>
      </c>
      <c r="D6131" s="195">
        <f t="shared" ca="1" si="479"/>
        <v>-1.0840403206162059</v>
      </c>
      <c r="E6131" s="195">
        <f t="shared" ca="1" si="475"/>
        <v>193.96723734370298</v>
      </c>
      <c r="F6131" s="195">
        <f t="shared" ca="1" si="476"/>
        <v>209.42142999190361</v>
      </c>
      <c r="G6131" s="195">
        <f t="shared" ca="1" si="477"/>
        <v>0</v>
      </c>
      <c r="H6131" s="195">
        <f t="shared" ca="1" si="478"/>
        <v>0</v>
      </c>
      <c r="O6131" s="154"/>
      <c r="P6131" s="154"/>
    </row>
    <row r="6132" spans="3:16" hidden="1" outlineLevel="2">
      <c r="C6132" s="179">
        <v>6108</v>
      </c>
      <c r="D6132" s="195">
        <f t="shared" ca="1" si="479"/>
        <v>0.53216401618006537</v>
      </c>
      <c r="E6132" s="195">
        <f t="shared" ca="1" si="475"/>
        <v>276.66149361715441</v>
      </c>
      <c r="F6132" s="195">
        <f t="shared" ca="1" si="476"/>
        <v>271.01596130145236</v>
      </c>
      <c r="G6132" s="195">
        <f t="shared" ca="1" si="477"/>
        <v>26.661493617154406</v>
      </c>
      <c r="H6132" s="195">
        <f t="shared" ca="1" si="478"/>
        <v>21.015961301452364</v>
      </c>
      <c r="O6132" s="154"/>
      <c r="P6132" s="154"/>
    </row>
    <row r="6133" spans="3:16" hidden="1" outlineLevel="2">
      <c r="C6133" s="179">
        <v>6109</v>
      </c>
      <c r="D6133" s="195">
        <f t="shared" ca="1" si="479"/>
        <v>-1.2422822784533518</v>
      </c>
      <c r="E6133" s="195">
        <f t="shared" ca="1" si="475"/>
        <v>187.33922752211288</v>
      </c>
      <c r="F6133" s="195">
        <f t="shared" ca="1" si="476"/>
        <v>204.20097586929413</v>
      </c>
      <c r="G6133" s="195">
        <f t="shared" ca="1" si="477"/>
        <v>0</v>
      </c>
      <c r="H6133" s="195">
        <f t="shared" ca="1" si="478"/>
        <v>0</v>
      </c>
      <c r="O6133" s="154"/>
      <c r="P6133" s="154"/>
    </row>
    <row r="6134" spans="3:16" hidden="1" outlineLevel="2">
      <c r="C6134" s="179">
        <v>6110</v>
      </c>
      <c r="D6134" s="195">
        <f t="shared" ca="1" si="479"/>
        <v>-1.0550481893275534</v>
      </c>
      <c r="E6134" s="195">
        <f t="shared" ca="1" si="475"/>
        <v>195.20675740335128</v>
      </c>
      <c r="F6134" s="195">
        <f t="shared" ca="1" si="476"/>
        <v>210.39225644913793</v>
      </c>
      <c r="G6134" s="195">
        <f t="shared" ca="1" si="477"/>
        <v>0</v>
      </c>
      <c r="H6134" s="195">
        <f t="shared" ca="1" si="478"/>
        <v>0</v>
      </c>
      <c r="O6134" s="154"/>
      <c r="P6134" s="154"/>
    </row>
    <row r="6135" spans="3:16" hidden="1" outlineLevel="2">
      <c r="C6135" s="179">
        <v>6111</v>
      </c>
      <c r="D6135" s="195">
        <f t="shared" ca="1" si="479"/>
        <v>-4.85257831272594E-2</v>
      </c>
      <c r="E6135" s="195">
        <f t="shared" ca="1" si="475"/>
        <v>243.52218689001984</v>
      </c>
      <c r="F6135" s="195">
        <f t="shared" ca="1" si="476"/>
        <v>247.03788570822456</v>
      </c>
      <c r="G6135" s="195">
        <f t="shared" ca="1" si="477"/>
        <v>0</v>
      </c>
      <c r="H6135" s="195">
        <f t="shared" ca="1" si="478"/>
        <v>0</v>
      </c>
      <c r="O6135" s="154"/>
      <c r="P6135" s="154"/>
    </row>
    <row r="6136" spans="3:16" hidden="1" outlineLevel="2">
      <c r="C6136" s="179">
        <v>6112</v>
      </c>
      <c r="D6136" s="195">
        <f t="shared" ca="1" si="479"/>
        <v>-1.4036891466295327</v>
      </c>
      <c r="E6136" s="195">
        <f t="shared" ca="1" si="475"/>
        <v>180.81192509351516</v>
      </c>
      <c r="F6136" s="195">
        <f t="shared" ca="1" si="476"/>
        <v>199.01015347458574</v>
      </c>
      <c r="G6136" s="195">
        <f t="shared" ca="1" si="477"/>
        <v>0</v>
      </c>
      <c r="H6136" s="195">
        <f t="shared" ca="1" si="478"/>
        <v>0</v>
      </c>
      <c r="O6136" s="154"/>
      <c r="P6136" s="154"/>
    </row>
    <row r="6137" spans="3:16" hidden="1" outlineLevel="2">
      <c r="C6137" s="179">
        <v>6113</v>
      </c>
      <c r="D6137" s="195">
        <f t="shared" ca="1" si="479"/>
        <v>-1.0492028790219041</v>
      </c>
      <c r="E6137" s="195">
        <f t="shared" ca="1" si="475"/>
        <v>195.4576237474181</v>
      </c>
      <c r="F6137" s="195">
        <f t="shared" ca="1" si="476"/>
        <v>210.58853618415984</v>
      </c>
      <c r="G6137" s="195">
        <f t="shared" ca="1" si="477"/>
        <v>0</v>
      </c>
      <c r="H6137" s="195">
        <f t="shared" ca="1" si="478"/>
        <v>0</v>
      </c>
      <c r="O6137" s="154"/>
      <c r="P6137" s="154"/>
    </row>
    <row r="6138" spans="3:16" hidden="1" outlineLevel="2">
      <c r="C6138" s="179">
        <v>6114</v>
      </c>
      <c r="D6138" s="195">
        <f t="shared" ca="1" si="479"/>
        <v>1.2623466694705225</v>
      </c>
      <c r="E6138" s="195">
        <f t="shared" ca="1" si="475"/>
        <v>324.8057459202879</v>
      </c>
      <c r="F6138" s="195">
        <f t="shared" ca="1" si="476"/>
        <v>304.49721809478098</v>
      </c>
      <c r="G6138" s="195">
        <f t="shared" ca="1" si="477"/>
        <v>74.805745920287904</v>
      </c>
      <c r="H6138" s="195">
        <f t="shared" ca="1" si="478"/>
        <v>54.497218094780976</v>
      </c>
      <c r="O6138" s="154"/>
      <c r="P6138" s="154"/>
    </row>
    <row r="6139" spans="3:16" hidden="1" outlineLevel="2">
      <c r="C6139" s="179">
        <v>6115</v>
      </c>
      <c r="D6139" s="195">
        <f t="shared" ca="1" si="479"/>
        <v>-0.82048637302511274</v>
      </c>
      <c r="E6139" s="195">
        <f t="shared" ca="1" si="475"/>
        <v>205.5308619061291</v>
      </c>
      <c r="F6139" s="195">
        <f t="shared" ca="1" si="476"/>
        <v>218.41408709124795</v>
      </c>
      <c r="G6139" s="195">
        <f t="shared" ca="1" si="477"/>
        <v>0</v>
      </c>
      <c r="H6139" s="195">
        <f t="shared" ca="1" si="478"/>
        <v>0</v>
      </c>
      <c r="O6139" s="154"/>
      <c r="P6139" s="154"/>
    </row>
    <row r="6140" spans="3:16" hidden="1" outlineLevel="2">
      <c r="C6140" s="179">
        <v>6116</v>
      </c>
      <c r="D6140" s="195">
        <f t="shared" ca="1" si="479"/>
        <v>1.2445475283221525</v>
      </c>
      <c r="E6140" s="195">
        <f t="shared" ca="1" si="475"/>
        <v>323.53799221854604</v>
      </c>
      <c r="F6140" s="195">
        <f t="shared" ca="1" si="476"/>
        <v>303.63383889755227</v>
      </c>
      <c r="G6140" s="195">
        <f t="shared" ca="1" si="477"/>
        <v>73.537992218546037</v>
      </c>
      <c r="H6140" s="195">
        <f t="shared" ca="1" si="478"/>
        <v>53.633838897552266</v>
      </c>
      <c r="O6140" s="154"/>
      <c r="P6140" s="154"/>
    </row>
    <row r="6141" spans="3:16" hidden="1" outlineLevel="2">
      <c r="C6141" s="179">
        <v>6117</v>
      </c>
      <c r="D6141" s="195">
        <f t="shared" ca="1" si="479"/>
        <v>-0.23377681758914959</v>
      </c>
      <c r="E6141" s="195">
        <f t="shared" ca="1" si="475"/>
        <v>233.80922295914152</v>
      </c>
      <c r="F6141" s="195">
        <f t="shared" ca="1" si="476"/>
        <v>239.84408552336325</v>
      </c>
      <c r="G6141" s="195">
        <f t="shared" ca="1" si="477"/>
        <v>0</v>
      </c>
      <c r="H6141" s="195">
        <f t="shared" ca="1" si="478"/>
        <v>0</v>
      </c>
      <c r="O6141" s="154"/>
      <c r="P6141" s="154"/>
    </row>
    <row r="6142" spans="3:16" hidden="1" outlineLevel="2">
      <c r="C6142" s="179">
        <v>6118</v>
      </c>
      <c r="D6142" s="195">
        <f t="shared" ca="1" si="479"/>
        <v>0.54351228954252417</v>
      </c>
      <c r="E6142" s="195">
        <f t="shared" ca="1" si="475"/>
        <v>277.35218036101537</v>
      </c>
      <c r="F6142" s="195">
        <f t="shared" ca="1" si="476"/>
        <v>271.50704268388989</v>
      </c>
      <c r="G6142" s="195">
        <f t="shared" ca="1" si="477"/>
        <v>27.352180361015371</v>
      </c>
      <c r="H6142" s="195">
        <f t="shared" ca="1" si="478"/>
        <v>21.507042683889892</v>
      </c>
      <c r="O6142" s="154"/>
      <c r="P6142" s="154"/>
    </row>
    <row r="6143" spans="3:16" hidden="1" outlineLevel="2">
      <c r="C6143" s="179">
        <v>6119</v>
      </c>
      <c r="D6143" s="195">
        <f t="shared" ca="1" si="479"/>
        <v>-0.63358688975613009</v>
      </c>
      <c r="E6143" s="195">
        <f t="shared" ca="1" si="475"/>
        <v>214.14662649757665</v>
      </c>
      <c r="F6143" s="195">
        <f t="shared" ca="1" si="476"/>
        <v>225.02429087219156</v>
      </c>
      <c r="G6143" s="195">
        <f t="shared" ca="1" si="477"/>
        <v>0</v>
      </c>
      <c r="H6143" s="195">
        <f t="shared" ca="1" si="478"/>
        <v>0</v>
      </c>
      <c r="O6143" s="154"/>
      <c r="P6143" s="154"/>
    </row>
    <row r="6144" spans="3:16" hidden="1" outlineLevel="2">
      <c r="C6144" s="179">
        <v>6120</v>
      </c>
      <c r="D6144" s="195">
        <f t="shared" ca="1" si="479"/>
        <v>-8.0010589071783322E-2</v>
      </c>
      <c r="E6144" s="195">
        <f t="shared" ca="1" si="475"/>
        <v>241.84338546161754</v>
      </c>
      <c r="F6144" s="195">
        <f t="shared" ca="1" si="476"/>
        <v>245.80020103585784</v>
      </c>
      <c r="G6144" s="195">
        <f t="shared" ca="1" si="477"/>
        <v>0</v>
      </c>
      <c r="H6144" s="195">
        <f t="shared" ca="1" si="478"/>
        <v>0</v>
      </c>
      <c r="O6144" s="154"/>
      <c r="P6144" s="154"/>
    </row>
    <row r="6145" spans="3:16" hidden="1" outlineLevel="2">
      <c r="C6145" s="179">
        <v>6121</v>
      </c>
      <c r="D6145" s="195">
        <f t="shared" ca="1" si="479"/>
        <v>0.23145808774636709</v>
      </c>
      <c r="E6145" s="195">
        <f t="shared" ca="1" si="475"/>
        <v>258.97328353283154</v>
      </c>
      <c r="F6145" s="195">
        <f t="shared" ca="1" si="476"/>
        <v>258.32199342491077</v>
      </c>
      <c r="G6145" s="195">
        <f t="shared" ca="1" si="477"/>
        <v>8.9732835328315446</v>
      </c>
      <c r="H6145" s="195">
        <f t="shared" ca="1" si="478"/>
        <v>8.3219934249107723</v>
      </c>
      <c r="O6145" s="154"/>
      <c r="P6145" s="154"/>
    </row>
    <row r="6146" spans="3:16" hidden="1" outlineLevel="2">
      <c r="C6146" s="179">
        <v>6122</v>
      </c>
      <c r="D6146" s="195">
        <f t="shared" ca="1" si="479"/>
        <v>1.6104521232285687</v>
      </c>
      <c r="E6146" s="195">
        <f t="shared" ca="1" si="475"/>
        <v>350.62298462437087</v>
      </c>
      <c r="F6146" s="195">
        <f t="shared" ca="1" si="476"/>
        <v>321.88500483020624</v>
      </c>
      <c r="G6146" s="195">
        <f t="shared" ca="1" si="477"/>
        <v>100.62298462437087</v>
      </c>
      <c r="H6146" s="195">
        <f t="shared" ca="1" si="478"/>
        <v>71.885004830206242</v>
      </c>
      <c r="O6146" s="154"/>
      <c r="P6146" s="154"/>
    </row>
    <row r="6147" spans="3:16" hidden="1" outlineLevel="2">
      <c r="C6147" s="179">
        <v>6123</v>
      </c>
      <c r="D6147" s="195">
        <f t="shared" ca="1" si="479"/>
        <v>0.85929183610453697</v>
      </c>
      <c r="E6147" s="195">
        <f t="shared" ca="1" si="475"/>
        <v>297.27862443591641</v>
      </c>
      <c r="F6147" s="195">
        <f t="shared" ca="1" si="476"/>
        <v>285.53471335115654</v>
      </c>
      <c r="G6147" s="195">
        <f t="shared" ca="1" si="477"/>
        <v>47.278624435916413</v>
      </c>
      <c r="H6147" s="195">
        <f t="shared" ca="1" si="478"/>
        <v>35.53471335115654</v>
      </c>
      <c r="O6147" s="154"/>
      <c r="P6147" s="154"/>
    </row>
    <row r="6148" spans="3:16" hidden="1" outlineLevel="2">
      <c r="C6148" s="179">
        <v>6124</v>
      </c>
      <c r="D6148" s="195">
        <f t="shared" ca="1" si="479"/>
        <v>1.642795461790429</v>
      </c>
      <c r="E6148" s="195">
        <f t="shared" ca="1" si="475"/>
        <v>353.12350463073801</v>
      </c>
      <c r="F6148" s="195">
        <f t="shared" ca="1" si="476"/>
        <v>323.55011171233122</v>
      </c>
      <c r="G6148" s="195">
        <f t="shared" ca="1" si="477"/>
        <v>103.12350463073801</v>
      </c>
      <c r="H6148" s="195">
        <f t="shared" ca="1" si="478"/>
        <v>73.550111712331216</v>
      </c>
      <c r="O6148" s="154"/>
      <c r="P6148" s="154"/>
    </row>
    <row r="6149" spans="3:16" hidden="1" outlineLevel="2">
      <c r="C6149" s="179">
        <v>6125</v>
      </c>
      <c r="D6149" s="195">
        <f t="shared" ca="1" si="479"/>
        <v>0.14435375848865567</v>
      </c>
      <c r="E6149" s="195">
        <f t="shared" ca="1" si="475"/>
        <v>254.06413021160103</v>
      </c>
      <c r="F6149" s="195">
        <f t="shared" ca="1" si="476"/>
        <v>254.75729431326067</v>
      </c>
      <c r="G6149" s="195">
        <f t="shared" ca="1" si="477"/>
        <v>4.0641302116010252</v>
      </c>
      <c r="H6149" s="195">
        <f t="shared" ca="1" si="478"/>
        <v>4.7572943132606724</v>
      </c>
      <c r="O6149" s="154"/>
      <c r="P6149" s="154"/>
    </row>
    <row r="6150" spans="3:16" hidden="1" outlineLevel="2">
      <c r="C6150" s="179">
        <v>6126</v>
      </c>
      <c r="D6150" s="195">
        <f t="shared" ca="1" si="479"/>
        <v>-0.31172851474963958</v>
      </c>
      <c r="E6150" s="195">
        <f t="shared" ca="1" si="475"/>
        <v>229.83882111419049</v>
      </c>
      <c r="F6150" s="195">
        <f t="shared" ca="1" si="476"/>
        <v>236.87998654013833</v>
      </c>
      <c r="G6150" s="195">
        <f t="shared" ca="1" si="477"/>
        <v>0</v>
      </c>
      <c r="H6150" s="195">
        <f t="shared" ca="1" si="478"/>
        <v>0</v>
      </c>
      <c r="O6150" s="154"/>
      <c r="P6150" s="154"/>
    </row>
    <row r="6151" spans="3:16" hidden="1" outlineLevel="2">
      <c r="C6151" s="179">
        <v>6127</v>
      </c>
      <c r="D6151" s="195">
        <f t="shared" ca="1" si="479"/>
        <v>-0.94314151617443776</v>
      </c>
      <c r="E6151" s="195">
        <f t="shared" ca="1" si="475"/>
        <v>200.06592615252569</v>
      </c>
      <c r="F6151" s="195">
        <f t="shared" ca="1" si="476"/>
        <v>214.18194653665705</v>
      </c>
      <c r="G6151" s="195">
        <f t="shared" ca="1" si="477"/>
        <v>0</v>
      </c>
      <c r="H6151" s="195">
        <f t="shared" ca="1" si="478"/>
        <v>0</v>
      </c>
      <c r="O6151" s="154"/>
      <c r="P6151" s="154"/>
    </row>
    <row r="6152" spans="3:16" hidden="1" outlineLevel="2">
      <c r="C6152" s="179">
        <v>6128</v>
      </c>
      <c r="D6152" s="195">
        <f t="shared" ca="1" si="479"/>
        <v>-0.6632538376089101</v>
      </c>
      <c r="E6152" s="195">
        <f t="shared" ca="1" si="475"/>
        <v>212.75529533138553</v>
      </c>
      <c r="F6152" s="195">
        <f t="shared" ca="1" si="476"/>
        <v>223.96183568510605</v>
      </c>
      <c r="G6152" s="195">
        <f t="shared" ca="1" si="477"/>
        <v>0</v>
      </c>
      <c r="H6152" s="195">
        <f t="shared" ca="1" si="478"/>
        <v>0</v>
      </c>
      <c r="O6152" s="154"/>
      <c r="P6152" s="154"/>
    </row>
    <row r="6153" spans="3:16" hidden="1" outlineLevel="2">
      <c r="C6153" s="179">
        <v>6129</v>
      </c>
      <c r="D6153" s="195">
        <f t="shared" ca="1" si="479"/>
        <v>1.286182588605115</v>
      </c>
      <c r="E6153" s="195">
        <f t="shared" ca="1" si="475"/>
        <v>326.51125642712287</v>
      </c>
      <c r="F6153" s="195">
        <f t="shared" ca="1" si="476"/>
        <v>305.65726842204731</v>
      </c>
      <c r="G6153" s="195">
        <f t="shared" ca="1" si="477"/>
        <v>76.511256427122873</v>
      </c>
      <c r="H6153" s="195">
        <f t="shared" ca="1" si="478"/>
        <v>55.657268422047309</v>
      </c>
      <c r="O6153" s="154"/>
      <c r="P6153" s="154"/>
    </row>
    <row r="6154" spans="3:16" hidden="1" outlineLevel="2">
      <c r="C6154" s="179">
        <v>6130</v>
      </c>
      <c r="D6154" s="195">
        <f t="shared" ca="1" si="479"/>
        <v>1.3771227279939728</v>
      </c>
      <c r="E6154" s="195">
        <f t="shared" ca="1" si="475"/>
        <v>333.10088415690097</v>
      </c>
      <c r="F6154" s="195">
        <f t="shared" ca="1" si="476"/>
        <v>310.12389908643308</v>
      </c>
      <c r="G6154" s="195">
        <f t="shared" ca="1" si="477"/>
        <v>83.100884156900975</v>
      </c>
      <c r="H6154" s="195">
        <f t="shared" ca="1" si="478"/>
        <v>60.123899086433084</v>
      </c>
      <c r="O6154" s="154"/>
      <c r="P6154" s="154"/>
    </row>
    <row r="6155" spans="3:16" hidden="1" outlineLevel="2">
      <c r="C6155" s="179">
        <v>6131</v>
      </c>
      <c r="D6155" s="195">
        <f t="shared" ca="1" si="479"/>
        <v>-0.2487772021680677</v>
      </c>
      <c r="E6155" s="195">
        <f t="shared" ca="1" si="475"/>
        <v>233.03989835981338</v>
      </c>
      <c r="F6155" s="195">
        <f t="shared" ca="1" si="476"/>
        <v>239.27083096034764</v>
      </c>
      <c r="G6155" s="195">
        <f t="shared" ca="1" si="477"/>
        <v>0</v>
      </c>
      <c r="H6155" s="195">
        <f t="shared" ca="1" si="478"/>
        <v>0</v>
      </c>
      <c r="O6155" s="154"/>
      <c r="P6155" s="154"/>
    </row>
    <row r="6156" spans="3:16" hidden="1" outlineLevel="2">
      <c r="C6156" s="179">
        <v>6132</v>
      </c>
      <c r="D6156" s="195">
        <f t="shared" ca="1" si="479"/>
        <v>0.44901588657934016</v>
      </c>
      <c r="E6156" s="195">
        <f t="shared" ca="1" si="475"/>
        <v>271.65306765643237</v>
      </c>
      <c r="F6156" s="195">
        <f t="shared" ca="1" si="476"/>
        <v>267.44482979388454</v>
      </c>
      <c r="G6156" s="195">
        <f t="shared" ca="1" si="477"/>
        <v>21.65306765643237</v>
      </c>
      <c r="H6156" s="195">
        <f t="shared" ca="1" si="478"/>
        <v>17.444829793884537</v>
      </c>
      <c r="O6156" s="154"/>
      <c r="P6156" s="154"/>
    </row>
    <row r="6157" spans="3:16" hidden="1" outlineLevel="2">
      <c r="C6157" s="179">
        <v>6133</v>
      </c>
      <c r="D6157" s="195">
        <f t="shared" ca="1" si="479"/>
        <v>-8.1503532188372432E-2</v>
      </c>
      <c r="E6157" s="195">
        <f t="shared" ca="1" si="475"/>
        <v>241.76406827234874</v>
      </c>
      <c r="F6157" s="195">
        <f t="shared" ca="1" si="476"/>
        <v>245.74166687239611</v>
      </c>
      <c r="G6157" s="195">
        <f t="shared" ca="1" si="477"/>
        <v>0</v>
      </c>
      <c r="H6157" s="195">
        <f t="shared" ca="1" si="478"/>
        <v>0</v>
      </c>
      <c r="O6157" s="154"/>
      <c r="P6157" s="154"/>
    </row>
    <row r="6158" spans="3:16" hidden="1" outlineLevel="2">
      <c r="C6158" s="179">
        <v>6134</v>
      </c>
      <c r="D6158" s="195">
        <f t="shared" ca="1" si="479"/>
        <v>1.1246823225001437</v>
      </c>
      <c r="E6158" s="195">
        <f t="shared" ca="1" si="475"/>
        <v>315.12843376279568</v>
      </c>
      <c r="F6158" s="195">
        <f t="shared" ca="1" si="476"/>
        <v>297.88297203000303</v>
      </c>
      <c r="G6158" s="195">
        <f t="shared" ca="1" si="477"/>
        <v>65.12843376279568</v>
      </c>
      <c r="H6158" s="195">
        <f t="shared" ca="1" si="478"/>
        <v>47.882972030003032</v>
      </c>
      <c r="O6158" s="154"/>
      <c r="P6158" s="154"/>
    </row>
    <row r="6159" spans="3:16" hidden="1" outlineLevel="2">
      <c r="C6159" s="179">
        <v>6135</v>
      </c>
      <c r="D6159" s="195">
        <f t="shared" ca="1" si="479"/>
        <v>0.72884048838541626</v>
      </c>
      <c r="E6159" s="195">
        <f t="shared" ca="1" si="475"/>
        <v>288.87891490063987</v>
      </c>
      <c r="F6159" s="195">
        <f t="shared" ca="1" si="476"/>
        <v>279.6539730821566</v>
      </c>
      <c r="G6159" s="195">
        <f t="shared" ca="1" si="477"/>
        <v>38.87891490063987</v>
      </c>
      <c r="H6159" s="195">
        <f t="shared" ca="1" si="478"/>
        <v>29.653973082156597</v>
      </c>
      <c r="O6159" s="154"/>
      <c r="P6159" s="154"/>
    </row>
    <row r="6160" spans="3:16" hidden="1" outlineLevel="2">
      <c r="C6160" s="179">
        <v>6136</v>
      </c>
      <c r="D6160" s="195">
        <f t="shared" ca="1" si="479"/>
        <v>0.61983837642556638</v>
      </c>
      <c r="E6160" s="195">
        <f t="shared" ca="1" si="475"/>
        <v>282.04260656259635</v>
      </c>
      <c r="F6160" s="195">
        <f t="shared" ca="1" si="476"/>
        <v>274.83315129126504</v>
      </c>
      <c r="G6160" s="195">
        <f t="shared" ca="1" si="477"/>
        <v>32.042606562596347</v>
      </c>
      <c r="H6160" s="195">
        <f t="shared" ca="1" si="478"/>
        <v>24.83315129126504</v>
      </c>
      <c r="O6160" s="154"/>
      <c r="P6160" s="154"/>
    </row>
    <row r="6161" spans="3:16" hidden="1" outlineLevel="2">
      <c r="C6161" s="179">
        <v>6137</v>
      </c>
      <c r="D6161" s="195">
        <f t="shared" ca="1" si="479"/>
        <v>-0.89233296370543136</v>
      </c>
      <c r="E6161" s="195">
        <f t="shared" ca="1" si="475"/>
        <v>202.31186219242537</v>
      </c>
      <c r="F6161" s="195">
        <f t="shared" ca="1" si="476"/>
        <v>215.92502351415214</v>
      </c>
      <c r="G6161" s="195">
        <f t="shared" ca="1" si="477"/>
        <v>0</v>
      </c>
      <c r="H6161" s="195">
        <f t="shared" ca="1" si="478"/>
        <v>0</v>
      </c>
      <c r="O6161" s="154"/>
      <c r="P6161" s="154"/>
    </row>
    <row r="6162" spans="3:16" hidden="1" outlineLevel="2">
      <c r="C6162" s="179">
        <v>6138</v>
      </c>
      <c r="D6162" s="195">
        <f t="shared" ca="1" si="479"/>
        <v>0.13608697660022465</v>
      </c>
      <c r="E6162" s="195">
        <f t="shared" ca="1" si="475"/>
        <v>253.60308178088516</v>
      </c>
      <c r="F6162" s="195">
        <f t="shared" ca="1" si="476"/>
        <v>254.42154710767454</v>
      </c>
      <c r="G6162" s="195">
        <f t="shared" ca="1" si="477"/>
        <v>3.6030817808851623</v>
      </c>
      <c r="H6162" s="195">
        <f t="shared" ca="1" si="478"/>
        <v>4.4215471076745416</v>
      </c>
      <c r="O6162" s="154"/>
      <c r="P6162" s="154"/>
    </row>
    <row r="6163" spans="3:16" hidden="1" outlineLevel="2">
      <c r="C6163" s="179">
        <v>6139</v>
      </c>
      <c r="D6163" s="195">
        <f t="shared" ca="1" si="479"/>
        <v>-1.7044879134251409</v>
      </c>
      <c r="E6163" s="195">
        <f t="shared" ca="1" si="475"/>
        <v>169.24835542931203</v>
      </c>
      <c r="F6163" s="195">
        <f t="shared" ca="1" si="476"/>
        <v>189.68601679094402</v>
      </c>
      <c r="G6163" s="195">
        <f t="shared" ca="1" si="477"/>
        <v>0</v>
      </c>
      <c r="H6163" s="195">
        <f t="shared" ca="1" si="478"/>
        <v>0</v>
      </c>
      <c r="O6163" s="154"/>
      <c r="P6163" s="154"/>
    </row>
    <row r="6164" spans="3:16" hidden="1" outlineLevel="2">
      <c r="C6164" s="179">
        <v>6140</v>
      </c>
      <c r="D6164" s="195">
        <f t="shared" ca="1" si="479"/>
        <v>0.30882993927644981</v>
      </c>
      <c r="E6164" s="195">
        <f t="shared" ca="1" si="475"/>
        <v>263.41341381192257</v>
      </c>
      <c r="F6164" s="195">
        <f t="shared" ca="1" si="476"/>
        <v>261.53020501109279</v>
      </c>
      <c r="G6164" s="195">
        <f t="shared" ca="1" si="477"/>
        <v>13.413413811922567</v>
      </c>
      <c r="H6164" s="195">
        <f t="shared" ca="1" si="478"/>
        <v>11.530205011092789</v>
      </c>
      <c r="O6164" s="154"/>
      <c r="P6164" s="154"/>
    </row>
    <row r="6165" spans="3:16" hidden="1" outlineLevel="2">
      <c r="C6165" s="179">
        <v>6141</v>
      </c>
      <c r="D6165" s="195">
        <f t="shared" ca="1" si="479"/>
        <v>-1.0722272291782198</v>
      </c>
      <c r="E6165" s="195">
        <f t="shared" ca="1" si="475"/>
        <v>194.47133740102242</v>
      </c>
      <c r="F6165" s="195">
        <f t="shared" ca="1" si="476"/>
        <v>209.81645956093055</v>
      </c>
      <c r="G6165" s="195">
        <f t="shared" ca="1" si="477"/>
        <v>0</v>
      </c>
      <c r="H6165" s="195">
        <f t="shared" ca="1" si="478"/>
        <v>0</v>
      </c>
      <c r="O6165" s="154"/>
      <c r="P6165" s="154"/>
    </row>
    <row r="6166" spans="3:16" hidden="1" outlineLevel="2">
      <c r="C6166" s="179">
        <v>6142</v>
      </c>
      <c r="D6166" s="195">
        <f t="shared" ca="1" si="479"/>
        <v>-2.6751765902562887</v>
      </c>
      <c r="E6166" s="195">
        <f t="shared" ca="1" si="475"/>
        <v>136.74141543548328</v>
      </c>
      <c r="F6166" s="195">
        <f t="shared" ca="1" si="476"/>
        <v>162.47409866385377</v>
      </c>
      <c r="G6166" s="195">
        <f t="shared" ca="1" si="477"/>
        <v>0</v>
      </c>
      <c r="H6166" s="195">
        <f t="shared" ca="1" si="478"/>
        <v>0</v>
      </c>
      <c r="O6166" s="154"/>
      <c r="P6166" s="154"/>
    </row>
    <row r="6167" spans="3:16" hidden="1" outlineLevel="2">
      <c r="C6167" s="179">
        <v>6143</v>
      </c>
      <c r="D6167" s="195">
        <f t="shared" ca="1" si="479"/>
        <v>0.82930375492335162</v>
      </c>
      <c r="E6167" s="195">
        <f t="shared" ca="1" si="475"/>
        <v>295.32633832794056</v>
      </c>
      <c r="F6167" s="195">
        <f t="shared" ca="1" si="476"/>
        <v>284.17199900569852</v>
      </c>
      <c r="G6167" s="195">
        <f t="shared" ca="1" si="477"/>
        <v>45.326338327940562</v>
      </c>
      <c r="H6167" s="195">
        <f t="shared" ca="1" si="478"/>
        <v>34.171999005698524</v>
      </c>
      <c r="O6167" s="154"/>
      <c r="P6167" s="154"/>
    </row>
    <row r="6168" spans="3:16" hidden="1" outlineLevel="2">
      <c r="C6168" s="179">
        <v>6144</v>
      </c>
      <c r="D6168" s="195">
        <f t="shared" ca="1" si="479"/>
        <v>-1.6879198051316484</v>
      </c>
      <c r="E6168" s="195">
        <f t="shared" ca="1" si="475"/>
        <v>169.86558846980583</v>
      </c>
      <c r="F6168" s="195">
        <f t="shared" ca="1" si="476"/>
        <v>190.18803323204114</v>
      </c>
      <c r="G6168" s="195">
        <f t="shared" ca="1" si="477"/>
        <v>0</v>
      </c>
      <c r="H6168" s="195">
        <f t="shared" ca="1" si="478"/>
        <v>0</v>
      </c>
      <c r="O6168" s="154"/>
      <c r="P6168" s="154"/>
    </row>
    <row r="6169" spans="3:16" hidden="1" outlineLevel="2">
      <c r="C6169" s="179">
        <v>6145</v>
      </c>
      <c r="D6169" s="195">
        <f t="shared" ca="1" si="479"/>
        <v>-0.99831936934637766</v>
      </c>
      <c r="E6169" s="195">
        <f t="shared" ref="E6169:E6232" ca="1" si="480">$H$9 * EXP(($H$17 - $H$18 - ($H$11^2)/2)*$H$14 + $H$11*SQRT($H$14)*D6169)</f>
        <v>197.65508228669157</v>
      </c>
      <c r="F6169" s="195">
        <f t="shared" ref="F6169:F6232" ca="1" si="481">$H$9 * EXP(($H$17 - $H$18 - ($H$12^2)/2)*$H$14 + $H$12*SQRT($H$14)*D6169)</f>
        <v>212.30490758074333</v>
      </c>
      <c r="G6169" s="195">
        <f t="shared" ref="G6169:G6232" ca="1" si="482">MAX(E6169-$H$16, 0)</f>
        <v>0</v>
      </c>
      <c r="H6169" s="195">
        <f t="shared" ref="H6169:H6232" ca="1" si="483">MAX(F6169-$H$16, 0)</f>
        <v>0</v>
      </c>
      <c r="O6169" s="154"/>
      <c r="P6169" s="154"/>
    </row>
    <row r="6170" spans="3:16" hidden="1" outlineLevel="2">
      <c r="C6170" s="179">
        <v>6146</v>
      </c>
      <c r="D6170" s="195">
        <f t="shared" ref="D6170:D6233" ca="1" si="484">_xlfn.NORM.S.INV(RAND())</f>
        <v>0.83368533252356236</v>
      </c>
      <c r="E6170" s="195">
        <f t="shared" ca="1" si="480"/>
        <v>295.61078628692741</v>
      </c>
      <c r="F6170" s="195">
        <f t="shared" ca="1" si="481"/>
        <v>284.37069962395611</v>
      </c>
      <c r="G6170" s="195">
        <f t="shared" ca="1" si="482"/>
        <v>45.610786286927407</v>
      </c>
      <c r="H6170" s="195">
        <f t="shared" ca="1" si="483"/>
        <v>34.370699623956114</v>
      </c>
      <c r="O6170" s="154"/>
      <c r="P6170" s="154"/>
    </row>
    <row r="6171" spans="3:16" hidden="1" outlineLevel="2">
      <c r="C6171" s="179">
        <v>6147</v>
      </c>
      <c r="D6171" s="195">
        <f t="shared" ca="1" si="484"/>
        <v>4.0049490878741087E-2</v>
      </c>
      <c r="E6171" s="195">
        <f t="shared" ca="1" si="480"/>
        <v>248.30788111371956</v>
      </c>
      <c r="F6171" s="195">
        <f t="shared" ca="1" si="481"/>
        <v>250.55335775885743</v>
      </c>
      <c r="G6171" s="195">
        <f t="shared" ca="1" si="482"/>
        <v>0</v>
      </c>
      <c r="H6171" s="195">
        <f t="shared" ca="1" si="483"/>
        <v>0.55335775885743033</v>
      </c>
      <c r="O6171" s="154"/>
      <c r="P6171" s="154"/>
    </row>
    <row r="6172" spans="3:16" hidden="1" outlineLevel="2">
      <c r="C6172" s="179">
        <v>6148</v>
      </c>
      <c r="D6172" s="195">
        <f t="shared" ca="1" si="484"/>
        <v>-0.36527574812249369</v>
      </c>
      <c r="E6172" s="195">
        <f t="shared" ca="1" si="480"/>
        <v>227.15057378883927</v>
      </c>
      <c r="F6172" s="195">
        <f t="shared" ca="1" si="481"/>
        <v>234.86511465479779</v>
      </c>
      <c r="G6172" s="195">
        <f t="shared" ca="1" si="482"/>
        <v>0</v>
      </c>
      <c r="H6172" s="195">
        <f t="shared" ca="1" si="483"/>
        <v>0</v>
      </c>
      <c r="O6172" s="154"/>
      <c r="P6172" s="154"/>
    </row>
    <row r="6173" spans="3:16" hidden="1" outlineLevel="2">
      <c r="C6173" s="179">
        <v>6149</v>
      </c>
      <c r="D6173" s="195">
        <f t="shared" ca="1" si="484"/>
        <v>0.13578848482362085</v>
      </c>
      <c r="E6173" s="195">
        <f t="shared" ca="1" si="480"/>
        <v>253.58645019260848</v>
      </c>
      <c r="F6173" s="195">
        <f t="shared" ca="1" si="481"/>
        <v>254.40943243853985</v>
      </c>
      <c r="G6173" s="195">
        <f t="shared" ca="1" si="482"/>
        <v>3.5864501926084813</v>
      </c>
      <c r="H6173" s="195">
        <f t="shared" ca="1" si="483"/>
        <v>4.4094324385398522</v>
      </c>
      <c r="O6173" s="154"/>
      <c r="P6173" s="154"/>
    </row>
    <row r="6174" spans="3:16" hidden="1" outlineLevel="2">
      <c r="C6174" s="179">
        <v>6150</v>
      </c>
      <c r="D6174" s="195">
        <f t="shared" ca="1" si="484"/>
        <v>-1.1198441017495657</v>
      </c>
      <c r="E6174" s="195">
        <f t="shared" ca="1" si="480"/>
        <v>192.44735055292114</v>
      </c>
      <c r="F6174" s="195">
        <f t="shared" ca="1" si="481"/>
        <v>208.22868949567658</v>
      </c>
      <c r="G6174" s="195">
        <f t="shared" ca="1" si="482"/>
        <v>0</v>
      </c>
      <c r="H6174" s="195">
        <f t="shared" ca="1" si="483"/>
        <v>0</v>
      </c>
      <c r="O6174" s="154"/>
      <c r="P6174" s="154"/>
    </row>
    <row r="6175" spans="3:16" hidden="1" outlineLevel="2">
      <c r="C6175" s="179">
        <v>6151</v>
      </c>
      <c r="D6175" s="195">
        <f t="shared" ca="1" si="484"/>
        <v>1.550159483132873E-2</v>
      </c>
      <c r="E6175" s="195">
        <f t="shared" ca="1" si="480"/>
        <v>246.97222339444318</v>
      </c>
      <c r="F6175" s="195">
        <f t="shared" ca="1" si="481"/>
        <v>249.5740931593381</v>
      </c>
      <c r="G6175" s="195">
        <f t="shared" ca="1" si="482"/>
        <v>0</v>
      </c>
      <c r="H6175" s="195">
        <f t="shared" ca="1" si="483"/>
        <v>0</v>
      </c>
      <c r="O6175" s="154"/>
      <c r="P6175" s="154"/>
    </row>
    <row r="6176" spans="3:16" hidden="1" outlineLevel="2">
      <c r="C6176" s="179">
        <v>6152</v>
      </c>
      <c r="D6176" s="195">
        <f t="shared" ca="1" si="484"/>
        <v>1.2633318586745399</v>
      </c>
      <c r="E6176" s="195">
        <f t="shared" ca="1" si="480"/>
        <v>324.87606147725677</v>
      </c>
      <c r="F6176" s="195">
        <f t="shared" ca="1" si="481"/>
        <v>304.5450780997262</v>
      </c>
      <c r="G6176" s="195">
        <f t="shared" ca="1" si="482"/>
        <v>74.876061477256769</v>
      </c>
      <c r="H6176" s="195">
        <f t="shared" ca="1" si="483"/>
        <v>54.545078099726197</v>
      </c>
      <c r="O6176" s="154"/>
      <c r="P6176" s="154"/>
    </row>
    <row r="6177" spans="3:16" hidden="1" outlineLevel="2">
      <c r="C6177" s="179">
        <v>6153</v>
      </c>
      <c r="D6177" s="195">
        <f t="shared" ca="1" si="484"/>
        <v>-0.85815938275325976</v>
      </c>
      <c r="E6177" s="195">
        <f t="shared" ca="1" si="480"/>
        <v>203.83663230323077</v>
      </c>
      <c r="F6177" s="195">
        <f t="shared" ca="1" si="481"/>
        <v>217.10538069447233</v>
      </c>
      <c r="G6177" s="195">
        <f t="shared" ca="1" si="482"/>
        <v>0</v>
      </c>
      <c r="H6177" s="195">
        <f t="shared" ca="1" si="483"/>
        <v>0</v>
      </c>
      <c r="O6177" s="154"/>
      <c r="P6177" s="154"/>
    </row>
    <row r="6178" spans="3:16" hidden="1" outlineLevel="2">
      <c r="C6178" s="179">
        <v>6154</v>
      </c>
      <c r="D6178" s="195">
        <f t="shared" ca="1" si="484"/>
        <v>-0.41859111712940306</v>
      </c>
      <c r="E6178" s="195">
        <f t="shared" ca="1" si="480"/>
        <v>224.50520577345179</v>
      </c>
      <c r="F6178" s="195">
        <f t="shared" ca="1" si="481"/>
        <v>232.87599465313934</v>
      </c>
      <c r="G6178" s="195">
        <f t="shared" ca="1" si="482"/>
        <v>0</v>
      </c>
      <c r="H6178" s="195">
        <f t="shared" ca="1" si="483"/>
        <v>0</v>
      </c>
      <c r="O6178" s="154"/>
      <c r="P6178" s="154"/>
    </row>
    <row r="6179" spans="3:16" hidden="1" outlineLevel="2">
      <c r="C6179" s="179">
        <v>6155</v>
      </c>
      <c r="D6179" s="195">
        <f t="shared" ca="1" si="484"/>
        <v>0.15936115715709342</v>
      </c>
      <c r="E6179" s="195">
        <f t="shared" ca="1" si="480"/>
        <v>254.90325403632977</v>
      </c>
      <c r="F6179" s="195">
        <f t="shared" ca="1" si="481"/>
        <v>255.36793770178659</v>
      </c>
      <c r="G6179" s="195">
        <f t="shared" ca="1" si="482"/>
        <v>4.9032540363297699</v>
      </c>
      <c r="H6179" s="195">
        <f t="shared" ca="1" si="483"/>
        <v>5.3679377017865875</v>
      </c>
      <c r="O6179" s="154"/>
      <c r="P6179" s="154"/>
    </row>
    <row r="6180" spans="3:16" hidden="1" outlineLevel="2">
      <c r="C6180" s="179">
        <v>6156</v>
      </c>
      <c r="D6180" s="195">
        <f t="shared" ca="1" si="484"/>
        <v>1.0425576748727969</v>
      </c>
      <c r="E6180" s="195">
        <f t="shared" ca="1" si="480"/>
        <v>309.49322707393588</v>
      </c>
      <c r="F6180" s="195">
        <f t="shared" ca="1" si="481"/>
        <v>294.00581791881552</v>
      </c>
      <c r="G6180" s="195">
        <f t="shared" ca="1" si="482"/>
        <v>59.493227073935884</v>
      </c>
      <c r="H6180" s="195">
        <f t="shared" ca="1" si="483"/>
        <v>44.005817918815524</v>
      </c>
      <c r="O6180" s="154"/>
      <c r="P6180" s="154"/>
    </row>
    <row r="6181" spans="3:16" hidden="1" outlineLevel="2">
      <c r="C6181" s="179">
        <v>6157</v>
      </c>
      <c r="D6181" s="195">
        <f t="shared" ca="1" si="484"/>
        <v>1.5385391462629576</v>
      </c>
      <c r="E6181" s="195">
        <f t="shared" ca="1" si="480"/>
        <v>345.12653539306712</v>
      </c>
      <c r="F6181" s="195">
        <f t="shared" ca="1" si="481"/>
        <v>318.21340875341286</v>
      </c>
      <c r="G6181" s="195">
        <f t="shared" ca="1" si="482"/>
        <v>95.126535393067115</v>
      </c>
      <c r="H6181" s="195">
        <f t="shared" ca="1" si="483"/>
        <v>68.213408753412864</v>
      </c>
      <c r="O6181" s="154"/>
      <c r="P6181" s="154"/>
    </row>
    <row r="6182" spans="3:16" hidden="1" outlineLevel="2">
      <c r="C6182" s="179">
        <v>6158</v>
      </c>
      <c r="D6182" s="195">
        <f t="shared" ca="1" si="484"/>
        <v>-0.67113725493229592</v>
      </c>
      <c r="E6182" s="195">
        <f t="shared" ca="1" si="480"/>
        <v>212.38709862815887</v>
      </c>
      <c r="F6182" s="195">
        <f t="shared" ca="1" si="481"/>
        <v>223.68035337098073</v>
      </c>
      <c r="G6182" s="195">
        <f t="shared" ca="1" si="482"/>
        <v>0</v>
      </c>
      <c r="H6182" s="195">
        <f t="shared" ca="1" si="483"/>
        <v>0</v>
      </c>
      <c r="O6182" s="154"/>
      <c r="P6182" s="154"/>
    </row>
    <row r="6183" spans="3:16" hidden="1" outlineLevel="2">
      <c r="C6183" s="179">
        <v>6159</v>
      </c>
      <c r="D6183" s="195">
        <f t="shared" ca="1" si="484"/>
        <v>-0.38881180881940897</v>
      </c>
      <c r="E6183" s="195">
        <f t="shared" ca="1" si="480"/>
        <v>225.97895522211488</v>
      </c>
      <c r="F6183" s="195">
        <f t="shared" ca="1" si="481"/>
        <v>233.98493186928405</v>
      </c>
      <c r="G6183" s="195">
        <f t="shared" ca="1" si="482"/>
        <v>0</v>
      </c>
      <c r="H6183" s="195">
        <f t="shared" ca="1" si="483"/>
        <v>0</v>
      </c>
      <c r="O6183" s="154"/>
      <c r="P6183" s="154"/>
    </row>
    <row r="6184" spans="3:16" hidden="1" outlineLevel="2">
      <c r="C6184" s="179">
        <v>6160</v>
      </c>
      <c r="D6184" s="195">
        <f t="shared" ca="1" si="484"/>
        <v>-0.21450741078048802</v>
      </c>
      <c r="E6184" s="195">
        <f t="shared" ca="1" si="480"/>
        <v>234.80122081447198</v>
      </c>
      <c r="F6184" s="195">
        <f t="shared" ca="1" si="481"/>
        <v>240.58250080880867</v>
      </c>
      <c r="G6184" s="195">
        <f t="shared" ca="1" si="482"/>
        <v>0</v>
      </c>
      <c r="H6184" s="195">
        <f t="shared" ca="1" si="483"/>
        <v>0</v>
      </c>
      <c r="O6184" s="154"/>
      <c r="P6184" s="154"/>
    </row>
    <row r="6185" spans="3:16" hidden="1" outlineLevel="2">
      <c r="C6185" s="179">
        <v>6161</v>
      </c>
      <c r="D6185" s="195">
        <f t="shared" ca="1" si="484"/>
        <v>-0.12160724069941965</v>
      </c>
      <c r="E6185" s="195">
        <f t="shared" ca="1" si="480"/>
        <v>239.6431428898396</v>
      </c>
      <c r="F6185" s="195">
        <f t="shared" ca="1" si="481"/>
        <v>244.17451717975769</v>
      </c>
      <c r="G6185" s="195">
        <f t="shared" ca="1" si="482"/>
        <v>0</v>
      </c>
      <c r="H6185" s="195">
        <f t="shared" ca="1" si="483"/>
        <v>0</v>
      </c>
      <c r="O6185" s="154"/>
      <c r="P6185" s="154"/>
    </row>
    <row r="6186" spans="3:16" hidden="1" outlineLevel="2">
      <c r="C6186" s="179">
        <v>6162</v>
      </c>
      <c r="D6186" s="195">
        <f t="shared" ca="1" si="484"/>
        <v>1.3934454178934639</v>
      </c>
      <c r="E6186" s="195">
        <f t="shared" ca="1" si="480"/>
        <v>334.29764558440485</v>
      </c>
      <c r="F6186" s="195">
        <f t="shared" ca="1" si="481"/>
        <v>310.93248870168094</v>
      </c>
      <c r="G6186" s="195">
        <f t="shared" ca="1" si="482"/>
        <v>84.297645584404847</v>
      </c>
      <c r="H6186" s="195">
        <f t="shared" ca="1" si="483"/>
        <v>60.932488701680938</v>
      </c>
      <c r="O6186" s="154"/>
      <c r="P6186" s="154"/>
    </row>
    <row r="6187" spans="3:16" hidden="1" outlineLevel="2">
      <c r="C6187" s="179">
        <v>6163</v>
      </c>
      <c r="D6187" s="195">
        <f t="shared" ca="1" si="484"/>
        <v>-0.40195180106542988</v>
      </c>
      <c r="E6187" s="195">
        <f t="shared" ca="1" si="480"/>
        <v>225.32748074300252</v>
      </c>
      <c r="F6187" s="195">
        <f t="shared" ca="1" si="481"/>
        <v>233.49496858779452</v>
      </c>
      <c r="G6187" s="195">
        <f t="shared" ca="1" si="482"/>
        <v>0</v>
      </c>
      <c r="H6187" s="195">
        <f t="shared" ca="1" si="483"/>
        <v>0</v>
      </c>
      <c r="O6187" s="154"/>
      <c r="P6187" s="154"/>
    </row>
    <row r="6188" spans="3:16" hidden="1" outlineLevel="2">
      <c r="C6188" s="179">
        <v>6164</v>
      </c>
      <c r="D6188" s="195">
        <f t="shared" ca="1" si="484"/>
        <v>0.11841248192726053</v>
      </c>
      <c r="E6188" s="195">
        <f t="shared" ca="1" si="480"/>
        <v>252.62015852049976</v>
      </c>
      <c r="F6188" s="195">
        <f t="shared" ca="1" si="481"/>
        <v>253.7051985103144</v>
      </c>
      <c r="G6188" s="195">
        <f t="shared" ca="1" si="482"/>
        <v>2.6201585204997571</v>
      </c>
      <c r="H6188" s="195">
        <f t="shared" ca="1" si="483"/>
        <v>3.7051985103144034</v>
      </c>
      <c r="O6188" s="154"/>
      <c r="P6188" s="154"/>
    </row>
    <row r="6189" spans="3:16" hidden="1" outlineLevel="2">
      <c r="C6189" s="179">
        <v>6165</v>
      </c>
      <c r="D6189" s="195">
        <f t="shared" ca="1" si="484"/>
        <v>-0.21045406293574315</v>
      </c>
      <c r="E6189" s="195">
        <f t="shared" ca="1" si="480"/>
        <v>235.0104241943412</v>
      </c>
      <c r="F6189" s="195">
        <f t="shared" ca="1" si="481"/>
        <v>240.73811670814064</v>
      </c>
      <c r="G6189" s="195">
        <f t="shared" ca="1" si="482"/>
        <v>0</v>
      </c>
      <c r="H6189" s="195">
        <f t="shared" ca="1" si="483"/>
        <v>0</v>
      </c>
      <c r="O6189" s="154"/>
      <c r="P6189" s="154"/>
    </row>
    <row r="6190" spans="3:16" hidden="1" outlineLevel="2">
      <c r="C6190" s="179">
        <v>6166</v>
      </c>
      <c r="D6190" s="195">
        <f t="shared" ca="1" si="484"/>
        <v>0.45337430864822703</v>
      </c>
      <c r="E6190" s="195">
        <f t="shared" ca="1" si="480"/>
        <v>271.91333095347727</v>
      </c>
      <c r="F6190" s="195">
        <f t="shared" ca="1" si="481"/>
        <v>267.6308457152623</v>
      </c>
      <c r="G6190" s="195">
        <f t="shared" ca="1" si="482"/>
        <v>21.913330953477271</v>
      </c>
      <c r="H6190" s="195">
        <f t="shared" ca="1" si="483"/>
        <v>17.630845715262296</v>
      </c>
      <c r="O6190" s="154"/>
      <c r="P6190" s="154"/>
    </row>
    <row r="6191" spans="3:16" hidden="1" outlineLevel="2">
      <c r="C6191" s="179">
        <v>6167</v>
      </c>
      <c r="D6191" s="195">
        <f t="shared" ca="1" si="484"/>
        <v>-0.11540455526259633</v>
      </c>
      <c r="E6191" s="195">
        <f t="shared" ca="1" si="480"/>
        <v>239.96995775346409</v>
      </c>
      <c r="F6191" s="195">
        <f t="shared" ca="1" si="481"/>
        <v>244.41624721576352</v>
      </c>
      <c r="G6191" s="195">
        <f t="shared" ca="1" si="482"/>
        <v>0</v>
      </c>
      <c r="H6191" s="195">
        <f t="shared" ca="1" si="483"/>
        <v>0</v>
      </c>
      <c r="O6191" s="154"/>
      <c r="P6191" s="154"/>
    </row>
    <row r="6192" spans="3:16" hidden="1" outlineLevel="2">
      <c r="C6192" s="179">
        <v>6168</v>
      </c>
      <c r="D6192" s="195">
        <f t="shared" ca="1" si="484"/>
        <v>-1.9959501421884103</v>
      </c>
      <c r="E6192" s="195">
        <f t="shared" ca="1" si="480"/>
        <v>158.7496400850074</v>
      </c>
      <c r="F6192" s="195">
        <f t="shared" ca="1" si="481"/>
        <v>181.06822843730737</v>
      </c>
      <c r="G6192" s="195">
        <f t="shared" ca="1" si="482"/>
        <v>0</v>
      </c>
      <c r="H6192" s="195">
        <f t="shared" ca="1" si="483"/>
        <v>0</v>
      </c>
      <c r="O6192" s="154"/>
      <c r="P6192" s="154"/>
    </row>
    <row r="6193" spans="3:16" hidden="1" outlineLevel="2">
      <c r="C6193" s="179">
        <v>6169</v>
      </c>
      <c r="D6193" s="195">
        <f t="shared" ca="1" si="484"/>
        <v>0.16174268872834563</v>
      </c>
      <c r="E6193" s="195">
        <f t="shared" ca="1" si="480"/>
        <v>255.03666957712761</v>
      </c>
      <c r="F6193" s="195">
        <f t="shared" ca="1" si="481"/>
        <v>255.46497548150705</v>
      </c>
      <c r="G6193" s="195">
        <f t="shared" ca="1" si="482"/>
        <v>5.0366695771276113</v>
      </c>
      <c r="H6193" s="195">
        <f t="shared" ca="1" si="483"/>
        <v>5.4649754815070537</v>
      </c>
      <c r="O6193" s="154"/>
      <c r="P6193" s="154"/>
    </row>
    <row r="6194" spans="3:16" hidden="1" outlineLevel="2">
      <c r="C6194" s="179">
        <v>6170</v>
      </c>
      <c r="D6194" s="195">
        <f t="shared" ca="1" si="484"/>
        <v>-0.82138775998566216</v>
      </c>
      <c r="E6194" s="195">
        <f t="shared" ca="1" si="480"/>
        <v>205.49016078441269</v>
      </c>
      <c r="F6194" s="195">
        <f t="shared" ca="1" si="481"/>
        <v>218.38268226970121</v>
      </c>
      <c r="G6194" s="195">
        <f t="shared" ca="1" si="482"/>
        <v>0</v>
      </c>
      <c r="H6194" s="195">
        <f t="shared" ca="1" si="483"/>
        <v>0</v>
      </c>
      <c r="O6194" s="154"/>
      <c r="P6194" s="154"/>
    </row>
    <row r="6195" spans="3:16" hidden="1" outlineLevel="2">
      <c r="C6195" s="179">
        <v>6171</v>
      </c>
      <c r="D6195" s="195">
        <f t="shared" ca="1" si="484"/>
        <v>-0.84483066221416325</v>
      </c>
      <c r="E6195" s="195">
        <f t="shared" ca="1" si="480"/>
        <v>204.43444872909384</v>
      </c>
      <c r="F6195" s="195">
        <f t="shared" ca="1" si="481"/>
        <v>217.56750252858464</v>
      </c>
      <c r="G6195" s="195">
        <f t="shared" ca="1" si="482"/>
        <v>0</v>
      </c>
      <c r="H6195" s="195">
        <f t="shared" ca="1" si="483"/>
        <v>0</v>
      </c>
      <c r="O6195" s="154"/>
      <c r="P6195" s="154"/>
    </row>
    <row r="6196" spans="3:16" hidden="1" outlineLevel="2">
      <c r="C6196" s="179">
        <v>6172</v>
      </c>
      <c r="D6196" s="195">
        <f t="shared" ca="1" si="484"/>
        <v>-0.29591797514230045</v>
      </c>
      <c r="E6196" s="195">
        <f t="shared" ca="1" si="480"/>
        <v>230.6386290265819</v>
      </c>
      <c r="F6196" s="195">
        <f t="shared" ca="1" si="481"/>
        <v>237.47820320479011</v>
      </c>
      <c r="G6196" s="195">
        <f t="shared" ca="1" si="482"/>
        <v>0</v>
      </c>
      <c r="H6196" s="195">
        <f t="shared" ca="1" si="483"/>
        <v>0</v>
      </c>
      <c r="O6196" s="154"/>
      <c r="P6196" s="154"/>
    </row>
    <row r="6197" spans="3:16" hidden="1" outlineLevel="2">
      <c r="C6197" s="179">
        <v>6173</v>
      </c>
      <c r="D6197" s="195">
        <f t="shared" ca="1" si="484"/>
        <v>-1.0817061360405393</v>
      </c>
      <c r="E6197" s="195">
        <f t="shared" ca="1" si="480"/>
        <v>194.06674030687969</v>
      </c>
      <c r="F6197" s="195">
        <f t="shared" ca="1" si="481"/>
        <v>209.49942607872811</v>
      </c>
      <c r="G6197" s="195">
        <f t="shared" ca="1" si="482"/>
        <v>0</v>
      </c>
      <c r="H6197" s="195">
        <f t="shared" ca="1" si="483"/>
        <v>0</v>
      </c>
      <c r="O6197" s="154"/>
      <c r="P6197" s="154"/>
    </row>
    <row r="6198" spans="3:16" hidden="1" outlineLevel="2">
      <c r="C6198" s="179">
        <v>6174</v>
      </c>
      <c r="D6198" s="195">
        <f t="shared" ca="1" si="484"/>
        <v>-1.1047137938149996</v>
      </c>
      <c r="E6198" s="195">
        <f t="shared" ca="1" si="480"/>
        <v>193.08818057409511</v>
      </c>
      <c r="F6198" s="195">
        <f t="shared" ca="1" si="481"/>
        <v>208.73189826880298</v>
      </c>
      <c r="G6198" s="195">
        <f t="shared" ca="1" si="482"/>
        <v>0</v>
      </c>
      <c r="H6198" s="195">
        <f t="shared" ca="1" si="483"/>
        <v>0</v>
      </c>
      <c r="O6198" s="154"/>
      <c r="P6198" s="154"/>
    </row>
    <row r="6199" spans="3:16" hidden="1" outlineLevel="2">
      <c r="C6199" s="179">
        <v>6175</v>
      </c>
      <c r="D6199" s="195">
        <f t="shared" ca="1" si="484"/>
        <v>-0.85337599290224719</v>
      </c>
      <c r="E6199" s="195">
        <f t="shared" ca="1" si="480"/>
        <v>204.05097432391682</v>
      </c>
      <c r="F6199" s="195">
        <f t="shared" ca="1" si="481"/>
        <v>217.27111320687678</v>
      </c>
      <c r="G6199" s="195">
        <f t="shared" ca="1" si="482"/>
        <v>0</v>
      </c>
      <c r="H6199" s="195">
        <f t="shared" ca="1" si="483"/>
        <v>0</v>
      </c>
      <c r="O6199" s="154"/>
      <c r="P6199" s="154"/>
    </row>
    <row r="6200" spans="3:16" hidden="1" outlineLevel="2">
      <c r="C6200" s="179">
        <v>6176</v>
      </c>
      <c r="D6200" s="195">
        <f t="shared" ca="1" si="484"/>
        <v>-0.1264942952201186</v>
      </c>
      <c r="E6200" s="195">
        <f t="shared" ca="1" si="480"/>
        <v>239.38596115839172</v>
      </c>
      <c r="F6200" s="195">
        <f t="shared" ca="1" si="481"/>
        <v>243.98422809470222</v>
      </c>
      <c r="G6200" s="195">
        <f t="shared" ca="1" si="482"/>
        <v>0</v>
      </c>
      <c r="H6200" s="195">
        <f t="shared" ca="1" si="483"/>
        <v>0</v>
      </c>
      <c r="O6200" s="154"/>
      <c r="P6200" s="154"/>
    </row>
    <row r="6201" spans="3:16" hidden="1" outlineLevel="2">
      <c r="C6201" s="179">
        <v>6177</v>
      </c>
      <c r="D6201" s="195">
        <f t="shared" ca="1" si="484"/>
        <v>-0.73387224365536075</v>
      </c>
      <c r="E6201" s="195">
        <f t="shared" ca="1" si="480"/>
        <v>209.47966816980977</v>
      </c>
      <c r="F6201" s="195">
        <f t="shared" ca="1" si="481"/>
        <v>221.45293440148154</v>
      </c>
      <c r="G6201" s="195">
        <f t="shared" ca="1" si="482"/>
        <v>0</v>
      </c>
      <c r="H6201" s="195">
        <f t="shared" ca="1" si="483"/>
        <v>0</v>
      </c>
      <c r="O6201" s="154"/>
      <c r="P6201" s="154"/>
    </row>
    <row r="6202" spans="3:16" hidden="1" outlineLevel="2">
      <c r="C6202" s="179">
        <v>6178</v>
      </c>
      <c r="D6202" s="195">
        <f t="shared" ca="1" si="484"/>
        <v>-1.4752981968395584</v>
      </c>
      <c r="E6202" s="195">
        <f t="shared" ca="1" si="480"/>
        <v>177.98935966985704</v>
      </c>
      <c r="F6202" s="195">
        <f t="shared" ca="1" si="481"/>
        <v>196.74967414227439</v>
      </c>
      <c r="G6202" s="195">
        <f t="shared" ca="1" si="482"/>
        <v>0</v>
      </c>
      <c r="H6202" s="195">
        <f t="shared" ca="1" si="483"/>
        <v>0</v>
      </c>
      <c r="O6202" s="154"/>
      <c r="P6202" s="154"/>
    </row>
    <row r="6203" spans="3:16" hidden="1" outlineLevel="2">
      <c r="C6203" s="179">
        <v>6179</v>
      </c>
      <c r="D6203" s="195">
        <f t="shared" ca="1" si="484"/>
        <v>1.0528960358304889</v>
      </c>
      <c r="E6203" s="195">
        <f t="shared" ca="1" si="480"/>
        <v>310.19704002270282</v>
      </c>
      <c r="F6203" s="195">
        <f t="shared" ca="1" si="481"/>
        <v>294.49110802048853</v>
      </c>
      <c r="G6203" s="195">
        <f t="shared" ca="1" si="482"/>
        <v>60.197040022702822</v>
      </c>
      <c r="H6203" s="195">
        <f t="shared" ca="1" si="483"/>
        <v>44.491108020488525</v>
      </c>
      <c r="O6203" s="154"/>
      <c r="P6203" s="154"/>
    </row>
    <row r="6204" spans="3:16" hidden="1" outlineLevel="2">
      <c r="C6204" s="179">
        <v>6180</v>
      </c>
      <c r="D6204" s="195">
        <f t="shared" ca="1" si="484"/>
        <v>0.80079456189055831</v>
      </c>
      <c r="E6204" s="195">
        <f t="shared" ca="1" si="480"/>
        <v>293.48222039221599</v>
      </c>
      <c r="F6204" s="195">
        <f t="shared" ca="1" si="481"/>
        <v>282.88251893974814</v>
      </c>
      <c r="G6204" s="195">
        <f t="shared" ca="1" si="482"/>
        <v>43.482220392215993</v>
      </c>
      <c r="H6204" s="195">
        <f t="shared" ca="1" si="483"/>
        <v>32.882518939748138</v>
      </c>
      <c r="O6204" s="154"/>
      <c r="P6204" s="154"/>
    </row>
    <row r="6205" spans="3:16" hidden="1" outlineLevel="2">
      <c r="C6205" s="179">
        <v>6181</v>
      </c>
      <c r="D6205" s="195">
        <f t="shared" ca="1" si="484"/>
        <v>-1.3656990926751653</v>
      </c>
      <c r="E6205" s="195">
        <f t="shared" ca="1" si="480"/>
        <v>182.32748057753071</v>
      </c>
      <c r="F6205" s="195">
        <f t="shared" ca="1" si="481"/>
        <v>200.21990856759544</v>
      </c>
      <c r="G6205" s="195">
        <f t="shared" ca="1" si="482"/>
        <v>0</v>
      </c>
      <c r="H6205" s="195">
        <f t="shared" ca="1" si="483"/>
        <v>0</v>
      </c>
      <c r="O6205" s="154"/>
      <c r="P6205" s="154"/>
    </row>
    <row r="6206" spans="3:16" hidden="1" outlineLevel="2">
      <c r="C6206" s="179">
        <v>6182</v>
      </c>
      <c r="D6206" s="195">
        <f t="shared" ca="1" si="484"/>
        <v>0.89411526372571803</v>
      </c>
      <c r="E6206" s="195">
        <f t="shared" ca="1" si="480"/>
        <v>299.56190234745708</v>
      </c>
      <c r="F6206" s="195">
        <f t="shared" ca="1" si="481"/>
        <v>287.12535717383224</v>
      </c>
      <c r="G6206" s="195">
        <f t="shared" ca="1" si="482"/>
        <v>49.561902347457078</v>
      </c>
      <c r="H6206" s="195">
        <f t="shared" ca="1" si="483"/>
        <v>37.125357173832242</v>
      </c>
      <c r="O6206" s="154"/>
      <c r="P6206" s="154"/>
    </row>
    <row r="6207" spans="3:16" hidden="1" outlineLevel="2">
      <c r="C6207" s="179">
        <v>6183</v>
      </c>
      <c r="D6207" s="195">
        <f t="shared" ca="1" si="484"/>
        <v>0.51584052006448256</v>
      </c>
      <c r="E6207" s="195">
        <f t="shared" ca="1" si="480"/>
        <v>275.6710166191815</v>
      </c>
      <c r="F6207" s="195">
        <f t="shared" ca="1" si="481"/>
        <v>270.31114109248085</v>
      </c>
      <c r="G6207" s="195">
        <f t="shared" ca="1" si="482"/>
        <v>25.671016619181501</v>
      </c>
      <c r="H6207" s="195">
        <f t="shared" ca="1" si="483"/>
        <v>20.311141092480852</v>
      </c>
      <c r="O6207" s="154"/>
      <c r="P6207" s="154"/>
    </row>
    <row r="6208" spans="3:16" hidden="1" outlineLevel="2">
      <c r="C6208" s="179">
        <v>6184</v>
      </c>
      <c r="D6208" s="195">
        <f t="shared" ca="1" si="484"/>
        <v>-1.5755849270650903</v>
      </c>
      <c r="E6208" s="195">
        <f t="shared" ca="1" si="480"/>
        <v>174.11033428898912</v>
      </c>
      <c r="F6208" s="195">
        <f t="shared" ca="1" si="481"/>
        <v>193.6270210917038</v>
      </c>
      <c r="G6208" s="195">
        <f t="shared" ca="1" si="482"/>
        <v>0</v>
      </c>
      <c r="H6208" s="195">
        <f t="shared" ca="1" si="483"/>
        <v>0</v>
      </c>
      <c r="O6208" s="154"/>
      <c r="P6208" s="154"/>
    </row>
    <row r="6209" spans="3:16" hidden="1" outlineLevel="2">
      <c r="C6209" s="179">
        <v>6185</v>
      </c>
      <c r="D6209" s="195">
        <f t="shared" ca="1" si="484"/>
        <v>1.5859746097342482E-2</v>
      </c>
      <c r="E6209" s="195">
        <f t="shared" ca="1" si="480"/>
        <v>246.99165876201789</v>
      </c>
      <c r="F6209" s="195">
        <f t="shared" ca="1" si="481"/>
        <v>249.58835297911378</v>
      </c>
      <c r="G6209" s="195">
        <f t="shared" ca="1" si="482"/>
        <v>0</v>
      </c>
      <c r="H6209" s="195">
        <f t="shared" ca="1" si="483"/>
        <v>0</v>
      </c>
      <c r="O6209" s="154"/>
      <c r="P6209" s="154"/>
    </row>
    <row r="6210" spans="3:16" hidden="1" outlineLevel="2">
      <c r="C6210" s="179">
        <v>6186</v>
      </c>
      <c r="D6210" s="195">
        <f t="shared" ca="1" si="484"/>
        <v>1.273907426491198</v>
      </c>
      <c r="E6210" s="195">
        <f t="shared" ca="1" si="480"/>
        <v>325.63182711104537</v>
      </c>
      <c r="F6210" s="195">
        <f t="shared" ca="1" si="481"/>
        <v>305.05930798936333</v>
      </c>
      <c r="G6210" s="195">
        <f t="shared" ca="1" si="482"/>
        <v>75.631827111045368</v>
      </c>
      <c r="H6210" s="195">
        <f t="shared" ca="1" si="483"/>
        <v>55.059307989363333</v>
      </c>
      <c r="O6210" s="154"/>
      <c r="P6210" s="154"/>
    </row>
    <row r="6211" spans="3:16" hidden="1" outlineLevel="2">
      <c r="C6211" s="179">
        <v>6187</v>
      </c>
      <c r="D6211" s="195">
        <f t="shared" ca="1" si="484"/>
        <v>2.2925013317257736</v>
      </c>
      <c r="E6211" s="195">
        <f t="shared" ca="1" si="480"/>
        <v>407.30750468266746</v>
      </c>
      <c r="F6211" s="195">
        <f t="shared" ca="1" si="481"/>
        <v>358.88427350670713</v>
      </c>
      <c r="G6211" s="195">
        <f t="shared" ca="1" si="482"/>
        <v>157.30750468266746</v>
      </c>
      <c r="H6211" s="195">
        <f t="shared" ca="1" si="483"/>
        <v>108.88427350670713</v>
      </c>
      <c r="O6211" s="154"/>
      <c r="P6211" s="154"/>
    </row>
    <row r="6212" spans="3:16" hidden="1" outlineLevel="2">
      <c r="C6212" s="179">
        <v>6188</v>
      </c>
      <c r="D6212" s="195">
        <f t="shared" ca="1" si="484"/>
        <v>0.28276299962855078</v>
      </c>
      <c r="E6212" s="195">
        <f t="shared" ca="1" si="480"/>
        <v>261.90907408438557</v>
      </c>
      <c r="F6212" s="195">
        <f t="shared" ca="1" si="481"/>
        <v>260.44491734561177</v>
      </c>
      <c r="G6212" s="195">
        <f t="shared" ca="1" si="482"/>
        <v>11.909074084385566</v>
      </c>
      <c r="H6212" s="195">
        <f t="shared" ca="1" si="483"/>
        <v>10.444917345611771</v>
      </c>
      <c r="O6212" s="154"/>
      <c r="P6212" s="154"/>
    </row>
    <row r="6213" spans="3:16" hidden="1" outlineLevel="2">
      <c r="C6213" s="179">
        <v>6189</v>
      </c>
      <c r="D6213" s="195">
        <f t="shared" ca="1" si="484"/>
        <v>-0.74023347917839943</v>
      </c>
      <c r="E6213" s="195">
        <f t="shared" ca="1" si="480"/>
        <v>209.18709064722157</v>
      </c>
      <c r="F6213" s="195">
        <f t="shared" ca="1" si="481"/>
        <v>221.2283196827436</v>
      </c>
      <c r="G6213" s="195">
        <f t="shared" ca="1" si="482"/>
        <v>0</v>
      </c>
      <c r="H6213" s="195">
        <f t="shared" ca="1" si="483"/>
        <v>0</v>
      </c>
      <c r="O6213" s="154"/>
      <c r="P6213" s="154"/>
    </row>
    <row r="6214" spans="3:16" hidden="1" outlineLevel="2">
      <c r="C6214" s="179">
        <v>6190</v>
      </c>
      <c r="D6214" s="195">
        <f t="shared" ca="1" si="484"/>
        <v>-0.85247291867704111</v>
      </c>
      <c r="E6214" s="195">
        <f t="shared" ca="1" si="480"/>
        <v>204.09146604864458</v>
      </c>
      <c r="F6214" s="195">
        <f t="shared" ca="1" si="481"/>
        <v>217.30241666793992</v>
      </c>
      <c r="G6214" s="195">
        <f t="shared" ca="1" si="482"/>
        <v>0</v>
      </c>
      <c r="H6214" s="195">
        <f t="shared" ca="1" si="483"/>
        <v>0</v>
      </c>
      <c r="O6214" s="154"/>
      <c r="P6214" s="154"/>
    </row>
    <row r="6215" spans="3:16" hidden="1" outlineLevel="2">
      <c r="C6215" s="179">
        <v>6191</v>
      </c>
      <c r="D6215" s="195">
        <f t="shared" ca="1" si="484"/>
        <v>0.58008739486697047</v>
      </c>
      <c r="E6215" s="195">
        <f t="shared" ca="1" si="480"/>
        <v>279.58999664316661</v>
      </c>
      <c r="F6215" s="195">
        <f t="shared" ca="1" si="481"/>
        <v>273.09584525938868</v>
      </c>
      <c r="G6215" s="195">
        <f t="shared" ca="1" si="482"/>
        <v>29.589996643166614</v>
      </c>
      <c r="H6215" s="195">
        <f t="shared" ca="1" si="483"/>
        <v>23.095845259388682</v>
      </c>
      <c r="O6215" s="154"/>
      <c r="P6215" s="154"/>
    </row>
    <row r="6216" spans="3:16" hidden="1" outlineLevel="2">
      <c r="C6216" s="179">
        <v>6192</v>
      </c>
      <c r="D6216" s="195">
        <f t="shared" ca="1" si="484"/>
        <v>0.56087620190442078</v>
      </c>
      <c r="E6216" s="195">
        <f t="shared" ca="1" si="480"/>
        <v>278.41233433438191</v>
      </c>
      <c r="F6216" s="195">
        <f t="shared" ca="1" si="481"/>
        <v>272.26016577509932</v>
      </c>
      <c r="G6216" s="195">
        <f t="shared" ca="1" si="482"/>
        <v>28.41233433438191</v>
      </c>
      <c r="H6216" s="195">
        <f t="shared" ca="1" si="483"/>
        <v>22.260165775099324</v>
      </c>
      <c r="O6216" s="154"/>
      <c r="P6216" s="154"/>
    </row>
    <row r="6217" spans="3:16" hidden="1" outlineLevel="2">
      <c r="C6217" s="179">
        <v>6193</v>
      </c>
      <c r="D6217" s="195">
        <f t="shared" ca="1" si="484"/>
        <v>1.1965178863944319</v>
      </c>
      <c r="E6217" s="195">
        <f t="shared" ca="1" si="480"/>
        <v>320.14169106061132</v>
      </c>
      <c r="F6217" s="195">
        <f t="shared" ca="1" si="481"/>
        <v>301.31627121525088</v>
      </c>
      <c r="G6217" s="195">
        <f t="shared" ca="1" si="482"/>
        <v>70.141691060611322</v>
      </c>
      <c r="H6217" s="195">
        <f t="shared" ca="1" si="483"/>
        <v>51.316271215250879</v>
      </c>
      <c r="O6217" s="154"/>
      <c r="P6217" s="154"/>
    </row>
    <row r="6218" spans="3:16" hidden="1" outlineLevel="2">
      <c r="C6218" s="179">
        <v>6194</v>
      </c>
      <c r="D6218" s="195">
        <f t="shared" ca="1" si="484"/>
        <v>-0.6377700195181023</v>
      </c>
      <c r="E6218" s="195">
        <f t="shared" ca="1" si="480"/>
        <v>213.94989491835852</v>
      </c>
      <c r="F6218" s="195">
        <f t="shared" ca="1" si="481"/>
        <v>224.87417677578804</v>
      </c>
      <c r="G6218" s="195">
        <f t="shared" ca="1" si="482"/>
        <v>0</v>
      </c>
      <c r="H6218" s="195">
        <f t="shared" ca="1" si="483"/>
        <v>0</v>
      </c>
      <c r="O6218" s="154"/>
      <c r="P6218" s="154"/>
    </row>
    <row r="6219" spans="3:16" hidden="1" outlineLevel="2">
      <c r="C6219" s="179">
        <v>6195</v>
      </c>
      <c r="D6219" s="195">
        <f t="shared" ca="1" si="484"/>
        <v>-1.6009389888484011</v>
      </c>
      <c r="E6219" s="195">
        <f t="shared" ca="1" si="480"/>
        <v>173.14311696853727</v>
      </c>
      <c r="F6219" s="195">
        <f t="shared" ca="1" si="481"/>
        <v>192.84544520376377</v>
      </c>
      <c r="G6219" s="195">
        <f t="shared" ca="1" si="482"/>
        <v>0</v>
      </c>
      <c r="H6219" s="195">
        <f t="shared" ca="1" si="483"/>
        <v>0</v>
      </c>
      <c r="O6219" s="154"/>
      <c r="P6219" s="154"/>
    </row>
    <row r="6220" spans="3:16" hidden="1" outlineLevel="2">
      <c r="C6220" s="179">
        <v>6196</v>
      </c>
      <c r="D6220" s="195">
        <f t="shared" ca="1" si="484"/>
        <v>6.1716151182921578E-2</v>
      </c>
      <c r="E6220" s="195">
        <f t="shared" ca="1" si="480"/>
        <v>249.49277016852906</v>
      </c>
      <c r="F6220" s="195">
        <f t="shared" ca="1" si="481"/>
        <v>251.42087598782948</v>
      </c>
      <c r="G6220" s="195">
        <f t="shared" ca="1" si="482"/>
        <v>0</v>
      </c>
      <c r="H6220" s="195">
        <f t="shared" ca="1" si="483"/>
        <v>1.4208759878294757</v>
      </c>
      <c r="O6220" s="154"/>
      <c r="P6220" s="154"/>
    </row>
    <row r="6221" spans="3:16" hidden="1" outlineLevel="2">
      <c r="C6221" s="179">
        <v>6197</v>
      </c>
      <c r="D6221" s="195">
        <f t="shared" ca="1" si="484"/>
        <v>0.57579711821169743</v>
      </c>
      <c r="E6221" s="195">
        <f t="shared" ca="1" si="480"/>
        <v>279.32656780282008</v>
      </c>
      <c r="F6221" s="195">
        <f t="shared" ca="1" si="481"/>
        <v>272.90899770494889</v>
      </c>
      <c r="G6221" s="195">
        <f t="shared" ca="1" si="482"/>
        <v>29.32656780282008</v>
      </c>
      <c r="H6221" s="195">
        <f t="shared" ca="1" si="483"/>
        <v>22.908997704948888</v>
      </c>
      <c r="O6221" s="154"/>
      <c r="P6221" s="154"/>
    </row>
    <row r="6222" spans="3:16" hidden="1" outlineLevel="2">
      <c r="C6222" s="179">
        <v>6198</v>
      </c>
      <c r="D6222" s="195">
        <f t="shared" ca="1" si="484"/>
        <v>1.2536572932552987E-2</v>
      </c>
      <c r="E6222" s="195">
        <f t="shared" ca="1" si="480"/>
        <v>246.8113828145899</v>
      </c>
      <c r="F6222" s="195">
        <f t="shared" ca="1" si="481"/>
        <v>249.45607187474826</v>
      </c>
      <c r="G6222" s="195">
        <f t="shared" ca="1" si="482"/>
        <v>0</v>
      </c>
      <c r="H6222" s="195">
        <f t="shared" ca="1" si="483"/>
        <v>0</v>
      </c>
      <c r="O6222" s="154"/>
      <c r="P6222" s="154"/>
    </row>
    <row r="6223" spans="3:16" hidden="1" outlineLevel="2">
      <c r="C6223" s="179">
        <v>6199</v>
      </c>
      <c r="D6223" s="195">
        <f t="shared" ca="1" si="484"/>
        <v>-1.8797827453408873E-2</v>
      </c>
      <c r="E6223" s="195">
        <f t="shared" ca="1" si="480"/>
        <v>245.11800636565627</v>
      </c>
      <c r="F6223" s="195">
        <f t="shared" ca="1" si="481"/>
        <v>248.21222733610077</v>
      </c>
      <c r="G6223" s="195">
        <f t="shared" ca="1" si="482"/>
        <v>0</v>
      </c>
      <c r="H6223" s="195">
        <f t="shared" ca="1" si="483"/>
        <v>0</v>
      </c>
      <c r="O6223" s="154"/>
      <c r="P6223" s="154"/>
    </row>
    <row r="6224" spans="3:16" hidden="1" outlineLevel="2">
      <c r="C6224" s="179">
        <v>6200</v>
      </c>
      <c r="D6224" s="195">
        <f t="shared" ca="1" si="484"/>
        <v>0.93756740640283898</v>
      </c>
      <c r="E6224" s="195">
        <f t="shared" ca="1" si="480"/>
        <v>302.43555071687655</v>
      </c>
      <c r="F6224" s="195">
        <f t="shared" ca="1" si="481"/>
        <v>289.12257059752318</v>
      </c>
      <c r="G6224" s="195">
        <f t="shared" ca="1" si="482"/>
        <v>52.435550716876548</v>
      </c>
      <c r="H6224" s="195">
        <f t="shared" ca="1" si="483"/>
        <v>39.122570597523179</v>
      </c>
      <c r="O6224" s="154"/>
      <c r="P6224" s="154"/>
    </row>
    <row r="6225" spans="3:16" hidden="1" outlineLevel="2">
      <c r="C6225" s="179">
        <v>6201</v>
      </c>
      <c r="D6225" s="195">
        <f t="shared" ca="1" si="484"/>
        <v>0.1975564442349487</v>
      </c>
      <c r="E6225" s="195">
        <f t="shared" ca="1" si="480"/>
        <v>257.05142985490801</v>
      </c>
      <c r="F6225" s="195">
        <f t="shared" ca="1" si="481"/>
        <v>256.9286957339234</v>
      </c>
      <c r="G6225" s="195">
        <f t="shared" ca="1" si="482"/>
        <v>7.0514298549080081</v>
      </c>
      <c r="H6225" s="195">
        <f t="shared" ca="1" si="483"/>
        <v>6.928695733923405</v>
      </c>
      <c r="O6225" s="154"/>
      <c r="P6225" s="154"/>
    </row>
    <row r="6226" spans="3:16" hidden="1" outlineLevel="2">
      <c r="C6226" s="179">
        <v>6202</v>
      </c>
      <c r="D6226" s="195">
        <f t="shared" ca="1" si="484"/>
        <v>0.55918666566471043</v>
      </c>
      <c r="E6226" s="195">
        <f t="shared" ca="1" si="480"/>
        <v>278.309001951227</v>
      </c>
      <c r="F6226" s="195">
        <f t="shared" ca="1" si="481"/>
        <v>272.18679405039899</v>
      </c>
      <c r="G6226" s="195">
        <f t="shared" ca="1" si="482"/>
        <v>28.309001951227003</v>
      </c>
      <c r="H6226" s="195">
        <f t="shared" ca="1" si="483"/>
        <v>22.186794050398987</v>
      </c>
      <c r="O6226" s="154"/>
      <c r="P6226" s="154"/>
    </row>
    <row r="6227" spans="3:16" hidden="1" outlineLevel="2">
      <c r="C6227" s="179">
        <v>6203</v>
      </c>
      <c r="D6227" s="195">
        <f t="shared" ca="1" si="484"/>
        <v>-0.72348418394290759</v>
      </c>
      <c r="E6227" s="195">
        <f t="shared" ca="1" si="480"/>
        <v>209.95833474128213</v>
      </c>
      <c r="F6227" s="195">
        <f t="shared" ca="1" si="481"/>
        <v>221.82022635685107</v>
      </c>
      <c r="G6227" s="195">
        <f t="shared" ca="1" si="482"/>
        <v>0</v>
      </c>
      <c r="H6227" s="195">
        <f t="shared" ca="1" si="483"/>
        <v>0</v>
      </c>
      <c r="O6227" s="154"/>
      <c r="P6227" s="154"/>
    </row>
    <row r="6228" spans="3:16" hidden="1" outlineLevel="2">
      <c r="C6228" s="179">
        <v>6204</v>
      </c>
      <c r="D6228" s="195">
        <f t="shared" ca="1" si="484"/>
        <v>-0.67130059445476276</v>
      </c>
      <c r="E6228" s="195">
        <f t="shared" ca="1" si="480"/>
        <v>212.3794765624319</v>
      </c>
      <c r="F6228" s="195">
        <f t="shared" ca="1" si="481"/>
        <v>223.67452497431606</v>
      </c>
      <c r="G6228" s="195">
        <f t="shared" ca="1" si="482"/>
        <v>0</v>
      </c>
      <c r="H6228" s="195">
        <f t="shared" ca="1" si="483"/>
        <v>0</v>
      </c>
      <c r="O6228" s="154"/>
      <c r="P6228" s="154"/>
    </row>
    <row r="6229" spans="3:16" hidden="1" outlineLevel="2">
      <c r="C6229" s="179">
        <v>6205</v>
      </c>
      <c r="D6229" s="195">
        <f t="shared" ca="1" si="484"/>
        <v>0.46497969120213617</v>
      </c>
      <c r="E6229" s="195">
        <f t="shared" ca="1" si="480"/>
        <v>272.60756330443149</v>
      </c>
      <c r="F6229" s="195">
        <f t="shared" ca="1" si="481"/>
        <v>268.1267905237824</v>
      </c>
      <c r="G6229" s="195">
        <f t="shared" ca="1" si="482"/>
        <v>22.607563304431494</v>
      </c>
      <c r="H6229" s="195">
        <f t="shared" ca="1" si="483"/>
        <v>18.126790523782404</v>
      </c>
      <c r="O6229" s="154"/>
      <c r="P6229" s="154"/>
    </row>
    <row r="6230" spans="3:16" hidden="1" outlineLevel="2">
      <c r="C6230" s="179">
        <v>6206</v>
      </c>
      <c r="D6230" s="195">
        <f t="shared" ca="1" si="484"/>
        <v>-0.85900219678412537</v>
      </c>
      <c r="E6230" s="195">
        <f t="shared" ca="1" si="480"/>
        <v>203.79888943936291</v>
      </c>
      <c r="F6230" s="195">
        <f t="shared" ca="1" si="481"/>
        <v>217.07619239550547</v>
      </c>
      <c r="G6230" s="195">
        <f t="shared" ca="1" si="482"/>
        <v>0</v>
      </c>
      <c r="H6230" s="195">
        <f t="shared" ca="1" si="483"/>
        <v>0</v>
      </c>
      <c r="O6230" s="154"/>
      <c r="P6230" s="154"/>
    </row>
    <row r="6231" spans="3:16" hidden="1" outlineLevel="2">
      <c r="C6231" s="179">
        <v>6207</v>
      </c>
      <c r="D6231" s="195">
        <f t="shared" ca="1" si="484"/>
        <v>-1.6332563085176606</v>
      </c>
      <c r="E6231" s="195">
        <f t="shared" ca="1" si="480"/>
        <v>171.91804764143555</v>
      </c>
      <c r="F6231" s="195">
        <f t="shared" ca="1" si="481"/>
        <v>191.85378853848198</v>
      </c>
      <c r="G6231" s="195">
        <f t="shared" ca="1" si="482"/>
        <v>0</v>
      </c>
      <c r="H6231" s="195">
        <f t="shared" ca="1" si="483"/>
        <v>0</v>
      </c>
      <c r="O6231" s="154"/>
      <c r="P6231" s="154"/>
    </row>
    <row r="6232" spans="3:16" hidden="1" outlineLevel="2">
      <c r="C6232" s="179">
        <v>6208</v>
      </c>
      <c r="D6232" s="195">
        <f t="shared" ca="1" si="484"/>
        <v>-0.20614650080139929</v>
      </c>
      <c r="E6232" s="195">
        <f t="shared" ca="1" si="480"/>
        <v>235.23295250892537</v>
      </c>
      <c r="F6232" s="195">
        <f t="shared" ca="1" si="481"/>
        <v>240.90360271379308</v>
      </c>
      <c r="G6232" s="195">
        <f t="shared" ca="1" si="482"/>
        <v>0</v>
      </c>
      <c r="H6232" s="195">
        <f t="shared" ca="1" si="483"/>
        <v>0</v>
      </c>
      <c r="O6232" s="154"/>
      <c r="P6232" s="154"/>
    </row>
    <row r="6233" spans="3:16" hidden="1" outlineLevel="2">
      <c r="C6233" s="179">
        <v>6209</v>
      </c>
      <c r="D6233" s="195">
        <f t="shared" ca="1" si="484"/>
        <v>0.32902019420064021</v>
      </c>
      <c r="E6233" s="195">
        <f t="shared" ref="E6233:E6296" ca="1" si="485">$H$9 * EXP(($H$17 - $H$18 - ($H$11^2)/2)*$H$14 + $H$11*SQRT($H$14)*D6233)</f>
        <v>264.58454191955747</v>
      </c>
      <c r="F6233" s="195">
        <f t="shared" ref="F6233:F6296" ca="1" si="486">$H$9 * EXP(($H$17 - $H$18 - ($H$12^2)/2)*$H$14 + $H$12*SQRT($H$14)*D6233)</f>
        <v>262.37392607525868</v>
      </c>
      <c r="G6233" s="195">
        <f t="shared" ref="G6233:G6296" ca="1" si="487">MAX(E6233-$H$16, 0)</f>
        <v>14.584541919557466</v>
      </c>
      <c r="H6233" s="195">
        <f t="shared" ref="H6233:H6296" ca="1" si="488">MAX(F6233-$H$16, 0)</f>
        <v>12.37392607525868</v>
      </c>
      <c r="O6233" s="154"/>
      <c r="P6233" s="154"/>
    </row>
    <row r="6234" spans="3:16" hidden="1" outlineLevel="2">
      <c r="C6234" s="179">
        <v>6210</v>
      </c>
      <c r="D6234" s="195">
        <f t="shared" ref="D6234:D6297" ca="1" si="489">_xlfn.NORM.S.INV(RAND())</f>
        <v>-0.28784533900785902</v>
      </c>
      <c r="E6234" s="195">
        <f t="shared" ca="1" si="485"/>
        <v>231.04807226341163</v>
      </c>
      <c r="F6234" s="195">
        <f t="shared" ca="1" si="486"/>
        <v>237.78422646900941</v>
      </c>
      <c r="G6234" s="195">
        <f t="shared" ca="1" si="487"/>
        <v>0</v>
      </c>
      <c r="H6234" s="195">
        <f t="shared" ca="1" si="488"/>
        <v>0</v>
      </c>
      <c r="O6234" s="154"/>
      <c r="P6234" s="154"/>
    </row>
    <row r="6235" spans="3:16" hidden="1" outlineLevel="2">
      <c r="C6235" s="179">
        <v>6211</v>
      </c>
      <c r="D6235" s="195">
        <f t="shared" ca="1" si="489"/>
        <v>-0.43962326489863046</v>
      </c>
      <c r="E6235" s="195">
        <f t="shared" ca="1" si="485"/>
        <v>223.47013978594654</v>
      </c>
      <c r="F6235" s="195">
        <f t="shared" ca="1" si="486"/>
        <v>232.09595691447507</v>
      </c>
      <c r="G6235" s="195">
        <f t="shared" ca="1" si="487"/>
        <v>0</v>
      </c>
      <c r="H6235" s="195">
        <f t="shared" ca="1" si="488"/>
        <v>0</v>
      </c>
      <c r="O6235" s="154"/>
      <c r="P6235" s="154"/>
    </row>
    <row r="6236" spans="3:16" hidden="1" outlineLevel="2">
      <c r="C6236" s="179">
        <v>6212</v>
      </c>
      <c r="D6236" s="195">
        <f t="shared" ca="1" si="489"/>
        <v>-0.94274563396438871</v>
      </c>
      <c r="E6236" s="195">
        <f t="shared" ca="1" si="485"/>
        <v>200.08332895022386</v>
      </c>
      <c r="F6236" s="195">
        <f t="shared" ca="1" si="486"/>
        <v>214.19547343413939</v>
      </c>
      <c r="G6236" s="195">
        <f t="shared" ca="1" si="487"/>
        <v>0</v>
      </c>
      <c r="H6236" s="195">
        <f t="shared" ca="1" si="488"/>
        <v>0</v>
      </c>
      <c r="O6236" s="154"/>
      <c r="P6236" s="154"/>
    </row>
    <row r="6237" spans="3:16" hidden="1" outlineLevel="2">
      <c r="C6237" s="179">
        <v>6213</v>
      </c>
      <c r="D6237" s="195">
        <f t="shared" ca="1" si="489"/>
        <v>0.35305571525870094</v>
      </c>
      <c r="E6237" s="195">
        <f t="shared" ca="1" si="485"/>
        <v>265.98550384608444</v>
      </c>
      <c r="F6237" s="195">
        <f t="shared" ca="1" si="486"/>
        <v>263.38188476331595</v>
      </c>
      <c r="G6237" s="195">
        <f t="shared" ca="1" si="487"/>
        <v>15.985503846084441</v>
      </c>
      <c r="H6237" s="195">
        <f t="shared" ca="1" si="488"/>
        <v>13.381884763315952</v>
      </c>
      <c r="O6237" s="154"/>
      <c r="P6237" s="154"/>
    </row>
    <row r="6238" spans="3:16" hidden="1" outlineLevel="2">
      <c r="C6238" s="179">
        <v>6214</v>
      </c>
      <c r="D6238" s="195">
        <f t="shared" ca="1" si="489"/>
        <v>0.93652304606933001</v>
      </c>
      <c r="E6238" s="195">
        <f t="shared" ca="1" si="485"/>
        <v>302.36616110614199</v>
      </c>
      <c r="F6238" s="195">
        <f t="shared" ca="1" si="486"/>
        <v>289.07440556862861</v>
      </c>
      <c r="G6238" s="195">
        <f t="shared" ca="1" si="487"/>
        <v>52.366161106141988</v>
      </c>
      <c r="H6238" s="195">
        <f t="shared" ca="1" si="488"/>
        <v>39.074405568628606</v>
      </c>
      <c r="O6238" s="154"/>
      <c r="P6238" s="154"/>
    </row>
    <row r="6239" spans="3:16" hidden="1" outlineLevel="2">
      <c r="C6239" s="179">
        <v>6215</v>
      </c>
      <c r="D6239" s="195">
        <f t="shared" ca="1" si="489"/>
        <v>-2.1406733895180867</v>
      </c>
      <c r="E6239" s="195">
        <f t="shared" ca="1" si="485"/>
        <v>153.78113690241935</v>
      </c>
      <c r="F6239" s="195">
        <f t="shared" ca="1" si="486"/>
        <v>176.93573206035873</v>
      </c>
      <c r="G6239" s="195">
        <f t="shared" ca="1" si="487"/>
        <v>0</v>
      </c>
      <c r="H6239" s="195">
        <f t="shared" ca="1" si="488"/>
        <v>0</v>
      </c>
      <c r="O6239" s="154"/>
      <c r="P6239" s="154"/>
    </row>
    <row r="6240" spans="3:16" hidden="1" outlineLevel="2">
      <c r="C6240" s="179">
        <v>6216</v>
      </c>
      <c r="D6240" s="195">
        <f t="shared" ca="1" si="489"/>
        <v>1.5591152218448883</v>
      </c>
      <c r="E6240" s="195">
        <f t="shared" ca="1" si="485"/>
        <v>346.69034556942376</v>
      </c>
      <c r="F6240" s="195">
        <f t="shared" ca="1" si="486"/>
        <v>319.25964468180393</v>
      </c>
      <c r="G6240" s="195">
        <f t="shared" ca="1" si="487"/>
        <v>96.690345569423755</v>
      </c>
      <c r="H6240" s="195">
        <f t="shared" ca="1" si="488"/>
        <v>69.259644681803934</v>
      </c>
      <c r="O6240" s="154"/>
      <c r="P6240" s="154"/>
    </row>
    <row r="6241" spans="3:16" hidden="1" outlineLevel="2">
      <c r="C6241" s="179">
        <v>6217</v>
      </c>
      <c r="D6241" s="195">
        <f t="shared" ca="1" si="489"/>
        <v>0.15438434247139607</v>
      </c>
      <c r="E6241" s="195">
        <f t="shared" ca="1" si="485"/>
        <v>254.62467367792982</v>
      </c>
      <c r="F6241" s="195">
        <f t="shared" ca="1" si="486"/>
        <v>255.16527161294553</v>
      </c>
      <c r="G6241" s="195">
        <f t="shared" ca="1" si="487"/>
        <v>4.6246736779298203</v>
      </c>
      <c r="H6241" s="195">
        <f t="shared" ca="1" si="488"/>
        <v>5.1652716129455314</v>
      </c>
      <c r="O6241" s="154"/>
      <c r="P6241" s="154"/>
    </row>
    <row r="6242" spans="3:16" hidden="1" outlineLevel="2">
      <c r="C6242" s="179">
        <v>6218</v>
      </c>
      <c r="D6242" s="195">
        <f t="shared" ca="1" si="489"/>
        <v>0.11473601675496116</v>
      </c>
      <c r="E6242" s="195">
        <f t="shared" ca="1" si="485"/>
        <v>252.41618014273712</v>
      </c>
      <c r="F6242" s="195">
        <f t="shared" ca="1" si="486"/>
        <v>253.55644469629524</v>
      </c>
      <c r="G6242" s="195">
        <f t="shared" ca="1" si="487"/>
        <v>2.4161801427371188</v>
      </c>
      <c r="H6242" s="195">
        <f t="shared" ca="1" si="488"/>
        <v>3.5564446962952445</v>
      </c>
      <c r="O6242" s="154"/>
      <c r="P6242" s="154"/>
    </row>
    <row r="6243" spans="3:16" hidden="1" outlineLevel="2">
      <c r="C6243" s="179">
        <v>6219</v>
      </c>
      <c r="D6243" s="195">
        <f t="shared" ca="1" si="489"/>
        <v>-0.7973134450387227</v>
      </c>
      <c r="E6243" s="195">
        <f t="shared" ca="1" si="485"/>
        <v>206.57998171914545</v>
      </c>
      <c r="F6243" s="195">
        <f t="shared" ca="1" si="486"/>
        <v>219.22299703662179</v>
      </c>
      <c r="G6243" s="195">
        <f t="shared" ca="1" si="487"/>
        <v>0</v>
      </c>
      <c r="H6243" s="195">
        <f t="shared" ca="1" si="488"/>
        <v>0</v>
      </c>
      <c r="O6243" s="154"/>
      <c r="P6243" s="154"/>
    </row>
    <row r="6244" spans="3:16" hidden="1" outlineLevel="2">
      <c r="C6244" s="179">
        <v>6220</v>
      </c>
      <c r="D6244" s="195">
        <f t="shared" ca="1" si="489"/>
        <v>2.0128068808935611</v>
      </c>
      <c r="E6244" s="195">
        <f t="shared" ca="1" si="485"/>
        <v>383.03071470517506</v>
      </c>
      <c r="F6244" s="195">
        <f t="shared" ca="1" si="486"/>
        <v>343.22321704618901</v>
      </c>
      <c r="G6244" s="195">
        <f t="shared" ca="1" si="487"/>
        <v>133.03071470517506</v>
      </c>
      <c r="H6244" s="195">
        <f t="shared" ca="1" si="488"/>
        <v>93.223217046189006</v>
      </c>
      <c r="O6244" s="154"/>
      <c r="P6244" s="154"/>
    </row>
    <row r="6245" spans="3:16" hidden="1" outlineLevel="2">
      <c r="C6245" s="179">
        <v>6221</v>
      </c>
      <c r="D6245" s="195">
        <f t="shared" ca="1" si="489"/>
        <v>1.8064467357193565</v>
      </c>
      <c r="E6245" s="195">
        <f t="shared" ca="1" si="485"/>
        <v>366.05171439701991</v>
      </c>
      <c r="F6245" s="195">
        <f t="shared" ca="1" si="486"/>
        <v>332.10822346006262</v>
      </c>
      <c r="G6245" s="195">
        <f t="shared" ca="1" si="487"/>
        <v>116.05171439701991</v>
      </c>
      <c r="H6245" s="195">
        <f t="shared" ca="1" si="488"/>
        <v>82.108223460062618</v>
      </c>
      <c r="O6245" s="154"/>
      <c r="P6245" s="154"/>
    </row>
    <row r="6246" spans="3:16" hidden="1" outlineLevel="2">
      <c r="C6246" s="179">
        <v>6222</v>
      </c>
      <c r="D6246" s="195">
        <f t="shared" ca="1" si="489"/>
        <v>0.41573971448595348</v>
      </c>
      <c r="E6246" s="195">
        <f t="shared" ca="1" si="485"/>
        <v>269.67417433216497</v>
      </c>
      <c r="F6246" s="195">
        <f t="shared" ca="1" si="486"/>
        <v>266.02886975457994</v>
      </c>
      <c r="G6246" s="195">
        <f t="shared" ca="1" si="487"/>
        <v>19.674174332164966</v>
      </c>
      <c r="H6246" s="195">
        <f t="shared" ca="1" si="488"/>
        <v>16.028869754579944</v>
      </c>
      <c r="O6246" s="154"/>
      <c r="P6246" s="154"/>
    </row>
    <row r="6247" spans="3:16" hidden="1" outlineLevel="2">
      <c r="C6247" s="179">
        <v>6223</v>
      </c>
      <c r="D6247" s="195">
        <f t="shared" ca="1" si="489"/>
        <v>0.36179078536787912</v>
      </c>
      <c r="E6247" s="195">
        <f t="shared" ca="1" si="485"/>
        <v>266.49648190796131</v>
      </c>
      <c r="F6247" s="195">
        <f t="shared" ca="1" si="486"/>
        <v>263.74915908056755</v>
      </c>
      <c r="G6247" s="195">
        <f t="shared" ca="1" si="487"/>
        <v>16.496481907961311</v>
      </c>
      <c r="H6247" s="195">
        <f t="shared" ca="1" si="488"/>
        <v>13.749159080567551</v>
      </c>
      <c r="O6247" s="154"/>
      <c r="P6247" s="154"/>
    </row>
    <row r="6248" spans="3:16" hidden="1" outlineLevel="2">
      <c r="C6248" s="179">
        <v>6224</v>
      </c>
      <c r="D6248" s="195">
        <f t="shared" ca="1" si="489"/>
        <v>-0.33109286433974239</v>
      </c>
      <c r="E6248" s="195">
        <f t="shared" ca="1" si="485"/>
        <v>228.86301438114057</v>
      </c>
      <c r="F6248" s="195">
        <f t="shared" ca="1" si="486"/>
        <v>236.14935856891572</v>
      </c>
      <c r="G6248" s="195">
        <f t="shared" ca="1" si="487"/>
        <v>0</v>
      </c>
      <c r="H6248" s="195">
        <f t="shared" ca="1" si="488"/>
        <v>0</v>
      </c>
      <c r="O6248" s="154"/>
      <c r="P6248" s="154"/>
    </row>
    <row r="6249" spans="3:16" hidden="1" outlineLevel="2">
      <c r="C6249" s="179">
        <v>6225</v>
      </c>
      <c r="D6249" s="195">
        <f t="shared" ca="1" si="489"/>
        <v>-0.12011150509341806</v>
      </c>
      <c r="E6249" s="195">
        <f t="shared" ca="1" si="485"/>
        <v>239.72191133485987</v>
      </c>
      <c r="F6249" s="195">
        <f t="shared" ca="1" si="486"/>
        <v>244.23278685827614</v>
      </c>
      <c r="G6249" s="195">
        <f t="shared" ca="1" si="487"/>
        <v>0</v>
      </c>
      <c r="H6249" s="195">
        <f t="shared" ca="1" si="488"/>
        <v>0</v>
      </c>
      <c r="O6249" s="154"/>
      <c r="P6249" s="154"/>
    </row>
    <row r="6250" spans="3:16" hidden="1" outlineLevel="2">
      <c r="C6250" s="179">
        <v>6226</v>
      </c>
      <c r="D6250" s="195">
        <f t="shared" ca="1" si="489"/>
        <v>2.1162697094326666E-2</v>
      </c>
      <c r="E6250" s="195">
        <f t="shared" ca="1" si="485"/>
        <v>247.2796067188898</v>
      </c>
      <c r="F6250" s="195">
        <f t="shared" ca="1" si="486"/>
        <v>249.79958574166432</v>
      </c>
      <c r="G6250" s="195">
        <f t="shared" ca="1" si="487"/>
        <v>0</v>
      </c>
      <c r="H6250" s="195">
        <f t="shared" ca="1" si="488"/>
        <v>0</v>
      </c>
      <c r="O6250" s="154"/>
      <c r="P6250" s="154"/>
    </row>
    <row r="6251" spans="3:16" hidden="1" outlineLevel="2">
      <c r="C6251" s="179">
        <v>6227</v>
      </c>
      <c r="D6251" s="195">
        <f t="shared" ca="1" si="489"/>
        <v>-1.3343407371369906</v>
      </c>
      <c r="E6251" s="195">
        <f t="shared" ca="1" si="485"/>
        <v>183.58804041542936</v>
      </c>
      <c r="F6251" s="195">
        <f t="shared" ca="1" si="486"/>
        <v>201.22402231358183</v>
      </c>
      <c r="G6251" s="195">
        <f t="shared" ca="1" si="487"/>
        <v>0</v>
      </c>
      <c r="H6251" s="195">
        <f t="shared" ca="1" si="488"/>
        <v>0</v>
      </c>
      <c r="O6251" s="154"/>
      <c r="P6251" s="154"/>
    </row>
    <row r="6252" spans="3:16" hidden="1" outlineLevel="2">
      <c r="C6252" s="179">
        <v>6228</v>
      </c>
      <c r="D6252" s="195">
        <f t="shared" ca="1" si="489"/>
        <v>-8.4935566386658154E-2</v>
      </c>
      <c r="E6252" s="195">
        <f t="shared" ca="1" si="485"/>
        <v>241.58182953560342</v>
      </c>
      <c r="F6252" s="195">
        <f t="shared" ca="1" si="486"/>
        <v>245.60715916811094</v>
      </c>
      <c r="G6252" s="195">
        <f t="shared" ca="1" si="487"/>
        <v>0</v>
      </c>
      <c r="H6252" s="195">
        <f t="shared" ca="1" si="488"/>
        <v>0</v>
      </c>
      <c r="O6252" s="154"/>
      <c r="P6252" s="154"/>
    </row>
    <row r="6253" spans="3:16" hidden="1" outlineLevel="2">
      <c r="C6253" s="179">
        <v>6229</v>
      </c>
      <c r="D6253" s="195">
        <f t="shared" ca="1" si="489"/>
        <v>-0.56405410923614818</v>
      </c>
      <c r="E6253" s="195">
        <f t="shared" ca="1" si="485"/>
        <v>217.44335801928722</v>
      </c>
      <c r="F6253" s="195">
        <f t="shared" ca="1" si="486"/>
        <v>227.53424361549435</v>
      </c>
      <c r="G6253" s="195">
        <f t="shared" ca="1" si="487"/>
        <v>0</v>
      </c>
      <c r="H6253" s="195">
        <f t="shared" ca="1" si="488"/>
        <v>0</v>
      </c>
      <c r="O6253" s="154"/>
      <c r="P6253" s="154"/>
    </row>
    <row r="6254" spans="3:16" hidden="1" outlineLevel="2">
      <c r="C6254" s="179">
        <v>6230</v>
      </c>
      <c r="D6254" s="195">
        <f t="shared" ca="1" si="489"/>
        <v>-1.2155838046437739</v>
      </c>
      <c r="E6254" s="195">
        <f t="shared" ca="1" si="485"/>
        <v>188.44140277181336</v>
      </c>
      <c r="F6254" s="195">
        <f t="shared" ca="1" si="486"/>
        <v>205.07255149407331</v>
      </c>
      <c r="G6254" s="195">
        <f t="shared" ca="1" si="487"/>
        <v>0</v>
      </c>
      <c r="H6254" s="195">
        <f t="shared" ca="1" si="488"/>
        <v>0</v>
      </c>
      <c r="O6254" s="154"/>
      <c r="P6254" s="154"/>
    </row>
    <row r="6255" spans="3:16" hidden="1" outlineLevel="2">
      <c r="C6255" s="179">
        <v>6231</v>
      </c>
      <c r="D6255" s="195">
        <f t="shared" ca="1" si="489"/>
        <v>0.12144886122439409</v>
      </c>
      <c r="E6255" s="195">
        <f t="shared" ca="1" si="485"/>
        <v>252.78874780574358</v>
      </c>
      <c r="F6255" s="195">
        <f t="shared" ca="1" si="486"/>
        <v>253.82811954651561</v>
      </c>
      <c r="G6255" s="195">
        <f t="shared" ca="1" si="487"/>
        <v>2.7887478057435828</v>
      </c>
      <c r="H6255" s="195">
        <f t="shared" ca="1" si="488"/>
        <v>3.8281195465156088</v>
      </c>
      <c r="O6255" s="154"/>
      <c r="P6255" s="154"/>
    </row>
    <row r="6256" spans="3:16" hidden="1" outlineLevel="2">
      <c r="C6256" s="179">
        <v>6232</v>
      </c>
      <c r="D6256" s="195">
        <f t="shared" ca="1" si="489"/>
        <v>-1.0250346153230061</v>
      </c>
      <c r="E6256" s="195">
        <f t="shared" ca="1" si="485"/>
        <v>196.49829301197687</v>
      </c>
      <c r="F6256" s="195">
        <f t="shared" ca="1" si="486"/>
        <v>211.40202820039352</v>
      </c>
      <c r="G6256" s="195">
        <f t="shared" ca="1" si="487"/>
        <v>0</v>
      </c>
      <c r="H6256" s="195">
        <f t="shared" ca="1" si="488"/>
        <v>0</v>
      </c>
      <c r="O6256" s="154"/>
      <c r="P6256" s="154"/>
    </row>
    <row r="6257" spans="3:16" hidden="1" outlineLevel="2">
      <c r="C6257" s="179">
        <v>6233</v>
      </c>
      <c r="D6257" s="195">
        <f t="shared" ca="1" si="489"/>
        <v>0.6372727212927296</v>
      </c>
      <c r="E6257" s="195">
        <f t="shared" ca="1" si="485"/>
        <v>283.12507063415154</v>
      </c>
      <c r="F6257" s="195">
        <f t="shared" ca="1" si="486"/>
        <v>275.5985971363869</v>
      </c>
      <c r="G6257" s="195">
        <f t="shared" ca="1" si="487"/>
        <v>33.125070634151541</v>
      </c>
      <c r="H6257" s="195">
        <f t="shared" ca="1" si="488"/>
        <v>25.5985971363869</v>
      </c>
      <c r="O6257" s="154"/>
      <c r="P6257" s="154"/>
    </row>
    <row r="6258" spans="3:16" hidden="1" outlineLevel="2">
      <c r="C6258" s="179">
        <v>6234</v>
      </c>
      <c r="D6258" s="195">
        <f t="shared" ca="1" si="489"/>
        <v>-2.4614339403094192</v>
      </c>
      <c r="E6258" s="195">
        <f t="shared" ca="1" si="485"/>
        <v>143.31632888201096</v>
      </c>
      <c r="F6258" s="195">
        <f t="shared" ca="1" si="486"/>
        <v>168.10964796302733</v>
      </c>
      <c r="G6258" s="195">
        <f t="shared" ca="1" si="487"/>
        <v>0</v>
      </c>
      <c r="H6258" s="195">
        <f t="shared" ca="1" si="488"/>
        <v>0</v>
      </c>
      <c r="O6258" s="154"/>
      <c r="P6258" s="154"/>
    </row>
    <row r="6259" spans="3:16" hidden="1" outlineLevel="2">
      <c r="C6259" s="179">
        <v>6235</v>
      </c>
      <c r="D6259" s="195">
        <f t="shared" ca="1" si="489"/>
        <v>-0.68126581175599543</v>
      </c>
      <c r="E6259" s="195">
        <f t="shared" ca="1" si="485"/>
        <v>211.91497730087579</v>
      </c>
      <c r="F6259" s="195">
        <f t="shared" ca="1" si="486"/>
        <v>223.31922614580569</v>
      </c>
      <c r="G6259" s="195">
        <f t="shared" ca="1" si="487"/>
        <v>0</v>
      </c>
      <c r="H6259" s="195">
        <f t="shared" ca="1" si="488"/>
        <v>0</v>
      </c>
      <c r="O6259" s="154"/>
      <c r="P6259" s="154"/>
    </row>
    <row r="6260" spans="3:16" hidden="1" outlineLevel="2">
      <c r="C6260" s="179">
        <v>6236</v>
      </c>
      <c r="D6260" s="195">
        <f t="shared" ca="1" si="489"/>
        <v>-1.2449563359222884</v>
      </c>
      <c r="E6260" s="195">
        <f t="shared" ca="1" si="485"/>
        <v>187.22919198804806</v>
      </c>
      <c r="F6260" s="195">
        <f t="shared" ca="1" si="486"/>
        <v>204.11388521393067</v>
      </c>
      <c r="G6260" s="195">
        <f t="shared" ca="1" si="487"/>
        <v>0</v>
      </c>
      <c r="H6260" s="195">
        <f t="shared" ca="1" si="488"/>
        <v>0</v>
      </c>
      <c r="O6260" s="154"/>
      <c r="P6260" s="154"/>
    </row>
    <row r="6261" spans="3:16" hidden="1" outlineLevel="2">
      <c r="C6261" s="179">
        <v>6237</v>
      </c>
      <c r="D6261" s="195">
        <f t="shared" ca="1" si="489"/>
        <v>0.67183323638501669</v>
      </c>
      <c r="E6261" s="195">
        <f t="shared" ca="1" si="485"/>
        <v>285.28316062907993</v>
      </c>
      <c r="F6261" s="195">
        <f t="shared" ca="1" si="486"/>
        <v>277.12226604725782</v>
      </c>
      <c r="G6261" s="195">
        <f t="shared" ca="1" si="487"/>
        <v>35.28316062907993</v>
      </c>
      <c r="H6261" s="195">
        <f t="shared" ca="1" si="488"/>
        <v>27.122266047257824</v>
      </c>
      <c r="O6261" s="154"/>
      <c r="P6261" s="154"/>
    </row>
    <row r="6262" spans="3:16" hidden="1" outlineLevel="2">
      <c r="C6262" s="179">
        <v>6238</v>
      </c>
      <c r="D6262" s="195">
        <f t="shared" ca="1" si="489"/>
        <v>-0.1924628662510024</v>
      </c>
      <c r="E6262" s="195">
        <f t="shared" ca="1" si="485"/>
        <v>235.94124675550688</v>
      </c>
      <c r="F6262" s="195">
        <f t="shared" ca="1" si="486"/>
        <v>241.43004952551803</v>
      </c>
      <c r="G6262" s="195">
        <f t="shared" ca="1" si="487"/>
        <v>0</v>
      </c>
      <c r="H6262" s="195">
        <f t="shared" ca="1" si="488"/>
        <v>0</v>
      </c>
      <c r="O6262" s="154"/>
      <c r="P6262" s="154"/>
    </row>
    <row r="6263" spans="3:16" hidden="1" outlineLevel="2">
      <c r="C6263" s="179">
        <v>6239</v>
      </c>
      <c r="D6263" s="195">
        <f t="shared" ca="1" si="489"/>
        <v>1.2042289304048417</v>
      </c>
      <c r="E6263" s="195">
        <f t="shared" ca="1" si="485"/>
        <v>320.68454680295775</v>
      </c>
      <c r="F6263" s="195">
        <f t="shared" ca="1" si="486"/>
        <v>301.68715560032842</v>
      </c>
      <c r="G6263" s="195">
        <f t="shared" ca="1" si="487"/>
        <v>70.684546802957755</v>
      </c>
      <c r="H6263" s="195">
        <f t="shared" ca="1" si="488"/>
        <v>51.687155600328424</v>
      </c>
      <c r="O6263" s="154"/>
      <c r="P6263" s="154"/>
    </row>
    <row r="6264" spans="3:16" hidden="1" outlineLevel="2">
      <c r="C6264" s="179">
        <v>6240</v>
      </c>
      <c r="D6264" s="195">
        <f t="shared" ca="1" si="489"/>
        <v>2.001067954320205</v>
      </c>
      <c r="E6264" s="195">
        <f t="shared" ca="1" si="485"/>
        <v>382.04406474150471</v>
      </c>
      <c r="F6264" s="195">
        <f t="shared" ca="1" si="486"/>
        <v>342.58107057986336</v>
      </c>
      <c r="G6264" s="195">
        <f t="shared" ca="1" si="487"/>
        <v>132.04406474150471</v>
      </c>
      <c r="H6264" s="195">
        <f t="shared" ca="1" si="488"/>
        <v>92.581070579863365</v>
      </c>
      <c r="O6264" s="154"/>
      <c r="P6264" s="154"/>
    </row>
    <row r="6265" spans="3:16" hidden="1" outlineLevel="2">
      <c r="C6265" s="179">
        <v>6241</v>
      </c>
      <c r="D6265" s="195">
        <f t="shared" ca="1" si="489"/>
        <v>-0.5383261589024273</v>
      </c>
      <c r="E6265" s="195">
        <f t="shared" ca="1" si="485"/>
        <v>218.67601000425526</v>
      </c>
      <c r="F6265" s="195">
        <f t="shared" ca="1" si="486"/>
        <v>228.47003520722322</v>
      </c>
      <c r="G6265" s="195">
        <f t="shared" ca="1" si="487"/>
        <v>0</v>
      </c>
      <c r="H6265" s="195">
        <f t="shared" ca="1" si="488"/>
        <v>0</v>
      </c>
      <c r="O6265" s="154"/>
      <c r="P6265" s="154"/>
    </row>
    <row r="6266" spans="3:16" hidden="1" outlineLevel="2">
      <c r="C6266" s="179">
        <v>6242</v>
      </c>
      <c r="D6266" s="195">
        <f t="shared" ca="1" si="489"/>
        <v>8.764472847568297E-2</v>
      </c>
      <c r="E6266" s="195">
        <f t="shared" ca="1" si="485"/>
        <v>250.9181656513733</v>
      </c>
      <c r="F6266" s="195">
        <f t="shared" ca="1" si="486"/>
        <v>252.46298742127033</v>
      </c>
      <c r="G6266" s="195">
        <f t="shared" ca="1" si="487"/>
        <v>0.91816565137330031</v>
      </c>
      <c r="H6266" s="195">
        <f t="shared" ca="1" si="488"/>
        <v>2.4629874212703271</v>
      </c>
      <c r="O6266" s="154"/>
      <c r="P6266" s="154"/>
    </row>
    <row r="6267" spans="3:16" hidden="1" outlineLevel="2">
      <c r="C6267" s="179">
        <v>6243</v>
      </c>
      <c r="D6267" s="195">
        <f t="shared" ca="1" si="489"/>
        <v>-0.64130628576047821</v>
      </c>
      <c r="E6267" s="195">
        <f t="shared" ca="1" si="485"/>
        <v>213.78372615231359</v>
      </c>
      <c r="F6267" s="195">
        <f t="shared" ca="1" si="486"/>
        <v>224.74735387417979</v>
      </c>
      <c r="G6267" s="195">
        <f t="shared" ca="1" si="487"/>
        <v>0</v>
      </c>
      <c r="H6267" s="195">
        <f t="shared" ca="1" si="488"/>
        <v>0</v>
      </c>
      <c r="O6267" s="154"/>
      <c r="P6267" s="154"/>
    </row>
    <row r="6268" spans="3:16" hidden="1" outlineLevel="2">
      <c r="C6268" s="179">
        <v>6244</v>
      </c>
      <c r="D6268" s="195">
        <f t="shared" ca="1" si="489"/>
        <v>-3.0372221164464324</v>
      </c>
      <c r="E6268" s="195">
        <f t="shared" ca="1" si="485"/>
        <v>126.28541978629069</v>
      </c>
      <c r="F6268" s="195">
        <f t="shared" ca="1" si="486"/>
        <v>153.35605400791948</v>
      </c>
      <c r="G6268" s="195">
        <f t="shared" ca="1" si="487"/>
        <v>0</v>
      </c>
      <c r="H6268" s="195">
        <f t="shared" ca="1" si="488"/>
        <v>0</v>
      </c>
      <c r="O6268" s="154"/>
      <c r="P6268" s="154"/>
    </row>
    <row r="6269" spans="3:16" hidden="1" outlineLevel="2">
      <c r="C6269" s="179">
        <v>6245</v>
      </c>
      <c r="D6269" s="195">
        <f t="shared" ca="1" si="489"/>
        <v>-0.3265231544677823</v>
      </c>
      <c r="E6269" s="195">
        <f t="shared" ca="1" si="485"/>
        <v>229.09291670042063</v>
      </c>
      <c r="F6269" s="195">
        <f t="shared" ca="1" si="486"/>
        <v>236.3215729219186</v>
      </c>
      <c r="G6269" s="195">
        <f t="shared" ca="1" si="487"/>
        <v>0</v>
      </c>
      <c r="H6269" s="195">
        <f t="shared" ca="1" si="488"/>
        <v>0</v>
      </c>
      <c r="O6269" s="154"/>
      <c r="P6269" s="154"/>
    </row>
    <row r="6270" spans="3:16" hidden="1" outlineLevel="2">
      <c r="C6270" s="179">
        <v>6246</v>
      </c>
      <c r="D6270" s="195">
        <f t="shared" ca="1" si="489"/>
        <v>-0.87600608329027452</v>
      </c>
      <c r="E6270" s="195">
        <f t="shared" ca="1" si="485"/>
        <v>203.03891311053346</v>
      </c>
      <c r="F6270" s="195">
        <f t="shared" ca="1" si="486"/>
        <v>216.48815203863353</v>
      </c>
      <c r="G6270" s="195">
        <f t="shared" ca="1" si="487"/>
        <v>0</v>
      </c>
      <c r="H6270" s="195">
        <f t="shared" ca="1" si="488"/>
        <v>0</v>
      </c>
      <c r="O6270" s="154"/>
      <c r="P6270" s="154"/>
    </row>
    <row r="6271" spans="3:16" hidden="1" outlineLevel="2">
      <c r="C6271" s="179">
        <v>6247</v>
      </c>
      <c r="D6271" s="195">
        <f t="shared" ca="1" si="489"/>
        <v>0.84368830916861404</v>
      </c>
      <c r="E6271" s="195">
        <f t="shared" ca="1" si="485"/>
        <v>296.26119737463978</v>
      </c>
      <c r="F6271" s="195">
        <f t="shared" ca="1" si="486"/>
        <v>284.8248464649123</v>
      </c>
      <c r="G6271" s="195">
        <f t="shared" ca="1" si="487"/>
        <v>46.261197374639778</v>
      </c>
      <c r="H6271" s="195">
        <f t="shared" ca="1" si="488"/>
        <v>34.824846464912298</v>
      </c>
      <c r="O6271" s="154"/>
      <c r="P6271" s="154"/>
    </row>
    <row r="6272" spans="3:16" hidden="1" outlineLevel="2">
      <c r="C6272" s="179">
        <v>6248</v>
      </c>
      <c r="D6272" s="195">
        <f t="shared" ca="1" si="489"/>
        <v>-0.74086718242628546</v>
      </c>
      <c r="E6272" s="195">
        <f t="shared" ca="1" si="485"/>
        <v>209.15796660529676</v>
      </c>
      <c r="F6272" s="195">
        <f t="shared" ca="1" si="486"/>
        <v>221.20595615362441</v>
      </c>
      <c r="G6272" s="195">
        <f t="shared" ca="1" si="487"/>
        <v>0</v>
      </c>
      <c r="H6272" s="195">
        <f t="shared" ca="1" si="488"/>
        <v>0</v>
      </c>
      <c r="O6272" s="154"/>
      <c r="P6272" s="154"/>
    </row>
    <row r="6273" spans="3:16" hidden="1" outlineLevel="2">
      <c r="C6273" s="179">
        <v>6249</v>
      </c>
      <c r="D6273" s="195">
        <f t="shared" ca="1" si="489"/>
        <v>-0.55417890554807459</v>
      </c>
      <c r="E6273" s="195">
        <f t="shared" ca="1" si="485"/>
        <v>217.91566516362911</v>
      </c>
      <c r="F6273" s="195">
        <f t="shared" ca="1" si="486"/>
        <v>227.89297601121243</v>
      </c>
      <c r="G6273" s="195">
        <f t="shared" ca="1" si="487"/>
        <v>0</v>
      </c>
      <c r="H6273" s="195">
        <f t="shared" ca="1" si="488"/>
        <v>0</v>
      </c>
      <c r="O6273" s="154"/>
      <c r="P6273" s="154"/>
    </row>
    <row r="6274" spans="3:16" hidden="1" outlineLevel="2">
      <c r="C6274" s="179">
        <v>6250</v>
      </c>
      <c r="D6274" s="195">
        <f t="shared" ca="1" si="489"/>
        <v>-0.6690795924354167</v>
      </c>
      <c r="E6274" s="195">
        <f t="shared" ca="1" si="485"/>
        <v>212.48314069978559</v>
      </c>
      <c r="F6274" s="195">
        <f t="shared" ca="1" si="486"/>
        <v>223.75378935204404</v>
      </c>
      <c r="G6274" s="195">
        <f t="shared" ca="1" si="487"/>
        <v>0</v>
      </c>
      <c r="H6274" s="195">
        <f t="shared" ca="1" si="488"/>
        <v>0</v>
      </c>
      <c r="O6274" s="154"/>
      <c r="P6274" s="154"/>
    </row>
    <row r="6275" spans="3:16" hidden="1" outlineLevel="2">
      <c r="C6275" s="179">
        <v>6251</v>
      </c>
      <c r="D6275" s="195">
        <f t="shared" ca="1" si="489"/>
        <v>7.407508223429321E-2</v>
      </c>
      <c r="E6275" s="195">
        <f t="shared" ca="1" si="485"/>
        <v>250.17117624523149</v>
      </c>
      <c r="F6275" s="195">
        <f t="shared" ca="1" si="486"/>
        <v>251.91706378304443</v>
      </c>
      <c r="G6275" s="195">
        <f t="shared" ca="1" si="487"/>
        <v>0.17117624523149289</v>
      </c>
      <c r="H6275" s="195">
        <f t="shared" ca="1" si="488"/>
        <v>1.9170637830444264</v>
      </c>
      <c r="O6275" s="154"/>
      <c r="P6275" s="154"/>
    </row>
    <row r="6276" spans="3:16" hidden="1" outlineLevel="2">
      <c r="C6276" s="179">
        <v>6252</v>
      </c>
      <c r="D6276" s="195">
        <f t="shared" ca="1" si="489"/>
        <v>-0.64335019620887002</v>
      </c>
      <c r="E6276" s="195">
        <f t="shared" ca="1" si="485"/>
        <v>213.68774188320361</v>
      </c>
      <c r="F6276" s="195">
        <f t="shared" ca="1" si="486"/>
        <v>224.6740847015725</v>
      </c>
      <c r="G6276" s="195">
        <f t="shared" ca="1" si="487"/>
        <v>0</v>
      </c>
      <c r="H6276" s="195">
        <f t="shared" ca="1" si="488"/>
        <v>0</v>
      </c>
      <c r="O6276" s="154"/>
      <c r="P6276" s="154"/>
    </row>
    <row r="6277" spans="3:16" hidden="1" outlineLevel="2">
      <c r="C6277" s="179">
        <v>6253</v>
      </c>
      <c r="D6277" s="195">
        <f t="shared" ca="1" si="489"/>
        <v>-1.5891345705343705</v>
      </c>
      <c r="E6277" s="195">
        <f t="shared" ca="1" si="485"/>
        <v>173.59276656686004</v>
      </c>
      <c r="F6277" s="195">
        <f t="shared" ca="1" si="486"/>
        <v>193.20894033240654</v>
      </c>
      <c r="G6277" s="195">
        <f t="shared" ca="1" si="487"/>
        <v>0</v>
      </c>
      <c r="H6277" s="195">
        <f t="shared" ca="1" si="488"/>
        <v>0</v>
      </c>
      <c r="O6277" s="154"/>
      <c r="P6277" s="154"/>
    </row>
    <row r="6278" spans="3:16" hidden="1" outlineLevel="2">
      <c r="C6278" s="179">
        <v>6254</v>
      </c>
      <c r="D6278" s="195">
        <f t="shared" ca="1" si="489"/>
        <v>0.75632696355476703</v>
      </c>
      <c r="E6278" s="195">
        <f t="shared" ca="1" si="485"/>
        <v>290.62879390611681</v>
      </c>
      <c r="F6278" s="195">
        <f t="shared" ca="1" si="486"/>
        <v>280.88290602810622</v>
      </c>
      <c r="G6278" s="195">
        <f t="shared" ca="1" si="487"/>
        <v>40.628793906116812</v>
      </c>
      <c r="H6278" s="195">
        <f t="shared" ca="1" si="488"/>
        <v>30.88290602810622</v>
      </c>
      <c r="O6278" s="154"/>
      <c r="P6278" s="154"/>
    </row>
    <row r="6279" spans="3:16" hidden="1" outlineLevel="2">
      <c r="C6279" s="179">
        <v>6255</v>
      </c>
      <c r="D6279" s="195">
        <f t="shared" ca="1" si="489"/>
        <v>-6.6751381128579756E-2</v>
      </c>
      <c r="E6279" s="195">
        <f t="shared" ca="1" si="485"/>
        <v>242.54896442381605</v>
      </c>
      <c r="F6279" s="195">
        <f t="shared" ca="1" si="486"/>
        <v>246.32067000983534</v>
      </c>
      <c r="G6279" s="195">
        <f t="shared" ca="1" si="487"/>
        <v>0</v>
      </c>
      <c r="H6279" s="195">
        <f t="shared" ca="1" si="488"/>
        <v>0</v>
      </c>
      <c r="O6279" s="154"/>
      <c r="P6279" s="154"/>
    </row>
    <row r="6280" spans="3:16" hidden="1" outlineLevel="2">
      <c r="C6280" s="179">
        <v>6256</v>
      </c>
      <c r="D6280" s="195">
        <f t="shared" ca="1" si="489"/>
        <v>-0.45563818580309468</v>
      </c>
      <c r="E6280" s="195">
        <f t="shared" ca="1" si="485"/>
        <v>222.6851906618528</v>
      </c>
      <c r="F6280" s="195">
        <f t="shared" ca="1" si="486"/>
        <v>231.50375015987538</v>
      </c>
      <c r="G6280" s="195">
        <f t="shared" ca="1" si="487"/>
        <v>0</v>
      </c>
      <c r="H6280" s="195">
        <f t="shared" ca="1" si="488"/>
        <v>0</v>
      </c>
      <c r="O6280" s="154"/>
      <c r="P6280" s="154"/>
    </row>
    <row r="6281" spans="3:16" hidden="1" outlineLevel="2">
      <c r="C6281" s="179">
        <v>6257</v>
      </c>
      <c r="D6281" s="195">
        <f t="shared" ca="1" si="489"/>
        <v>0.4839145202339834</v>
      </c>
      <c r="E6281" s="195">
        <f t="shared" ca="1" si="485"/>
        <v>273.7440492360459</v>
      </c>
      <c r="F6281" s="195">
        <f t="shared" ca="1" si="486"/>
        <v>268.93792585951604</v>
      </c>
      <c r="G6281" s="195">
        <f t="shared" ca="1" si="487"/>
        <v>23.744049236045896</v>
      </c>
      <c r="H6281" s="195">
        <f t="shared" ca="1" si="488"/>
        <v>18.937925859516042</v>
      </c>
      <c r="O6281" s="154"/>
      <c r="P6281" s="154"/>
    </row>
    <row r="6282" spans="3:16" hidden="1" outlineLevel="2">
      <c r="C6282" s="179">
        <v>6258</v>
      </c>
      <c r="D6282" s="195">
        <f t="shared" ca="1" si="489"/>
        <v>1.2490948046317834</v>
      </c>
      <c r="E6282" s="195">
        <f t="shared" ca="1" si="485"/>
        <v>323.8614031318337</v>
      </c>
      <c r="F6282" s="195">
        <f t="shared" ca="1" si="486"/>
        <v>303.85417957679158</v>
      </c>
      <c r="G6282" s="195">
        <f t="shared" ca="1" si="487"/>
        <v>73.861403131833697</v>
      </c>
      <c r="H6282" s="195">
        <f t="shared" ca="1" si="488"/>
        <v>53.85417957679158</v>
      </c>
      <c r="O6282" s="154"/>
      <c r="P6282" s="154"/>
    </row>
    <row r="6283" spans="3:16" hidden="1" outlineLevel="2">
      <c r="C6283" s="179">
        <v>6259</v>
      </c>
      <c r="D6283" s="195">
        <f t="shared" ca="1" si="489"/>
        <v>9.0062972681038703E-2</v>
      </c>
      <c r="E6283" s="195">
        <f t="shared" ca="1" si="485"/>
        <v>251.05152046894511</v>
      </c>
      <c r="F6283" s="195">
        <f t="shared" ca="1" si="486"/>
        <v>252.56040050310372</v>
      </c>
      <c r="G6283" s="195">
        <f t="shared" ca="1" si="487"/>
        <v>1.0515204689451139</v>
      </c>
      <c r="H6283" s="195">
        <f t="shared" ca="1" si="488"/>
        <v>2.5604005031037218</v>
      </c>
      <c r="O6283" s="154"/>
      <c r="P6283" s="154"/>
    </row>
    <row r="6284" spans="3:16" hidden="1" outlineLevel="2">
      <c r="C6284" s="179">
        <v>6260</v>
      </c>
      <c r="D6284" s="195">
        <f t="shared" ca="1" si="489"/>
        <v>0.35461912859370981</v>
      </c>
      <c r="E6284" s="195">
        <f t="shared" ca="1" si="485"/>
        <v>266.07688727349768</v>
      </c>
      <c r="F6284" s="195">
        <f t="shared" ca="1" si="486"/>
        <v>263.44758236410217</v>
      </c>
      <c r="G6284" s="195">
        <f t="shared" ca="1" si="487"/>
        <v>16.076887273497675</v>
      </c>
      <c r="H6284" s="195">
        <f t="shared" ca="1" si="488"/>
        <v>13.447582364102175</v>
      </c>
      <c r="O6284" s="154"/>
      <c r="P6284" s="154"/>
    </row>
    <row r="6285" spans="3:16" hidden="1" outlineLevel="2">
      <c r="C6285" s="179">
        <v>6261</v>
      </c>
      <c r="D6285" s="195">
        <f t="shared" ca="1" si="489"/>
        <v>-0.55794523676181207</v>
      </c>
      <c r="E6285" s="195">
        <f t="shared" ca="1" si="485"/>
        <v>217.73540973715123</v>
      </c>
      <c r="F6285" s="195">
        <f t="shared" ca="1" si="486"/>
        <v>227.75609140088156</v>
      </c>
      <c r="G6285" s="195">
        <f t="shared" ca="1" si="487"/>
        <v>0</v>
      </c>
      <c r="H6285" s="195">
        <f t="shared" ca="1" si="488"/>
        <v>0</v>
      </c>
      <c r="O6285" s="154"/>
      <c r="P6285" s="154"/>
    </row>
    <row r="6286" spans="3:16" hidden="1" outlineLevel="2">
      <c r="C6286" s="179">
        <v>6262</v>
      </c>
      <c r="D6286" s="195">
        <f t="shared" ca="1" si="489"/>
        <v>-1.5780608273204924</v>
      </c>
      <c r="E6286" s="195">
        <f t="shared" ca="1" si="485"/>
        <v>174.01564504670588</v>
      </c>
      <c r="F6286" s="195">
        <f t="shared" ca="1" si="486"/>
        <v>193.55055850581249</v>
      </c>
      <c r="G6286" s="195">
        <f t="shared" ca="1" si="487"/>
        <v>0</v>
      </c>
      <c r="H6286" s="195">
        <f t="shared" ca="1" si="488"/>
        <v>0</v>
      </c>
      <c r="O6286" s="154"/>
      <c r="P6286" s="154"/>
    </row>
    <row r="6287" spans="3:16" hidden="1" outlineLevel="2">
      <c r="C6287" s="179">
        <v>6263</v>
      </c>
      <c r="D6287" s="195">
        <f t="shared" ca="1" si="489"/>
        <v>-0.77936311341535247</v>
      </c>
      <c r="E6287" s="195">
        <f t="shared" ca="1" si="485"/>
        <v>207.39633564073026</v>
      </c>
      <c r="F6287" s="195">
        <f t="shared" ca="1" si="486"/>
        <v>219.85165756000987</v>
      </c>
      <c r="G6287" s="195">
        <f t="shared" ca="1" si="487"/>
        <v>0</v>
      </c>
      <c r="H6287" s="195">
        <f t="shared" ca="1" si="488"/>
        <v>0</v>
      </c>
      <c r="O6287" s="154"/>
      <c r="P6287" s="154"/>
    </row>
    <row r="6288" spans="3:16" hidden="1" outlineLevel="2">
      <c r="C6288" s="179">
        <v>6264</v>
      </c>
      <c r="D6288" s="195">
        <f t="shared" ca="1" si="489"/>
        <v>-0.64044514454032486</v>
      </c>
      <c r="E6288" s="195">
        <f t="shared" ca="1" si="485"/>
        <v>213.82417919338678</v>
      </c>
      <c r="F6288" s="195">
        <f t="shared" ca="1" si="486"/>
        <v>224.77823082697137</v>
      </c>
      <c r="G6288" s="195">
        <f t="shared" ca="1" si="487"/>
        <v>0</v>
      </c>
      <c r="H6288" s="195">
        <f t="shared" ca="1" si="488"/>
        <v>0</v>
      </c>
      <c r="O6288" s="154"/>
      <c r="P6288" s="154"/>
    </row>
    <row r="6289" spans="3:16" hidden="1" outlineLevel="2">
      <c r="C6289" s="179">
        <v>6265</v>
      </c>
      <c r="D6289" s="195">
        <f t="shared" ca="1" si="489"/>
        <v>-1.1798169054363319</v>
      </c>
      <c r="E6289" s="195">
        <f t="shared" ca="1" si="485"/>
        <v>189.92811278972221</v>
      </c>
      <c r="F6289" s="195">
        <f t="shared" ca="1" si="486"/>
        <v>206.24600004280413</v>
      </c>
      <c r="G6289" s="195">
        <f t="shared" ca="1" si="487"/>
        <v>0</v>
      </c>
      <c r="H6289" s="195">
        <f t="shared" ca="1" si="488"/>
        <v>0</v>
      </c>
      <c r="O6289" s="154"/>
      <c r="P6289" s="154"/>
    </row>
    <row r="6290" spans="3:16" hidden="1" outlineLevel="2">
      <c r="C6290" s="179">
        <v>6266</v>
      </c>
      <c r="D6290" s="195">
        <f t="shared" ca="1" si="489"/>
        <v>0.85887084021002624</v>
      </c>
      <c r="E6290" s="195">
        <f t="shared" ca="1" si="485"/>
        <v>297.25112761239149</v>
      </c>
      <c r="F6290" s="195">
        <f t="shared" ca="1" si="486"/>
        <v>285.51553735964063</v>
      </c>
      <c r="G6290" s="195">
        <f t="shared" ca="1" si="487"/>
        <v>47.251127612391485</v>
      </c>
      <c r="H6290" s="195">
        <f t="shared" ca="1" si="488"/>
        <v>35.515537359640632</v>
      </c>
      <c r="O6290" s="154"/>
      <c r="P6290" s="154"/>
    </row>
    <row r="6291" spans="3:16" hidden="1" outlineLevel="2">
      <c r="C6291" s="179">
        <v>6267</v>
      </c>
      <c r="D6291" s="195">
        <f t="shared" ca="1" si="489"/>
        <v>5.9124722528525228E-2</v>
      </c>
      <c r="E6291" s="195">
        <f t="shared" ca="1" si="485"/>
        <v>249.35075502482789</v>
      </c>
      <c r="F6291" s="195">
        <f t="shared" ca="1" si="486"/>
        <v>251.31695902077854</v>
      </c>
      <c r="G6291" s="195">
        <f t="shared" ca="1" si="487"/>
        <v>0</v>
      </c>
      <c r="H6291" s="195">
        <f t="shared" ca="1" si="488"/>
        <v>1.3169590207785404</v>
      </c>
      <c r="O6291" s="154"/>
      <c r="P6291" s="154"/>
    </row>
    <row r="6292" spans="3:16" hidden="1" outlineLevel="2">
      <c r="C6292" s="179">
        <v>6268</v>
      </c>
      <c r="D6292" s="195">
        <f t="shared" ca="1" si="489"/>
        <v>0.18250711478691758</v>
      </c>
      <c r="E6292" s="195">
        <f t="shared" ca="1" si="485"/>
        <v>256.20287401489367</v>
      </c>
      <c r="F6292" s="195">
        <f t="shared" ca="1" si="486"/>
        <v>256.31260570460603</v>
      </c>
      <c r="G6292" s="195">
        <f t="shared" ca="1" si="487"/>
        <v>6.2028740148936663</v>
      </c>
      <c r="H6292" s="195">
        <f t="shared" ca="1" si="488"/>
        <v>6.3126057046060282</v>
      </c>
      <c r="O6292" s="154"/>
      <c r="P6292" s="154"/>
    </row>
    <row r="6293" spans="3:16" hidden="1" outlineLevel="2">
      <c r="C6293" s="179">
        <v>6269</v>
      </c>
      <c r="D6293" s="195">
        <f t="shared" ca="1" si="489"/>
        <v>-1.2334452337027113</v>
      </c>
      <c r="E6293" s="195">
        <f t="shared" ca="1" si="485"/>
        <v>187.7033257268518</v>
      </c>
      <c r="F6293" s="195">
        <f t="shared" ca="1" si="486"/>
        <v>204.48905159504508</v>
      </c>
      <c r="G6293" s="195">
        <f t="shared" ca="1" si="487"/>
        <v>0</v>
      </c>
      <c r="H6293" s="195">
        <f t="shared" ca="1" si="488"/>
        <v>0</v>
      </c>
      <c r="O6293" s="154"/>
      <c r="P6293" s="154"/>
    </row>
    <row r="6294" spans="3:16" hidden="1" outlineLevel="2">
      <c r="C6294" s="179">
        <v>6270</v>
      </c>
      <c r="D6294" s="195">
        <f t="shared" ca="1" si="489"/>
        <v>-1.0009192832515492</v>
      </c>
      <c r="E6294" s="195">
        <f t="shared" ca="1" si="485"/>
        <v>197.54220566999371</v>
      </c>
      <c r="F6294" s="195">
        <f t="shared" ca="1" si="486"/>
        <v>212.21687071406842</v>
      </c>
      <c r="G6294" s="195">
        <f t="shared" ca="1" si="487"/>
        <v>0</v>
      </c>
      <c r="H6294" s="195">
        <f t="shared" ca="1" si="488"/>
        <v>0</v>
      </c>
      <c r="O6294" s="154"/>
      <c r="P6294" s="154"/>
    </row>
    <row r="6295" spans="3:16" hidden="1" outlineLevel="2">
      <c r="C6295" s="179">
        <v>6271</v>
      </c>
      <c r="D6295" s="195">
        <f t="shared" ca="1" si="489"/>
        <v>-0.27618555654919497</v>
      </c>
      <c r="E6295" s="195">
        <f t="shared" ca="1" si="485"/>
        <v>231.64073862783647</v>
      </c>
      <c r="F6295" s="195">
        <f t="shared" ca="1" si="486"/>
        <v>238.22693011219388</v>
      </c>
      <c r="G6295" s="195">
        <f t="shared" ca="1" si="487"/>
        <v>0</v>
      </c>
      <c r="H6295" s="195">
        <f t="shared" ca="1" si="488"/>
        <v>0</v>
      </c>
      <c r="O6295" s="154"/>
      <c r="P6295" s="154"/>
    </row>
    <row r="6296" spans="3:16" hidden="1" outlineLevel="2">
      <c r="C6296" s="179">
        <v>6272</v>
      </c>
      <c r="D6296" s="195">
        <f t="shared" ca="1" si="489"/>
        <v>0.23947143356380612</v>
      </c>
      <c r="E6296" s="195">
        <f t="shared" ca="1" si="485"/>
        <v>259.42964849671347</v>
      </c>
      <c r="F6296" s="195">
        <f t="shared" ca="1" si="486"/>
        <v>258.65243031464178</v>
      </c>
      <c r="G6296" s="195">
        <f t="shared" ca="1" si="487"/>
        <v>9.4296484967134688</v>
      </c>
      <c r="H6296" s="195">
        <f t="shared" ca="1" si="488"/>
        <v>8.6524303146417765</v>
      </c>
      <c r="O6296" s="154"/>
      <c r="P6296" s="154"/>
    </row>
    <row r="6297" spans="3:16" hidden="1" outlineLevel="2">
      <c r="C6297" s="179">
        <v>6273</v>
      </c>
      <c r="D6297" s="195">
        <f t="shared" ca="1" si="489"/>
        <v>0.95706038832896745</v>
      </c>
      <c r="E6297" s="195">
        <f t="shared" ref="E6297:E6360" ca="1" si="490">$H$9 * EXP(($H$17 - $H$18 - ($H$11^2)/2)*$H$14 + $H$11*SQRT($H$14)*D6297)</f>
        <v>303.7336339611802</v>
      </c>
      <c r="F6297" s="195">
        <f t="shared" ref="F6297:F6360" ca="1" si="491">$H$9 * EXP(($H$17 - $H$18 - ($H$12^2)/2)*$H$14 + $H$12*SQRT($H$14)*D6297)</f>
        <v>290.02304494408969</v>
      </c>
      <c r="G6297" s="195">
        <f t="shared" ref="G6297:G6360" ca="1" si="492">MAX(E6297-$H$16, 0)</f>
        <v>53.733633961180203</v>
      </c>
      <c r="H6297" s="195">
        <f t="shared" ref="H6297:H6360" ca="1" si="493">MAX(F6297-$H$16, 0)</f>
        <v>40.02304494408969</v>
      </c>
      <c r="O6297" s="154"/>
      <c r="P6297" s="154"/>
    </row>
    <row r="6298" spans="3:16" hidden="1" outlineLevel="2">
      <c r="C6298" s="179">
        <v>6274</v>
      </c>
      <c r="D6298" s="195">
        <f t="shared" ref="D6298:D6361" ca="1" si="494">_xlfn.NORM.S.INV(RAND())</f>
        <v>0.16974611347868249</v>
      </c>
      <c r="E6298" s="195">
        <f t="shared" ca="1" si="490"/>
        <v>255.48554049420321</v>
      </c>
      <c r="F6298" s="195">
        <f t="shared" ca="1" si="491"/>
        <v>255.79135293201989</v>
      </c>
      <c r="G6298" s="195">
        <f t="shared" ca="1" si="492"/>
        <v>5.4855404942032067</v>
      </c>
      <c r="H6298" s="195">
        <f t="shared" ca="1" si="493"/>
        <v>5.7913529320198904</v>
      </c>
      <c r="O6298" s="154"/>
      <c r="P6298" s="154"/>
    </row>
    <row r="6299" spans="3:16" hidden="1" outlineLevel="2">
      <c r="C6299" s="179">
        <v>6275</v>
      </c>
      <c r="D6299" s="195">
        <f t="shared" ca="1" si="494"/>
        <v>0.6045661843446779</v>
      </c>
      <c r="E6299" s="195">
        <f t="shared" ca="1" si="490"/>
        <v>281.09778733356706</v>
      </c>
      <c r="F6299" s="195">
        <f t="shared" ca="1" si="491"/>
        <v>274.16438065438086</v>
      </c>
      <c r="G6299" s="195">
        <f t="shared" ca="1" si="492"/>
        <v>31.097787333567055</v>
      </c>
      <c r="H6299" s="195">
        <f t="shared" ca="1" si="493"/>
        <v>24.164380654380864</v>
      </c>
      <c r="O6299" s="154"/>
      <c r="P6299" s="154"/>
    </row>
    <row r="6300" spans="3:16" hidden="1" outlineLevel="2">
      <c r="C6300" s="179">
        <v>6276</v>
      </c>
      <c r="D6300" s="195">
        <f t="shared" ca="1" si="494"/>
        <v>-1.1165673335604593</v>
      </c>
      <c r="E6300" s="195">
        <f t="shared" ca="1" si="490"/>
        <v>192.58595433155614</v>
      </c>
      <c r="F6300" s="195">
        <f t="shared" ca="1" si="491"/>
        <v>208.33756631811835</v>
      </c>
      <c r="G6300" s="195">
        <f t="shared" ca="1" si="492"/>
        <v>0</v>
      </c>
      <c r="H6300" s="195">
        <f t="shared" ca="1" si="493"/>
        <v>0</v>
      </c>
      <c r="O6300" s="154"/>
      <c r="P6300" s="154"/>
    </row>
    <row r="6301" spans="3:16" hidden="1" outlineLevel="2">
      <c r="C6301" s="179">
        <v>6277</v>
      </c>
      <c r="D6301" s="195">
        <f t="shared" ca="1" si="494"/>
        <v>0.75485676244723199</v>
      </c>
      <c r="E6301" s="195">
        <f t="shared" ca="1" si="490"/>
        <v>290.53492833831626</v>
      </c>
      <c r="F6301" s="195">
        <f t="shared" ca="1" si="491"/>
        <v>280.81703616443622</v>
      </c>
      <c r="G6301" s="195">
        <f t="shared" ca="1" si="492"/>
        <v>40.534928338316263</v>
      </c>
      <c r="H6301" s="195">
        <f t="shared" ca="1" si="493"/>
        <v>30.817036164436217</v>
      </c>
      <c r="O6301" s="154"/>
      <c r="P6301" s="154"/>
    </row>
    <row r="6302" spans="3:16" hidden="1" outlineLevel="2">
      <c r="C6302" s="179">
        <v>6278</v>
      </c>
      <c r="D6302" s="195">
        <f t="shared" ca="1" si="494"/>
        <v>0.72545157245519487</v>
      </c>
      <c r="E6302" s="195">
        <f t="shared" ca="1" si="490"/>
        <v>288.66389630014675</v>
      </c>
      <c r="F6302" s="195">
        <f t="shared" ca="1" si="491"/>
        <v>279.50282590642405</v>
      </c>
      <c r="G6302" s="195">
        <f t="shared" ca="1" si="492"/>
        <v>38.663896300146746</v>
      </c>
      <c r="H6302" s="195">
        <f t="shared" ca="1" si="493"/>
        <v>29.50282590642405</v>
      </c>
      <c r="O6302" s="154"/>
      <c r="P6302" s="154"/>
    </row>
    <row r="6303" spans="3:16" hidden="1" outlineLevel="2">
      <c r="C6303" s="179">
        <v>6279</v>
      </c>
      <c r="D6303" s="195">
        <f t="shared" ca="1" si="494"/>
        <v>-1.21782161353079</v>
      </c>
      <c r="E6303" s="195">
        <f t="shared" ca="1" si="490"/>
        <v>188.34877235280999</v>
      </c>
      <c r="F6303" s="195">
        <f t="shared" ca="1" si="491"/>
        <v>204.9993552748694</v>
      </c>
      <c r="G6303" s="195">
        <f t="shared" ca="1" si="492"/>
        <v>0</v>
      </c>
      <c r="H6303" s="195">
        <f t="shared" ca="1" si="493"/>
        <v>0</v>
      </c>
      <c r="O6303" s="154"/>
      <c r="P6303" s="154"/>
    </row>
    <row r="6304" spans="3:16" hidden="1" outlineLevel="2">
      <c r="C6304" s="179">
        <v>6280</v>
      </c>
      <c r="D6304" s="195">
        <f t="shared" ca="1" si="494"/>
        <v>1.5312580954925072</v>
      </c>
      <c r="E6304" s="195">
        <f t="shared" ca="1" si="490"/>
        <v>344.5748567869897</v>
      </c>
      <c r="F6304" s="195">
        <f t="shared" ca="1" si="491"/>
        <v>317.84400953305402</v>
      </c>
      <c r="G6304" s="195">
        <f t="shared" ca="1" si="492"/>
        <v>94.574856786989699</v>
      </c>
      <c r="H6304" s="195">
        <f t="shared" ca="1" si="493"/>
        <v>67.84400953305402</v>
      </c>
      <c r="O6304" s="154"/>
      <c r="P6304" s="154"/>
    </row>
    <row r="6305" spans="3:16" hidden="1" outlineLevel="2">
      <c r="C6305" s="179">
        <v>6281</v>
      </c>
      <c r="D6305" s="195">
        <f t="shared" ca="1" si="494"/>
        <v>-0.63152076987909012</v>
      </c>
      <c r="E6305" s="195">
        <f t="shared" ca="1" si="490"/>
        <v>214.24386234455767</v>
      </c>
      <c r="F6305" s="195">
        <f t="shared" ca="1" si="491"/>
        <v>225.09847177754409</v>
      </c>
      <c r="G6305" s="195">
        <f t="shared" ca="1" si="492"/>
        <v>0</v>
      </c>
      <c r="H6305" s="195">
        <f t="shared" ca="1" si="493"/>
        <v>0</v>
      </c>
      <c r="O6305" s="154"/>
      <c r="P6305" s="154"/>
    </row>
    <row r="6306" spans="3:16" hidden="1" outlineLevel="2">
      <c r="C6306" s="179">
        <v>6282</v>
      </c>
      <c r="D6306" s="195">
        <f t="shared" ca="1" si="494"/>
        <v>0.86978207854944878</v>
      </c>
      <c r="E6306" s="195">
        <f t="shared" ca="1" si="490"/>
        <v>297.96460351286242</v>
      </c>
      <c r="F6306" s="195">
        <f t="shared" ca="1" si="491"/>
        <v>286.01295073297035</v>
      </c>
      <c r="G6306" s="195">
        <f t="shared" ca="1" si="492"/>
        <v>47.964603512862425</v>
      </c>
      <c r="H6306" s="195">
        <f t="shared" ca="1" si="493"/>
        <v>36.012950732970353</v>
      </c>
      <c r="O6306" s="154"/>
      <c r="P6306" s="154"/>
    </row>
    <row r="6307" spans="3:16" hidden="1" outlineLevel="2">
      <c r="C6307" s="179">
        <v>6283</v>
      </c>
      <c r="D6307" s="195">
        <f t="shared" ca="1" si="494"/>
        <v>0.31273792734430678</v>
      </c>
      <c r="E6307" s="195">
        <f t="shared" ca="1" si="490"/>
        <v>263.63968989409193</v>
      </c>
      <c r="F6307" s="195">
        <f t="shared" ca="1" si="491"/>
        <v>261.69330206049347</v>
      </c>
      <c r="G6307" s="195">
        <f t="shared" ca="1" si="492"/>
        <v>13.63968989409193</v>
      </c>
      <c r="H6307" s="195">
        <f t="shared" ca="1" si="493"/>
        <v>11.693302060493465</v>
      </c>
      <c r="O6307" s="154"/>
      <c r="P6307" s="154"/>
    </row>
    <row r="6308" spans="3:16" hidden="1" outlineLevel="2">
      <c r="C6308" s="179">
        <v>6284</v>
      </c>
      <c r="D6308" s="195">
        <f t="shared" ca="1" si="494"/>
        <v>2.1133038841924283</v>
      </c>
      <c r="E6308" s="195">
        <f t="shared" ca="1" si="490"/>
        <v>391.582393535226</v>
      </c>
      <c r="F6308" s="195">
        <f t="shared" ca="1" si="491"/>
        <v>348.77013025873771</v>
      </c>
      <c r="G6308" s="195">
        <f t="shared" ca="1" si="492"/>
        <v>141.582393535226</v>
      </c>
      <c r="H6308" s="195">
        <f t="shared" ca="1" si="493"/>
        <v>98.770130258737709</v>
      </c>
      <c r="O6308" s="154"/>
      <c r="P6308" s="154"/>
    </row>
    <row r="6309" spans="3:16" hidden="1" outlineLevel="2">
      <c r="C6309" s="179">
        <v>6285</v>
      </c>
      <c r="D6309" s="195">
        <f t="shared" ca="1" si="494"/>
        <v>0.93553091204926764</v>
      </c>
      <c r="E6309" s="195">
        <f t="shared" ca="1" si="490"/>
        <v>302.30025627341433</v>
      </c>
      <c r="F6309" s="195">
        <f t="shared" ca="1" si="491"/>
        <v>289.02865660581858</v>
      </c>
      <c r="G6309" s="195">
        <f t="shared" ca="1" si="492"/>
        <v>52.300256273414334</v>
      </c>
      <c r="H6309" s="195">
        <f t="shared" ca="1" si="493"/>
        <v>39.028656605818583</v>
      </c>
      <c r="O6309" s="154"/>
      <c r="P6309" s="154"/>
    </row>
    <row r="6310" spans="3:16" hidden="1" outlineLevel="2">
      <c r="C6310" s="179">
        <v>6286</v>
      </c>
      <c r="D6310" s="195">
        <f t="shared" ca="1" si="494"/>
        <v>0.31095752433166218</v>
      </c>
      <c r="E6310" s="195">
        <f t="shared" ca="1" si="490"/>
        <v>263.536578836834</v>
      </c>
      <c r="F6310" s="195">
        <f t="shared" ca="1" si="491"/>
        <v>261.61898562145547</v>
      </c>
      <c r="G6310" s="195">
        <f t="shared" ca="1" si="492"/>
        <v>13.536578836833996</v>
      </c>
      <c r="H6310" s="195">
        <f t="shared" ca="1" si="493"/>
        <v>11.618985621455465</v>
      </c>
      <c r="O6310" s="154"/>
      <c r="P6310" s="154"/>
    </row>
    <row r="6311" spans="3:16" hidden="1" outlineLevel="2">
      <c r="C6311" s="179">
        <v>6287</v>
      </c>
      <c r="D6311" s="195">
        <f t="shared" ca="1" si="494"/>
        <v>1.0131236443716412</v>
      </c>
      <c r="E6311" s="195">
        <f t="shared" ca="1" si="490"/>
        <v>307.49815590016703</v>
      </c>
      <c r="F6311" s="195">
        <f t="shared" ca="1" si="491"/>
        <v>292.62853845026518</v>
      </c>
      <c r="G6311" s="195">
        <f t="shared" ca="1" si="492"/>
        <v>57.498155900167035</v>
      </c>
      <c r="H6311" s="195">
        <f t="shared" ca="1" si="493"/>
        <v>42.628538450265182</v>
      </c>
      <c r="O6311" s="154"/>
      <c r="P6311" s="154"/>
    </row>
    <row r="6312" spans="3:16" hidden="1" outlineLevel="2">
      <c r="C6312" s="179">
        <v>6288</v>
      </c>
      <c r="D6312" s="195">
        <f t="shared" ca="1" si="494"/>
        <v>2.0554778073582876</v>
      </c>
      <c r="E6312" s="195">
        <f t="shared" ca="1" si="490"/>
        <v>386.63869527763188</v>
      </c>
      <c r="F6312" s="195">
        <f t="shared" ca="1" si="491"/>
        <v>345.5675719999528</v>
      </c>
      <c r="G6312" s="195">
        <f t="shared" ca="1" si="492"/>
        <v>136.63869527763188</v>
      </c>
      <c r="H6312" s="195">
        <f t="shared" ca="1" si="493"/>
        <v>95.567571999952804</v>
      </c>
      <c r="O6312" s="154"/>
      <c r="P6312" s="154"/>
    </row>
    <row r="6313" spans="3:16" hidden="1" outlineLevel="2">
      <c r="C6313" s="179">
        <v>6289</v>
      </c>
      <c r="D6313" s="195">
        <f t="shared" ca="1" si="494"/>
        <v>-1.9496744396903571</v>
      </c>
      <c r="E6313" s="195">
        <f t="shared" ca="1" si="490"/>
        <v>160.37196020102266</v>
      </c>
      <c r="F6313" s="195">
        <f t="shared" ca="1" si="491"/>
        <v>182.40986514247655</v>
      </c>
      <c r="G6313" s="195">
        <f t="shared" ca="1" si="492"/>
        <v>0</v>
      </c>
      <c r="H6313" s="195">
        <f t="shared" ca="1" si="493"/>
        <v>0</v>
      </c>
      <c r="O6313" s="154"/>
      <c r="P6313" s="154"/>
    </row>
    <row r="6314" spans="3:16" hidden="1" outlineLevel="2">
      <c r="C6314" s="179">
        <v>6290</v>
      </c>
      <c r="D6314" s="195">
        <f t="shared" ca="1" si="494"/>
        <v>0.35937779873204578</v>
      </c>
      <c r="E6314" s="195">
        <f t="shared" ca="1" si="490"/>
        <v>266.35523064311298</v>
      </c>
      <c r="F6314" s="195">
        <f t="shared" ca="1" si="491"/>
        <v>263.64765159916408</v>
      </c>
      <c r="G6314" s="195">
        <f t="shared" ca="1" si="492"/>
        <v>16.355230643112975</v>
      </c>
      <c r="H6314" s="195">
        <f t="shared" ca="1" si="493"/>
        <v>13.647651599164078</v>
      </c>
      <c r="O6314" s="154"/>
      <c r="P6314" s="154"/>
    </row>
    <row r="6315" spans="3:16" hidden="1" outlineLevel="2">
      <c r="C6315" s="179">
        <v>6291</v>
      </c>
      <c r="D6315" s="195">
        <f t="shared" ca="1" si="494"/>
        <v>2.2008486841275334</v>
      </c>
      <c r="E6315" s="195">
        <f t="shared" ca="1" si="490"/>
        <v>399.1873738610534</v>
      </c>
      <c r="F6315" s="195">
        <f t="shared" ca="1" si="491"/>
        <v>353.67515769761411</v>
      </c>
      <c r="G6315" s="195">
        <f t="shared" ca="1" si="492"/>
        <v>149.1873738610534</v>
      </c>
      <c r="H6315" s="195">
        <f t="shared" ca="1" si="493"/>
        <v>103.67515769761411</v>
      </c>
      <c r="O6315" s="154"/>
      <c r="P6315" s="154"/>
    </row>
    <row r="6316" spans="3:16" hidden="1" outlineLevel="2">
      <c r="C6316" s="179">
        <v>6292</v>
      </c>
      <c r="D6316" s="195">
        <f t="shared" ca="1" si="494"/>
        <v>-0.73487600873801728</v>
      </c>
      <c r="E6316" s="195">
        <f t="shared" ca="1" si="490"/>
        <v>209.43347400274112</v>
      </c>
      <c r="F6316" s="195">
        <f t="shared" ca="1" si="491"/>
        <v>221.41747638888236</v>
      </c>
      <c r="G6316" s="195">
        <f t="shared" ca="1" si="492"/>
        <v>0</v>
      </c>
      <c r="H6316" s="195">
        <f t="shared" ca="1" si="493"/>
        <v>0</v>
      </c>
      <c r="O6316" s="154"/>
      <c r="P6316" s="154"/>
    </row>
    <row r="6317" spans="3:16" hidden="1" outlineLevel="2">
      <c r="C6317" s="179">
        <v>6293</v>
      </c>
      <c r="D6317" s="195">
        <f t="shared" ca="1" si="494"/>
        <v>-0.33966310821099738</v>
      </c>
      <c r="E6317" s="195">
        <f t="shared" ca="1" si="490"/>
        <v>228.43246691768317</v>
      </c>
      <c r="F6317" s="195">
        <f t="shared" ca="1" si="491"/>
        <v>235.82671817421573</v>
      </c>
      <c r="G6317" s="195">
        <f t="shared" ca="1" si="492"/>
        <v>0</v>
      </c>
      <c r="H6317" s="195">
        <f t="shared" ca="1" si="493"/>
        <v>0</v>
      </c>
      <c r="O6317" s="154"/>
      <c r="P6317" s="154"/>
    </row>
    <row r="6318" spans="3:16" hidden="1" outlineLevel="2">
      <c r="C6318" s="179">
        <v>6294</v>
      </c>
      <c r="D6318" s="195">
        <f t="shared" ca="1" si="494"/>
        <v>-0.13397790993726147</v>
      </c>
      <c r="E6318" s="195">
        <f t="shared" ca="1" si="490"/>
        <v>238.99267001419355</v>
      </c>
      <c r="F6318" s="195">
        <f t="shared" ca="1" si="491"/>
        <v>243.69312314013158</v>
      </c>
      <c r="G6318" s="195">
        <f t="shared" ca="1" si="492"/>
        <v>0</v>
      </c>
      <c r="H6318" s="195">
        <f t="shared" ca="1" si="493"/>
        <v>0</v>
      </c>
      <c r="O6318" s="154"/>
      <c r="P6318" s="154"/>
    </row>
    <row r="6319" spans="3:16" hidden="1" outlineLevel="2">
      <c r="C6319" s="179">
        <v>6295</v>
      </c>
      <c r="D6319" s="195">
        <f t="shared" ca="1" si="494"/>
        <v>-0.99042481232319268</v>
      </c>
      <c r="E6319" s="195">
        <f t="shared" ca="1" si="490"/>
        <v>197.99822401118971</v>
      </c>
      <c r="F6319" s="195">
        <f t="shared" ca="1" si="491"/>
        <v>212.57245264326787</v>
      </c>
      <c r="G6319" s="195">
        <f t="shared" ca="1" si="492"/>
        <v>0</v>
      </c>
      <c r="H6319" s="195">
        <f t="shared" ca="1" si="493"/>
        <v>0</v>
      </c>
      <c r="O6319" s="154"/>
      <c r="P6319" s="154"/>
    </row>
    <row r="6320" spans="3:16" hidden="1" outlineLevel="2">
      <c r="C6320" s="179">
        <v>6296</v>
      </c>
      <c r="D6320" s="195">
        <f t="shared" ca="1" si="494"/>
        <v>1.0330070044770365</v>
      </c>
      <c r="E6320" s="195">
        <f t="shared" ca="1" si="490"/>
        <v>308.84445748156617</v>
      </c>
      <c r="F6320" s="195">
        <f t="shared" ca="1" si="491"/>
        <v>293.55821324065943</v>
      </c>
      <c r="G6320" s="195">
        <f t="shared" ca="1" si="492"/>
        <v>58.844457481566167</v>
      </c>
      <c r="H6320" s="195">
        <f t="shared" ca="1" si="493"/>
        <v>43.558213240659427</v>
      </c>
      <c r="O6320" s="154"/>
      <c r="P6320" s="154"/>
    </row>
    <row r="6321" spans="3:16" hidden="1" outlineLevel="2">
      <c r="C6321" s="179">
        <v>6297</v>
      </c>
      <c r="D6321" s="195">
        <f t="shared" ca="1" si="494"/>
        <v>7.3115845313328265E-2</v>
      </c>
      <c r="E6321" s="195">
        <f t="shared" ca="1" si="490"/>
        <v>250.11845587388541</v>
      </c>
      <c r="F6321" s="195">
        <f t="shared" ca="1" si="491"/>
        <v>251.8785172004429</v>
      </c>
      <c r="G6321" s="195">
        <f t="shared" ca="1" si="492"/>
        <v>0.11845587388540935</v>
      </c>
      <c r="H6321" s="195">
        <f t="shared" ca="1" si="493"/>
        <v>1.8785172004429</v>
      </c>
      <c r="O6321" s="154"/>
      <c r="P6321" s="154"/>
    </row>
    <row r="6322" spans="3:16" hidden="1" outlineLevel="2">
      <c r="C6322" s="179">
        <v>6298</v>
      </c>
      <c r="D6322" s="195">
        <f t="shared" ca="1" si="494"/>
        <v>0.40931119373688557</v>
      </c>
      <c r="E6322" s="195">
        <f t="shared" ca="1" si="490"/>
        <v>269.29354276450255</v>
      </c>
      <c r="F6322" s="195">
        <f t="shared" ca="1" si="491"/>
        <v>265.75619006828992</v>
      </c>
      <c r="G6322" s="195">
        <f t="shared" ca="1" si="492"/>
        <v>19.293542764502547</v>
      </c>
      <c r="H6322" s="195">
        <f t="shared" ca="1" si="493"/>
        <v>15.756190068289925</v>
      </c>
      <c r="O6322" s="154"/>
      <c r="P6322" s="154"/>
    </row>
    <row r="6323" spans="3:16" hidden="1" outlineLevel="2">
      <c r="C6323" s="179">
        <v>6299</v>
      </c>
      <c r="D6323" s="195">
        <f t="shared" ca="1" si="494"/>
        <v>0.28745519105778272</v>
      </c>
      <c r="E6323" s="195">
        <f t="shared" ca="1" si="490"/>
        <v>262.17922797266175</v>
      </c>
      <c r="F6323" s="195">
        <f t="shared" ca="1" si="491"/>
        <v>260.63994212622146</v>
      </c>
      <c r="G6323" s="195">
        <f t="shared" ca="1" si="492"/>
        <v>12.179227972661749</v>
      </c>
      <c r="H6323" s="195">
        <f t="shared" ca="1" si="493"/>
        <v>10.639942126221456</v>
      </c>
      <c r="O6323" s="154"/>
      <c r="P6323" s="154"/>
    </row>
    <row r="6324" spans="3:16" hidden="1" outlineLevel="2">
      <c r="C6324" s="179">
        <v>6300</v>
      </c>
      <c r="D6324" s="195">
        <f t="shared" ca="1" si="494"/>
        <v>4.6122157863240053E-2</v>
      </c>
      <c r="E6324" s="195">
        <f t="shared" ca="1" si="490"/>
        <v>248.6394095625345</v>
      </c>
      <c r="F6324" s="195">
        <f t="shared" ca="1" si="491"/>
        <v>250.79620082659886</v>
      </c>
      <c r="G6324" s="195">
        <f t="shared" ca="1" si="492"/>
        <v>0</v>
      </c>
      <c r="H6324" s="195">
        <f t="shared" ca="1" si="493"/>
        <v>0.79620082659886293</v>
      </c>
      <c r="O6324" s="154"/>
      <c r="P6324" s="154"/>
    </row>
    <row r="6325" spans="3:16" hidden="1" outlineLevel="2">
      <c r="C6325" s="179">
        <v>6301</v>
      </c>
      <c r="D6325" s="195">
        <f t="shared" ca="1" si="494"/>
        <v>-0.64309746413735436</v>
      </c>
      <c r="E6325" s="195">
        <f t="shared" ca="1" si="490"/>
        <v>213.69960812226785</v>
      </c>
      <c r="F6325" s="195">
        <f t="shared" ca="1" si="491"/>
        <v>224.68314323164765</v>
      </c>
      <c r="G6325" s="195">
        <f t="shared" ca="1" si="492"/>
        <v>0</v>
      </c>
      <c r="H6325" s="195">
        <f t="shared" ca="1" si="493"/>
        <v>0</v>
      </c>
      <c r="O6325" s="154"/>
      <c r="P6325" s="154"/>
    </row>
    <row r="6326" spans="3:16" hidden="1" outlineLevel="2">
      <c r="C6326" s="179">
        <v>6302</v>
      </c>
      <c r="D6326" s="195">
        <f t="shared" ca="1" si="494"/>
        <v>0.80274020226404363</v>
      </c>
      <c r="E6326" s="195">
        <f t="shared" ca="1" si="490"/>
        <v>293.60770725606784</v>
      </c>
      <c r="F6326" s="195">
        <f t="shared" ca="1" si="491"/>
        <v>282.97033454889919</v>
      </c>
      <c r="G6326" s="195">
        <f t="shared" ca="1" si="492"/>
        <v>43.60770725606784</v>
      </c>
      <c r="H6326" s="195">
        <f t="shared" ca="1" si="493"/>
        <v>32.970334548899189</v>
      </c>
      <c r="O6326" s="154"/>
      <c r="P6326" s="154"/>
    </row>
    <row r="6327" spans="3:16" hidden="1" outlineLevel="2">
      <c r="C6327" s="179">
        <v>6303</v>
      </c>
      <c r="D6327" s="195">
        <f t="shared" ca="1" si="494"/>
        <v>-0.33901314100552954</v>
      </c>
      <c r="E6327" s="195">
        <f t="shared" ca="1" si="490"/>
        <v>228.46509122909362</v>
      </c>
      <c r="F6327" s="195">
        <f t="shared" ca="1" si="491"/>
        <v>235.851171763015</v>
      </c>
      <c r="G6327" s="195">
        <f t="shared" ca="1" si="492"/>
        <v>0</v>
      </c>
      <c r="H6327" s="195">
        <f t="shared" ca="1" si="493"/>
        <v>0</v>
      </c>
      <c r="O6327" s="154"/>
      <c r="P6327" s="154"/>
    </row>
    <row r="6328" spans="3:16" hidden="1" outlineLevel="2">
      <c r="C6328" s="179">
        <v>6304</v>
      </c>
      <c r="D6328" s="195">
        <f t="shared" ca="1" si="494"/>
        <v>-1.3222461583707381E-2</v>
      </c>
      <c r="E6328" s="195">
        <f t="shared" ca="1" si="490"/>
        <v>245.41845877302242</v>
      </c>
      <c r="F6328" s="195">
        <f t="shared" ca="1" si="491"/>
        <v>248.43309153874597</v>
      </c>
      <c r="G6328" s="195">
        <f t="shared" ca="1" si="492"/>
        <v>0</v>
      </c>
      <c r="H6328" s="195">
        <f t="shared" ca="1" si="493"/>
        <v>0</v>
      </c>
      <c r="O6328" s="154"/>
      <c r="P6328" s="154"/>
    </row>
    <row r="6329" spans="3:16" hidden="1" outlineLevel="2">
      <c r="C6329" s="179">
        <v>6305</v>
      </c>
      <c r="D6329" s="195">
        <f t="shared" ca="1" si="494"/>
        <v>-1.0367337550195013</v>
      </c>
      <c r="E6329" s="195">
        <f t="shared" ca="1" si="490"/>
        <v>195.99384580299136</v>
      </c>
      <c r="F6329" s="195">
        <f t="shared" ca="1" si="491"/>
        <v>211.00784917852334</v>
      </c>
      <c r="G6329" s="195">
        <f t="shared" ca="1" si="492"/>
        <v>0</v>
      </c>
      <c r="H6329" s="195">
        <f t="shared" ca="1" si="493"/>
        <v>0</v>
      </c>
      <c r="O6329" s="154"/>
      <c r="P6329" s="154"/>
    </row>
    <row r="6330" spans="3:16" hidden="1" outlineLevel="2">
      <c r="C6330" s="179">
        <v>6306</v>
      </c>
      <c r="D6330" s="195">
        <f t="shared" ca="1" si="494"/>
        <v>1.3315882474282825</v>
      </c>
      <c r="E6330" s="195">
        <f t="shared" ca="1" si="490"/>
        <v>329.7849448546396</v>
      </c>
      <c r="F6330" s="195">
        <f t="shared" ca="1" si="491"/>
        <v>307.87932028812179</v>
      </c>
      <c r="G6330" s="195">
        <f t="shared" ca="1" si="492"/>
        <v>79.784944854639605</v>
      </c>
      <c r="H6330" s="195">
        <f t="shared" ca="1" si="493"/>
        <v>57.879320288121789</v>
      </c>
      <c r="O6330" s="154"/>
      <c r="P6330" s="154"/>
    </row>
    <row r="6331" spans="3:16" hidden="1" outlineLevel="2">
      <c r="C6331" s="179">
        <v>6307</v>
      </c>
      <c r="D6331" s="195">
        <f t="shared" ca="1" si="494"/>
        <v>1.1914810630409263</v>
      </c>
      <c r="E6331" s="195">
        <f t="shared" ca="1" si="490"/>
        <v>319.78759610866166</v>
      </c>
      <c r="F6331" s="195">
        <f t="shared" ca="1" si="491"/>
        <v>301.07425722449369</v>
      </c>
      <c r="G6331" s="195">
        <f t="shared" ca="1" si="492"/>
        <v>69.78759610866166</v>
      </c>
      <c r="H6331" s="195">
        <f t="shared" ca="1" si="493"/>
        <v>51.074257224493692</v>
      </c>
      <c r="O6331" s="154"/>
      <c r="P6331" s="154"/>
    </row>
    <row r="6332" spans="3:16" hidden="1" outlineLevel="2">
      <c r="C6332" s="179">
        <v>6308</v>
      </c>
      <c r="D6332" s="195">
        <f t="shared" ca="1" si="494"/>
        <v>1.7468693957915342</v>
      </c>
      <c r="E6332" s="195">
        <f t="shared" ca="1" si="490"/>
        <v>361.2912946377196</v>
      </c>
      <c r="F6332" s="195">
        <f t="shared" ca="1" si="491"/>
        <v>328.96674422367539</v>
      </c>
      <c r="G6332" s="195">
        <f t="shared" ca="1" si="492"/>
        <v>111.2912946377196</v>
      </c>
      <c r="H6332" s="195">
        <f t="shared" ca="1" si="493"/>
        <v>78.966744223675391</v>
      </c>
      <c r="O6332" s="154"/>
      <c r="P6332" s="154"/>
    </row>
    <row r="6333" spans="3:16" hidden="1" outlineLevel="2">
      <c r="C6333" s="179">
        <v>6309</v>
      </c>
      <c r="D6333" s="195">
        <f t="shared" ca="1" si="494"/>
        <v>-0.11904967187238584</v>
      </c>
      <c r="E6333" s="195">
        <f t="shared" ca="1" si="490"/>
        <v>239.77784532106926</v>
      </c>
      <c r="F6333" s="195">
        <f t="shared" ca="1" si="491"/>
        <v>244.2741613522071</v>
      </c>
      <c r="G6333" s="195">
        <f t="shared" ca="1" si="492"/>
        <v>0</v>
      </c>
      <c r="H6333" s="195">
        <f t="shared" ca="1" si="493"/>
        <v>0</v>
      </c>
      <c r="O6333" s="154"/>
      <c r="P6333" s="154"/>
    </row>
    <row r="6334" spans="3:16" hidden="1" outlineLevel="2">
      <c r="C6334" s="179">
        <v>6310</v>
      </c>
      <c r="D6334" s="195">
        <f t="shared" ca="1" si="494"/>
        <v>1.6064253548659539</v>
      </c>
      <c r="E6334" s="195">
        <f t="shared" ca="1" si="490"/>
        <v>350.31291016635583</v>
      </c>
      <c r="F6334" s="195">
        <f t="shared" ca="1" si="491"/>
        <v>321.67829860936257</v>
      </c>
      <c r="G6334" s="195">
        <f t="shared" ca="1" si="492"/>
        <v>100.31291016635583</v>
      </c>
      <c r="H6334" s="195">
        <f t="shared" ca="1" si="493"/>
        <v>71.678298609362571</v>
      </c>
      <c r="O6334" s="154"/>
      <c r="P6334" s="154"/>
    </row>
    <row r="6335" spans="3:16" hidden="1" outlineLevel="2">
      <c r="C6335" s="179">
        <v>6311</v>
      </c>
      <c r="D6335" s="195">
        <f t="shared" ca="1" si="494"/>
        <v>-0.43309400085197869</v>
      </c>
      <c r="E6335" s="195">
        <f t="shared" ca="1" si="490"/>
        <v>223.79095603306337</v>
      </c>
      <c r="F6335" s="195">
        <f t="shared" ca="1" si="491"/>
        <v>232.33783339702015</v>
      </c>
      <c r="G6335" s="195">
        <f t="shared" ca="1" si="492"/>
        <v>0</v>
      </c>
      <c r="H6335" s="195">
        <f t="shared" ca="1" si="493"/>
        <v>0</v>
      </c>
      <c r="O6335" s="154"/>
      <c r="P6335" s="154"/>
    </row>
    <row r="6336" spans="3:16" hidden="1" outlineLevel="2">
      <c r="C6336" s="179">
        <v>6312</v>
      </c>
      <c r="D6336" s="195">
        <f t="shared" ca="1" si="494"/>
        <v>0.14265026393326666</v>
      </c>
      <c r="E6336" s="195">
        <f t="shared" ca="1" si="490"/>
        <v>253.96905574441126</v>
      </c>
      <c r="F6336" s="195">
        <f t="shared" ca="1" si="491"/>
        <v>254.68807233514383</v>
      </c>
      <c r="G6336" s="195">
        <f t="shared" ca="1" si="492"/>
        <v>3.9690557444112642</v>
      </c>
      <c r="H6336" s="195">
        <f t="shared" ca="1" si="493"/>
        <v>4.6880723351438292</v>
      </c>
      <c r="O6336" s="154"/>
      <c r="P6336" s="154"/>
    </row>
    <row r="6337" spans="3:16" hidden="1" outlineLevel="2">
      <c r="C6337" s="179">
        <v>6313</v>
      </c>
      <c r="D6337" s="195">
        <f t="shared" ca="1" si="494"/>
        <v>0.76242727262165133</v>
      </c>
      <c r="E6337" s="195">
        <f t="shared" ca="1" si="490"/>
        <v>291.01859461927847</v>
      </c>
      <c r="F6337" s="195">
        <f t="shared" ca="1" si="491"/>
        <v>281.15638511654362</v>
      </c>
      <c r="G6337" s="195">
        <f t="shared" ca="1" si="492"/>
        <v>41.018594619278474</v>
      </c>
      <c r="H6337" s="195">
        <f t="shared" ca="1" si="493"/>
        <v>31.156385116543618</v>
      </c>
      <c r="O6337" s="154"/>
      <c r="P6337" s="154"/>
    </row>
    <row r="6338" spans="3:16" hidden="1" outlineLevel="2">
      <c r="C6338" s="179">
        <v>6314</v>
      </c>
      <c r="D6338" s="195">
        <f t="shared" ca="1" si="494"/>
        <v>-1.2670501276256956</v>
      </c>
      <c r="E6338" s="195">
        <f t="shared" ca="1" si="490"/>
        <v>186.3225178999383</v>
      </c>
      <c r="F6338" s="195">
        <f t="shared" ca="1" si="491"/>
        <v>203.39573826998975</v>
      </c>
      <c r="G6338" s="195">
        <f t="shared" ca="1" si="492"/>
        <v>0</v>
      </c>
      <c r="H6338" s="195">
        <f t="shared" ca="1" si="493"/>
        <v>0</v>
      </c>
      <c r="O6338" s="154"/>
      <c r="P6338" s="154"/>
    </row>
    <row r="6339" spans="3:16" hidden="1" outlineLevel="2">
      <c r="C6339" s="179">
        <v>6315</v>
      </c>
      <c r="D6339" s="195">
        <f t="shared" ca="1" si="494"/>
        <v>-0.38791567027302787</v>
      </c>
      <c r="E6339" s="195">
        <f t="shared" ca="1" si="490"/>
        <v>226.02345388687928</v>
      </c>
      <c r="F6339" s="195">
        <f t="shared" ca="1" si="491"/>
        <v>234.01838445791677</v>
      </c>
      <c r="G6339" s="195">
        <f t="shared" ca="1" si="492"/>
        <v>0</v>
      </c>
      <c r="H6339" s="195">
        <f t="shared" ca="1" si="493"/>
        <v>0</v>
      </c>
      <c r="O6339" s="154"/>
      <c r="P6339" s="154"/>
    </row>
    <row r="6340" spans="3:16" hidden="1" outlineLevel="2">
      <c r="C6340" s="179">
        <v>6316</v>
      </c>
      <c r="D6340" s="195">
        <f t="shared" ca="1" si="494"/>
        <v>-0.58543618361471095</v>
      </c>
      <c r="E6340" s="195">
        <f t="shared" ca="1" si="490"/>
        <v>216.42420992288513</v>
      </c>
      <c r="F6340" s="195">
        <f t="shared" ca="1" si="491"/>
        <v>226.75943979236993</v>
      </c>
      <c r="G6340" s="195">
        <f t="shared" ca="1" si="492"/>
        <v>0</v>
      </c>
      <c r="H6340" s="195">
        <f t="shared" ca="1" si="493"/>
        <v>0</v>
      </c>
      <c r="O6340" s="154"/>
      <c r="P6340" s="154"/>
    </row>
    <row r="6341" spans="3:16" hidden="1" outlineLevel="2">
      <c r="C6341" s="179">
        <v>6317</v>
      </c>
      <c r="D6341" s="195">
        <f t="shared" ca="1" si="494"/>
        <v>-1.7706635965951378</v>
      </c>
      <c r="E6341" s="195">
        <f t="shared" ca="1" si="490"/>
        <v>166.80531586720642</v>
      </c>
      <c r="F6341" s="195">
        <f t="shared" ca="1" si="491"/>
        <v>187.69406412064259</v>
      </c>
      <c r="G6341" s="195">
        <f t="shared" ca="1" si="492"/>
        <v>0</v>
      </c>
      <c r="H6341" s="195">
        <f t="shared" ca="1" si="493"/>
        <v>0</v>
      </c>
      <c r="O6341" s="154"/>
      <c r="P6341" s="154"/>
    </row>
    <row r="6342" spans="3:16" hidden="1" outlineLevel="2">
      <c r="C6342" s="179">
        <v>6318</v>
      </c>
      <c r="D6342" s="195">
        <f t="shared" ca="1" si="494"/>
        <v>-0.524219924793211</v>
      </c>
      <c r="E6342" s="195">
        <f t="shared" ca="1" si="490"/>
        <v>219.35481727987431</v>
      </c>
      <c r="F6342" s="195">
        <f t="shared" ca="1" si="491"/>
        <v>228.98474771085114</v>
      </c>
      <c r="G6342" s="195">
        <f t="shared" ca="1" si="492"/>
        <v>0</v>
      </c>
      <c r="H6342" s="195">
        <f t="shared" ca="1" si="493"/>
        <v>0</v>
      </c>
      <c r="O6342" s="154"/>
      <c r="P6342" s="154"/>
    </row>
    <row r="6343" spans="3:16" hidden="1" outlineLevel="2">
      <c r="C6343" s="179">
        <v>6319</v>
      </c>
      <c r="D6343" s="195">
        <f t="shared" ca="1" si="494"/>
        <v>-0.18415715130377719</v>
      </c>
      <c r="E6343" s="195">
        <f t="shared" ca="1" si="490"/>
        <v>236.37220807488032</v>
      </c>
      <c r="F6343" s="195">
        <f t="shared" ca="1" si="491"/>
        <v>241.75015399105004</v>
      </c>
      <c r="G6343" s="195">
        <f t="shared" ca="1" si="492"/>
        <v>0</v>
      </c>
      <c r="H6343" s="195">
        <f t="shared" ca="1" si="493"/>
        <v>0</v>
      </c>
      <c r="O6343" s="154"/>
      <c r="P6343" s="154"/>
    </row>
    <row r="6344" spans="3:16" hidden="1" outlineLevel="2">
      <c r="C6344" s="179">
        <v>6320</v>
      </c>
      <c r="D6344" s="195">
        <f t="shared" ca="1" si="494"/>
        <v>-1.3072725309353916</v>
      </c>
      <c r="E6344" s="195">
        <f t="shared" ca="1" si="490"/>
        <v>184.68314857073071</v>
      </c>
      <c r="F6344" s="195">
        <f t="shared" ca="1" si="491"/>
        <v>202.09481133664215</v>
      </c>
      <c r="G6344" s="195">
        <f t="shared" ca="1" si="492"/>
        <v>0</v>
      </c>
      <c r="H6344" s="195">
        <f t="shared" ca="1" si="493"/>
        <v>0</v>
      </c>
      <c r="O6344" s="154"/>
      <c r="P6344" s="154"/>
    </row>
    <row r="6345" spans="3:16" hidden="1" outlineLevel="2">
      <c r="C6345" s="179">
        <v>6321</v>
      </c>
      <c r="D6345" s="195">
        <f t="shared" ca="1" si="494"/>
        <v>2.3562219592391482</v>
      </c>
      <c r="E6345" s="195">
        <f t="shared" ca="1" si="490"/>
        <v>413.0500869392942</v>
      </c>
      <c r="F6345" s="195">
        <f t="shared" ca="1" si="491"/>
        <v>362.551006809228</v>
      </c>
      <c r="G6345" s="195">
        <f t="shared" ca="1" si="492"/>
        <v>163.0500869392942</v>
      </c>
      <c r="H6345" s="195">
        <f t="shared" ca="1" si="493"/>
        <v>112.551006809228</v>
      </c>
      <c r="O6345" s="154"/>
      <c r="P6345" s="154"/>
    </row>
    <row r="6346" spans="3:16" hidden="1" outlineLevel="2">
      <c r="C6346" s="179">
        <v>6322</v>
      </c>
      <c r="D6346" s="195">
        <f t="shared" ca="1" si="494"/>
        <v>-0.55088089388880401</v>
      </c>
      <c r="E6346" s="195">
        <f t="shared" ca="1" si="490"/>
        <v>218.07362950695813</v>
      </c>
      <c r="F6346" s="195">
        <f t="shared" ca="1" si="491"/>
        <v>228.0129074421057</v>
      </c>
      <c r="G6346" s="195">
        <f t="shared" ca="1" si="492"/>
        <v>0</v>
      </c>
      <c r="H6346" s="195">
        <f t="shared" ca="1" si="493"/>
        <v>0</v>
      </c>
      <c r="O6346" s="154"/>
      <c r="P6346" s="154"/>
    </row>
    <row r="6347" spans="3:16" hidden="1" outlineLevel="2">
      <c r="C6347" s="179">
        <v>6323</v>
      </c>
      <c r="D6347" s="195">
        <f t="shared" ca="1" si="494"/>
        <v>-0.1949539558181162</v>
      </c>
      <c r="E6347" s="195">
        <f t="shared" ca="1" si="490"/>
        <v>235.81214402265778</v>
      </c>
      <c r="F6347" s="195">
        <f t="shared" ca="1" si="491"/>
        <v>241.33412492197203</v>
      </c>
      <c r="G6347" s="195">
        <f t="shared" ca="1" si="492"/>
        <v>0</v>
      </c>
      <c r="H6347" s="195">
        <f t="shared" ca="1" si="493"/>
        <v>0</v>
      </c>
      <c r="O6347" s="154"/>
      <c r="P6347" s="154"/>
    </row>
    <row r="6348" spans="3:16" hidden="1" outlineLevel="2">
      <c r="C6348" s="179">
        <v>6324</v>
      </c>
      <c r="D6348" s="195">
        <f t="shared" ca="1" si="494"/>
        <v>-0.61461266654820002</v>
      </c>
      <c r="E6348" s="195">
        <f t="shared" ca="1" si="490"/>
        <v>215.0412532858619</v>
      </c>
      <c r="F6348" s="195">
        <f t="shared" ca="1" si="491"/>
        <v>225.70645125801809</v>
      </c>
      <c r="G6348" s="195">
        <f t="shared" ca="1" si="492"/>
        <v>0</v>
      </c>
      <c r="H6348" s="195">
        <f t="shared" ca="1" si="493"/>
        <v>0</v>
      </c>
      <c r="O6348" s="154"/>
      <c r="P6348" s="154"/>
    </row>
    <row r="6349" spans="3:16" hidden="1" outlineLevel="2">
      <c r="C6349" s="179">
        <v>6325</v>
      </c>
      <c r="D6349" s="195">
        <f t="shared" ca="1" si="494"/>
        <v>1.417690317271511</v>
      </c>
      <c r="E6349" s="195">
        <f t="shared" ca="1" si="490"/>
        <v>336.08319562631937</v>
      </c>
      <c r="F6349" s="195">
        <f t="shared" ca="1" si="491"/>
        <v>312.13741994013475</v>
      </c>
      <c r="G6349" s="195">
        <f t="shared" ca="1" si="492"/>
        <v>86.083195626319366</v>
      </c>
      <c r="H6349" s="195">
        <f t="shared" ca="1" si="493"/>
        <v>62.137419940134748</v>
      </c>
      <c r="O6349" s="154"/>
      <c r="P6349" s="154"/>
    </row>
    <row r="6350" spans="3:16" hidden="1" outlineLevel="2">
      <c r="C6350" s="179">
        <v>6326</v>
      </c>
      <c r="D6350" s="195">
        <f t="shared" ca="1" si="494"/>
        <v>-1.151854338231534</v>
      </c>
      <c r="E6350" s="195">
        <f t="shared" ca="1" si="490"/>
        <v>191.09858783263704</v>
      </c>
      <c r="F6350" s="195">
        <f t="shared" ca="1" si="491"/>
        <v>207.16807711497697</v>
      </c>
      <c r="G6350" s="195">
        <f t="shared" ca="1" si="492"/>
        <v>0</v>
      </c>
      <c r="H6350" s="195">
        <f t="shared" ca="1" si="493"/>
        <v>0</v>
      </c>
      <c r="O6350" s="154"/>
      <c r="P6350" s="154"/>
    </row>
    <row r="6351" spans="3:16" hidden="1" outlineLevel="2">
      <c r="C6351" s="179">
        <v>6327</v>
      </c>
      <c r="D6351" s="195">
        <f t="shared" ca="1" si="494"/>
        <v>-0.46859943522782521</v>
      </c>
      <c r="E6351" s="195">
        <f t="shared" ca="1" si="490"/>
        <v>222.05193215887246</v>
      </c>
      <c r="F6351" s="195">
        <f t="shared" ca="1" si="491"/>
        <v>231.02556992224314</v>
      </c>
      <c r="G6351" s="195">
        <f t="shared" ca="1" si="492"/>
        <v>0</v>
      </c>
      <c r="H6351" s="195">
        <f t="shared" ca="1" si="493"/>
        <v>0</v>
      </c>
      <c r="O6351" s="154"/>
      <c r="P6351" s="154"/>
    </row>
    <row r="6352" spans="3:16" hidden="1" outlineLevel="2">
      <c r="C6352" s="179">
        <v>6328</v>
      </c>
      <c r="D6352" s="195">
        <f t="shared" ca="1" si="494"/>
        <v>1.4438200442836595</v>
      </c>
      <c r="E6352" s="195">
        <f t="shared" ca="1" si="490"/>
        <v>338.01823587224266</v>
      </c>
      <c r="F6352" s="195">
        <f t="shared" ca="1" si="491"/>
        <v>313.44125249204518</v>
      </c>
      <c r="G6352" s="195">
        <f t="shared" ca="1" si="492"/>
        <v>88.018235872242656</v>
      </c>
      <c r="H6352" s="195">
        <f t="shared" ca="1" si="493"/>
        <v>63.44125249204518</v>
      </c>
      <c r="O6352" s="154"/>
      <c r="P6352" s="154"/>
    </row>
    <row r="6353" spans="3:16" hidden="1" outlineLevel="2">
      <c r="C6353" s="179">
        <v>6329</v>
      </c>
      <c r="D6353" s="195">
        <f t="shared" ca="1" si="494"/>
        <v>1.5097577860240032</v>
      </c>
      <c r="E6353" s="195">
        <f t="shared" ca="1" si="490"/>
        <v>342.9509392416482</v>
      </c>
      <c r="F6353" s="195">
        <f t="shared" ca="1" si="491"/>
        <v>316.75570659753157</v>
      </c>
      <c r="G6353" s="195">
        <f t="shared" ca="1" si="492"/>
        <v>92.9509392416482</v>
      </c>
      <c r="H6353" s="195">
        <f t="shared" ca="1" si="493"/>
        <v>66.755706597531571</v>
      </c>
      <c r="O6353" s="154"/>
      <c r="P6353" s="154"/>
    </row>
    <row r="6354" spans="3:16" hidden="1" outlineLevel="2">
      <c r="C6354" s="179">
        <v>6330</v>
      </c>
      <c r="D6354" s="195">
        <f t="shared" ca="1" si="494"/>
        <v>-0.59068933920165279</v>
      </c>
      <c r="E6354" s="195">
        <f t="shared" ca="1" si="490"/>
        <v>216.17455705120506</v>
      </c>
      <c r="F6354" s="195">
        <f t="shared" ca="1" si="491"/>
        <v>226.5694897848567</v>
      </c>
      <c r="G6354" s="195">
        <f t="shared" ca="1" si="492"/>
        <v>0</v>
      </c>
      <c r="H6354" s="195">
        <f t="shared" ca="1" si="493"/>
        <v>0</v>
      </c>
      <c r="O6354" s="154"/>
      <c r="P6354" s="154"/>
    </row>
    <row r="6355" spans="3:16" hidden="1" outlineLevel="2">
      <c r="C6355" s="179">
        <v>6331</v>
      </c>
      <c r="D6355" s="195">
        <f t="shared" ca="1" si="494"/>
        <v>-1.1055272359069517</v>
      </c>
      <c r="E6355" s="195">
        <f t="shared" ca="1" si="490"/>
        <v>193.05367378168231</v>
      </c>
      <c r="F6355" s="195">
        <f t="shared" ca="1" si="491"/>
        <v>208.70481363777947</v>
      </c>
      <c r="G6355" s="195">
        <f t="shared" ca="1" si="492"/>
        <v>0</v>
      </c>
      <c r="H6355" s="195">
        <f t="shared" ca="1" si="493"/>
        <v>0</v>
      </c>
      <c r="O6355" s="154"/>
      <c r="P6355" s="154"/>
    </row>
    <row r="6356" spans="3:16" hidden="1" outlineLevel="2">
      <c r="C6356" s="179">
        <v>6332</v>
      </c>
      <c r="D6356" s="195">
        <f t="shared" ca="1" si="494"/>
        <v>-0.44536022571995693</v>
      </c>
      <c r="E6356" s="195">
        <f t="shared" ca="1" si="490"/>
        <v>223.18863306501302</v>
      </c>
      <c r="F6356" s="195">
        <f t="shared" ca="1" si="491"/>
        <v>231.88363912790985</v>
      </c>
      <c r="G6356" s="195">
        <f t="shared" ca="1" si="492"/>
        <v>0</v>
      </c>
      <c r="H6356" s="195">
        <f t="shared" ca="1" si="493"/>
        <v>0</v>
      </c>
      <c r="O6356" s="154"/>
      <c r="P6356" s="154"/>
    </row>
    <row r="6357" spans="3:16" hidden="1" outlineLevel="2">
      <c r="C6357" s="179">
        <v>6333</v>
      </c>
      <c r="D6357" s="195">
        <f t="shared" ca="1" si="494"/>
        <v>-0.94869667927503587</v>
      </c>
      <c r="E6357" s="195">
        <f t="shared" ca="1" si="490"/>
        <v>199.82188335286779</v>
      </c>
      <c r="F6357" s="195">
        <f t="shared" ca="1" si="491"/>
        <v>213.99222226636124</v>
      </c>
      <c r="G6357" s="195">
        <f t="shared" ca="1" si="492"/>
        <v>0</v>
      </c>
      <c r="H6357" s="195">
        <f t="shared" ca="1" si="493"/>
        <v>0</v>
      </c>
      <c r="O6357" s="154"/>
      <c r="P6357" s="154"/>
    </row>
    <row r="6358" spans="3:16" hidden="1" outlineLevel="2">
      <c r="C6358" s="179">
        <v>6334</v>
      </c>
      <c r="D6358" s="195">
        <f t="shared" ca="1" si="494"/>
        <v>0.60537869974952074</v>
      </c>
      <c r="E6358" s="195">
        <f t="shared" ca="1" si="490"/>
        <v>281.14797405967687</v>
      </c>
      <c r="F6358" s="195">
        <f t="shared" ca="1" si="491"/>
        <v>274.19991975381635</v>
      </c>
      <c r="G6358" s="195">
        <f t="shared" ca="1" si="492"/>
        <v>31.147974059676869</v>
      </c>
      <c r="H6358" s="195">
        <f t="shared" ca="1" si="493"/>
        <v>24.199919753816346</v>
      </c>
      <c r="O6358" s="154"/>
      <c r="P6358" s="154"/>
    </row>
    <row r="6359" spans="3:16" hidden="1" outlineLevel="2">
      <c r="C6359" s="179">
        <v>6335</v>
      </c>
      <c r="D6359" s="195">
        <f t="shared" ca="1" si="494"/>
        <v>2.3281988948859444</v>
      </c>
      <c r="E6359" s="195">
        <f t="shared" ca="1" si="490"/>
        <v>410.51470671802815</v>
      </c>
      <c r="F6359" s="195">
        <f t="shared" ca="1" si="491"/>
        <v>360.93385797197146</v>
      </c>
      <c r="G6359" s="195">
        <f t="shared" ca="1" si="492"/>
        <v>160.51470671802815</v>
      </c>
      <c r="H6359" s="195">
        <f t="shared" ca="1" si="493"/>
        <v>110.93385797197146</v>
      </c>
      <c r="O6359" s="154"/>
      <c r="P6359" s="154"/>
    </row>
    <row r="6360" spans="3:16" hidden="1" outlineLevel="2">
      <c r="C6360" s="179">
        <v>6336</v>
      </c>
      <c r="D6360" s="195">
        <f t="shared" ca="1" si="494"/>
        <v>0.56738582159736795</v>
      </c>
      <c r="E6360" s="195">
        <f t="shared" ca="1" si="490"/>
        <v>278.81082281593058</v>
      </c>
      <c r="F6360" s="195">
        <f t="shared" ca="1" si="491"/>
        <v>272.54304488573865</v>
      </c>
      <c r="G6360" s="195">
        <f t="shared" ca="1" si="492"/>
        <v>28.810822815930578</v>
      </c>
      <c r="H6360" s="195">
        <f t="shared" ca="1" si="493"/>
        <v>22.543044885738652</v>
      </c>
      <c r="O6360" s="154"/>
      <c r="P6360" s="154"/>
    </row>
    <row r="6361" spans="3:16" hidden="1" outlineLevel="2">
      <c r="C6361" s="179">
        <v>6337</v>
      </c>
      <c r="D6361" s="195">
        <f t="shared" ca="1" si="494"/>
        <v>5.0777411591240253E-2</v>
      </c>
      <c r="E6361" s="195">
        <f t="shared" ref="E6361:E6424" ca="1" si="495">$H$9 * EXP(($H$17 - $H$18 - ($H$11^2)/2)*$H$14 + $H$11*SQRT($H$14)*D6361)</f>
        <v>248.89385608239891</v>
      </c>
      <c r="F6361" s="195">
        <f t="shared" ref="F6361:F6424" ca="1" si="496">$H$9 * EXP(($H$17 - $H$18 - ($H$12^2)/2)*$H$14 + $H$12*SQRT($H$14)*D6361)</f>
        <v>250.98252157493476</v>
      </c>
      <c r="G6361" s="195">
        <f t="shared" ref="G6361:G6424" ca="1" si="497">MAX(E6361-$H$16, 0)</f>
        <v>0</v>
      </c>
      <c r="H6361" s="195">
        <f t="shared" ref="H6361:H6424" ca="1" si="498">MAX(F6361-$H$16, 0)</f>
        <v>0.98252157493476489</v>
      </c>
      <c r="O6361" s="154"/>
      <c r="P6361" s="154"/>
    </row>
    <row r="6362" spans="3:16" hidden="1" outlineLevel="2">
      <c r="C6362" s="179">
        <v>6338</v>
      </c>
      <c r="D6362" s="195">
        <f t="shared" ref="D6362:D6425" ca="1" si="499">_xlfn.NORM.S.INV(RAND())</f>
        <v>1.9483308658470309</v>
      </c>
      <c r="E6362" s="195">
        <f t="shared" ca="1" si="495"/>
        <v>377.64280515757838</v>
      </c>
      <c r="F6362" s="195">
        <f t="shared" ca="1" si="496"/>
        <v>339.71101989491808</v>
      </c>
      <c r="G6362" s="195">
        <f t="shared" ca="1" si="497"/>
        <v>127.64280515757838</v>
      </c>
      <c r="H6362" s="195">
        <f t="shared" ca="1" si="498"/>
        <v>89.711019894918081</v>
      </c>
      <c r="O6362" s="154"/>
      <c r="P6362" s="154"/>
    </row>
    <row r="6363" spans="3:16" hidden="1" outlineLevel="2">
      <c r="C6363" s="179">
        <v>6339</v>
      </c>
      <c r="D6363" s="195">
        <f t="shared" ca="1" si="499"/>
        <v>1.4992462554799451E-2</v>
      </c>
      <c r="E6363" s="195">
        <f t="shared" ca="1" si="495"/>
        <v>246.94459755270086</v>
      </c>
      <c r="F6363" s="195">
        <f t="shared" ca="1" si="496"/>
        <v>249.55382342145796</v>
      </c>
      <c r="G6363" s="195">
        <f t="shared" ca="1" si="497"/>
        <v>0</v>
      </c>
      <c r="H6363" s="195">
        <f t="shared" ca="1" si="498"/>
        <v>0</v>
      </c>
      <c r="O6363" s="154"/>
      <c r="P6363" s="154"/>
    </row>
    <row r="6364" spans="3:16" hidden="1" outlineLevel="2">
      <c r="C6364" s="179">
        <v>6340</v>
      </c>
      <c r="D6364" s="195">
        <f t="shared" ca="1" si="499"/>
        <v>-1.5003942305801297</v>
      </c>
      <c r="E6364" s="195">
        <f t="shared" ca="1" si="495"/>
        <v>177.01062854203334</v>
      </c>
      <c r="F6364" s="195">
        <f t="shared" ca="1" si="496"/>
        <v>195.96355985747755</v>
      </c>
      <c r="G6364" s="195">
        <f t="shared" ca="1" si="497"/>
        <v>0</v>
      </c>
      <c r="H6364" s="195">
        <f t="shared" ca="1" si="498"/>
        <v>0</v>
      </c>
      <c r="O6364" s="154"/>
      <c r="P6364" s="154"/>
    </row>
    <row r="6365" spans="3:16" hidden="1" outlineLevel="2">
      <c r="C6365" s="179">
        <v>6341</v>
      </c>
      <c r="D6365" s="195">
        <f t="shared" ca="1" si="499"/>
        <v>1.150245288343692</v>
      </c>
      <c r="E6365" s="195">
        <f t="shared" ca="1" si="495"/>
        <v>316.90335912908</v>
      </c>
      <c r="F6365" s="195">
        <f t="shared" ca="1" si="496"/>
        <v>299.10021810298889</v>
      </c>
      <c r="G6365" s="195">
        <f t="shared" ca="1" si="497"/>
        <v>66.903359129080002</v>
      </c>
      <c r="H6365" s="195">
        <f t="shared" ca="1" si="498"/>
        <v>49.10021810298889</v>
      </c>
      <c r="O6365" s="154"/>
      <c r="P6365" s="154"/>
    </row>
    <row r="6366" spans="3:16" hidden="1" outlineLevel="2">
      <c r="C6366" s="179">
        <v>6342</v>
      </c>
      <c r="D6366" s="195">
        <f t="shared" ca="1" si="499"/>
        <v>2.0072164794252227</v>
      </c>
      <c r="E6366" s="195">
        <f t="shared" ca="1" si="495"/>
        <v>382.56052732059032</v>
      </c>
      <c r="F6366" s="195">
        <f t="shared" ca="1" si="496"/>
        <v>342.91725916125222</v>
      </c>
      <c r="G6366" s="195">
        <f t="shared" ca="1" si="497"/>
        <v>132.56052732059032</v>
      </c>
      <c r="H6366" s="195">
        <f t="shared" ca="1" si="498"/>
        <v>92.917259161252218</v>
      </c>
      <c r="O6366" s="154"/>
      <c r="P6366" s="154"/>
    </row>
    <row r="6367" spans="3:16" hidden="1" outlineLevel="2">
      <c r="C6367" s="179">
        <v>6343</v>
      </c>
      <c r="D6367" s="195">
        <f t="shared" ca="1" si="499"/>
        <v>-1.9992756509359086</v>
      </c>
      <c r="E6367" s="195">
        <f t="shared" ca="1" si="495"/>
        <v>158.63368941563814</v>
      </c>
      <c r="F6367" s="195">
        <f t="shared" ca="1" si="496"/>
        <v>180.97219537214528</v>
      </c>
      <c r="G6367" s="195">
        <f t="shared" ca="1" si="497"/>
        <v>0</v>
      </c>
      <c r="H6367" s="195">
        <f t="shared" ca="1" si="498"/>
        <v>0</v>
      </c>
      <c r="O6367" s="154"/>
      <c r="P6367" s="154"/>
    </row>
    <row r="6368" spans="3:16" hidden="1" outlineLevel="2">
      <c r="C6368" s="179">
        <v>6344</v>
      </c>
      <c r="D6368" s="195">
        <f t="shared" ca="1" si="499"/>
        <v>-0.81214574624604652</v>
      </c>
      <c r="E6368" s="195">
        <f t="shared" ca="1" si="495"/>
        <v>205.90785621827524</v>
      </c>
      <c r="F6368" s="195">
        <f t="shared" ca="1" si="496"/>
        <v>218.70489347151062</v>
      </c>
      <c r="G6368" s="195">
        <f t="shared" ca="1" si="497"/>
        <v>0</v>
      </c>
      <c r="H6368" s="195">
        <f t="shared" ca="1" si="498"/>
        <v>0</v>
      </c>
      <c r="O6368" s="154"/>
      <c r="P6368" s="154"/>
    </row>
    <row r="6369" spans="3:16" hidden="1" outlineLevel="2">
      <c r="C6369" s="179">
        <v>6345</v>
      </c>
      <c r="D6369" s="195">
        <f t="shared" ca="1" si="499"/>
        <v>0.56529191045073002</v>
      </c>
      <c r="E6369" s="195">
        <f t="shared" ca="1" si="495"/>
        <v>278.68258118055581</v>
      </c>
      <c r="F6369" s="195">
        <f t="shared" ca="1" si="496"/>
        <v>272.4520207724762</v>
      </c>
      <c r="G6369" s="195">
        <f t="shared" ca="1" si="497"/>
        <v>28.682581180555815</v>
      </c>
      <c r="H6369" s="195">
        <f t="shared" ca="1" si="498"/>
        <v>22.452020772476203</v>
      </c>
      <c r="O6369" s="154"/>
      <c r="P6369" s="154"/>
    </row>
    <row r="6370" spans="3:16" hidden="1" outlineLevel="2">
      <c r="C6370" s="179">
        <v>6346</v>
      </c>
      <c r="D6370" s="195">
        <f t="shared" ca="1" si="499"/>
        <v>-0.57771494387291555</v>
      </c>
      <c r="E6370" s="195">
        <f t="shared" ca="1" si="495"/>
        <v>216.79168034172534</v>
      </c>
      <c r="F6370" s="195">
        <f t="shared" ca="1" si="496"/>
        <v>227.03892289051046</v>
      </c>
      <c r="G6370" s="195">
        <f t="shared" ca="1" si="497"/>
        <v>0</v>
      </c>
      <c r="H6370" s="195">
        <f t="shared" ca="1" si="498"/>
        <v>0</v>
      </c>
      <c r="O6370" s="154"/>
      <c r="P6370" s="154"/>
    </row>
    <row r="6371" spans="3:16" hidden="1" outlineLevel="2">
      <c r="C6371" s="179">
        <v>6347</v>
      </c>
      <c r="D6371" s="195">
        <f t="shared" ca="1" si="499"/>
        <v>-0.49849947853142351</v>
      </c>
      <c r="E6371" s="195">
        <f t="shared" ca="1" si="495"/>
        <v>220.59794131101506</v>
      </c>
      <c r="F6371" s="195">
        <f t="shared" ca="1" si="496"/>
        <v>229.92622961788973</v>
      </c>
      <c r="G6371" s="195">
        <f t="shared" ca="1" si="497"/>
        <v>0</v>
      </c>
      <c r="H6371" s="195">
        <f t="shared" ca="1" si="498"/>
        <v>0</v>
      </c>
      <c r="O6371" s="154"/>
      <c r="P6371" s="154"/>
    </row>
    <row r="6372" spans="3:16" hidden="1" outlineLevel="2">
      <c r="C6372" s="179">
        <v>6348</v>
      </c>
      <c r="D6372" s="195">
        <f t="shared" ca="1" si="499"/>
        <v>-1.600184188325539</v>
      </c>
      <c r="E6372" s="195">
        <f t="shared" ca="1" si="495"/>
        <v>173.17183366681698</v>
      </c>
      <c r="F6372" s="195">
        <f t="shared" ca="1" si="496"/>
        <v>192.8686674038594</v>
      </c>
      <c r="G6372" s="195">
        <f t="shared" ca="1" si="497"/>
        <v>0</v>
      </c>
      <c r="H6372" s="195">
        <f t="shared" ca="1" si="498"/>
        <v>0</v>
      </c>
      <c r="O6372" s="154"/>
      <c r="P6372" s="154"/>
    </row>
    <row r="6373" spans="3:16" hidden="1" outlineLevel="2">
      <c r="C6373" s="179">
        <v>6349</v>
      </c>
      <c r="D6373" s="195">
        <f t="shared" ca="1" si="499"/>
        <v>-1.2258934122341079</v>
      </c>
      <c r="E6373" s="195">
        <f t="shared" ca="1" si="495"/>
        <v>188.0150316843104</v>
      </c>
      <c r="F6373" s="195">
        <f t="shared" ca="1" si="496"/>
        <v>204.73555279693446</v>
      </c>
      <c r="G6373" s="195">
        <f t="shared" ca="1" si="497"/>
        <v>0</v>
      </c>
      <c r="H6373" s="195">
        <f t="shared" ca="1" si="498"/>
        <v>0</v>
      </c>
      <c r="O6373" s="154"/>
      <c r="P6373" s="154"/>
    </row>
    <row r="6374" spans="3:16" hidden="1" outlineLevel="2">
      <c r="C6374" s="179">
        <v>6350</v>
      </c>
      <c r="D6374" s="195">
        <f t="shared" ca="1" si="499"/>
        <v>0.31315670499848147</v>
      </c>
      <c r="E6374" s="195">
        <f t="shared" ca="1" si="495"/>
        <v>263.66394903075201</v>
      </c>
      <c r="F6374" s="195">
        <f t="shared" ca="1" si="496"/>
        <v>261.71078547488935</v>
      </c>
      <c r="G6374" s="195">
        <f t="shared" ca="1" si="497"/>
        <v>13.663949030752008</v>
      </c>
      <c r="H6374" s="195">
        <f t="shared" ca="1" si="498"/>
        <v>11.710785474889349</v>
      </c>
      <c r="O6374" s="154"/>
      <c r="P6374" s="154"/>
    </row>
    <row r="6375" spans="3:16" hidden="1" outlineLevel="2">
      <c r="C6375" s="179">
        <v>6351</v>
      </c>
      <c r="D6375" s="195">
        <f t="shared" ca="1" si="499"/>
        <v>-0.64902184207560465</v>
      </c>
      <c r="E6375" s="195">
        <f t="shared" ca="1" si="495"/>
        <v>213.42162084157005</v>
      </c>
      <c r="F6375" s="195">
        <f t="shared" ca="1" si="496"/>
        <v>224.47089519853512</v>
      </c>
      <c r="G6375" s="195">
        <f t="shared" ca="1" si="497"/>
        <v>0</v>
      </c>
      <c r="H6375" s="195">
        <f t="shared" ca="1" si="498"/>
        <v>0</v>
      </c>
      <c r="O6375" s="154"/>
      <c r="P6375" s="154"/>
    </row>
    <row r="6376" spans="3:16" hidden="1" outlineLevel="2">
      <c r="C6376" s="179">
        <v>6352</v>
      </c>
      <c r="D6376" s="195">
        <f t="shared" ca="1" si="499"/>
        <v>0.1461540153965992</v>
      </c>
      <c r="E6376" s="195">
        <f t="shared" ca="1" si="495"/>
        <v>254.16464380583187</v>
      </c>
      <c r="F6376" s="195">
        <f t="shared" ca="1" si="496"/>
        <v>254.83046870405215</v>
      </c>
      <c r="G6376" s="195">
        <f t="shared" ca="1" si="497"/>
        <v>4.1646438058318722</v>
      </c>
      <c r="H6376" s="195">
        <f t="shared" ca="1" si="498"/>
        <v>4.8304687040521515</v>
      </c>
      <c r="O6376" s="154"/>
      <c r="P6376" s="154"/>
    </row>
    <row r="6377" spans="3:16" hidden="1" outlineLevel="2">
      <c r="C6377" s="179">
        <v>6353</v>
      </c>
      <c r="D6377" s="195">
        <f t="shared" ca="1" si="499"/>
        <v>-0.63544677518853321</v>
      </c>
      <c r="E6377" s="195">
        <f t="shared" ca="1" si="495"/>
        <v>214.05913421126277</v>
      </c>
      <c r="F6377" s="195">
        <f t="shared" ca="1" si="496"/>
        <v>224.95753541026372</v>
      </c>
      <c r="G6377" s="195">
        <f t="shared" ca="1" si="497"/>
        <v>0</v>
      </c>
      <c r="H6377" s="195">
        <f t="shared" ca="1" si="498"/>
        <v>0</v>
      </c>
      <c r="O6377" s="154"/>
      <c r="P6377" s="154"/>
    </row>
    <row r="6378" spans="3:16" hidden="1" outlineLevel="2">
      <c r="C6378" s="179">
        <v>6354</v>
      </c>
      <c r="D6378" s="195">
        <f t="shared" ca="1" si="499"/>
        <v>0.63529898784147876</v>
      </c>
      <c r="E6378" s="195">
        <f t="shared" ca="1" si="495"/>
        <v>283.00231717663729</v>
      </c>
      <c r="F6378" s="195">
        <f t="shared" ca="1" si="496"/>
        <v>275.51183449372263</v>
      </c>
      <c r="G6378" s="195">
        <f t="shared" ca="1" si="497"/>
        <v>33.002317176637291</v>
      </c>
      <c r="H6378" s="195">
        <f t="shared" ca="1" si="498"/>
        <v>25.511834493722631</v>
      </c>
      <c r="O6378" s="154"/>
      <c r="P6378" s="154"/>
    </row>
    <row r="6379" spans="3:16" hidden="1" outlineLevel="2">
      <c r="C6379" s="179">
        <v>6355</v>
      </c>
      <c r="D6379" s="195">
        <f t="shared" ca="1" si="499"/>
        <v>-0.17763289934867021</v>
      </c>
      <c r="E6379" s="195">
        <f t="shared" ca="1" si="495"/>
        <v>236.71128600147307</v>
      </c>
      <c r="F6379" s="195">
        <f t="shared" ca="1" si="496"/>
        <v>242.00189800191319</v>
      </c>
      <c r="G6379" s="195">
        <f t="shared" ca="1" si="497"/>
        <v>0</v>
      </c>
      <c r="H6379" s="195">
        <f t="shared" ca="1" si="498"/>
        <v>0</v>
      </c>
      <c r="O6379" s="154"/>
      <c r="P6379" s="154"/>
    </row>
    <row r="6380" spans="3:16" hidden="1" outlineLevel="2">
      <c r="C6380" s="179">
        <v>6356</v>
      </c>
      <c r="D6380" s="195">
        <f t="shared" ca="1" si="499"/>
        <v>6.0135378476542795E-2</v>
      </c>
      <c r="E6380" s="195">
        <f t="shared" ca="1" si="495"/>
        <v>249.40613124549913</v>
      </c>
      <c r="F6380" s="195">
        <f t="shared" ca="1" si="496"/>
        <v>251.35748147873952</v>
      </c>
      <c r="G6380" s="195">
        <f t="shared" ca="1" si="497"/>
        <v>0</v>
      </c>
      <c r="H6380" s="195">
        <f t="shared" ca="1" si="498"/>
        <v>1.3574814787395155</v>
      </c>
      <c r="O6380" s="154"/>
      <c r="P6380" s="154"/>
    </row>
    <row r="6381" spans="3:16" hidden="1" outlineLevel="2">
      <c r="C6381" s="179">
        <v>6357</v>
      </c>
      <c r="D6381" s="195">
        <f t="shared" ca="1" si="499"/>
        <v>0.46687553035115276</v>
      </c>
      <c r="E6381" s="195">
        <f t="shared" ca="1" si="495"/>
        <v>272.72114044004337</v>
      </c>
      <c r="F6381" s="195">
        <f t="shared" ca="1" si="496"/>
        <v>268.20789466120334</v>
      </c>
      <c r="G6381" s="195">
        <f t="shared" ca="1" si="497"/>
        <v>22.721140440043371</v>
      </c>
      <c r="H6381" s="195">
        <f t="shared" ca="1" si="498"/>
        <v>18.207894661203341</v>
      </c>
      <c r="O6381" s="154"/>
      <c r="P6381" s="154"/>
    </row>
    <row r="6382" spans="3:16" hidden="1" outlineLevel="2">
      <c r="C6382" s="179">
        <v>6358</v>
      </c>
      <c r="D6382" s="195">
        <f t="shared" ca="1" si="499"/>
        <v>0.16643507866607399</v>
      </c>
      <c r="E6382" s="195">
        <f t="shared" ca="1" si="495"/>
        <v>255.29974585480082</v>
      </c>
      <c r="F6382" s="195">
        <f t="shared" ca="1" si="496"/>
        <v>255.6562793083198</v>
      </c>
      <c r="G6382" s="195">
        <f t="shared" ca="1" si="497"/>
        <v>5.2997458548008183</v>
      </c>
      <c r="H6382" s="195">
        <f t="shared" ca="1" si="498"/>
        <v>5.656279308319796</v>
      </c>
      <c r="O6382" s="154"/>
      <c r="P6382" s="154"/>
    </row>
    <row r="6383" spans="3:16" hidden="1" outlineLevel="2">
      <c r="C6383" s="179">
        <v>6359</v>
      </c>
      <c r="D6383" s="195">
        <f t="shared" ca="1" si="499"/>
        <v>0.17110561977860261</v>
      </c>
      <c r="E6383" s="195">
        <f t="shared" ca="1" si="495"/>
        <v>255.56186666652502</v>
      </c>
      <c r="F6383" s="195">
        <f t="shared" ca="1" si="496"/>
        <v>255.84683463925967</v>
      </c>
      <c r="G6383" s="195">
        <f t="shared" ca="1" si="497"/>
        <v>5.5618666665250203</v>
      </c>
      <c r="H6383" s="195">
        <f t="shared" ca="1" si="498"/>
        <v>5.8468346392596686</v>
      </c>
      <c r="O6383" s="154"/>
      <c r="P6383" s="154"/>
    </row>
    <row r="6384" spans="3:16" hidden="1" outlineLevel="2">
      <c r="C6384" s="179">
        <v>6360</v>
      </c>
      <c r="D6384" s="195">
        <f t="shared" ca="1" si="499"/>
        <v>0.98214292289480654</v>
      </c>
      <c r="E6384" s="195">
        <f t="shared" ca="1" si="495"/>
        <v>305.41213891812214</v>
      </c>
      <c r="F6384" s="195">
        <f t="shared" ca="1" si="496"/>
        <v>291.18585488964015</v>
      </c>
      <c r="G6384" s="195">
        <f t="shared" ca="1" si="497"/>
        <v>55.412138918122139</v>
      </c>
      <c r="H6384" s="195">
        <f t="shared" ca="1" si="498"/>
        <v>41.185854889640154</v>
      </c>
      <c r="O6384" s="154"/>
      <c r="P6384" s="154"/>
    </row>
    <row r="6385" spans="3:16" hidden="1" outlineLevel="2">
      <c r="C6385" s="179">
        <v>6361</v>
      </c>
      <c r="D6385" s="195">
        <f t="shared" ca="1" si="499"/>
        <v>0.65553771177995712</v>
      </c>
      <c r="E6385" s="195">
        <f t="shared" ca="1" si="495"/>
        <v>284.2635641799933</v>
      </c>
      <c r="F6385" s="195">
        <f t="shared" ca="1" si="496"/>
        <v>276.40279878840158</v>
      </c>
      <c r="G6385" s="195">
        <f t="shared" ca="1" si="497"/>
        <v>34.263564179993296</v>
      </c>
      <c r="H6385" s="195">
        <f t="shared" ca="1" si="498"/>
        <v>26.402798788401583</v>
      </c>
      <c r="O6385" s="154"/>
      <c r="P6385" s="154"/>
    </row>
    <row r="6386" spans="3:16" hidden="1" outlineLevel="2">
      <c r="C6386" s="179">
        <v>6362</v>
      </c>
      <c r="D6386" s="195">
        <f t="shared" ca="1" si="499"/>
        <v>0.69835496261572538</v>
      </c>
      <c r="E6386" s="195">
        <f t="shared" ca="1" si="495"/>
        <v>286.95042694952036</v>
      </c>
      <c r="F6386" s="195">
        <f t="shared" ca="1" si="496"/>
        <v>278.29723910663904</v>
      </c>
      <c r="G6386" s="195">
        <f t="shared" ca="1" si="497"/>
        <v>36.950426949520363</v>
      </c>
      <c r="H6386" s="195">
        <f t="shared" ca="1" si="498"/>
        <v>28.29723910663904</v>
      </c>
      <c r="O6386" s="154"/>
      <c r="P6386" s="154"/>
    </row>
    <row r="6387" spans="3:16" hidden="1" outlineLevel="2">
      <c r="C6387" s="179">
        <v>6363</v>
      </c>
      <c r="D6387" s="195">
        <f t="shared" ca="1" si="499"/>
        <v>-0.83093568852714506</v>
      </c>
      <c r="E6387" s="195">
        <f t="shared" ca="1" si="495"/>
        <v>205.05952927663779</v>
      </c>
      <c r="F6387" s="195">
        <f t="shared" ca="1" si="496"/>
        <v>218.05030425770752</v>
      </c>
      <c r="G6387" s="195">
        <f t="shared" ca="1" si="497"/>
        <v>0</v>
      </c>
      <c r="H6387" s="195">
        <f t="shared" ca="1" si="498"/>
        <v>0</v>
      </c>
      <c r="O6387" s="154"/>
      <c r="P6387" s="154"/>
    </row>
    <row r="6388" spans="3:16" hidden="1" outlineLevel="2">
      <c r="C6388" s="179">
        <v>6364</v>
      </c>
      <c r="D6388" s="195">
        <f t="shared" ca="1" si="499"/>
        <v>-0.50837306326168941</v>
      </c>
      <c r="E6388" s="195">
        <f t="shared" ca="1" si="495"/>
        <v>220.11989894051044</v>
      </c>
      <c r="F6388" s="195">
        <f t="shared" ca="1" si="496"/>
        <v>229.56435591277986</v>
      </c>
      <c r="G6388" s="195">
        <f t="shared" ca="1" si="497"/>
        <v>0</v>
      </c>
      <c r="H6388" s="195">
        <f t="shared" ca="1" si="498"/>
        <v>0</v>
      </c>
      <c r="O6388" s="154"/>
      <c r="P6388" s="154"/>
    </row>
    <row r="6389" spans="3:16" hidden="1" outlineLevel="2">
      <c r="C6389" s="179">
        <v>6365</v>
      </c>
      <c r="D6389" s="195">
        <f t="shared" ca="1" si="499"/>
        <v>-0.2210359630337552</v>
      </c>
      <c r="E6389" s="195">
        <f t="shared" ca="1" si="495"/>
        <v>234.46465743518604</v>
      </c>
      <c r="F6389" s="195">
        <f t="shared" ca="1" si="496"/>
        <v>240.33206846320141</v>
      </c>
      <c r="G6389" s="195">
        <f t="shared" ca="1" si="497"/>
        <v>0</v>
      </c>
      <c r="H6389" s="195">
        <f t="shared" ca="1" si="498"/>
        <v>0</v>
      </c>
      <c r="O6389" s="154"/>
      <c r="P6389" s="154"/>
    </row>
    <row r="6390" spans="3:16" hidden="1" outlineLevel="2">
      <c r="C6390" s="179">
        <v>6366</v>
      </c>
      <c r="D6390" s="195">
        <f t="shared" ca="1" si="499"/>
        <v>-2.1391277473348485</v>
      </c>
      <c r="E6390" s="195">
        <f t="shared" ca="1" si="495"/>
        <v>153.83337012773632</v>
      </c>
      <c r="F6390" s="195">
        <f t="shared" ca="1" si="496"/>
        <v>176.97936492133056</v>
      </c>
      <c r="G6390" s="195">
        <f t="shared" ca="1" si="497"/>
        <v>0</v>
      </c>
      <c r="H6390" s="195">
        <f t="shared" ca="1" si="498"/>
        <v>0</v>
      </c>
      <c r="O6390" s="154"/>
      <c r="P6390" s="154"/>
    </row>
    <row r="6391" spans="3:16" hidden="1" outlineLevel="2">
      <c r="C6391" s="179">
        <v>6367</v>
      </c>
      <c r="D6391" s="195">
        <f t="shared" ca="1" si="499"/>
        <v>0.66080434342257599</v>
      </c>
      <c r="E6391" s="195">
        <f t="shared" ca="1" si="495"/>
        <v>284.59269345156383</v>
      </c>
      <c r="F6391" s="195">
        <f t="shared" ca="1" si="496"/>
        <v>276.6351224649552</v>
      </c>
      <c r="G6391" s="195">
        <f t="shared" ca="1" si="497"/>
        <v>34.592693451563832</v>
      </c>
      <c r="H6391" s="195">
        <f t="shared" ca="1" si="498"/>
        <v>26.635122464955202</v>
      </c>
      <c r="O6391" s="154"/>
      <c r="P6391" s="154"/>
    </row>
    <row r="6392" spans="3:16" hidden="1" outlineLevel="2">
      <c r="C6392" s="179">
        <v>6368</v>
      </c>
      <c r="D6392" s="195">
        <f t="shared" ca="1" si="499"/>
        <v>0.30870042137160486</v>
      </c>
      <c r="E6392" s="195">
        <f t="shared" ca="1" si="495"/>
        <v>263.4059179325925</v>
      </c>
      <c r="F6392" s="195">
        <f t="shared" ca="1" si="496"/>
        <v>261.52480141578957</v>
      </c>
      <c r="G6392" s="195">
        <f t="shared" ca="1" si="497"/>
        <v>13.405917932592502</v>
      </c>
      <c r="H6392" s="195">
        <f t="shared" ca="1" si="498"/>
        <v>11.524801415789568</v>
      </c>
      <c r="O6392" s="154"/>
      <c r="P6392" s="154"/>
    </row>
    <row r="6393" spans="3:16" hidden="1" outlineLevel="2">
      <c r="C6393" s="179">
        <v>6369</v>
      </c>
      <c r="D6393" s="195">
        <f t="shared" ca="1" si="499"/>
        <v>-0.48307661530450413</v>
      </c>
      <c r="E6393" s="195">
        <f t="shared" ca="1" si="495"/>
        <v>221.34673741108327</v>
      </c>
      <c r="F6393" s="195">
        <f t="shared" ca="1" si="496"/>
        <v>230.49262999621308</v>
      </c>
      <c r="G6393" s="195">
        <f t="shared" ca="1" si="497"/>
        <v>0</v>
      </c>
      <c r="H6393" s="195">
        <f t="shared" ca="1" si="498"/>
        <v>0</v>
      </c>
      <c r="O6393" s="154"/>
      <c r="P6393" s="154"/>
    </row>
    <row r="6394" spans="3:16" hidden="1" outlineLevel="2">
      <c r="C6394" s="179">
        <v>6370</v>
      </c>
      <c r="D6394" s="195">
        <f t="shared" ca="1" si="499"/>
        <v>-0.44821875668379868</v>
      </c>
      <c r="E6394" s="195">
        <f t="shared" ca="1" si="495"/>
        <v>223.04850030793301</v>
      </c>
      <c r="F6394" s="195">
        <f t="shared" ca="1" si="496"/>
        <v>231.77792096021497</v>
      </c>
      <c r="G6394" s="195">
        <f t="shared" ca="1" si="497"/>
        <v>0</v>
      </c>
      <c r="H6394" s="195">
        <f t="shared" ca="1" si="498"/>
        <v>0</v>
      </c>
      <c r="O6394" s="154"/>
      <c r="P6394" s="154"/>
    </row>
    <row r="6395" spans="3:16" hidden="1" outlineLevel="2">
      <c r="C6395" s="179">
        <v>6371</v>
      </c>
      <c r="D6395" s="195">
        <f t="shared" ca="1" si="499"/>
        <v>0.40353567279782682</v>
      </c>
      <c r="E6395" s="195">
        <f t="shared" ca="1" si="495"/>
        <v>268.95203337669705</v>
      </c>
      <c r="F6395" s="195">
        <f t="shared" ca="1" si="496"/>
        <v>265.51144714956627</v>
      </c>
      <c r="G6395" s="195">
        <f t="shared" ca="1" si="497"/>
        <v>18.952033376697045</v>
      </c>
      <c r="H6395" s="195">
        <f t="shared" ca="1" si="498"/>
        <v>15.511447149566266</v>
      </c>
      <c r="O6395" s="154"/>
      <c r="P6395" s="154"/>
    </row>
    <row r="6396" spans="3:16" hidden="1" outlineLevel="2">
      <c r="C6396" s="179">
        <v>6372</v>
      </c>
      <c r="D6396" s="195">
        <f t="shared" ca="1" si="499"/>
        <v>1.4560582726127358</v>
      </c>
      <c r="E6396" s="195">
        <f t="shared" ca="1" si="495"/>
        <v>338.92836659723167</v>
      </c>
      <c r="F6396" s="195">
        <f t="shared" ca="1" si="496"/>
        <v>314.05379235371566</v>
      </c>
      <c r="G6396" s="195">
        <f t="shared" ca="1" si="497"/>
        <v>88.928366597231673</v>
      </c>
      <c r="H6396" s="195">
        <f t="shared" ca="1" si="498"/>
        <v>64.053792353715664</v>
      </c>
      <c r="O6396" s="154"/>
      <c r="P6396" s="154"/>
    </row>
    <row r="6397" spans="3:16" hidden="1" outlineLevel="2">
      <c r="C6397" s="179">
        <v>6373</v>
      </c>
      <c r="D6397" s="195">
        <f t="shared" ca="1" si="499"/>
        <v>1.2081824825203755</v>
      </c>
      <c r="E6397" s="195">
        <f t="shared" ca="1" si="495"/>
        <v>320.96323283981138</v>
      </c>
      <c r="F6397" s="195">
        <f t="shared" ca="1" si="496"/>
        <v>301.87748982526199</v>
      </c>
      <c r="G6397" s="195">
        <f t="shared" ca="1" si="497"/>
        <v>70.963232839811383</v>
      </c>
      <c r="H6397" s="195">
        <f t="shared" ca="1" si="498"/>
        <v>51.877489825261989</v>
      </c>
      <c r="O6397" s="154"/>
      <c r="P6397" s="154"/>
    </row>
    <row r="6398" spans="3:16" hidden="1" outlineLevel="2">
      <c r="C6398" s="179">
        <v>6374</v>
      </c>
      <c r="D6398" s="195">
        <f t="shared" ca="1" si="499"/>
        <v>-2.3539780965303181</v>
      </c>
      <c r="E6398" s="195">
        <f t="shared" ca="1" si="495"/>
        <v>146.74024926994642</v>
      </c>
      <c r="F6398" s="195">
        <f t="shared" ca="1" si="496"/>
        <v>171.01625289580673</v>
      </c>
      <c r="G6398" s="195">
        <f t="shared" ca="1" si="497"/>
        <v>0</v>
      </c>
      <c r="H6398" s="195">
        <f t="shared" ca="1" si="498"/>
        <v>0</v>
      </c>
      <c r="O6398" s="154"/>
      <c r="P6398" s="154"/>
    </row>
    <row r="6399" spans="3:16" hidden="1" outlineLevel="2">
      <c r="C6399" s="179">
        <v>6375</v>
      </c>
      <c r="D6399" s="195">
        <f t="shared" ca="1" si="499"/>
        <v>0.81252142415228401</v>
      </c>
      <c r="E6399" s="195">
        <f t="shared" ca="1" si="495"/>
        <v>294.23937453944325</v>
      </c>
      <c r="F6399" s="195">
        <f t="shared" ca="1" si="496"/>
        <v>283.41221880849002</v>
      </c>
      <c r="G6399" s="195">
        <f t="shared" ca="1" si="497"/>
        <v>44.239374539443247</v>
      </c>
      <c r="H6399" s="195">
        <f t="shared" ca="1" si="498"/>
        <v>33.412218808490024</v>
      </c>
      <c r="O6399" s="154"/>
      <c r="P6399" s="154"/>
    </row>
    <row r="6400" spans="3:16" hidden="1" outlineLevel="2">
      <c r="C6400" s="179">
        <v>6376</v>
      </c>
      <c r="D6400" s="195">
        <f t="shared" ca="1" si="499"/>
        <v>-1.2660668939391779</v>
      </c>
      <c r="E6400" s="195">
        <f t="shared" ca="1" si="495"/>
        <v>186.36277384940706</v>
      </c>
      <c r="F6400" s="195">
        <f t="shared" ca="1" si="496"/>
        <v>203.42764397139933</v>
      </c>
      <c r="G6400" s="195">
        <f t="shared" ca="1" si="497"/>
        <v>0</v>
      </c>
      <c r="H6400" s="195">
        <f t="shared" ca="1" si="498"/>
        <v>0</v>
      </c>
      <c r="O6400" s="154"/>
      <c r="P6400" s="154"/>
    </row>
    <row r="6401" spans="3:16" hidden="1" outlineLevel="2">
      <c r="C6401" s="179">
        <v>6377</v>
      </c>
      <c r="D6401" s="195">
        <f t="shared" ca="1" si="499"/>
        <v>1.6568797747440098</v>
      </c>
      <c r="E6401" s="195">
        <f t="shared" ca="1" si="495"/>
        <v>354.21795357447866</v>
      </c>
      <c r="F6401" s="195">
        <f t="shared" ca="1" si="496"/>
        <v>324.27789293061596</v>
      </c>
      <c r="G6401" s="195">
        <f t="shared" ca="1" si="497"/>
        <v>104.21795357447866</v>
      </c>
      <c r="H6401" s="195">
        <f t="shared" ca="1" si="498"/>
        <v>74.277892930615963</v>
      </c>
      <c r="O6401" s="154"/>
      <c r="P6401" s="154"/>
    </row>
    <row r="6402" spans="3:16" hidden="1" outlineLevel="2">
      <c r="C6402" s="179">
        <v>6378</v>
      </c>
      <c r="D6402" s="195">
        <f t="shared" ca="1" si="499"/>
        <v>-0.53198823849680099</v>
      </c>
      <c r="E6402" s="195">
        <f t="shared" ca="1" si="495"/>
        <v>218.98073733824396</v>
      </c>
      <c r="F6402" s="195">
        <f t="shared" ca="1" si="496"/>
        <v>228.70115185894991</v>
      </c>
      <c r="G6402" s="195">
        <f t="shared" ca="1" si="497"/>
        <v>0</v>
      </c>
      <c r="H6402" s="195">
        <f t="shared" ca="1" si="498"/>
        <v>0</v>
      </c>
      <c r="O6402" s="154"/>
      <c r="P6402" s="154"/>
    </row>
    <row r="6403" spans="3:16" hidden="1" outlineLevel="2">
      <c r="C6403" s="179">
        <v>6379</v>
      </c>
      <c r="D6403" s="195">
        <f t="shared" ca="1" si="499"/>
        <v>-1.8940662807092294</v>
      </c>
      <c r="E6403" s="195">
        <f t="shared" ca="1" si="495"/>
        <v>162.34340139229909</v>
      </c>
      <c r="F6403" s="195">
        <f t="shared" ca="1" si="496"/>
        <v>184.03522758818536</v>
      </c>
      <c r="G6403" s="195">
        <f t="shared" ca="1" si="497"/>
        <v>0</v>
      </c>
      <c r="H6403" s="195">
        <f t="shared" ca="1" si="498"/>
        <v>0</v>
      </c>
      <c r="O6403" s="154"/>
      <c r="P6403" s="154"/>
    </row>
    <row r="6404" spans="3:16" hidden="1" outlineLevel="2">
      <c r="C6404" s="179">
        <v>6380</v>
      </c>
      <c r="D6404" s="195">
        <f t="shared" ca="1" si="499"/>
        <v>-6.2238779767129264E-2</v>
      </c>
      <c r="E6404" s="195">
        <f t="shared" ca="1" si="495"/>
        <v>242.78956838913345</v>
      </c>
      <c r="F6404" s="195">
        <f t="shared" ca="1" si="496"/>
        <v>246.49805619543099</v>
      </c>
      <c r="G6404" s="195">
        <f t="shared" ca="1" si="497"/>
        <v>0</v>
      </c>
      <c r="H6404" s="195">
        <f t="shared" ca="1" si="498"/>
        <v>0</v>
      </c>
      <c r="O6404" s="154"/>
      <c r="P6404" s="154"/>
    </row>
    <row r="6405" spans="3:16" hidden="1" outlineLevel="2">
      <c r="C6405" s="179">
        <v>6381</v>
      </c>
      <c r="D6405" s="195">
        <f t="shared" ca="1" si="499"/>
        <v>1.6999965469334721</v>
      </c>
      <c r="E6405" s="195">
        <f t="shared" ca="1" si="495"/>
        <v>357.58955813905743</v>
      </c>
      <c r="F6405" s="195">
        <f t="shared" ca="1" si="496"/>
        <v>326.51606609236723</v>
      </c>
      <c r="G6405" s="195">
        <f t="shared" ca="1" si="497"/>
        <v>107.58955813905743</v>
      </c>
      <c r="H6405" s="195">
        <f t="shared" ca="1" si="498"/>
        <v>76.516066092367225</v>
      </c>
      <c r="O6405" s="154"/>
      <c r="P6405" s="154"/>
    </row>
    <row r="6406" spans="3:16" hidden="1" outlineLevel="2">
      <c r="C6406" s="179">
        <v>6382</v>
      </c>
      <c r="D6406" s="195">
        <f t="shared" ca="1" si="499"/>
        <v>1.5399293647009609</v>
      </c>
      <c r="E6406" s="195">
        <f t="shared" ca="1" si="495"/>
        <v>345.23197136226071</v>
      </c>
      <c r="F6406" s="195">
        <f t="shared" ca="1" si="496"/>
        <v>318.28398934868068</v>
      </c>
      <c r="G6406" s="195">
        <f t="shared" ca="1" si="497"/>
        <v>95.231971362260708</v>
      </c>
      <c r="H6406" s="195">
        <f t="shared" ca="1" si="498"/>
        <v>68.283989348680677</v>
      </c>
      <c r="O6406" s="154"/>
      <c r="P6406" s="154"/>
    </row>
    <row r="6407" spans="3:16" hidden="1" outlineLevel="2">
      <c r="C6407" s="179">
        <v>6383</v>
      </c>
      <c r="D6407" s="195">
        <f t="shared" ca="1" si="499"/>
        <v>0.63698171083270205</v>
      </c>
      <c r="E6407" s="195">
        <f t="shared" ca="1" si="495"/>
        <v>283.10696831940618</v>
      </c>
      <c r="F6407" s="195">
        <f t="shared" ca="1" si="496"/>
        <v>275.58580299461903</v>
      </c>
      <c r="G6407" s="195">
        <f t="shared" ca="1" si="497"/>
        <v>33.106968319406178</v>
      </c>
      <c r="H6407" s="195">
        <f t="shared" ca="1" si="498"/>
        <v>25.58580299461903</v>
      </c>
      <c r="O6407" s="154"/>
      <c r="P6407" s="154"/>
    </row>
    <row r="6408" spans="3:16" hidden="1" outlineLevel="2">
      <c r="C6408" s="179">
        <v>6384</v>
      </c>
      <c r="D6408" s="195">
        <f t="shared" ca="1" si="499"/>
        <v>1.8229731349375162</v>
      </c>
      <c r="E6408" s="195">
        <f t="shared" ca="1" si="495"/>
        <v>367.3833042511061</v>
      </c>
      <c r="F6408" s="195">
        <f t="shared" ca="1" si="496"/>
        <v>332.98495397508015</v>
      </c>
      <c r="G6408" s="195">
        <f t="shared" ca="1" si="497"/>
        <v>117.3833042511061</v>
      </c>
      <c r="H6408" s="195">
        <f t="shared" ca="1" si="498"/>
        <v>82.984953975080145</v>
      </c>
      <c r="O6408" s="154"/>
      <c r="P6408" s="154"/>
    </row>
    <row r="6409" spans="3:16" hidden="1" outlineLevel="2">
      <c r="C6409" s="179">
        <v>6385</v>
      </c>
      <c r="D6409" s="195">
        <f t="shared" ca="1" si="499"/>
        <v>-0.53892102367640216</v>
      </c>
      <c r="E6409" s="195">
        <f t="shared" ca="1" si="495"/>
        <v>218.64743067177312</v>
      </c>
      <c r="F6409" s="195">
        <f t="shared" ca="1" si="496"/>
        <v>228.4483550447907</v>
      </c>
      <c r="G6409" s="195">
        <f t="shared" ca="1" si="497"/>
        <v>0</v>
      </c>
      <c r="H6409" s="195">
        <f t="shared" ca="1" si="498"/>
        <v>0</v>
      </c>
      <c r="O6409" s="154"/>
      <c r="P6409" s="154"/>
    </row>
    <row r="6410" spans="3:16" hidden="1" outlineLevel="2">
      <c r="C6410" s="179">
        <v>6386</v>
      </c>
      <c r="D6410" s="195">
        <f t="shared" ca="1" si="499"/>
        <v>-0.26221386162234894</v>
      </c>
      <c r="E6410" s="195">
        <f t="shared" ca="1" si="495"/>
        <v>232.35292207155214</v>
      </c>
      <c r="F6410" s="195">
        <f t="shared" ca="1" si="496"/>
        <v>238.75849914032545</v>
      </c>
      <c r="G6410" s="195">
        <f t="shared" ca="1" si="497"/>
        <v>0</v>
      </c>
      <c r="H6410" s="195">
        <f t="shared" ca="1" si="498"/>
        <v>0</v>
      </c>
      <c r="O6410" s="154"/>
      <c r="P6410" s="154"/>
    </row>
    <row r="6411" spans="3:16" hidden="1" outlineLevel="2">
      <c r="C6411" s="179">
        <v>6387</v>
      </c>
      <c r="D6411" s="195">
        <f t="shared" ca="1" si="499"/>
        <v>0.46753211248159632</v>
      </c>
      <c r="E6411" s="195">
        <f t="shared" ca="1" si="495"/>
        <v>272.76048641019952</v>
      </c>
      <c r="F6411" s="195">
        <f t="shared" ca="1" si="496"/>
        <v>268.23598901182675</v>
      </c>
      <c r="G6411" s="195">
        <f t="shared" ca="1" si="497"/>
        <v>22.760486410199519</v>
      </c>
      <c r="H6411" s="195">
        <f t="shared" ca="1" si="498"/>
        <v>18.235989011826746</v>
      </c>
      <c r="O6411" s="154"/>
      <c r="P6411" s="154"/>
    </row>
    <row r="6412" spans="3:16" hidden="1" outlineLevel="2">
      <c r="C6412" s="179">
        <v>6388</v>
      </c>
      <c r="D6412" s="195">
        <f t="shared" ca="1" si="499"/>
        <v>-1.5840651236805205</v>
      </c>
      <c r="E6412" s="195">
        <f t="shared" ca="1" si="495"/>
        <v>173.78622833687655</v>
      </c>
      <c r="F6412" s="195">
        <f t="shared" ca="1" si="496"/>
        <v>193.36525475577361</v>
      </c>
      <c r="G6412" s="195">
        <f t="shared" ca="1" si="497"/>
        <v>0</v>
      </c>
      <c r="H6412" s="195">
        <f t="shared" ca="1" si="498"/>
        <v>0</v>
      </c>
      <c r="O6412" s="154"/>
      <c r="P6412" s="154"/>
    </row>
    <row r="6413" spans="3:16" hidden="1" outlineLevel="2">
      <c r="C6413" s="179">
        <v>6389</v>
      </c>
      <c r="D6413" s="195">
        <f t="shared" ca="1" si="499"/>
        <v>-0.72446449364837795</v>
      </c>
      <c r="E6413" s="195">
        <f t="shared" ca="1" si="495"/>
        <v>209.9131168067953</v>
      </c>
      <c r="F6413" s="195">
        <f t="shared" ca="1" si="496"/>
        <v>221.78553940595319</v>
      </c>
      <c r="G6413" s="195">
        <f t="shared" ca="1" si="497"/>
        <v>0</v>
      </c>
      <c r="H6413" s="195">
        <f t="shared" ca="1" si="498"/>
        <v>0</v>
      </c>
      <c r="O6413" s="154"/>
      <c r="P6413" s="154"/>
    </row>
    <row r="6414" spans="3:16" hidden="1" outlineLevel="2">
      <c r="C6414" s="179">
        <v>6390</v>
      </c>
      <c r="D6414" s="195">
        <f t="shared" ca="1" si="499"/>
        <v>-0.71385349648185481</v>
      </c>
      <c r="E6414" s="195">
        <f t="shared" ca="1" si="495"/>
        <v>210.40307971124992</v>
      </c>
      <c r="F6414" s="195">
        <f t="shared" ca="1" si="496"/>
        <v>222.16128395541853</v>
      </c>
      <c r="G6414" s="195">
        <f t="shared" ca="1" si="497"/>
        <v>0</v>
      </c>
      <c r="H6414" s="195">
        <f t="shared" ca="1" si="498"/>
        <v>0</v>
      </c>
      <c r="O6414" s="154"/>
      <c r="P6414" s="154"/>
    </row>
    <row r="6415" spans="3:16" hidden="1" outlineLevel="2">
      <c r="C6415" s="179">
        <v>6391</v>
      </c>
      <c r="D6415" s="195">
        <f t="shared" ca="1" si="499"/>
        <v>-0.22046263608348951</v>
      </c>
      <c r="E6415" s="195">
        <f t="shared" ca="1" si="495"/>
        <v>234.49419455655408</v>
      </c>
      <c r="F6415" s="195">
        <f t="shared" ca="1" si="496"/>
        <v>240.35405058346709</v>
      </c>
      <c r="G6415" s="195">
        <f t="shared" ca="1" si="497"/>
        <v>0</v>
      </c>
      <c r="H6415" s="195">
        <f t="shared" ca="1" si="498"/>
        <v>0</v>
      </c>
      <c r="O6415" s="154"/>
      <c r="P6415" s="154"/>
    </row>
    <row r="6416" spans="3:16" hidden="1" outlineLevel="2">
      <c r="C6416" s="179">
        <v>6392</v>
      </c>
      <c r="D6416" s="195">
        <f t="shared" ca="1" si="499"/>
        <v>0.80569151752567736</v>
      </c>
      <c r="E6416" s="195">
        <f t="shared" ca="1" si="495"/>
        <v>293.7981589943517</v>
      </c>
      <c r="F6416" s="195">
        <f t="shared" ca="1" si="496"/>
        <v>283.10359288608441</v>
      </c>
      <c r="G6416" s="195">
        <f t="shared" ca="1" si="497"/>
        <v>43.798158994351695</v>
      </c>
      <c r="H6416" s="195">
        <f t="shared" ca="1" si="498"/>
        <v>33.103592886084414</v>
      </c>
      <c r="O6416" s="154"/>
      <c r="P6416" s="154"/>
    </row>
    <row r="6417" spans="3:16" hidden="1" outlineLevel="2">
      <c r="C6417" s="179">
        <v>6393</v>
      </c>
      <c r="D6417" s="195">
        <f t="shared" ca="1" si="499"/>
        <v>0.96135546265725347</v>
      </c>
      <c r="E6417" s="195">
        <f t="shared" ca="1" si="495"/>
        <v>304.02040122715209</v>
      </c>
      <c r="F6417" s="195">
        <f t="shared" ca="1" si="496"/>
        <v>290.22183178099323</v>
      </c>
      <c r="G6417" s="195">
        <f t="shared" ca="1" si="497"/>
        <v>54.020401227152092</v>
      </c>
      <c r="H6417" s="195">
        <f t="shared" ca="1" si="498"/>
        <v>40.221831780993227</v>
      </c>
      <c r="O6417" s="154"/>
      <c r="P6417" s="154"/>
    </row>
    <row r="6418" spans="3:16" hidden="1" outlineLevel="2">
      <c r="C6418" s="179">
        <v>6394</v>
      </c>
      <c r="D6418" s="195">
        <f t="shared" ca="1" si="499"/>
        <v>0.34423827007756103</v>
      </c>
      <c r="E6418" s="195">
        <f t="shared" ca="1" si="495"/>
        <v>265.47070070605588</v>
      </c>
      <c r="F6418" s="195">
        <f t="shared" ca="1" si="496"/>
        <v>263.01166559746821</v>
      </c>
      <c r="G6418" s="195">
        <f t="shared" ca="1" si="497"/>
        <v>15.470700706055879</v>
      </c>
      <c r="H6418" s="195">
        <f t="shared" ca="1" si="498"/>
        <v>13.011665597468209</v>
      </c>
      <c r="O6418" s="154"/>
      <c r="P6418" s="154"/>
    </row>
    <row r="6419" spans="3:16" hidden="1" outlineLevel="2">
      <c r="C6419" s="179">
        <v>6395</v>
      </c>
      <c r="D6419" s="195">
        <f t="shared" ca="1" si="499"/>
        <v>-0.7394501395547125</v>
      </c>
      <c r="E6419" s="195">
        <f t="shared" ca="1" si="495"/>
        <v>209.22309735530851</v>
      </c>
      <c r="F6419" s="195">
        <f t="shared" ca="1" si="496"/>
        <v>221.25596703775093</v>
      </c>
      <c r="G6419" s="195">
        <f t="shared" ca="1" si="497"/>
        <v>0</v>
      </c>
      <c r="H6419" s="195">
        <f t="shared" ca="1" si="498"/>
        <v>0</v>
      </c>
      <c r="O6419" s="154"/>
      <c r="P6419" s="154"/>
    </row>
    <row r="6420" spans="3:16" hidden="1" outlineLevel="2">
      <c r="C6420" s="179">
        <v>6396</v>
      </c>
      <c r="D6420" s="195">
        <f t="shared" ca="1" si="499"/>
        <v>-1.8530428424985479</v>
      </c>
      <c r="E6420" s="195">
        <f t="shared" ca="1" si="495"/>
        <v>163.81329699673867</v>
      </c>
      <c r="F6420" s="195">
        <f t="shared" ca="1" si="496"/>
        <v>185.24357140093892</v>
      </c>
      <c r="G6420" s="195">
        <f t="shared" ca="1" si="497"/>
        <v>0</v>
      </c>
      <c r="H6420" s="195">
        <f t="shared" ca="1" si="498"/>
        <v>0</v>
      </c>
      <c r="O6420" s="154"/>
      <c r="P6420" s="154"/>
    </row>
    <row r="6421" spans="3:16" hidden="1" outlineLevel="2">
      <c r="C6421" s="179">
        <v>6397</v>
      </c>
      <c r="D6421" s="195">
        <f t="shared" ca="1" si="499"/>
        <v>1.2161664655580098</v>
      </c>
      <c r="E6421" s="195">
        <f t="shared" ca="1" si="495"/>
        <v>321.52676270458869</v>
      </c>
      <c r="F6421" s="195">
        <f t="shared" ca="1" si="496"/>
        <v>302.2622256037514</v>
      </c>
      <c r="G6421" s="195">
        <f t="shared" ca="1" si="497"/>
        <v>71.526762704588691</v>
      </c>
      <c r="H6421" s="195">
        <f t="shared" ca="1" si="498"/>
        <v>52.262225603751403</v>
      </c>
      <c r="O6421" s="154"/>
      <c r="P6421" s="154"/>
    </row>
    <row r="6422" spans="3:16" hidden="1" outlineLevel="2">
      <c r="C6422" s="179">
        <v>6398</v>
      </c>
      <c r="D6422" s="195">
        <f t="shared" ca="1" si="499"/>
        <v>-1.2785561592618666</v>
      </c>
      <c r="E6422" s="195">
        <f t="shared" ca="1" si="495"/>
        <v>185.8520791011579</v>
      </c>
      <c r="F6422" s="195">
        <f t="shared" ca="1" si="496"/>
        <v>203.02274196361867</v>
      </c>
      <c r="G6422" s="195">
        <f t="shared" ca="1" si="497"/>
        <v>0</v>
      </c>
      <c r="H6422" s="195">
        <f t="shared" ca="1" si="498"/>
        <v>0</v>
      </c>
      <c r="O6422" s="154"/>
      <c r="P6422" s="154"/>
    </row>
    <row r="6423" spans="3:16" hidden="1" outlineLevel="2">
      <c r="C6423" s="179">
        <v>6399</v>
      </c>
      <c r="D6423" s="195">
        <f t="shared" ca="1" si="499"/>
        <v>0.70596372831095267</v>
      </c>
      <c r="E6423" s="195">
        <f t="shared" ca="1" si="495"/>
        <v>287.43054189400766</v>
      </c>
      <c r="F6423" s="195">
        <f t="shared" ca="1" si="496"/>
        <v>278.63524350182865</v>
      </c>
      <c r="G6423" s="195">
        <f t="shared" ca="1" si="497"/>
        <v>37.430541894007661</v>
      </c>
      <c r="H6423" s="195">
        <f t="shared" ca="1" si="498"/>
        <v>28.635243501828654</v>
      </c>
      <c r="O6423" s="154"/>
      <c r="P6423" s="154"/>
    </row>
    <row r="6424" spans="3:16" hidden="1" outlineLevel="2">
      <c r="C6424" s="179">
        <v>6400</v>
      </c>
      <c r="D6424" s="195">
        <f t="shared" ca="1" si="499"/>
        <v>-1.216846112145076</v>
      </c>
      <c r="E6424" s="195">
        <f t="shared" ca="1" si="495"/>
        <v>188.38914602903543</v>
      </c>
      <c r="F6424" s="195">
        <f t="shared" ca="1" si="496"/>
        <v>205.03125961863142</v>
      </c>
      <c r="G6424" s="195">
        <f t="shared" ca="1" si="497"/>
        <v>0</v>
      </c>
      <c r="H6424" s="195">
        <f t="shared" ca="1" si="498"/>
        <v>0</v>
      </c>
      <c r="O6424" s="154"/>
      <c r="P6424" s="154"/>
    </row>
    <row r="6425" spans="3:16" hidden="1" outlineLevel="2">
      <c r="C6425" s="179">
        <v>6401</v>
      </c>
      <c r="D6425" s="195">
        <f t="shared" ca="1" si="499"/>
        <v>0.87731011840141027</v>
      </c>
      <c r="E6425" s="195">
        <f t="shared" ref="E6425:E6488" ca="1" si="500">$H$9 * EXP(($H$17 - $H$18 - ($H$11^2)/2)*$H$14 + $H$11*SQRT($H$14)*D6425)</f>
        <v>298.45785325959287</v>
      </c>
      <c r="F6425" s="195">
        <f t="shared" ref="F6425:F6488" ca="1" si="501">$H$9 * EXP(($H$17 - $H$18 - ($H$12^2)/2)*$H$14 + $H$12*SQRT($H$14)*D6425)</f>
        <v>286.35663848077184</v>
      </c>
      <c r="G6425" s="195">
        <f t="shared" ref="G6425:G6488" ca="1" si="502">MAX(E6425-$H$16, 0)</f>
        <v>48.457853259592866</v>
      </c>
      <c r="H6425" s="195">
        <f t="shared" ref="H6425:H6488" ca="1" si="503">MAX(F6425-$H$16, 0)</f>
        <v>36.356638480771835</v>
      </c>
      <c r="O6425" s="154"/>
      <c r="P6425" s="154"/>
    </row>
    <row r="6426" spans="3:16" hidden="1" outlineLevel="2">
      <c r="C6426" s="179">
        <v>6402</v>
      </c>
      <c r="D6426" s="195">
        <f t="shared" ref="D6426:D6489" ca="1" si="504">_xlfn.NORM.S.INV(RAND())</f>
        <v>1.151265704993002</v>
      </c>
      <c r="E6426" s="195">
        <f t="shared" ca="1" si="500"/>
        <v>316.97441731780538</v>
      </c>
      <c r="F6426" s="195">
        <f t="shared" ca="1" si="501"/>
        <v>299.14891095941454</v>
      </c>
      <c r="G6426" s="195">
        <f t="shared" ca="1" si="502"/>
        <v>66.974417317805376</v>
      </c>
      <c r="H6426" s="195">
        <f t="shared" ca="1" si="503"/>
        <v>49.148910959414536</v>
      </c>
      <c r="O6426" s="154"/>
      <c r="P6426" s="154"/>
    </row>
    <row r="6427" spans="3:16" hidden="1" outlineLevel="2">
      <c r="C6427" s="179">
        <v>6403</v>
      </c>
      <c r="D6427" s="195">
        <f t="shared" ca="1" si="504"/>
        <v>-0.11288719601341191</v>
      </c>
      <c r="E6427" s="195">
        <f t="shared" ca="1" si="500"/>
        <v>240.10272264707936</v>
      </c>
      <c r="F6427" s="195">
        <f t="shared" ca="1" si="501"/>
        <v>244.51442158358284</v>
      </c>
      <c r="G6427" s="195">
        <f t="shared" ca="1" si="502"/>
        <v>0</v>
      </c>
      <c r="H6427" s="195">
        <f t="shared" ca="1" si="503"/>
        <v>0</v>
      </c>
      <c r="O6427" s="154"/>
      <c r="P6427" s="154"/>
    </row>
    <row r="6428" spans="3:16" hidden="1" outlineLevel="2">
      <c r="C6428" s="179">
        <v>6404</v>
      </c>
      <c r="D6428" s="195">
        <f t="shared" ca="1" si="504"/>
        <v>0.1095097119635431</v>
      </c>
      <c r="E6428" s="195">
        <f t="shared" ca="1" si="500"/>
        <v>252.12649670478953</v>
      </c>
      <c r="F6428" s="195">
        <f t="shared" ca="1" si="501"/>
        <v>253.3451327777735</v>
      </c>
      <c r="G6428" s="195">
        <f t="shared" ca="1" si="502"/>
        <v>2.1264967047895311</v>
      </c>
      <c r="H6428" s="195">
        <f t="shared" ca="1" si="503"/>
        <v>3.3451327777735003</v>
      </c>
      <c r="O6428" s="154"/>
      <c r="P6428" s="154"/>
    </row>
    <row r="6429" spans="3:16" hidden="1" outlineLevel="2">
      <c r="C6429" s="179">
        <v>6405</v>
      </c>
      <c r="D6429" s="195">
        <f t="shared" ca="1" si="504"/>
        <v>0.95815256589768616</v>
      </c>
      <c r="E6429" s="195">
        <f t="shared" ca="1" si="500"/>
        <v>303.80652922586188</v>
      </c>
      <c r="F6429" s="195">
        <f t="shared" ca="1" si="501"/>
        <v>290.07358075427879</v>
      </c>
      <c r="G6429" s="195">
        <f t="shared" ca="1" si="502"/>
        <v>53.80652922586188</v>
      </c>
      <c r="H6429" s="195">
        <f t="shared" ca="1" si="503"/>
        <v>40.073580754278794</v>
      </c>
      <c r="O6429" s="154"/>
      <c r="P6429" s="154"/>
    </row>
    <row r="6430" spans="3:16" hidden="1" outlineLevel="2">
      <c r="C6430" s="179">
        <v>6406</v>
      </c>
      <c r="D6430" s="195">
        <f t="shared" ca="1" si="504"/>
        <v>-0.11913654814392732</v>
      </c>
      <c r="E6430" s="195">
        <f t="shared" ca="1" si="500"/>
        <v>239.77326846609589</v>
      </c>
      <c r="F6430" s="195">
        <f t="shared" ca="1" si="501"/>
        <v>244.27077594173699</v>
      </c>
      <c r="G6430" s="195">
        <f t="shared" ca="1" si="502"/>
        <v>0</v>
      </c>
      <c r="H6430" s="195">
        <f t="shared" ca="1" si="503"/>
        <v>0</v>
      </c>
      <c r="O6430" s="154"/>
      <c r="P6430" s="154"/>
    </row>
    <row r="6431" spans="3:16" hidden="1" outlineLevel="2">
      <c r="C6431" s="179">
        <v>6407</v>
      </c>
      <c r="D6431" s="195">
        <f t="shared" ca="1" si="504"/>
        <v>1.2413595025610873</v>
      </c>
      <c r="E6431" s="195">
        <f t="shared" ca="1" si="500"/>
        <v>323.31144638311872</v>
      </c>
      <c r="F6431" s="195">
        <f t="shared" ca="1" si="501"/>
        <v>303.47945670716427</v>
      </c>
      <c r="G6431" s="195">
        <f t="shared" ca="1" si="502"/>
        <v>73.311446383118721</v>
      </c>
      <c r="H6431" s="195">
        <f t="shared" ca="1" si="503"/>
        <v>53.479456707164275</v>
      </c>
      <c r="O6431" s="154"/>
      <c r="P6431" s="154"/>
    </row>
    <row r="6432" spans="3:16" hidden="1" outlineLevel="2">
      <c r="C6432" s="179">
        <v>6408</v>
      </c>
      <c r="D6432" s="195">
        <f t="shared" ca="1" si="504"/>
        <v>0.52357906502269147</v>
      </c>
      <c r="E6432" s="195">
        <f t="shared" ca="1" si="500"/>
        <v>276.1401331640796</v>
      </c>
      <c r="F6432" s="195">
        <f t="shared" ca="1" si="501"/>
        <v>270.64504922111172</v>
      </c>
      <c r="G6432" s="195">
        <f t="shared" ca="1" si="502"/>
        <v>26.1401331640796</v>
      </c>
      <c r="H6432" s="195">
        <f t="shared" ca="1" si="503"/>
        <v>20.645049221111719</v>
      </c>
      <c r="O6432" s="154"/>
      <c r="P6432" s="154"/>
    </row>
    <row r="6433" spans="3:16" hidden="1" outlineLevel="2">
      <c r="C6433" s="179">
        <v>6409</v>
      </c>
      <c r="D6433" s="195">
        <f t="shared" ca="1" si="504"/>
        <v>3.4333148883949081E-2</v>
      </c>
      <c r="E6433" s="195">
        <f t="shared" ca="1" si="500"/>
        <v>247.99620962564745</v>
      </c>
      <c r="F6433" s="195">
        <f t="shared" ca="1" si="501"/>
        <v>250.32497881307697</v>
      </c>
      <c r="G6433" s="195">
        <f t="shared" ca="1" si="502"/>
        <v>0</v>
      </c>
      <c r="H6433" s="195">
        <f t="shared" ca="1" si="503"/>
        <v>0.3249788130769673</v>
      </c>
      <c r="O6433" s="154"/>
      <c r="P6433" s="154"/>
    </row>
    <row r="6434" spans="3:16" hidden="1" outlineLevel="2">
      <c r="C6434" s="179">
        <v>6410</v>
      </c>
      <c r="D6434" s="195">
        <f t="shared" ca="1" si="504"/>
        <v>-1.6150605395085218</v>
      </c>
      <c r="E6434" s="195">
        <f t="shared" ca="1" si="500"/>
        <v>172.60673383333796</v>
      </c>
      <c r="F6434" s="195">
        <f t="shared" ca="1" si="501"/>
        <v>192.41149657602762</v>
      </c>
      <c r="G6434" s="195">
        <f t="shared" ca="1" si="502"/>
        <v>0</v>
      </c>
      <c r="H6434" s="195">
        <f t="shared" ca="1" si="503"/>
        <v>0</v>
      </c>
      <c r="O6434" s="154"/>
      <c r="P6434" s="154"/>
    </row>
    <row r="6435" spans="3:16" hidden="1" outlineLevel="2">
      <c r="C6435" s="179">
        <v>6411</v>
      </c>
      <c r="D6435" s="195">
        <f t="shared" ca="1" si="504"/>
        <v>-1.8416525460893756</v>
      </c>
      <c r="E6435" s="195">
        <f t="shared" ca="1" si="500"/>
        <v>164.22377396850777</v>
      </c>
      <c r="F6435" s="195">
        <f t="shared" ca="1" si="501"/>
        <v>185.58047716343489</v>
      </c>
      <c r="G6435" s="195">
        <f t="shared" ca="1" si="502"/>
        <v>0</v>
      </c>
      <c r="H6435" s="195">
        <f t="shared" ca="1" si="503"/>
        <v>0</v>
      </c>
      <c r="O6435" s="154"/>
      <c r="P6435" s="154"/>
    </row>
    <row r="6436" spans="3:16" hidden="1" outlineLevel="2">
      <c r="C6436" s="179">
        <v>6412</v>
      </c>
      <c r="D6436" s="195">
        <f t="shared" ca="1" si="504"/>
        <v>-1.2207248327275539</v>
      </c>
      <c r="E6436" s="195">
        <f t="shared" ca="1" si="500"/>
        <v>188.22866622038742</v>
      </c>
      <c r="F6436" s="195">
        <f t="shared" ca="1" si="501"/>
        <v>204.90443316276287</v>
      </c>
      <c r="G6436" s="195">
        <f t="shared" ca="1" si="502"/>
        <v>0</v>
      </c>
      <c r="H6436" s="195">
        <f t="shared" ca="1" si="503"/>
        <v>0</v>
      </c>
      <c r="O6436" s="154"/>
      <c r="P6436" s="154"/>
    </row>
    <row r="6437" spans="3:16" hidden="1" outlineLevel="2">
      <c r="C6437" s="179">
        <v>6413</v>
      </c>
      <c r="D6437" s="195">
        <f t="shared" ca="1" si="504"/>
        <v>-0.31568869482607825</v>
      </c>
      <c r="E6437" s="195">
        <f t="shared" ca="1" si="500"/>
        <v>229.63892218873224</v>
      </c>
      <c r="F6437" s="195">
        <f t="shared" ca="1" si="501"/>
        <v>236.7303830365432</v>
      </c>
      <c r="G6437" s="195">
        <f t="shared" ca="1" si="502"/>
        <v>0</v>
      </c>
      <c r="H6437" s="195">
        <f t="shared" ca="1" si="503"/>
        <v>0</v>
      </c>
      <c r="O6437" s="154"/>
      <c r="P6437" s="154"/>
    </row>
    <row r="6438" spans="3:16" hidden="1" outlineLevel="2">
      <c r="C6438" s="179">
        <v>6414</v>
      </c>
      <c r="D6438" s="195">
        <f t="shared" ca="1" si="504"/>
        <v>0.32701715266924625</v>
      </c>
      <c r="E6438" s="195">
        <f t="shared" ca="1" si="500"/>
        <v>264.4681239749699</v>
      </c>
      <c r="F6438" s="195">
        <f t="shared" ca="1" si="501"/>
        <v>262.29010043482634</v>
      </c>
      <c r="G6438" s="195">
        <f t="shared" ca="1" si="502"/>
        <v>14.468123974969899</v>
      </c>
      <c r="H6438" s="195">
        <f t="shared" ca="1" si="503"/>
        <v>12.290100434826343</v>
      </c>
      <c r="O6438" s="154"/>
      <c r="P6438" s="154"/>
    </row>
    <row r="6439" spans="3:16" hidden="1" outlineLevel="2">
      <c r="C6439" s="179">
        <v>6415</v>
      </c>
      <c r="D6439" s="195">
        <f t="shared" ca="1" si="504"/>
        <v>-0.30213374144014943</v>
      </c>
      <c r="E6439" s="195">
        <f t="shared" ca="1" si="500"/>
        <v>230.32386052298534</v>
      </c>
      <c r="F6439" s="195">
        <f t="shared" ca="1" si="501"/>
        <v>237.2428398927396</v>
      </c>
      <c r="G6439" s="195">
        <f t="shared" ca="1" si="502"/>
        <v>0</v>
      </c>
      <c r="H6439" s="195">
        <f t="shared" ca="1" si="503"/>
        <v>0</v>
      </c>
      <c r="O6439" s="154"/>
      <c r="P6439" s="154"/>
    </row>
    <row r="6440" spans="3:16" hidden="1" outlineLevel="2">
      <c r="C6440" s="179">
        <v>6416</v>
      </c>
      <c r="D6440" s="195">
        <f t="shared" ca="1" si="504"/>
        <v>-0.47827646734241375</v>
      </c>
      <c r="E6440" s="195">
        <f t="shared" ca="1" si="500"/>
        <v>221.58030783909197</v>
      </c>
      <c r="F6440" s="195">
        <f t="shared" ca="1" si="501"/>
        <v>230.66919864669558</v>
      </c>
      <c r="G6440" s="195">
        <f t="shared" ca="1" si="502"/>
        <v>0</v>
      </c>
      <c r="H6440" s="195">
        <f t="shared" ca="1" si="503"/>
        <v>0</v>
      </c>
      <c r="O6440" s="154"/>
      <c r="P6440" s="154"/>
    </row>
    <row r="6441" spans="3:16" hidden="1" outlineLevel="2">
      <c r="C6441" s="179">
        <v>6417</v>
      </c>
      <c r="D6441" s="195">
        <f t="shared" ca="1" si="504"/>
        <v>-0.7509052776124282</v>
      </c>
      <c r="E6441" s="195">
        <f t="shared" ca="1" si="500"/>
        <v>208.69717139808066</v>
      </c>
      <c r="F6441" s="195">
        <f t="shared" ca="1" si="501"/>
        <v>220.85201090990779</v>
      </c>
      <c r="G6441" s="195">
        <f t="shared" ca="1" si="502"/>
        <v>0</v>
      </c>
      <c r="H6441" s="195">
        <f t="shared" ca="1" si="503"/>
        <v>0</v>
      </c>
      <c r="O6441" s="154"/>
      <c r="P6441" s="154"/>
    </row>
    <row r="6442" spans="3:16" hidden="1" outlineLevel="2">
      <c r="C6442" s="179">
        <v>6418</v>
      </c>
      <c r="D6442" s="195">
        <f t="shared" ca="1" si="504"/>
        <v>0.83877886778676591</v>
      </c>
      <c r="E6442" s="195">
        <f t="shared" ca="1" si="500"/>
        <v>295.94179825858885</v>
      </c>
      <c r="F6442" s="195">
        <f t="shared" ca="1" si="501"/>
        <v>284.60186152534885</v>
      </c>
      <c r="G6442" s="195">
        <f t="shared" ca="1" si="502"/>
        <v>45.941798258588847</v>
      </c>
      <c r="H6442" s="195">
        <f t="shared" ca="1" si="503"/>
        <v>34.601861525348852</v>
      </c>
      <c r="O6442" s="154"/>
      <c r="P6442" s="154"/>
    </row>
    <row r="6443" spans="3:16" hidden="1" outlineLevel="2">
      <c r="C6443" s="179">
        <v>6419</v>
      </c>
      <c r="D6443" s="195">
        <f t="shared" ca="1" si="504"/>
        <v>-1.3563103894305721</v>
      </c>
      <c r="E6443" s="195">
        <f t="shared" ca="1" si="500"/>
        <v>182.70398218092626</v>
      </c>
      <c r="F6443" s="195">
        <f t="shared" ca="1" si="501"/>
        <v>200.52001394871945</v>
      </c>
      <c r="G6443" s="195">
        <f t="shared" ca="1" si="502"/>
        <v>0</v>
      </c>
      <c r="H6443" s="195">
        <f t="shared" ca="1" si="503"/>
        <v>0</v>
      </c>
      <c r="O6443" s="154"/>
      <c r="P6443" s="154"/>
    </row>
    <row r="6444" spans="3:16" hidden="1" outlineLevel="2">
      <c r="C6444" s="179">
        <v>6420</v>
      </c>
      <c r="D6444" s="195">
        <f t="shared" ca="1" si="504"/>
        <v>-0.79114396697183675</v>
      </c>
      <c r="E6444" s="195">
        <f t="shared" ca="1" si="500"/>
        <v>206.86019719120338</v>
      </c>
      <c r="F6444" s="195">
        <f t="shared" ca="1" si="501"/>
        <v>219.43886286908395</v>
      </c>
      <c r="G6444" s="195">
        <f t="shared" ca="1" si="502"/>
        <v>0</v>
      </c>
      <c r="H6444" s="195">
        <f t="shared" ca="1" si="503"/>
        <v>0</v>
      </c>
      <c r="O6444" s="154"/>
      <c r="P6444" s="154"/>
    </row>
    <row r="6445" spans="3:16" hidden="1" outlineLevel="2">
      <c r="C6445" s="179">
        <v>6421</v>
      </c>
      <c r="D6445" s="195">
        <f t="shared" ca="1" si="504"/>
        <v>0.32519380695705835</v>
      </c>
      <c r="E6445" s="195">
        <f t="shared" ca="1" si="500"/>
        <v>264.36219459426599</v>
      </c>
      <c r="F6445" s="195">
        <f t="shared" ca="1" si="501"/>
        <v>262.2138182020982</v>
      </c>
      <c r="G6445" s="195">
        <f t="shared" ca="1" si="502"/>
        <v>14.362194594265986</v>
      </c>
      <c r="H6445" s="195">
        <f t="shared" ca="1" si="503"/>
        <v>12.213818202098196</v>
      </c>
      <c r="O6445" s="154"/>
      <c r="P6445" s="154"/>
    </row>
    <row r="6446" spans="3:16" hidden="1" outlineLevel="2">
      <c r="C6446" s="179">
        <v>6422</v>
      </c>
      <c r="D6446" s="195">
        <f t="shared" ca="1" si="504"/>
        <v>-0.8045569891481732</v>
      </c>
      <c r="E6446" s="195">
        <f t="shared" ca="1" si="500"/>
        <v>206.25146697643186</v>
      </c>
      <c r="F6446" s="195">
        <f t="shared" ca="1" si="501"/>
        <v>218.96982137232959</v>
      </c>
      <c r="G6446" s="195">
        <f t="shared" ca="1" si="502"/>
        <v>0</v>
      </c>
      <c r="H6446" s="195">
        <f t="shared" ca="1" si="503"/>
        <v>0</v>
      </c>
      <c r="O6446" s="154"/>
      <c r="P6446" s="154"/>
    </row>
    <row r="6447" spans="3:16" hidden="1" outlineLevel="2">
      <c r="C6447" s="179">
        <v>6423</v>
      </c>
      <c r="D6447" s="195">
        <f t="shared" ca="1" si="504"/>
        <v>1.0149429661659535</v>
      </c>
      <c r="E6447" s="195">
        <f t="shared" ca="1" si="500"/>
        <v>307.62109779727803</v>
      </c>
      <c r="F6447" s="195">
        <f t="shared" ca="1" si="501"/>
        <v>292.71348091575044</v>
      </c>
      <c r="G6447" s="195">
        <f t="shared" ca="1" si="502"/>
        <v>57.621097797278026</v>
      </c>
      <c r="H6447" s="195">
        <f t="shared" ca="1" si="503"/>
        <v>42.713480915750438</v>
      </c>
      <c r="O6447" s="154"/>
      <c r="P6447" s="154"/>
    </row>
    <row r="6448" spans="3:16" hidden="1" outlineLevel="2">
      <c r="C6448" s="179">
        <v>6424</v>
      </c>
      <c r="D6448" s="195">
        <f t="shared" ca="1" si="504"/>
        <v>0.36727952254090207</v>
      </c>
      <c r="E6448" s="195">
        <f t="shared" ca="1" si="500"/>
        <v>266.81806031655856</v>
      </c>
      <c r="F6448" s="195">
        <f t="shared" ca="1" si="501"/>
        <v>263.98020021340227</v>
      </c>
      <c r="G6448" s="195">
        <f t="shared" ca="1" si="502"/>
        <v>16.818060316558558</v>
      </c>
      <c r="H6448" s="195">
        <f t="shared" ca="1" si="503"/>
        <v>13.98020021340227</v>
      </c>
      <c r="O6448" s="154"/>
      <c r="P6448" s="154"/>
    </row>
    <row r="6449" spans="3:16" hidden="1" outlineLevel="2">
      <c r="C6449" s="179">
        <v>6425</v>
      </c>
      <c r="D6449" s="195">
        <f t="shared" ca="1" si="504"/>
        <v>0.22585452157955282</v>
      </c>
      <c r="E6449" s="195">
        <f t="shared" ca="1" si="500"/>
        <v>258.65463405284413</v>
      </c>
      <c r="F6449" s="195">
        <f t="shared" ca="1" si="501"/>
        <v>258.09117661901166</v>
      </c>
      <c r="G6449" s="195">
        <f t="shared" ca="1" si="502"/>
        <v>8.6546340528441306</v>
      </c>
      <c r="H6449" s="195">
        <f t="shared" ca="1" si="503"/>
        <v>8.0911766190116623</v>
      </c>
      <c r="O6449" s="154"/>
      <c r="P6449" s="154"/>
    </row>
    <row r="6450" spans="3:16" hidden="1" outlineLevel="2">
      <c r="C6450" s="179">
        <v>6426</v>
      </c>
      <c r="D6450" s="195">
        <f t="shared" ca="1" si="504"/>
        <v>1.0258576333678662</v>
      </c>
      <c r="E6450" s="195">
        <f t="shared" ca="1" si="500"/>
        <v>308.35969649002516</v>
      </c>
      <c r="F6450" s="195">
        <f t="shared" ca="1" si="501"/>
        <v>293.22359464163014</v>
      </c>
      <c r="G6450" s="195">
        <f t="shared" ca="1" si="502"/>
        <v>58.359696490025158</v>
      </c>
      <c r="H6450" s="195">
        <f t="shared" ca="1" si="503"/>
        <v>43.223594641630143</v>
      </c>
      <c r="O6450" s="154"/>
      <c r="P6450" s="154"/>
    </row>
    <row r="6451" spans="3:16" hidden="1" outlineLevel="2">
      <c r="C6451" s="179">
        <v>6427</v>
      </c>
      <c r="D6451" s="195">
        <f t="shared" ca="1" si="504"/>
        <v>0.17845428211767964</v>
      </c>
      <c r="E6451" s="195">
        <f t="shared" ca="1" si="500"/>
        <v>255.97483435202173</v>
      </c>
      <c r="F6451" s="195">
        <f t="shared" ca="1" si="501"/>
        <v>256.14694332704318</v>
      </c>
      <c r="G6451" s="195">
        <f t="shared" ca="1" si="502"/>
        <v>5.9748343520217304</v>
      </c>
      <c r="H6451" s="195">
        <f t="shared" ca="1" si="503"/>
        <v>6.146943327043175</v>
      </c>
      <c r="O6451" s="154"/>
      <c r="P6451" s="154"/>
    </row>
    <row r="6452" spans="3:16" hidden="1" outlineLevel="2">
      <c r="C6452" s="179">
        <v>6428</v>
      </c>
      <c r="D6452" s="195">
        <f t="shared" ca="1" si="504"/>
        <v>0.50658428931246413</v>
      </c>
      <c r="E6452" s="195">
        <f t="shared" ca="1" si="500"/>
        <v>275.11094340423659</v>
      </c>
      <c r="F6452" s="195">
        <f t="shared" ca="1" si="501"/>
        <v>269.91228782811635</v>
      </c>
      <c r="G6452" s="195">
        <f t="shared" ca="1" si="502"/>
        <v>25.110943404236593</v>
      </c>
      <c r="H6452" s="195">
        <f t="shared" ca="1" si="503"/>
        <v>19.912287828116348</v>
      </c>
      <c r="O6452" s="154"/>
      <c r="P6452" s="154"/>
    </row>
    <row r="6453" spans="3:16" hidden="1" outlineLevel="2">
      <c r="C6453" s="179">
        <v>6429</v>
      </c>
      <c r="D6453" s="195">
        <f t="shared" ca="1" si="504"/>
        <v>0.80610776396462469</v>
      </c>
      <c r="E6453" s="195">
        <f t="shared" ca="1" si="500"/>
        <v>293.82502979020461</v>
      </c>
      <c r="F6453" s="195">
        <f t="shared" ca="1" si="501"/>
        <v>283.12239237180614</v>
      </c>
      <c r="G6453" s="195">
        <f t="shared" ca="1" si="502"/>
        <v>43.82502979020461</v>
      </c>
      <c r="H6453" s="195">
        <f t="shared" ca="1" si="503"/>
        <v>33.122392371806143</v>
      </c>
      <c r="O6453" s="154"/>
      <c r="P6453" s="154"/>
    </row>
    <row r="6454" spans="3:16" hidden="1" outlineLevel="2">
      <c r="C6454" s="179">
        <v>6430</v>
      </c>
      <c r="D6454" s="195">
        <f t="shared" ca="1" si="504"/>
        <v>-0.69203616447926786</v>
      </c>
      <c r="E6454" s="195">
        <f t="shared" ca="1" si="500"/>
        <v>211.41409130685597</v>
      </c>
      <c r="F6454" s="195">
        <f t="shared" ca="1" si="501"/>
        <v>222.93585569441598</v>
      </c>
      <c r="G6454" s="195">
        <f t="shared" ca="1" si="502"/>
        <v>0</v>
      </c>
      <c r="H6454" s="195">
        <f t="shared" ca="1" si="503"/>
        <v>0</v>
      </c>
      <c r="O6454" s="154"/>
      <c r="P6454" s="154"/>
    </row>
    <row r="6455" spans="3:16" hidden="1" outlineLevel="2">
      <c r="C6455" s="179">
        <v>6431</v>
      </c>
      <c r="D6455" s="195">
        <f t="shared" ca="1" si="504"/>
        <v>0.66997345419846821</v>
      </c>
      <c r="E6455" s="195">
        <f t="shared" ca="1" si="500"/>
        <v>285.16661108973278</v>
      </c>
      <c r="F6455" s="195">
        <f t="shared" ca="1" si="501"/>
        <v>277.0400598195564</v>
      </c>
      <c r="G6455" s="195">
        <f t="shared" ca="1" si="502"/>
        <v>35.166611089732783</v>
      </c>
      <c r="H6455" s="195">
        <f t="shared" ca="1" si="503"/>
        <v>27.040059819556404</v>
      </c>
      <c r="O6455" s="154"/>
      <c r="P6455" s="154"/>
    </row>
    <row r="6456" spans="3:16" hidden="1" outlineLevel="2">
      <c r="C6456" s="179">
        <v>6432</v>
      </c>
      <c r="D6456" s="195">
        <f t="shared" ca="1" si="504"/>
        <v>-0.57141428859341337</v>
      </c>
      <c r="E6456" s="195">
        <f t="shared" ca="1" si="500"/>
        <v>217.09200434377618</v>
      </c>
      <c r="F6456" s="195">
        <f t="shared" ca="1" si="501"/>
        <v>227.26724078642033</v>
      </c>
      <c r="G6456" s="195">
        <f t="shared" ca="1" si="502"/>
        <v>0</v>
      </c>
      <c r="H6456" s="195">
        <f t="shared" ca="1" si="503"/>
        <v>0</v>
      </c>
      <c r="O6456" s="154"/>
      <c r="P6456" s="154"/>
    </row>
    <row r="6457" spans="3:16" hidden="1" outlineLevel="2">
      <c r="C6457" s="179">
        <v>6433</v>
      </c>
      <c r="D6457" s="195">
        <f t="shared" ca="1" si="504"/>
        <v>-0.22551289812367456</v>
      </c>
      <c r="E6457" s="195">
        <f t="shared" ca="1" si="500"/>
        <v>234.23413899403116</v>
      </c>
      <c r="F6457" s="195">
        <f t="shared" ca="1" si="501"/>
        <v>240.16048592683072</v>
      </c>
      <c r="G6457" s="195">
        <f t="shared" ca="1" si="502"/>
        <v>0</v>
      </c>
      <c r="H6457" s="195">
        <f t="shared" ca="1" si="503"/>
        <v>0</v>
      </c>
      <c r="O6457" s="154"/>
      <c r="P6457" s="154"/>
    </row>
    <row r="6458" spans="3:16" hidden="1" outlineLevel="2">
      <c r="C6458" s="179">
        <v>6434</v>
      </c>
      <c r="D6458" s="195">
        <f t="shared" ca="1" si="504"/>
        <v>-2.7081014170485555E-3</v>
      </c>
      <c r="E6458" s="195">
        <f t="shared" ca="1" si="500"/>
        <v>245.98607249556434</v>
      </c>
      <c r="F6458" s="195">
        <f t="shared" ca="1" si="501"/>
        <v>248.85014546043467</v>
      </c>
      <c r="G6458" s="195">
        <f t="shared" ca="1" si="502"/>
        <v>0</v>
      </c>
      <c r="H6458" s="195">
        <f t="shared" ca="1" si="503"/>
        <v>0</v>
      </c>
      <c r="O6458" s="154"/>
      <c r="P6458" s="154"/>
    </row>
    <row r="6459" spans="3:16" hidden="1" outlineLevel="2">
      <c r="C6459" s="179">
        <v>6435</v>
      </c>
      <c r="D6459" s="195">
        <f t="shared" ca="1" si="504"/>
        <v>0.68721049688594671</v>
      </c>
      <c r="E6459" s="195">
        <f t="shared" ca="1" si="500"/>
        <v>286.24865566130575</v>
      </c>
      <c r="F6459" s="195">
        <f t="shared" ca="1" si="501"/>
        <v>277.80290817012713</v>
      </c>
      <c r="G6459" s="195">
        <f t="shared" ca="1" si="502"/>
        <v>36.248655661305747</v>
      </c>
      <c r="H6459" s="195">
        <f t="shared" ca="1" si="503"/>
        <v>27.802908170127125</v>
      </c>
      <c r="O6459" s="154"/>
      <c r="P6459" s="154"/>
    </row>
    <row r="6460" spans="3:16" hidden="1" outlineLevel="2">
      <c r="C6460" s="179">
        <v>6436</v>
      </c>
      <c r="D6460" s="195">
        <f t="shared" ca="1" si="504"/>
        <v>-2.0011858617051175</v>
      </c>
      <c r="E6460" s="195">
        <f t="shared" ca="1" si="500"/>
        <v>158.56712430646346</v>
      </c>
      <c r="F6460" s="195">
        <f t="shared" ca="1" si="501"/>
        <v>180.91705589906289</v>
      </c>
      <c r="G6460" s="195">
        <f t="shared" ca="1" si="502"/>
        <v>0</v>
      </c>
      <c r="H6460" s="195">
        <f t="shared" ca="1" si="503"/>
        <v>0</v>
      </c>
      <c r="O6460" s="154"/>
      <c r="P6460" s="154"/>
    </row>
    <row r="6461" spans="3:16" hidden="1" outlineLevel="2">
      <c r="C6461" s="179">
        <v>6437</v>
      </c>
      <c r="D6461" s="195">
        <f t="shared" ca="1" si="504"/>
        <v>0.14879452266942175</v>
      </c>
      <c r="E6461" s="195">
        <f t="shared" ca="1" si="500"/>
        <v>254.31214297024368</v>
      </c>
      <c r="F6461" s="195">
        <f t="shared" ca="1" si="501"/>
        <v>254.93783447117019</v>
      </c>
      <c r="G6461" s="195">
        <f t="shared" ca="1" si="502"/>
        <v>4.3121429702436842</v>
      </c>
      <c r="H6461" s="195">
        <f t="shared" ca="1" si="503"/>
        <v>4.9378344711701914</v>
      </c>
      <c r="O6461" s="154"/>
      <c r="P6461" s="154"/>
    </row>
    <row r="6462" spans="3:16" hidden="1" outlineLevel="2">
      <c r="C6462" s="179">
        <v>6438</v>
      </c>
      <c r="D6462" s="195">
        <f t="shared" ca="1" si="504"/>
        <v>0.44331918140677312</v>
      </c>
      <c r="E6462" s="195">
        <f t="shared" ca="1" si="500"/>
        <v>271.31326430274987</v>
      </c>
      <c r="F6462" s="195">
        <f t="shared" ca="1" si="501"/>
        <v>267.20189133999526</v>
      </c>
      <c r="G6462" s="195">
        <f t="shared" ca="1" si="502"/>
        <v>21.313264302749872</v>
      </c>
      <c r="H6462" s="195">
        <f t="shared" ca="1" si="503"/>
        <v>17.201891339995257</v>
      </c>
      <c r="O6462" s="154"/>
      <c r="P6462" s="154"/>
    </row>
    <row r="6463" spans="3:16" hidden="1" outlineLevel="2">
      <c r="C6463" s="179">
        <v>6439</v>
      </c>
      <c r="D6463" s="195">
        <f t="shared" ca="1" si="504"/>
        <v>-1.2315818248365829</v>
      </c>
      <c r="E6463" s="195">
        <f t="shared" ca="1" si="500"/>
        <v>187.78019098698832</v>
      </c>
      <c r="F6463" s="195">
        <f t="shared" ca="1" si="501"/>
        <v>204.54984807118535</v>
      </c>
      <c r="G6463" s="195">
        <f t="shared" ca="1" si="502"/>
        <v>0</v>
      </c>
      <c r="H6463" s="195">
        <f t="shared" ca="1" si="503"/>
        <v>0</v>
      </c>
      <c r="O6463" s="154"/>
      <c r="P6463" s="154"/>
    </row>
    <row r="6464" spans="3:16" hidden="1" outlineLevel="2">
      <c r="C6464" s="179">
        <v>6440</v>
      </c>
      <c r="D6464" s="195">
        <f t="shared" ca="1" si="504"/>
        <v>-0.10426365395710183</v>
      </c>
      <c r="E6464" s="195">
        <f t="shared" ca="1" si="500"/>
        <v>240.5580831300889</v>
      </c>
      <c r="F6464" s="195">
        <f t="shared" ca="1" si="501"/>
        <v>244.85102968507681</v>
      </c>
      <c r="G6464" s="195">
        <f t="shared" ca="1" si="502"/>
        <v>0</v>
      </c>
      <c r="H6464" s="195">
        <f t="shared" ca="1" si="503"/>
        <v>0</v>
      </c>
      <c r="O6464" s="154"/>
      <c r="P6464" s="154"/>
    </row>
    <row r="6465" spans="3:16" hidden="1" outlineLevel="2">
      <c r="C6465" s="179">
        <v>6441</v>
      </c>
      <c r="D6465" s="195">
        <f t="shared" ca="1" si="504"/>
        <v>0.41565727941705888</v>
      </c>
      <c r="E6465" s="195">
        <f t="shared" ca="1" si="500"/>
        <v>269.66928996279967</v>
      </c>
      <c r="F6465" s="195">
        <f t="shared" ca="1" si="501"/>
        <v>266.02537132161666</v>
      </c>
      <c r="G6465" s="195">
        <f t="shared" ca="1" si="502"/>
        <v>19.669289962799667</v>
      </c>
      <c r="H6465" s="195">
        <f t="shared" ca="1" si="503"/>
        <v>16.02537132161666</v>
      </c>
      <c r="O6465" s="154"/>
      <c r="P6465" s="154"/>
    </row>
    <row r="6466" spans="3:16" hidden="1" outlineLevel="2">
      <c r="C6466" s="179">
        <v>6442</v>
      </c>
      <c r="D6466" s="195">
        <f t="shared" ca="1" si="504"/>
        <v>1.5942552121813403</v>
      </c>
      <c r="E6466" s="195">
        <f t="shared" ca="1" si="500"/>
        <v>349.37743477929138</v>
      </c>
      <c r="F6466" s="195">
        <f t="shared" ca="1" si="501"/>
        <v>321.0543748080778</v>
      </c>
      <c r="G6466" s="195">
        <f t="shared" ca="1" si="502"/>
        <v>99.377434779291377</v>
      </c>
      <c r="H6466" s="195">
        <f t="shared" ca="1" si="503"/>
        <v>71.054374808077796</v>
      </c>
      <c r="O6466" s="154"/>
      <c r="P6466" s="154"/>
    </row>
    <row r="6467" spans="3:16" hidden="1" outlineLevel="2">
      <c r="C6467" s="179">
        <v>6443</v>
      </c>
      <c r="D6467" s="195">
        <f t="shared" ca="1" si="504"/>
        <v>-1.1370759825911916</v>
      </c>
      <c r="E6467" s="195">
        <f t="shared" ca="1" si="500"/>
        <v>191.72010043032486</v>
      </c>
      <c r="F6467" s="195">
        <f t="shared" ca="1" si="501"/>
        <v>207.65706333795615</v>
      </c>
      <c r="G6467" s="195">
        <f t="shared" ca="1" si="502"/>
        <v>0</v>
      </c>
      <c r="H6467" s="195">
        <f t="shared" ca="1" si="503"/>
        <v>0</v>
      </c>
      <c r="O6467" s="154"/>
      <c r="P6467" s="154"/>
    </row>
    <row r="6468" spans="3:16" hidden="1" outlineLevel="2">
      <c r="C6468" s="179">
        <v>6444</v>
      </c>
      <c r="D6468" s="195">
        <f t="shared" ca="1" si="504"/>
        <v>0.63054886905872054</v>
      </c>
      <c r="E6468" s="195">
        <f t="shared" ca="1" si="500"/>
        <v>282.70710863554842</v>
      </c>
      <c r="F6468" s="195">
        <f t="shared" ca="1" si="501"/>
        <v>275.30313767566048</v>
      </c>
      <c r="G6468" s="195">
        <f t="shared" ca="1" si="502"/>
        <v>32.707108635548423</v>
      </c>
      <c r="H6468" s="195">
        <f t="shared" ca="1" si="503"/>
        <v>25.30313767566048</v>
      </c>
      <c r="O6468" s="154"/>
      <c r="P6468" s="154"/>
    </row>
    <row r="6469" spans="3:16" hidden="1" outlineLevel="2">
      <c r="C6469" s="179">
        <v>6445</v>
      </c>
      <c r="D6469" s="195">
        <f t="shared" ca="1" si="504"/>
        <v>2.538265357745122</v>
      </c>
      <c r="E6469" s="195">
        <f t="shared" ca="1" si="500"/>
        <v>429.90603097006726</v>
      </c>
      <c r="F6469" s="195">
        <f t="shared" ca="1" si="501"/>
        <v>373.23420062445166</v>
      </c>
      <c r="G6469" s="195">
        <f t="shared" ca="1" si="502"/>
        <v>179.90603097006726</v>
      </c>
      <c r="H6469" s="195">
        <f t="shared" ca="1" si="503"/>
        <v>123.23420062445166</v>
      </c>
      <c r="O6469" s="154"/>
      <c r="P6469" s="154"/>
    </row>
    <row r="6470" spans="3:16" hidden="1" outlineLevel="2">
      <c r="C6470" s="179">
        <v>6446</v>
      </c>
      <c r="D6470" s="195">
        <f t="shared" ca="1" si="504"/>
        <v>0.65553776240846162</v>
      </c>
      <c r="E6470" s="195">
        <f t="shared" ca="1" si="500"/>
        <v>284.26356734210611</v>
      </c>
      <c r="F6470" s="195">
        <f t="shared" ca="1" si="501"/>
        <v>276.40280102080749</v>
      </c>
      <c r="G6470" s="195">
        <f t="shared" ca="1" si="502"/>
        <v>34.263567342106114</v>
      </c>
      <c r="H6470" s="195">
        <f t="shared" ca="1" si="503"/>
        <v>26.402801020807487</v>
      </c>
      <c r="O6470" s="154"/>
      <c r="P6470" s="154"/>
    </row>
    <row r="6471" spans="3:16" hidden="1" outlineLevel="2">
      <c r="C6471" s="179">
        <v>6447</v>
      </c>
      <c r="D6471" s="195">
        <f t="shared" ca="1" si="504"/>
        <v>-0.81455767367642729</v>
      </c>
      <c r="E6471" s="195">
        <f t="shared" ca="1" si="500"/>
        <v>205.79876666760785</v>
      </c>
      <c r="F6471" s="195">
        <f t="shared" ca="1" si="501"/>
        <v>218.62075883442242</v>
      </c>
      <c r="G6471" s="195">
        <f t="shared" ca="1" si="502"/>
        <v>0</v>
      </c>
      <c r="H6471" s="195">
        <f t="shared" ca="1" si="503"/>
        <v>0</v>
      </c>
      <c r="O6471" s="154"/>
      <c r="P6471" s="154"/>
    </row>
    <row r="6472" spans="3:16" hidden="1" outlineLevel="2">
      <c r="C6472" s="179">
        <v>6448</v>
      </c>
      <c r="D6472" s="195">
        <f t="shared" ca="1" si="504"/>
        <v>0.18976025415291703</v>
      </c>
      <c r="E6472" s="195">
        <f t="shared" ca="1" si="500"/>
        <v>256.61149172559743</v>
      </c>
      <c r="F6472" s="195">
        <f t="shared" ca="1" si="501"/>
        <v>256.60935035986057</v>
      </c>
      <c r="G6472" s="195">
        <f t="shared" ca="1" si="502"/>
        <v>6.6114917255974319</v>
      </c>
      <c r="H6472" s="195">
        <f t="shared" ca="1" si="503"/>
        <v>6.6093503598605707</v>
      </c>
      <c r="O6472" s="154"/>
      <c r="P6472" s="154"/>
    </row>
    <row r="6473" spans="3:16" hidden="1" outlineLevel="2">
      <c r="C6473" s="179">
        <v>6449</v>
      </c>
      <c r="D6473" s="195">
        <f t="shared" ca="1" si="504"/>
        <v>-0.55194487783704804</v>
      </c>
      <c r="E6473" s="195">
        <f t="shared" ca="1" si="500"/>
        <v>218.02265552812926</v>
      </c>
      <c r="F6473" s="195">
        <f t="shared" ca="1" si="501"/>
        <v>227.97420901718235</v>
      </c>
      <c r="G6473" s="195">
        <f t="shared" ca="1" si="502"/>
        <v>0</v>
      </c>
      <c r="H6473" s="195">
        <f t="shared" ca="1" si="503"/>
        <v>0</v>
      </c>
      <c r="O6473" s="154"/>
      <c r="P6473" s="154"/>
    </row>
    <row r="6474" spans="3:16" hidden="1" outlineLevel="2">
      <c r="C6474" s="179">
        <v>6450</v>
      </c>
      <c r="D6474" s="195">
        <f t="shared" ca="1" si="504"/>
        <v>0.45971063016507135</v>
      </c>
      <c r="E6474" s="195">
        <f t="shared" ca="1" si="500"/>
        <v>272.29214940106294</v>
      </c>
      <c r="F6474" s="195">
        <f t="shared" ca="1" si="501"/>
        <v>267.90150848690803</v>
      </c>
      <c r="G6474" s="195">
        <f t="shared" ca="1" si="502"/>
        <v>22.292149401062943</v>
      </c>
      <c r="H6474" s="195">
        <f t="shared" ca="1" si="503"/>
        <v>17.901508486908028</v>
      </c>
      <c r="O6474" s="154"/>
      <c r="P6474" s="154"/>
    </row>
    <row r="6475" spans="3:16" hidden="1" outlineLevel="2">
      <c r="C6475" s="179">
        <v>6451</v>
      </c>
      <c r="D6475" s="195">
        <f t="shared" ca="1" si="504"/>
        <v>-1.1486007132341405</v>
      </c>
      <c r="E6475" s="195">
        <f t="shared" ca="1" si="500"/>
        <v>191.23524779110662</v>
      </c>
      <c r="F6475" s="195">
        <f t="shared" ca="1" si="501"/>
        <v>207.2756341154419</v>
      </c>
      <c r="G6475" s="195">
        <f t="shared" ca="1" si="502"/>
        <v>0</v>
      </c>
      <c r="H6475" s="195">
        <f t="shared" ca="1" si="503"/>
        <v>0</v>
      </c>
      <c r="O6475" s="154"/>
      <c r="P6475" s="154"/>
    </row>
    <row r="6476" spans="3:16" hidden="1" outlineLevel="2">
      <c r="C6476" s="179">
        <v>6452</v>
      </c>
      <c r="D6476" s="195">
        <f t="shared" ca="1" si="504"/>
        <v>1.3802404386967313</v>
      </c>
      <c r="E6476" s="195">
        <f t="shared" ca="1" si="500"/>
        <v>333.3291397481301</v>
      </c>
      <c r="F6476" s="195">
        <f t="shared" ca="1" si="501"/>
        <v>310.2781808845769</v>
      </c>
      <c r="G6476" s="195">
        <f t="shared" ca="1" si="502"/>
        <v>83.329139748130103</v>
      </c>
      <c r="H6476" s="195">
        <f t="shared" ca="1" si="503"/>
        <v>60.278180884576898</v>
      </c>
      <c r="O6476" s="154"/>
      <c r="P6476" s="154"/>
    </row>
    <row r="6477" spans="3:16" hidden="1" outlineLevel="2">
      <c r="C6477" s="179">
        <v>6453</v>
      </c>
      <c r="D6477" s="195">
        <f t="shared" ca="1" si="504"/>
        <v>1.5552585026542114</v>
      </c>
      <c r="E6477" s="195">
        <f t="shared" ca="1" si="500"/>
        <v>346.396690946739</v>
      </c>
      <c r="F6477" s="195">
        <f t="shared" ca="1" si="501"/>
        <v>319.06327967874182</v>
      </c>
      <c r="G6477" s="195">
        <f t="shared" ca="1" si="502"/>
        <v>96.396690946739</v>
      </c>
      <c r="H6477" s="195">
        <f t="shared" ca="1" si="503"/>
        <v>69.063279678741821</v>
      </c>
      <c r="O6477" s="154"/>
      <c r="P6477" s="154"/>
    </row>
    <row r="6478" spans="3:16" hidden="1" outlineLevel="2">
      <c r="C6478" s="179">
        <v>6454</v>
      </c>
      <c r="D6478" s="195">
        <f t="shared" ca="1" si="504"/>
        <v>0.36336786409866972</v>
      </c>
      <c r="E6478" s="195">
        <f t="shared" ca="1" si="500"/>
        <v>266.58884132206538</v>
      </c>
      <c r="F6478" s="195">
        <f t="shared" ca="1" si="501"/>
        <v>263.81552341274727</v>
      </c>
      <c r="G6478" s="195">
        <f t="shared" ca="1" si="502"/>
        <v>16.588841322065377</v>
      </c>
      <c r="H6478" s="195">
        <f t="shared" ca="1" si="503"/>
        <v>13.815523412747268</v>
      </c>
      <c r="O6478" s="154"/>
      <c r="P6478" s="154"/>
    </row>
    <row r="6479" spans="3:16" hidden="1" outlineLevel="2">
      <c r="C6479" s="179">
        <v>6455</v>
      </c>
      <c r="D6479" s="195">
        <f t="shared" ca="1" si="504"/>
        <v>-1.1684984339186228</v>
      </c>
      <c r="E6479" s="195">
        <f t="shared" ca="1" si="500"/>
        <v>190.40102249575477</v>
      </c>
      <c r="F6479" s="195">
        <f t="shared" ca="1" si="501"/>
        <v>206.61873583321741</v>
      </c>
      <c r="G6479" s="195">
        <f t="shared" ca="1" si="502"/>
        <v>0</v>
      </c>
      <c r="H6479" s="195">
        <f t="shared" ca="1" si="503"/>
        <v>0</v>
      </c>
      <c r="O6479" s="154"/>
      <c r="P6479" s="154"/>
    </row>
    <row r="6480" spans="3:16" hidden="1" outlineLevel="2">
      <c r="C6480" s="179">
        <v>6456</v>
      </c>
      <c r="D6480" s="195">
        <f t="shared" ca="1" si="504"/>
        <v>-0.32082120892289462</v>
      </c>
      <c r="E6480" s="195">
        <f t="shared" ca="1" si="500"/>
        <v>229.38010574417837</v>
      </c>
      <c r="F6480" s="195">
        <f t="shared" ca="1" si="501"/>
        <v>236.53663290499082</v>
      </c>
      <c r="G6480" s="195">
        <f t="shared" ca="1" si="502"/>
        <v>0</v>
      </c>
      <c r="H6480" s="195">
        <f t="shared" ca="1" si="503"/>
        <v>0</v>
      </c>
      <c r="O6480" s="154"/>
      <c r="P6480" s="154"/>
    </row>
    <row r="6481" spans="3:16" hidden="1" outlineLevel="2">
      <c r="C6481" s="179">
        <v>6457</v>
      </c>
      <c r="D6481" s="195">
        <f t="shared" ca="1" si="504"/>
        <v>0.929263245780383</v>
      </c>
      <c r="E6481" s="195">
        <f t="shared" ca="1" si="500"/>
        <v>301.88424370867807</v>
      </c>
      <c r="F6481" s="195">
        <f t="shared" ca="1" si="501"/>
        <v>288.7398113055367</v>
      </c>
      <c r="G6481" s="195">
        <f t="shared" ca="1" si="502"/>
        <v>51.884243708678071</v>
      </c>
      <c r="H6481" s="195">
        <f t="shared" ca="1" si="503"/>
        <v>38.739811305536705</v>
      </c>
      <c r="O6481" s="154"/>
      <c r="P6481" s="154"/>
    </row>
    <row r="6482" spans="3:16" hidden="1" outlineLevel="2">
      <c r="C6482" s="179">
        <v>6458</v>
      </c>
      <c r="D6482" s="195">
        <f t="shared" ca="1" si="504"/>
        <v>0.46866307570329174</v>
      </c>
      <c r="E6482" s="195">
        <f t="shared" ca="1" si="500"/>
        <v>272.82827318437251</v>
      </c>
      <c r="F6482" s="195">
        <f t="shared" ca="1" si="501"/>
        <v>268.2843884526647</v>
      </c>
      <c r="G6482" s="195">
        <f t="shared" ca="1" si="502"/>
        <v>22.828273184372506</v>
      </c>
      <c r="H6482" s="195">
        <f t="shared" ca="1" si="503"/>
        <v>18.2843884526647</v>
      </c>
      <c r="O6482" s="154"/>
      <c r="P6482" s="154"/>
    </row>
    <row r="6483" spans="3:16" hidden="1" outlineLevel="2">
      <c r="C6483" s="179">
        <v>6459</v>
      </c>
      <c r="D6483" s="195">
        <f t="shared" ca="1" si="504"/>
        <v>0.95101587213064886</v>
      </c>
      <c r="E6483" s="195">
        <f t="shared" ca="1" si="500"/>
        <v>303.33052064479165</v>
      </c>
      <c r="F6483" s="195">
        <f t="shared" ca="1" si="501"/>
        <v>289.74352016038637</v>
      </c>
      <c r="G6483" s="195">
        <f t="shared" ca="1" si="502"/>
        <v>53.330520644791648</v>
      </c>
      <c r="H6483" s="195">
        <f t="shared" ca="1" si="503"/>
        <v>39.743520160386367</v>
      </c>
      <c r="O6483" s="154"/>
      <c r="P6483" s="154"/>
    </row>
    <row r="6484" spans="3:16" hidden="1" outlineLevel="2">
      <c r="C6484" s="179">
        <v>6460</v>
      </c>
      <c r="D6484" s="195">
        <f t="shared" ca="1" si="504"/>
        <v>0.40711644948164238</v>
      </c>
      <c r="E6484" s="195">
        <f t="shared" ca="1" si="500"/>
        <v>269.16371540596316</v>
      </c>
      <c r="F6484" s="195">
        <f t="shared" ca="1" si="501"/>
        <v>265.66315923273083</v>
      </c>
      <c r="G6484" s="195">
        <f t="shared" ca="1" si="502"/>
        <v>19.16371540596316</v>
      </c>
      <c r="H6484" s="195">
        <f t="shared" ca="1" si="503"/>
        <v>15.663159232730834</v>
      </c>
      <c r="O6484" s="154"/>
      <c r="P6484" s="154"/>
    </row>
    <row r="6485" spans="3:16" hidden="1" outlineLevel="2">
      <c r="C6485" s="179">
        <v>6461</v>
      </c>
      <c r="D6485" s="195">
        <f t="shared" ca="1" si="504"/>
        <v>2.3322941594856537</v>
      </c>
      <c r="E6485" s="195">
        <f t="shared" ca="1" si="500"/>
        <v>410.88425157185719</v>
      </c>
      <c r="F6485" s="195">
        <f t="shared" ca="1" si="501"/>
        <v>361.1697357890875</v>
      </c>
      <c r="G6485" s="195">
        <f t="shared" ca="1" si="502"/>
        <v>160.88425157185719</v>
      </c>
      <c r="H6485" s="195">
        <f t="shared" ca="1" si="503"/>
        <v>111.1697357890875</v>
      </c>
      <c r="O6485" s="154"/>
      <c r="P6485" s="154"/>
    </row>
    <row r="6486" spans="3:16" hidden="1" outlineLevel="2">
      <c r="C6486" s="179">
        <v>6462</v>
      </c>
      <c r="D6486" s="195">
        <f t="shared" ca="1" si="504"/>
        <v>-0.47779837308091255</v>
      </c>
      <c r="E6486" s="195">
        <f t="shared" ca="1" si="500"/>
        <v>221.6035849229672</v>
      </c>
      <c r="F6486" s="195">
        <f t="shared" ca="1" si="501"/>
        <v>230.68679227194315</v>
      </c>
      <c r="G6486" s="195">
        <f t="shared" ca="1" si="502"/>
        <v>0</v>
      </c>
      <c r="H6486" s="195">
        <f t="shared" ca="1" si="503"/>
        <v>0</v>
      </c>
      <c r="O6486" s="154"/>
      <c r="P6486" s="154"/>
    </row>
    <row r="6487" spans="3:16" hidden="1" outlineLevel="2">
      <c r="C6487" s="179">
        <v>6463</v>
      </c>
      <c r="D6487" s="195">
        <f t="shared" ca="1" si="504"/>
        <v>0.44086426401639001</v>
      </c>
      <c r="E6487" s="195">
        <f t="shared" ca="1" si="500"/>
        <v>271.16696176570525</v>
      </c>
      <c r="F6487" s="195">
        <f t="shared" ca="1" si="501"/>
        <v>267.09726837833364</v>
      </c>
      <c r="G6487" s="195">
        <f t="shared" ca="1" si="502"/>
        <v>21.166961765705253</v>
      </c>
      <c r="H6487" s="195">
        <f t="shared" ca="1" si="503"/>
        <v>17.097268378333638</v>
      </c>
      <c r="O6487" s="154"/>
      <c r="P6487" s="154"/>
    </row>
    <row r="6488" spans="3:16" hidden="1" outlineLevel="2">
      <c r="C6488" s="179">
        <v>6464</v>
      </c>
      <c r="D6488" s="195">
        <f t="shared" ca="1" si="504"/>
        <v>0.67948640809351457</v>
      </c>
      <c r="E6488" s="195">
        <f t="shared" ca="1" si="500"/>
        <v>285.76327405692888</v>
      </c>
      <c r="F6488" s="195">
        <f t="shared" ca="1" si="501"/>
        <v>277.46080890561245</v>
      </c>
      <c r="G6488" s="195">
        <f t="shared" ca="1" si="502"/>
        <v>35.763274056928879</v>
      </c>
      <c r="H6488" s="195">
        <f t="shared" ca="1" si="503"/>
        <v>27.460808905612453</v>
      </c>
      <c r="O6488" s="154"/>
      <c r="P6488" s="154"/>
    </row>
    <row r="6489" spans="3:16" hidden="1" outlineLevel="2">
      <c r="C6489" s="179">
        <v>6465</v>
      </c>
      <c r="D6489" s="195">
        <f t="shared" ca="1" si="504"/>
        <v>-8.1787540213767412E-2</v>
      </c>
      <c r="E6489" s="195">
        <f t="shared" ref="E6489:E6552" ca="1" si="505">$H$9 * EXP(($H$17 - $H$18 - ($H$11^2)/2)*$H$14 + $H$11*SQRT($H$14)*D6489)</f>
        <v>241.7489824188427</v>
      </c>
      <c r="F6489" s="195">
        <f t="shared" ref="F6489:F6552" ca="1" si="506">$H$9 * EXP(($H$17 - $H$18 - ($H$12^2)/2)*$H$14 + $H$12*SQRT($H$14)*D6489)</f>
        <v>245.73053328272448</v>
      </c>
      <c r="G6489" s="195">
        <f t="shared" ref="G6489:G6552" ca="1" si="507">MAX(E6489-$H$16, 0)</f>
        <v>0</v>
      </c>
      <c r="H6489" s="195">
        <f t="shared" ref="H6489:H6552" ca="1" si="508">MAX(F6489-$H$16, 0)</f>
        <v>0</v>
      </c>
      <c r="O6489" s="154"/>
      <c r="P6489" s="154"/>
    </row>
    <row r="6490" spans="3:16" hidden="1" outlineLevel="2">
      <c r="C6490" s="179">
        <v>6466</v>
      </c>
      <c r="D6490" s="195">
        <f t="shared" ref="D6490:D6553" ca="1" si="509">_xlfn.NORM.S.INV(RAND())</f>
        <v>0.48222222062805642</v>
      </c>
      <c r="E6490" s="195">
        <f t="shared" ca="1" si="505"/>
        <v>273.6422833376505</v>
      </c>
      <c r="F6490" s="195">
        <f t="shared" ca="1" si="506"/>
        <v>268.86533092457717</v>
      </c>
      <c r="G6490" s="195">
        <f t="shared" ca="1" si="507"/>
        <v>23.642283337650497</v>
      </c>
      <c r="H6490" s="195">
        <f t="shared" ca="1" si="508"/>
        <v>18.865330924577165</v>
      </c>
      <c r="O6490" s="154"/>
      <c r="P6490" s="154"/>
    </row>
    <row r="6491" spans="3:16" hidden="1" outlineLevel="2">
      <c r="C6491" s="179">
        <v>6467</v>
      </c>
      <c r="D6491" s="195">
        <f t="shared" ca="1" si="509"/>
        <v>-0.25375940768150157</v>
      </c>
      <c r="E6491" s="195">
        <f t="shared" ca="1" si="505"/>
        <v>232.7849364483811</v>
      </c>
      <c r="F6491" s="195">
        <f t="shared" ca="1" si="506"/>
        <v>239.08073431348325</v>
      </c>
      <c r="G6491" s="195">
        <f t="shared" ca="1" si="507"/>
        <v>0</v>
      </c>
      <c r="H6491" s="195">
        <f t="shared" ca="1" si="508"/>
        <v>0</v>
      </c>
      <c r="O6491" s="154"/>
      <c r="P6491" s="154"/>
    </row>
    <row r="6492" spans="3:16" hidden="1" outlineLevel="2">
      <c r="C6492" s="179">
        <v>6468</v>
      </c>
      <c r="D6492" s="195">
        <f t="shared" ca="1" si="509"/>
        <v>0.2234724597895735</v>
      </c>
      <c r="E6492" s="195">
        <f t="shared" ca="1" si="505"/>
        <v>258.51929575489328</v>
      </c>
      <c r="F6492" s="195">
        <f t="shared" ca="1" si="506"/>
        <v>257.9931194606512</v>
      </c>
      <c r="G6492" s="195">
        <f t="shared" ca="1" si="507"/>
        <v>8.5192957548932782</v>
      </c>
      <c r="H6492" s="195">
        <f t="shared" ca="1" si="508"/>
        <v>7.9931194606512008</v>
      </c>
      <c r="O6492" s="154"/>
      <c r="P6492" s="154"/>
    </row>
    <row r="6493" spans="3:16" hidden="1" outlineLevel="2">
      <c r="C6493" s="179">
        <v>6469</v>
      </c>
      <c r="D6493" s="195">
        <f t="shared" ca="1" si="509"/>
        <v>0.24973341783746036</v>
      </c>
      <c r="E6493" s="195">
        <f t="shared" ca="1" si="505"/>
        <v>260.01524937411318</v>
      </c>
      <c r="F6493" s="195">
        <f t="shared" ca="1" si="506"/>
        <v>259.07620897054642</v>
      </c>
      <c r="G6493" s="195">
        <f t="shared" ca="1" si="507"/>
        <v>10.015249374113182</v>
      </c>
      <c r="H6493" s="195">
        <f t="shared" ca="1" si="508"/>
        <v>9.0762089705464177</v>
      </c>
      <c r="O6493" s="154"/>
      <c r="P6493" s="154"/>
    </row>
    <row r="6494" spans="3:16" hidden="1" outlineLevel="2">
      <c r="C6494" s="179">
        <v>6470</v>
      </c>
      <c r="D6494" s="195">
        <f t="shared" ca="1" si="509"/>
        <v>-0.77173602320568657</v>
      </c>
      <c r="E6494" s="195">
        <f t="shared" ca="1" si="505"/>
        <v>207.7441800078652</v>
      </c>
      <c r="F6494" s="195">
        <f t="shared" ca="1" si="506"/>
        <v>220.1193206586845</v>
      </c>
      <c r="G6494" s="195">
        <f t="shared" ca="1" si="507"/>
        <v>0</v>
      </c>
      <c r="H6494" s="195">
        <f t="shared" ca="1" si="508"/>
        <v>0</v>
      </c>
      <c r="O6494" s="154"/>
      <c r="P6494" s="154"/>
    </row>
    <row r="6495" spans="3:16" hidden="1" outlineLevel="2">
      <c r="C6495" s="179">
        <v>6471</v>
      </c>
      <c r="D6495" s="195">
        <f t="shared" ca="1" si="509"/>
        <v>0.86680101912339358</v>
      </c>
      <c r="E6495" s="195">
        <f t="shared" ca="1" si="505"/>
        <v>297.76950491093828</v>
      </c>
      <c r="F6495" s="195">
        <f t="shared" ca="1" si="506"/>
        <v>285.87696645272501</v>
      </c>
      <c r="G6495" s="195">
        <f t="shared" ca="1" si="507"/>
        <v>47.769504910938281</v>
      </c>
      <c r="H6495" s="195">
        <f t="shared" ca="1" si="508"/>
        <v>35.876966452725014</v>
      </c>
      <c r="O6495" s="154"/>
      <c r="P6495" s="154"/>
    </row>
    <row r="6496" spans="3:16" hidden="1" outlineLevel="2">
      <c r="C6496" s="179">
        <v>6472</v>
      </c>
      <c r="D6496" s="195">
        <f t="shared" ca="1" si="509"/>
        <v>-1.0849215655564552</v>
      </c>
      <c r="E6496" s="195">
        <f t="shared" ca="1" si="505"/>
        <v>193.929684395229</v>
      </c>
      <c r="F6496" s="195">
        <f t="shared" ca="1" si="506"/>
        <v>209.3919910044896</v>
      </c>
      <c r="G6496" s="195">
        <f t="shared" ca="1" si="507"/>
        <v>0</v>
      </c>
      <c r="H6496" s="195">
        <f t="shared" ca="1" si="508"/>
        <v>0</v>
      </c>
      <c r="O6496" s="154"/>
      <c r="P6496" s="154"/>
    </row>
    <row r="6497" spans="3:16" hidden="1" outlineLevel="2">
      <c r="C6497" s="179">
        <v>6473</v>
      </c>
      <c r="D6497" s="195">
        <f t="shared" ca="1" si="509"/>
        <v>-1.1040987454682178</v>
      </c>
      <c r="E6497" s="195">
        <f t="shared" ca="1" si="505"/>
        <v>193.11427545741111</v>
      </c>
      <c r="F6497" s="195">
        <f t="shared" ca="1" si="506"/>
        <v>208.75237945103461</v>
      </c>
      <c r="G6497" s="195">
        <f t="shared" ca="1" si="507"/>
        <v>0</v>
      </c>
      <c r="H6497" s="195">
        <f t="shared" ca="1" si="508"/>
        <v>0</v>
      </c>
      <c r="O6497" s="154"/>
      <c r="P6497" s="154"/>
    </row>
    <row r="6498" spans="3:16" hidden="1" outlineLevel="2">
      <c r="C6498" s="179">
        <v>6474</v>
      </c>
      <c r="D6498" s="195">
        <f t="shared" ca="1" si="509"/>
        <v>-1.9812503504067818</v>
      </c>
      <c r="E6498" s="195">
        <f t="shared" ca="1" si="505"/>
        <v>159.26319457039563</v>
      </c>
      <c r="F6498" s="195">
        <f t="shared" ca="1" si="506"/>
        <v>181.49333556578389</v>
      </c>
      <c r="G6498" s="195">
        <f t="shared" ca="1" si="507"/>
        <v>0</v>
      </c>
      <c r="H6498" s="195">
        <f t="shared" ca="1" si="508"/>
        <v>0</v>
      </c>
      <c r="O6498" s="154"/>
      <c r="P6498" s="154"/>
    </row>
    <row r="6499" spans="3:16" hidden="1" outlineLevel="2">
      <c r="C6499" s="179">
        <v>6475</v>
      </c>
      <c r="D6499" s="195">
        <f t="shared" ca="1" si="509"/>
        <v>-2.38683457005832E-3</v>
      </c>
      <c r="E6499" s="195">
        <f t="shared" ca="1" si="505"/>
        <v>246.00343661747002</v>
      </c>
      <c r="F6499" s="195">
        <f t="shared" ca="1" si="506"/>
        <v>248.86289958271496</v>
      </c>
      <c r="G6499" s="195">
        <f t="shared" ca="1" si="507"/>
        <v>0</v>
      </c>
      <c r="H6499" s="195">
        <f t="shared" ca="1" si="508"/>
        <v>0</v>
      </c>
      <c r="O6499" s="154"/>
      <c r="P6499" s="154"/>
    </row>
    <row r="6500" spans="3:16" hidden="1" outlineLevel="2">
      <c r="C6500" s="179">
        <v>6476</v>
      </c>
      <c r="D6500" s="195">
        <f t="shared" ca="1" si="509"/>
        <v>-0.88476348854193787</v>
      </c>
      <c r="E6500" s="195">
        <f t="shared" ca="1" si="505"/>
        <v>202.6486135687361</v>
      </c>
      <c r="F6500" s="195">
        <f t="shared" ca="1" si="506"/>
        <v>216.18591903418698</v>
      </c>
      <c r="G6500" s="195">
        <f t="shared" ca="1" si="507"/>
        <v>0</v>
      </c>
      <c r="H6500" s="195">
        <f t="shared" ca="1" si="508"/>
        <v>0</v>
      </c>
      <c r="O6500" s="154"/>
      <c r="P6500" s="154"/>
    </row>
    <row r="6501" spans="3:16" hidden="1" outlineLevel="2">
      <c r="C6501" s="179">
        <v>6477</v>
      </c>
      <c r="D6501" s="195">
        <f t="shared" ca="1" si="509"/>
        <v>-2.0154399409753299</v>
      </c>
      <c r="E6501" s="195">
        <f t="shared" ca="1" si="505"/>
        <v>158.0712935135146</v>
      </c>
      <c r="F6501" s="195">
        <f t="shared" ca="1" si="506"/>
        <v>180.50613272175781</v>
      </c>
      <c r="G6501" s="195">
        <f t="shared" ca="1" si="507"/>
        <v>0</v>
      </c>
      <c r="H6501" s="195">
        <f t="shared" ca="1" si="508"/>
        <v>0</v>
      </c>
      <c r="O6501" s="154"/>
      <c r="P6501" s="154"/>
    </row>
    <row r="6502" spans="3:16" hidden="1" outlineLevel="2">
      <c r="C6502" s="179">
        <v>6478</v>
      </c>
      <c r="D6502" s="195">
        <f t="shared" ca="1" si="509"/>
        <v>0.52607545878766782</v>
      </c>
      <c r="E6502" s="195">
        <f t="shared" ca="1" si="505"/>
        <v>276.29163671013475</v>
      </c>
      <c r="F6502" s="195">
        <f t="shared" ca="1" si="506"/>
        <v>270.75285332507849</v>
      </c>
      <c r="G6502" s="195">
        <f t="shared" ca="1" si="507"/>
        <v>26.291636710134753</v>
      </c>
      <c r="H6502" s="195">
        <f t="shared" ca="1" si="508"/>
        <v>20.75285332507849</v>
      </c>
      <c r="O6502" s="154"/>
      <c r="P6502" s="154"/>
    </row>
    <row r="6503" spans="3:16" hidden="1" outlineLevel="2">
      <c r="C6503" s="179">
        <v>6479</v>
      </c>
      <c r="D6503" s="195">
        <f t="shared" ca="1" si="509"/>
        <v>0.23270696986756581</v>
      </c>
      <c r="E6503" s="195">
        <f t="shared" ca="1" si="505"/>
        <v>259.04435529224475</v>
      </c>
      <c r="F6503" s="195">
        <f t="shared" ca="1" si="506"/>
        <v>258.37346432138099</v>
      </c>
      <c r="G6503" s="195">
        <f t="shared" ca="1" si="507"/>
        <v>9.0443552922447452</v>
      </c>
      <c r="H6503" s="195">
        <f t="shared" ca="1" si="508"/>
        <v>8.3734643213809932</v>
      </c>
      <c r="O6503" s="154"/>
      <c r="P6503" s="154"/>
    </row>
    <row r="6504" spans="3:16" hidden="1" outlineLevel="2">
      <c r="C6504" s="179">
        <v>6480</v>
      </c>
      <c r="D6504" s="195">
        <f t="shared" ca="1" si="509"/>
        <v>0.93712439515761636</v>
      </c>
      <c r="E6504" s="195">
        <f t="shared" ca="1" si="505"/>
        <v>302.40611412523151</v>
      </c>
      <c r="F6504" s="195">
        <f t="shared" ca="1" si="506"/>
        <v>289.10213830779969</v>
      </c>
      <c r="G6504" s="195">
        <f t="shared" ca="1" si="507"/>
        <v>52.406114125231511</v>
      </c>
      <c r="H6504" s="195">
        <f t="shared" ca="1" si="508"/>
        <v>39.102138307799692</v>
      </c>
      <c r="O6504" s="154"/>
      <c r="P6504" s="154"/>
    </row>
    <row r="6505" spans="3:16" hidden="1" outlineLevel="2">
      <c r="C6505" s="179">
        <v>6481</v>
      </c>
      <c r="D6505" s="195">
        <f t="shared" ca="1" si="509"/>
        <v>-0.65506598015260353</v>
      </c>
      <c r="E6505" s="195">
        <f t="shared" ca="1" si="505"/>
        <v>213.13838675279683</v>
      </c>
      <c r="F6505" s="195">
        <f t="shared" ca="1" si="506"/>
        <v>224.25456323347032</v>
      </c>
      <c r="G6505" s="195">
        <f t="shared" ca="1" si="507"/>
        <v>0</v>
      </c>
      <c r="H6505" s="195">
        <f t="shared" ca="1" si="508"/>
        <v>0</v>
      </c>
      <c r="O6505" s="154"/>
      <c r="P6505" s="154"/>
    </row>
    <row r="6506" spans="3:16" hidden="1" outlineLevel="2">
      <c r="C6506" s="179">
        <v>6482</v>
      </c>
      <c r="D6506" s="195">
        <f t="shared" ca="1" si="509"/>
        <v>0.63536235477291791</v>
      </c>
      <c r="E6506" s="195">
        <f t="shared" ca="1" si="505"/>
        <v>283.00625736297076</v>
      </c>
      <c r="F6506" s="195">
        <f t="shared" ca="1" si="506"/>
        <v>275.51461959355993</v>
      </c>
      <c r="G6506" s="195">
        <f t="shared" ca="1" si="507"/>
        <v>33.006257362970757</v>
      </c>
      <c r="H6506" s="195">
        <f t="shared" ca="1" si="508"/>
        <v>25.514619593559928</v>
      </c>
      <c r="O6506" s="154"/>
      <c r="P6506" s="154"/>
    </row>
    <row r="6507" spans="3:16" hidden="1" outlineLevel="2">
      <c r="C6507" s="179">
        <v>6483</v>
      </c>
      <c r="D6507" s="195">
        <f t="shared" ca="1" si="509"/>
        <v>1.2748003535146266</v>
      </c>
      <c r="E6507" s="195">
        <f t="shared" ca="1" si="505"/>
        <v>325.69571911122841</v>
      </c>
      <c r="F6507" s="195">
        <f t="shared" ca="1" si="506"/>
        <v>305.10276569731923</v>
      </c>
      <c r="G6507" s="195">
        <f t="shared" ca="1" si="507"/>
        <v>75.695719111228414</v>
      </c>
      <c r="H6507" s="195">
        <f t="shared" ca="1" si="508"/>
        <v>55.102765697319228</v>
      </c>
      <c r="O6507" s="154"/>
      <c r="P6507" s="154"/>
    </row>
    <row r="6508" spans="3:16" hidden="1" outlineLevel="2">
      <c r="C6508" s="179">
        <v>6484</v>
      </c>
      <c r="D6508" s="195">
        <f t="shared" ca="1" si="509"/>
        <v>-0.62774477377167437</v>
      </c>
      <c r="E6508" s="195">
        <f t="shared" ca="1" si="505"/>
        <v>214.42168257286173</v>
      </c>
      <c r="F6508" s="195">
        <f t="shared" ca="1" si="506"/>
        <v>225.23410639056578</v>
      </c>
      <c r="G6508" s="195">
        <f t="shared" ca="1" si="507"/>
        <v>0</v>
      </c>
      <c r="H6508" s="195">
        <f t="shared" ca="1" si="508"/>
        <v>0</v>
      </c>
      <c r="O6508" s="154"/>
      <c r="P6508" s="154"/>
    </row>
    <row r="6509" spans="3:16" hidden="1" outlineLevel="2">
      <c r="C6509" s="179">
        <v>6485</v>
      </c>
      <c r="D6509" s="195">
        <f t="shared" ca="1" si="509"/>
        <v>-0.54882344509255609</v>
      </c>
      <c r="E6509" s="195">
        <f t="shared" ca="1" si="505"/>
        <v>218.17223280067472</v>
      </c>
      <c r="F6509" s="195">
        <f t="shared" ca="1" si="506"/>
        <v>228.08775805823595</v>
      </c>
      <c r="G6509" s="195">
        <f t="shared" ca="1" si="507"/>
        <v>0</v>
      </c>
      <c r="H6509" s="195">
        <f t="shared" ca="1" si="508"/>
        <v>0</v>
      </c>
      <c r="O6509" s="154"/>
      <c r="P6509" s="154"/>
    </row>
    <row r="6510" spans="3:16" hidden="1" outlineLevel="2">
      <c r="C6510" s="179">
        <v>6486</v>
      </c>
      <c r="D6510" s="195">
        <f t="shared" ca="1" si="509"/>
        <v>0.18706149708017372</v>
      </c>
      <c r="E6510" s="195">
        <f t="shared" ca="1" si="505"/>
        <v>256.45937666650696</v>
      </c>
      <c r="F6510" s="195">
        <f t="shared" ca="1" si="506"/>
        <v>256.49889712897533</v>
      </c>
      <c r="G6510" s="195">
        <f t="shared" ca="1" si="507"/>
        <v>6.4593766665069552</v>
      </c>
      <c r="H6510" s="195">
        <f t="shared" ca="1" si="508"/>
        <v>6.4988971289753295</v>
      </c>
      <c r="O6510" s="154"/>
      <c r="P6510" s="154"/>
    </row>
    <row r="6511" spans="3:16" hidden="1" outlineLevel="2">
      <c r="C6511" s="179">
        <v>6487</v>
      </c>
      <c r="D6511" s="195">
        <f t="shared" ca="1" si="509"/>
        <v>2.0988670407861885</v>
      </c>
      <c r="E6511" s="195">
        <f t="shared" ca="1" si="505"/>
        <v>390.34226168377455</v>
      </c>
      <c r="F6511" s="195">
        <f t="shared" ca="1" si="506"/>
        <v>347.96781111160948</v>
      </c>
      <c r="G6511" s="195">
        <f t="shared" ca="1" si="507"/>
        <v>140.34226168377455</v>
      </c>
      <c r="H6511" s="195">
        <f t="shared" ca="1" si="508"/>
        <v>97.967811111609478</v>
      </c>
      <c r="O6511" s="154"/>
      <c r="P6511" s="154"/>
    </row>
    <row r="6512" spans="3:16" hidden="1" outlineLevel="2">
      <c r="C6512" s="179">
        <v>6488</v>
      </c>
      <c r="D6512" s="195">
        <f t="shared" ca="1" si="509"/>
        <v>0.98066189186286634</v>
      </c>
      <c r="E6512" s="195">
        <f t="shared" ca="1" si="505"/>
        <v>305.31277221912455</v>
      </c>
      <c r="F6512" s="195">
        <f t="shared" ca="1" si="506"/>
        <v>291.11706592597272</v>
      </c>
      <c r="G6512" s="195">
        <f t="shared" ca="1" si="507"/>
        <v>55.312772219124554</v>
      </c>
      <c r="H6512" s="195">
        <f t="shared" ca="1" si="508"/>
        <v>41.117065925972724</v>
      </c>
      <c r="O6512" s="154"/>
      <c r="P6512" s="154"/>
    </row>
    <row r="6513" spans="3:16" hidden="1" outlineLevel="2">
      <c r="C6513" s="179">
        <v>6489</v>
      </c>
      <c r="D6513" s="195">
        <f t="shared" ca="1" si="509"/>
        <v>0.34073530253332696</v>
      </c>
      <c r="E6513" s="195">
        <f t="shared" ca="1" si="505"/>
        <v>265.26645795092622</v>
      </c>
      <c r="F6513" s="195">
        <f t="shared" ca="1" si="506"/>
        <v>262.86473054173007</v>
      </c>
      <c r="G6513" s="195">
        <f t="shared" ca="1" si="507"/>
        <v>15.266457950926224</v>
      </c>
      <c r="H6513" s="195">
        <f t="shared" ca="1" si="508"/>
        <v>12.864730541730069</v>
      </c>
      <c r="O6513" s="154"/>
      <c r="P6513" s="154"/>
    </row>
    <row r="6514" spans="3:16" hidden="1" outlineLevel="2">
      <c r="C6514" s="179">
        <v>6490</v>
      </c>
      <c r="D6514" s="195">
        <f t="shared" ca="1" si="509"/>
        <v>1.0183363270585142</v>
      </c>
      <c r="E6514" s="195">
        <f t="shared" ca="1" si="505"/>
        <v>307.85053780383492</v>
      </c>
      <c r="F6514" s="195">
        <f t="shared" ca="1" si="506"/>
        <v>292.87197971148566</v>
      </c>
      <c r="G6514" s="195">
        <f t="shared" ca="1" si="507"/>
        <v>57.850537803834925</v>
      </c>
      <c r="H6514" s="195">
        <f t="shared" ca="1" si="508"/>
        <v>42.871979711485665</v>
      </c>
      <c r="O6514" s="154"/>
      <c r="P6514" s="154"/>
    </row>
    <row r="6515" spans="3:16" hidden="1" outlineLevel="2">
      <c r="C6515" s="179">
        <v>6491</v>
      </c>
      <c r="D6515" s="195">
        <f t="shared" ca="1" si="509"/>
        <v>-1.1641553667433531</v>
      </c>
      <c r="E6515" s="195">
        <f t="shared" ca="1" si="505"/>
        <v>190.58279748134481</v>
      </c>
      <c r="F6515" s="195">
        <f t="shared" ca="1" si="506"/>
        <v>206.76193890733455</v>
      </c>
      <c r="G6515" s="195">
        <f t="shared" ca="1" si="507"/>
        <v>0</v>
      </c>
      <c r="H6515" s="195">
        <f t="shared" ca="1" si="508"/>
        <v>0</v>
      </c>
      <c r="O6515" s="154"/>
      <c r="P6515" s="154"/>
    </row>
    <row r="6516" spans="3:16" hidden="1" outlineLevel="2">
      <c r="C6516" s="179">
        <v>6492</v>
      </c>
      <c r="D6516" s="195">
        <f t="shared" ca="1" si="509"/>
        <v>-1.474119859386253</v>
      </c>
      <c r="E6516" s="195">
        <f t="shared" ca="1" si="505"/>
        <v>178.0354469428834</v>
      </c>
      <c r="F6516" s="195">
        <f t="shared" ca="1" si="506"/>
        <v>196.78666208364126</v>
      </c>
      <c r="G6516" s="195">
        <f t="shared" ca="1" si="507"/>
        <v>0</v>
      </c>
      <c r="H6516" s="195">
        <f t="shared" ca="1" si="508"/>
        <v>0</v>
      </c>
      <c r="O6516" s="154"/>
      <c r="P6516" s="154"/>
    </row>
    <row r="6517" spans="3:16" hidden="1" outlineLevel="2">
      <c r="C6517" s="179">
        <v>6493</v>
      </c>
      <c r="D6517" s="195">
        <f t="shared" ca="1" si="509"/>
        <v>-1.2408270669725285</v>
      </c>
      <c r="E6517" s="195">
        <f t="shared" ca="1" si="505"/>
        <v>187.39913559330878</v>
      </c>
      <c r="F6517" s="195">
        <f t="shared" ca="1" si="506"/>
        <v>204.24838587133738</v>
      </c>
      <c r="G6517" s="195">
        <f t="shared" ca="1" si="507"/>
        <v>0</v>
      </c>
      <c r="H6517" s="195">
        <f t="shared" ca="1" si="508"/>
        <v>0</v>
      </c>
      <c r="O6517" s="154"/>
      <c r="P6517" s="154"/>
    </row>
    <row r="6518" spans="3:16" hidden="1" outlineLevel="2">
      <c r="C6518" s="179">
        <v>6494</v>
      </c>
      <c r="D6518" s="195">
        <f t="shared" ca="1" si="509"/>
        <v>0.71767535787476056</v>
      </c>
      <c r="E6518" s="195">
        <f t="shared" ca="1" si="505"/>
        <v>288.17111885814614</v>
      </c>
      <c r="F6518" s="195">
        <f t="shared" ca="1" si="506"/>
        <v>279.15631195166281</v>
      </c>
      <c r="G6518" s="195">
        <f t="shared" ca="1" si="507"/>
        <v>38.171118858146144</v>
      </c>
      <c r="H6518" s="195">
        <f t="shared" ca="1" si="508"/>
        <v>29.156311951662815</v>
      </c>
      <c r="O6518" s="154"/>
      <c r="P6518" s="154"/>
    </row>
    <row r="6519" spans="3:16" hidden="1" outlineLevel="2">
      <c r="C6519" s="179">
        <v>6495</v>
      </c>
      <c r="D6519" s="195">
        <f t="shared" ca="1" si="509"/>
        <v>0.34132270822569677</v>
      </c>
      <c r="E6519" s="195">
        <f t="shared" ca="1" si="505"/>
        <v>265.30069604522862</v>
      </c>
      <c r="F6519" s="195">
        <f t="shared" ca="1" si="506"/>
        <v>262.88936406067188</v>
      </c>
      <c r="G6519" s="195">
        <f t="shared" ca="1" si="507"/>
        <v>15.300696045228619</v>
      </c>
      <c r="H6519" s="195">
        <f t="shared" ca="1" si="508"/>
        <v>12.88936406067188</v>
      </c>
      <c r="O6519" s="154"/>
      <c r="P6519" s="154"/>
    </row>
    <row r="6520" spans="3:16" hidden="1" outlineLevel="2">
      <c r="C6520" s="179">
        <v>6496</v>
      </c>
      <c r="D6520" s="195">
        <f t="shared" ca="1" si="509"/>
        <v>-0.84695055467634772</v>
      </c>
      <c r="E6520" s="195">
        <f t="shared" ca="1" si="505"/>
        <v>204.33925072539401</v>
      </c>
      <c r="F6520" s="195">
        <f t="shared" ca="1" si="506"/>
        <v>217.49393772808793</v>
      </c>
      <c r="G6520" s="195">
        <f t="shared" ca="1" si="507"/>
        <v>0</v>
      </c>
      <c r="H6520" s="195">
        <f t="shared" ca="1" si="508"/>
        <v>0</v>
      </c>
      <c r="O6520" s="154"/>
      <c r="P6520" s="154"/>
    </row>
    <row r="6521" spans="3:16" hidden="1" outlineLevel="2">
      <c r="C6521" s="179">
        <v>6497</v>
      </c>
      <c r="D6521" s="195">
        <f t="shared" ca="1" si="509"/>
        <v>-1.4436844643894791</v>
      </c>
      <c r="E6521" s="195">
        <f t="shared" ca="1" si="505"/>
        <v>179.2299833541949</v>
      </c>
      <c r="F6521" s="195">
        <f t="shared" ca="1" si="506"/>
        <v>197.74444034834576</v>
      </c>
      <c r="G6521" s="195">
        <f t="shared" ca="1" si="507"/>
        <v>0</v>
      </c>
      <c r="H6521" s="195">
        <f t="shared" ca="1" si="508"/>
        <v>0</v>
      </c>
      <c r="O6521" s="154"/>
      <c r="P6521" s="154"/>
    </row>
    <row r="6522" spans="3:16" hidden="1" outlineLevel="2">
      <c r="C6522" s="179">
        <v>6498</v>
      </c>
      <c r="D6522" s="195">
        <f t="shared" ca="1" si="509"/>
        <v>0.75451618085974159</v>
      </c>
      <c r="E6522" s="195">
        <f t="shared" ca="1" si="505"/>
        <v>290.51318809822163</v>
      </c>
      <c r="F6522" s="195">
        <f t="shared" ca="1" si="506"/>
        <v>280.80177918867525</v>
      </c>
      <c r="G6522" s="195">
        <f t="shared" ca="1" si="507"/>
        <v>40.513188098221633</v>
      </c>
      <c r="H6522" s="195">
        <f t="shared" ca="1" si="508"/>
        <v>30.801779188675255</v>
      </c>
      <c r="O6522" s="154"/>
      <c r="P6522" s="154"/>
    </row>
    <row r="6523" spans="3:16" hidden="1" outlineLevel="2">
      <c r="C6523" s="179">
        <v>6499</v>
      </c>
      <c r="D6523" s="195">
        <f t="shared" ca="1" si="509"/>
        <v>-0.14672435061510333</v>
      </c>
      <c r="E6523" s="195">
        <f t="shared" ca="1" si="505"/>
        <v>238.32428519099412</v>
      </c>
      <c r="F6523" s="195">
        <f t="shared" ca="1" si="506"/>
        <v>243.19809901342927</v>
      </c>
      <c r="G6523" s="195">
        <f t="shared" ca="1" si="507"/>
        <v>0</v>
      </c>
      <c r="H6523" s="195">
        <f t="shared" ca="1" si="508"/>
        <v>0</v>
      </c>
      <c r="O6523" s="154"/>
      <c r="P6523" s="154"/>
    </row>
    <row r="6524" spans="3:16" hidden="1" outlineLevel="2">
      <c r="C6524" s="179">
        <v>6500</v>
      </c>
      <c r="D6524" s="195">
        <f t="shared" ca="1" si="509"/>
        <v>-0.5440864028537904</v>
      </c>
      <c r="E6524" s="195">
        <f t="shared" ca="1" si="505"/>
        <v>218.39942521632179</v>
      </c>
      <c r="F6524" s="195">
        <f t="shared" ca="1" si="506"/>
        <v>228.26018652924566</v>
      </c>
      <c r="G6524" s="195">
        <f t="shared" ca="1" si="507"/>
        <v>0</v>
      </c>
      <c r="H6524" s="195">
        <f t="shared" ca="1" si="508"/>
        <v>0</v>
      </c>
      <c r="O6524" s="154"/>
      <c r="P6524" s="154"/>
    </row>
    <row r="6525" spans="3:16" hidden="1" outlineLevel="2">
      <c r="C6525" s="179">
        <v>6501</v>
      </c>
      <c r="D6525" s="195">
        <f t="shared" ca="1" si="509"/>
        <v>-1.7565795747910964</v>
      </c>
      <c r="E6525" s="195">
        <f t="shared" ca="1" si="505"/>
        <v>167.3222911454439</v>
      </c>
      <c r="F6525" s="195">
        <f t="shared" ca="1" si="506"/>
        <v>188.11624721607694</v>
      </c>
      <c r="G6525" s="195">
        <f t="shared" ca="1" si="507"/>
        <v>0</v>
      </c>
      <c r="H6525" s="195">
        <f t="shared" ca="1" si="508"/>
        <v>0</v>
      </c>
      <c r="O6525" s="154"/>
      <c r="P6525" s="154"/>
    </row>
    <row r="6526" spans="3:16" hidden="1" outlineLevel="2">
      <c r="C6526" s="179">
        <v>6502</v>
      </c>
      <c r="D6526" s="195">
        <f t="shared" ca="1" si="509"/>
        <v>1.8053845582883941</v>
      </c>
      <c r="E6526" s="195">
        <f t="shared" ca="1" si="505"/>
        <v>365.96629629698981</v>
      </c>
      <c r="F6526" s="195">
        <f t="shared" ca="1" si="506"/>
        <v>332.05195363798259</v>
      </c>
      <c r="G6526" s="195">
        <f t="shared" ca="1" si="507"/>
        <v>115.96629629698981</v>
      </c>
      <c r="H6526" s="195">
        <f t="shared" ca="1" si="508"/>
        <v>82.051953637982592</v>
      </c>
      <c r="O6526" s="154"/>
      <c r="P6526" s="154"/>
    </row>
    <row r="6527" spans="3:16" hidden="1" outlineLevel="2">
      <c r="C6527" s="179">
        <v>6503</v>
      </c>
      <c r="D6527" s="195">
        <f t="shared" ca="1" si="509"/>
        <v>-0.22675737903818804</v>
      </c>
      <c r="E6527" s="195">
        <f t="shared" ca="1" si="505"/>
        <v>234.17010064478546</v>
      </c>
      <c r="F6527" s="195">
        <f t="shared" ca="1" si="506"/>
        <v>240.11281184666564</v>
      </c>
      <c r="G6527" s="195">
        <f t="shared" ca="1" si="507"/>
        <v>0</v>
      </c>
      <c r="H6527" s="195">
        <f t="shared" ca="1" si="508"/>
        <v>0</v>
      </c>
      <c r="O6527" s="154"/>
      <c r="P6527" s="154"/>
    </row>
    <row r="6528" spans="3:16" hidden="1" outlineLevel="2">
      <c r="C6528" s="179">
        <v>6504</v>
      </c>
      <c r="D6528" s="195">
        <f t="shared" ca="1" si="509"/>
        <v>4.9730443844452119E-2</v>
      </c>
      <c r="E6528" s="195">
        <f t="shared" ca="1" si="505"/>
        <v>248.83660830933434</v>
      </c>
      <c r="F6528" s="195">
        <f t="shared" ca="1" si="506"/>
        <v>250.94060593016005</v>
      </c>
      <c r="G6528" s="195">
        <f t="shared" ca="1" si="507"/>
        <v>0</v>
      </c>
      <c r="H6528" s="195">
        <f t="shared" ca="1" si="508"/>
        <v>0.94060593016004646</v>
      </c>
      <c r="O6528" s="154"/>
      <c r="P6528" s="154"/>
    </row>
    <row r="6529" spans="3:16" hidden="1" outlineLevel="2">
      <c r="C6529" s="179">
        <v>6505</v>
      </c>
      <c r="D6529" s="195">
        <f t="shared" ca="1" si="509"/>
        <v>0.99207926869619001</v>
      </c>
      <c r="E6529" s="195">
        <f t="shared" ca="1" si="505"/>
        <v>306.07963422476348</v>
      </c>
      <c r="F6529" s="195">
        <f t="shared" ca="1" si="506"/>
        <v>291.64778562418223</v>
      </c>
      <c r="G6529" s="195">
        <f t="shared" ca="1" si="507"/>
        <v>56.079634224763481</v>
      </c>
      <c r="H6529" s="195">
        <f t="shared" ca="1" si="508"/>
        <v>41.647785624182234</v>
      </c>
      <c r="O6529" s="154"/>
      <c r="P6529" s="154"/>
    </row>
    <row r="6530" spans="3:16" hidden="1" outlineLevel="2">
      <c r="C6530" s="179">
        <v>6506</v>
      </c>
      <c r="D6530" s="195">
        <f t="shared" ca="1" si="509"/>
        <v>-0.997957616095829</v>
      </c>
      <c r="E6530" s="195">
        <f t="shared" ca="1" si="505"/>
        <v>197.67079310319821</v>
      </c>
      <c r="F6530" s="195">
        <f t="shared" ca="1" si="506"/>
        <v>212.31715996601335</v>
      </c>
      <c r="G6530" s="195">
        <f t="shared" ca="1" si="507"/>
        <v>0</v>
      </c>
      <c r="H6530" s="195">
        <f t="shared" ca="1" si="508"/>
        <v>0</v>
      </c>
      <c r="O6530" s="154"/>
      <c r="P6530" s="154"/>
    </row>
    <row r="6531" spans="3:16" hidden="1" outlineLevel="2">
      <c r="C6531" s="179">
        <v>6507</v>
      </c>
      <c r="D6531" s="195">
        <f t="shared" ca="1" si="509"/>
        <v>-0.9462082334390679</v>
      </c>
      <c r="E6531" s="195">
        <f t="shared" ca="1" si="505"/>
        <v>199.93116595808999</v>
      </c>
      <c r="F6531" s="195">
        <f t="shared" ca="1" si="506"/>
        <v>214.07718882401772</v>
      </c>
      <c r="G6531" s="195">
        <f t="shared" ca="1" si="507"/>
        <v>0</v>
      </c>
      <c r="H6531" s="195">
        <f t="shared" ca="1" si="508"/>
        <v>0</v>
      </c>
      <c r="O6531" s="154"/>
      <c r="P6531" s="154"/>
    </row>
    <row r="6532" spans="3:16" hidden="1" outlineLevel="2">
      <c r="C6532" s="179">
        <v>6508</v>
      </c>
      <c r="D6532" s="195">
        <f t="shared" ca="1" si="509"/>
        <v>-0.91736187462002283</v>
      </c>
      <c r="E6532" s="195">
        <f t="shared" ca="1" si="505"/>
        <v>201.20235334334762</v>
      </c>
      <c r="F6532" s="195">
        <f t="shared" ca="1" si="506"/>
        <v>215.06459691336434</v>
      </c>
      <c r="G6532" s="195">
        <f t="shared" ca="1" si="507"/>
        <v>0</v>
      </c>
      <c r="H6532" s="195">
        <f t="shared" ca="1" si="508"/>
        <v>0</v>
      </c>
      <c r="O6532" s="154"/>
      <c r="P6532" s="154"/>
    </row>
    <row r="6533" spans="3:16" hidden="1" outlineLevel="2">
      <c r="C6533" s="179">
        <v>6509</v>
      </c>
      <c r="D6533" s="195">
        <f t="shared" ca="1" si="509"/>
        <v>0.8782807864508011</v>
      </c>
      <c r="E6533" s="195">
        <f t="shared" ca="1" si="505"/>
        <v>298.52151245221643</v>
      </c>
      <c r="F6533" s="195">
        <f t="shared" ca="1" si="506"/>
        <v>286.40098374561705</v>
      </c>
      <c r="G6533" s="195">
        <f t="shared" ca="1" si="507"/>
        <v>48.521512452216427</v>
      </c>
      <c r="H6533" s="195">
        <f t="shared" ca="1" si="508"/>
        <v>36.400983745617054</v>
      </c>
      <c r="O6533" s="154"/>
      <c r="P6533" s="154"/>
    </row>
    <row r="6534" spans="3:16" hidden="1" outlineLevel="2">
      <c r="C6534" s="179">
        <v>6510</v>
      </c>
      <c r="D6534" s="195">
        <f t="shared" ca="1" si="509"/>
        <v>0.4135586901250507</v>
      </c>
      <c r="E6534" s="195">
        <f t="shared" ca="1" si="505"/>
        <v>269.54497600546171</v>
      </c>
      <c r="F6534" s="195">
        <f t="shared" ca="1" si="506"/>
        <v>265.93632551896206</v>
      </c>
      <c r="G6534" s="195">
        <f t="shared" ca="1" si="507"/>
        <v>19.544976005461706</v>
      </c>
      <c r="H6534" s="195">
        <f t="shared" ca="1" si="508"/>
        <v>15.936325518962065</v>
      </c>
      <c r="O6534" s="154"/>
      <c r="P6534" s="154"/>
    </row>
    <row r="6535" spans="3:16" hidden="1" outlineLevel="2">
      <c r="C6535" s="179">
        <v>6511</v>
      </c>
      <c r="D6535" s="195">
        <f t="shared" ca="1" si="509"/>
        <v>-0.55392879573776599</v>
      </c>
      <c r="E6535" s="195">
        <f t="shared" ca="1" si="505"/>
        <v>217.92764062294791</v>
      </c>
      <c r="F6535" s="195">
        <f t="shared" ca="1" si="506"/>
        <v>227.90206898560837</v>
      </c>
      <c r="G6535" s="195">
        <f t="shared" ca="1" si="507"/>
        <v>0</v>
      </c>
      <c r="H6535" s="195">
        <f t="shared" ca="1" si="508"/>
        <v>0</v>
      </c>
      <c r="O6535" s="154"/>
      <c r="P6535" s="154"/>
    </row>
    <row r="6536" spans="3:16" hidden="1" outlineLevel="2">
      <c r="C6536" s="179">
        <v>6512</v>
      </c>
      <c r="D6536" s="195">
        <f t="shared" ca="1" si="509"/>
        <v>-0.17600356097822201</v>
      </c>
      <c r="E6536" s="195">
        <f t="shared" ca="1" si="505"/>
        <v>236.79604172934367</v>
      </c>
      <c r="F6536" s="195">
        <f t="shared" ca="1" si="506"/>
        <v>242.06480835719381</v>
      </c>
      <c r="G6536" s="195">
        <f t="shared" ca="1" si="507"/>
        <v>0</v>
      </c>
      <c r="H6536" s="195">
        <f t="shared" ca="1" si="508"/>
        <v>0</v>
      </c>
      <c r="O6536" s="154"/>
      <c r="P6536" s="154"/>
    </row>
    <row r="6537" spans="3:16" hidden="1" outlineLevel="2">
      <c r="C6537" s="179">
        <v>6513</v>
      </c>
      <c r="D6537" s="195">
        <f t="shared" ca="1" si="509"/>
        <v>2.0013300504454952</v>
      </c>
      <c r="E6537" s="195">
        <f t="shared" ca="1" si="505"/>
        <v>382.06606600545211</v>
      </c>
      <c r="F6537" s="195">
        <f t="shared" ca="1" si="506"/>
        <v>342.59539472390549</v>
      </c>
      <c r="G6537" s="195">
        <f t="shared" ca="1" si="507"/>
        <v>132.06606600545211</v>
      </c>
      <c r="H6537" s="195">
        <f t="shared" ca="1" si="508"/>
        <v>92.595394723905486</v>
      </c>
      <c r="O6537" s="154"/>
      <c r="P6537" s="154"/>
    </row>
    <row r="6538" spans="3:16" hidden="1" outlineLevel="2">
      <c r="C6538" s="179">
        <v>6514</v>
      </c>
      <c r="D6538" s="195">
        <f t="shared" ca="1" si="509"/>
        <v>0.6890110196872955</v>
      </c>
      <c r="E6538" s="195">
        <f t="shared" ca="1" si="505"/>
        <v>286.3619189211575</v>
      </c>
      <c r="F6538" s="195">
        <f t="shared" ca="1" si="506"/>
        <v>277.88271378061796</v>
      </c>
      <c r="G6538" s="195">
        <f t="shared" ca="1" si="507"/>
        <v>36.361918921157496</v>
      </c>
      <c r="H6538" s="195">
        <f t="shared" ca="1" si="508"/>
        <v>27.882713780617962</v>
      </c>
      <c r="O6538" s="154"/>
      <c r="P6538" s="154"/>
    </row>
    <row r="6539" spans="3:16" hidden="1" outlineLevel="2">
      <c r="C6539" s="179">
        <v>6515</v>
      </c>
      <c r="D6539" s="195">
        <f t="shared" ca="1" si="509"/>
        <v>0.45376294228468939</v>
      </c>
      <c r="E6539" s="195">
        <f t="shared" ca="1" si="505"/>
        <v>271.93655032696142</v>
      </c>
      <c r="F6539" s="195">
        <f t="shared" ca="1" si="506"/>
        <v>267.64743874352769</v>
      </c>
      <c r="G6539" s="195">
        <f t="shared" ca="1" si="507"/>
        <v>21.936550326961424</v>
      </c>
      <c r="H6539" s="195">
        <f t="shared" ca="1" si="508"/>
        <v>17.647438743527687</v>
      </c>
      <c r="O6539" s="154"/>
      <c r="P6539" s="154"/>
    </row>
    <row r="6540" spans="3:16" hidden="1" outlineLevel="2">
      <c r="C6540" s="179">
        <v>6516</v>
      </c>
      <c r="D6540" s="195">
        <f t="shared" ca="1" si="509"/>
        <v>-0.40465186847529994</v>
      </c>
      <c r="E6540" s="195">
        <f t="shared" ca="1" si="505"/>
        <v>225.19384549586101</v>
      </c>
      <c r="F6540" s="195">
        <f t="shared" ca="1" si="506"/>
        <v>233.39441577089011</v>
      </c>
      <c r="G6540" s="195">
        <f t="shared" ca="1" si="507"/>
        <v>0</v>
      </c>
      <c r="H6540" s="195">
        <f t="shared" ca="1" si="508"/>
        <v>0</v>
      </c>
      <c r="O6540" s="154"/>
      <c r="P6540" s="154"/>
    </row>
    <row r="6541" spans="3:16" hidden="1" outlineLevel="2">
      <c r="C6541" s="179">
        <v>6517</v>
      </c>
      <c r="D6541" s="195">
        <f t="shared" ca="1" si="509"/>
        <v>-0.33409671166293331</v>
      </c>
      <c r="E6541" s="195">
        <f t="shared" ca="1" si="505"/>
        <v>228.71201636901873</v>
      </c>
      <c r="F6541" s="195">
        <f t="shared" ca="1" si="506"/>
        <v>236.03622376962323</v>
      </c>
      <c r="G6541" s="195">
        <f t="shared" ca="1" si="507"/>
        <v>0</v>
      </c>
      <c r="H6541" s="195">
        <f t="shared" ca="1" si="508"/>
        <v>0</v>
      </c>
      <c r="O6541" s="154"/>
      <c r="P6541" s="154"/>
    </row>
    <row r="6542" spans="3:16" hidden="1" outlineLevel="2">
      <c r="C6542" s="179">
        <v>6518</v>
      </c>
      <c r="D6542" s="195">
        <f t="shared" ca="1" si="509"/>
        <v>9.0347570179584499E-3</v>
      </c>
      <c r="E6542" s="195">
        <f t="shared" ca="1" si="505"/>
        <v>246.62155821043018</v>
      </c>
      <c r="F6542" s="195">
        <f t="shared" ca="1" si="506"/>
        <v>249.31675564003723</v>
      </c>
      <c r="G6542" s="195">
        <f t="shared" ca="1" si="507"/>
        <v>0</v>
      </c>
      <c r="H6542" s="195">
        <f t="shared" ca="1" si="508"/>
        <v>0</v>
      </c>
      <c r="O6542" s="154"/>
      <c r="P6542" s="154"/>
    </row>
    <row r="6543" spans="3:16" hidden="1" outlineLevel="2">
      <c r="C6543" s="179">
        <v>6519</v>
      </c>
      <c r="D6543" s="195">
        <f t="shared" ca="1" si="509"/>
        <v>-0.20275856519317595</v>
      </c>
      <c r="E6543" s="195">
        <f t="shared" ca="1" si="505"/>
        <v>235.40812101515741</v>
      </c>
      <c r="F6543" s="195">
        <f t="shared" ca="1" si="506"/>
        <v>241.0338388329761</v>
      </c>
      <c r="G6543" s="195">
        <f t="shared" ca="1" si="507"/>
        <v>0</v>
      </c>
      <c r="H6543" s="195">
        <f t="shared" ca="1" si="508"/>
        <v>0</v>
      </c>
      <c r="O6543" s="154"/>
      <c r="P6543" s="154"/>
    </row>
    <row r="6544" spans="3:16" hidden="1" outlineLevel="2">
      <c r="C6544" s="179">
        <v>6520</v>
      </c>
      <c r="D6544" s="195">
        <f t="shared" ca="1" si="509"/>
        <v>-1.5859035322436343</v>
      </c>
      <c r="E6544" s="195">
        <f t="shared" ca="1" si="505"/>
        <v>173.71604552695348</v>
      </c>
      <c r="F6544" s="195">
        <f t="shared" ca="1" si="506"/>
        <v>193.30855353247281</v>
      </c>
      <c r="G6544" s="195">
        <f t="shared" ca="1" si="507"/>
        <v>0</v>
      </c>
      <c r="H6544" s="195">
        <f t="shared" ca="1" si="508"/>
        <v>0</v>
      </c>
      <c r="O6544" s="154"/>
      <c r="P6544" s="154"/>
    </row>
    <row r="6545" spans="3:16" hidden="1" outlineLevel="2">
      <c r="C6545" s="179">
        <v>6521</v>
      </c>
      <c r="D6545" s="195">
        <f t="shared" ca="1" si="509"/>
        <v>4.174129150933628E-3</v>
      </c>
      <c r="E6545" s="195">
        <f t="shared" ca="1" si="505"/>
        <v>246.35831777801818</v>
      </c>
      <c r="F6545" s="195">
        <f t="shared" ca="1" si="506"/>
        <v>249.12350937414161</v>
      </c>
      <c r="G6545" s="195">
        <f t="shared" ca="1" si="507"/>
        <v>0</v>
      </c>
      <c r="H6545" s="195">
        <f t="shared" ca="1" si="508"/>
        <v>0</v>
      </c>
      <c r="O6545" s="154"/>
      <c r="P6545" s="154"/>
    </row>
    <row r="6546" spans="3:16" hidden="1" outlineLevel="2">
      <c r="C6546" s="179">
        <v>6522</v>
      </c>
      <c r="D6546" s="195">
        <f t="shared" ca="1" si="509"/>
        <v>-0.32032193319016949</v>
      </c>
      <c r="E6546" s="195">
        <f t="shared" ca="1" si="505"/>
        <v>229.40526982643084</v>
      </c>
      <c r="F6546" s="195">
        <f t="shared" ca="1" si="506"/>
        <v>236.55547337795852</v>
      </c>
      <c r="G6546" s="195">
        <f t="shared" ca="1" si="507"/>
        <v>0</v>
      </c>
      <c r="H6546" s="195">
        <f t="shared" ca="1" si="508"/>
        <v>0</v>
      </c>
      <c r="O6546" s="154"/>
      <c r="P6546" s="154"/>
    </row>
    <row r="6547" spans="3:16" hidden="1" outlineLevel="2">
      <c r="C6547" s="179">
        <v>6523</v>
      </c>
      <c r="D6547" s="195">
        <f t="shared" ca="1" si="509"/>
        <v>1.3555207093910895</v>
      </c>
      <c r="E6547" s="195">
        <f t="shared" ca="1" si="505"/>
        <v>331.52363264953198</v>
      </c>
      <c r="F6547" s="195">
        <f t="shared" ca="1" si="506"/>
        <v>309.05701531516644</v>
      </c>
      <c r="G6547" s="195">
        <f t="shared" ca="1" si="507"/>
        <v>81.523632649531976</v>
      </c>
      <c r="H6547" s="195">
        <f t="shared" ca="1" si="508"/>
        <v>59.057015315166439</v>
      </c>
      <c r="O6547" s="154"/>
      <c r="P6547" s="154"/>
    </row>
    <row r="6548" spans="3:16" hidden="1" outlineLevel="2">
      <c r="C6548" s="179">
        <v>6524</v>
      </c>
      <c r="D6548" s="195">
        <f t="shared" ca="1" si="509"/>
        <v>1.3299857291679797</v>
      </c>
      <c r="E6548" s="195">
        <f t="shared" ca="1" si="505"/>
        <v>329.66884854197815</v>
      </c>
      <c r="F6548" s="195">
        <f t="shared" ca="1" si="506"/>
        <v>307.8006222996525</v>
      </c>
      <c r="G6548" s="195">
        <f t="shared" ca="1" si="507"/>
        <v>79.66884854197815</v>
      </c>
      <c r="H6548" s="195">
        <f t="shared" ca="1" si="508"/>
        <v>57.800622299652503</v>
      </c>
      <c r="O6548" s="154"/>
      <c r="P6548" s="154"/>
    </row>
    <row r="6549" spans="3:16" hidden="1" outlineLevel="2">
      <c r="C6549" s="179">
        <v>6525</v>
      </c>
      <c r="D6549" s="195">
        <f t="shared" ca="1" si="509"/>
        <v>0.53523906771324337</v>
      </c>
      <c r="E6549" s="195">
        <f t="shared" ca="1" si="505"/>
        <v>276.8484795370648</v>
      </c>
      <c r="F6549" s="195">
        <f t="shared" ca="1" si="506"/>
        <v>271.14894225169871</v>
      </c>
      <c r="G6549" s="195">
        <f t="shared" ca="1" si="507"/>
        <v>26.848479537064804</v>
      </c>
      <c r="H6549" s="195">
        <f t="shared" ca="1" si="508"/>
        <v>21.148942251698713</v>
      </c>
      <c r="O6549" s="154"/>
      <c r="P6549" s="154"/>
    </row>
    <row r="6550" spans="3:16" hidden="1" outlineLevel="2">
      <c r="C6550" s="179">
        <v>6526</v>
      </c>
      <c r="D6550" s="195">
        <f t="shared" ca="1" si="509"/>
        <v>1.7300976278402813</v>
      </c>
      <c r="E6550" s="195">
        <f t="shared" ca="1" si="505"/>
        <v>359.9623788382666</v>
      </c>
      <c r="F6550" s="195">
        <f t="shared" ca="1" si="506"/>
        <v>328.08775081487704</v>
      </c>
      <c r="G6550" s="195">
        <f t="shared" ca="1" si="507"/>
        <v>109.9623788382666</v>
      </c>
      <c r="H6550" s="195">
        <f t="shared" ca="1" si="508"/>
        <v>78.08775081487704</v>
      </c>
      <c r="O6550" s="154"/>
      <c r="P6550" s="154"/>
    </row>
    <row r="6551" spans="3:16" hidden="1" outlineLevel="2">
      <c r="C6551" s="179">
        <v>6527</v>
      </c>
      <c r="D6551" s="195">
        <f t="shared" ca="1" si="509"/>
        <v>-0.72724353927360308</v>
      </c>
      <c r="E6551" s="195">
        <f t="shared" ca="1" si="505"/>
        <v>209.78498299692546</v>
      </c>
      <c r="F6551" s="195">
        <f t="shared" ca="1" si="506"/>
        <v>221.68723606558081</v>
      </c>
      <c r="G6551" s="195">
        <f t="shared" ca="1" si="507"/>
        <v>0</v>
      </c>
      <c r="H6551" s="195">
        <f t="shared" ca="1" si="508"/>
        <v>0</v>
      </c>
      <c r="O6551" s="154"/>
      <c r="P6551" s="154"/>
    </row>
    <row r="6552" spans="3:16" hidden="1" outlineLevel="2">
      <c r="C6552" s="179">
        <v>6528</v>
      </c>
      <c r="D6552" s="195">
        <f t="shared" ca="1" si="509"/>
        <v>0.2759526041078243</v>
      </c>
      <c r="E6552" s="195">
        <f t="shared" ca="1" si="505"/>
        <v>261.51745931647667</v>
      </c>
      <c r="F6552" s="195">
        <f t="shared" ca="1" si="506"/>
        <v>260.162111773954</v>
      </c>
      <c r="G6552" s="195">
        <f t="shared" ca="1" si="507"/>
        <v>11.517459316476675</v>
      </c>
      <c r="H6552" s="195">
        <f t="shared" ca="1" si="508"/>
        <v>10.162111773953995</v>
      </c>
      <c r="O6552" s="154"/>
      <c r="P6552" s="154"/>
    </row>
    <row r="6553" spans="3:16" hidden="1" outlineLevel="2">
      <c r="C6553" s="179">
        <v>6529</v>
      </c>
      <c r="D6553" s="195">
        <f t="shared" ca="1" si="509"/>
        <v>-0.23683971292464018</v>
      </c>
      <c r="E6553" s="195">
        <f t="shared" ref="E6553:E6616" ca="1" si="510">$H$9 * EXP(($H$17 - $H$18 - ($H$11^2)/2)*$H$14 + $H$11*SQRT($H$14)*D6553)</f>
        <v>233.65193019689005</v>
      </c>
      <c r="F6553" s="195">
        <f t="shared" ref="F6553:F6616" ca="1" si="511">$H$9 * EXP(($H$17 - $H$18 - ($H$12^2)/2)*$H$14 + $H$12*SQRT($H$14)*D6553)</f>
        <v>239.72692246223787</v>
      </c>
      <c r="G6553" s="195">
        <f t="shared" ref="G6553:G6616" ca="1" si="512">MAX(E6553-$H$16, 0)</f>
        <v>0</v>
      </c>
      <c r="H6553" s="195">
        <f t="shared" ref="H6553:H6616" ca="1" si="513">MAX(F6553-$H$16, 0)</f>
        <v>0</v>
      </c>
      <c r="O6553" s="154"/>
      <c r="P6553" s="154"/>
    </row>
    <row r="6554" spans="3:16" hidden="1" outlineLevel="2">
      <c r="C6554" s="179">
        <v>6530</v>
      </c>
      <c r="D6554" s="195">
        <f t="shared" ref="D6554:D6617" ca="1" si="514">_xlfn.NORM.S.INV(RAND())</f>
        <v>-0.64265240431684623</v>
      </c>
      <c r="E6554" s="195">
        <f t="shared" ca="1" si="510"/>
        <v>213.72050610746626</v>
      </c>
      <c r="F6554" s="195">
        <f t="shared" ca="1" si="511"/>
        <v>224.69909614234913</v>
      </c>
      <c r="G6554" s="195">
        <f t="shared" ca="1" si="512"/>
        <v>0</v>
      </c>
      <c r="H6554" s="195">
        <f t="shared" ca="1" si="513"/>
        <v>0</v>
      </c>
      <c r="O6554" s="154"/>
      <c r="P6554" s="154"/>
    </row>
    <row r="6555" spans="3:16" hidden="1" outlineLevel="2">
      <c r="C6555" s="179">
        <v>6531</v>
      </c>
      <c r="D6555" s="195">
        <f t="shared" ca="1" si="514"/>
        <v>-0.6079908373796199</v>
      </c>
      <c r="E6555" s="195">
        <f t="shared" ca="1" si="510"/>
        <v>215.35434876293581</v>
      </c>
      <c r="F6555" s="195">
        <f t="shared" ca="1" si="511"/>
        <v>225.94500541520452</v>
      </c>
      <c r="G6555" s="195">
        <f t="shared" ca="1" si="512"/>
        <v>0</v>
      </c>
      <c r="H6555" s="195">
        <f t="shared" ca="1" si="513"/>
        <v>0</v>
      </c>
      <c r="O6555" s="154"/>
      <c r="P6555" s="154"/>
    </row>
    <row r="6556" spans="3:16" hidden="1" outlineLevel="2">
      <c r="C6556" s="179">
        <v>6532</v>
      </c>
      <c r="D6556" s="195">
        <f t="shared" ca="1" si="514"/>
        <v>-3.7231378070298235E-2</v>
      </c>
      <c r="E6556" s="195">
        <f t="shared" ca="1" si="510"/>
        <v>244.12725175901409</v>
      </c>
      <c r="F6556" s="195">
        <f t="shared" ca="1" si="511"/>
        <v>247.48339202480247</v>
      </c>
      <c r="G6556" s="195">
        <f t="shared" ca="1" si="512"/>
        <v>0</v>
      </c>
      <c r="H6556" s="195">
        <f t="shared" ca="1" si="513"/>
        <v>0</v>
      </c>
      <c r="O6556" s="154"/>
      <c r="P6556" s="154"/>
    </row>
    <row r="6557" spans="3:16" hidden="1" outlineLevel="2">
      <c r="C6557" s="179">
        <v>6533</v>
      </c>
      <c r="D6557" s="195">
        <f t="shared" ca="1" si="514"/>
        <v>1.2708444521530837</v>
      </c>
      <c r="E6557" s="195">
        <f t="shared" ca="1" si="510"/>
        <v>325.41275598288939</v>
      </c>
      <c r="F6557" s="195">
        <f t="shared" ca="1" si="511"/>
        <v>304.91028365988387</v>
      </c>
      <c r="G6557" s="195">
        <f t="shared" ca="1" si="512"/>
        <v>75.412755982889394</v>
      </c>
      <c r="H6557" s="195">
        <f t="shared" ca="1" si="513"/>
        <v>54.910283659883873</v>
      </c>
      <c r="O6557" s="154"/>
      <c r="P6557" s="154"/>
    </row>
    <row r="6558" spans="3:16" hidden="1" outlineLevel="2">
      <c r="C6558" s="179">
        <v>6534</v>
      </c>
      <c r="D6558" s="195">
        <f t="shared" ca="1" si="514"/>
        <v>0.12459307987460894</v>
      </c>
      <c r="E6558" s="195">
        <f t="shared" ca="1" si="510"/>
        <v>252.96344324544259</v>
      </c>
      <c r="F6558" s="195">
        <f t="shared" ca="1" si="511"/>
        <v>253.95546898447316</v>
      </c>
      <c r="G6558" s="195">
        <f t="shared" ca="1" si="512"/>
        <v>2.9634432454425905</v>
      </c>
      <c r="H6558" s="195">
        <f t="shared" ca="1" si="513"/>
        <v>3.955468984473157</v>
      </c>
      <c r="O6558" s="154"/>
      <c r="P6558" s="154"/>
    </row>
    <row r="6559" spans="3:16" hidden="1" outlineLevel="2">
      <c r="C6559" s="179">
        <v>6535</v>
      </c>
      <c r="D6559" s="195">
        <f t="shared" ca="1" si="514"/>
        <v>2.5352215567371692</v>
      </c>
      <c r="E6559" s="195">
        <f t="shared" ca="1" si="510"/>
        <v>429.61861847205256</v>
      </c>
      <c r="F6559" s="195">
        <f t="shared" ca="1" si="511"/>
        <v>373.05301326711668</v>
      </c>
      <c r="G6559" s="195">
        <f t="shared" ca="1" si="512"/>
        <v>179.61861847205256</v>
      </c>
      <c r="H6559" s="195">
        <f t="shared" ca="1" si="513"/>
        <v>123.05301326711668</v>
      </c>
      <c r="O6559" s="154"/>
      <c r="P6559" s="154"/>
    </row>
    <row r="6560" spans="3:16" hidden="1" outlineLevel="2">
      <c r="C6560" s="179">
        <v>6536</v>
      </c>
      <c r="D6560" s="195">
        <f t="shared" ca="1" si="514"/>
        <v>-1.2223457397029955</v>
      </c>
      <c r="E6560" s="195">
        <f t="shared" ca="1" si="510"/>
        <v>188.16164264485431</v>
      </c>
      <c r="F6560" s="195">
        <f t="shared" ca="1" si="511"/>
        <v>204.85145597082865</v>
      </c>
      <c r="G6560" s="195">
        <f t="shared" ca="1" si="512"/>
        <v>0</v>
      </c>
      <c r="H6560" s="195">
        <f t="shared" ca="1" si="513"/>
        <v>0</v>
      </c>
      <c r="O6560" s="154"/>
      <c r="P6560" s="154"/>
    </row>
    <row r="6561" spans="3:16" hidden="1" outlineLevel="2">
      <c r="C6561" s="179">
        <v>6537</v>
      </c>
      <c r="D6561" s="195">
        <f t="shared" ca="1" si="514"/>
        <v>-0.44695484785913031</v>
      </c>
      <c r="E6561" s="195">
        <f t="shared" ca="1" si="510"/>
        <v>223.11044961112185</v>
      </c>
      <c r="F6561" s="195">
        <f t="shared" ca="1" si="511"/>
        <v>231.82465864877528</v>
      </c>
      <c r="G6561" s="195">
        <f t="shared" ca="1" si="512"/>
        <v>0</v>
      </c>
      <c r="H6561" s="195">
        <f t="shared" ca="1" si="513"/>
        <v>0</v>
      </c>
      <c r="O6561" s="154"/>
      <c r="P6561" s="154"/>
    </row>
    <row r="6562" spans="3:16" hidden="1" outlineLevel="2">
      <c r="C6562" s="179">
        <v>6538</v>
      </c>
      <c r="D6562" s="195">
        <f t="shared" ca="1" si="514"/>
        <v>0.68615176647521403</v>
      </c>
      <c r="E6562" s="195">
        <f t="shared" ca="1" si="510"/>
        <v>286.18207633435196</v>
      </c>
      <c r="F6562" s="195">
        <f t="shared" ca="1" si="511"/>
        <v>277.7559921527772</v>
      </c>
      <c r="G6562" s="195">
        <f t="shared" ca="1" si="512"/>
        <v>36.182076334351962</v>
      </c>
      <c r="H6562" s="195">
        <f t="shared" ca="1" si="513"/>
        <v>27.755992152777196</v>
      </c>
      <c r="O6562" s="154"/>
      <c r="P6562" s="154"/>
    </row>
    <row r="6563" spans="3:16" hidden="1" outlineLevel="2">
      <c r="C6563" s="179">
        <v>6539</v>
      </c>
      <c r="D6563" s="195">
        <f t="shared" ca="1" si="514"/>
        <v>-1.4300904328755012E-2</v>
      </c>
      <c r="E6563" s="195">
        <f t="shared" ca="1" si="510"/>
        <v>245.36031356425548</v>
      </c>
      <c r="F6563" s="195">
        <f t="shared" ca="1" si="511"/>
        <v>248.39035446160477</v>
      </c>
      <c r="G6563" s="195">
        <f t="shared" ca="1" si="512"/>
        <v>0</v>
      </c>
      <c r="H6563" s="195">
        <f t="shared" ca="1" si="513"/>
        <v>0</v>
      </c>
      <c r="O6563" s="154"/>
      <c r="P6563" s="154"/>
    </row>
    <row r="6564" spans="3:16" hidden="1" outlineLevel="2">
      <c r="C6564" s="179">
        <v>6540</v>
      </c>
      <c r="D6564" s="195">
        <f t="shared" ca="1" si="514"/>
        <v>0.52118854470398435</v>
      </c>
      <c r="E6564" s="195">
        <f t="shared" ca="1" si="510"/>
        <v>275.99513283434578</v>
      </c>
      <c r="F6564" s="195">
        <f t="shared" ca="1" si="511"/>
        <v>270.5418573810158</v>
      </c>
      <c r="G6564" s="195">
        <f t="shared" ca="1" si="512"/>
        <v>25.995132834345782</v>
      </c>
      <c r="H6564" s="195">
        <f t="shared" ca="1" si="513"/>
        <v>20.541857381015802</v>
      </c>
      <c r="O6564" s="154"/>
      <c r="P6564" s="154"/>
    </row>
    <row r="6565" spans="3:16" hidden="1" outlineLevel="2">
      <c r="C6565" s="179">
        <v>6541</v>
      </c>
      <c r="D6565" s="195">
        <f t="shared" ca="1" si="514"/>
        <v>1.6655881566177189E-2</v>
      </c>
      <c r="E6565" s="195">
        <f t="shared" ca="1" si="510"/>
        <v>247.03486717477512</v>
      </c>
      <c r="F6565" s="195">
        <f t="shared" ca="1" si="511"/>
        <v>249.62005409170129</v>
      </c>
      <c r="G6565" s="195">
        <f t="shared" ca="1" si="512"/>
        <v>0</v>
      </c>
      <c r="H6565" s="195">
        <f t="shared" ca="1" si="513"/>
        <v>0</v>
      </c>
      <c r="O6565" s="154"/>
      <c r="P6565" s="154"/>
    </row>
    <row r="6566" spans="3:16" hidden="1" outlineLevel="2">
      <c r="C6566" s="179">
        <v>6542</v>
      </c>
      <c r="D6566" s="195">
        <f t="shared" ca="1" si="514"/>
        <v>1.3748632174864914</v>
      </c>
      <c r="E6566" s="195">
        <f t="shared" ca="1" si="510"/>
        <v>332.93555729544488</v>
      </c>
      <c r="F6566" s="195">
        <f t="shared" ca="1" si="511"/>
        <v>310.01213379135049</v>
      </c>
      <c r="G6566" s="195">
        <f t="shared" ca="1" si="512"/>
        <v>82.93555729544488</v>
      </c>
      <c r="H6566" s="195">
        <f t="shared" ca="1" si="513"/>
        <v>60.012133791350493</v>
      </c>
      <c r="O6566" s="154"/>
      <c r="P6566" s="154"/>
    </row>
    <row r="6567" spans="3:16" hidden="1" outlineLevel="2">
      <c r="C6567" s="179">
        <v>6543</v>
      </c>
      <c r="D6567" s="195">
        <f t="shared" ca="1" si="514"/>
        <v>0.4257052548180697</v>
      </c>
      <c r="E6567" s="195">
        <f t="shared" ca="1" si="510"/>
        <v>270.26529592914056</v>
      </c>
      <c r="F6567" s="195">
        <f t="shared" ca="1" si="511"/>
        <v>266.45213296293917</v>
      </c>
      <c r="G6567" s="195">
        <f t="shared" ca="1" si="512"/>
        <v>20.265295929140564</v>
      </c>
      <c r="H6567" s="195">
        <f t="shared" ca="1" si="513"/>
        <v>16.452132962939174</v>
      </c>
      <c r="O6567" s="154"/>
      <c r="P6567" s="154"/>
    </row>
    <row r="6568" spans="3:16" hidden="1" outlineLevel="2">
      <c r="C6568" s="179">
        <v>6544</v>
      </c>
      <c r="D6568" s="195">
        <f t="shared" ca="1" si="514"/>
        <v>-1.6147481432450774</v>
      </c>
      <c r="E6568" s="195">
        <f t="shared" ca="1" si="510"/>
        <v>172.61858168311005</v>
      </c>
      <c r="F6568" s="195">
        <f t="shared" ca="1" si="511"/>
        <v>192.42108579657818</v>
      </c>
      <c r="G6568" s="195">
        <f t="shared" ca="1" si="512"/>
        <v>0</v>
      </c>
      <c r="H6568" s="195">
        <f t="shared" ca="1" si="513"/>
        <v>0</v>
      </c>
      <c r="O6568" s="154"/>
      <c r="P6568" s="154"/>
    </row>
    <row r="6569" spans="3:16" hidden="1" outlineLevel="2">
      <c r="C6569" s="179">
        <v>6545</v>
      </c>
      <c r="D6569" s="195">
        <f t="shared" ca="1" si="514"/>
        <v>0.11677268794581787</v>
      </c>
      <c r="E6569" s="195">
        <f t="shared" ca="1" si="510"/>
        <v>252.52915878565508</v>
      </c>
      <c r="F6569" s="195">
        <f t="shared" ca="1" si="511"/>
        <v>253.63883986844795</v>
      </c>
      <c r="G6569" s="195">
        <f t="shared" ca="1" si="512"/>
        <v>2.5291587856550848</v>
      </c>
      <c r="H6569" s="195">
        <f t="shared" ca="1" si="513"/>
        <v>3.6388398684479455</v>
      </c>
      <c r="O6569" s="154"/>
      <c r="P6569" s="154"/>
    </row>
    <row r="6570" spans="3:16" hidden="1" outlineLevel="2">
      <c r="C6570" s="179">
        <v>6546</v>
      </c>
      <c r="D6570" s="195">
        <f t="shared" ca="1" si="514"/>
        <v>-1.0303690096185525</v>
      </c>
      <c r="E6570" s="195">
        <f t="shared" ca="1" si="510"/>
        <v>196.26812207698481</v>
      </c>
      <c r="F6570" s="195">
        <f t="shared" ca="1" si="511"/>
        <v>211.22220524733206</v>
      </c>
      <c r="G6570" s="195">
        <f t="shared" ca="1" si="512"/>
        <v>0</v>
      </c>
      <c r="H6570" s="195">
        <f t="shared" ca="1" si="513"/>
        <v>0</v>
      </c>
      <c r="O6570" s="154"/>
      <c r="P6570" s="154"/>
    </row>
    <row r="6571" spans="3:16" hidden="1" outlineLevel="2">
      <c r="C6571" s="179">
        <v>6547</v>
      </c>
      <c r="D6571" s="195">
        <f t="shared" ca="1" si="514"/>
        <v>0.66737735700981482</v>
      </c>
      <c r="E6571" s="195">
        <f t="shared" ca="1" si="510"/>
        <v>285.00399750094658</v>
      </c>
      <c r="F6571" s="195">
        <f t="shared" ca="1" si="511"/>
        <v>276.9253477200478</v>
      </c>
      <c r="G6571" s="195">
        <f t="shared" ca="1" si="512"/>
        <v>35.003997500946582</v>
      </c>
      <c r="H6571" s="195">
        <f t="shared" ca="1" si="513"/>
        <v>26.925347720047796</v>
      </c>
      <c r="O6571" s="154"/>
      <c r="P6571" s="154"/>
    </row>
    <row r="6572" spans="3:16" hidden="1" outlineLevel="2">
      <c r="C6572" s="179">
        <v>6548</v>
      </c>
      <c r="D6572" s="195">
        <f t="shared" ca="1" si="514"/>
        <v>0.75586263408362497</v>
      </c>
      <c r="E6572" s="195">
        <f t="shared" ca="1" si="510"/>
        <v>290.59914533249918</v>
      </c>
      <c r="F6572" s="195">
        <f t="shared" ca="1" si="511"/>
        <v>280.86210086562522</v>
      </c>
      <c r="G6572" s="195">
        <f t="shared" ca="1" si="512"/>
        <v>40.599145332499177</v>
      </c>
      <c r="H6572" s="195">
        <f t="shared" ca="1" si="513"/>
        <v>30.862100865625223</v>
      </c>
      <c r="O6572" s="154"/>
      <c r="P6572" s="154"/>
    </row>
    <row r="6573" spans="3:16" hidden="1" outlineLevel="2">
      <c r="C6573" s="179">
        <v>6549</v>
      </c>
      <c r="D6573" s="195">
        <f t="shared" ca="1" si="514"/>
        <v>0.55221620254260562</v>
      </c>
      <c r="E6573" s="195">
        <f t="shared" ca="1" si="510"/>
        <v>277.88309234689558</v>
      </c>
      <c r="F6573" s="195">
        <f t="shared" ca="1" si="511"/>
        <v>271.88429579069509</v>
      </c>
      <c r="G6573" s="195">
        <f t="shared" ca="1" si="512"/>
        <v>27.88309234689558</v>
      </c>
      <c r="H6573" s="195">
        <f t="shared" ca="1" si="513"/>
        <v>21.884295790695091</v>
      </c>
      <c r="O6573" s="154"/>
      <c r="P6573" s="154"/>
    </row>
    <row r="6574" spans="3:16" hidden="1" outlineLevel="2">
      <c r="C6574" s="179">
        <v>6550</v>
      </c>
      <c r="D6574" s="195">
        <f t="shared" ca="1" si="514"/>
        <v>1.8288173498443114</v>
      </c>
      <c r="E6574" s="195">
        <f t="shared" ca="1" si="510"/>
        <v>367.85535155717065</v>
      </c>
      <c r="F6574" s="195">
        <f t="shared" ca="1" si="511"/>
        <v>333.29554499176538</v>
      </c>
      <c r="G6574" s="195">
        <f t="shared" ca="1" si="512"/>
        <v>117.85535155717065</v>
      </c>
      <c r="H6574" s="195">
        <f t="shared" ca="1" si="513"/>
        <v>83.295544991765382</v>
      </c>
      <c r="O6574" s="154"/>
      <c r="P6574" s="154"/>
    </row>
    <row r="6575" spans="3:16" hidden="1" outlineLevel="2">
      <c r="C6575" s="179">
        <v>6551</v>
      </c>
      <c r="D6575" s="195">
        <f t="shared" ca="1" si="514"/>
        <v>-1.1053749972298972</v>
      </c>
      <c r="E6575" s="195">
        <f t="shared" ca="1" si="510"/>
        <v>193.06013138560579</v>
      </c>
      <c r="F6575" s="195">
        <f t="shared" ca="1" si="511"/>
        <v>208.7098823586812</v>
      </c>
      <c r="G6575" s="195">
        <f t="shared" ca="1" si="512"/>
        <v>0</v>
      </c>
      <c r="H6575" s="195">
        <f t="shared" ca="1" si="513"/>
        <v>0</v>
      </c>
      <c r="O6575" s="154"/>
      <c r="P6575" s="154"/>
    </row>
    <row r="6576" spans="3:16" hidden="1" outlineLevel="2">
      <c r="C6576" s="179">
        <v>6552</v>
      </c>
      <c r="D6576" s="195">
        <f t="shared" ca="1" si="514"/>
        <v>0.32408881556519914</v>
      </c>
      <c r="E6576" s="195">
        <f t="shared" ca="1" si="510"/>
        <v>264.29801948847887</v>
      </c>
      <c r="F6576" s="195">
        <f t="shared" ca="1" si="511"/>
        <v>262.16760012961265</v>
      </c>
      <c r="G6576" s="195">
        <f t="shared" ca="1" si="512"/>
        <v>14.298019488478872</v>
      </c>
      <c r="H6576" s="195">
        <f t="shared" ca="1" si="513"/>
        <v>12.167600129612651</v>
      </c>
      <c r="O6576" s="154"/>
      <c r="P6576" s="154"/>
    </row>
    <row r="6577" spans="3:16" hidden="1" outlineLevel="2">
      <c r="C6577" s="179">
        <v>6553</v>
      </c>
      <c r="D6577" s="195">
        <f t="shared" ca="1" si="514"/>
        <v>0.65788540318958622</v>
      </c>
      <c r="E6577" s="195">
        <f t="shared" ca="1" si="510"/>
        <v>284.41023215347798</v>
      </c>
      <c r="F6577" s="195">
        <f t="shared" ca="1" si="511"/>
        <v>276.50633694141061</v>
      </c>
      <c r="G6577" s="195">
        <f t="shared" ca="1" si="512"/>
        <v>34.410232153477978</v>
      </c>
      <c r="H6577" s="195">
        <f t="shared" ca="1" si="513"/>
        <v>26.506336941410609</v>
      </c>
      <c r="O6577" s="154"/>
      <c r="P6577" s="154"/>
    </row>
    <row r="6578" spans="3:16" hidden="1" outlineLevel="2">
      <c r="C6578" s="179">
        <v>6554</v>
      </c>
      <c r="D6578" s="195">
        <f t="shared" ca="1" si="514"/>
        <v>-1.6369939766693771</v>
      </c>
      <c r="E6578" s="195">
        <f t="shared" ca="1" si="510"/>
        <v>171.77692231325221</v>
      </c>
      <c r="F6578" s="195">
        <f t="shared" ca="1" si="511"/>
        <v>191.73942771152889</v>
      </c>
      <c r="G6578" s="195">
        <f t="shared" ca="1" si="512"/>
        <v>0</v>
      </c>
      <c r="H6578" s="195">
        <f t="shared" ca="1" si="513"/>
        <v>0</v>
      </c>
      <c r="O6578" s="154"/>
      <c r="P6578" s="154"/>
    </row>
    <row r="6579" spans="3:16" hidden="1" outlineLevel="2">
      <c r="C6579" s="179">
        <v>6555</v>
      </c>
      <c r="D6579" s="195">
        <f t="shared" ca="1" si="514"/>
        <v>-1.1655210133853278</v>
      </c>
      <c r="E6579" s="195">
        <f t="shared" ca="1" si="510"/>
        <v>190.52562093050344</v>
      </c>
      <c r="F6579" s="195">
        <f t="shared" ca="1" si="511"/>
        <v>206.7168990228196</v>
      </c>
      <c r="G6579" s="195">
        <f t="shared" ca="1" si="512"/>
        <v>0</v>
      </c>
      <c r="H6579" s="195">
        <f t="shared" ca="1" si="513"/>
        <v>0</v>
      </c>
      <c r="O6579" s="154"/>
      <c r="P6579" s="154"/>
    </row>
    <row r="6580" spans="3:16" hidden="1" outlineLevel="2">
      <c r="C6580" s="179">
        <v>6556</v>
      </c>
      <c r="D6580" s="195">
        <f t="shared" ca="1" si="514"/>
        <v>1.8743646784645511</v>
      </c>
      <c r="E6580" s="195">
        <f t="shared" ca="1" si="510"/>
        <v>371.55513208958115</v>
      </c>
      <c r="F6580" s="195">
        <f t="shared" ca="1" si="511"/>
        <v>335.72610761580376</v>
      </c>
      <c r="G6580" s="195">
        <f t="shared" ca="1" si="512"/>
        <v>121.55513208958115</v>
      </c>
      <c r="H6580" s="195">
        <f t="shared" ca="1" si="513"/>
        <v>85.726107615803755</v>
      </c>
      <c r="O6580" s="154"/>
      <c r="P6580" s="154"/>
    </row>
    <row r="6581" spans="3:16" hidden="1" outlineLevel="2">
      <c r="C6581" s="179">
        <v>6557</v>
      </c>
      <c r="D6581" s="195">
        <f t="shared" ca="1" si="514"/>
        <v>-0.11150508292893359</v>
      </c>
      <c r="E6581" s="195">
        <f t="shared" ca="1" si="510"/>
        <v>240.17564617571219</v>
      </c>
      <c r="F6581" s="195">
        <f t="shared" ca="1" si="511"/>
        <v>244.56833931036419</v>
      </c>
      <c r="G6581" s="195">
        <f t="shared" ca="1" si="512"/>
        <v>0</v>
      </c>
      <c r="H6581" s="195">
        <f t="shared" ca="1" si="513"/>
        <v>0</v>
      </c>
      <c r="O6581" s="154"/>
      <c r="P6581" s="154"/>
    </row>
    <row r="6582" spans="3:16" hidden="1" outlineLevel="2">
      <c r="C6582" s="179">
        <v>6558</v>
      </c>
      <c r="D6582" s="195">
        <f t="shared" ca="1" si="514"/>
        <v>-1.4114117456858699</v>
      </c>
      <c r="E6582" s="195">
        <f t="shared" ca="1" si="510"/>
        <v>180.50538786370902</v>
      </c>
      <c r="F6582" s="195">
        <f t="shared" ca="1" si="511"/>
        <v>198.76513046556872</v>
      </c>
      <c r="G6582" s="195">
        <f t="shared" ca="1" si="512"/>
        <v>0</v>
      </c>
      <c r="H6582" s="195">
        <f t="shared" ca="1" si="513"/>
        <v>0</v>
      </c>
      <c r="O6582" s="154"/>
      <c r="P6582" s="154"/>
    </row>
    <row r="6583" spans="3:16" hidden="1" outlineLevel="2">
      <c r="C6583" s="179">
        <v>6559</v>
      </c>
      <c r="D6583" s="195">
        <f t="shared" ca="1" si="514"/>
        <v>1.2926012692205135</v>
      </c>
      <c r="E6583" s="195">
        <f t="shared" ca="1" si="510"/>
        <v>326.97205515201989</v>
      </c>
      <c r="F6583" s="195">
        <f t="shared" ca="1" si="511"/>
        <v>305.97040838776024</v>
      </c>
      <c r="G6583" s="195">
        <f t="shared" ca="1" si="512"/>
        <v>76.972055152019891</v>
      </c>
      <c r="H6583" s="195">
        <f t="shared" ca="1" si="513"/>
        <v>55.970408387760244</v>
      </c>
      <c r="O6583" s="154"/>
      <c r="P6583" s="154"/>
    </row>
    <row r="6584" spans="3:16" hidden="1" outlineLevel="2">
      <c r="C6584" s="179">
        <v>6560</v>
      </c>
      <c r="D6584" s="195">
        <f t="shared" ca="1" si="514"/>
        <v>-1.2369565322177443</v>
      </c>
      <c r="E6584" s="195">
        <f t="shared" ca="1" si="510"/>
        <v>187.55857082689596</v>
      </c>
      <c r="F6584" s="195">
        <f t="shared" ca="1" si="511"/>
        <v>204.37453937828715</v>
      </c>
      <c r="G6584" s="195">
        <f t="shared" ca="1" si="512"/>
        <v>0</v>
      </c>
      <c r="H6584" s="195">
        <f t="shared" ca="1" si="513"/>
        <v>0</v>
      </c>
      <c r="O6584" s="154"/>
      <c r="P6584" s="154"/>
    </row>
    <row r="6585" spans="3:16" hidden="1" outlineLevel="2">
      <c r="C6585" s="179">
        <v>6561</v>
      </c>
      <c r="D6585" s="195">
        <f t="shared" ca="1" si="514"/>
        <v>0.49135758822804904</v>
      </c>
      <c r="E6585" s="195">
        <f t="shared" ca="1" si="510"/>
        <v>274.19208522883673</v>
      </c>
      <c r="F6585" s="195">
        <f t="shared" ca="1" si="511"/>
        <v>269.25744548284433</v>
      </c>
      <c r="G6585" s="195">
        <f t="shared" ca="1" si="512"/>
        <v>24.192085228836731</v>
      </c>
      <c r="H6585" s="195">
        <f t="shared" ca="1" si="513"/>
        <v>19.257445482844332</v>
      </c>
      <c r="O6585" s="154"/>
      <c r="P6585" s="154"/>
    </row>
    <row r="6586" spans="3:16" hidden="1" outlineLevel="2">
      <c r="C6586" s="179">
        <v>6562</v>
      </c>
      <c r="D6586" s="195">
        <f t="shared" ca="1" si="514"/>
        <v>0.72044240913895363</v>
      </c>
      <c r="E6586" s="195">
        <f t="shared" ca="1" si="510"/>
        <v>288.34636995759979</v>
      </c>
      <c r="F6586" s="195">
        <f t="shared" ca="1" si="511"/>
        <v>279.279564569309</v>
      </c>
      <c r="G6586" s="195">
        <f t="shared" ca="1" si="512"/>
        <v>38.346369957599791</v>
      </c>
      <c r="H6586" s="195">
        <f t="shared" ca="1" si="513"/>
        <v>29.279564569309002</v>
      </c>
      <c r="O6586" s="154"/>
      <c r="P6586" s="154"/>
    </row>
    <row r="6587" spans="3:16" hidden="1" outlineLevel="2">
      <c r="C6587" s="179">
        <v>6563</v>
      </c>
      <c r="D6587" s="195">
        <f t="shared" ca="1" si="514"/>
        <v>-0.70340575964786645</v>
      </c>
      <c r="E6587" s="195">
        <f t="shared" ca="1" si="510"/>
        <v>210.88662142969284</v>
      </c>
      <c r="F6587" s="195">
        <f t="shared" ca="1" si="511"/>
        <v>222.53186927304372</v>
      </c>
      <c r="G6587" s="195">
        <f t="shared" ca="1" si="512"/>
        <v>0</v>
      </c>
      <c r="H6587" s="195">
        <f t="shared" ca="1" si="513"/>
        <v>0</v>
      </c>
      <c r="O6587" s="154"/>
      <c r="P6587" s="154"/>
    </row>
    <row r="6588" spans="3:16" hidden="1" outlineLevel="2">
      <c r="C6588" s="179">
        <v>6564</v>
      </c>
      <c r="D6588" s="195">
        <f t="shared" ca="1" si="514"/>
        <v>-1.1317790673309391</v>
      </c>
      <c r="E6588" s="195">
        <f t="shared" ca="1" si="510"/>
        <v>191.94335712235858</v>
      </c>
      <c r="F6588" s="195">
        <f t="shared" ca="1" si="511"/>
        <v>207.83260850356606</v>
      </c>
      <c r="G6588" s="195">
        <f t="shared" ca="1" si="512"/>
        <v>0</v>
      </c>
      <c r="H6588" s="195">
        <f t="shared" ca="1" si="513"/>
        <v>0</v>
      </c>
      <c r="O6588" s="154"/>
      <c r="P6588" s="154"/>
    </row>
    <row r="6589" spans="3:16" hidden="1" outlineLevel="2">
      <c r="C6589" s="179">
        <v>6565</v>
      </c>
      <c r="D6589" s="195">
        <f t="shared" ca="1" si="514"/>
        <v>0.42797123011621863</v>
      </c>
      <c r="E6589" s="195">
        <f t="shared" ca="1" si="510"/>
        <v>270.39988650096433</v>
      </c>
      <c r="F6589" s="195">
        <f t="shared" ca="1" si="511"/>
        <v>266.54846894029447</v>
      </c>
      <c r="G6589" s="195">
        <f t="shared" ca="1" si="512"/>
        <v>20.399886500964328</v>
      </c>
      <c r="H6589" s="195">
        <f t="shared" ca="1" si="513"/>
        <v>16.54846894029447</v>
      </c>
      <c r="O6589" s="154"/>
      <c r="P6589" s="154"/>
    </row>
    <row r="6590" spans="3:16" hidden="1" outlineLevel="2">
      <c r="C6590" s="179">
        <v>6566</v>
      </c>
      <c r="D6590" s="195">
        <f t="shared" ca="1" si="514"/>
        <v>-0.26588037465546599</v>
      </c>
      <c r="E6590" s="195">
        <f t="shared" ca="1" si="510"/>
        <v>232.16581615513815</v>
      </c>
      <c r="F6590" s="195">
        <f t="shared" ca="1" si="511"/>
        <v>238.61888779713192</v>
      </c>
      <c r="G6590" s="195">
        <f t="shared" ca="1" si="512"/>
        <v>0</v>
      </c>
      <c r="H6590" s="195">
        <f t="shared" ca="1" si="513"/>
        <v>0</v>
      </c>
      <c r="O6590" s="154"/>
      <c r="P6590" s="154"/>
    </row>
    <row r="6591" spans="3:16" hidden="1" outlineLevel="2">
      <c r="C6591" s="179">
        <v>6567</v>
      </c>
      <c r="D6591" s="195">
        <f t="shared" ca="1" si="514"/>
        <v>3.5019099100010616E-2</v>
      </c>
      <c r="E6591" s="195">
        <f t="shared" ca="1" si="510"/>
        <v>248.03358894910548</v>
      </c>
      <c r="F6591" s="195">
        <f t="shared" ca="1" si="511"/>
        <v>250.35237285934804</v>
      </c>
      <c r="G6591" s="195">
        <f t="shared" ca="1" si="512"/>
        <v>0</v>
      </c>
      <c r="H6591" s="195">
        <f t="shared" ca="1" si="513"/>
        <v>0.35237285934803708</v>
      </c>
      <c r="O6591" s="154"/>
      <c r="P6591" s="154"/>
    </row>
    <row r="6592" spans="3:16" hidden="1" outlineLevel="2">
      <c r="C6592" s="179">
        <v>6568</v>
      </c>
      <c r="D6592" s="195">
        <f t="shared" ca="1" si="514"/>
        <v>0.80567702332349012</v>
      </c>
      <c r="E6592" s="195">
        <f t="shared" ca="1" si="510"/>
        <v>293.79722336516181</v>
      </c>
      <c r="F6592" s="195">
        <f t="shared" ca="1" si="511"/>
        <v>283.10293828784688</v>
      </c>
      <c r="G6592" s="195">
        <f t="shared" ca="1" si="512"/>
        <v>43.797223365161813</v>
      </c>
      <c r="H6592" s="195">
        <f t="shared" ca="1" si="513"/>
        <v>33.102938287846882</v>
      </c>
      <c r="O6592" s="154"/>
      <c r="P6592" s="154"/>
    </row>
    <row r="6593" spans="3:16" hidden="1" outlineLevel="2">
      <c r="C6593" s="179">
        <v>6569</v>
      </c>
      <c r="D6593" s="195">
        <f t="shared" ca="1" si="514"/>
        <v>-9.3179507257014002E-2</v>
      </c>
      <c r="E6593" s="195">
        <f t="shared" ca="1" si="510"/>
        <v>241.14464283871601</v>
      </c>
      <c r="F6593" s="195">
        <f t="shared" ca="1" si="511"/>
        <v>245.28436477631422</v>
      </c>
      <c r="G6593" s="195">
        <f t="shared" ca="1" si="512"/>
        <v>0</v>
      </c>
      <c r="H6593" s="195">
        <f t="shared" ca="1" si="513"/>
        <v>0</v>
      </c>
      <c r="O6593" s="154"/>
      <c r="P6593" s="154"/>
    </row>
    <row r="6594" spans="3:16" hidden="1" outlineLevel="2">
      <c r="C6594" s="179">
        <v>6570</v>
      </c>
      <c r="D6594" s="195">
        <f t="shared" ca="1" si="514"/>
        <v>-0.10646924971866431</v>
      </c>
      <c r="E6594" s="195">
        <f t="shared" ca="1" si="510"/>
        <v>240.44153596461317</v>
      </c>
      <c r="F6594" s="195">
        <f t="shared" ca="1" si="511"/>
        <v>244.76489321125885</v>
      </c>
      <c r="G6594" s="195">
        <f t="shared" ca="1" si="512"/>
        <v>0</v>
      </c>
      <c r="H6594" s="195">
        <f t="shared" ca="1" si="513"/>
        <v>0</v>
      </c>
      <c r="O6594" s="154"/>
      <c r="P6594" s="154"/>
    </row>
    <row r="6595" spans="3:16" hidden="1" outlineLevel="2">
      <c r="C6595" s="179">
        <v>6571</v>
      </c>
      <c r="D6595" s="195">
        <f t="shared" ca="1" si="514"/>
        <v>0.75310949115500281</v>
      </c>
      <c r="E6595" s="195">
        <f t="shared" ca="1" si="510"/>
        <v>290.42341253928095</v>
      </c>
      <c r="F6595" s="195">
        <f t="shared" ca="1" si="511"/>
        <v>280.73877272956247</v>
      </c>
      <c r="G6595" s="195">
        <f t="shared" ca="1" si="512"/>
        <v>40.423412539280946</v>
      </c>
      <c r="H6595" s="195">
        <f t="shared" ca="1" si="513"/>
        <v>30.73877272956247</v>
      </c>
      <c r="O6595" s="154"/>
      <c r="P6595" s="154"/>
    </row>
    <row r="6596" spans="3:16" hidden="1" outlineLevel="2">
      <c r="C6596" s="179">
        <v>6572</v>
      </c>
      <c r="D6596" s="195">
        <f t="shared" ca="1" si="514"/>
        <v>0.34492773166525348</v>
      </c>
      <c r="E6596" s="195">
        <f t="shared" ca="1" si="510"/>
        <v>265.51091872136635</v>
      </c>
      <c r="F6596" s="195">
        <f t="shared" ca="1" si="511"/>
        <v>263.0405953426299</v>
      </c>
      <c r="G6596" s="195">
        <f t="shared" ca="1" si="512"/>
        <v>15.510918721366352</v>
      </c>
      <c r="H6596" s="195">
        <f t="shared" ca="1" si="513"/>
        <v>13.040595342629899</v>
      </c>
      <c r="O6596" s="154"/>
      <c r="P6596" s="154"/>
    </row>
    <row r="6597" spans="3:16" hidden="1" outlineLevel="2">
      <c r="C6597" s="179">
        <v>6573</v>
      </c>
      <c r="D6597" s="195">
        <f t="shared" ca="1" si="514"/>
        <v>-1.58010386715421</v>
      </c>
      <c r="E6597" s="195">
        <f t="shared" ca="1" si="510"/>
        <v>173.93754905797874</v>
      </c>
      <c r="F6597" s="195">
        <f t="shared" ca="1" si="511"/>
        <v>193.48748657449599</v>
      </c>
      <c r="G6597" s="195">
        <f t="shared" ca="1" si="512"/>
        <v>0</v>
      </c>
      <c r="H6597" s="195">
        <f t="shared" ca="1" si="513"/>
        <v>0</v>
      </c>
      <c r="O6597" s="154"/>
      <c r="P6597" s="154"/>
    </row>
    <row r="6598" spans="3:16" hidden="1" outlineLevel="2">
      <c r="C6598" s="179">
        <v>6574</v>
      </c>
      <c r="D6598" s="195">
        <f t="shared" ca="1" si="514"/>
        <v>0.43566899461451714</v>
      </c>
      <c r="E6598" s="195">
        <f t="shared" ca="1" si="510"/>
        <v>270.85760610256773</v>
      </c>
      <c r="F6598" s="195">
        <f t="shared" ca="1" si="511"/>
        <v>266.87599294486603</v>
      </c>
      <c r="G6598" s="195">
        <f t="shared" ca="1" si="512"/>
        <v>20.857606102567729</v>
      </c>
      <c r="H6598" s="195">
        <f t="shared" ca="1" si="513"/>
        <v>16.875992944866027</v>
      </c>
      <c r="O6598" s="154"/>
      <c r="P6598" s="154"/>
    </row>
    <row r="6599" spans="3:16" hidden="1" outlineLevel="2">
      <c r="C6599" s="179">
        <v>6575</v>
      </c>
      <c r="D6599" s="195">
        <f t="shared" ca="1" si="514"/>
        <v>0.41150830173859521</v>
      </c>
      <c r="E6599" s="195">
        <f t="shared" ca="1" si="510"/>
        <v>269.42357266913928</v>
      </c>
      <c r="F6599" s="195">
        <f t="shared" ca="1" si="511"/>
        <v>265.84935372886105</v>
      </c>
      <c r="G6599" s="195">
        <f t="shared" ca="1" si="512"/>
        <v>19.423572669139276</v>
      </c>
      <c r="H6599" s="195">
        <f t="shared" ca="1" si="513"/>
        <v>15.849353728861047</v>
      </c>
      <c r="O6599" s="154"/>
      <c r="P6599" s="154"/>
    </row>
    <row r="6600" spans="3:16" hidden="1" outlineLevel="2">
      <c r="C6600" s="179">
        <v>6576</v>
      </c>
      <c r="D6600" s="195">
        <f t="shared" ca="1" si="514"/>
        <v>-0.6654355205691399</v>
      </c>
      <c r="E6600" s="195">
        <f t="shared" ca="1" si="510"/>
        <v>212.65333552520812</v>
      </c>
      <c r="F6600" s="195">
        <f t="shared" ca="1" si="511"/>
        <v>223.88390190851464</v>
      </c>
      <c r="G6600" s="195">
        <f t="shared" ca="1" si="512"/>
        <v>0</v>
      </c>
      <c r="H6600" s="195">
        <f t="shared" ca="1" si="513"/>
        <v>0</v>
      </c>
      <c r="O6600" s="154"/>
      <c r="P6600" s="154"/>
    </row>
    <row r="6601" spans="3:16" hidden="1" outlineLevel="2">
      <c r="C6601" s="179">
        <v>6577</v>
      </c>
      <c r="D6601" s="195">
        <f t="shared" ca="1" si="514"/>
        <v>0.246507425055559</v>
      </c>
      <c r="E6601" s="195">
        <f t="shared" ca="1" si="510"/>
        <v>259.83101554686351</v>
      </c>
      <c r="F6601" s="195">
        <f t="shared" ca="1" si="511"/>
        <v>258.94291367695274</v>
      </c>
      <c r="G6601" s="195">
        <f t="shared" ca="1" si="512"/>
        <v>9.8310155468635116</v>
      </c>
      <c r="H6601" s="195">
        <f t="shared" ca="1" si="513"/>
        <v>8.9429136769527418</v>
      </c>
      <c r="O6601" s="154"/>
      <c r="P6601" s="154"/>
    </row>
    <row r="6602" spans="3:16" hidden="1" outlineLevel="2">
      <c r="C6602" s="179">
        <v>6578</v>
      </c>
      <c r="D6602" s="195">
        <f t="shared" ca="1" si="514"/>
        <v>0.4428971795915238</v>
      </c>
      <c r="E6602" s="195">
        <f t="shared" ca="1" si="510"/>
        <v>271.28810918928252</v>
      </c>
      <c r="F6602" s="195">
        <f t="shared" ca="1" si="511"/>
        <v>267.18390367187754</v>
      </c>
      <c r="G6602" s="195">
        <f t="shared" ca="1" si="512"/>
        <v>21.288109189282522</v>
      </c>
      <c r="H6602" s="195">
        <f t="shared" ca="1" si="513"/>
        <v>17.183903671877545</v>
      </c>
      <c r="O6602" s="154"/>
      <c r="P6602" s="154"/>
    </row>
    <row r="6603" spans="3:16" hidden="1" outlineLevel="2">
      <c r="C6603" s="179">
        <v>6579</v>
      </c>
      <c r="D6603" s="195">
        <f t="shared" ca="1" si="514"/>
        <v>1.1883367060183874</v>
      </c>
      <c r="E6603" s="195">
        <f t="shared" ca="1" si="510"/>
        <v>319.56674248767933</v>
      </c>
      <c r="F6603" s="195">
        <f t="shared" ca="1" si="511"/>
        <v>300.92327278407635</v>
      </c>
      <c r="G6603" s="195">
        <f t="shared" ca="1" si="512"/>
        <v>69.566742487679335</v>
      </c>
      <c r="H6603" s="195">
        <f t="shared" ca="1" si="513"/>
        <v>50.923272784076346</v>
      </c>
      <c r="O6603" s="154"/>
      <c r="P6603" s="154"/>
    </row>
    <row r="6604" spans="3:16" hidden="1" outlineLevel="2">
      <c r="C6604" s="179">
        <v>6580</v>
      </c>
      <c r="D6604" s="195">
        <f t="shared" ca="1" si="514"/>
        <v>-0.56305960938143018</v>
      </c>
      <c r="E6604" s="195">
        <f t="shared" ca="1" si="510"/>
        <v>217.49087615441573</v>
      </c>
      <c r="F6604" s="195">
        <f t="shared" ca="1" si="511"/>
        <v>227.57034481059185</v>
      </c>
      <c r="G6604" s="195">
        <f t="shared" ca="1" si="512"/>
        <v>0</v>
      </c>
      <c r="H6604" s="195">
        <f t="shared" ca="1" si="513"/>
        <v>0</v>
      </c>
      <c r="O6604" s="154"/>
      <c r="P6604" s="154"/>
    </row>
    <row r="6605" spans="3:16" hidden="1" outlineLevel="2">
      <c r="C6605" s="179">
        <v>6581</v>
      </c>
      <c r="D6605" s="195">
        <f t="shared" ca="1" si="514"/>
        <v>1.317294806467699</v>
      </c>
      <c r="E6605" s="195">
        <f t="shared" ca="1" si="510"/>
        <v>328.75088205294588</v>
      </c>
      <c r="F6605" s="195">
        <f t="shared" ca="1" si="511"/>
        <v>307.17809445961308</v>
      </c>
      <c r="G6605" s="195">
        <f t="shared" ca="1" si="512"/>
        <v>78.750882052945883</v>
      </c>
      <c r="H6605" s="195">
        <f t="shared" ca="1" si="513"/>
        <v>57.178094459613078</v>
      </c>
      <c r="O6605" s="154"/>
      <c r="P6605" s="154"/>
    </row>
    <row r="6606" spans="3:16" hidden="1" outlineLevel="2">
      <c r="C6606" s="179">
        <v>6582</v>
      </c>
      <c r="D6606" s="195">
        <f t="shared" ca="1" si="514"/>
        <v>-0.19662575884892022</v>
      </c>
      <c r="E6606" s="195">
        <f t="shared" ca="1" si="510"/>
        <v>235.72554109305855</v>
      </c>
      <c r="F6606" s="195">
        <f t="shared" ca="1" si="511"/>
        <v>241.26977002933393</v>
      </c>
      <c r="G6606" s="195">
        <f t="shared" ca="1" si="512"/>
        <v>0</v>
      </c>
      <c r="H6606" s="195">
        <f t="shared" ca="1" si="513"/>
        <v>0</v>
      </c>
      <c r="O6606" s="154"/>
      <c r="P6606" s="154"/>
    </row>
    <row r="6607" spans="3:16" hidden="1" outlineLevel="2">
      <c r="C6607" s="179">
        <v>6583</v>
      </c>
      <c r="D6607" s="195">
        <f t="shared" ca="1" si="514"/>
        <v>-1.9236603492669737</v>
      </c>
      <c r="E6607" s="195">
        <f t="shared" ca="1" si="510"/>
        <v>161.2912234381109</v>
      </c>
      <c r="F6607" s="195">
        <f t="shared" ca="1" si="511"/>
        <v>183.16843235975335</v>
      </c>
      <c r="G6607" s="195">
        <f t="shared" ca="1" si="512"/>
        <v>0</v>
      </c>
      <c r="H6607" s="195">
        <f t="shared" ca="1" si="513"/>
        <v>0</v>
      </c>
      <c r="O6607" s="154"/>
      <c r="P6607" s="154"/>
    </row>
    <row r="6608" spans="3:16" hidden="1" outlineLevel="2">
      <c r="C6608" s="179">
        <v>6584</v>
      </c>
      <c r="D6608" s="195">
        <f t="shared" ca="1" si="514"/>
        <v>2.3541618993488407</v>
      </c>
      <c r="E6608" s="195">
        <f t="shared" ca="1" si="510"/>
        <v>412.86317142501844</v>
      </c>
      <c r="F6608" s="195">
        <f t="shared" ca="1" si="511"/>
        <v>362.43187897702359</v>
      </c>
      <c r="G6608" s="195">
        <f t="shared" ca="1" si="512"/>
        <v>162.86317142501844</v>
      </c>
      <c r="H6608" s="195">
        <f t="shared" ca="1" si="513"/>
        <v>112.43187897702359</v>
      </c>
      <c r="O6608" s="154"/>
      <c r="P6608" s="154"/>
    </row>
    <row r="6609" spans="3:16" hidden="1" outlineLevel="2">
      <c r="C6609" s="179">
        <v>6585</v>
      </c>
      <c r="D6609" s="195">
        <f t="shared" ca="1" si="514"/>
        <v>-0.25323467854951759</v>
      </c>
      <c r="E6609" s="195">
        <f t="shared" ca="1" si="510"/>
        <v>232.81177605547467</v>
      </c>
      <c r="F6609" s="195">
        <f t="shared" ca="1" si="511"/>
        <v>239.10074829857194</v>
      </c>
      <c r="G6609" s="195">
        <f t="shared" ca="1" si="512"/>
        <v>0</v>
      </c>
      <c r="H6609" s="195">
        <f t="shared" ca="1" si="513"/>
        <v>0</v>
      </c>
      <c r="O6609" s="154"/>
      <c r="P6609" s="154"/>
    </row>
    <row r="6610" spans="3:16" hidden="1" outlineLevel="2">
      <c r="C6610" s="179">
        <v>6586</v>
      </c>
      <c r="D6610" s="195">
        <f t="shared" ca="1" si="514"/>
        <v>0.95463866660283414</v>
      </c>
      <c r="E6610" s="195">
        <f t="shared" ca="1" si="510"/>
        <v>303.57206324272227</v>
      </c>
      <c r="F6610" s="195">
        <f t="shared" ca="1" si="511"/>
        <v>289.91102160971616</v>
      </c>
      <c r="G6610" s="195">
        <f t="shared" ca="1" si="512"/>
        <v>53.572063242722265</v>
      </c>
      <c r="H6610" s="195">
        <f t="shared" ca="1" si="513"/>
        <v>39.911021609716158</v>
      </c>
      <c r="O6610" s="154"/>
      <c r="P6610" s="154"/>
    </row>
    <row r="6611" spans="3:16" hidden="1" outlineLevel="2">
      <c r="C6611" s="179">
        <v>6587</v>
      </c>
      <c r="D6611" s="195">
        <f t="shared" ca="1" si="514"/>
        <v>-0.41640799034201875</v>
      </c>
      <c r="E6611" s="195">
        <f t="shared" ca="1" si="510"/>
        <v>224.61291938946249</v>
      </c>
      <c r="F6611" s="195">
        <f t="shared" ca="1" si="511"/>
        <v>232.95711222584114</v>
      </c>
      <c r="G6611" s="195">
        <f t="shared" ca="1" si="512"/>
        <v>0</v>
      </c>
      <c r="H6611" s="195">
        <f t="shared" ca="1" si="513"/>
        <v>0</v>
      </c>
      <c r="O6611" s="154"/>
      <c r="P6611" s="154"/>
    </row>
    <row r="6612" spans="3:16" hidden="1" outlineLevel="2">
      <c r="C6612" s="179">
        <v>6588</v>
      </c>
      <c r="D6612" s="195">
        <f t="shared" ca="1" si="514"/>
        <v>9.9614880217549467E-2</v>
      </c>
      <c r="E6612" s="195">
        <f t="shared" ca="1" si="510"/>
        <v>251.57895655746319</v>
      </c>
      <c r="F6612" s="195">
        <f t="shared" ca="1" si="511"/>
        <v>252.94554343677171</v>
      </c>
      <c r="G6612" s="195">
        <f t="shared" ca="1" si="512"/>
        <v>1.5789565574631865</v>
      </c>
      <c r="H6612" s="195">
        <f t="shared" ca="1" si="513"/>
        <v>2.9455434367717146</v>
      </c>
      <c r="O6612" s="154"/>
      <c r="P6612" s="154"/>
    </row>
    <row r="6613" spans="3:16" hidden="1" outlineLevel="2">
      <c r="C6613" s="179">
        <v>6589</v>
      </c>
      <c r="D6613" s="195">
        <f t="shared" ca="1" si="514"/>
        <v>-0.85266375809368611</v>
      </c>
      <c r="E6613" s="195">
        <f t="shared" ca="1" si="510"/>
        <v>204.08290858841556</v>
      </c>
      <c r="F6613" s="195">
        <f t="shared" ca="1" si="511"/>
        <v>217.29580118333348</v>
      </c>
      <c r="G6613" s="195">
        <f t="shared" ca="1" si="512"/>
        <v>0</v>
      </c>
      <c r="H6613" s="195">
        <f t="shared" ca="1" si="513"/>
        <v>0</v>
      </c>
      <c r="O6613" s="154"/>
      <c r="P6613" s="154"/>
    </row>
    <row r="6614" spans="3:16" hidden="1" outlineLevel="2">
      <c r="C6614" s="179">
        <v>6590</v>
      </c>
      <c r="D6614" s="195">
        <f t="shared" ca="1" si="514"/>
        <v>-2.5947157142232191</v>
      </c>
      <c r="E6614" s="195">
        <f t="shared" ca="1" si="510"/>
        <v>139.18029521535547</v>
      </c>
      <c r="F6614" s="195">
        <f t="shared" ca="1" si="511"/>
        <v>164.5730131944367</v>
      </c>
      <c r="G6614" s="195">
        <f t="shared" ca="1" si="512"/>
        <v>0</v>
      </c>
      <c r="H6614" s="195">
        <f t="shared" ca="1" si="513"/>
        <v>0</v>
      </c>
      <c r="O6614" s="154"/>
      <c r="P6614" s="154"/>
    </row>
    <row r="6615" spans="3:16" hidden="1" outlineLevel="2">
      <c r="C6615" s="179">
        <v>6591</v>
      </c>
      <c r="D6615" s="195">
        <f t="shared" ca="1" si="514"/>
        <v>0.4452157293020651</v>
      </c>
      <c r="E6615" s="195">
        <f t="shared" ca="1" si="510"/>
        <v>271.42634445873256</v>
      </c>
      <c r="F6615" s="195">
        <f t="shared" ca="1" si="511"/>
        <v>267.28274593015806</v>
      </c>
      <c r="G6615" s="195">
        <f t="shared" ca="1" si="512"/>
        <v>21.426344458732558</v>
      </c>
      <c r="H6615" s="195">
        <f t="shared" ca="1" si="513"/>
        <v>17.282745930158057</v>
      </c>
      <c r="O6615" s="154"/>
      <c r="P6615" s="154"/>
    </row>
    <row r="6616" spans="3:16" hidden="1" outlineLevel="2">
      <c r="C6616" s="179">
        <v>6592</v>
      </c>
      <c r="D6616" s="195">
        <f t="shared" ca="1" si="514"/>
        <v>0.33103103787846455</v>
      </c>
      <c r="E6616" s="195">
        <f t="shared" ca="1" si="510"/>
        <v>264.70146487606758</v>
      </c>
      <c r="F6616" s="195">
        <f t="shared" ca="1" si="511"/>
        <v>262.4581051757894</v>
      </c>
      <c r="G6616" s="195">
        <f t="shared" ca="1" si="512"/>
        <v>14.701464876067575</v>
      </c>
      <c r="H6616" s="195">
        <f t="shared" ca="1" si="513"/>
        <v>12.458105175789399</v>
      </c>
      <c r="O6616" s="154"/>
      <c r="P6616" s="154"/>
    </row>
    <row r="6617" spans="3:16" hidden="1" outlineLevel="2">
      <c r="C6617" s="179">
        <v>6593</v>
      </c>
      <c r="D6617" s="195">
        <f t="shared" ca="1" si="514"/>
        <v>-1.175477934604974</v>
      </c>
      <c r="E6617" s="195">
        <f t="shared" ref="E6617:E6680" ca="1" si="515">$H$9 * EXP(($H$17 - $H$18 - ($H$11^2)/2)*$H$14 + $H$11*SQRT($H$14)*D6617)</f>
        <v>190.10926518626462</v>
      </c>
      <c r="F6617" s="195">
        <f t="shared" ref="F6617:F6680" ca="1" si="516">$H$9 * EXP(($H$17 - $H$18 - ($H$12^2)/2)*$H$14 + $H$12*SQRT($H$14)*D6617)</f>
        <v>206.38880991070604</v>
      </c>
      <c r="G6617" s="195">
        <f t="shared" ref="G6617:G6680" ca="1" si="517">MAX(E6617-$H$16, 0)</f>
        <v>0</v>
      </c>
      <c r="H6617" s="195">
        <f t="shared" ref="H6617:H6680" ca="1" si="518">MAX(F6617-$H$16, 0)</f>
        <v>0</v>
      </c>
      <c r="O6617" s="154"/>
      <c r="P6617" s="154"/>
    </row>
    <row r="6618" spans="3:16" hidden="1" outlineLevel="2">
      <c r="C6618" s="179">
        <v>6594</v>
      </c>
      <c r="D6618" s="195">
        <f t="shared" ref="D6618:D6681" ca="1" si="519">_xlfn.NORM.S.INV(RAND())</f>
        <v>-0.35423787972597415</v>
      </c>
      <c r="E6618" s="195">
        <f t="shared" ca="1" si="515"/>
        <v>227.70212627816267</v>
      </c>
      <c r="F6618" s="195">
        <f t="shared" ca="1" si="516"/>
        <v>235.27903977346256</v>
      </c>
      <c r="G6618" s="195">
        <f t="shared" ca="1" si="517"/>
        <v>0</v>
      </c>
      <c r="H6618" s="195">
        <f t="shared" ca="1" si="518"/>
        <v>0</v>
      </c>
      <c r="O6618" s="154"/>
      <c r="P6618" s="154"/>
    </row>
    <row r="6619" spans="3:16" hidden="1" outlineLevel="2">
      <c r="C6619" s="179">
        <v>6595</v>
      </c>
      <c r="D6619" s="195">
        <f t="shared" ca="1" si="519"/>
        <v>-1.5388257296777994</v>
      </c>
      <c r="E6619" s="195">
        <f t="shared" ca="1" si="515"/>
        <v>175.52224302119066</v>
      </c>
      <c r="F6619" s="195">
        <f t="shared" ca="1" si="516"/>
        <v>194.76580577703083</v>
      </c>
      <c r="G6619" s="195">
        <f t="shared" ca="1" si="517"/>
        <v>0</v>
      </c>
      <c r="H6619" s="195">
        <f t="shared" ca="1" si="518"/>
        <v>0</v>
      </c>
      <c r="O6619" s="154"/>
      <c r="P6619" s="154"/>
    </row>
    <row r="6620" spans="3:16" hidden="1" outlineLevel="2">
      <c r="C6620" s="179">
        <v>6596</v>
      </c>
      <c r="D6620" s="195">
        <f t="shared" ca="1" si="519"/>
        <v>-9.8796705000021343E-2</v>
      </c>
      <c r="E6620" s="195">
        <f t="shared" ca="1" si="515"/>
        <v>240.84720896514457</v>
      </c>
      <c r="F6620" s="195">
        <f t="shared" ca="1" si="516"/>
        <v>245.06466447866643</v>
      </c>
      <c r="G6620" s="195">
        <f t="shared" ca="1" si="517"/>
        <v>0</v>
      </c>
      <c r="H6620" s="195">
        <f t="shared" ca="1" si="518"/>
        <v>0</v>
      </c>
      <c r="O6620" s="154"/>
      <c r="P6620" s="154"/>
    </row>
    <row r="6621" spans="3:16" hidden="1" outlineLevel="2">
      <c r="C6621" s="179">
        <v>6597</v>
      </c>
      <c r="D6621" s="195">
        <f t="shared" ca="1" si="519"/>
        <v>0.1270309706038443</v>
      </c>
      <c r="E6621" s="195">
        <f t="shared" ca="1" si="515"/>
        <v>253.09897759854186</v>
      </c>
      <c r="F6621" s="195">
        <f t="shared" ca="1" si="516"/>
        <v>254.05425418751531</v>
      </c>
      <c r="G6621" s="195">
        <f t="shared" ca="1" si="517"/>
        <v>3.0989775985418646</v>
      </c>
      <c r="H6621" s="195">
        <f t="shared" ca="1" si="518"/>
        <v>4.054254187515312</v>
      </c>
      <c r="O6621" s="154"/>
      <c r="P6621" s="154"/>
    </row>
    <row r="6622" spans="3:16" hidden="1" outlineLevel="2">
      <c r="C6622" s="179">
        <v>6598</v>
      </c>
      <c r="D6622" s="195">
        <f t="shared" ca="1" si="519"/>
        <v>-0.62506685373663295</v>
      </c>
      <c r="E6622" s="195">
        <f t="shared" ca="1" si="515"/>
        <v>214.5478813493601</v>
      </c>
      <c r="F6622" s="195">
        <f t="shared" ca="1" si="516"/>
        <v>225.33034739917892</v>
      </c>
      <c r="G6622" s="195">
        <f t="shared" ca="1" si="517"/>
        <v>0</v>
      </c>
      <c r="H6622" s="195">
        <f t="shared" ca="1" si="518"/>
        <v>0</v>
      </c>
      <c r="O6622" s="154"/>
      <c r="P6622" s="154"/>
    </row>
    <row r="6623" spans="3:16" hidden="1" outlineLevel="2">
      <c r="C6623" s="179">
        <v>6599</v>
      </c>
      <c r="D6623" s="195">
        <f t="shared" ca="1" si="519"/>
        <v>-2.2713226377627467</v>
      </c>
      <c r="E6623" s="195">
        <f t="shared" ca="1" si="515"/>
        <v>149.42950050163495</v>
      </c>
      <c r="F6623" s="195">
        <f t="shared" ca="1" si="516"/>
        <v>173.28617511266251</v>
      </c>
      <c r="G6623" s="195">
        <f t="shared" ca="1" si="517"/>
        <v>0</v>
      </c>
      <c r="H6623" s="195">
        <f t="shared" ca="1" si="518"/>
        <v>0</v>
      </c>
      <c r="O6623" s="154"/>
      <c r="P6623" s="154"/>
    </row>
    <row r="6624" spans="3:16" hidden="1" outlineLevel="2">
      <c r="C6624" s="179">
        <v>6600</v>
      </c>
      <c r="D6624" s="195">
        <f t="shared" ca="1" si="519"/>
        <v>-0.57107892445215702</v>
      </c>
      <c r="E6624" s="195">
        <f t="shared" ca="1" si="515"/>
        <v>217.10800130608607</v>
      </c>
      <c r="F6624" s="195">
        <f t="shared" ca="1" si="516"/>
        <v>227.27939986648113</v>
      </c>
      <c r="G6624" s="195">
        <f t="shared" ca="1" si="517"/>
        <v>0</v>
      </c>
      <c r="H6624" s="195">
        <f t="shared" ca="1" si="518"/>
        <v>0</v>
      </c>
      <c r="O6624" s="154"/>
      <c r="P6624" s="154"/>
    </row>
    <row r="6625" spans="3:16" hidden="1" outlineLevel="2">
      <c r="C6625" s="179">
        <v>6601</v>
      </c>
      <c r="D6625" s="195">
        <f t="shared" ca="1" si="519"/>
        <v>-0.11462661346966466</v>
      </c>
      <c r="E6625" s="195">
        <f t="shared" ca="1" si="515"/>
        <v>240.01097836815305</v>
      </c>
      <c r="F6625" s="195">
        <f t="shared" ca="1" si="516"/>
        <v>244.44658191976185</v>
      </c>
      <c r="G6625" s="195">
        <f t="shared" ca="1" si="517"/>
        <v>0</v>
      </c>
      <c r="H6625" s="195">
        <f t="shared" ca="1" si="518"/>
        <v>0</v>
      </c>
      <c r="O6625" s="154"/>
      <c r="P6625" s="154"/>
    </row>
    <row r="6626" spans="3:16" hidden="1" outlineLevel="2">
      <c r="C6626" s="179">
        <v>6602</v>
      </c>
      <c r="D6626" s="195">
        <f t="shared" ca="1" si="519"/>
        <v>-1.2155693235182492</v>
      </c>
      <c r="E6626" s="195">
        <f t="shared" ca="1" si="515"/>
        <v>188.44200234251997</v>
      </c>
      <c r="F6626" s="195">
        <f t="shared" ca="1" si="516"/>
        <v>205.07302524054896</v>
      </c>
      <c r="G6626" s="195">
        <f t="shared" ca="1" si="517"/>
        <v>0</v>
      </c>
      <c r="H6626" s="195">
        <f t="shared" ca="1" si="518"/>
        <v>0</v>
      </c>
      <c r="O6626" s="154"/>
      <c r="P6626" s="154"/>
    </row>
    <row r="6627" spans="3:16" hidden="1" outlineLevel="2">
      <c r="C6627" s="179">
        <v>6603</v>
      </c>
      <c r="D6627" s="195">
        <f t="shared" ca="1" si="519"/>
        <v>0.50003912036265541</v>
      </c>
      <c r="E6627" s="195">
        <f t="shared" ca="1" si="515"/>
        <v>274.71559721270955</v>
      </c>
      <c r="F6627" s="195">
        <f t="shared" ca="1" si="516"/>
        <v>269.63061014227856</v>
      </c>
      <c r="G6627" s="195">
        <f t="shared" ca="1" si="517"/>
        <v>24.715597212709554</v>
      </c>
      <c r="H6627" s="195">
        <f t="shared" ca="1" si="518"/>
        <v>19.630610142278556</v>
      </c>
      <c r="O6627" s="154"/>
      <c r="P6627" s="154"/>
    </row>
    <row r="6628" spans="3:16" hidden="1" outlineLevel="2">
      <c r="C6628" s="179">
        <v>6604</v>
      </c>
      <c r="D6628" s="195">
        <f t="shared" ca="1" si="519"/>
        <v>-2.4306041814406706E-2</v>
      </c>
      <c r="E6628" s="195">
        <f t="shared" ca="1" si="515"/>
        <v>244.82153391477129</v>
      </c>
      <c r="F6628" s="195">
        <f t="shared" ca="1" si="516"/>
        <v>247.99421611545898</v>
      </c>
      <c r="G6628" s="195">
        <f t="shared" ca="1" si="517"/>
        <v>0</v>
      </c>
      <c r="H6628" s="195">
        <f t="shared" ca="1" si="518"/>
        <v>0</v>
      </c>
      <c r="O6628" s="154"/>
      <c r="P6628" s="154"/>
    </row>
    <row r="6629" spans="3:16" hidden="1" outlineLevel="2">
      <c r="C6629" s="179">
        <v>6605</v>
      </c>
      <c r="D6629" s="195">
        <f t="shared" ca="1" si="519"/>
        <v>-0.46999795302278902</v>
      </c>
      <c r="E6629" s="195">
        <f t="shared" ca="1" si="515"/>
        <v>221.98371134447984</v>
      </c>
      <c r="F6629" s="195">
        <f t="shared" ca="1" si="516"/>
        <v>230.97403338444934</v>
      </c>
      <c r="G6629" s="195">
        <f t="shared" ca="1" si="517"/>
        <v>0</v>
      </c>
      <c r="H6629" s="195">
        <f t="shared" ca="1" si="518"/>
        <v>0</v>
      </c>
      <c r="O6629" s="154"/>
      <c r="P6629" s="154"/>
    </row>
    <row r="6630" spans="3:16" hidden="1" outlineLevel="2">
      <c r="C6630" s="179">
        <v>6606</v>
      </c>
      <c r="D6630" s="195">
        <f t="shared" ca="1" si="519"/>
        <v>1.5355510252008757</v>
      </c>
      <c r="E6630" s="195">
        <f t="shared" ca="1" si="515"/>
        <v>344.9000213917862</v>
      </c>
      <c r="F6630" s="195">
        <f t="shared" ca="1" si="516"/>
        <v>318.0617565255514</v>
      </c>
      <c r="G6630" s="195">
        <f t="shared" ca="1" si="517"/>
        <v>94.900021391786197</v>
      </c>
      <c r="H6630" s="195">
        <f t="shared" ca="1" si="518"/>
        <v>68.061756525551402</v>
      </c>
      <c r="O6630" s="154"/>
      <c r="P6630" s="154"/>
    </row>
    <row r="6631" spans="3:16" hidden="1" outlineLevel="2">
      <c r="C6631" s="179">
        <v>6607</v>
      </c>
      <c r="D6631" s="195">
        <f t="shared" ca="1" si="519"/>
        <v>0.22813757688564579</v>
      </c>
      <c r="E6631" s="195">
        <f t="shared" ca="1" si="515"/>
        <v>258.78441373172672</v>
      </c>
      <c r="F6631" s="195">
        <f t="shared" ca="1" si="516"/>
        <v>258.18519317041199</v>
      </c>
      <c r="G6631" s="195">
        <f t="shared" ca="1" si="517"/>
        <v>8.7844137317267155</v>
      </c>
      <c r="H6631" s="195">
        <f t="shared" ca="1" si="518"/>
        <v>8.185193170411992</v>
      </c>
      <c r="O6631" s="154"/>
      <c r="P6631" s="154"/>
    </row>
    <row r="6632" spans="3:16" hidden="1" outlineLevel="2">
      <c r="C6632" s="179">
        <v>6608</v>
      </c>
      <c r="D6632" s="195">
        <f t="shared" ca="1" si="519"/>
        <v>-1.8396555657920257</v>
      </c>
      <c r="E6632" s="195">
        <f t="shared" ca="1" si="515"/>
        <v>164.295845899455</v>
      </c>
      <c r="F6632" s="195">
        <f t="shared" ca="1" si="516"/>
        <v>185.63960757253628</v>
      </c>
      <c r="G6632" s="195">
        <f t="shared" ca="1" si="517"/>
        <v>0</v>
      </c>
      <c r="H6632" s="195">
        <f t="shared" ca="1" si="518"/>
        <v>0</v>
      </c>
      <c r="O6632" s="154"/>
      <c r="P6632" s="154"/>
    </row>
    <row r="6633" spans="3:16" hidden="1" outlineLevel="2">
      <c r="C6633" s="179">
        <v>6609</v>
      </c>
      <c r="D6633" s="195">
        <f t="shared" ca="1" si="519"/>
        <v>-2.0495309186073762</v>
      </c>
      <c r="E6633" s="195">
        <f t="shared" ca="1" si="515"/>
        <v>156.89171176532545</v>
      </c>
      <c r="F6633" s="195">
        <f t="shared" ca="1" si="516"/>
        <v>179.52712380837471</v>
      </c>
      <c r="G6633" s="195">
        <f t="shared" ca="1" si="517"/>
        <v>0</v>
      </c>
      <c r="H6633" s="195">
        <f t="shared" ca="1" si="518"/>
        <v>0</v>
      </c>
      <c r="O6633" s="154"/>
      <c r="P6633" s="154"/>
    </row>
    <row r="6634" spans="3:16" hidden="1" outlineLevel="2">
      <c r="C6634" s="179">
        <v>6610</v>
      </c>
      <c r="D6634" s="195">
        <f t="shared" ca="1" si="519"/>
        <v>-0.73752477569928865</v>
      </c>
      <c r="E6634" s="195">
        <f t="shared" ca="1" si="515"/>
        <v>209.31162427927737</v>
      </c>
      <c r="F6634" s="195">
        <f t="shared" ca="1" si="516"/>
        <v>221.3239359222309</v>
      </c>
      <c r="G6634" s="195">
        <f t="shared" ca="1" si="517"/>
        <v>0</v>
      </c>
      <c r="H6634" s="195">
        <f t="shared" ca="1" si="518"/>
        <v>0</v>
      </c>
      <c r="O6634" s="154"/>
      <c r="P6634" s="154"/>
    </row>
    <row r="6635" spans="3:16" hidden="1" outlineLevel="2">
      <c r="C6635" s="179">
        <v>6611</v>
      </c>
      <c r="D6635" s="195">
        <f t="shared" ca="1" si="519"/>
        <v>0.27359520935116644</v>
      </c>
      <c r="E6635" s="195">
        <f t="shared" ca="1" si="515"/>
        <v>261.38203969287093</v>
      </c>
      <c r="F6635" s="195">
        <f t="shared" ca="1" si="516"/>
        <v>260.0642911699673</v>
      </c>
      <c r="G6635" s="195">
        <f t="shared" ca="1" si="517"/>
        <v>11.382039692870933</v>
      </c>
      <c r="H6635" s="195">
        <f t="shared" ca="1" si="518"/>
        <v>10.064291169967305</v>
      </c>
      <c r="O6635" s="154"/>
      <c r="P6635" s="154"/>
    </row>
    <row r="6636" spans="3:16" hidden="1" outlineLevel="2">
      <c r="C6636" s="179">
        <v>6612</v>
      </c>
      <c r="D6636" s="195">
        <f t="shared" ca="1" si="519"/>
        <v>1.4824988150883363</v>
      </c>
      <c r="E6636" s="195">
        <f t="shared" ca="1" si="515"/>
        <v>340.90306809218202</v>
      </c>
      <c r="F6636" s="195">
        <f t="shared" ca="1" si="516"/>
        <v>315.38126716340946</v>
      </c>
      <c r="G6636" s="195">
        <f t="shared" ca="1" si="517"/>
        <v>90.903068092182025</v>
      </c>
      <c r="H6636" s="195">
        <f t="shared" ca="1" si="518"/>
        <v>65.381267163409461</v>
      </c>
      <c r="O6636" s="154"/>
      <c r="P6636" s="154"/>
    </row>
    <row r="6637" spans="3:16" hidden="1" outlineLevel="2">
      <c r="C6637" s="179">
        <v>6613</v>
      </c>
      <c r="D6637" s="195">
        <f t="shared" ca="1" si="519"/>
        <v>0.90744324427604717</v>
      </c>
      <c r="E6637" s="195">
        <f t="shared" ca="1" si="515"/>
        <v>300.44041504069259</v>
      </c>
      <c r="F6637" s="195">
        <f t="shared" ca="1" si="516"/>
        <v>287.73648676380054</v>
      </c>
      <c r="G6637" s="195">
        <f t="shared" ca="1" si="517"/>
        <v>50.440415040692585</v>
      </c>
      <c r="H6637" s="195">
        <f t="shared" ca="1" si="518"/>
        <v>37.736486763800542</v>
      </c>
      <c r="O6637" s="154"/>
      <c r="P6637" s="154"/>
    </row>
    <row r="6638" spans="3:16" hidden="1" outlineLevel="2">
      <c r="C6638" s="179">
        <v>6614</v>
      </c>
      <c r="D6638" s="195">
        <f t="shared" ca="1" si="519"/>
        <v>-0.57547519428583338</v>
      </c>
      <c r="E6638" s="195">
        <f t="shared" ca="1" si="515"/>
        <v>216.89839154323315</v>
      </c>
      <c r="F6638" s="195">
        <f t="shared" ca="1" si="516"/>
        <v>227.12005878152297</v>
      </c>
      <c r="G6638" s="195">
        <f t="shared" ca="1" si="517"/>
        <v>0</v>
      </c>
      <c r="H6638" s="195">
        <f t="shared" ca="1" si="518"/>
        <v>0</v>
      </c>
      <c r="O6638" s="154"/>
      <c r="P6638" s="154"/>
    </row>
    <row r="6639" spans="3:16" hidden="1" outlineLevel="2">
      <c r="C6639" s="179">
        <v>6615</v>
      </c>
      <c r="D6639" s="195">
        <f t="shared" ca="1" si="519"/>
        <v>-1.924047373935456</v>
      </c>
      <c r="E6639" s="195">
        <f t="shared" ca="1" si="515"/>
        <v>161.27750855889661</v>
      </c>
      <c r="F6639" s="195">
        <f t="shared" ca="1" si="516"/>
        <v>183.15712369039264</v>
      </c>
      <c r="G6639" s="195">
        <f t="shared" ca="1" si="517"/>
        <v>0</v>
      </c>
      <c r="H6639" s="195">
        <f t="shared" ca="1" si="518"/>
        <v>0</v>
      </c>
      <c r="O6639" s="154"/>
      <c r="P6639" s="154"/>
    </row>
    <row r="6640" spans="3:16" hidden="1" outlineLevel="2">
      <c r="C6640" s="179">
        <v>6616</v>
      </c>
      <c r="D6640" s="195">
        <f t="shared" ca="1" si="519"/>
        <v>-0.91082698608570323</v>
      </c>
      <c r="E6640" s="195">
        <f t="shared" ca="1" si="515"/>
        <v>201.49145070629459</v>
      </c>
      <c r="F6640" s="195">
        <f t="shared" ca="1" si="516"/>
        <v>215.28891750443114</v>
      </c>
      <c r="G6640" s="195">
        <f t="shared" ca="1" si="517"/>
        <v>0</v>
      </c>
      <c r="H6640" s="195">
        <f t="shared" ca="1" si="518"/>
        <v>0</v>
      </c>
      <c r="O6640" s="154"/>
      <c r="P6640" s="154"/>
    </row>
    <row r="6641" spans="3:16" hidden="1" outlineLevel="2">
      <c r="C6641" s="179">
        <v>6617</v>
      </c>
      <c r="D6641" s="195">
        <f t="shared" ca="1" si="519"/>
        <v>-1.6834552646558172</v>
      </c>
      <c r="E6641" s="195">
        <f t="shared" ca="1" si="515"/>
        <v>170.03229640212854</v>
      </c>
      <c r="F6641" s="195">
        <f t="shared" ca="1" si="516"/>
        <v>190.3235366514314</v>
      </c>
      <c r="G6641" s="195">
        <f t="shared" ca="1" si="517"/>
        <v>0</v>
      </c>
      <c r="H6641" s="195">
        <f t="shared" ca="1" si="518"/>
        <v>0</v>
      </c>
      <c r="O6641" s="154"/>
      <c r="P6641" s="154"/>
    </row>
    <row r="6642" spans="3:16" hidden="1" outlineLevel="2">
      <c r="C6642" s="179">
        <v>6618</v>
      </c>
      <c r="D6642" s="195">
        <f t="shared" ca="1" si="519"/>
        <v>0.18376917277789134</v>
      </c>
      <c r="E6642" s="195">
        <f t="shared" ca="1" si="515"/>
        <v>256.2739273703383</v>
      </c>
      <c r="F6642" s="195">
        <f t="shared" ca="1" si="516"/>
        <v>256.36421508366385</v>
      </c>
      <c r="G6642" s="195">
        <f t="shared" ca="1" si="517"/>
        <v>6.2739273703382992</v>
      </c>
      <c r="H6642" s="195">
        <f t="shared" ca="1" si="518"/>
        <v>6.3642150836638507</v>
      </c>
      <c r="O6642" s="154"/>
      <c r="P6642" s="154"/>
    </row>
    <row r="6643" spans="3:16" hidden="1" outlineLevel="2">
      <c r="C6643" s="179">
        <v>6619</v>
      </c>
      <c r="D6643" s="195">
        <f t="shared" ca="1" si="519"/>
        <v>0.55047800597119323</v>
      </c>
      <c r="E6643" s="195">
        <f t="shared" ca="1" si="515"/>
        <v>277.77698653984254</v>
      </c>
      <c r="F6643" s="195">
        <f t="shared" ca="1" si="516"/>
        <v>271.8089153906019</v>
      </c>
      <c r="G6643" s="195">
        <f t="shared" ca="1" si="517"/>
        <v>27.77698653984254</v>
      </c>
      <c r="H6643" s="195">
        <f t="shared" ca="1" si="518"/>
        <v>21.808915390601896</v>
      </c>
      <c r="O6643" s="154"/>
      <c r="P6643" s="154"/>
    </row>
    <row r="6644" spans="3:16" hidden="1" outlineLevel="2">
      <c r="C6644" s="179">
        <v>6620</v>
      </c>
      <c r="D6644" s="195">
        <f t="shared" ca="1" si="519"/>
        <v>-0.75468485396415774</v>
      </c>
      <c r="E6644" s="195">
        <f t="shared" ca="1" si="515"/>
        <v>208.52393448315652</v>
      </c>
      <c r="F6644" s="195">
        <f t="shared" ca="1" si="516"/>
        <v>220.7188891051272</v>
      </c>
      <c r="G6644" s="195">
        <f t="shared" ca="1" si="517"/>
        <v>0</v>
      </c>
      <c r="H6644" s="195">
        <f t="shared" ca="1" si="518"/>
        <v>0</v>
      </c>
      <c r="O6644" s="154"/>
      <c r="P6644" s="154"/>
    </row>
    <row r="6645" spans="3:16" hidden="1" outlineLevel="2">
      <c r="C6645" s="179">
        <v>6621</v>
      </c>
      <c r="D6645" s="195">
        <f t="shared" ca="1" si="519"/>
        <v>-0.39401966434169383</v>
      </c>
      <c r="E6645" s="195">
        <f t="shared" ca="1" si="515"/>
        <v>225.72052723428865</v>
      </c>
      <c r="F6645" s="195">
        <f t="shared" ca="1" si="516"/>
        <v>233.79061877710114</v>
      </c>
      <c r="G6645" s="195">
        <f t="shared" ca="1" si="517"/>
        <v>0</v>
      </c>
      <c r="H6645" s="195">
        <f t="shared" ca="1" si="518"/>
        <v>0</v>
      </c>
      <c r="O6645" s="154"/>
      <c r="P6645" s="154"/>
    </row>
    <row r="6646" spans="3:16" hidden="1" outlineLevel="2">
      <c r="C6646" s="179">
        <v>6622</v>
      </c>
      <c r="D6646" s="195">
        <f t="shared" ca="1" si="519"/>
        <v>-1.5228573069773377E-2</v>
      </c>
      <c r="E6646" s="195">
        <f t="shared" ca="1" si="515"/>
        <v>245.31030849298924</v>
      </c>
      <c r="F6646" s="195">
        <f t="shared" ca="1" si="516"/>
        <v>248.35359821534848</v>
      </c>
      <c r="G6646" s="195">
        <f t="shared" ca="1" si="517"/>
        <v>0</v>
      </c>
      <c r="H6646" s="195">
        <f t="shared" ca="1" si="518"/>
        <v>0</v>
      </c>
      <c r="O6646" s="154"/>
      <c r="P6646" s="154"/>
    </row>
    <row r="6647" spans="3:16" hidden="1" outlineLevel="2">
      <c r="C6647" s="179">
        <v>6623</v>
      </c>
      <c r="D6647" s="195">
        <f t="shared" ca="1" si="519"/>
        <v>-0.90849120946646555</v>
      </c>
      <c r="E6647" s="195">
        <f t="shared" ca="1" si="515"/>
        <v>201.59488402170146</v>
      </c>
      <c r="F6647" s="195">
        <f t="shared" ca="1" si="516"/>
        <v>215.36915355336015</v>
      </c>
      <c r="G6647" s="195">
        <f t="shared" ca="1" si="517"/>
        <v>0</v>
      </c>
      <c r="H6647" s="195">
        <f t="shared" ca="1" si="518"/>
        <v>0</v>
      </c>
      <c r="O6647" s="154"/>
      <c r="P6647" s="154"/>
    </row>
    <row r="6648" spans="3:16" hidden="1" outlineLevel="2">
      <c r="C6648" s="179">
        <v>6624</v>
      </c>
      <c r="D6648" s="195">
        <f t="shared" ca="1" si="519"/>
        <v>0.49922885588582905</v>
      </c>
      <c r="E6648" s="195">
        <f t="shared" ca="1" si="515"/>
        <v>274.66669454762086</v>
      </c>
      <c r="F6648" s="195">
        <f t="shared" ca="1" si="516"/>
        <v>269.59576007963079</v>
      </c>
      <c r="G6648" s="195">
        <f t="shared" ca="1" si="517"/>
        <v>24.666694547620864</v>
      </c>
      <c r="H6648" s="195">
        <f t="shared" ca="1" si="518"/>
        <v>19.595760079630793</v>
      </c>
      <c r="O6648" s="154"/>
      <c r="P6648" s="154"/>
    </row>
    <row r="6649" spans="3:16" hidden="1" outlineLevel="2">
      <c r="C6649" s="179">
        <v>6625</v>
      </c>
      <c r="D6649" s="195">
        <f t="shared" ca="1" si="519"/>
        <v>-0.43488825918982715</v>
      </c>
      <c r="E6649" s="195">
        <f t="shared" ca="1" si="515"/>
        <v>223.70274904943253</v>
      </c>
      <c r="F6649" s="195">
        <f t="shared" ca="1" si="516"/>
        <v>232.27134001966726</v>
      </c>
      <c r="G6649" s="195">
        <f t="shared" ca="1" si="517"/>
        <v>0</v>
      </c>
      <c r="H6649" s="195">
        <f t="shared" ca="1" si="518"/>
        <v>0</v>
      </c>
      <c r="O6649" s="154"/>
      <c r="P6649" s="154"/>
    </row>
    <row r="6650" spans="3:16" hidden="1" outlineLevel="2">
      <c r="C6650" s="179">
        <v>6626</v>
      </c>
      <c r="D6650" s="195">
        <f t="shared" ca="1" si="519"/>
        <v>-1.2781481514615771</v>
      </c>
      <c r="E6650" s="195">
        <f t="shared" ca="1" si="515"/>
        <v>185.86874069045663</v>
      </c>
      <c r="F6650" s="195">
        <f t="shared" ca="1" si="516"/>
        <v>203.03595683456567</v>
      </c>
      <c r="G6650" s="195">
        <f t="shared" ca="1" si="517"/>
        <v>0</v>
      </c>
      <c r="H6650" s="195">
        <f t="shared" ca="1" si="518"/>
        <v>0</v>
      </c>
      <c r="O6650" s="154"/>
      <c r="P6650" s="154"/>
    </row>
    <row r="6651" spans="3:16" hidden="1" outlineLevel="2">
      <c r="C6651" s="179">
        <v>6627</v>
      </c>
      <c r="D6651" s="195">
        <f t="shared" ca="1" si="519"/>
        <v>-0.31769041572656892</v>
      </c>
      <c r="E6651" s="195">
        <f t="shared" ca="1" si="515"/>
        <v>229.53794701885985</v>
      </c>
      <c r="F6651" s="195">
        <f t="shared" ca="1" si="516"/>
        <v>236.65480008933415</v>
      </c>
      <c r="G6651" s="195">
        <f t="shared" ca="1" si="517"/>
        <v>0</v>
      </c>
      <c r="H6651" s="195">
        <f t="shared" ca="1" si="518"/>
        <v>0</v>
      </c>
      <c r="O6651" s="154"/>
      <c r="P6651" s="154"/>
    </row>
    <row r="6652" spans="3:16" hidden="1" outlineLevel="2">
      <c r="C6652" s="179">
        <v>6628</v>
      </c>
      <c r="D6652" s="195">
        <f t="shared" ca="1" si="519"/>
        <v>-0.36827376041125437</v>
      </c>
      <c r="E6652" s="195">
        <f t="shared" ca="1" si="515"/>
        <v>227.00099662771211</v>
      </c>
      <c r="F6652" s="195">
        <f t="shared" ca="1" si="516"/>
        <v>234.75281363229394</v>
      </c>
      <c r="G6652" s="195">
        <f t="shared" ca="1" si="517"/>
        <v>0</v>
      </c>
      <c r="H6652" s="195">
        <f t="shared" ca="1" si="518"/>
        <v>0</v>
      </c>
      <c r="O6652" s="154"/>
      <c r="P6652" s="154"/>
    </row>
    <row r="6653" spans="3:16" hidden="1" outlineLevel="2">
      <c r="C6653" s="179">
        <v>6629</v>
      </c>
      <c r="D6653" s="195">
        <f t="shared" ca="1" si="519"/>
        <v>-0.16101861979689303</v>
      </c>
      <c r="E6653" s="195">
        <f t="shared" ca="1" si="515"/>
        <v>237.57696018609033</v>
      </c>
      <c r="F6653" s="195">
        <f t="shared" ca="1" si="516"/>
        <v>242.64415905195756</v>
      </c>
      <c r="G6653" s="195">
        <f t="shared" ca="1" si="517"/>
        <v>0</v>
      </c>
      <c r="H6653" s="195">
        <f t="shared" ca="1" si="518"/>
        <v>0</v>
      </c>
      <c r="O6653" s="154"/>
      <c r="P6653" s="154"/>
    </row>
    <row r="6654" spans="3:16" hidden="1" outlineLevel="2">
      <c r="C6654" s="179">
        <v>6630</v>
      </c>
      <c r="D6654" s="195">
        <f t="shared" ca="1" si="519"/>
        <v>0.28359181278892981</v>
      </c>
      <c r="E6654" s="195">
        <f t="shared" ca="1" si="515"/>
        <v>261.95677292205619</v>
      </c>
      <c r="F6654" s="195">
        <f t="shared" ca="1" si="516"/>
        <v>260.47935526250154</v>
      </c>
      <c r="G6654" s="195">
        <f t="shared" ca="1" si="517"/>
        <v>11.956772922056189</v>
      </c>
      <c r="H6654" s="195">
        <f t="shared" ca="1" si="518"/>
        <v>10.479355262501542</v>
      </c>
      <c r="O6654" s="154"/>
      <c r="P6654" s="154"/>
    </row>
    <row r="6655" spans="3:16" hidden="1" outlineLevel="2">
      <c r="C6655" s="179">
        <v>6631</v>
      </c>
      <c r="D6655" s="195">
        <f t="shared" ca="1" si="519"/>
        <v>-1.3214264016581849</v>
      </c>
      <c r="E6655" s="195">
        <f t="shared" ca="1" si="515"/>
        <v>184.10970795773335</v>
      </c>
      <c r="F6655" s="195">
        <f t="shared" ca="1" si="516"/>
        <v>201.63900976953184</v>
      </c>
      <c r="G6655" s="195">
        <f t="shared" ca="1" si="517"/>
        <v>0</v>
      </c>
      <c r="H6655" s="195">
        <f t="shared" ca="1" si="518"/>
        <v>0</v>
      </c>
      <c r="O6655" s="154"/>
      <c r="P6655" s="154"/>
    </row>
    <row r="6656" spans="3:16" hidden="1" outlineLevel="2">
      <c r="C6656" s="179">
        <v>6632</v>
      </c>
      <c r="D6656" s="195">
        <f t="shared" ca="1" si="519"/>
        <v>-1.2458597915014693</v>
      </c>
      <c r="E6656" s="195">
        <f t="shared" ca="1" si="515"/>
        <v>187.19203005194689</v>
      </c>
      <c r="F6656" s="195">
        <f t="shared" ca="1" si="516"/>
        <v>204.08446920864878</v>
      </c>
      <c r="G6656" s="195">
        <f t="shared" ca="1" si="517"/>
        <v>0</v>
      </c>
      <c r="H6656" s="195">
        <f t="shared" ca="1" si="518"/>
        <v>0</v>
      </c>
      <c r="O6656" s="154"/>
      <c r="P6656" s="154"/>
    </row>
    <row r="6657" spans="3:16" hidden="1" outlineLevel="2">
      <c r="C6657" s="179">
        <v>6633</v>
      </c>
      <c r="D6657" s="195">
        <f t="shared" ca="1" si="519"/>
        <v>-1.7628944330145047</v>
      </c>
      <c r="E6657" s="195">
        <f t="shared" ca="1" si="515"/>
        <v>167.09029689337939</v>
      </c>
      <c r="F6657" s="195">
        <f t="shared" ca="1" si="516"/>
        <v>187.92683551086043</v>
      </c>
      <c r="G6657" s="195">
        <f t="shared" ca="1" si="517"/>
        <v>0</v>
      </c>
      <c r="H6657" s="195">
        <f t="shared" ca="1" si="518"/>
        <v>0</v>
      </c>
      <c r="O6657" s="154"/>
      <c r="P6657" s="154"/>
    </row>
    <row r="6658" spans="3:16" hidden="1" outlineLevel="2">
      <c r="C6658" s="179">
        <v>6634</v>
      </c>
      <c r="D6658" s="195">
        <f t="shared" ca="1" si="519"/>
        <v>-0.70201705880933818</v>
      </c>
      <c r="E6658" s="195">
        <f t="shared" ca="1" si="515"/>
        <v>210.95097683845665</v>
      </c>
      <c r="F6658" s="195">
        <f t="shared" ca="1" si="516"/>
        <v>222.58117355724178</v>
      </c>
      <c r="G6658" s="195">
        <f t="shared" ca="1" si="517"/>
        <v>0</v>
      </c>
      <c r="H6658" s="195">
        <f t="shared" ca="1" si="518"/>
        <v>0</v>
      </c>
      <c r="O6658" s="154"/>
      <c r="P6658" s="154"/>
    </row>
    <row r="6659" spans="3:16" hidden="1" outlineLevel="2">
      <c r="C6659" s="179">
        <v>6635</v>
      </c>
      <c r="D6659" s="195">
        <f t="shared" ca="1" si="519"/>
        <v>-1.0567683969602732</v>
      </c>
      <c r="E6659" s="195">
        <f t="shared" ca="1" si="515"/>
        <v>195.13299166108291</v>
      </c>
      <c r="F6659" s="195">
        <f t="shared" ca="1" si="516"/>
        <v>210.33452842794344</v>
      </c>
      <c r="G6659" s="195">
        <f t="shared" ca="1" si="517"/>
        <v>0</v>
      </c>
      <c r="H6659" s="195">
        <f t="shared" ca="1" si="518"/>
        <v>0</v>
      </c>
      <c r="O6659" s="154"/>
      <c r="P6659" s="154"/>
    </row>
    <row r="6660" spans="3:16" hidden="1" outlineLevel="2">
      <c r="C6660" s="179">
        <v>6636</v>
      </c>
      <c r="D6660" s="195">
        <f t="shared" ca="1" si="519"/>
        <v>0.33859438015373078</v>
      </c>
      <c r="E6660" s="195">
        <f t="shared" ca="1" si="515"/>
        <v>265.14170748155703</v>
      </c>
      <c r="F6660" s="195">
        <f t="shared" ca="1" si="516"/>
        <v>262.77496808772423</v>
      </c>
      <c r="G6660" s="195">
        <f t="shared" ca="1" si="517"/>
        <v>15.141707481557034</v>
      </c>
      <c r="H6660" s="195">
        <f t="shared" ca="1" si="518"/>
        <v>12.774968087724233</v>
      </c>
      <c r="O6660" s="154"/>
      <c r="P6660" s="154"/>
    </row>
    <row r="6661" spans="3:16" hidden="1" outlineLevel="2">
      <c r="C6661" s="179">
        <v>6637</v>
      </c>
      <c r="D6661" s="195">
        <f t="shared" ca="1" si="519"/>
        <v>-0.63174264338913644</v>
      </c>
      <c r="E6661" s="195">
        <f t="shared" ca="1" si="515"/>
        <v>214.23341840556745</v>
      </c>
      <c r="F6661" s="195">
        <f t="shared" ca="1" si="516"/>
        <v>225.09050457327442</v>
      </c>
      <c r="G6661" s="195">
        <f t="shared" ca="1" si="517"/>
        <v>0</v>
      </c>
      <c r="H6661" s="195">
        <f t="shared" ca="1" si="518"/>
        <v>0</v>
      </c>
      <c r="O6661" s="154"/>
      <c r="P6661" s="154"/>
    </row>
    <row r="6662" spans="3:16" hidden="1" outlineLevel="2">
      <c r="C6662" s="179">
        <v>6638</v>
      </c>
      <c r="D6662" s="195">
        <f t="shared" ca="1" si="519"/>
        <v>-0.10943288257331069</v>
      </c>
      <c r="E6662" s="195">
        <f t="shared" ca="1" si="515"/>
        <v>240.28502182654142</v>
      </c>
      <c r="F6662" s="195">
        <f t="shared" ca="1" si="516"/>
        <v>244.6492003649264</v>
      </c>
      <c r="G6662" s="195">
        <f t="shared" ca="1" si="517"/>
        <v>0</v>
      </c>
      <c r="H6662" s="195">
        <f t="shared" ca="1" si="518"/>
        <v>0</v>
      </c>
      <c r="O6662" s="154"/>
      <c r="P6662" s="154"/>
    </row>
    <row r="6663" spans="3:16" hidden="1" outlineLevel="2">
      <c r="C6663" s="179">
        <v>6639</v>
      </c>
      <c r="D6663" s="195">
        <f t="shared" ca="1" si="519"/>
        <v>4.1976640124168761E-2</v>
      </c>
      <c r="E6663" s="195">
        <f t="shared" ca="1" si="515"/>
        <v>248.41304312189979</v>
      </c>
      <c r="F6663" s="195">
        <f t="shared" ca="1" si="516"/>
        <v>250.63039806041266</v>
      </c>
      <c r="G6663" s="195">
        <f t="shared" ca="1" si="517"/>
        <v>0</v>
      </c>
      <c r="H6663" s="195">
        <f t="shared" ca="1" si="518"/>
        <v>0.63039806041265933</v>
      </c>
      <c r="O6663" s="154"/>
      <c r="P6663" s="154"/>
    </row>
    <row r="6664" spans="3:16" hidden="1" outlineLevel="2">
      <c r="C6664" s="179">
        <v>6640</v>
      </c>
      <c r="D6664" s="195">
        <f t="shared" ca="1" si="519"/>
        <v>0.4432167029624105</v>
      </c>
      <c r="E6664" s="195">
        <f t="shared" ca="1" si="515"/>
        <v>271.30715544896822</v>
      </c>
      <c r="F6664" s="195">
        <f t="shared" ca="1" si="516"/>
        <v>267.19752312365034</v>
      </c>
      <c r="G6664" s="195">
        <f t="shared" ca="1" si="517"/>
        <v>21.307155448968217</v>
      </c>
      <c r="H6664" s="195">
        <f t="shared" ca="1" si="518"/>
        <v>17.197523123650342</v>
      </c>
      <c r="O6664" s="154"/>
      <c r="P6664" s="154"/>
    </row>
    <row r="6665" spans="3:16" hidden="1" outlineLevel="2">
      <c r="C6665" s="179">
        <v>6641</v>
      </c>
      <c r="D6665" s="195">
        <f t="shared" ca="1" si="519"/>
        <v>-1.1154038446052892</v>
      </c>
      <c r="E6665" s="195">
        <f t="shared" ca="1" si="515"/>
        <v>192.6351926775454</v>
      </c>
      <c r="F6665" s="195">
        <f t="shared" ca="1" si="516"/>
        <v>208.37623913387731</v>
      </c>
      <c r="G6665" s="195">
        <f t="shared" ca="1" si="517"/>
        <v>0</v>
      </c>
      <c r="H6665" s="195">
        <f t="shared" ca="1" si="518"/>
        <v>0</v>
      </c>
      <c r="O6665" s="154"/>
      <c r="P6665" s="154"/>
    </row>
    <row r="6666" spans="3:16" hidden="1" outlineLevel="2">
      <c r="C6666" s="179">
        <v>6642</v>
      </c>
      <c r="D6666" s="195">
        <f t="shared" ca="1" si="519"/>
        <v>-0.89617845506712568</v>
      </c>
      <c r="E6666" s="195">
        <f t="shared" ca="1" si="515"/>
        <v>202.14099810220793</v>
      </c>
      <c r="F6666" s="195">
        <f t="shared" ca="1" si="516"/>
        <v>215.79260239668659</v>
      </c>
      <c r="G6666" s="195">
        <f t="shared" ca="1" si="517"/>
        <v>0</v>
      </c>
      <c r="H6666" s="195">
        <f t="shared" ca="1" si="518"/>
        <v>0</v>
      </c>
      <c r="O6666" s="154"/>
      <c r="P6666" s="154"/>
    </row>
    <row r="6667" spans="3:16" hidden="1" outlineLevel="2">
      <c r="C6667" s="179">
        <v>6643</v>
      </c>
      <c r="D6667" s="195">
        <f t="shared" ca="1" si="519"/>
        <v>-3.5349786794635876E-3</v>
      </c>
      <c r="E6667" s="195">
        <f t="shared" ca="1" si="515"/>
        <v>245.94138632007207</v>
      </c>
      <c r="F6667" s="195">
        <f t="shared" ca="1" si="516"/>
        <v>248.81732188075082</v>
      </c>
      <c r="G6667" s="195">
        <f t="shared" ca="1" si="517"/>
        <v>0</v>
      </c>
      <c r="H6667" s="195">
        <f t="shared" ca="1" si="518"/>
        <v>0</v>
      </c>
      <c r="O6667" s="154"/>
      <c r="P6667" s="154"/>
    </row>
    <row r="6668" spans="3:16" hidden="1" outlineLevel="2">
      <c r="C6668" s="179">
        <v>6644</v>
      </c>
      <c r="D6668" s="195">
        <f t="shared" ca="1" si="519"/>
        <v>-0.62100616699915767</v>
      </c>
      <c r="E6668" s="195">
        <f t="shared" ca="1" si="515"/>
        <v>214.73938565311383</v>
      </c>
      <c r="F6668" s="195">
        <f t="shared" ca="1" si="516"/>
        <v>225.47636173068975</v>
      </c>
      <c r="G6668" s="195">
        <f t="shared" ca="1" si="517"/>
        <v>0</v>
      </c>
      <c r="H6668" s="195">
        <f t="shared" ca="1" si="518"/>
        <v>0</v>
      </c>
      <c r="O6668" s="154"/>
      <c r="P6668" s="154"/>
    </row>
    <row r="6669" spans="3:16" hidden="1" outlineLevel="2">
      <c r="C6669" s="179">
        <v>6645</v>
      </c>
      <c r="D6669" s="195">
        <f t="shared" ca="1" si="519"/>
        <v>-6.8470908811645276E-2</v>
      </c>
      <c r="E6669" s="195">
        <f t="shared" ca="1" si="515"/>
        <v>242.45734498479516</v>
      </c>
      <c r="F6669" s="195">
        <f t="shared" ca="1" si="516"/>
        <v>246.25311056035656</v>
      </c>
      <c r="G6669" s="195">
        <f t="shared" ca="1" si="517"/>
        <v>0</v>
      </c>
      <c r="H6669" s="195">
        <f t="shared" ca="1" si="518"/>
        <v>0</v>
      </c>
      <c r="O6669" s="154"/>
      <c r="P6669" s="154"/>
    </row>
    <row r="6670" spans="3:16" hidden="1" outlineLevel="2">
      <c r="C6670" s="179">
        <v>6646</v>
      </c>
      <c r="D6670" s="195">
        <f t="shared" ca="1" si="519"/>
        <v>0.19239758982894295</v>
      </c>
      <c r="E6670" s="195">
        <f t="shared" ca="1" si="515"/>
        <v>256.76023194398442</v>
      </c>
      <c r="F6670" s="195">
        <f t="shared" ca="1" si="516"/>
        <v>256.71733572157893</v>
      </c>
      <c r="G6670" s="195">
        <f t="shared" ca="1" si="517"/>
        <v>6.7602319439844223</v>
      </c>
      <c r="H6670" s="195">
        <f t="shared" ca="1" si="518"/>
        <v>6.7173357215789338</v>
      </c>
      <c r="O6670" s="154"/>
      <c r="P6670" s="154"/>
    </row>
    <row r="6671" spans="3:16" hidden="1" outlineLevel="2">
      <c r="C6671" s="179">
        <v>6647</v>
      </c>
      <c r="D6671" s="195">
        <f t="shared" ca="1" si="519"/>
        <v>-0.12244233673544969</v>
      </c>
      <c r="E6671" s="195">
        <f t="shared" ca="1" si="515"/>
        <v>239.59917631282286</v>
      </c>
      <c r="F6671" s="195">
        <f t="shared" ca="1" si="516"/>
        <v>244.1419902202434</v>
      </c>
      <c r="G6671" s="195">
        <f t="shared" ca="1" si="517"/>
        <v>0</v>
      </c>
      <c r="H6671" s="195">
        <f t="shared" ca="1" si="518"/>
        <v>0</v>
      </c>
      <c r="O6671" s="154"/>
      <c r="P6671" s="154"/>
    </row>
    <row r="6672" spans="3:16" hidden="1" outlineLevel="2">
      <c r="C6672" s="179">
        <v>6648</v>
      </c>
      <c r="D6672" s="195">
        <f t="shared" ca="1" si="519"/>
        <v>-7.2482294613051362E-2</v>
      </c>
      <c r="E6672" s="195">
        <f t="shared" ca="1" si="515"/>
        <v>242.24374585695662</v>
      </c>
      <c r="F6672" s="195">
        <f t="shared" ca="1" si="516"/>
        <v>246.09557708844952</v>
      </c>
      <c r="G6672" s="195">
        <f t="shared" ca="1" si="517"/>
        <v>0</v>
      </c>
      <c r="H6672" s="195">
        <f t="shared" ca="1" si="518"/>
        <v>0</v>
      </c>
      <c r="O6672" s="154"/>
      <c r="P6672" s="154"/>
    </row>
    <row r="6673" spans="3:16" hidden="1" outlineLevel="2">
      <c r="C6673" s="179">
        <v>6649</v>
      </c>
      <c r="D6673" s="195">
        <f t="shared" ca="1" si="519"/>
        <v>0.30210578844681224</v>
      </c>
      <c r="E6673" s="195">
        <f t="shared" ca="1" si="515"/>
        <v>263.02453379411742</v>
      </c>
      <c r="F6673" s="195">
        <f t="shared" ca="1" si="516"/>
        <v>261.24981532911607</v>
      </c>
      <c r="G6673" s="195">
        <f t="shared" ca="1" si="517"/>
        <v>13.024533794117417</v>
      </c>
      <c r="H6673" s="195">
        <f t="shared" ca="1" si="518"/>
        <v>11.249815329116075</v>
      </c>
      <c r="O6673" s="154"/>
      <c r="P6673" s="154"/>
    </row>
    <row r="6674" spans="3:16" hidden="1" outlineLevel="2">
      <c r="C6674" s="179">
        <v>6650</v>
      </c>
      <c r="D6674" s="195">
        <f t="shared" ca="1" si="519"/>
        <v>0.54125168834118076</v>
      </c>
      <c r="E6674" s="195">
        <f t="shared" ca="1" si="515"/>
        <v>277.21445663716383</v>
      </c>
      <c r="F6674" s="195">
        <f t="shared" ca="1" si="516"/>
        <v>271.40914726166795</v>
      </c>
      <c r="G6674" s="195">
        <f t="shared" ca="1" si="517"/>
        <v>27.214456637163835</v>
      </c>
      <c r="H6674" s="195">
        <f t="shared" ca="1" si="518"/>
        <v>21.409147261667954</v>
      </c>
      <c r="O6674" s="154"/>
      <c r="P6674" s="154"/>
    </row>
    <row r="6675" spans="3:16" hidden="1" outlineLevel="2">
      <c r="C6675" s="179">
        <v>6651</v>
      </c>
      <c r="D6675" s="195">
        <f t="shared" ca="1" si="519"/>
        <v>0.61865734351973656</v>
      </c>
      <c r="E6675" s="195">
        <f t="shared" ca="1" si="515"/>
        <v>281.96942841026265</v>
      </c>
      <c r="F6675" s="195">
        <f t="shared" ca="1" si="516"/>
        <v>274.78137560766254</v>
      </c>
      <c r="G6675" s="195">
        <f t="shared" ca="1" si="517"/>
        <v>31.969428410262651</v>
      </c>
      <c r="H6675" s="195">
        <f t="shared" ca="1" si="518"/>
        <v>24.78137560766254</v>
      </c>
      <c r="O6675" s="154"/>
      <c r="P6675" s="154"/>
    </row>
    <row r="6676" spans="3:16" hidden="1" outlineLevel="2">
      <c r="C6676" s="179">
        <v>6652</v>
      </c>
      <c r="D6676" s="195">
        <f t="shared" ca="1" si="519"/>
        <v>0.76156696126098478</v>
      </c>
      <c r="E6676" s="195">
        <f t="shared" ca="1" si="515"/>
        <v>290.96359034735519</v>
      </c>
      <c r="F6676" s="195">
        <f t="shared" ca="1" si="516"/>
        <v>281.11780092147114</v>
      </c>
      <c r="G6676" s="195">
        <f t="shared" ca="1" si="517"/>
        <v>40.963590347355193</v>
      </c>
      <c r="H6676" s="195">
        <f t="shared" ca="1" si="518"/>
        <v>31.117800921471144</v>
      </c>
      <c r="O6676" s="154"/>
      <c r="P6676" s="154"/>
    </row>
    <row r="6677" spans="3:16" hidden="1" outlineLevel="2">
      <c r="C6677" s="179">
        <v>6653</v>
      </c>
      <c r="D6677" s="195">
        <f t="shared" ca="1" si="519"/>
        <v>0.38718204183552712</v>
      </c>
      <c r="E6677" s="195">
        <f t="shared" ca="1" si="515"/>
        <v>267.98738267358414</v>
      </c>
      <c r="F6677" s="195">
        <f t="shared" ca="1" si="516"/>
        <v>264.81966922648024</v>
      </c>
      <c r="G6677" s="195">
        <f t="shared" ca="1" si="517"/>
        <v>17.987382673584136</v>
      </c>
      <c r="H6677" s="195">
        <f t="shared" ca="1" si="518"/>
        <v>14.819669226480244</v>
      </c>
      <c r="O6677" s="154"/>
      <c r="P6677" s="154"/>
    </row>
    <row r="6678" spans="3:16" hidden="1" outlineLevel="2">
      <c r="C6678" s="179">
        <v>6654</v>
      </c>
      <c r="D6678" s="195">
        <f t="shared" ca="1" si="519"/>
        <v>-1.8880098307528659</v>
      </c>
      <c r="E6678" s="195">
        <f t="shared" ca="1" si="515"/>
        <v>162.55957508040598</v>
      </c>
      <c r="F6678" s="195">
        <f t="shared" ca="1" si="516"/>
        <v>184.213122919775</v>
      </c>
      <c r="G6678" s="195">
        <f t="shared" ca="1" si="517"/>
        <v>0</v>
      </c>
      <c r="H6678" s="195">
        <f t="shared" ca="1" si="518"/>
        <v>0</v>
      </c>
      <c r="O6678" s="154"/>
      <c r="P6678" s="154"/>
    </row>
    <row r="6679" spans="3:16" hidden="1" outlineLevel="2">
      <c r="C6679" s="179">
        <v>6655</v>
      </c>
      <c r="D6679" s="195">
        <f t="shared" ca="1" si="519"/>
        <v>0.2006267490492355</v>
      </c>
      <c r="E6679" s="195">
        <f t="shared" ca="1" si="515"/>
        <v>257.22489374467818</v>
      </c>
      <c r="F6679" s="195">
        <f t="shared" ca="1" si="516"/>
        <v>257.05456975497714</v>
      </c>
      <c r="G6679" s="195">
        <f t="shared" ca="1" si="517"/>
        <v>7.2248937446781838</v>
      </c>
      <c r="H6679" s="195">
        <f t="shared" ca="1" si="518"/>
        <v>7.0545697549771376</v>
      </c>
      <c r="O6679" s="154"/>
      <c r="P6679" s="154"/>
    </row>
    <row r="6680" spans="3:16" hidden="1" outlineLevel="2">
      <c r="C6680" s="179">
        <v>6656</v>
      </c>
      <c r="D6680" s="195">
        <f t="shared" ca="1" si="519"/>
        <v>-1.6298536562436801</v>
      </c>
      <c r="E6680" s="195">
        <f t="shared" ca="1" si="515"/>
        <v>172.04662439670895</v>
      </c>
      <c r="F6680" s="195">
        <f t="shared" ca="1" si="516"/>
        <v>191.95795825043561</v>
      </c>
      <c r="G6680" s="195">
        <f t="shared" ca="1" si="517"/>
        <v>0</v>
      </c>
      <c r="H6680" s="195">
        <f t="shared" ca="1" si="518"/>
        <v>0</v>
      </c>
      <c r="O6680" s="154"/>
      <c r="P6680" s="154"/>
    </row>
    <row r="6681" spans="3:16" hidden="1" outlineLevel="2">
      <c r="C6681" s="179">
        <v>6657</v>
      </c>
      <c r="D6681" s="195">
        <f t="shared" ca="1" si="519"/>
        <v>0.32308016522361871</v>
      </c>
      <c r="E6681" s="195">
        <f t="shared" ref="E6681:E6744" ca="1" si="520">$H$9 * EXP(($H$17 - $H$18 - ($H$11^2)/2)*$H$14 + $H$11*SQRT($H$14)*D6681)</f>
        <v>264.2394532279651</v>
      </c>
      <c r="F6681" s="195">
        <f t="shared" ref="F6681:F6744" ca="1" si="521">$H$9 * EXP(($H$17 - $H$18 - ($H$12^2)/2)*$H$14 + $H$12*SQRT($H$14)*D6681)</f>
        <v>262.1254187911934</v>
      </c>
      <c r="G6681" s="195">
        <f t="shared" ref="G6681:G6744" ca="1" si="522">MAX(E6681-$H$16, 0)</f>
        <v>14.2394532279651</v>
      </c>
      <c r="H6681" s="195">
        <f t="shared" ref="H6681:H6744" ca="1" si="523">MAX(F6681-$H$16, 0)</f>
        <v>12.125418791193397</v>
      </c>
      <c r="O6681" s="154"/>
      <c r="P6681" s="154"/>
    </row>
    <row r="6682" spans="3:16" hidden="1" outlineLevel="2">
      <c r="C6682" s="179">
        <v>6658</v>
      </c>
      <c r="D6682" s="195">
        <f t="shared" ref="D6682:D6745" ca="1" si="524">_xlfn.NORM.S.INV(RAND())</f>
        <v>-1.2365033745318621</v>
      </c>
      <c r="E6682" s="195">
        <f t="shared" ca="1" si="520"/>
        <v>187.57724618570026</v>
      </c>
      <c r="F6682" s="195">
        <f t="shared" ca="1" si="521"/>
        <v>204.38931437785757</v>
      </c>
      <c r="G6682" s="195">
        <f t="shared" ca="1" si="522"/>
        <v>0</v>
      </c>
      <c r="H6682" s="195">
        <f t="shared" ca="1" si="523"/>
        <v>0</v>
      </c>
      <c r="O6682" s="154"/>
      <c r="P6682" s="154"/>
    </row>
    <row r="6683" spans="3:16" hidden="1" outlineLevel="2">
      <c r="C6683" s="179">
        <v>6659</v>
      </c>
      <c r="D6683" s="195">
        <f t="shared" ca="1" si="524"/>
        <v>-1.9662479646370377</v>
      </c>
      <c r="E6683" s="195">
        <f t="shared" ca="1" si="520"/>
        <v>159.78903356687331</v>
      </c>
      <c r="F6683" s="195">
        <f t="shared" ca="1" si="521"/>
        <v>181.92822258951142</v>
      </c>
      <c r="G6683" s="195">
        <f t="shared" ca="1" si="522"/>
        <v>0</v>
      </c>
      <c r="H6683" s="195">
        <f t="shared" ca="1" si="523"/>
        <v>0</v>
      </c>
      <c r="O6683" s="154"/>
      <c r="P6683" s="154"/>
    </row>
    <row r="6684" spans="3:16" hidden="1" outlineLevel="2">
      <c r="C6684" s="179">
        <v>6660</v>
      </c>
      <c r="D6684" s="195">
        <f t="shared" ca="1" si="524"/>
        <v>0.13512534635556864</v>
      </c>
      <c r="E6684" s="195">
        <f t="shared" ca="1" si="520"/>
        <v>253.54950485016556</v>
      </c>
      <c r="F6684" s="195">
        <f t="shared" ca="1" si="521"/>
        <v>254.38252018307398</v>
      </c>
      <c r="G6684" s="195">
        <f t="shared" ca="1" si="522"/>
        <v>3.5495048501655617</v>
      </c>
      <c r="H6684" s="195">
        <f t="shared" ca="1" si="523"/>
        <v>4.3825201830739786</v>
      </c>
      <c r="O6684" s="154"/>
      <c r="P6684" s="154"/>
    </row>
    <row r="6685" spans="3:16" hidden="1" outlineLevel="2">
      <c r="C6685" s="179">
        <v>6661</v>
      </c>
      <c r="D6685" s="195">
        <f t="shared" ca="1" si="524"/>
        <v>-1.2174417741460253</v>
      </c>
      <c r="E6685" s="195">
        <f t="shared" ca="1" si="520"/>
        <v>188.36449197047864</v>
      </c>
      <c r="F6685" s="195">
        <f t="shared" ca="1" si="521"/>
        <v>205.01177755402583</v>
      </c>
      <c r="G6685" s="195">
        <f t="shared" ca="1" si="522"/>
        <v>0</v>
      </c>
      <c r="H6685" s="195">
        <f t="shared" ca="1" si="523"/>
        <v>0</v>
      </c>
      <c r="O6685" s="154"/>
      <c r="P6685" s="154"/>
    </row>
    <row r="6686" spans="3:16" hidden="1" outlineLevel="2">
      <c r="C6686" s="179">
        <v>6662</v>
      </c>
      <c r="D6686" s="195">
        <f t="shared" ca="1" si="524"/>
        <v>0.144297884225806</v>
      </c>
      <c r="E6686" s="195">
        <f t="shared" ca="1" si="520"/>
        <v>254.06101122460942</v>
      </c>
      <c r="F6686" s="195">
        <f t="shared" ca="1" si="521"/>
        <v>254.75502354855067</v>
      </c>
      <c r="G6686" s="195">
        <f t="shared" ca="1" si="522"/>
        <v>4.0610112246094161</v>
      </c>
      <c r="H6686" s="195">
        <f t="shared" ca="1" si="523"/>
        <v>4.7550235485506676</v>
      </c>
      <c r="O6686" s="154"/>
      <c r="P6686" s="154"/>
    </row>
    <row r="6687" spans="3:16" hidden="1" outlineLevel="2">
      <c r="C6687" s="179">
        <v>6663</v>
      </c>
      <c r="D6687" s="195">
        <f t="shared" ca="1" si="524"/>
        <v>-6.0601786184172515E-2</v>
      </c>
      <c r="E6687" s="195">
        <f t="shared" ca="1" si="520"/>
        <v>242.876908989561</v>
      </c>
      <c r="F6687" s="195">
        <f t="shared" ca="1" si="521"/>
        <v>246.56243646957211</v>
      </c>
      <c r="G6687" s="195">
        <f t="shared" ca="1" si="522"/>
        <v>0</v>
      </c>
      <c r="H6687" s="195">
        <f t="shared" ca="1" si="523"/>
        <v>0</v>
      </c>
      <c r="O6687" s="154"/>
      <c r="P6687" s="154"/>
    </row>
    <row r="6688" spans="3:16" hidden="1" outlineLevel="2">
      <c r="C6688" s="179">
        <v>6664</v>
      </c>
      <c r="D6688" s="195">
        <f t="shared" ca="1" si="524"/>
        <v>0.84636855526564203</v>
      </c>
      <c r="E6688" s="195">
        <f t="shared" ca="1" si="520"/>
        <v>296.4357146393055</v>
      </c>
      <c r="F6688" s="195">
        <f t="shared" ca="1" si="521"/>
        <v>284.94665592867193</v>
      </c>
      <c r="G6688" s="195">
        <f t="shared" ca="1" si="522"/>
        <v>46.435714639305502</v>
      </c>
      <c r="H6688" s="195">
        <f t="shared" ca="1" si="523"/>
        <v>34.94665592867193</v>
      </c>
      <c r="O6688" s="154"/>
      <c r="P6688" s="154"/>
    </row>
    <row r="6689" spans="3:16" hidden="1" outlineLevel="2">
      <c r="C6689" s="179">
        <v>6665</v>
      </c>
      <c r="D6689" s="195">
        <f t="shared" ca="1" si="524"/>
        <v>-0.28198269559891165</v>
      </c>
      <c r="E6689" s="195">
        <f t="shared" ca="1" si="520"/>
        <v>231.34588045407546</v>
      </c>
      <c r="F6689" s="195">
        <f t="shared" ca="1" si="521"/>
        <v>238.00671891083155</v>
      </c>
      <c r="G6689" s="195">
        <f t="shared" ca="1" si="522"/>
        <v>0</v>
      </c>
      <c r="H6689" s="195">
        <f t="shared" ca="1" si="523"/>
        <v>0</v>
      </c>
      <c r="O6689" s="154"/>
      <c r="P6689" s="154"/>
    </row>
    <row r="6690" spans="3:16" hidden="1" outlineLevel="2">
      <c r="C6690" s="179">
        <v>6666</v>
      </c>
      <c r="D6690" s="195">
        <f t="shared" ca="1" si="524"/>
        <v>-0.21369195317761017</v>
      </c>
      <c r="E6690" s="195">
        <f t="shared" ca="1" si="520"/>
        <v>234.8432936431814</v>
      </c>
      <c r="F6690" s="195">
        <f t="shared" ca="1" si="521"/>
        <v>240.61379972557751</v>
      </c>
      <c r="G6690" s="195">
        <f t="shared" ca="1" si="522"/>
        <v>0</v>
      </c>
      <c r="H6690" s="195">
        <f t="shared" ca="1" si="523"/>
        <v>0</v>
      </c>
      <c r="O6690" s="154"/>
      <c r="P6690" s="154"/>
    </row>
    <row r="6691" spans="3:16" hidden="1" outlineLevel="2">
      <c r="C6691" s="179">
        <v>6667</v>
      </c>
      <c r="D6691" s="195">
        <f t="shared" ca="1" si="524"/>
        <v>1.3664912234354369E-2</v>
      </c>
      <c r="E6691" s="195">
        <f t="shared" ca="1" si="520"/>
        <v>246.87257835925004</v>
      </c>
      <c r="F6691" s="195">
        <f t="shared" ca="1" si="521"/>
        <v>249.50097830362111</v>
      </c>
      <c r="G6691" s="195">
        <f t="shared" ca="1" si="522"/>
        <v>0</v>
      </c>
      <c r="H6691" s="195">
        <f t="shared" ca="1" si="523"/>
        <v>0</v>
      </c>
      <c r="O6691" s="154"/>
      <c r="P6691" s="154"/>
    </row>
    <row r="6692" spans="3:16" hidden="1" outlineLevel="2">
      <c r="C6692" s="179">
        <v>6668</v>
      </c>
      <c r="D6692" s="195">
        <f t="shared" ca="1" si="524"/>
        <v>1.6049744964723855</v>
      </c>
      <c r="E6692" s="195">
        <f t="shared" ca="1" si="520"/>
        <v>350.20125649227913</v>
      </c>
      <c r="F6692" s="195">
        <f t="shared" ca="1" si="521"/>
        <v>321.60385418622434</v>
      </c>
      <c r="G6692" s="195">
        <f t="shared" ca="1" si="522"/>
        <v>100.20125649227913</v>
      </c>
      <c r="H6692" s="195">
        <f t="shared" ca="1" si="523"/>
        <v>71.603854186224339</v>
      </c>
      <c r="O6692" s="154"/>
      <c r="P6692" s="154"/>
    </row>
    <row r="6693" spans="3:16" hidden="1" outlineLevel="2">
      <c r="C6693" s="179">
        <v>6669</v>
      </c>
      <c r="D6693" s="195">
        <f t="shared" ca="1" si="524"/>
        <v>0.51838743534941922</v>
      </c>
      <c r="E6693" s="195">
        <f t="shared" ca="1" si="520"/>
        <v>275.82532453201571</v>
      </c>
      <c r="F6693" s="195">
        <f t="shared" ca="1" si="521"/>
        <v>270.42099166221584</v>
      </c>
      <c r="G6693" s="195">
        <f t="shared" ca="1" si="522"/>
        <v>25.825324532015713</v>
      </c>
      <c r="H6693" s="195">
        <f t="shared" ca="1" si="523"/>
        <v>20.42099166221584</v>
      </c>
      <c r="O6693" s="154"/>
      <c r="P6693" s="154"/>
    </row>
    <row r="6694" spans="3:16" hidden="1" outlineLevel="2">
      <c r="C6694" s="179">
        <v>6670</v>
      </c>
      <c r="D6694" s="195">
        <f t="shared" ca="1" si="524"/>
        <v>-0.22924049674976793</v>
      </c>
      <c r="E6694" s="195">
        <f t="shared" ca="1" si="520"/>
        <v>234.04237698530952</v>
      </c>
      <c r="F6694" s="195">
        <f t="shared" ca="1" si="521"/>
        <v>240.01771584353526</v>
      </c>
      <c r="G6694" s="195">
        <f t="shared" ca="1" si="522"/>
        <v>0</v>
      </c>
      <c r="H6694" s="195">
        <f t="shared" ca="1" si="523"/>
        <v>0</v>
      </c>
      <c r="O6694" s="154"/>
      <c r="P6694" s="154"/>
    </row>
    <row r="6695" spans="3:16" hidden="1" outlineLevel="2">
      <c r="C6695" s="179">
        <v>6671</v>
      </c>
      <c r="D6695" s="195">
        <f t="shared" ca="1" si="524"/>
        <v>0.24715773561821661</v>
      </c>
      <c r="E6695" s="195">
        <f t="shared" ca="1" si="520"/>
        <v>259.86814374685258</v>
      </c>
      <c r="F6695" s="195">
        <f t="shared" ca="1" si="521"/>
        <v>258.9697784393353</v>
      </c>
      <c r="G6695" s="195">
        <f t="shared" ca="1" si="522"/>
        <v>9.8681437468525814</v>
      </c>
      <c r="H6695" s="195">
        <f t="shared" ca="1" si="523"/>
        <v>8.9697784393353004</v>
      </c>
      <c r="O6695" s="154"/>
      <c r="P6695" s="154"/>
    </row>
    <row r="6696" spans="3:16" hidden="1" outlineLevel="2">
      <c r="C6696" s="179">
        <v>6672</v>
      </c>
      <c r="D6696" s="195">
        <f t="shared" ca="1" si="524"/>
        <v>-0.20309126360119087</v>
      </c>
      <c r="E6696" s="195">
        <f t="shared" ca="1" si="520"/>
        <v>235.39091353175877</v>
      </c>
      <c r="F6696" s="195">
        <f t="shared" ca="1" si="521"/>
        <v>241.02104640875783</v>
      </c>
      <c r="G6696" s="195">
        <f t="shared" ca="1" si="522"/>
        <v>0</v>
      </c>
      <c r="H6696" s="195">
        <f t="shared" ca="1" si="523"/>
        <v>0</v>
      </c>
      <c r="O6696" s="154"/>
      <c r="P6696" s="154"/>
    </row>
    <row r="6697" spans="3:16" hidden="1" outlineLevel="2">
      <c r="C6697" s="179">
        <v>6673</v>
      </c>
      <c r="D6697" s="195">
        <f t="shared" ca="1" si="524"/>
        <v>1.193586751999955</v>
      </c>
      <c r="E6697" s="195">
        <f t="shared" ca="1" si="520"/>
        <v>319.93558099755302</v>
      </c>
      <c r="F6697" s="195">
        <f t="shared" ca="1" si="521"/>
        <v>301.17540967913811</v>
      </c>
      <c r="G6697" s="195">
        <f t="shared" ca="1" si="522"/>
        <v>69.935580997553018</v>
      </c>
      <c r="H6697" s="195">
        <f t="shared" ca="1" si="523"/>
        <v>51.175409679138113</v>
      </c>
      <c r="O6697" s="154"/>
      <c r="P6697" s="154"/>
    </row>
    <row r="6698" spans="3:16" hidden="1" outlineLevel="2">
      <c r="C6698" s="179">
        <v>6674</v>
      </c>
      <c r="D6698" s="195">
        <f t="shared" ca="1" si="524"/>
        <v>-0.19548068128722032</v>
      </c>
      <c r="E6698" s="195">
        <f t="shared" ca="1" si="520"/>
        <v>235.7848550978841</v>
      </c>
      <c r="F6698" s="195">
        <f t="shared" ca="1" si="521"/>
        <v>241.31384714015246</v>
      </c>
      <c r="G6698" s="195">
        <f t="shared" ca="1" si="522"/>
        <v>0</v>
      </c>
      <c r="H6698" s="195">
        <f t="shared" ca="1" si="523"/>
        <v>0</v>
      </c>
      <c r="O6698" s="154"/>
      <c r="P6698" s="154"/>
    </row>
    <row r="6699" spans="3:16" hidden="1" outlineLevel="2">
      <c r="C6699" s="179">
        <v>6675</v>
      </c>
      <c r="D6699" s="195">
        <f t="shared" ca="1" si="524"/>
        <v>0.14273613249346398</v>
      </c>
      <c r="E6699" s="195">
        <f t="shared" ca="1" si="520"/>
        <v>253.973847339938</v>
      </c>
      <c r="F6699" s="195">
        <f t="shared" ca="1" si="521"/>
        <v>254.69156117792662</v>
      </c>
      <c r="G6699" s="195">
        <f t="shared" ca="1" si="522"/>
        <v>3.9738473399380041</v>
      </c>
      <c r="H6699" s="195">
        <f t="shared" ca="1" si="523"/>
        <v>4.6915611779266158</v>
      </c>
      <c r="O6699" s="154"/>
      <c r="P6699" s="154"/>
    </row>
    <row r="6700" spans="3:16" hidden="1" outlineLevel="2">
      <c r="C6700" s="179">
        <v>6676</v>
      </c>
      <c r="D6700" s="195">
        <f t="shared" ca="1" si="524"/>
        <v>-0.60002786277645626</v>
      </c>
      <c r="E6700" s="195">
        <f t="shared" ca="1" si="520"/>
        <v>215.73146047413275</v>
      </c>
      <c r="F6700" s="195">
        <f t="shared" ca="1" si="521"/>
        <v>226.23220882250973</v>
      </c>
      <c r="G6700" s="195">
        <f t="shared" ca="1" si="522"/>
        <v>0</v>
      </c>
      <c r="H6700" s="195">
        <f t="shared" ca="1" si="523"/>
        <v>0</v>
      </c>
      <c r="O6700" s="154"/>
      <c r="P6700" s="154"/>
    </row>
    <row r="6701" spans="3:16" hidden="1" outlineLevel="2">
      <c r="C6701" s="179">
        <v>6677</v>
      </c>
      <c r="D6701" s="195">
        <f t="shared" ca="1" si="524"/>
        <v>3.7940419399341882E-2</v>
      </c>
      <c r="E6701" s="195">
        <f t="shared" ca="1" si="520"/>
        <v>248.19284286800615</v>
      </c>
      <c r="F6701" s="195">
        <f t="shared" ca="1" si="521"/>
        <v>250.46907201861634</v>
      </c>
      <c r="G6701" s="195">
        <f t="shared" ca="1" si="522"/>
        <v>0</v>
      </c>
      <c r="H6701" s="195">
        <f t="shared" ca="1" si="523"/>
        <v>0.46907201861634462</v>
      </c>
      <c r="O6701" s="154"/>
      <c r="P6701" s="154"/>
    </row>
    <row r="6702" spans="3:16" hidden="1" outlineLevel="2">
      <c r="C6702" s="179">
        <v>6678</v>
      </c>
      <c r="D6702" s="195">
        <f t="shared" ca="1" si="524"/>
        <v>0.44057822291199278</v>
      </c>
      <c r="E6702" s="195">
        <f t="shared" ca="1" si="520"/>
        <v>271.14992007640973</v>
      </c>
      <c r="F6702" s="195">
        <f t="shared" ca="1" si="521"/>
        <v>267.08508062597014</v>
      </c>
      <c r="G6702" s="195">
        <f t="shared" ca="1" si="522"/>
        <v>21.149920076409728</v>
      </c>
      <c r="H6702" s="195">
        <f t="shared" ca="1" si="523"/>
        <v>17.085080625970136</v>
      </c>
      <c r="O6702" s="154"/>
      <c r="P6702" s="154"/>
    </row>
    <row r="6703" spans="3:16" hidden="1" outlineLevel="2">
      <c r="C6703" s="179">
        <v>6679</v>
      </c>
      <c r="D6703" s="195">
        <f t="shared" ca="1" si="524"/>
        <v>0.58866255363218423</v>
      </c>
      <c r="E6703" s="195">
        <f t="shared" ca="1" si="520"/>
        <v>280.11726785218906</v>
      </c>
      <c r="F6703" s="195">
        <f t="shared" ca="1" si="521"/>
        <v>273.46968888999555</v>
      </c>
      <c r="G6703" s="195">
        <f t="shared" ca="1" si="522"/>
        <v>30.117267852189059</v>
      </c>
      <c r="H6703" s="195">
        <f t="shared" ca="1" si="523"/>
        <v>23.469688889995552</v>
      </c>
      <c r="O6703" s="154"/>
      <c r="P6703" s="154"/>
    </row>
    <row r="6704" spans="3:16" hidden="1" outlineLevel="2">
      <c r="C6704" s="179">
        <v>6680</v>
      </c>
      <c r="D6704" s="195">
        <f t="shared" ca="1" si="524"/>
        <v>0.25291846721915801</v>
      </c>
      <c r="E6704" s="195">
        <f t="shared" ca="1" si="520"/>
        <v>260.19727311171886</v>
      </c>
      <c r="F6704" s="195">
        <f t="shared" ca="1" si="521"/>
        <v>259.20787983259726</v>
      </c>
      <c r="G6704" s="195">
        <f t="shared" ca="1" si="522"/>
        <v>10.197273111718857</v>
      </c>
      <c r="H6704" s="195">
        <f t="shared" ca="1" si="523"/>
        <v>9.2078798325972571</v>
      </c>
      <c r="O6704" s="154"/>
      <c r="P6704" s="154"/>
    </row>
    <row r="6705" spans="3:16" hidden="1" outlineLevel="2">
      <c r="C6705" s="179">
        <v>6681</v>
      </c>
      <c r="D6705" s="195">
        <f t="shared" ca="1" si="524"/>
        <v>1.2924855884089834</v>
      </c>
      <c r="E6705" s="195">
        <f t="shared" ca="1" si="520"/>
        <v>326.96374464514236</v>
      </c>
      <c r="F6705" s="195">
        <f t="shared" ca="1" si="521"/>
        <v>305.9647619781133</v>
      </c>
      <c r="G6705" s="195">
        <f t="shared" ca="1" si="522"/>
        <v>76.963744645142356</v>
      </c>
      <c r="H6705" s="195">
        <f t="shared" ca="1" si="523"/>
        <v>55.964761978113302</v>
      </c>
      <c r="O6705" s="154"/>
      <c r="P6705" s="154"/>
    </row>
    <row r="6706" spans="3:16" hidden="1" outlineLevel="2">
      <c r="C6706" s="179">
        <v>6682</v>
      </c>
      <c r="D6706" s="195">
        <f t="shared" ca="1" si="524"/>
        <v>-0.93493515858344856</v>
      </c>
      <c r="E6706" s="195">
        <f t="shared" ca="1" si="520"/>
        <v>200.42698353100852</v>
      </c>
      <c r="F6706" s="195">
        <f t="shared" ca="1" si="521"/>
        <v>214.46252429634572</v>
      </c>
      <c r="G6706" s="195">
        <f t="shared" ca="1" si="522"/>
        <v>0</v>
      </c>
      <c r="H6706" s="195">
        <f t="shared" ca="1" si="523"/>
        <v>0</v>
      </c>
      <c r="O6706" s="154"/>
      <c r="P6706" s="154"/>
    </row>
    <row r="6707" spans="3:16" hidden="1" outlineLevel="2">
      <c r="C6707" s="179">
        <v>6683</v>
      </c>
      <c r="D6707" s="195">
        <f t="shared" ca="1" si="524"/>
        <v>0.34569339526567999</v>
      </c>
      <c r="E6707" s="195">
        <f t="shared" ca="1" si="520"/>
        <v>265.5555889305615</v>
      </c>
      <c r="F6707" s="195">
        <f t="shared" ca="1" si="521"/>
        <v>263.07272624637784</v>
      </c>
      <c r="G6707" s="195">
        <f t="shared" ca="1" si="522"/>
        <v>15.555588930561498</v>
      </c>
      <c r="H6707" s="195">
        <f t="shared" ca="1" si="523"/>
        <v>13.07272624637784</v>
      </c>
      <c r="O6707" s="154"/>
      <c r="P6707" s="154"/>
    </row>
    <row r="6708" spans="3:16" hidden="1" outlineLevel="2">
      <c r="C6708" s="179">
        <v>6684</v>
      </c>
      <c r="D6708" s="195">
        <f t="shared" ca="1" si="524"/>
        <v>1.4314939914347011</v>
      </c>
      <c r="E6708" s="195">
        <f t="shared" ca="1" si="520"/>
        <v>337.10404417280245</v>
      </c>
      <c r="F6708" s="195">
        <f t="shared" ca="1" si="521"/>
        <v>312.8255244959642</v>
      </c>
      <c r="G6708" s="195">
        <f t="shared" ca="1" si="522"/>
        <v>87.104044172802446</v>
      </c>
      <c r="H6708" s="195">
        <f t="shared" ca="1" si="523"/>
        <v>62.825524495964203</v>
      </c>
      <c r="O6708" s="154"/>
      <c r="P6708" s="154"/>
    </row>
    <row r="6709" spans="3:16" hidden="1" outlineLevel="2">
      <c r="C6709" s="179">
        <v>6685</v>
      </c>
      <c r="D6709" s="195">
        <f t="shared" ca="1" si="524"/>
        <v>0.83209628070429553</v>
      </c>
      <c r="E6709" s="195">
        <f t="shared" ca="1" si="520"/>
        <v>295.50759486598059</v>
      </c>
      <c r="F6709" s="195">
        <f t="shared" ca="1" si="521"/>
        <v>284.29862149595851</v>
      </c>
      <c r="G6709" s="195">
        <f t="shared" ca="1" si="522"/>
        <v>45.507594865980593</v>
      </c>
      <c r="H6709" s="195">
        <f t="shared" ca="1" si="523"/>
        <v>34.298621495958514</v>
      </c>
      <c r="O6709" s="154"/>
      <c r="P6709" s="154"/>
    </row>
    <row r="6710" spans="3:16" hidden="1" outlineLevel="2">
      <c r="C6710" s="179">
        <v>6686</v>
      </c>
      <c r="D6710" s="195">
        <f t="shared" ca="1" si="524"/>
        <v>-2.2725632569235579</v>
      </c>
      <c r="E6710" s="195">
        <f t="shared" ca="1" si="520"/>
        <v>149.38877403730189</v>
      </c>
      <c r="F6710" s="195">
        <f t="shared" ca="1" si="521"/>
        <v>173.25188293523411</v>
      </c>
      <c r="G6710" s="195">
        <f t="shared" ca="1" si="522"/>
        <v>0</v>
      </c>
      <c r="H6710" s="195">
        <f t="shared" ca="1" si="523"/>
        <v>0</v>
      </c>
      <c r="O6710" s="154"/>
      <c r="P6710" s="154"/>
    </row>
    <row r="6711" spans="3:16" hidden="1" outlineLevel="2">
      <c r="C6711" s="179">
        <v>6687</v>
      </c>
      <c r="D6711" s="195">
        <f t="shared" ca="1" si="524"/>
        <v>7.6610001826054791E-2</v>
      </c>
      <c r="E6711" s="195">
        <f t="shared" ca="1" si="520"/>
        <v>250.31055079437957</v>
      </c>
      <c r="F6711" s="195">
        <f t="shared" ca="1" si="521"/>
        <v>252.01895698880372</v>
      </c>
      <c r="G6711" s="195">
        <f t="shared" ca="1" si="522"/>
        <v>0.31055079437956579</v>
      </c>
      <c r="H6711" s="195">
        <f t="shared" ca="1" si="523"/>
        <v>2.0189569888037227</v>
      </c>
      <c r="O6711" s="154"/>
      <c r="P6711" s="154"/>
    </row>
    <row r="6712" spans="3:16" hidden="1" outlineLevel="2">
      <c r="C6712" s="179">
        <v>6688</v>
      </c>
      <c r="D6712" s="195">
        <f t="shared" ca="1" si="524"/>
        <v>0.49270035983562699</v>
      </c>
      <c r="E6712" s="195">
        <f t="shared" ca="1" si="520"/>
        <v>274.27299150245716</v>
      </c>
      <c r="F6712" s="195">
        <f t="shared" ca="1" si="521"/>
        <v>269.31512903867781</v>
      </c>
      <c r="G6712" s="195">
        <f t="shared" ca="1" si="522"/>
        <v>24.27299150245716</v>
      </c>
      <c r="H6712" s="195">
        <f t="shared" ca="1" si="523"/>
        <v>19.31512903867781</v>
      </c>
      <c r="O6712" s="154"/>
      <c r="P6712" s="154"/>
    </row>
    <row r="6713" spans="3:16" hidden="1" outlineLevel="2">
      <c r="C6713" s="179">
        <v>6689</v>
      </c>
      <c r="D6713" s="195">
        <f t="shared" ca="1" si="524"/>
        <v>-0.9255303896073902</v>
      </c>
      <c r="E6713" s="195">
        <f t="shared" ca="1" si="520"/>
        <v>200.84156909504586</v>
      </c>
      <c r="F6713" s="195">
        <f t="shared" ca="1" si="521"/>
        <v>214.78452810882607</v>
      </c>
      <c r="G6713" s="195">
        <f t="shared" ca="1" si="522"/>
        <v>0</v>
      </c>
      <c r="H6713" s="195">
        <f t="shared" ca="1" si="523"/>
        <v>0</v>
      </c>
      <c r="O6713" s="154"/>
      <c r="P6713" s="154"/>
    </row>
    <row r="6714" spans="3:16" hidden="1" outlineLevel="2">
      <c r="C6714" s="179">
        <v>6690</v>
      </c>
      <c r="D6714" s="195">
        <f t="shared" ca="1" si="524"/>
        <v>-1.0199185084403704</v>
      </c>
      <c r="E6714" s="195">
        <f t="shared" ca="1" si="520"/>
        <v>196.71929876314928</v>
      </c>
      <c r="F6714" s="195">
        <f t="shared" ca="1" si="521"/>
        <v>211.57463648437712</v>
      </c>
      <c r="G6714" s="195">
        <f t="shared" ca="1" si="522"/>
        <v>0</v>
      </c>
      <c r="H6714" s="195">
        <f t="shared" ca="1" si="523"/>
        <v>0</v>
      </c>
      <c r="O6714" s="154"/>
      <c r="P6714" s="154"/>
    </row>
    <row r="6715" spans="3:16" hidden="1" outlineLevel="2">
      <c r="C6715" s="179">
        <v>6691</v>
      </c>
      <c r="D6715" s="195">
        <f t="shared" ca="1" si="524"/>
        <v>0.19590885237123326</v>
      </c>
      <c r="E6715" s="195">
        <f t="shared" ca="1" si="520"/>
        <v>256.95839362011213</v>
      </c>
      <c r="F6715" s="195">
        <f t="shared" ca="1" si="521"/>
        <v>256.86117443078388</v>
      </c>
      <c r="G6715" s="195">
        <f t="shared" ca="1" si="522"/>
        <v>6.9583936201121332</v>
      </c>
      <c r="H6715" s="195">
        <f t="shared" ca="1" si="523"/>
        <v>6.8611744307838762</v>
      </c>
      <c r="O6715" s="154"/>
      <c r="P6715" s="154"/>
    </row>
    <row r="6716" spans="3:16" hidden="1" outlineLevel="2">
      <c r="C6716" s="179">
        <v>6692</v>
      </c>
      <c r="D6716" s="195">
        <f t="shared" ca="1" si="524"/>
        <v>-2.7686103074362745</v>
      </c>
      <c r="E6716" s="195">
        <f t="shared" ca="1" si="520"/>
        <v>133.96288851315123</v>
      </c>
      <c r="F6716" s="195">
        <f t="shared" ca="1" si="521"/>
        <v>160.07034041612479</v>
      </c>
      <c r="G6716" s="195">
        <f t="shared" ca="1" si="522"/>
        <v>0</v>
      </c>
      <c r="H6716" s="195">
        <f t="shared" ca="1" si="523"/>
        <v>0</v>
      </c>
      <c r="O6716" s="154"/>
      <c r="P6716" s="154"/>
    </row>
    <row r="6717" spans="3:16" hidden="1" outlineLevel="2">
      <c r="C6717" s="179">
        <v>6693</v>
      </c>
      <c r="D6717" s="195">
        <f t="shared" ca="1" si="524"/>
        <v>1.3666992812184007</v>
      </c>
      <c r="E6717" s="195">
        <f t="shared" ca="1" si="520"/>
        <v>332.33889113752508</v>
      </c>
      <c r="F6717" s="195">
        <f t="shared" ca="1" si="521"/>
        <v>309.6086452928252</v>
      </c>
      <c r="G6717" s="195">
        <f t="shared" ca="1" si="522"/>
        <v>82.338891137525081</v>
      </c>
      <c r="H6717" s="195">
        <f t="shared" ca="1" si="523"/>
        <v>59.608645292825202</v>
      </c>
      <c r="O6717" s="154"/>
      <c r="P6717" s="154"/>
    </row>
    <row r="6718" spans="3:16" hidden="1" outlineLevel="2">
      <c r="C6718" s="179">
        <v>6694</v>
      </c>
      <c r="D6718" s="195">
        <f t="shared" ca="1" si="524"/>
        <v>0.39850985088523916</v>
      </c>
      <c r="E6718" s="195">
        <f t="shared" ca="1" si="520"/>
        <v>268.65520649259696</v>
      </c>
      <c r="F6718" s="195">
        <f t="shared" ca="1" si="521"/>
        <v>265.29865681610437</v>
      </c>
      <c r="G6718" s="195">
        <f t="shared" ca="1" si="522"/>
        <v>18.65520649259696</v>
      </c>
      <c r="H6718" s="195">
        <f t="shared" ca="1" si="523"/>
        <v>15.298656816104369</v>
      </c>
      <c r="O6718" s="154"/>
      <c r="P6718" s="154"/>
    </row>
    <row r="6719" spans="3:16" hidden="1" outlineLevel="2">
      <c r="C6719" s="179">
        <v>6695</v>
      </c>
      <c r="D6719" s="195">
        <f t="shared" ca="1" si="524"/>
        <v>0.64800485874411218</v>
      </c>
      <c r="E6719" s="195">
        <f t="shared" ca="1" si="520"/>
        <v>283.7934726648059</v>
      </c>
      <c r="F6719" s="195">
        <f t="shared" ca="1" si="521"/>
        <v>276.07084574922715</v>
      </c>
      <c r="G6719" s="195">
        <f t="shared" ca="1" si="522"/>
        <v>33.793472664805904</v>
      </c>
      <c r="H6719" s="195">
        <f t="shared" ca="1" si="523"/>
        <v>26.070845749227146</v>
      </c>
      <c r="O6719" s="154"/>
      <c r="P6719" s="154"/>
    </row>
    <row r="6720" spans="3:16" hidden="1" outlineLevel="2">
      <c r="C6720" s="179">
        <v>6696</v>
      </c>
      <c r="D6720" s="195">
        <f t="shared" ca="1" si="524"/>
        <v>1.0690026313774506</v>
      </c>
      <c r="E6720" s="195">
        <f t="shared" ca="1" si="520"/>
        <v>311.29673224689151</v>
      </c>
      <c r="F6720" s="195">
        <f t="shared" ca="1" si="521"/>
        <v>295.24875979412195</v>
      </c>
      <c r="G6720" s="195">
        <f t="shared" ca="1" si="522"/>
        <v>61.296732246891509</v>
      </c>
      <c r="H6720" s="195">
        <f t="shared" ca="1" si="523"/>
        <v>45.248759794121952</v>
      </c>
      <c r="O6720" s="154"/>
      <c r="P6720" s="154"/>
    </row>
    <row r="6721" spans="3:16" hidden="1" outlineLevel="2">
      <c r="C6721" s="179">
        <v>6697</v>
      </c>
      <c r="D6721" s="195">
        <f t="shared" ca="1" si="524"/>
        <v>-1.6580809594239381</v>
      </c>
      <c r="E6721" s="195">
        <f t="shared" ca="1" si="520"/>
        <v>170.98289645916904</v>
      </c>
      <c r="F6721" s="195">
        <f t="shared" ca="1" si="521"/>
        <v>191.09550871361031</v>
      </c>
      <c r="G6721" s="195">
        <f t="shared" ca="1" si="522"/>
        <v>0</v>
      </c>
      <c r="H6721" s="195">
        <f t="shared" ca="1" si="523"/>
        <v>0</v>
      </c>
      <c r="O6721" s="154"/>
      <c r="P6721" s="154"/>
    </row>
    <row r="6722" spans="3:16" hidden="1" outlineLevel="2">
      <c r="C6722" s="179">
        <v>6698</v>
      </c>
      <c r="D6722" s="195">
        <f t="shared" ca="1" si="524"/>
        <v>-6.9558189141948196E-2</v>
      </c>
      <c r="E6722" s="195">
        <f t="shared" ca="1" si="520"/>
        <v>242.39943065012315</v>
      </c>
      <c r="F6722" s="195">
        <f t="shared" ca="1" si="521"/>
        <v>246.21040138067198</v>
      </c>
      <c r="G6722" s="195">
        <f t="shared" ca="1" si="522"/>
        <v>0</v>
      </c>
      <c r="H6722" s="195">
        <f t="shared" ca="1" si="523"/>
        <v>0</v>
      </c>
      <c r="O6722" s="154"/>
      <c r="P6722" s="154"/>
    </row>
    <row r="6723" spans="3:16" hidden="1" outlineLevel="2">
      <c r="C6723" s="179">
        <v>6699</v>
      </c>
      <c r="D6723" s="195">
        <f t="shared" ca="1" si="524"/>
        <v>1.7255993380177217</v>
      </c>
      <c r="E6723" s="195">
        <f t="shared" ca="1" si="520"/>
        <v>359.60678762847323</v>
      </c>
      <c r="F6723" s="195">
        <f t="shared" ca="1" si="521"/>
        <v>327.85239915189396</v>
      </c>
      <c r="G6723" s="195">
        <f t="shared" ca="1" si="522"/>
        <v>109.60678762847323</v>
      </c>
      <c r="H6723" s="195">
        <f t="shared" ca="1" si="523"/>
        <v>77.852399151893962</v>
      </c>
      <c r="O6723" s="154"/>
      <c r="P6723" s="154"/>
    </row>
    <row r="6724" spans="3:16" hidden="1" outlineLevel="2">
      <c r="C6724" s="179">
        <v>6700</v>
      </c>
      <c r="D6724" s="195">
        <f t="shared" ca="1" si="524"/>
        <v>1.9600629329673349</v>
      </c>
      <c r="E6724" s="195">
        <f t="shared" ca="1" si="520"/>
        <v>378.6175179984869</v>
      </c>
      <c r="F6724" s="195">
        <f t="shared" ca="1" si="521"/>
        <v>340.34741420074317</v>
      </c>
      <c r="G6724" s="195">
        <f t="shared" ca="1" si="522"/>
        <v>128.6175179984869</v>
      </c>
      <c r="H6724" s="195">
        <f t="shared" ca="1" si="523"/>
        <v>90.347414200743174</v>
      </c>
      <c r="O6724" s="154"/>
      <c r="P6724" s="154"/>
    </row>
    <row r="6725" spans="3:16" hidden="1" outlineLevel="2">
      <c r="C6725" s="179">
        <v>6701</v>
      </c>
      <c r="D6725" s="195">
        <f t="shared" ca="1" si="524"/>
        <v>-0.47004120024283791</v>
      </c>
      <c r="E6725" s="195">
        <f t="shared" ca="1" si="520"/>
        <v>221.9816020446892</v>
      </c>
      <c r="F6725" s="195">
        <f t="shared" ca="1" si="521"/>
        <v>230.97243987187912</v>
      </c>
      <c r="G6725" s="195">
        <f t="shared" ca="1" si="522"/>
        <v>0</v>
      </c>
      <c r="H6725" s="195">
        <f t="shared" ca="1" si="523"/>
        <v>0</v>
      </c>
      <c r="O6725" s="154"/>
      <c r="P6725" s="154"/>
    </row>
    <row r="6726" spans="3:16" hidden="1" outlineLevel="2">
      <c r="C6726" s="179">
        <v>6702</v>
      </c>
      <c r="D6726" s="195">
        <f t="shared" ca="1" si="524"/>
        <v>-1.813066038242426</v>
      </c>
      <c r="E6726" s="195">
        <f t="shared" ca="1" si="520"/>
        <v>165.2584938568524</v>
      </c>
      <c r="F6726" s="195">
        <f t="shared" ca="1" si="521"/>
        <v>186.42871896308617</v>
      </c>
      <c r="G6726" s="195">
        <f t="shared" ca="1" si="522"/>
        <v>0</v>
      </c>
      <c r="H6726" s="195">
        <f t="shared" ca="1" si="523"/>
        <v>0</v>
      </c>
      <c r="O6726" s="154"/>
      <c r="P6726" s="154"/>
    </row>
    <row r="6727" spans="3:16" hidden="1" outlineLevel="2">
      <c r="C6727" s="179">
        <v>6703</v>
      </c>
      <c r="D6727" s="195">
        <f t="shared" ca="1" si="524"/>
        <v>0.89479683916997144</v>
      </c>
      <c r="E6727" s="195">
        <f t="shared" ca="1" si="520"/>
        <v>299.60676594569458</v>
      </c>
      <c r="F6727" s="195">
        <f t="shared" ca="1" si="521"/>
        <v>287.15657802449118</v>
      </c>
      <c r="G6727" s="195">
        <f t="shared" ca="1" si="522"/>
        <v>49.606765945694576</v>
      </c>
      <c r="H6727" s="195">
        <f t="shared" ca="1" si="523"/>
        <v>37.156578024491182</v>
      </c>
      <c r="O6727" s="154"/>
      <c r="P6727" s="154"/>
    </row>
    <row r="6728" spans="3:16" hidden="1" outlineLevel="2">
      <c r="C6728" s="179">
        <v>6704</v>
      </c>
      <c r="D6728" s="195">
        <f t="shared" ca="1" si="524"/>
        <v>-0.40402297431395623</v>
      </c>
      <c r="E6728" s="195">
        <f t="shared" ca="1" si="520"/>
        <v>225.22496446156444</v>
      </c>
      <c r="F6728" s="195">
        <f t="shared" ca="1" si="521"/>
        <v>233.41783245766339</v>
      </c>
      <c r="G6728" s="195">
        <f t="shared" ca="1" si="522"/>
        <v>0</v>
      </c>
      <c r="H6728" s="195">
        <f t="shared" ca="1" si="523"/>
        <v>0</v>
      </c>
      <c r="O6728" s="154"/>
      <c r="P6728" s="154"/>
    </row>
    <row r="6729" spans="3:16" hidden="1" outlineLevel="2">
      <c r="C6729" s="179">
        <v>6705</v>
      </c>
      <c r="D6729" s="195">
        <f t="shared" ca="1" si="524"/>
        <v>-0.37873556225262134</v>
      </c>
      <c r="E6729" s="195">
        <f t="shared" ca="1" si="520"/>
        <v>226.4798063826124</v>
      </c>
      <c r="F6729" s="195">
        <f t="shared" ca="1" si="521"/>
        <v>234.3613507612628</v>
      </c>
      <c r="G6729" s="195">
        <f t="shared" ca="1" si="522"/>
        <v>0</v>
      </c>
      <c r="H6729" s="195">
        <f t="shared" ca="1" si="523"/>
        <v>0</v>
      </c>
      <c r="O6729" s="154"/>
      <c r="P6729" s="154"/>
    </row>
    <row r="6730" spans="3:16" hidden="1" outlineLevel="2">
      <c r="C6730" s="179">
        <v>6706</v>
      </c>
      <c r="D6730" s="195">
        <f t="shared" ca="1" si="524"/>
        <v>0.91782673047577679</v>
      </c>
      <c r="E6730" s="195">
        <f t="shared" ca="1" si="520"/>
        <v>301.12662672586822</v>
      </c>
      <c r="F6730" s="195">
        <f t="shared" ca="1" si="521"/>
        <v>288.2135033804372</v>
      </c>
      <c r="G6730" s="195">
        <f t="shared" ca="1" si="522"/>
        <v>51.126626725868221</v>
      </c>
      <c r="H6730" s="195">
        <f t="shared" ca="1" si="523"/>
        <v>38.213503380437203</v>
      </c>
      <c r="O6730" s="154"/>
      <c r="P6730" s="154"/>
    </row>
    <row r="6731" spans="3:16" hidden="1" outlineLevel="2">
      <c r="C6731" s="179">
        <v>6707</v>
      </c>
      <c r="D6731" s="195">
        <f t="shared" ca="1" si="524"/>
        <v>0.33397152146156545</v>
      </c>
      <c r="E6731" s="195">
        <f t="shared" ca="1" si="520"/>
        <v>264.87253590695929</v>
      </c>
      <c r="F6731" s="195">
        <f t="shared" ca="1" si="521"/>
        <v>262.58125002486338</v>
      </c>
      <c r="G6731" s="195">
        <f t="shared" ca="1" si="522"/>
        <v>14.872535906959286</v>
      </c>
      <c r="H6731" s="195">
        <f t="shared" ca="1" si="523"/>
        <v>12.58125002486338</v>
      </c>
      <c r="O6731" s="154"/>
      <c r="P6731" s="154"/>
    </row>
    <row r="6732" spans="3:16" hidden="1" outlineLevel="2">
      <c r="C6732" s="179">
        <v>6708</v>
      </c>
      <c r="D6732" s="195">
        <f t="shared" ca="1" si="524"/>
        <v>-1.6903251848618035</v>
      </c>
      <c r="E6732" s="195">
        <f t="shared" ca="1" si="520"/>
        <v>169.77583828190851</v>
      </c>
      <c r="F6732" s="195">
        <f t="shared" ca="1" si="521"/>
        <v>190.11506746543017</v>
      </c>
      <c r="G6732" s="195">
        <f t="shared" ca="1" si="522"/>
        <v>0</v>
      </c>
      <c r="H6732" s="195">
        <f t="shared" ca="1" si="523"/>
        <v>0</v>
      </c>
      <c r="O6732" s="154"/>
      <c r="P6732" s="154"/>
    </row>
    <row r="6733" spans="3:16" hidden="1" outlineLevel="2">
      <c r="C6733" s="179">
        <v>6709</v>
      </c>
      <c r="D6733" s="195">
        <f t="shared" ca="1" si="524"/>
        <v>0.51975346187613236</v>
      </c>
      <c r="E6733" s="195">
        <f t="shared" ca="1" si="520"/>
        <v>275.90812246886111</v>
      </c>
      <c r="F6733" s="195">
        <f t="shared" ca="1" si="521"/>
        <v>270.47992791136772</v>
      </c>
      <c r="G6733" s="195">
        <f t="shared" ca="1" si="522"/>
        <v>25.908122468861109</v>
      </c>
      <c r="H6733" s="195">
        <f t="shared" ca="1" si="523"/>
        <v>20.479927911367724</v>
      </c>
      <c r="O6733" s="154"/>
      <c r="P6733" s="154"/>
    </row>
    <row r="6734" spans="3:16" hidden="1" outlineLevel="2">
      <c r="C6734" s="179">
        <v>6710</v>
      </c>
      <c r="D6734" s="195">
        <f t="shared" ca="1" si="524"/>
        <v>-0.69789209896611504</v>
      </c>
      <c r="E6734" s="195">
        <f t="shared" ca="1" si="520"/>
        <v>211.14225225392681</v>
      </c>
      <c r="F6734" s="195">
        <f t="shared" ca="1" si="521"/>
        <v>222.72769010959027</v>
      </c>
      <c r="G6734" s="195">
        <f t="shared" ca="1" si="522"/>
        <v>0</v>
      </c>
      <c r="H6734" s="195">
        <f t="shared" ca="1" si="523"/>
        <v>0</v>
      </c>
      <c r="O6734" s="154"/>
      <c r="P6734" s="154"/>
    </row>
    <row r="6735" spans="3:16" hidden="1" outlineLevel="2">
      <c r="C6735" s="179">
        <v>6711</v>
      </c>
      <c r="D6735" s="195">
        <f t="shared" ca="1" si="524"/>
        <v>0.61589927983959047</v>
      </c>
      <c r="E6735" s="195">
        <f t="shared" ca="1" si="520"/>
        <v>281.79860955796585</v>
      </c>
      <c r="F6735" s="195">
        <f t="shared" ca="1" si="521"/>
        <v>274.66050194513588</v>
      </c>
      <c r="G6735" s="195">
        <f t="shared" ca="1" si="522"/>
        <v>31.798609557965847</v>
      </c>
      <c r="H6735" s="195">
        <f t="shared" ca="1" si="523"/>
        <v>24.660501945135877</v>
      </c>
      <c r="O6735" s="154"/>
      <c r="P6735" s="154"/>
    </row>
    <row r="6736" spans="3:16" hidden="1" outlineLevel="2">
      <c r="C6736" s="179">
        <v>6712</v>
      </c>
      <c r="D6736" s="195">
        <f t="shared" ca="1" si="524"/>
        <v>1.2809761293632798</v>
      </c>
      <c r="E6736" s="195">
        <f t="shared" ca="1" si="520"/>
        <v>326.13796044126036</v>
      </c>
      <c r="F6736" s="195">
        <f t="shared" ca="1" si="521"/>
        <v>305.40350297153969</v>
      </c>
      <c r="G6736" s="195">
        <f t="shared" ca="1" si="522"/>
        <v>76.137960441260361</v>
      </c>
      <c r="H6736" s="195">
        <f t="shared" ca="1" si="523"/>
        <v>55.403502971539694</v>
      </c>
      <c r="O6736" s="154"/>
      <c r="P6736" s="154"/>
    </row>
    <row r="6737" spans="3:16" hidden="1" outlineLevel="2">
      <c r="C6737" s="179">
        <v>6713</v>
      </c>
      <c r="D6737" s="195">
        <f t="shared" ca="1" si="524"/>
        <v>0.94215502412414676</v>
      </c>
      <c r="E6737" s="195">
        <f t="shared" ca="1" si="520"/>
        <v>302.74055084894098</v>
      </c>
      <c r="F6737" s="195">
        <f t="shared" ca="1" si="521"/>
        <v>289.33424277865345</v>
      </c>
      <c r="G6737" s="195">
        <f t="shared" ca="1" si="522"/>
        <v>52.740550848940984</v>
      </c>
      <c r="H6737" s="195">
        <f t="shared" ca="1" si="523"/>
        <v>39.334242778653447</v>
      </c>
      <c r="O6737" s="154"/>
      <c r="P6737" s="154"/>
    </row>
    <row r="6738" spans="3:16" hidden="1" outlineLevel="2">
      <c r="C6738" s="179">
        <v>6714</v>
      </c>
      <c r="D6738" s="195">
        <f t="shared" ca="1" si="524"/>
        <v>1.6760807502300585</v>
      </c>
      <c r="E6738" s="195">
        <f t="shared" ca="1" si="520"/>
        <v>355.7154691384215</v>
      </c>
      <c r="F6738" s="195">
        <f t="shared" ca="1" si="521"/>
        <v>325.27270623120154</v>
      </c>
      <c r="G6738" s="195">
        <f t="shared" ca="1" si="522"/>
        <v>105.7154691384215</v>
      </c>
      <c r="H6738" s="195">
        <f t="shared" ca="1" si="523"/>
        <v>75.272706231201539</v>
      </c>
      <c r="O6738" s="154"/>
      <c r="P6738" s="154"/>
    </row>
    <row r="6739" spans="3:16" hidden="1" outlineLevel="2">
      <c r="C6739" s="179">
        <v>6715</v>
      </c>
      <c r="D6739" s="195">
        <f t="shared" ca="1" si="524"/>
        <v>1.6356834413264819E-2</v>
      </c>
      <c r="E6739" s="195">
        <f t="shared" ca="1" si="520"/>
        <v>247.01863619531159</v>
      </c>
      <c r="F6739" s="195">
        <f t="shared" ca="1" si="521"/>
        <v>249.60814593822724</v>
      </c>
      <c r="G6739" s="195">
        <f t="shared" ca="1" si="522"/>
        <v>0</v>
      </c>
      <c r="H6739" s="195">
        <f t="shared" ca="1" si="523"/>
        <v>0</v>
      </c>
      <c r="O6739" s="154"/>
      <c r="P6739" s="154"/>
    </row>
    <row r="6740" spans="3:16" hidden="1" outlineLevel="2">
      <c r="C6740" s="179">
        <v>6716</v>
      </c>
      <c r="D6740" s="195">
        <f t="shared" ca="1" si="524"/>
        <v>-2.3728671038825575</v>
      </c>
      <c r="E6740" s="195">
        <f t="shared" ca="1" si="520"/>
        <v>146.13250823422109</v>
      </c>
      <c r="F6740" s="195">
        <f t="shared" ca="1" si="521"/>
        <v>170.50170241245124</v>
      </c>
      <c r="G6740" s="195">
        <f t="shared" ca="1" si="522"/>
        <v>0</v>
      </c>
      <c r="H6740" s="195">
        <f t="shared" ca="1" si="523"/>
        <v>0</v>
      </c>
      <c r="O6740" s="154"/>
      <c r="P6740" s="154"/>
    </row>
    <row r="6741" spans="3:16" hidden="1" outlineLevel="2">
      <c r="C6741" s="179">
        <v>6717</v>
      </c>
      <c r="D6741" s="195">
        <f t="shared" ca="1" si="524"/>
        <v>-0.22010465982405494</v>
      </c>
      <c r="E6741" s="195">
        <f t="shared" ca="1" si="520"/>
        <v>234.51263895387737</v>
      </c>
      <c r="F6741" s="195">
        <f t="shared" ca="1" si="521"/>
        <v>240.36777689051064</v>
      </c>
      <c r="G6741" s="195">
        <f t="shared" ca="1" si="522"/>
        <v>0</v>
      </c>
      <c r="H6741" s="195">
        <f t="shared" ca="1" si="523"/>
        <v>0</v>
      </c>
      <c r="O6741" s="154"/>
      <c r="P6741" s="154"/>
    </row>
    <row r="6742" spans="3:16" hidden="1" outlineLevel="2">
      <c r="C6742" s="179">
        <v>6718</v>
      </c>
      <c r="D6742" s="195">
        <f t="shared" ca="1" si="524"/>
        <v>5.4366893456512723E-2</v>
      </c>
      <c r="E6742" s="195">
        <f t="shared" ca="1" si="520"/>
        <v>249.09022750046256</v>
      </c>
      <c r="F6742" s="195">
        <f t="shared" ca="1" si="521"/>
        <v>251.12628063624112</v>
      </c>
      <c r="G6742" s="195">
        <f t="shared" ca="1" si="522"/>
        <v>0</v>
      </c>
      <c r="H6742" s="195">
        <f t="shared" ca="1" si="523"/>
        <v>1.1262806362411197</v>
      </c>
      <c r="O6742" s="154"/>
      <c r="P6742" s="154"/>
    </row>
    <row r="6743" spans="3:16" hidden="1" outlineLevel="2">
      <c r="C6743" s="179">
        <v>6719</v>
      </c>
      <c r="D6743" s="195">
        <f t="shared" ca="1" si="524"/>
        <v>1.8776134492260077</v>
      </c>
      <c r="E6743" s="195">
        <f t="shared" ca="1" si="520"/>
        <v>371.82044501678814</v>
      </c>
      <c r="F6743" s="195">
        <f t="shared" ca="1" si="521"/>
        <v>335.90014893484437</v>
      </c>
      <c r="G6743" s="195">
        <f t="shared" ca="1" si="522"/>
        <v>121.82044501678814</v>
      </c>
      <c r="H6743" s="195">
        <f t="shared" ca="1" si="523"/>
        <v>85.900148934844367</v>
      </c>
      <c r="O6743" s="154"/>
      <c r="P6743" s="154"/>
    </row>
    <row r="6744" spans="3:16" hidden="1" outlineLevel="2">
      <c r="C6744" s="179">
        <v>6720</v>
      </c>
      <c r="D6744" s="195">
        <f t="shared" ca="1" si="524"/>
        <v>8.291219648478948E-2</v>
      </c>
      <c r="E6744" s="195">
        <f t="shared" ca="1" si="520"/>
        <v>250.65739365100922</v>
      </c>
      <c r="F6744" s="195">
        <f t="shared" ca="1" si="521"/>
        <v>252.27245758963852</v>
      </c>
      <c r="G6744" s="195">
        <f t="shared" ca="1" si="522"/>
        <v>0.65739365100921532</v>
      </c>
      <c r="H6744" s="195">
        <f t="shared" ca="1" si="523"/>
        <v>2.2724575896385204</v>
      </c>
      <c r="O6744" s="154"/>
      <c r="P6744" s="154"/>
    </row>
    <row r="6745" spans="3:16" hidden="1" outlineLevel="2">
      <c r="C6745" s="179">
        <v>6721</v>
      </c>
      <c r="D6745" s="195">
        <f t="shared" ca="1" si="524"/>
        <v>0.64698179882126472</v>
      </c>
      <c r="E6745" s="195">
        <f t="shared" ref="E6745:E6808" ca="1" si="525">$H$9 * EXP(($H$17 - $H$18 - ($H$11^2)/2)*$H$14 + $H$11*SQRT($H$14)*D6745)</f>
        <v>283.72968807996034</v>
      </c>
      <c r="F6745" s="195">
        <f t="shared" ref="F6745:F6808" ca="1" si="526">$H$9 * EXP(($H$17 - $H$18 - ($H$12^2)/2)*$H$14 + $H$12*SQRT($H$14)*D6745)</f>
        <v>276.02579294625099</v>
      </c>
      <c r="G6745" s="195">
        <f t="shared" ref="G6745:G6808" ca="1" si="527">MAX(E6745-$H$16, 0)</f>
        <v>33.72968807996034</v>
      </c>
      <c r="H6745" s="195">
        <f t="shared" ref="H6745:H6808" ca="1" si="528">MAX(F6745-$H$16, 0)</f>
        <v>26.025792946250988</v>
      </c>
      <c r="O6745" s="154"/>
      <c r="P6745" s="154"/>
    </row>
    <row r="6746" spans="3:16" hidden="1" outlineLevel="2">
      <c r="C6746" s="179">
        <v>6722</v>
      </c>
      <c r="D6746" s="195">
        <f t="shared" ref="D6746:D6809" ca="1" si="529">_xlfn.NORM.S.INV(RAND())</f>
        <v>2.1118250724623921</v>
      </c>
      <c r="E6746" s="195">
        <f t="shared" ca="1" si="525"/>
        <v>391.45518198090423</v>
      </c>
      <c r="F6746" s="195">
        <f t="shared" ca="1" si="526"/>
        <v>348.68786118998133</v>
      </c>
      <c r="G6746" s="195">
        <f t="shared" ca="1" si="527"/>
        <v>141.45518198090423</v>
      </c>
      <c r="H6746" s="195">
        <f t="shared" ca="1" si="528"/>
        <v>98.687861189981334</v>
      </c>
      <c r="O6746" s="154"/>
      <c r="P6746" s="154"/>
    </row>
    <row r="6747" spans="3:16" hidden="1" outlineLevel="2">
      <c r="C6747" s="179">
        <v>6723</v>
      </c>
      <c r="D6747" s="195">
        <f t="shared" ca="1" si="529"/>
        <v>-0.62622189309242815</v>
      </c>
      <c r="E6747" s="195">
        <f t="shared" ca="1" si="525"/>
        <v>214.49344023894756</v>
      </c>
      <c r="F6747" s="195">
        <f t="shared" ca="1" si="526"/>
        <v>225.28883172499491</v>
      </c>
      <c r="G6747" s="195">
        <f t="shared" ca="1" si="527"/>
        <v>0</v>
      </c>
      <c r="H6747" s="195">
        <f t="shared" ca="1" si="528"/>
        <v>0</v>
      </c>
      <c r="O6747" s="154"/>
      <c r="P6747" s="154"/>
    </row>
    <row r="6748" spans="3:16" hidden="1" outlineLevel="2">
      <c r="C6748" s="179">
        <v>6724</v>
      </c>
      <c r="D6748" s="195">
        <f t="shared" ca="1" si="529"/>
        <v>-1.3378490319164174</v>
      </c>
      <c r="E6748" s="195">
        <f t="shared" ca="1" si="525"/>
        <v>183.44658025054605</v>
      </c>
      <c r="F6748" s="195">
        <f t="shared" ca="1" si="526"/>
        <v>201.11143485509854</v>
      </c>
      <c r="G6748" s="195">
        <f t="shared" ca="1" si="527"/>
        <v>0</v>
      </c>
      <c r="H6748" s="195">
        <f t="shared" ca="1" si="528"/>
        <v>0</v>
      </c>
      <c r="O6748" s="154"/>
      <c r="P6748" s="154"/>
    </row>
    <row r="6749" spans="3:16" hidden="1" outlineLevel="2">
      <c r="C6749" s="179">
        <v>6725</v>
      </c>
      <c r="D6749" s="195">
        <f t="shared" ca="1" si="529"/>
        <v>1.3280832920858723</v>
      </c>
      <c r="E6749" s="195">
        <f t="shared" ca="1" si="525"/>
        <v>329.53107731722423</v>
      </c>
      <c r="F6749" s="195">
        <f t="shared" ca="1" si="526"/>
        <v>307.70722172827834</v>
      </c>
      <c r="G6749" s="195">
        <f t="shared" ca="1" si="527"/>
        <v>79.531077317224231</v>
      </c>
      <c r="H6749" s="195">
        <f t="shared" ca="1" si="528"/>
        <v>57.707221728278341</v>
      </c>
      <c r="O6749" s="154"/>
      <c r="P6749" s="154"/>
    </row>
    <row r="6750" spans="3:16" hidden="1" outlineLevel="2">
      <c r="C6750" s="179">
        <v>6726</v>
      </c>
      <c r="D6750" s="195">
        <f t="shared" ca="1" si="529"/>
        <v>2.4489800237389181</v>
      </c>
      <c r="E6750" s="195">
        <f t="shared" ca="1" si="525"/>
        <v>421.55458191567936</v>
      </c>
      <c r="F6750" s="195">
        <f t="shared" ca="1" si="526"/>
        <v>367.95573206592746</v>
      </c>
      <c r="G6750" s="195">
        <f t="shared" ca="1" si="527"/>
        <v>171.55458191567936</v>
      </c>
      <c r="H6750" s="195">
        <f t="shared" ca="1" si="528"/>
        <v>117.95573206592746</v>
      </c>
      <c r="O6750" s="154"/>
      <c r="P6750" s="154"/>
    </row>
    <row r="6751" spans="3:16" hidden="1" outlineLevel="2">
      <c r="C6751" s="179">
        <v>6727</v>
      </c>
      <c r="D6751" s="195">
        <f t="shared" ca="1" si="529"/>
        <v>-1.6489678726387129</v>
      </c>
      <c r="E6751" s="195">
        <f t="shared" ca="1" si="525"/>
        <v>171.32559646244167</v>
      </c>
      <c r="F6751" s="195">
        <f t="shared" ca="1" si="526"/>
        <v>191.37352314999001</v>
      </c>
      <c r="G6751" s="195">
        <f t="shared" ca="1" si="527"/>
        <v>0</v>
      </c>
      <c r="H6751" s="195">
        <f t="shared" ca="1" si="528"/>
        <v>0</v>
      </c>
      <c r="O6751" s="154"/>
      <c r="P6751" s="154"/>
    </row>
    <row r="6752" spans="3:16" hidden="1" outlineLevel="2">
      <c r="C6752" s="179">
        <v>6728</v>
      </c>
      <c r="D6752" s="195">
        <f t="shared" ca="1" si="529"/>
        <v>0.68103558820902743</v>
      </c>
      <c r="E6752" s="195">
        <f t="shared" ca="1" si="525"/>
        <v>285.86055848057015</v>
      </c>
      <c r="F6752" s="195">
        <f t="shared" ca="1" si="526"/>
        <v>277.52938817684753</v>
      </c>
      <c r="G6752" s="195">
        <f t="shared" ca="1" si="527"/>
        <v>35.860558480570148</v>
      </c>
      <c r="H6752" s="195">
        <f t="shared" ca="1" si="528"/>
        <v>27.529388176847533</v>
      </c>
      <c r="O6752" s="154"/>
      <c r="P6752" s="154"/>
    </row>
    <row r="6753" spans="3:16" hidden="1" outlineLevel="2">
      <c r="C6753" s="179">
        <v>6729</v>
      </c>
      <c r="D6753" s="195">
        <f t="shared" ca="1" si="529"/>
        <v>-1.2466912770025293E-4</v>
      </c>
      <c r="E6753" s="195">
        <f t="shared" ca="1" si="525"/>
        <v>246.12573889382898</v>
      </c>
      <c r="F6753" s="195">
        <f t="shared" ca="1" si="526"/>
        <v>248.95272485120984</v>
      </c>
      <c r="G6753" s="195">
        <f t="shared" ca="1" si="527"/>
        <v>0</v>
      </c>
      <c r="H6753" s="195">
        <f t="shared" ca="1" si="528"/>
        <v>0</v>
      </c>
      <c r="O6753" s="154"/>
      <c r="P6753" s="154"/>
    </row>
    <row r="6754" spans="3:16" hidden="1" outlineLevel="2">
      <c r="C6754" s="179">
        <v>6730</v>
      </c>
      <c r="D6754" s="195">
        <f t="shared" ca="1" si="529"/>
        <v>1.8780428953557724</v>
      </c>
      <c r="E6754" s="195">
        <f t="shared" ca="1" si="525"/>
        <v>371.85553018132617</v>
      </c>
      <c r="F6754" s="195">
        <f t="shared" ca="1" si="526"/>
        <v>335.92316173168928</v>
      </c>
      <c r="G6754" s="195">
        <f t="shared" ca="1" si="527"/>
        <v>121.85553018132617</v>
      </c>
      <c r="H6754" s="195">
        <f t="shared" ca="1" si="528"/>
        <v>85.923161731689277</v>
      </c>
      <c r="O6754" s="154"/>
      <c r="P6754" s="154"/>
    </row>
    <row r="6755" spans="3:16" hidden="1" outlineLevel="2">
      <c r="C6755" s="179">
        <v>6731</v>
      </c>
      <c r="D6755" s="195">
        <f t="shared" ca="1" si="529"/>
        <v>-1.1757979905616371</v>
      </c>
      <c r="E6755" s="195">
        <f t="shared" ca="1" si="525"/>
        <v>190.0958969227926</v>
      </c>
      <c r="F6755" s="195">
        <f t="shared" ca="1" si="526"/>
        <v>206.37827243438582</v>
      </c>
      <c r="G6755" s="195">
        <f t="shared" ca="1" si="527"/>
        <v>0</v>
      </c>
      <c r="H6755" s="195">
        <f t="shared" ca="1" si="528"/>
        <v>0</v>
      </c>
      <c r="O6755" s="154"/>
      <c r="P6755" s="154"/>
    </row>
    <row r="6756" spans="3:16" hidden="1" outlineLevel="2">
      <c r="C6756" s="179">
        <v>6732</v>
      </c>
      <c r="D6756" s="195">
        <f t="shared" ca="1" si="529"/>
        <v>-1.0758265777812441</v>
      </c>
      <c r="E6756" s="195">
        <f t="shared" ca="1" si="525"/>
        <v>194.3176037771932</v>
      </c>
      <c r="F6756" s="195">
        <f t="shared" ca="1" si="526"/>
        <v>209.69601854119838</v>
      </c>
      <c r="G6756" s="195">
        <f t="shared" ca="1" si="527"/>
        <v>0</v>
      </c>
      <c r="H6756" s="195">
        <f t="shared" ca="1" si="528"/>
        <v>0</v>
      </c>
      <c r="O6756" s="154"/>
      <c r="P6756" s="154"/>
    </row>
    <row r="6757" spans="3:16" hidden="1" outlineLevel="2">
      <c r="C6757" s="179">
        <v>6733</v>
      </c>
      <c r="D6757" s="195">
        <f t="shared" ca="1" si="529"/>
        <v>-1.8248142611588341E-2</v>
      </c>
      <c r="E6757" s="195">
        <f t="shared" ca="1" si="525"/>
        <v>245.14761212956361</v>
      </c>
      <c r="F6757" s="195">
        <f t="shared" ca="1" si="526"/>
        <v>248.23399398699937</v>
      </c>
      <c r="G6757" s="195">
        <f t="shared" ca="1" si="527"/>
        <v>0</v>
      </c>
      <c r="H6757" s="195">
        <f t="shared" ca="1" si="528"/>
        <v>0</v>
      </c>
      <c r="O6757" s="154"/>
      <c r="P6757" s="154"/>
    </row>
    <row r="6758" spans="3:16" hidden="1" outlineLevel="2">
      <c r="C6758" s="179">
        <v>6734</v>
      </c>
      <c r="D6758" s="195">
        <f t="shared" ca="1" si="529"/>
        <v>-5.2713622474351407E-2</v>
      </c>
      <c r="E6758" s="195">
        <f t="shared" ca="1" si="525"/>
        <v>243.29821690150544</v>
      </c>
      <c r="F6758" s="195">
        <f t="shared" ca="1" si="526"/>
        <v>246.8729008265887</v>
      </c>
      <c r="G6758" s="195">
        <f t="shared" ca="1" si="527"/>
        <v>0</v>
      </c>
      <c r="H6758" s="195">
        <f t="shared" ca="1" si="528"/>
        <v>0</v>
      </c>
      <c r="O6758" s="154"/>
      <c r="P6758" s="154"/>
    </row>
    <row r="6759" spans="3:16" hidden="1" outlineLevel="2">
      <c r="C6759" s="179">
        <v>6735</v>
      </c>
      <c r="D6759" s="195">
        <f t="shared" ca="1" si="529"/>
        <v>1.7480213127174211</v>
      </c>
      <c r="E6759" s="195">
        <f t="shared" ca="1" si="525"/>
        <v>361.38274694894602</v>
      </c>
      <c r="F6759" s="195">
        <f t="shared" ca="1" si="526"/>
        <v>329.02720151672969</v>
      </c>
      <c r="G6759" s="195">
        <f t="shared" ca="1" si="527"/>
        <v>111.38274694894602</v>
      </c>
      <c r="H6759" s="195">
        <f t="shared" ca="1" si="528"/>
        <v>79.02720151672969</v>
      </c>
      <c r="O6759" s="154"/>
      <c r="P6759" s="154"/>
    </row>
    <row r="6760" spans="3:16" hidden="1" outlineLevel="2">
      <c r="C6760" s="179">
        <v>6736</v>
      </c>
      <c r="D6760" s="195">
        <f t="shared" ca="1" si="529"/>
        <v>-0.40197519490396649</v>
      </c>
      <c r="E6760" s="195">
        <f t="shared" ca="1" si="525"/>
        <v>225.3263225642271</v>
      </c>
      <c r="F6760" s="195">
        <f t="shared" ca="1" si="526"/>
        <v>233.49409719524587</v>
      </c>
      <c r="G6760" s="195">
        <f t="shared" ca="1" si="527"/>
        <v>0</v>
      </c>
      <c r="H6760" s="195">
        <f t="shared" ca="1" si="528"/>
        <v>0</v>
      </c>
      <c r="O6760" s="154"/>
      <c r="P6760" s="154"/>
    </row>
    <row r="6761" spans="3:16" hidden="1" outlineLevel="2">
      <c r="C6761" s="179">
        <v>6737</v>
      </c>
      <c r="D6761" s="195">
        <f t="shared" ca="1" si="529"/>
        <v>-1.2529842293708409</v>
      </c>
      <c r="E6761" s="195">
        <f t="shared" ca="1" si="525"/>
        <v>186.89923808375559</v>
      </c>
      <c r="F6761" s="195">
        <f t="shared" ca="1" si="526"/>
        <v>203.85264999776439</v>
      </c>
      <c r="G6761" s="195">
        <f t="shared" ca="1" si="527"/>
        <v>0</v>
      </c>
      <c r="H6761" s="195">
        <f t="shared" ca="1" si="528"/>
        <v>0</v>
      </c>
      <c r="O6761" s="154"/>
      <c r="P6761" s="154"/>
    </row>
    <row r="6762" spans="3:16" hidden="1" outlineLevel="2">
      <c r="C6762" s="179">
        <v>6738</v>
      </c>
      <c r="D6762" s="195">
        <f t="shared" ca="1" si="529"/>
        <v>-0.18660435193897129</v>
      </c>
      <c r="E6762" s="195">
        <f t="shared" ca="1" si="525"/>
        <v>236.24514764938903</v>
      </c>
      <c r="F6762" s="195">
        <f t="shared" ca="1" si="526"/>
        <v>241.65579414949772</v>
      </c>
      <c r="G6762" s="195">
        <f t="shared" ca="1" si="527"/>
        <v>0</v>
      </c>
      <c r="H6762" s="195">
        <f t="shared" ca="1" si="528"/>
        <v>0</v>
      </c>
      <c r="O6762" s="154"/>
      <c r="P6762" s="154"/>
    </row>
    <row r="6763" spans="3:16" hidden="1" outlineLevel="2">
      <c r="C6763" s="179">
        <v>6739</v>
      </c>
      <c r="D6763" s="195">
        <f t="shared" ca="1" si="529"/>
        <v>-1.5960134865526834</v>
      </c>
      <c r="E6763" s="195">
        <f t="shared" ca="1" si="525"/>
        <v>173.33059563091794</v>
      </c>
      <c r="F6763" s="195">
        <f t="shared" ca="1" si="526"/>
        <v>192.99703367892852</v>
      </c>
      <c r="G6763" s="195">
        <f t="shared" ca="1" si="527"/>
        <v>0</v>
      </c>
      <c r="H6763" s="195">
        <f t="shared" ca="1" si="528"/>
        <v>0</v>
      </c>
      <c r="O6763" s="154"/>
      <c r="P6763" s="154"/>
    </row>
    <row r="6764" spans="3:16" hidden="1" outlineLevel="2">
      <c r="C6764" s="179">
        <v>6740</v>
      </c>
      <c r="D6764" s="195">
        <f t="shared" ca="1" si="529"/>
        <v>1.1503349347225107</v>
      </c>
      <c r="E6764" s="195">
        <f t="shared" ca="1" si="525"/>
        <v>316.90960114597567</v>
      </c>
      <c r="F6764" s="195">
        <f t="shared" ca="1" si="526"/>
        <v>299.10449558531695</v>
      </c>
      <c r="G6764" s="195">
        <f t="shared" ca="1" si="527"/>
        <v>66.909601145975671</v>
      </c>
      <c r="H6764" s="195">
        <f t="shared" ca="1" si="528"/>
        <v>49.104495585316954</v>
      </c>
      <c r="O6764" s="154"/>
      <c r="P6764" s="154"/>
    </row>
    <row r="6765" spans="3:16" hidden="1" outlineLevel="2">
      <c r="C6765" s="179">
        <v>6741</v>
      </c>
      <c r="D6765" s="195">
        <f t="shared" ca="1" si="529"/>
        <v>1.2307127520819248</v>
      </c>
      <c r="E6765" s="195">
        <f t="shared" ca="1" si="525"/>
        <v>322.55602137013005</v>
      </c>
      <c r="F6765" s="195">
        <f t="shared" ca="1" si="526"/>
        <v>302.96444956747769</v>
      </c>
      <c r="G6765" s="195">
        <f t="shared" ca="1" si="527"/>
        <v>72.556021370130054</v>
      </c>
      <c r="H6765" s="195">
        <f t="shared" ca="1" si="528"/>
        <v>52.964449567477686</v>
      </c>
      <c r="O6765" s="154"/>
      <c r="P6765" s="154"/>
    </row>
    <row r="6766" spans="3:16" hidden="1" outlineLevel="2">
      <c r="C6766" s="179">
        <v>6742</v>
      </c>
      <c r="D6766" s="195">
        <f t="shared" ca="1" si="529"/>
        <v>1.6734749985884816</v>
      </c>
      <c r="E6766" s="195">
        <f t="shared" ca="1" si="525"/>
        <v>355.51187159922779</v>
      </c>
      <c r="F6766" s="195">
        <f t="shared" ca="1" si="526"/>
        <v>325.13752200549294</v>
      </c>
      <c r="G6766" s="195">
        <f t="shared" ca="1" si="527"/>
        <v>105.51187159922779</v>
      </c>
      <c r="H6766" s="195">
        <f t="shared" ca="1" si="528"/>
        <v>75.13752200549294</v>
      </c>
      <c r="O6766" s="154"/>
      <c r="P6766" s="154"/>
    </row>
    <row r="6767" spans="3:16" hidden="1" outlineLevel="2">
      <c r="C6767" s="179">
        <v>6743</v>
      </c>
      <c r="D6767" s="195">
        <f t="shared" ca="1" si="529"/>
        <v>-1.0019254140883773</v>
      </c>
      <c r="E6767" s="195">
        <f t="shared" ca="1" si="525"/>
        <v>197.49854127721954</v>
      </c>
      <c r="F6767" s="195">
        <f t="shared" ca="1" si="526"/>
        <v>212.18281145854959</v>
      </c>
      <c r="G6767" s="195">
        <f t="shared" ca="1" si="527"/>
        <v>0</v>
      </c>
      <c r="H6767" s="195">
        <f t="shared" ca="1" si="528"/>
        <v>0</v>
      </c>
      <c r="O6767" s="154"/>
      <c r="P6767" s="154"/>
    </row>
    <row r="6768" spans="3:16" hidden="1" outlineLevel="2">
      <c r="C6768" s="179">
        <v>6744</v>
      </c>
      <c r="D6768" s="195">
        <f t="shared" ca="1" si="529"/>
        <v>1.4001336397247006E-2</v>
      </c>
      <c r="E6768" s="195">
        <f t="shared" ca="1" si="525"/>
        <v>246.89082727865716</v>
      </c>
      <c r="F6768" s="195">
        <f t="shared" ca="1" si="526"/>
        <v>249.51436910982676</v>
      </c>
      <c r="G6768" s="195">
        <f t="shared" ca="1" si="527"/>
        <v>0</v>
      </c>
      <c r="H6768" s="195">
        <f t="shared" ca="1" si="528"/>
        <v>0</v>
      </c>
      <c r="O6768" s="154"/>
      <c r="P6768" s="154"/>
    </row>
    <row r="6769" spans="3:16" hidden="1" outlineLevel="2">
      <c r="C6769" s="179">
        <v>6745</v>
      </c>
      <c r="D6769" s="195">
        <f t="shared" ca="1" si="529"/>
        <v>-0.35964021236483451</v>
      </c>
      <c r="E6769" s="195">
        <f t="shared" ca="1" si="525"/>
        <v>227.43200938054116</v>
      </c>
      <c r="F6769" s="195">
        <f t="shared" ca="1" si="526"/>
        <v>235.07635875891552</v>
      </c>
      <c r="G6769" s="195">
        <f t="shared" ca="1" si="527"/>
        <v>0</v>
      </c>
      <c r="H6769" s="195">
        <f t="shared" ca="1" si="528"/>
        <v>0</v>
      </c>
      <c r="O6769" s="154"/>
      <c r="P6769" s="154"/>
    </row>
    <row r="6770" spans="3:16" hidden="1" outlineLevel="2">
      <c r="C6770" s="179">
        <v>6746</v>
      </c>
      <c r="D6770" s="195">
        <f t="shared" ca="1" si="529"/>
        <v>-1.6401991919067367</v>
      </c>
      <c r="E6770" s="195">
        <f t="shared" ca="1" si="525"/>
        <v>171.65599339421152</v>
      </c>
      <c r="F6770" s="195">
        <f t="shared" ca="1" si="526"/>
        <v>191.64141255542225</v>
      </c>
      <c r="G6770" s="195">
        <f t="shared" ca="1" si="527"/>
        <v>0</v>
      </c>
      <c r="H6770" s="195">
        <f t="shared" ca="1" si="528"/>
        <v>0</v>
      </c>
      <c r="O6770" s="154"/>
      <c r="P6770" s="154"/>
    </row>
    <row r="6771" spans="3:16" hidden="1" outlineLevel="2">
      <c r="C6771" s="179">
        <v>6747</v>
      </c>
      <c r="D6771" s="195">
        <f t="shared" ca="1" si="529"/>
        <v>-0.34433899508157861</v>
      </c>
      <c r="E6771" s="195">
        <f t="shared" ca="1" si="525"/>
        <v>228.19790374711729</v>
      </c>
      <c r="F6771" s="195">
        <f t="shared" ca="1" si="526"/>
        <v>235.65087291152796</v>
      </c>
      <c r="G6771" s="195">
        <f t="shared" ca="1" si="527"/>
        <v>0</v>
      </c>
      <c r="H6771" s="195">
        <f t="shared" ca="1" si="528"/>
        <v>0</v>
      </c>
      <c r="O6771" s="154"/>
      <c r="P6771" s="154"/>
    </row>
    <row r="6772" spans="3:16" hidden="1" outlineLevel="2">
      <c r="C6772" s="179">
        <v>6748</v>
      </c>
      <c r="D6772" s="195">
        <f t="shared" ca="1" si="529"/>
        <v>0.31462445356323487</v>
      </c>
      <c r="E6772" s="195">
        <f t="shared" ca="1" si="525"/>
        <v>263.74899104043027</v>
      </c>
      <c r="F6772" s="195">
        <f t="shared" ca="1" si="526"/>
        <v>261.77207126196345</v>
      </c>
      <c r="G6772" s="195">
        <f t="shared" ca="1" si="527"/>
        <v>13.748991040430269</v>
      </c>
      <c r="H6772" s="195">
        <f t="shared" ca="1" si="528"/>
        <v>11.772071261963447</v>
      </c>
      <c r="O6772" s="154"/>
      <c r="P6772" s="154"/>
    </row>
    <row r="6773" spans="3:16" hidden="1" outlineLevel="2">
      <c r="C6773" s="179">
        <v>6749</v>
      </c>
      <c r="D6773" s="195">
        <f t="shared" ca="1" si="529"/>
        <v>0.24380668268455497</v>
      </c>
      <c r="E6773" s="195">
        <f t="shared" ca="1" si="525"/>
        <v>259.67687873577859</v>
      </c>
      <c r="F6773" s="195">
        <f t="shared" ca="1" si="526"/>
        <v>258.83137402808717</v>
      </c>
      <c r="G6773" s="195">
        <f t="shared" ca="1" si="527"/>
        <v>9.6768787357785868</v>
      </c>
      <c r="H6773" s="195">
        <f t="shared" ca="1" si="528"/>
        <v>8.8313740280871684</v>
      </c>
      <c r="O6773" s="154"/>
      <c r="P6773" s="154"/>
    </row>
    <row r="6774" spans="3:16" hidden="1" outlineLevel="2">
      <c r="C6774" s="179">
        <v>6750</v>
      </c>
      <c r="D6774" s="195">
        <f t="shared" ca="1" si="529"/>
        <v>-1.3225929071786764</v>
      </c>
      <c r="E6774" s="195">
        <f t="shared" ca="1" si="525"/>
        <v>184.06252676639426</v>
      </c>
      <c r="F6774" s="195">
        <f t="shared" ca="1" si="526"/>
        <v>201.60149030914232</v>
      </c>
      <c r="G6774" s="195">
        <f t="shared" ca="1" si="527"/>
        <v>0</v>
      </c>
      <c r="H6774" s="195">
        <f t="shared" ca="1" si="528"/>
        <v>0</v>
      </c>
      <c r="O6774" s="154"/>
      <c r="P6774" s="154"/>
    </row>
    <row r="6775" spans="3:16" hidden="1" outlineLevel="2">
      <c r="C6775" s="179">
        <v>6751</v>
      </c>
      <c r="D6775" s="195">
        <f t="shared" ca="1" si="529"/>
        <v>0.87097831183666286</v>
      </c>
      <c r="E6775" s="195">
        <f t="shared" ca="1" si="525"/>
        <v>298.04292820594378</v>
      </c>
      <c r="F6775" s="195">
        <f t="shared" ca="1" si="526"/>
        <v>286.06753640463461</v>
      </c>
      <c r="G6775" s="195">
        <f t="shared" ca="1" si="527"/>
        <v>48.042928205943781</v>
      </c>
      <c r="H6775" s="195">
        <f t="shared" ca="1" si="528"/>
        <v>36.067536404634609</v>
      </c>
      <c r="O6775" s="154"/>
      <c r="P6775" s="154"/>
    </row>
    <row r="6776" spans="3:16" hidden="1" outlineLevel="2">
      <c r="C6776" s="179">
        <v>6752</v>
      </c>
      <c r="D6776" s="195">
        <f t="shared" ca="1" si="529"/>
        <v>-0.71983044079578329</v>
      </c>
      <c r="E6776" s="195">
        <f t="shared" ca="1" si="525"/>
        <v>210.12695375172635</v>
      </c>
      <c r="F6776" s="195">
        <f t="shared" ca="1" si="526"/>
        <v>221.9495569801897</v>
      </c>
      <c r="G6776" s="195">
        <f t="shared" ca="1" si="527"/>
        <v>0</v>
      </c>
      <c r="H6776" s="195">
        <f t="shared" ca="1" si="528"/>
        <v>0</v>
      </c>
      <c r="O6776" s="154"/>
      <c r="P6776" s="154"/>
    </row>
    <row r="6777" spans="3:16" hidden="1" outlineLevel="2">
      <c r="C6777" s="179">
        <v>6753</v>
      </c>
      <c r="D6777" s="195">
        <f t="shared" ca="1" si="529"/>
        <v>0.20630212337916989</v>
      </c>
      <c r="E6777" s="195">
        <f t="shared" ca="1" si="525"/>
        <v>257.5458452232437</v>
      </c>
      <c r="F6777" s="195">
        <f t="shared" ca="1" si="526"/>
        <v>257.28740680762007</v>
      </c>
      <c r="G6777" s="195">
        <f t="shared" ca="1" si="527"/>
        <v>7.5458452232437025</v>
      </c>
      <c r="H6777" s="195">
        <f t="shared" ca="1" si="528"/>
        <v>7.2874068076200729</v>
      </c>
      <c r="O6777" s="154"/>
      <c r="P6777" s="154"/>
    </row>
    <row r="6778" spans="3:16" hidden="1" outlineLevel="2">
      <c r="C6778" s="179">
        <v>6754</v>
      </c>
      <c r="D6778" s="195">
        <f t="shared" ca="1" si="529"/>
        <v>0.74610517737564142</v>
      </c>
      <c r="E6778" s="195">
        <f t="shared" ca="1" si="525"/>
        <v>289.9768069553545</v>
      </c>
      <c r="F6778" s="195">
        <f t="shared" ca="1" si="526"/>
        <v>280.42525578765623</v>
      </c>
      <c r="G6778" s="195">
        <f t="shared" ca="1" si="527"/>
        <v>39.976806955354505</v>
      </c>
      <c r="H6778" s="195">
        <f t="shared" ca="1" si="528"/>
        <v>30.425255787656226</v>
      </c>
      <c r="O6778" s="154"/>
      <c r="P6778" s="154"/>
    </row>
    <row r="6779" spans="3:16" hidden="1" outlineLevel="2">
      <c r="C6779" s="179">
        <v>6755</v>
      </c>
      <c r="D6779" s="195">
        <f t="shared" ca="1" si="529"/>
        <v>0.92038466938609342</v>
      </c>
      <c r="E6779" s="195">
        <f t="shared" ca="1" si="525"/>
        <v>301.29591327139224</v>
      </c>
      <c r="F6779" s="195">
        <f t="shared" ca="1" si="526"/>
        <v>288.33113626390548</v>
      </c>
      <c r="G6779" s="195">
        <f t="shared" ca="1" si="527"/>
        <v>51.295913271392237</v>
      </c>
      <c r="H6779" s="195">
        <f t="shared" ca="1" si="528"/>
        <v>38.331136263905478</v>
      </c>
      <c r="O6779" s="154"/>
      <c r="P6779" s="154"/>
    </row>
    <row r="6780" spans="3:16" hidden="1" outlineLevel="2">
      <c r="C6780" s="179">
        <v>6756</v>
      </c>
      <c r="D6780" s="195">
        <f t="shared" ca="1" si="529"/>
        <v>-2.3582227864199622E-2</v>
      </c>
      <c r="E6780" s="195">
        <f t="shared" ca="1" si="525"/>
        <v>244.86047178259997</v>
      </c>
      <c r="F6780" s="195">
        <f t="shared" ca="1" si="526"/>
        <v>248.02285322709176</v>
      </c>
      <c r="G6780" s="195">
        <f t="shared" ca="1" si="527"/>
        <v>0</v>
      </c>
      <c r="H6780" s="195">
        <f t="shared" ca="1" si="528"/>
        <v>0</v>
      </c>
      <c r="O6780" s="154"/>
      <c r="P6780" s="154"/>
    </row>
    <row r="6781" spans="3:16" hidden="1" outlineLevel="2">
      <c r="C6781" s="179">
        <v>6757</v>
      </c>
      <c r="D6781" s="195">
        <f t="shared" ca="1" si="529"/>
        <v>6.66679099880437E-2</v>
      </c>
      <c r="E6781" s="195">
        <f t="shared" ca="1" si="525"/>
        <v>249.76436080287135</v>
      </c>
      <c r="F6781" s="195">
        <f t="shared" ca="1" si="526"/>
        <v>251.61956232347228</v>
      </c>
      <c r="G6781" s="195">
        <f t="shared" ca="1" si="527"/>
        <v>0</v>
      </c>
      <c r="H6781" s="195">
        <f t="shared" ca="1" si="528"/>
        <v>1.6195623234722802</v>
      </c>
      <c r="O6781" s="154"/>
      <c r="P6781" s="154"/>
    </row>
    <row r="6782" spans="3:16" hidden="1" outlineLevel="2">
      <c r="C6782" s="179">
        <v>6758</v>
      </c>
      <c r="D6782" s="195">
        <f t="shared" ca="1" si="529"/>
        <v>0.37779220283478177</v>
      </c>
      <c r="E6782" s="195">
        <f t="shared" ca="1" si="525"/>
        <v>267.43506919295584</v>
      </c>
      <c r="F6782" s="195">
        <f t="shared" ca="1" si="526"/>
        <v>264.4232827861203</v>
      </c>
      <c r="G6782" s="195">
        <f t="shared" ca="1" si="527"/>
        <v>17.435069192955837</v>
      </c>
      <c r="H6782" s="195">
        <f t="shared" ca="1" si="528"/>
        <v>14.423282786120296</v>
      </c>
      <c r="O6782" s="154"/>
      <c r="P6782" s="154"/>
    </row>
    <row r="6783" spans="3:16" hidden="1" outlineLevel="2">
      <c r="C6783" s="179">
        <v>6759</v>
      </c>
      <c r="D6783" s="195">
        <f t="shared" ca="1" si="529"/>
        <v>0.74861148870263805</v>
      </c>
      <c r="E6783" s="195">
        <f t="shared" ca="1" si="525"/>
        <v>290.13653417508215</v>
      </c>
      <c r="F6783" s="195">
        <f t="shared" ca="1" si="526"/>
        <v>280.53739941590044</v>
      </c>
      <c r="G6783" s="195">
        <f t="shared" ca="1" si="527"/>
        <v>40.136534175082147</v>
      </c>
      <c r="H6783" s="195">
        <f t="shared" ca="1" si="528"/>
        <v>30.537399415900438</v>
      </c>
      <c r="O6783" s="154"/>
      <c r="P6783" s="154"/>
    </row>
    <row r="6784" spans="3:16" hidden="1" outlineLevel="2">
      <c r="C6784" s="179">
        <v>6760</v>
      </c>
      <c r="D6784" s="195">
        <f t="shared" ca="1" si="529"/>
        <v>0.68146294781517514</v>
      </c>
      <c r="E6784" s="195">
        <f t="shared" ca="1" si="525"/>
        <v>285.88740136408813</v>
      </c>
      <c r="F6784" s="195">
        <f t="shared" ca="1" si="526"/>
        <v>277.54830956044759</v>
      </c>
      <c r="G6784" s="195">
        <f t="shared" ca="1" si="527"/>
        <v>35.887401364088134</v>
      </c>
      <c r="H6784" s="195">
        <f t="shared" ca="1" si="528"/>
        <v>27.548309560447592</v>
      </c>
      <c r="O6784" s="154"/>
      <c r="P6784" s="154"/>
    </row>
    <row r="6785" spans="3:16" hidden="1" outlineLevel="2">
      <c r="C6785" s="179">
        <v>6761</v>
      </c>
      <c r="D6785" s="195">
        <f t="shared" ca="1" si="529"/>
        <v>-1.1877853433288807</v>
      </c>
      <c r="E6785" s="195">
        <f t="shared" ca="1" si="525"/>
        <v>189.5958793139221</v>
      </c>
      <c r="F6785" s="195">
        <f t="shared" ca="1" si="526"/>
        <v>205.98398974609734</v>
      </c>
      <c r="G6785" s="195">
        <f t="shared" ca="1" si="527"/>
        <v>0</v>
      </c>
      <c r="H6785" s="195">
        <f t="shared" ca="1" si="528"/>
        <v>0</v>
      </c>
      <c r="O6785" s="154"/>
      <c r="P6785" s="154"/>
    </row>
    <row r="6786" spans="3:16" hidden="1" outlineLevel="2">
      <c r="C6786" s="179">
        <v>6762</v>
      </c>
      <c r="D6786" s="195">
        <f t="shared" ca="1" si="529"/>
        <v>-0.72035609811679602</v>
      </c>
      <c r="E6786" s="195">
        <f t="shared" ca="1" si="525"/>
        <v>210.10268650691222</v>
      </c>
      <c r="F6786" s="195">
        <f t="shared" ca="1" si="526"/>
        <v>221.93094577796035</v>
      </c>
      <c r="G6786" s="195">
        <f t="shared" ca="1" si="527"/>
        <v>0</v>
      </c>
      <c r="H6786" s="195">
        <f t="shared" ca="1" si="528"/>
        <v>0</v>
      </c>
      <c r="O6786" s="154"/>
      <c r="P6786" s="154"/>
    </row>
    <row r="6787" spans="3:16" hidden="1" outlineLevel="2">
      <c r="C6787" s="179">
        <v>6763</v>
      </c>
      <c r="D6787" s="195">
        <f t="shared" ca="1" si="529"/>
        <v>-0.47111913276596207</v>
      </c>
      <c r="E6787" s="195">
        <f t="shared" ca="1" si="525"/>
        <v>221.92903443884239</v>
      </c>
      <c r="F6787" s="195">
        <f t="shared" ca="1" si="526"/>
        <v>230.93272528630646</v>
      </c>
      <c r="G6787" s="195">
        <f t="shared" ca="1" si="527"/>
        <v>0</v>
      </c>
      <c r="H6787" s="195">
        <f t="shared" ca="1" si="528"/>
        <v>0</v>
      </c>
      <c r="O6787" s="154"/>
      <c r="P6787" s="154"/>
    </row>
    <row r="6788" spans="3:16" hidden="1" outlineLevel="2">
      <c r="C6788" s="179">
        <v>6764</v>
      </c>
      <c r="D6788" s="195">
        <f t="shared" ca="1" si="529"/>
        <v>-0.84293717989397909</v>
      </c>
      <c r="E6788" s="195">
        <f t="shared" ca="1" si="525"/>
        <v>204.51951683146862</v>
      </c>
      <c r="F6788" s="195">
        <f t="shared" ca="1" si="526"/>
        <v>217.63323145095342</v>
      </c>
      <c r="G6788" s="195">
        <f t="shared" ca="1" si="527"/>
        <v>0</v>
      </c>
      <c r="H6788" s="195">
        <f t="shared" ca="1" si="528"/>
        <v>0</v>
      </c>
      <c r="O6788" s="154"/>
      <c r="P6788" s="154"/>
    </row>
    <row r="6789" spans="3:16" hidden="1" outlineLevel="2">
      <c r="C6789" s="179">
        <v>6765</v>
      </c>
      <c r="D6789" s="195">
        <f t="shared" ca="1" si="529"/>
        <v>0.53162886270207688</v>
      </c>
      <c r="E6789" s="195">
        <f t="shared" ca="1" si="525"/>
        <v>276.62896522433113</v>
      </c>
      <c r="F6789" s="195">
        <f t="shared" ca="1" si="526"/>
        <v>270.99282519250164</v>
      </c>
      <c r="G6789" s="195">
        <f t="shared" ca="1" si="527"/>
        <v>26.628965224331125</v>
      </c>
      <c r="H6789" s="195">
        <f t="shared" ca="1" si="528"/>
        <v>20.992825192501641</v>
      </c>
      <c r="O6789" s="154"/>
      <c r="P6789" s="154"/>
    </row>
    <row r="6790" spans="3:16" hidden="1" outlineLevel="2">
      <c r="C6790" s="179">
        <v>6766</v>
      </c>
      <c r="D6790" s="195">
        <f t="shared" ca="1" si="529"/>
        <v>-2.7057072889905744</v>
      </c>
      <c r="E6790" s="195">
        <f t="shared" ca="1" si="525"/>
        <v>135.82721366457426</v>
      </c>
      <c r="F6790" s="195">
        <f t="shared" ca="1" si="526"/>
        <v>161.68469464307978</v>
      </c>
      <c r="G6790" s="195">
        <f t="shared" ca="1" si="527"/>
        <v>0</v>
      </c>
      <c r="H6790" s="195">
        <f t="shared" ca="1" si="528"/>
        <v>0</v>
      </c>
      <c r="O6790" s="154"/>
      <c r="P6790" s="154"/>
    </row>
    <row r="6791" spans="3:16" hidden="1" outlineLevel="2">
      <c r="C6791" s="179">
        <v>6767</v>
      </c>
      <c r="D6791" s="195">
        <f t="shared" ca="1" si="529"/>
        <v>-1.0316122257415128</v>
      </c>
      <c r="E6791" s="195">
        <f t="shared" ca="1" si="525"/>
        <v>196.21451795876732</v>
      </c>
      <c r="F6791" s="195">
        <f t="shared" ca="1" si="526"/>
        <v>211.18031829348124</v>
      </c>
      <c r="G6791" s="195">
        <f t="shared" ca="1" si="527"/>
        <v>0</v>
      </c>
      <c r="H6791" s="195">
        <f t="shared" ca="1" si="528"/>
        <v>0</v>
      </c>
      <c r="O6791" s="154"/>
      <c r="P6791" s="154"/>
    </row>
    <row r="6792" spans="3:16" hidden="1" outlineLevel="2">
      <c r="C6792" s="179">
        <v>6768</v>
      </c>
      <c r="D6792" s="195">
        <f t="shared" ca="1" si="529"/>
        <v>-0.68216711771411009</v>
      </c>
      <c r="E6792" s="195">
        <f t="shared" ca="1" si="525"/>
        <v>211.87301570840935</v>
      </c>
      <c r="F6792" s="195">
        <f t="shared" ca="1" si="526"/>
        <v>223.28711892076817</v>
      </c>
      <c r="G6792" s="195">
        <f t="shared" ca="1" si="527"/>
        <v>0</v>
      </c>
      <c r="H6792" s="195">
        <f t="shared" ca="1" si="528"/>
        <v>0</v>
      </c>
      <c r="O6792" s="154"/>
      <c r="P6792" s="154"/>
    </row>
    <row r="6793" spans="3:16" hidden="1" outlineLevel="2">
      <c r="C6793" s="179">
        <v>6769</v>
      </c>
      <c r="D6793" s="195">
        <f t="shared" ca="1" si="529"/>
        <v>-0.55055635522245971</v>
      </c>
      <c r="E6793" s="195">
        <f t="shared" ca="1" si="525"/>
        <v>218.08918007120113</v>
      </c>
      <c r="F6793" s="195">
        <f t="shared" ca="1" si="526"/>
        <v>228.02471262607503</v>
      </c>
      <c r="G6793" s="195">
        <f t="shared" ca="1" si="527"/>
        <v>0</v>
      </c>
      <c r="H6793" s="195">
        <f t="shared" ca="1" si="528"/>
        <v>0</v>
      </c>
      <c r="O6793" s="154"/>
      <c r="P6793" s="154"/>
    </row>
    <row r="6794" spans="3:16" hidden="1" outlineLevel="2">
      <c r="C6794" s="179">
        <v>6770</v>
      </c>
      <c r="D6794" s="195">
        <f t="shared" ca="1" si="529"/>
        <v>-0.26005071849049255</v>
      </c>
      <c r="E6794" s="195">
        <f t="shared" ca="1" si="525"/>
        <v>232.46338019819243</v>
      </c>
      <c r="F6794" s="195">
        <f t="shared" ca="1" si="526"/>
        <v>238.8409043502744</v>
      </c>
      <c r="G6794" s="195">
        <f t="shared" ca="1" si="527"/>
        <v>0</v>
      </c>
      <c r="H6794" s="195">
        <f t="shared" ca="1" si="528"/>
        <v>0</v>
      </c>
      <c r="O6794" s="154"/>
      <c r="P6794" s="154"/>
    </row>
    <row r="6795" spans="3:16" hidden="1" outlineLevel="2">
      <c r="C6795" s="179">
        <v>6771</v>
      </c>
      <c r="D6795" s="195">
        <f t="shared" ca="1" si="529"/>
        <v>1.1178396386612841</v>
      </c>
      <c r="E6795" s="195">
        <f t="shared" ca="1" si="525"/>
        <v>314.65501146836954</v>
      </c>
      <c r="F6795" s="195">
        <f t="shared" ca="1" si="526"/>
        <v>297.55798144896789</v>
      </c>
      <c r="G6795" s="195">
        <f t="shared" ca="1" si="527"/>
        <v>64.655011468369537</v>
      </c>
      <c r="H6795" s="195">
        <f t="shared" ca="1" si="528"/>
        <v>47.557981448967894</v>
      </c>
      <c r="O6795" s="154"/>
      <c r="P6795" s="154"/>
    </row>
    <row r="6796" spans="3:16" hidden="1" outlineLevel="2">
      <c r="C6796" s="179">
        <v>6772</v>
      </c>
      <c r="D6796" s="195">
        <f t="shared" ca="1" si="529"/>
        <v>-0.53232890604421579</v>
      </c>
      <c r="E6796" s="195">
        <f t="shared" ca="1" si="525"/>
        <v>218.96434724240552</v>
      </c>
      <c r="F6796" s="195">
        <f t="shared" ca="1" si="526"/>
        <v>228.68872323773428</v>
      </c>
      <c r="G6796" s="195">
        <f t="shared" ca="1" si="527"/>
        <v>0</v>
      </c>
      <c r="H6796" s="195">
        <f t="shared" ca="1" si="528"/>
        <v>0</v>
      </c>
      <c r="O6796" s="154"/>
      <c r="P6796" s="154"/>
    </row>
    <row r="6797" spans="3:16" hidden="1" outlineLevel="2">
      <c r="C6797" s="179">
        <v>6773</v>
      </c>
      <c r="D6797" s="195">
        <f t="shared" ca="1" si="529"/>
        <v>0.67769910262879329</v>
      </c>
      <c r="E6797" s="195">
        <f t="shared" ca="1" si="525"/>
        <v>285.65107712159016</v>
      </c>
      <c r="F6797" s="195">
        <f t="shared" ca="1" si="526"/>
        <v>277.3817093294773</v>
      </c>
      <c r="G6797" s="195">
        <f t="shared" ca="1" si="527"/>
        <v>35.651077121590163</v>
      </c>
      <c r="H6797" s="195">
        <f t="shared" ca="1" si="528"/>
        <v>27.381709329477303</v>
      </c>
      <c r="O6797" s="154"/>
      <c r="P6797" s="154"/>
    </row>
    <row r="6798" spans="3:16" hidden="1" outlineLevel="2">
      <c r="C6798" s="179">
        <v>6774</v>
      </c>
      <c r="D6798" s="195">
        <f t="shared" ca="1" si="529"/>
        <v>1.3659421748306155</v>
      </c>
      <c r="E6798" s="195">
        <f t="shared" ca="1" si="525"/>
        <v>332.28361177526256</v>
      </c>
      <c r="F6798" s="195">
        <f t="shared" ca="1" si="526"/>
        <v>309.57125323209948</v>
      </c>
      <c r="G6798" s="195">
        <f t="shared" ca="1" si="527"/>
        <v>82.283611775262557</v>
      </c>
      <c r="H6798" s="195">
        <f t="shared" ca="1" si="528"/>
        <v>59.57125323209948</v>
      </c>
      <c r="O6798" s="154"/>
      <c r="P6798" s="154"/>
    </row>
    <row r="6799" spans="3:16" hidden="1" outlineLevel="2">
      <c r="C6799" s="179">
        <v>6775</v>
      </c>
      <c r="D6799" s="195">
        <f t="shared" ca="1" si="529"/>
        <v>-0.68096760551328417</v>
      </c>
      <c r="E6799" s="195">
        <f t="shared" ca="1" si="525"/>
        <v>211.92886255010083</v>
      </c>
      <c r="F6799" s="195">
        <f t="shared" ca="1" si="526"/>
        <v>223.32985016417044</v>
      </c>
      <c r="G6799" s="195">
        <f t="shared" ca="1" si="527"/>
        <v>0</v>
      </c>
      <c r="H6799" s="195">
        <f t="shared" ca="1" si="528"/>
        <v>0</v>
      </c>
      <c r="O6799" s="154"/>
      <c r="P6799" s="154"/>
    </row>
    <row r="6800" spans="3:16" hidden="1" outlineLevel="2">
      <c r="C6800" s="179">
        <v>6776</v>
      </c>
      <c r="D6800" s="195">
        <f t="shared" ca="1" si="529"/>
        <v>-0.46712237254426142</v>
      </c>
      <c r="E6800" s="195">
        <f t="shared" ca="1" si="525"/>
        <v>222.12400722094321</v>
      </c>
      <c r="F6800" s="195">
        <f t="shared" ca="1" si="526"/>
        <v>231.08001339028792</v>
      </c>
      <c r="G6800" s="195">
        <f t="shared" ca="1" si="527"/>
        <v>0</v>
      </c>
      <c r="H6800" s="195">
        <f t="shared" ca="1" si="528"/>
        <v>0</v>
      </c>
      <c r="O6800" s="154"/>
      <c r="P6800" s="154"/>
    </row>
    <row r="6801" spans="3:16" hidden="1" outlineLevel="2">
      <c r="C6801" s="179">
        <v>6777</v>
      </c>
      <c r="D6801" s="195">
        <f t="shared" ca="1" si="529"/>
        <v>0.45991119707448386</v>
      </c>
      <c r="E6801" s="195">
        <f t="shared" ca="1" si="525"/>
        <v>272.30414895329608</v>
      </c>
      <c r="F6801" s="195">
        <f t="shared" ca="1" si="526"/>
        <v>267.9100803855431</v>
      </c>
      <c r="G6801" s="195">
        <f t="shared" ca="1" si="527"/>
        <v>22.304148953296078</v>
      </c>
      <c r="H6801" s="195">
        <f t="shared" ca="1" si="528"/>
        <v>17.910080385543097</v>
      </c>
      <c r="O6801" s="154"/>
      <c r="P6801" s="154"/>
    </row>
    <row r="6802" spans="3:16" hidden="1" outlineLevel="2">
      <c r="C6802" s="179">
        <v>6778</v>
      </c>
      <c r="D6802" s="195">
        <f t="shared" ca="1" si="529"/>
        <v>0.64760615096914664</v>
      </c>
      <c r="E6802" s="195">
        <f t="shared" ca="1" si="525"/>
        <v>283.76861277763095</v>
      </c>
      <c r="F6802" s="195">
        <f t="shared" ca="1" si="526"/>
        <v>276.05328685849207</v>
      </c>
      <c r="G6802" s="195">
        <f t="shared" ca="1" si="527"/>
        <v>33.768612777630949</v>
      </c>
      <c r="H6802" s="195">
        <f t="shared" ca="1" si="528"/>
        <v>26.053286858492072</v>
      </c>
      <c r="O6802" s="154"/>
      <c r="P6802" s="154"/>
    </row>
    <row r="6803" spans="3:16" hidden="1" outlineLevel="2">
      <c r="C6803" s="179">
        <v>6779</v>
      </c>
      <c r="D6803" s="195">
        <f t="shared" ca="1" si="529"/>
        <v>-1.0024801294236587</v>
      </c>
      <c r="E6803" s="195">
        <f t="shared" ca="1" si="525"/>
        <v>197.47447168859725</v>
      </c>
      <c r="F6803" s="195">
        <f t="shared" ca="1" si="526"/>
        <v>212.16403573018243</v>
      </c>
      <c r="G6803" s="195">
        <f t="shared" ca="1" si="527"/>
        <v>0</v>
      </c>
      <c r="H6803" s="195">
        <f t="shared" ca="1" si="528"/>
        <v>0</v>
      </c>
      <c r="O6803" s="154"/>
      <c r="P6803" s="154"/>
    </row>
    <row r="6804" spans="3:16" hidden="1" outlineLevel="2">
      <c r="C6804" s="179">
        <v>6780</v>
      </c>
      <c r="D6804" s="195">
        <f t="shared" ca="1" si="529"/>
        <v>-2.2929688708673601</v>
      </c>
      <c r="E6804" s="195">
        <f t="shared" ca="1" si="525"/>
        <v>148.72049860358172</v>
      </c>
      <c r="F6804" s="195">
        <f t="shared" ca="1" si="526"/>
        <v>172.68882045585229</v>
      </c>
      <c r="G6804" s="195">
        <f t="shared" ca="1" si="527"/>
        <v>0</v>
      </c>
      <c r="H6804" s="195">
        <f t="shared" ca="1" si="528"/>
        <v>0</v>
      </c>
      <c r="O6804" s="154"/>
      <c r="P6804" s="154"/>
    </row>
    <row r="6805" spans="3:16" hidden="1" outlineLevel="2">
      <c r="C6805" s="179">
        <v>6781</v>
      </c>
      <c r="D6805" s="195">
        <f t="shared" ca="1" si="529"/>
        <v>-1.1504308371851395</v>
      </c>
      <c r="E6805" s="195">
        <f t="shared" ca="1" si="525"/>
        <v>191.15836622829224</v>
      </c>
      <c r="F6805" s="195">
        <f t="shared" ca="1" si="526"/>
        <v>207.215127759354</v>
      </c>
      <c r="G6805" s="195">
        <f t="shared" ca="1" si="527"/>
        <v>0</v>
      </c>
      <c r="H6805" s="195">
        <f t="shared" ca="1" si="528"/>
        <v>0</v>
      </c>
      <c r="O6805" s="154"/>
      <c r="P6805" s="154"/>
    </row>
    <row r="6806" spans="3:16" hidden="1" outlineLevel="2">
      <c r="C6806" s="179">
        <v>6782</v>
      </c>
      <c r="D6806" s="195">
        <f t="shared" ca="1" si="529"/>
        <v>1.1108596827172856</v>
      </c>
      <c r="E6806" s="195">
        <f t="shared" ca="1" si="525"/>
        <v>314.17282454587775</v>
      </c>
      <c r="F6806" s="195">
        <f t="shared" ca="1" si="526"/>
        <v>297.22683648638139</v>
      </c>
      <c r="G6806" s="195">
        <f t="shared" ca="1" si="527"/>
        <v>64.172824545877745</v>
      </c>
      <c r="H6806" s="195">
        <f t="shared" ca="1" si="528"/>
        <v>47.226836486381387</v>
      </c>
      <c r="O6806" s="154"/>
      <c r="P6806" s="154"/>
    </row>
    <row r="6807" spans="3:16" hidden="1" outlineLevel="2">
      <c r="C6807" s="179">
        <v>6783</v>
      </c>
      <c r="D6807" s="195">
        <f t="shared" ca="1" si="529"/>
        <v>2.0386624522298029</v>
      </c>
      <c r="E6807" s="195">
        <f t="shared" ca="1" si="525"/>
        <v>385.2128565567312</v>
      </c>
      <c r="F6807" s="195">
        <f t="shared" ca="1" si="526"/>
        <v>344.64182504340704</v>
      </c>
      <c r="G6807" s="195">
        <f t="shared" ca="1" si="527"/>
        <v>135.2128565567312</v>
      </c>
      <c r="H6807" s="195">
        <f t="shared" ca="1" si="528"/>
        <v>94.641825043407039</v>
      </c>
      <c r="O6807" s="154"/>
      <c r="P6807" s="154"/>
    </row>
    <row r="6808" spans="3:16" hidden="1" outlineLevel="2">
      <c r="C6808" s="179">
        <v>6784</v>
      </c>
      <c r="D6808" s="195">
        <f t="shared" ca="1" si="529"/>
        <v>-0.39154316528736083</v>
      </c>
      <c r="E6808" s="195">
        <f t="shared" ca="1" si="525"/>
        <v>225.84338099406114</v>
      </c>
      <c r="F6808" s="195">
        <f t="shared" ca="1" si="526"/>
        <v>233.88300063146602</v>
      </c>
      <c r="G6808" s="195">
        <f t="shared" ca="1" si="527"/>
        <v>0</v>
      </c>
      <c r="H6808" s="195">
        <f t="shared" ca="1" si="528"/>
        <v>0</v>
      </c>
      <c r="O6808" s="154"/>
      <c r="P6808" s="154"/>
    </row>
    <row r="6809" spans="3:16" hidden="1" outlineLevel="2">
      <c r="C6809" s="179">
        <v>6785</v>
      </c>
      <c r="D6809" s="195">
        <f t="shared" ca="1" si="529"/>
        <v>-0.75735595524888599</v>
      </c>
      <c r="E6809" s="195">
        <f t="shared" ref="E6809:E6872" ca="1" si="530">$H$9 * EXP(($H$17 - $H$18 - ($H$11^2)/2)*$H$14 + $H$11*SQRT($H$14)*D6809)</f>
        <v>208.40159126449308</v>
      </c>
      <c r="F6809" s="195">
        <f t="shared" ref="F6809:F6872" ca="1" si="531">$H$9 * EXP(($H$17 - $H$18 - ($H$12^2)/2)*$H$14 + $H$12*SQRT($H$14)*D6809)</f>
        <v>220.62485769064222</v>
      </c>
      <c r="G6809" s="195">
        <f t="shared" ref="G6809:G6872" ca="1" si="532">MAX(E6809-$H$16, 0)</f>
        <v>0</v>
      </c>
      <c r="H6809" s="195">
        <f t="shared" ref="H6809:H6872" ca="1" si="533">MAX(F6809-$H$16, 0)</f>
        <v>0</v>
      </c>
      <c r="O6809" s="154"/>
      <c r="P6809" s="154"/>
    </row>
    <row r="6810" spans="3:16" hidden="1" outlineLevel="2">
      <c r="C6810" s="179">
        <v>6786</v>
      </c>
      <c r="D6810" s="195">
        <f t="shared" ref="D6810:D6873" ca="1" si="534">_xlfn.NORM.S.INV(RAND())</f>
        <v>0.29963041513479532</v>
      </c>
      <c r="E6810" s="195">
        <f t="shared" ca="1" si="530"/>
        <v>262.88151933884592</v>
      </c>
      <c r="F6810" s="195">
        <f t="shared" ca="1" si="531"/>
        <v>261.14667070739392</v>
      </c>
      <c r="G6810" s="195">
        <f t="shared" ca="1" si="532"/>
        <v>12.881519338845919</v>
      </c>
      <c r="H6810" s="195">
        <f t="shared" ca="1" si="533"/>
        <v>11.146670707393923</v>
      </c>
      <c r="O6810" s="154"/>
      <c r="P6810" s="154"/>
    </row>
    <row r="6811" spans="3:16" hidden="1" outlineLevel="2">
      <c r="C6811" s="179">
        <v>6787</v>
      </c>
      <c r="D6811" s="195">
        <f t="shared" ca="1" si="534"/>
        <v>-0.45731657672031967</v>
      </c>
      <c r="E6811" s="195">
        <f t="shared" ca="1" si="530"/>
        <v>222.60308644733018</v>
      </c>
      <c r="F6811" s="195">
        <f t="shared" ca="1" si="531"/>
        <v>231.44177343122203</v>
      </c>
      <c r="G6811" s="195">
        <f t="shared" ca="1" si="532"/>
        <v>0</v>
      </c>
      <c r="H6811" s="195">
        <f t="shared" ca="1" si="533"/>
        <v>0</v>
      </c>
      <c r="O6811" s="154"/>
      <c r="P6811" s="154"/>
    </row>
    <row r="6812" spans="3:16" hidden="1" outlineLevel="2">
      <c r="C6812" s="179">
        <v>6788</v>
      </c>
      <c r="D6812" s="195">
        <f t="shared" ca="1" si="534"/>
        <v>1.3146269474150618</v>
      </c>
      <c r="E6812" s="195">
        <f t="shared" ca="1" si="530"/>
        <v>328.5582344552443</v>
      </c>
      <c r="F6812" s="195">
        <f t="shared" ca="1" si="531"/>
        <v>307.04738821199214</v>
      </c>
      <c r="G6812" s="195">
        <f t="shared" ca="1" si="532"/>
        <v>78.558234455244303</v>
      </c>
      <c r="H6812" s="195">
        <f t="shared" ca="1" si="533"/>
        <v>57.047388211992143</v>
      </c>
      <c r="O6812" s="154"/>
      <c r="P6812" s="154"/>
    </row>
    <row r="6813" spans="3:16" hidden="1" outlineLevel="2">
      <c r="C6813" s="179">
        <v>6789</v>
      </c>
      <c r="D6813" s="195">
        <f t="shared" ca="1" si="534"/>
        <v>-0.65230747128896172</v>
      </c>
      <c r="E6813" s="195">
        <f t="shared" ca="1" si="530"/>
        <v>213.26760645734527</v>
      </c>
      <c r="F6813" s="195">
        <f t="shared" ca="1" si="531"/>
        <v>224.35326998768548</v>
      </c>
      <c r="G6813" s="195">
        <f t="shared" ca="1" si="532"/>
        <v>0</v>
      </c>
      <c r="H6813" s="195">
        <f t="shared" ca="1" si="533"/>
        <v>0</v>
      </c>
      <c r="O6813" s="154"/>
      <c r="P6813" s="154"/>
    </row>
    <row r="6814" spans="3:16" hidden="1" outlineLevel="2">
      <c r="C6814" s="179">
        <v>6790</v>
      </c>
      <c r="D6814" s="195">
        <f t="shared" ca="1" si="534"/>
        <v>0.50915984915230039</v>
      </c>
      <c r="E6814" s="195">
        <f t="shared" ca="1" si="530"/>
        <v>275.26667024279226</v>
      </c>
      <c r="F6814" s="195">
        <f t="shared" ca="1" si="531"/>
        <v>270.02321020351354</v>
      </c>
      <c r="G6814" s="195">
        <f t="shared" ca="1" si="532"/>
        <v>25.266670242792259</v>
      </c>
      <c r="H6814" s="195">
        <f t="shared" ca="1" si="533"/>
        <v>20.023210203513543</v>
      </c>
      <c r="O6814" s="154"/>
      <c r="P6814" s="154"/>
    </row>
    <row r="6815" spans="3:16" hidden="1" outlineLevel="2">
      <c r="C6815" s="179">
        <v>6791</v>
      </c>
      <c r="D6815" s="195">
        <f t="shared" ca="1" si="534"/>
        <v>8.8997228282058069E-2</v>
      </c>
      <c r="E6815" s="195">
        <f t="shared" ca="1" si="530"/>
        <v>250.99274093513884</v>
      </c>
      <c r="F6815" s="195">
        <f t="shared" ca="1" si="531"/>
        <v>252.51746495255748</v>
      </c>
      <c r="G6815" s="195">
        <f t="shared" ca="1" si="532"/>
        <v>0.99274093513884054</v>
      </c>
      <c r="H6815" s="195">
        <f t="shared" ca="1" si="533"/>
        <v>2.517464952557475</v>
      </c>
      <c r="O6815" s="154"/>
      <c r="P6815" s="154"/>
    </row>
    <row r="6816" spans="3:16" hidden="1" outlineLevel="2">
      <c r="C6816" s="179">
        <v>6792</v>
      </c>
      <c r="D6816" s="195">
        <f t="shared" ca="1" si="534"/>
        <v>1.3723502383365265</v>
      </c>
      <c r="E6816" s="195">
        <f t="shared" ca="1" si="530"/>
        <v>332.75178068224972</v>
      </c>
      <c r="F6816" s="195">
        <f t="shared" ca="1" si="531"/>
        <v>309.88787813550056</v>
      </c>
      <c r="G6816" s="195">
        <f t="shared" ca="1" si="532"/>
        <v>82.751780682249716</v>
      </c>
      <c r="H6816" s="195">
        <f t="shared" ca="1" si="533"/>
        <v>59.887878135500557</v>
      </c>
      <c r="O6816" s="154"/>
      <c r="P6816" s="154"/>
    </row>
    <row r="6817" spans="3:16" hidden="1" outlineLevel="2">
      <c r="C6817" s="179">
        <v>6793</v>
      </c>
      <c r="D6817" s="195">
        <f t="shared" ca="1" si="534"/>
        <v>-1.4064720051268886</v>
      </c>
      <c r="E6817" s="195">
        <f t="shared" ca="1" si="530"/>
        <v>180.70140366298475</v>
      </c>
      <c r="F6817" s="195">
        <f t="shared" ca="1" si="531"/>
        <v>198.92182400984714</v>
      </c>
      <c r="G6817" s="195">
        <f t="shared" ca="1" si="532"/>
        <v>0</v>
      </c>
      <c r="H6817" s="195">
        <f t="shared" ca="1" si="533"/>
        <v>0</v>
      </c>
      <c r="O6817" s="154"/>
      <c r="P6817" s="154"/>
    </row>
    <row r="6818" spans="3:16" hidden="1" outlineLevel="2">
      <c r="C6818" s="179">
        <v>6794</v>
      </c>
      <c r="D6818" s="195">
        <f t="shared" ca="1" si="534"/>
        <v>-1.6900106574470661</v>
      </c>
      <c r="E6818" s="195">
        <f t="shared" ca="1" si="530"/>
        <v>169.7875713195493</v>
      </c>
      <c r="F6818" s="195">
        <f t="shared" ca="1" si="531"/>
        <v>190.12460687677751</v>
      </c>
      <c r="G6818" s="195">
        <f t="shared" ca="1" si="532"/>
        <v>0</v>
      </c>
      <c r="H6818" s="195">
        <f t="shared" ca="1" si="533"/>
        <v>0</v>
      </c>
      <c r="O6818" s="154"/>
      <c r="P6818" s="154"/>
    </row>
    <row r="6819" spans="3:16" hidden="1" outlineLevel="2">
      <c r="C6819" s="179">
        <v>6795</v>
      </c>
      <c r="D6819" s="195">
        <f t="shared" ca="1" si="534"/>
        <v>-0.97055349483400599</v>
      </c>
      <c r="E6819" s="195">
        <f t="shared" ca="1" si="530"/>
        <v>198.86458211944134</v>
      </c>
      <c r="F6819" s="195">
        <f t="shared" ca="1" si="531"/>
        <v>213.24738123529181</v>
      </c>
      <c r="G6819" s="195">
        <f t="shared" ca="1" si="532"/>
        <v>0</v>
      </c>
      <c r="H6819" s="195">
        <f t="shared" ca="1" si="533"/>
        <v>0</v>
      </c>
      <c r="O6819" s="154"/>
      <c r="P6819" s="154"/>
    </row>
    <row r="6820" spans="3:16" hidden="1" outlineLevel="2">
      <c r="C6820" s="179">
        <v>6796</v>
      </c>
      <c r="D6820" s="195">
        <f t="shared" ca="1" si="534"/>
        <v>0.11873429356405005</v>
      </c>
      <c r="E6820" s="195">
        <f t="shared" ca="1" si="530"/>
        <v>252.63802118207812</v>
      </c>
      <c r="F6820" s="195">
        <f t="shared" ca="1" si="531"/>
        <v>253.71822351522795</v>
      </c>
      <c r="G6820" s="195">
        <f t="shared" ca="1" si="532"/>
        <v>2.6380211820781199</v>
      </c>
      <c r="H6820" s="195">
        <f t="shared" ca="1" si="533"/>
        <v>3.7182235152279475</v>
      </c>
      <c r="O6820" s="154"/>
      <c r="P6820" s="154"/>
    </row>
    <row r="6821" spans="3:16" hidden="1" outlineLevel="2">
      <c r="C6821" s="179">
        <v>6797</v>
      </c>
      <c r="D6821" s="195">
        <f t="shared" ca="1" si="534"/>
        <v>-0.16306239476551618</v>
      </c>
      <c r="E6821" s="195">
        <f t="shared" ca="1" si="530"/>
        <v>237.47030033830916</v>
      </c>
      <c r="F6821" s="195">
        <f t="shared" ca="1" si="531"/>
        <v>242.5650606411082</v>
      </c>
      <c r="G6821" s="195">
        <f t="shared" ca="1" si="532"/>
        <v>0</v>
      </c>
      <c r="H6821" s="195">
        <f t="shared" ca="1" si="533"/>
        <v>0</v>
      </c>
      <c r="O6821" s="154"/>
      <c r="P6821" s="154"/>
    </row>
    <row r="6822" spans="3:16" hidden="1" outlineLevel="2">
      <c r="C6822" s="179">
        <v>6798</v>
      </c>
      <c r="D6822" s="195">
        <f t="shared" ca="1" si="534"/>
        <v>-0.257134601435346</v>
      </c>
      <c r="E6822" s="195">
        <f t="shared" ca="1" si="530"/>
        <v>232.61237108579752</v>
      </c>
      <c r="F6822" s="195">
        <f t="shared" ca="1" si="531"/>
        <v>238.9520392132417</v>
      </c>
      <c r="G6822" s="195">
        <f t="shared" ca="1" si="532"/>
        <v>0</v>
      </c>
      <c r="H6822" s="195">
        <f t="shared" ca="1" si="533"/>
        <v>0</v>
      </c>
      <c r="O6822" s="154"/>
      <c r="P6822" s="154"/>
    </row>
    <row r="6823" spans="3:16" hidden="1" outlineLevel="2">
      <c r="C6823" s="179">
        <v>6799</v>
      </c>
      <c r="D6823" s="195">
        <f t="shared" ca="1" si="534"/>
        <v>0.75316307979071928</v>
      </c>
      <c r="E6823" s="195">
        <f t="shared" ca="1" si="530"/>
        <v>290.42683208134514</v>
      </c>
      <c r="F6823" s="195">
        <f t="shared" ca="1" si="531"/>
        <v>280.74117273702228</v>
      </c>
      <c r="G6823" s="195">
        <f t="shared" ca="1" si="532"/>
        <v>40.42683208134514</v>
      </c>
      <c r="H6823" s="195">
        <f t="shared" ca="1" si="533"/>
        <v>30.741172737022282</v>
      </c>
      <c r="O6823" s="154"/>
      <c r="P6823" s="154"/>
    </row>
    <row r="6824" spans="3:16" hidden="1" outlineLevel="2">
      <c r="C6824" s="179">
        <v>6800</v>
      </c>
      <c r="D6824" s="195">
        <f t="shared" ca="1" si="534"/>
        <v>-2.1710957040510657</v>
      </c>
      <c r="E6824" s="195">
        <f t="shared" ca="1" si="530"/>
        <v>152.75665160969294</v>
      </c>
      <c r="F6824" s="195">
        <f t="shared" ca="1" si="531"/>
        <v>176.07910851992787</v>
      </c>
      <c r="G6824" s="195">
        <f t="shared" ca="1" si="532"/>
        <v>0</v>
      </c>
      <c r="H6824" s="195">
        <f t="shared" ca="1" si="533"/>
        <v>0</v>
      </c>
      <c r="O6824" s="154"/>
      <c r="P6824" s="154"/>
    </row>
    <row r="6825" spans="3:16" hidden="1" outlineLevel="2">
      <c r="C6825" s="179">
        <v>6801</v>
      </c>
      <c r="D6825" s="195">
        <f t="shared" ca="1" si="534"/>
        <v>0.92503366719544733</v>
      </c>
      <c r="E6825" s="195">
        <f t="shared" ca="1" si="530"/>
        <v>301.60383155476904</v>
      </c>
      <c r="F6825" s="195">
        <f t="shared" ca="1" si="531"/>
        <v>288.54505438637614</v>
      </c>
      <c r="G6825" s="195">
        <f t="shared" ca="1" si="532"/>
        <v>51.603831554769044</v>
      </c>
      <c r="H6825" s="195">
        <f t="shared" ca="1" si="533"/>
        <v>38.545054386376137</v>
      </c>
      <c r="O6825" s="154"/>
      <c r="P6825" s="154"/>
    </row>
    <row r="6826" spans="3:16" hidden="1" outlineLevel="2">
      <c r="C6826" s="179">
        <v>6802</v>
      </c>
      <c r="D6826" s="195">
        <f t="shared" ca="1" si="534"/>
        <v>0.70144464428849607</v>
      </c>
      <c r="E6826" s="195">
        <f t="shared" ca="1" si="530"/>
        <v>287.14528982183884</v>
      </c>
      <c r="F6826" s="195">
        <f t="shared" ca="1" si="531"/>
        <v>278.43444264324495</v>
      </c>
      <c r="G6826" s="195">
        <f t="shared" ca="1" si="532"/>
        <v>37.145289821838844</v>
      </c>
      <c r="H6826" s="195">
        <f t="shared" ca="1" si="533"/>
        <v>28.43444264324495</v>
      </c>
      <c r="O6826" s="154"/>
      <c r="P6826" s="154"/>
    </row>
    <row r="6827" spans="3:16" hidden="1" outlineLevel="2">
      <c r="C6827" s="179">
        <v>6803</v>
      </c>
      <c r="D6827" s="195">
        <f t="shared" ca="1" si="534"/>
        <v>2.3816411488740155</v>
      </c>
      <c r="E6827" s="195">
        <f t="shared" ca="1" si="530"/>
        <v>415.36342348293874</v>
      </c>
      <c r="F6827" s="195">
        <f t="shared" ca="1" si="531"/>
        <v>364.02415791760552</v>
      </c>
      <c r="G6827" s="195">
        <f t="shared" ca="1" si="532"/>
        <v>165.36342348293874</v>
      </c>
      <c r="H6827" s="195">
        <f t="shared" ca="1" si="533"/>
        <v>114.02415791760552</v>
      </c>
      <c r="O6827" s="154"/>
      <c r="P6827" s="154"/>
    </row>
    <row r="6828" spans="3:16" hidden="1" outlineLevel="2">
      <c r="C6828" s="179">
        <v>6804</v>
      </c>
      <c r="D6828" s="195">
        <f t="shared" ca="1" si="534"/>
        <v>-1.0826307212184236</v>
      </c>
      <c r="E6828" s="195">
        <f t="shared" ca="1" si="530"/>
        <v>194.02732045436616</v>
      </c>
      <c r="F6828" s="195">
        <f t="shared" ca="1" si="531"/>
        <v>209.46852786493452</v>
      </c>
      <c r="G6828" s="195">
        <f t="shared" ca="1" si="532"/>
        <v>0</v>
      </c>
      <c r="H6828" s="195">
        <f t="shared" ca="1" si="533"/>
        <v>0</v>
      </c>
      <c r="O6828" s="154"/>
      <c r="P6828" s="154"/>
    </row>
    <row r="6829" spans="3:16" hidden="1" outlineLevel="2">
      <c r="C6829" s="179">
        <v>6805</v>
      </c>
      <c r="D6829" s="195">
        <f t="shared" ca="1" si="534"/>
        <v>2.2846555245941151</v>
      </c>
      <c r="E6829" s="195">
        <f t="shared" ca="1" si="530"/>
        <v>406.60597373580021</v>
      </c>
      <c r="F6829" s="195">
        <f t="shared" ca="1" si="531"/>
        <v>358.4353669639753</v>
      </c>
      <c r="G6829" s="195">
        <f t="shared" ca="1" si="532"/>
        <v>156.60597373580021</v>
      </c>
      <c r="H6829" s="195">
        <f t="shared" ca="1" si="533"/>
        <v>108.4353669639753</v>
      </c>
      <c r="O6829" s="154"/>
      <c r="P6829" s="154"/>
    </row>
    <row r="6830" spans="3:16" hidden="1" outlineLevel="2">
      <c r="C6830" s="179">
        <v>6806</v>
      </c>
      <c r="D6830" s="195">
        <f t="shared" ca="1" si="534"/>
        <v>0.38607330665050232</v>
      </c>
      <c r="E6830" s="195">
        <f t="shared" ca="1" si="530"/>
        <v>267.92210715236422</v>
      </c>
      <c r="F6830" s="195">
        <f t="shared" ca="1" si="531"/>
        <v>264.77283371159683</v>
      </c>
      <c r="G6830" s="195">
        <f t="shared" ca="1" si="532"/>
        <v>17.922107152364219</v>
      </c>
      <c r="H6830" s="195">
        <f t="shared" ca="1" si="533"/>
        <v>14.772833711596832</v>
      </c>
      <c r="O6830" s="154"/>
      <c r="P6830" s="154"/>
    </row>
    <row r="6831" spans="3:16" hidden="1" outlineLevel="2">
      <c r="C6831" s="179">
        <v>6807</v>
      </c>
      <c r="D6831" s="195">
        <f t="shared" ca="1" si="534"/>
        <v>-0.31638361298749268</v>
      </c>
      <c r="E6831" s="195">
        <f t="shared" ca="1" si="530"/>
        <v>229.60386257911691</v>
      </c>
      <c r="F6831" s="195">
        <f t="shared" ca="1" si="531"/>
        <v>236.7041408977681</v>
      </c>
      <c r="G6831" s="195">
        <f t="shared" ca="1" si="532"/>
        <v>0</v>
      </c>
      <c r="H6831" s="195">
        <f t="shared" ca="1" si="533"/>
        <v>0</v>
      </c>
      <c r="O6831" s="154"/>
      <c r="P6831" s="154"/>
    </row>
    <row r="6832" spans="3:16" hidden="1" outlineLevel="2">
      <c r="C6832" s="179">
        <v>6808</v>
      </c>
      <c r="D6832" s="195">
        <f t="shared" ca="1" si="534"/>
        <v>1.482456981501163</v>
      </c>
      <c r="E6832" s="195">
        <f t="shared" ca="1" si="530"/>
        <v>340.89993469759349</v>
      </c>
      <c r="F6832" s="195">
        <f t="shared" ca="1" si="531"/>
        <v>315.37916243923917</v>
      </c>
      <c r="G6832" s="195">
        <f t="shared" ca="1" si="532"/>
        <v>90.899934697593494</v>
      </c>
      <c r="H6832" s="195">
        <f t="shared" ca="1" si="533"/>
        <v>65.379162439239167</v>
      </c>
      <c r="O6832" s="154"/>
      <c r="P6832" s="154"/>
    </row>
    <row r="6833" spans="3:16" hidden="1" outlineLevel="2">
      <c r="C6833" s="179">
        <v>6809</v>
      </c>
      <c r="D6833" s="195">
        <f t="shared" ca="1" si="534"/>
        <v>0.62819663033459094</v>
      </c>
      <c r="E6833" s="195">
        <f t="shared" ca="1" si="530"/>
        <v>282.56103663710138</v>
      </c>
      <c r="F6833" s="195">
        <f t="shared" ca="1" si="531"/>
        <v>275.19985042610625</v>
      </c>
      <c r="G6833" s="195">
        <f t="shared" ca="1" si="532"/>
        <v>32.561036637101381</v>
      </c>
      <c r="H6833" s="195">
        <f t="shared" ca="1" si="533"/>
        <v>25.199850426106252</v>
      </c>
      <c r="O6833" s="154"/>
      <c r="P6833" s="154"/>
    </row>
    <row r="6834" spans="3:16" hidden="1" outlineLevel="2">
      <c r="C6834" s="179">
        <v>6810</v>
      </c>
      <c r="D6834" s="195">
        <f t="shared" ca="1" si="534"/>
        <v>0.18955455753585018</v>
      </c>
      <c r="E6834" s="195">
        <f t="shared" ca="1" si="530"/>
        <v>256.59989448931901</v>
      </c>
      <c r="F6834" s="195">
        <f t="shared" ca="1" si="531"/>
        <v>256.60093004874085</v>
      </c>
      <c r="G6834" s="195">
        <f t="shared" ca="1" si="532"/>
        <v>6.5998944893190128</v>
      </c>
      <c r="H6834" s="195">
        <f t="shared" ca="1" si="533"/>
        <v>6.6009300487408495</v>
      </c>
      <c r="O6834" s="154"/>
      <c r="P6834" s="154"/>
    </row>
    <row r="6835" spans="3:16" hidden="1" outlineLevel="2">
      <c r="C6835" s="179">
        <v>6811</v>
      </c>
      <c r="D6835" s="195">
        <f t="shared" ca="1" si="534"/>
        <v>-1.9731837720032468</v>
      </c>
      <c r="E6835" s="195">
        <f t="shared" ca="1" si="530"/>
        <v>159.54571559291216</v>
      </c>
      <c r="F6835" s="195">
        <f t="shared" ca="1" si="531"/>
        <v>181.72703902630576</v>
      </c>
      <c r="G6835" s="195">
        <f t="shared" ca="1" si="532"/>
        <v>0</v>
      </c>
      <c r="H6835" s="195">
        <f t="shared" ca="1" si="533"/>
        <v>0</v>
      </c>
      <c r="O6835" s="154"/>
      <c r="P6835" s="154"/>
    </row>
    <row r="6836" spans="3:16" hidden="1" outlineLevel="2">
      <c r="C6836" s="179">
        <v>6812</v>
      </c>
      <c r="D6836" s="195">
        <f t="shared" ca="1" si="534"/>
        <v>-1.4690088721858783</v>
      </c>
      <c r="E6836" s="195">
        <f t="shared" ca="1" si="530"/>
        <v>178.23548665120421</v>
      </c>
      <c r="F6836" s="195">
        <f t="shared" ca="1" si="531"/>
        <v>196.9471761701769</v>
      </c>
      <c r="G6836" s="195">
        <f t="shared" ca="1" si="532"/>
        <v>0</v>
      </c>
      <c r="H6836" s="195">
        <f t="shared" ca="1" si="533"/>
        <v>0</v>
      </c>
      <c r="O6836" s="154"/>
      <c r="P6836" s="154"/>
    </row>
    <row r="6837" spans="3:16" hidden="1" outlineLevel="2">
      <c r="C6837" s="179">
        <v>6813</v>
      </c>
      <c r="D6837" s="195">
        <f t="shared" ca="1" si="534"/>
        <v>-0.1926634725155392</v>
      </c>
      <c r="E6837" s="195">
        <f t="shared" ca="1" si="530"/>
        <v>235.93084755723029</v>
      </c>
      <c r="F6837" s="195">
        <f t="shared" ca="1" si="531"/>
        <v>241.42232335119365</v>
      </c>
      <c r="G6837" s="195">
        <f t="shared" ca="1" si="532"/>
        <v>0</v>
      </c>
      <c r="H6837" s="195">
        <f t="shared" ca="1" si="533"/>
        <v>0</v>
      </c>
      <c r="O6837" s="154"/>
      <c r="P6837" s="154"/>
    </row>
    <row r="6838" spans="3:16" hidden="1" outlineLevel="2">
      <c r="C6838" s="179">
        <v>6814</v>
      </c>
      <c r="D6838" s="195">
        <f t="shared" ca="1" si="534"/>
        <v>-0.50923875487735637</v>
      </c>
      <c r="E6838" s="195">
        <f t="shared" ca="1" si="530"/>
        <v>220.07803479003087</v>
      </c>
      <c r="F6838" s="195">
        <f t="shared" ca="1" si="531"/>
        <v>229.53265488683812</v>
      </c>
      <c r="G6838" s="195">
        <f t="shared" ca="1" si="532"/>
        <v>0</v>
      </c>
      <c r="H6838" s="195">
        <f t="shared" ca="1" si="533"/>
        <v>0</v>
      </c>
      <c r="O6838" s="154"/>
      <c r="P6838" s="154"/>
    </row>
    <row r="6839" spans="3:16" hidden="1" outlineLevel="2">
      <c r="C6839" s="179">
        <v>6815</v>
      </c>
      <c r="D6839" s="195">
        <f t="shared" ca="1" si="534"/>
        <v>-1.3023568863801251</v>
      </c>
      <c r="E6839" s="195">
        <f t="shared" ca="1" si="530"/>
        <v>184.88272229439866</v>
      </c>
      <c r="F6839" s="195">
        <f t="shared" ca="1" si="531"/>
        <v>202.25335232696767</v>
      </c>
      <c r="G6839" s="195">
        <f t="shared" ca="1" si="532"/>
        <v>0</v>
      </c>
      <c r="H6839" s="195">
        <f t="shared" ca="1" si="533"/>
        <v>0</v>
      </c>
      <c r="O6839" s="154"/>
      <c r="P6839" s="154"/>
    </row>
    <row r="6840" spans="3:16" hidden="1" outlineLevel="2">
      <c r="C6840" s="179">
        <v>6816</v>
      </c>
      <c r="D6840" s="195">
        <f t="shared" ca="1" si="534"/>
        <v>0.25307368079741466</v>
      </c>
      <c r="E6840" s="195">
        <f t="shared" ca="1" si="530"/>
        <v>260.20614673374865</v>
      </c>
      <c r="F6840" s="195">
        <f t="shared" ca="1" si="531"/>
        <v>259.21429811652479</v>
      </c>
      <c r="G6840" s="195">
        <f t="shared" ca="1" si="532"/>
        <v>10.206146733748653</v>
      </c>
      <c r="H6840" s="195">
        <f t="shared" ca="1" si="533"/>
        <v>9.2142981165247875</v>
      </c>
      <c r="O6840" s="154"/>
      <c r="P6840" s="154"/>
    </row>
    <row r="6841" spans="3:16" hidden="1" outlineLevel="2">
      <c r="C6841" s="179">
        <v>6817</v>
      </c>
      <c r="D6841" s="195">
        <f t="shared" ca="1" si="534"/>
        <v>1.8986862687564301</v>
      </c>
      <c r="E6841" s="195">
        <f t="shared" ca="1" si="530"/>
        <v>373.54597602817307</v>
      </c>
      <c r="F6841" s="195">
        <f t="shared" ca="1" si="531"/>
        <v>337.03124285760094</v>
      </c>
      <c r="G6841" s="195">
        <f t="shared" ca="1" si="532"/>
        <v>123.54597602817307</v>
      </c>
      <c r="H6841" s="195">
        <f t="shared" ca="1" si="533"/>
        <v>87.031242857600944</v>
      </c>
      <c r="O6841" s="154"/>
      <c r="P6841" s="154"/>
    </row>
    <row r="6842" spans="3:16" hidden="1" outlineLevel="2">
      <c r="C6842" s="179">
        <v>6818</v>
      </c>
      <c r="D6842" s="195">
        <f t="shared" ca="1" si="534"/>
        <v>-1.0878129512890058</v>
      </c>
      <c r="E6842" s="195">
        <f t="shared" ca="1" si="530"/>
        <v>193.80652332602315</v>
      </c>
      <c r="F6842" s="195">
        <f t="shared" ca="1" si="531"/>
        <v>209.29543004310807</v>
      </c>
      <c r="G6842" s="195">
        <f t="shared" ca="1" si="532"/>
        <v>0</v>
      </c>
      <c r="H6842" s="195">
        <f t="shared" ca="1" si="533"/>
        <v>0</v>
      </c>
      <c r="O6842" s="154"/>
      <c r="P6842" s="154"/>
    </row>
    <row r="6843" spans="3:16" hidden="1" outlineLevel="2">
      <c r="C6843" s="179">
        <v>6819</v>
      </c>
      <c r="D6843" s="195">
        <f t="shared" ca="1" si="534"/>
        <v>2.1211921468235477</v>
      </c>
      <c r="E6843" s="195">
        <f t="shared" ca="1" si="530"/>
        <v>392.26166284880867</v>
      </c>
      <c r="F6843" s="195">
        <f t="shared" ca="1" si="531"/>
        <v>349.20929712670602</v>
      </c>
      <c r="G6843" s="195">
        <f t="shared" ca="1" si="532"/>
        <v>142.26166284880867</v>
      </c>
      <c r="H6843" s="195">
        <f t="shared" ca="1" si="533"/>
        <v>99.209297126706019</v>
      </c>
      <c r="O6843" s="154"/>
      <c r="P6843" s="154"/>
    </row>
    <row r="6844" spans="3:16" hidden="1" outlineLevel="2">
      <c r="C6844" s="179">
        <v>6820</v>
      </c>
      <c r="D6844" s="195">
        <f t="shared" ca="1" si="534"/>
        <v>2.1666029328250773</v>
      </c>
      <c r="E6844" s="195">
        <f t="shared" ca="1" si="530"/>
        <v>396.19502860602444</v>
      </c>
      <c r="F6844" s="195">
        <f t="shared" ca="1" si="531"/>
        <v>351.74824904871286</v>
      </c>
      <c r="G6844" s="195">
        <f t="shared" ca="1" si="532"/>
        <v>146.19502860602444</v>
      </c>
      <c r="H6844" s="195">
        <f t="shared" ca="1" si="533"/>
        <v>101.74824904871286</v>
      </c>
      <c r="O6844" s="154"/>
      <c r="P6844" s="154"/>
    </row>
    <row r="6845" spans="3:16" hidden="1" outlineLevel="2">
      <c r="C6845" s="179">
        <v>6821</v>
      </c>
      <c r="D6845" s="195">
        <f t="shared" ca="1" si="534"/>
        <v>-0.42347522493853845</v>
      </c>
      <c r="E6845" s="195">
        <f t="shared" ca="1" si="530"/>
        <v>224.26441506575179</v>
      </c>
      <c r="F6845" s="195">
        <f t="shared" ca="1" si="531"/>
        <v>232.69462007183893</v>
      </c>
      <c r="G6845" s="195">
        <f t="shared" ca="1" si="532"/>
        <v>0</v>
      </c>
      <c r="H6845" s="195">
        <f t="shared" ca="1" si="533"/>
        <v>0</v>
      </c>
      <c r="O6845" s="154"/>
      <c r="P6845" s="154"/>
    </row>
    <row r="6846" spans="3:16" hidden="1" outlineLevel="2">
      <c r="C6846" s="179">
        <v>6822</v>
      </c>
      <c r="D6846" s="195">
        <f t="shared" ca="1" si="534"/>
        <v>-8.7901082517368737E-2</v>
      </c>
      <c r="E6846" s="195">
        <f t="shared" ca="1" si="530"/>
        <v>241.42447323158277</v>
      </c>
      <c r="F6846" s="195">
        <f t="shared" ca="1" si="531"/>
        <v>245.4909944545885</v>
      </c>
      <c r="G6846" s="195">
        <f t="shared" ca="1" si="532"/>
        <v>0</v>
      </c>
      <c r="H6846" s="195">
        <f t="shared" ca="1" si="533"/>
        <v>0</v>
      </c>
      <c r="O6846" s="154"/>
      <c r="P6846" s="154"/>
    </row>
    <row r="6847" spans="3:16" hidden="1" outlineLevel="2">
      <c r="C6847" s="179">
        <v>6823</v>
      </c>
      <c r="D6847" s="195">
        <f t="shared" ca="1" si="534"/>
        <v>-9.5561932894459578E-2</v>
      </c>
      <c r="E6847" s="195">
        <f t="shared" ca="1" si="530"/>
        <v>241.0184471904883</v>
      </c>
      <c r="F6847" s="195">
        <f t="shared" ca="1" si="531"/>
        <v>245.19115910684047</v>
      </c>
      <c r="G6847" s="195">
        <f t="shared" ca="1" si="532"/>
        <v>0</v>
      </c>
      <c r="H6847" s="195">
        <f t="shared" ca="1" si="533"/>
        <v>0</v>
      </c>
      <c r="O6847" s="154"/>
      <c r="P6847" s="154"/>
    </row>
    <row r="6848" spans="3:16" hidden="1" outlineLevel="2">
      <c r="C6848" s="179">
        <v>6824</v>
      </c>
      <c r="D6848" s="195">
        <f t="shared" ca="1" si="534"/>
        <v>-1.3041635313438618</v>
      </c>
      <c r="E6848" s="195">
        <f t="shared" ca="1" si="530"/>
        <v>184.80934798656781</v>
      </c>
      <c r="F6848" s="195">
        <f t="shared" ca="1" si="531"/>
        <v>202.19506936717048</v>
      </c>
      <c r="G6848" s="195">
        <f t="shared" ca="1" si="532"/>
        <v>0</v>
      </c>
      <c r="H6848" s="195">
        <f t="shared" ca="1" si="533"/>
        <v>0</v>
      </c>
      <c r="O6848" s="154"/>
      <c r="P6848" s="154"/>
    </row>
    <row r="6849" spans="3:16" hidden="1" outlineLevel="2">
      <c r="C6849" s="179">
        <v>6825</v>
      </c>
      <c r="D6849" s="195">
        <f t="shared" ca="1" si="534"/>
        <v>0.59344593115338595</v>
      </c>
      <c r="E6849" s="195">
        <f t="shared" ca="1" si="530"/>
        <v>280.41182112113535</v>
      </c>
      <c r="F6849" s="195">
        <f t="shared" ca="1" si="531"/>
        <v>273.6784478880046</v>
      </c>
      <c r="G6849" s="195">
        <f t="shared" ca="1" si="532"/>
        <v>30.411821121135347</v>
      </c>
      <c r="H6849" s="195">
        <f t="shared" ca="1" si="533"/>
        <v>23.678447888004598</v>
      </c>
      <c r="O6849" s="154"/>
      <c r="P6849" s="154"/>
    </row>
    <row r="6850" spans="3:16" hidden="1" outlineLevel="2">
      <c r="C6850" s="179">
        <v>6826</v>
      </c>
      <c r="D6850" s="195">
        <f t="shared" ca="1" si="534"/>
        <v>-1.9981694430318182</v>
      </c>
      <c r="E6850" s="195">
        <f t="shared" ca="1" si="530"/>
        <v>158.67225021515378</v>
      </c>
      <c r="F6850" s="195">
        <f t="shared" ca="1" si="531"/>
        <v>181.00413446450571</v>
      </c>
      <c r="G6850" s="195">
        <f t="shared" ca="1" si="532"/>
        <v>0</v>
      </c>
      <c r="H6850" s="195">
        <f t="shared" ca="1" si="533"/>
        <v>0</v>
      </c>
      <c r="O6850" s="154"/>
      <c r="P6850" s="154"/>
    </row>
    <row r="6851" spans="3:16" hidden="1" outlineLevel="2">
      <c r="C6851" s="179">
        <v>6827</v>
      </c>
      <c r="D6851" s="195">
        <f t="shared" ca="1" si="534"/>
        <v>0.83591735578526638</v>
      </c>
      <c r="E6851" s="195">
        <f t="shared" ca="1" si="530"/>
        <v>295.75579248217502</v>
      </c>
      <c r="F6851" s="195">
        <f t="shared" ca="1" si="531"/>
        <v>284.47197328781795</v>
      </c>
      <c r="G6851" s="195">
        <f t="shared" ca="1" si="532"/>
        <v>45.755792482175025</v>
      </c>
      <c r="H6851" s="195">
        <f t="shared" ca="1" si="533"/>
        <v>34.471973287817946</v>
      </c>
      <c r="O6851" s="154"/>
      <c r="P6851" s="154"/>
    </row>
    <row r="6852" spans="3:16" hidden="1" outlineLevel="2">
      <c r="C6852" s="179">
        <v>6828</v>
      </c>
      <c r="D6852" s="195">
        <f t="shared" ca="1" si="534"/>
        <v>-0.95615988539126051</v>
      </c>
      <c r="E6852" s="195">
        <f t="shared" ca="1" si="530"/>
        <v>199.49448723388701</v>
      </c>
      <c r="F6852" s="195">
        <f t="shared" ca="1" si="531"/>
        <v>213.73759755171858</v>
      </c>
      <c r="G6852" s="195">
        <f t="shared" ca="1" si="532"/>
        <v>0</v>
      </c>
      <c r="H6852" s="195">
        <f t="shared" ca="1" si="533"/>
        <v>0</v>
      </c>
      <c r="O6852" s="154"/>
      <c r="P6852" s="154"/>
    </row>
    <row r="6853" spans="3:16" hidden="1" outlineLevel="2">
      <c r="C6853" s="179">
        <v>6829</v>
      </c>
      <c r="D6853" s="195">
        <f t="shared" ca="1" si="534"/>
        <v>-2.1175159550550751</v>
      </c>
      <c r="E6853" s="195">
        <f t="shared" ca="1" si="530"/>
        <v>154.56557721589883</v>
      </c>
      <c r="F6853" s="195">
        <f t="shared" ca="1" si="531"/>
        <v>177.59058543693419</v>
      </c>
      <c r="G6853" s="195">
        <f t="shared" ca="1" si="532"/>
        <v>0</v>
      </c>
      <c r="H6853" s="195">
        <f t="shared" ca="1" si="533"/>
        <v>0</v>
      </c>
      <c r="O6853" s="154"/>
      <c r="P6853" s="154"/>
    </row>
    <row r="6854" spans="3:16" hidden="1" outlineLevel="2">
      <c r="C6854" s="179">
        <v>6830</v>
      </c>
      <c r="D6854" s="195">
        <f t="shared" ca="1" si="534"/>
        <v>-1.0639563151555937</v>
      </c>
      <c r="E6854" s="195">
        <f t="shared" ca="1" si="530"/>
        <v>194.82506166081382</v>
      </c>
      <c r="F6854" s="195">
        <f t="shared" ca="1" si="531"/>
        <v>210.09348218718023</v>
      </c>
      <c r="G6854" s="195">
        <f t="shared" ca="1" si="532"/>
        <v>0</v>
      </c>
      <c r="H6854" s="195">
        <f t="shared" ca="1" si="533"/>
        <v>0</v>
      </c>
      <c r="O6854" s="154"/>
      <c r="P6854" s="154"/>
    </row>
    <row r="6855" spans="3:16" hidden="1" outlineLevel="2">
      <c r="C6855" s="179">
        <v>6831</v>
      </c>
      <c r="D6855" s="195">
        <f t="shared" ca="1" si="534"/>
        <v>0.71307893634082165</v>
      </c>
      <c r="E6855" s="195">
        <f t="shared" ca="1" si="530"/>
        <v>287.88024004315895</v>
      </c>
      <c r="F6855" s="195">
        <f t="shared" ca="1" si="531"/>
        <v>278.95169400348971</v>
      </c>
      <c r="G6855" s="195">
        <f t="shared" ca="1" si="532"/>
        <v>37.880240043158949</v>
      </c>
      <c r="H6855" s="195">
        <f t="shared" ca="1" si="533"/>
        <v>28.951694003489706</v>
      </c>
      <c r="O6855" s="154"/>
      <c r="P6855" s="154"/>
    </row>
    <row r="6856" spans="3:16" hidden="1" outlineLevel="2">
      <c r="C6856" s="179">
        <v>6832</v>
      </c>
      <c r="D6856" s="195">
        <f t="shared" ca="1" si="534"/>
        <v>0.76930691510847427</v>
      </c>
      <c r="E6856" s="195">
        <f t="shared" ca="1" si="530"/>
        <v>291.45882088558761</v>
      </c>
      <c r="F6856" s="195">
        <f t="shared" ca="1" si="531"/>
        <v>281.46512148932862</v>
      </c>
      <c r="G6856" s="195">
        <f t="shared" ca="1" si="532"/>
        <v>41.458820885587613</v>
      </c>
      <c r="H6856" s="195">
        <f t="shared" ca="1" si="533"/>
        <v>31.465121489328624</v>
      </c>
      <c r="O6856" s="154"/>
      <c r="P6856" s="154"/>
    </row>
    <row r="6857" spans="3:16" hidden="1" outlineLevel="2">
      <c r="C6857" s="179">
        <v>6833</v>
      </c>
      <c r="D6857" s="195">
        <f t="shared" ca="1" si="534"/>
        <v>-1.3063227343273685</v>
      </c>
      <c r="E6857" s="195">
        <f t="shared" ca="1" si="530"/>
        <v>184.72169323517809</v>
      </c>
      <c r="F6857" s="195">
        <f t="shared" ca="1" si="531"/>
        <v>202.12543480083269</v>
      </c>
      <c r="G6857" s="195">
        <f t="shared" ca="1" si="532"/>
        <v>0</v>
      </c>
      <c r="H6857" s="195">
        <f t="shared" ca="1" si="533"/>
        <v>0</v>
      </c>
      <c r="O6857" s="154"/>
      <c r="P6857" s="154"/>
    </row>
    <row r="6858" spans="3:16" hidden="1" outlineLevel="2">
      <c r="C6858" s="179">
        <v>6834</v>
      </c>
      <c r="D6858" s="195">
        <f t="shared" ca="1" si="534"/>
        <v>-0.99765902888500191</v>
      </c>
      <c r="E6858" s="195">
        <f t="shared" ca="1" si="530"/>
        <v>197.68376158154865</v>
      </c>
      <c r="F6858" s="195">
        <f t="shared" ca="1" si="531"/>
        <v>212.32727348465036</v>
      </c>
      <c r="G6858" s="195">
        <f t="shared" ca="1" si="532"/>
        <v>0</v>
      </c>
      <c r="H6858" s="195">
        <f t="shared" ca="1" si="533"/>
        <v>0</v>
      </c>
      <c r="O6858" s="154"/>
      <c r="P6858" s="154"/>
    </row>
    <row r="6859" spans="3:16" hidden="1" outlineLevel="2">
      <c r="C6859" s="179">
        <v>6835</v>
      </c>
      <c r="D6859" s="195">
        <f t="shared" ca="1" si="534"/>
        <v>-2.3834035701036087</v>
      </c>
      <c r="E6859" s="195">
        <f t="shared" ca="1" si="530"/>
        <v>145.79459882748475</v>
      </c>
      <c r="F6859" s="195">
        <f t="shared" ca="1" si="531"/>
        <v>170.21535425421186</v>
      </c>
      <c r="G6859" s="195">
        <f t="shared" ca="1" si="532"/>
        <v>0</v>
      </c>
      <c r="H6859" s="195">
        <f t="shared" ca="1" si="533"/>
        <v>0</v>
      </c>
      <c r="O6859" s="154"/>
      <c r="P6859" s="154"/>
    </row>
    <row r="6860" spans="3:16" hidden="1" outlineLevel="2">
      <c r="C6860" s="179">
        <v>6836</v>
      </c>
      <c r="D6860" s="195">
        <f t="shared" ca="1" si="534"/>
        <v>0.35030577268121632</v>
      </c>
      <c r="E6860" s="195">
        <f t="shared" ca="1" si="530"/>
        <v>265.82484247556187</v>
      </c>
      <c r="F6860" s="195">
        <f t="shared" ca="1" si="531"/>
        <v>263.26636669800871</v>
      </c>
      <c r="G6860" s="195">
        <f t="shared" ca="1" si="532"/>
        <v>15.824842475561866</v>
      </c>
      <c r="H6860" s="195">
        <f t="shared" ca="1" si="533"/>
        <v>13.26636669800871</v>
      </c>
      <c r="O6860" s="154"/>
      <c r="P6860" s="154"/>
    </row>
    <row r="6861" spans="3:16" hidden="1" outlineLevel="2">
      <c r="C6861" s="179">
        <v>6837</v>
      </c>
      <c r="D6861" s="195">
        <f t="shared" ca="1" si="534"/>
        <v>-0.70187577000309576</v>
      </c>
      <c r="E6861" s="195">
        <f t="shared" ca="1" si="530"/>
        <v>210.95752556877633</v>
      </c>
      <c r="F6861" s="195">
        <f t="shared" ca="1" si="531"/>
        <v>222.58619047192479</v>
      </c>
      <c r="G6861" s="195">
        <f t="shared" ca="1" si="532"/>
        <v>0</v>
      </c>
      <c r="H6861" s="195">
        <f t="shared" ca="1" si="533"/>
        <v>0</v>
      </c>
      <c r="O6861" s="154"/>
      <c r="P6861" s="154"/>
    </row>
    <row r="6862" spans="3:16" hidden="1" outlineLevel="2">
      <c r="C6862" s="179">
        <v>6838</v>
      </c>
      <c r="D6862" s="195">
        <f t="shared" ca="1" si="534"/>
        <v>0.86453052335226654</v>
      </c>
      <c r="E6862" s="195">
        <f t="shared" ca="1" si="530"/>
        <v>297.62099560697868</v>
      </c>
      <c r="F6862" s="195">
        <f t="shared" ca="1" si="531"/>
        <v>285.77343868494592</v>
      </c>
      <c r="G6862" s="195">
        <f t="shared" ca="1" si="532"/>
        <v>47.620995606978681</v>
      </c>
      <c r="H6862" s="195">
        <f t="shared" ca="1" si="533"/>
        <v>35.773438684945916</v>
      </c>
      <c r="O6862" s="154"/>
      <c r="P6862" s="154"/>
    </row>
    <row r="6863" spans="3:16" hidden="1" outlineLevel="2">
      <c r="C6863" s="179">
        <v>6839</v>
      </c>
      <c r="D6863" s="195">
        <f t="shared" ca="1" si="534"/>
        <v>0.55594516579471687</v>
      </c>
      <c r="E6863" s="195">
        <f t="shared" ca="1" si="530"/>
        <v>278.11085851684322</v>
      </c>
      <c r="F6863" s="195">
        <f t="shared" ca="1" si="531"/>
        <v>272.04608034077404</v>
      </c>
      <c r="G6863" s="195">
        <f t="shared" ca="1" si="532"/>
        <v>28.110858516843223</v>
      </c>
      <c r="H6863" s="195">
        <f t="shared" ca="1" si="533"/>
        <v>22.04608034077404</v>
      </c>
      <c r="O6863" s="154"/>
      <c r="P6863" s="154"/>
    </row>
    <row r="6864" spans="3:16" hidden="1" outlineLevel="2">
      <c r="C6864" s="179">
        <v>6840</v>
      </c>
      <c r="D6864" s="195">
        <f t="shared" ca="1" si="534"/>
        <v>0.19250822257988714</v>
      </c>
      <c r="E6864" s="195">
        <f t="shared" ca="1" si="530"/>
        <v>256.7664732836443</v>
      </c>
      <c r="F6864" s="195">
        <f t="shared" ca="1" si="531"/>
        <v>256.72186655795184</v>
      </c>
      <c r="G6864" s="195">
        <f t="shared" ca="1" si="532"/>
        <v>6.7664732836443022</v>
      </c>
      <c r="H6864" s="195">
        <f t="shared" ca="1" si="533"/>
        <v>6.7218665579518415</v>
      </c>
      <c r="O6864" s="154"/>
      <c r="P6864" s="154"/>
    </row>
    <row r="6865" spans="3:16" hidden="1" outlineLevel="2">
      <c r="C6865" s="179">
        <v>6841</v>
      </c>
      <c r="D6865" s="195">
        <f t="shared" ca="1" si="534"/>
        <v>1.7504391068877601</v>
      </c>
      <c r="E6865" s="195">
        <f t="shared" ca="1" si="530"/>
        <v>361.57477433458655</v>
      </c>
      <c r="F6865" s="195">
        <f t="shared" ca="1" si="531"/>
        <v>329.15413334183637</v>
      </c>
      <c r="G6865" s="195">
        <f t="shared" ca="1" si="532"/>
        <v>111.57477433458655</v>
      </c>
      <c r="H6865" s="195">
        <f t="shared" ca="1" si="533"/>
        <v>79.154133341836371</v>
      </c>
      <c r="O6865" s="154"/>
      <c r="P6865" s="154"/>
    </row>
    <row r="6866" spans="3:16" hidden="1" outlineLevel="2">
      <c r="C6866" s="179">
        <v>6842</v>
      </c>
      <c r="D6866" s="195">
        <f t="shared" ca="1" si="534"/>
        <v>1.1320644221979961</v>
      </c>
      <c r="E6866" s="195">
        <f t="shared" ca="1" si="530"/>
        <v>315.63997519884316</v>
      </c>
      <c r="F6866" s="195">
        <f t="shared" ca="1" si="531"/>
        <v>298.2339799938286</v>
      </c>
      <c r="G6866" s="195">
        <f t="shared" ca="1" si="532"/>
        <v>65.63997519884316</v>
      </c>
      <c r="H6866" s="195">
        <f t="shared" ca="1" si="533"/>
        <v>48.233979993828598</v>
      </c>
      <c r="O6866" s="154"/>
      <c r="P6866" s="154"/>
    </row>
    <row r="6867" spans="3:16" hidden="1" outlineLevel="2">
      <c r="C6867" s="179">
        <v>6843</v>
      </c>
      <c r="D6867" s="195">
        <f t="shared" ca="1" si="534"/>
        <v>9.2926688890188278E-2</v>
      </c>
      <c r="E6867" s="195">
        <f t="shared" ca="1" si="530"/>
        <v>251.20953263969261</v>
      </c>
      <c r="F6867" s="195">
        <f t="shared" ca="1" si="531"/>
        <v>252.67580695216387</v>
      </c>
      <c r="G6867" s="195">
        <f t="shared" ca="1" si="532"/>
        <v>1.2095326396926112</v>
      </c>
      <c r="H6867" s="195">
        <f t="shared" ca="1" si="533"/>
        <v>2.6758069521638674</v>
      </c>
      <c r="O6867" s="154"/>
      <c r="P6867" s="154"/>
    </row>
    <row r="6868" spans="3:16" hidden="1" outlineLevel="2">
      <c r="C6868" s="179">
        <v>6844</v>
      </c>
      <c r="D6868" s="195">
        <f t="shared" ca="1" si="534"/>
        <v>0.14722198138284684</v>
      </c>
      <c r="E6868" s="195">
        <f t="shared" ca="1" si="530"/>
        <v>254.22429025312047</v>
      </c>
      <c r="F6868" s="195">
        <f t="shared" ca="1" si="531"/>
        <v>254.87388786307366</v>
      </c>
      <c r="G6868" s="195">
        <f t="shared" ca="1" si="532"/>
        <v>4.224290253120472</v>
      </c>
      <c r="H6868" s="195">
        <f t="shared" ca="1" si="533"/>
        <v>4.8738878630736622</v>
      </c>
      <c r="O6868" s="154"/>
      <c r="P6868" s="154"/>
    </row>
    <row r="6869" spans="3:16" hidden="1" outlineLevel="2">
      <c r="C6869" s="179">
        <v>6845</v>
      </c>
      <c r="D6869" s="195">
        <f t="shared" ca="1" si="534"/>
        <v>0.48325051513653378</v>
      </c>
      <c r="E6869" s="195">
        <f t="shared" ca="1" si="530"/>
        <v>273.7041149899934</v>
      </c>
      <c r="F6869" s="195">
        <f t="shared" ca="1" si="531"/>
        <v>268.90943955579525</v>
      </c>
      <c r="G6869" s="195">
        <f t="shared" ca="1" si="532"/>
        <v>23.7041149899934</v>
      </c>
      <c r="H6869" s="195">
        <f t="shared" ca="1" si="533"/>
        <v>18.909439555795245</v>
      </c>
      <c r="O6869" s="154"/>
      <c r="P6869" s="154"/>
    </row>
    <row r="6870" spans="3:16" hidden="1" outlineLevel="2">
      <c r="C6870" s="179">
        <v>6846</v>
      </c>
      <c r="D6870" s="195">
        <f t="shared" ca="1" si="534"/>
        <v>1.4902043911148146</v>
      </c>
      <c r="E6870" s="195">
        <f t="shared" ca="1" si="530"/>
        <v>341.48071809301246</v>
      </c>
      <c r="F6870" s="195">
        <f t="shared" ca="1" si="531"/>
        <v>315.76918843697274</v>
      </c>
      <c r="G6870" s="195">
        <f t="shared" ca="1" si="532"/>
        <v>91.480718093012456</v>
      </c>
      <c r="H6870" s="195">
        <f t="shared" ca="1" si="533"/>
        <v>65.76918843697274</v>
      </c>
      <c r="O6870" s="154"/>
      <c r="P6870" s="154"/>
    </row>
    <row r="6871" spans="3:16" hidden="1" outlineLevel="2">
      <c r="C6871" s="179">
        <v>6847</v>
      </c>
      <c r="D6871" s="195">
        <f t="shared" ca="1" si="534"/>
        <v>0.92744899288090576</v>
      </c>
      <c r="E6871" s="195">
        <f t="shared" ca="1" si="530"/>
        <v>301.76393064533698</v>
      </c>
      <c r="F6871" s="195">
        <f t="shared" ca="1" si="531"/>
        <v>288.65625537394033</v>
      </c>
      <c r="G6871" s="195">
        <f t="shared" ca="1" si="532"/>
        <v>51.763930645336984</v>
      </c>
      <c r="H6871" s="195">
        <f t="shared" ca="1" si="533"/>
        <v>38.656255373940326</v>
      </c>
      <c r="O6871" s="154"/>
      <c r="P6871" s="154"/>
    </row>
    <row r="6872" spans="3:16" hidden="1" outlineLevel="2">
      <c r="C6872" s="179">
        <v>6848</v>
      </c>
      <c r="D6872" s="195">
        <f t="shared" ca="1" si="534"/>
        <v>9.5740258051955573E-2</v>
      </c>
      <c r="E6872" s="195">
        <f t="shared" ca="1" si="530"/>
        <v>251.36487468667886</v>
      </c>
      <c r="F6872" s="195">
        <f t="shared" ca="1" si="531"/>
        <v>252.78924385551846</v>
      </c>
      <c r="G6872" s="195">
        <f t="shared" ca="1" si="532"/>
        <v>1.3648746866788599</v>
      </c>
      <c r="H6872" s="195">
        <f t="shared" ca="1" si="533"/>
        <v>2.789243855518464</v>
      </c>
      <c r="O6872" s="154"/>
      <c r="P6872" s="154"/>
    </row>
    <row r="6873" spans="3:16" hidden="1" outlineLevel="2">
      <c r="C6873" s="179">
        <v>6849</v>
      </c>
      <c r="D6873" s="195">
        <f t="shared" ca="1" si="534"/>
        <v>0.26442990827422036</v>
      </c>
      <c r="E6873" s="195">
        <f t="shared" ref="E6873:E6936" ca="1" si="535">$H$9 * EXP(($H$17 - $H$18 - ($H$11^2)/2)*$H$14 + $H$11*SQRT($H$14)*D6873)</f>
        <v>260.85620850861795</v>
      </c>
      <c r="F6873" s="195">
        <f t="shared" ref="F6873:F6936" ca="1" si="536">$H$9 * EXP(($H$17 - $H$18 - ($H$12^2)/2)*$H$14 + $H$12*SQRT($H$14)*D6873)</f>
        <v>259.68432437849901</v>
      </c>
      <c r="G6873" s="195">
        <f t="shared" ref="G6873:G6936" ca="1" si="537">MAX(E6873-$H$16, 0)</f>
        <v>10.856208508617954</v>
      </c>
      <c r="H6873" s="195">
        <f t="shared" ref="H6873:H6936" ca="1" si="538">MAX(F6873-$H$16, 0)</f>
        <v>9.6843243784990136</v>
      </c>
      <c r="O6873" s="154"/>
      <c r="P6873" s="154"/>
    </row>
    <row r="6874" spans="3:16" hidden="1" outlineLevel="2">
      <c r="C6874" s="179">
        <v>6850</v>
      </c>
      <c r="D6874" s="195">
        <f t="shared" ref="D6874:D6937" ca="1" si="539">_xlfn.NORM.S.INV(RAND())</f>
        <v>0.23969013987926538</v>
      </c>
      <c r="E6874" s="195">
        <f t="shared" ca="1" si="535"/>
        <v>259.44211522329647</v>
      </c>
      <c r="F6874" s="195">
        <f t="shared" ca="1" si="536"/>
        <v>258.66145477208397</v>
      </c>
      <c r="G6874" s="195">
        <f t="shared" ca="1" si="537"/>
        <v>9.4421152232964687</v>
      </c>
      <c r="H6874" s="195">
        <f t="shared" ca="1" si="538"/>
        <v>8.661454772083971</v>
      </c>
      <c r="O6874" s="154"/>
      <c r="P6874" s="154"/>
    </row>
    <row r="6875" spans="3:16" hidden="1" outlineLevel="2">
      <c r="C6875" s="179">
        <v>6851</v>
      </c>
      <c r="D6875" s="195">
        <f t="shared" ca="1" si="539"/>
        <v>-0.84499847824362573</v>
      </c>
      <c r="E6875" s="195">
        <f t="shared" ca="1" si="535"/>
        <v>204.42691099898872</v>
      </c>
      <c r="F6875" s="195">
        <f t="shared" ca="1" si="536"/>
        <v>217.56167804679055</v>
      </c>
      <c r="G6875" s="195">
        <f t="shared" ca="1" si="537"/>
        <v>0</v>
      </c>
      <c r="H6875" s="195">
        <f t="shared" ca="1" si="538"/>
        <v>0</v>
      </c>
      <c r="O6875" s="154"/>
      <c r="P6875" s="154"/>
    </row>
    <row r="6876" spans="3:16" hidden="1" outlineLevel="2">
      <c r="C6876" s="179">
        <v>6852</v>
      </c>
      <c r="D6876" s="195">
        <f t="shared" ca="1" si="539"/>
        <v>1.0525596739255976</v>
      </c>
      <c r="E6876" s="195">
        <f t="shared" ca="1" si="535"/>
        <v>310.17411607159698</v>
      </c>
      <c r="F6876" s="195">
        <f t="shared" ca="1" si="536"/>
        <v>294.4753063509537</v>
      </c>
      <c r="G6876" s="195">
        <f t="shared" ca="1" si="537"/>
        <v>60.174116071596984</v>
      </c>
      <c r="H6876" s="195">
        <f t="shared" ca="1" si="538"/>
        <v>44.475306350953701</v>
      </c>
      <c r="O6876" s="154"/>
      <c r="P6876" s="154"/>
    </row>
    <row r="6877" spans="3:16" hidden="1" outlineLevel="2">
      <c r="C6877" s="179">
        <v>6853</v>
      </c>
      <c r="D6877" s="195">
        <f t="shared" ca="1" si="539"/>
        <v>0.17995065117263986</v>
      </c>
      <c r="E6877" s="195">
        <f t="shared" ca="1" si="535"/>
        <v>256.05900650822645</v>
      </c>
      <c r="F6877" s="195">
        <f t="shared" ca="1" si="536"/>
        <v>256.20809598952781</v>
      </c>
      <c r="G6877" s="195">
        <f t="shared" ca="1" si="537"/>
        <v>6.0590065082264459</v>
      </c>
      <c r="H6877" s="195">
        <f t="shared" ca="1" si="538"/>
        <v>6.2080959895278056</v>
      </c>
      <c r="O6877" s="154"/>
      <c r="P6877" s="154"/>
    </row>
    <row r="6878" spans="3:16" hidden="1" outlineLevel="2">
      <c r="C6878" s="179">
        <v>6854</v>
      </c>
      <c r="D6878" s="195">
        <f t="shared" ca="1" si="539"/>
        <v>-0.43086096458268941</v>
      </c>
      <c r="E6878" s="195">
        <f t="shared" ca="1" si="535"/>
        <v>223.90078222398949</v>
      </c>
      <c r="F6878" s="195">
        <f t="shared" ca="1" si="536"/>
        <v>232.42061402305342</v>
      </c>
      <c r="G6878" s="195">
        <f t="shared" ca="1" si="537"/>
        <v>0</v>
      </c>
      <c r="H6878" s="195">
        <f t="shared" ca="1" si="538"/>
        <v>0</v>
      </c>
      <c r="O6878" s="154"/>
      <c r="P6878" s="154"/>
    </row>
    <row r="6879" spans="3:16" hidden="1" outlineLevel="2">
      <c r="C6879" s="179">
        <v>6855</v>
      </c>
      <c r="D6879" s="195">
        <f t="shared" ca="1" si="539"/>
        <v>-1.248111458689817</v>
      </c>
      <c r="E6879" s="195">
        <f t="shared" ca="1" si="535"/>
        <v>187.09944407829195</v>
      </c>
      <c r="F6879" s="195">
        <f t="shared" ca="1" si="536"/>
        <v>204.01117463964317</v>
      </c>
      <c r="G6879" s="195">
        <f t="shared" ca="1" si="537"/>
        <v>0</v>
      </c>
      <c r="H6879" s="195">
        <f t="shared" ca="1" si="538"/>
        <v>0</v>
      </c>
      <c r="O6879" s="154"/>
      <c r="P6879" s="154"/>
    </row>
    <row r="6880" spans="3:16" hidden="1" outlineLevel="2">
      <c r="C6880" s="179">
        <v>6856</v>
      </c>
      <c r="D6880" s="195">
        <f t="shared" ca="1" si="539"/>
        <v>-4.2675918036160748E-2</v>
      </c>
      <c r="E6880" s="195">
        <f t="shared" ca="1" si="535"/>
        <v>243.83538893230755</v>
      </c>
      <c r="F6880" s="195">
        <f t="shared" ca="1" si="536"/>
        <v>247.26853265528732</v>
      </c>
      <c r="G6880" s="195">
        <f t="shared" ca="1" si="537"/>
        <v>0</v>
      </c>
      <c r="H6880" s="195">
        <f t="shared" ca="1" si="538"/>
        <v>0</v>
      </c>
      <c r="O6880" s="154"/>
      <c r="P6880" s="154"/>
    </row>
    <row r="6881" spans="3:16" hidden="1" outlineLevel="2">
      <c r="C6881" s="179">
        <v>6857</v>
      </c>
      <c r="D6881" s="195">
        <f t="shared" ca="1" si="539"/>
        <v>0.40081105723226934</v>
      </c>
      <c r="E6881" s="195">
        <f t="shared" ca="1" si="535"/>
        <v>268.79107590280523</v>
      </c>
      <c r="F6881" s="195">
        <f t="shared" ca="1" si="536"/>
        <v>265.39606736046295</v>
      </c>
      <c r="G6881" s="195">
        <f t="shared" ca="1" si="537"/>
        <v>18.791075902805233</v>
      </c>
      <c r="H6881" s="195">
        <f t="shared" ca="1" si="538"/>
        <v>15.396067360462951</v>
      </c>
      <c r="O6881" s="154"/>
      <c r="P6881" s="154"/>
    </row>
    <row r="6882" spans="3:16" hidden="1" outlineLevel="2">
      <c r="C6882" s="179">
        <v>6858</v>
      </c>
      <c r="D6882" s="195">
        <f t="shared" ca="1" si="539"/>
        <v>-0.53103121798748731</v>
      </c>
      <c r="E6882" s="195">
        <f t="shared" ca="1" si="535"/>
        <v>219.0267877892984</v>
      </c>
      <c r="F6882" s="195">
        <f t="shared" ca="1" si="536"/>
        <v>228.73607058468696</v>
      </c>
      <c r="G6882" s="195">
        <f t="shared" ca="1" si="537"/>
        <v>0</v>
      </c>
      <c r="H6882" s="195">
        <f t="shared" ca="1" si="538"/>
        <v>0</v>
      </c>
      <c r="O6882" s="154"/>
      <c r="P6882" s="154"/>
    </row>
    <row r="6883" spans="3:16" hidden="1" outlineLevel="2">
      <c r="C6883" s="179">
        <v>6859</v>
      </c>
      <c r="D6883" s="195">
        <f t="shared" ca="1" si="539"/>
        <v>1.8532925794796895</v>
      </c>
      <c r="E6883" s="195">
        <f t="shared" ca="1" si="535"/>
        <v>369.83885598844148</v>
      </c>
      <c r="F6883" s="195">
        <f t="shared" ca="1" si="536"/>
        <v>334.59943225417743</v>
      </c>
      <c r="G6883" s="195">
        <f t="shared" ca="1" si="537"/>
        <v>119.83885598844148</v>
      </c>
      <c r="H6883" s="195">
        <f t="shared" ca="1" si="538"/>
        <v>84.59943225417743</v>
      </c>
      <c r="O6883" s="154"/>
      <c r="P6883" s="154"/>
    </row>
    <row r="6884" spans="3:16" hidden="1" outlineLevel="2">
      <c r="C6884" s="179">
        <v>6860</v>
      </c>
      <c r="D6884" s="195">
        <f t="shared" ca="1" si="539"/>
        <v>-0.98859412849199946</v>
      </c>
      <c r="E6884" s="195">
        <f t="shared" ca="1" si="535"/>
        <v>198.07788084780239</v>
      </c>
      <c r="F6884" s="195">
        <f t="shared" ca="1" si="536"/>
        <v>212.63454231802811</v>
      </c>
      <c r="G6884" s="195">
        <f t="shared" ca="1" si="537"/>
        <v>0</v>
      </c>
      <c r="H6884" s="195">
        <f t="shared" ca="1" si="538"/>
        <v>0</v>
      </c>
      <c r="O6884" s="154"/>
      <c r="P6884" s="154"/>
    </row>
    <row r="6885" spans="3:16" hidden="1" outlineLevel="2">
      <c r="C6885" s="179">
        <v>6861</v>
      </c>
      <c r="D6885" s="195">
        <f t="shared" ca="1" si="539"/>
        <v>-0.24074022665336808</v>
      </c>
      <c r="E6885" s="195">
        <f t="shared" ca="1" si="535"/>
        <v>233.45177532299834</v>
      </c>
      <c r="F6885" s="195">
        <f t="shared" ca="1" si="536"/>
        <v>239.57780134532837</v>
      </c>
      <c r="G6885" s="195">
        <f t="shared" ca="1" si="537"/>
        <v>0</v>
      </c>
      <c r="H6885" s="195">
        <f t="shared" ca="1" si="538"/>
        <v>0</v>
      </c>
      <c r="O6885" s="154"/>
      <c r="P6885" s="154"/>
    </row>
    <row r="6886" spans="3:16" hidden="1" outlineLevel="2">
      <c r="C6886" s="179">
        <v>6862</v>
      </c>
      <c r="D6886" s="195">
        <f t="shared" ca="1" si="539"/>
        <v>-0.30501021967618497</v>
      </c>
      <c r="E6886" s="195">
        <f t="shared" ca="1" si="535"/>
        <v>230.17834012928887</v>
      </c>
      <c r="F6886" s="195">
        <f t="shared" ca="1" si="536"/>
        <v>237.13399947403713</v>
      </c>
      <c r="G6886" s="195">
        <f t="shared" ca="1" si="537"/>
        <v>0</v>
      </c>
      <c r="H6886" s="195">
        <f t="shared" ca="1" si="538"/>
        <v>0</v>
      </c>
      <c r="O6886" s="154"/>
      <c r="P6886" s="154"/>
    </row>
    <row r="6887" spans="3:16" hidden="1" outlineLevel="2">
      <c r="C6887" s="179">
        <v>6863</v>
      </c>
      <c r="D6887" s="195">
        <f t="shared" ca="1" si="539"/>
        <v>-1.3928900417944226</v>
      </c>
      <c r="E6887" s="195">
        <f t="shared" ca="1" si="535"/>
        <v>181.24145284679636</v>
      </c>
      <c r="F6887" s="195">
        <f t="shared" ca="1" si="536"/>
        <v>199.35329460246578</v>
      </c>
      <c r="G6887" s="195">
        <f t="shared" ca="1" si="537"/>
        <v>0</v>
      </c>
      <c r="H6887" s="195">
        <f t="shared" ca="1" si="538"/>
        <v>0</v>
      </c>
      <c r="O6887" s="154"/>
      <c r="P6887" s="154"/>
    </row>
    <row r="6888" spans="3:16" hidden="1" outlineLevel="2">
      <c r="C6888" s="179">
        <v>6864</v>
      </c>
      <c r="D6888" s="195">
        <f t="shared" ca="1" si="539"/>
        <v>0.63880096341575165</v>
      </c>
      <c r="E6888" s="195">
        <f t="shared" ca="1" si="535"/>
        <v>283.22015398490504</v>
      </c>
      <c r="F6888" s="195">
        <f t="shared" ca="1" si="536"/>
        <v>275.66579535292766</v>
      </c>
      <c r="G6888" s="195">
        <f t="shared" ca="1" si="537"/>
        <v>33.220153984905039</v>
      </c>
      <c r="H6888" s="195">
        <f t="shared" ca="1" si="538"/>
        <v>25.66579535292766</v>
      </c>
      <c r="O6888" s="154"/>
      <c r="P6888" s="154"/>
    </row>
    <row r="6889" spans="3:16" hidden="1" outlineLevel="2">
      <c r="C6889" s="179">
        <v>6865</v>
      </c>
      <c r="D6889" s="195">
        <f t="shared" ca="1" si="539"/>
        <v>0.25520631686775452</v>
      </c>
      <c r="E6889" s="195">
        <f t="shared" ca="1" si="535"/>
        <v>260.3281010355206</v>
      </c>
      <c r="F6889" s="195">
        <f t="shared" ca="1" si="536"/>
        <v>259.30250149489535</v>
      </c>
      <c r="G6889" s="195">
        <f t="shared" ca="1" si="537"/>
        <v>10.328101035520604</v>
      </c>
      <c r="H6889" s="195">
        <f t="shared" ca="1" si="538"/>
        <v>9.3025014948953526</v>
      </c>
      <c r="O6889" s="154"/>
      <c r="P6889" s="154"/>
    </row>
    <row r="6890" spans="3:16" hidden="1" outlineLevel="2">
      <c r="C6890" s="179">
        <v>6866</v>
      </c>
      <c r="D6890" s="195">
        <f t="shared" ca="1" si="539"/>
        <v>0.28298117689676344</v>
      </c>
      <c r="E6890" s="195">
        <f t="shared" ca="1" si="535"/>
        <v>261.92162951241977</v>
      </c>
      <c r="F6890" s="195">
        <f t="shared" ca="1" si="536"/>
        <v>260.4539823617485</v>
      </c>
      <c r="G6890" s="195">
        <f t="shared" ca="1" si="537"/>
        <v>11.92162951241977</v>
      </c>
      <c r="H6890" s="195">
        <f t="shared" ca="1" si="538"/>
        <v>10.453982361748501</v>
      </c>
      <c r="O6890" s="154"/>
      <c r="P6890" s="154"/>
    </row>
    <row r="6891" spans="3:16" hidden="1" outlineLevel="2">
      <c r="C6891" s="179">
        <v>6867</v>
      </c>
      <c r="D6891" s="195">
        <f t="shared" ca="1" si="539"/>
        <v>-1.2363521386476319</v>
      </c>
      <c r="E6891" s="195">
        <f t="shared" ca="1" si="535"/>
        <v>187.58347927415267</v>
      </c>
      <c r="F6891" s="195">
        <f t="shared" ca="1" si="536"/>
        <v>204.39424559257409</v>
      </c>
      <c r="G6891" s="195">
        <f t="shared" ca="1" si="537"/>
        <v>0</v>
      </c>
      <c r="H6891" s="195">
        <f t="shared" ca="1" si="538"/>
        <v>0</v>
      </c>
      <c r="O6891" s="154"/>
      <c r="P6891" s="154"/>
    </row>
    <row r="6892" spans="3:16" hidden="1" outlineLevel="2">
      <c r="C6892" s="179">
        <v>6868</v>
      </c>
      <c r="D6892" s="195">
        <f t="shared" ca="1" si="539"/>
        <v>-0.83358668584826101</v>
      </c>
      <c r="E6892" s="195">
        <f t="shared" ca="1" si="535"/>
        <v>204.94012391203879</v>
      </c>
      <c r="F6892" s="195">
        <f t="shared" ca="1" si="536"/>
        <v>217.95810874294355</v>
      </c>
      <c r="G6892" s="195">
        <f t="shared" ca="1" si="537"/>
        <v>0</v>
      </c>
      <c r="H6892" s="195">
        <f t="shared" ca="1" si="538"/>
        <v>0</v>
      </c>
      <c r="O6892" s="154"/>
      <c r="P6892" s="154"/>
    </row>
    <row r="6893" spans="3:16" hidden="1" outlineLevel="2">
      <c r="C6893" s="179">
        <v>6869</v>
      </c>
      <c r="D6893" s="195">
        <f t="shared" ca="1" si="539"/>
        <v>1.7418467960374779</v>
      </c>
      <c r="E6893" s="195">
        <f t="shared" ca="1" si="535"/>
        <v>360.89281372118853</v>
      </c>
      <c r="F6893" s="195">
        <f t="shared" ca="1" si="536"/>
        <v>328.70326751532747</v>
      </c>
      <c r="G6893" s="195">
        <f t="shared" ca="1" si="537"/>
        <v>110.89281372118853</v>
      </c>
      <c r="H6893" s="195">
        <f t="shared" ca="1" si="538"/>
        <v>78.703267515327468</v>
      </c>
      <c r="O6893" s="154"/>
      <c r="P6893" s="154"/>
    </row>
    <row r="6894" spans="3:16" hidden="1" outlineLevel="2">
      <c r="C6894" s="179">
        <v>6870</v>
      </c>
      <c r="D6894" s="195">
        <f t="shared" ca="1" si="539"/>
        <v>-1.4611399248615433</v>
      </c>
      <c r="E6894" s="195">
        <f t="shared" ca="1" si="535"/>
        <v>178.54391008629813</v>
      </c>
      <c r="F6894" s="195">
        <f t="shared" ca="1" si="536"/>
        <v>197.19456190346045</v>
      </c>
      <c r="G6894" s="195">
        <f t="shared" ca="1" si="537"/>
        <v>0</v>
      </c>
      <c r="H6894" s="195">
        <f t="shared" ca="1" si="538"/>
        <v>0</v>
      </c>
      <c r="O6894" s="154"/>
      <c r="P6894" s="154"/>
    </row>
    <row r="6895" spans="3:16" hidden="1" outlineLevel="2">
      <c r="C6895" s="179">
        <v>6871</v>
      </c>
      <c r="D6895" s="195">
        <f t="shared" ca="1" si="539"/>
        <v>-0.64648703481334369</v>
      </c>
      <c r="E6895" s="195">
        <f t="shared" ca="1" si="535"/>
        <v>213.5405163280644</v>
      </c>
      <c r="F6895" s="195">
        <f t="shared" ca="1" si="536"/>
        <v>224.56168319454071</v>
      </c>
      <c r="G6895" s="195">
        <f t="shared" ca="1" si="537"/>
        <v>0</v>
      </c>
      <c r="H6895" s="195">
        <f t="shared" ca="1" si="538"/>
        <v>0</v>
      </c>
      <c r="O6895" s="154"/>
      <c r="P6895" s="154"/>
    </row>
    <row r="6896" spans="3:16" hidden="1" outlineLevel="2">
      <c r="C6896" s="179">
        <v>6872</v>
      </c>
      <c r="D6896" s="195">
        <f t="shared" ca="1" si="539"/>
        <v>-2.0749943617840083</v>
      </c>
      <c r="E6896" s="195">
        <f t="shared" ca="1" si="535"/>
        <v>156.016397739095</v>
      </c>
      <c r="F6896" s="195">
        <f t="shared" ca="1" si="536"/>
        <v>178.7993422278704</v>
      </c>
      <c r="G6896" s="195">
        <f t="shared" ca="1" si="537"/>
        <v>0</v>
      </c>
      <c r="H6896" s="195">
        <f t="shared" ca="1" si="538"/>
        <v>0</v>
      </c>
      <c r="O6896" s="154"/>
      <c r="P6896" s="154"/>
    </row>
    <row r="6897" spans="3:16" hidden="1" outlineLevel="2">
      <c r="C6897" s="179">
        <v>6873</v>
      </c>
      <c r="D6897" s="195">
        <f t="shared" ca="1" si="539"/>
        <v>-1.662819142496277</v>
      </c>
      <c r="E6897" s="195">
        <f t="shared" ca="1" si="535"/>
        <v>170.80498679775053</v>
      </c>
      <c r="F6897" s="195">
        <f t="shared" ca="1" si="536"/>
        <v>190.95111980641485</v>
      </c>
      <c r="G6897" s="195">
        <f t="shared" ca="1" si="537"/>
        <v>0</v>
      </c>
      <c r="H6897" s="195">
        <f t="shared" ca="1" si="538"/>
        <v>0</v>
      </c>
      <c r="O6897" s="154"/>
      <c r="P6897" s="154"/>
    </row>
    <row r="6898" spans="3:16" hidden="1" outlineLevel="2">
      <c r="C6898" s="179">
        <v>6874</v>
      </c>
      <c r="D6898" s="195">
        <f t="shared" ca="1" si="539"/>
        <v>0.97354422914338068</v>
      </c>
      <c r="E6898" s="195">
        <f t="shared" ca="1" si="535"/>
        <v>304.83567827741882</v>
      </c>
      <c r="F6898" s="195">
        <f t="shared" ca="1" si="536"/>
        <v>290.78670082124688</v>
      </c>
      <c r="G6898" s="195">
        <f t="shared" ca="1" si="537"/>
        <v>54.835678277418822</v>
      </c>
      <c r="H6898" s="195">
        <f t="shared" ca="1" si="538"/>
        <v>40.786700821246882</v>
      </c>
      <c r="O6898" s="154"/>
      <c r="P6898" s="154"/>
    </row>
    <row r="6899" spans="3:16" hidden="1" outlineLevel="2">
      <c r="C6899" s="179">
        <v>6875</v>
      </c>
      <c r="D6899" s="195">
        <f t="shared" ca="1" si="539"/>
        <v>-0.32606516689259879</v>
      </c>
      <c r="E6899" s="195">
        <f t="shared" ca="1" si="535"/>
        <v>229.11597080598455</v>
      </c>
      <c r="F6899" s="195">
        <f t="shared" ca="1" si="536"/>
        <v>236.33883959106564</v>
      </c>
      <c r="G6899" s="195">
        <f t="shared" ca="1" si="537"/>
        <v>0</v>
      </c>
      <c r="H6899" s="195">
        <f t="shared" ca="1" si="538"/>
        <v>0</v>
      </c>
      <c r="O6899" s="154"/>
      <c r="P6899" s="154"/>
    </row>
    <row r="6900" spans="3:16" hidden="1" outlineLevel="2">
      <c r="C6900" s="179">
        <v>6876</v>
      </c>
      <c r="D6900" s="195">
        <f t="shared" ca="1" si="539"/>
        <v>1.0167791708128053</v>
      </c>
      <c r="E6900" s="195">
        <f t="shared" ca="1" si="535"/>
        <v>307.74523040473872</v>
      </c>
      <c r="F6900" s="195">
        <f t="shared" ca="1" si="536"/>
        <v>292.7992366270185</v>
      </c>
      <c r="G6900" s="195">
        <f t="shared" ca="1" si="537"/>
        <v>57.74523040473872</v>
      </c>
      <c r="H6900" s="195">
        <f t="shared" ca="1" si="538"/>
        <v>42.799236627018502</v>
      </c>
      <c r="O6900" s="154"/>
      <c r="P6900" s="154"/>
    </row>
    <row r="6901" spans="3:16" hidden="1" outlineLevel="2">
      <c r="C6901" s="179">
        <v>6877</v>
      </c>
      <c r="D6901" s="195">
        <f t="shared" ca="1" si="539"/>
        <v>3.0926533063461898E-2</v>
      </c>
      <c r="E6901" s="195">
        <f t="shared" ca="1" si="535"/>
        <v>247.81065715169916</v>
      </c>
      <c r="F6901" s="195">
        <f t="shared" ca="1" si="536"/>
        <v>250.18897691127569</v>
      </c>
      <c r="G6901" s="195">
        <f t="shared" ca="1" si="537"/>
        <v>0</v>
      </c>
      <c r="H6901" s="195">
        <f t="shared" ca="1" si="538"/>
        <v>0.18897691127568805</v>
      </c>
      <c r="O6901" s="154"/>
      <c r="P6901" s="154"/>
    </row>
    <row r="6902" spans="3:16" hidden="1" outlineLevel="2">
      <c r="C6902" s="179">
        <v>6878</v>
      </c>
      <c r="D6902" s="195">
        <f t="shared" ca="1" si="539"/>
        <v>0.42577292360275254</v>
      </c>
      <c r="E6902" s="195">
        <f t="shared" ca="1" si="535"/>
        <v>270.2693142346854</v>
      </c>
      <c r="F6902" s="195">
        <f t="shared" ca="1" si="536"/>
        <v>266.45500933829697</v>
      </c>
      <c r="G6902" s="195">
        <f t="shared" ca="1" si="537"/>
        <v>20.269314234685396</v>
      </c>
      <c r="H6902" s="195">
        <f t="shared" ca="1" si="538"/>
        <v>16.455009338296975</v>
      </c>
      <c r="O6902" s="154"/>
      <c r="P6902" s="154"/>
    </row>
    <row r="6903" spans="3:16" hidden="1" outlineLevel="2">
      <c r="C6903" s="179">
        <v>6879</v>
      </c>
      <c r="D6903" s="195">
        <f t="shared" ca="1" si="539"/>
        <v>-0.72628513712091614</v>
      </c>
      <c r="E6903" s="195">
        <f t="shared" ca="1" si="535"/>
        <v>209.82916332871241</v>
      </c>
      <c r="F6903" s="195">
        <f t="shared" ca="1" si="536"/>
        <v>221.721132756798</v>
      </c>
      <c r="G6903" s="195">
        <f t="shared" ca="1" si="537"/>
        <v>0</v>
      </c>
      <c r="H6903" s="195">
        <f t="shared" ca="1" si="538"/>
        <v>0</v>
      </c>
      <c r="O6903" s="154"/>
      <c r="P6903" s="154"/>
    </row>
    <row r="6904" spans="3:16" hidden="1" outlineLevel="2">
      <c r="C6904" s="179">
        <v>6880</v>
      </c>
      <c r="D6904" s="195">
        <f t="shared" ca="1" si="539"/>
        <v>-1.5602419865705452</v>
      </c>
      <c r="E6904" s="195">
        <f t="shared" ca="1" si="535"/>
        <v>174.69826540574888</v>
      </c>
      <c r="F6904" s="195">
        <f t="shared" ca="1" si="536"/>
        <v>194.10152719710362</v>
      </c>
      <c r="G6904" s="195">
        <f t="shared" ca="1" si="537"/>
        <v>0</v>
      </c>
      <c r="H6904" s="195">
        <f t="shared" ca="1" si="538"/>
        <v>0</v>
      </c>
      <c r="O6904" s="154"/>
      <c r="P6904" s="154"/>
    </row>
    <row r="6905" spans="3:16" hidden="1" outlineLevel="2">
      <c r="C6905" s="179">
        <v>6881</v>
      </c>
      <c r="D6905" s="195">
        <f t="shared" ca="1" si="539"/>
        <v>0.10599013304049144</v>
      </c>
      <c r="E6905" s="195">
        <f t="shared" ca="1" si="535"/>
        <v>251.9316009606176</v>
      </c>
      <c r="F6905" s="195">
        <f t="shared" ca="1" si="536"/>
        <v>253.20292708088374</v>
      </c>
      <c r="G6905" s="195">
        <f t="shared" ca="1" si="537"/>
        <v>1.931600960617601</v>
      </c>
      <c r="H6905" s="195">
        <f t="shared" ca="1" si="538"/>
        <v>3.2029270808837396</v>
      </c>
      <c r="O6905" s="154"/>
      <c r="P6905" s="154"/>
    </row>
    <row r="6906" spans="3:16" hidden="1" outlineLevel="2">
      <c r="C6906" s="179">
        <v>6882</v>
      </c>
      <c r="D6906" s="195">
        <f t="shared" ca="1" si="539"/>
        <v>0.94159874537922805</v>
      </c>
      <c r="E6906" s="195">
        <f t="shared" ca="1" si="535"/>
        <v>302.70355120101249</v>
      </c>
      <c r="F6906" s="195">
        <f t="shared" ca="1" si="536"/>
        <v>289.30856788406226</v>
      </c>
      <c r="G6906" s="195">
        <f t="shared" ca="1" si="537"/>
        <v>52.703551201012488</v>
      </c>
      <c r="H6906" s="195">
        <f t="shared" ca="1" si="538"/>
        <v>39.308567884062256</v>
      </c>
      <c r="O6906" s="154"/>
      <c r="P6906" s="154"/>
    </row>
    <row r="6907" spans="3:16" hidden="1" outlineLevel="2">
      <c r="C6907" s="179">
        <v>6883</v>
      </c>
      <c r="D6907" s="195">
        <f t="shared" ca="1" si="539"/>
        <v>-2.6034040971233483</v>
      </c>
      <c r="E6907" s="195">
        <f t="shared" ca="1" si="535"/>
        <v>138.91485708371823</v>
      </c>
      <c r="F6907" s="195">
        <f t="shared" ca="1" si="536"/>
        <v>164.34506703925371</v>
      </c>
      <c r="G6907" s="195">
        <f t="shared" ca="1" si="537"/>
        <v>0</v>
      </c>
      <c r="H6907" s="195">
        <f t="shared" ca="1" si="538"/>
        <v>0</v>
      </c>
      <c r="O6907" s="154"/>
      <c r="P6907" s="154"/>
    </row>
    <row r="6908" spans="3:16" hidden="1" outlineLevel="2">
      <c r="C6908" s="179">
        <v>6884</v>
      </c>
      <c r="D6908" s="195">
        <f t="shared" ca="1" si="539"/>
        <v>-0.9580802474224378</v>
      </c>
      <c r="E6908" s="195">
        <f t="shared" ca="1" si="535"/>
        <v>199.41033154877601</v>
      </c>
      <c r="F6908" s="195">
        <f t="shared" ca="1" si="536"/>
        <v>213.67212893721191</v>
      </c>
      <c r="G6908" s="195">
        <f t="shared" ca="1" si="537"/>
        <v>0</v>
      </c>
      <c r="H6908" s="195">
        <f t="shared" ca="1" si="538"/>
        <v>0</v>
      </c>
      <c r="O6908" s="154"/>
      <c r="P6908" s="154"/>
    </row>
    <row r="6909" spans="3:16" hidden="1" outlineLevel="2">
      <c r="C6909" s="179">
        <v>6885</v>
      </c>
      <c r="D6909" s="195">
        <f t="shared" ca="1" si="539"/>
        <v>-0.53501131858237971</v>
      </c>
      <c r="E6909" s="195">
        <f t="shared" ca="1" si="535"/>
        <v>218.83533465876485</v>
      </c>
      <c r="F6909" s="195">
        <f t="shared" ca="1" si="536"/>
        <v>228.59088400467519</v>
      </c>
      <c r="G6909" s="195">
        <f t="shared" ca="1" si="537"/>
        <v>0</v>
      </c>
      <c r="H6909" s="195">
        <f t="shared" ca="1" si="538"/>
        <v>0</v>
      </c>
      <c r="O6909" s="154"/>
      <c r="P6909" s="154"/>
    </row>
    <row r="6910" spans="3:16" hidden="1" outlineLevel="2">
      <c r="C6910" s="179">
        <v>6886</v>
      </c>
      <c r="D6910" s="195">
        <f t="shared" ca="1" si="539"/>
        <v>-4.5252834525996398E-2</v>
      </c>
      <c r="E6910" s="195">
        <f t="shared" ca="1" si="535"/>
        <v>243.69737109757949</v>
      </c>
      <c r="F6910" s="195">
        <f t="shared" ca="1" si="536"/>
        <v>247.16690414257619</v>
      </c>
      <c r="G6910" s="195">
        <f t="shared" ca="1" si="537"/>
        <v>0</v>
      </c>
      <c r="H6910" s="195">
        <f t="shared" ca="1" si="538"/>
        <v>0</v>
      </c>
      <c r="O6910" s="154"/>
      <c r="P6910" s="154"/>
    </row>
    <row r="6911" spans="3:16" hidden="1" outlineLevel="2">
      <c r="C6911" s="179">
        <v>6887</v>
      </c>
      <c r="D6911" s="195">
        <f t="shared" ca="1" si="539"/>
        <v>-1.6017805738337266E-2</v>
      </c>
      <c r="E6911" s="195">
        <f t="shared" ca="1" si="535"/>
        <v>245.26777370555791</v>
      </c>
      <c r="F6911" s="195">
        <f t="shared" ca="1" si="536"/>
        <v>248.32233138852948</v>
      </c>
      <c r="G6911" s="195">
        <f t="shared" ca="1" si="537"/>
        <v>0</v>
      </c>
      <c r="H6911" s="195">
        <f t="shared" ca="1" si="538"/>
        <v>0</v>
      </c>
      <c r="O6911" s="154"/>
      <c r="P6911" s="154"/>
    </row>
    <row r="6912" spans="3:16" hidden="1" outlineLevel="2">
      <c r="C6912" s="179">
        <v>6888</v>
      </c>
      <c r="D6912" s="195">
        <f t="shared" ca="1" si="539"/>
        <v>0.41718212106778368</v>
      </c>
      <c r="E6912" s="195">
        <f t="shared" ca="1" si="535"/>
        <v>269.75965284190062</v>
      </c>
      <c r="F6912" s="195">
        <f t="shared" ca="1" si="536"/>
        <v>266.09009098722561</v>
      </c>
      <c r="G6912" s="195">
        <f t="shared" ca="1" si="537"/>
        <v>19.759652841900618</v>
      </c>
      <c r="H6912" s="195">
        <f t="shared" ca="1" si="538"/>
        <v>16.090090987225608</v>
      </c>
      <c r="O6912" s="154"/>
      <c r="P6912" s="154"/>
    </row>
    <row r="6913" spans="3:16" hidden="1" outlineLevel="2">
      <c r="C6913" s="179">
        <v>6889</v>
      </c>
      <c r="D6913" s="195">
        <f t="shared" ca="1" si="539"/>
        <v>-0.25640415003966527</v>
      </c>
      <c r="E6913" s="195">
        <f t="shared" ca="1" si="535"/>
        <v>232.64970642066754</v>
      </c>
      <c r="F6913" s="195">
        <f t="shared" ca="1" si="536"/>
        <v>238.97988522522087</v>
      </c>
      <c r="G6913" s="195">
        <f t="shared" ca="1" si="537"/>
        <v>0</v>
      </c>
      <c r="H6913" s="195">
        <f t="shared" ca="1" si="538"/>
        <v>0</v>
      </c>
      <c r="O6913" s="154"/>
      <c r="P6913" s="154"/>
    </row>
    <row r="6914" spans="3:16" hidden="1" outlineLevel="2">
      <c r="C6914" s="179">
        <v>6890</v>
      </c>
      <c r="D6914" s="195">
        <f t="shared" ca="1" si="539"/>
        <v>-0.91699207288250384</v>
      </c>
      <c r="E6914" s="195">
        <f t="shared" ca="1" si="535"/>
        <v>201.2187019489084</v>
      </c>
      <c r="F6914" s="195">
        <f t="shared" ca="1" si="536"/>
        <v>215.07728471323171</v>
      </c>
      <c r="G6914" s="195">
        <f t="shared" ca="1" si="537"/>
        <v>0</v>
      </c>
      <c r="H6914" s="195">
        <f t="shared" ca="1" si="538"/>
        <v>0</v>
      </c>
      <c r="O6914" s="154"/>
      <c r="P6914" s="154"/>
    </row>
    <row r="6915" spans="3:16" hidden="1" outlineLevel="2">
      <c r="C6915" s="179">
        <v>6891</v>
      </c>
      <c r="D6915" s="195">
        <f t="shared" ca="1" si="539"/>
        <v>-4.6760404574067473E-2</v>
      </c>
      <c r="E6915" s="195">
        <f t="shared" ca="1" si="535"/>
        <v>243.61666292978086</v>
      </c>
      <c r="F6915" s="195">
        <f t="shared" ca="1" si="536"/>
        <v>247.1074679155073</v>
      </c>
      <c r="G6915" s="195">
        <f t="shared" ca="1" si="537"/>
        <v>0</v>
      </c>
      <c r="H6915" s="195">
        <f t="shared" ca="1" si="538"/>
        <v>0</v>
      </c>
      <c r="O6915" s="154"/>
      <c r="P6915" s="154"/>
    </row>
    <row r="6916" spans="3:16" hidden="1" outlineLevel="2">
      <c r="C6916" s="179">
        <v>6892</v>
      </c>
      <c r="D6916" s="195">
        <f t="shared" ca="1" si="539"/>
        <v>-1.2107374621335509</v>
      </c>
      <c r="E6916" s="195">
        <f t="shared" ca="1" si="535"/>
        <v>188.64216534071483</v>
      </c>
      <c r="F6916" s="195">
        <f t="shared" ca="1" si="536"/>
        <v>205.23115952348746</v>
      </c>
      <c r="G6916" s="195">
        <f t="shared" ca="1" si="537"/>
        <v>0</v>
      </c>
      <c r="H6916" s="195">
        <f t="shared" ca="1" si="538"/>
        <v>0</v>
      </c>
      <c r="O6916" s="154"/>
      <c r="P6916" s="154"/>
    </row>
    <row r="6917" spans="3:16" hidden="1" outlineLevel="2">
      <c r="C6917" s="179">
        <v>6893</v>
      </c>
      <c r="D6917" s="195">
        <f t="shared" ca="1" si="539"/>
        <v>-0.50039343557377736</v>
      </c>
      <c r="E6917" s="195">
        <f t="shared" ca="1" si="535"/>
        <v>220.50616252909532</v>
      </c>
      <c r="F6917" s="195">
        <f t="shared" ca="1" si="536"/>
        <v>229.85677059450225</v>
      </c>
      <c r="G6917" s="195">
        <f t="shared" ca="1" si="537"/>
        <v>0</v>
      </c>
      <c r="H6917" s="195">
        <f t="shared" ca="1" si="538"/>
        <v>0</v>
      </c>
      <c r="O6917" s="154"/>
      <c r="P6917" s="154"/>
    </row>
    <row r="6918" spans="3:16" hidden="1" outlineLevel="2">
      <c r="C6918" s="179">
        <v>6894</v>
      </c>
      <c r="D6918" s="195">
        <f t="shared" ca="1" si="539"/>
        <v>-0.10722863101656893</v>
      </c>
      <c r="E6918" s="195">
        <f t="shared" ca="1" si="535"/>
        <v>240.40142212539934</v>
      </c>
      <c r="F6918" s="195">
        <f t="shared" ca="1" si="536"/>
        <v>244.73524364421735</v>
      </c>
      <c r="G6918" s="195">
        <f t="shared" ca="1" si="537"/>
        <v>0</v>
      </c>
      <c r="H6918" s="195">
        <f t="shared" ca="1" si="538"/>
        <v>0</v>
      </c>
      <c r="O6918" s="154"/>
      <c r="P6918" s="154"/>
    </row>
    <row r="6919" spans="3:16" hidden="1" outlineLevel="2">
      <c r="C6919" s="179">
        <v>6895</v>
      </c>
      <c r="D6919" s="195">
        <f t="shared" ca="1" si="539"/>
        <v>0.47158507258224341</v>
      </c>
      <c r="E6919" s="195">
        <f t="shared" ca="1" si="535"/>
        <v>273.00348750883313</v>
      </c>
      <c r="F6919" s="195">
        <f t="shared" ca="1" si="536"/>
        <v>268.40947540507705</v>
      </c>
      <c r="G6919" s="195">
        <f t="shared" ca="1" si="537"/>
        <v>23.003487508833132</v>
      </c>
      <c r="H6919" s="195">
        <f t="shared" ca="1" si="538"/>
        <v>18.409475405077046</v>
      </c>
      <c r="O6919" s="154"/>
      <c r="P6919" s="154"/>
    </row>
    <row r="6920" spans="3:16" hidden="1" outlineLevel="2">
      <c r="C6920" s="179">
        <v>6896</v>
      </c>
      <c r="D6920" s="195">
        <f t="shared" ca="1" si="539"/>
        <v>0.79515528205251729</v>
      </c>
      <c r="E6920" s="195">
        <f t="shared" ca="1" si="535"/>
        <v>293.11880988060472</v>
      </c>
      <c r="F6920" s="195">
        <f t="shared" ca="1" si="536"/>
        <v>282.62814649807535</v>
      </c>
      <c r="G6920" s="195">
        <f t="shared" ca="1" si="537"/>
        <v>43.118809880604715</v>
      </c>
      <c r="H6920" s="195">
        <f t="shared" ca="1" si="538"/>
        <v>32.628146498075353</v>
      </c>
      <c r="O6920" s="154"/>
      <c r="P6920" s="154"/>
    </row>
    <row r="6921" spans="3:16" hidden="1" outlineLevel="2">
      <c r="C6921" s="179">
        <v>6897</v>
      </c>
      <c r="D6921" s="195">
        <f t="shared" ca="1" si="539"/>
        <v>0.98993471791625121</v>
      </c>
      <c r="E6921" s="195">
        <f t="shared" ca="1" si="535"/>
        <v>305.93544609034973</v>
      </c>
      <c r="F6921" s="195">
        <f t="shared" ca="1" si="536"/>
        <v>291.54802564087146</v>
      </c>
      <c r="G6921" s="195">
        <f t="shared" ca="1" si="537"/>
        <v>55.935446090349728</v>
      </c>
      <c r="H6921" s="195">
        <f t="shared" ca="1" si="538"/>
        <v>41.548025640871458</v>
      </c>
      <c r="O6921" s="154"/>
      <c r="P6921" s="154"/>
    </row>
    <row r="6922" spans="3:16" hidden="1" outlineLevel="2">
      <c r="C6922" s="179">
        <v>6898</v>
      </c>
      <c r="D6922" s="195">
        <f t="shared" ca="1" si="539"/>
        <v>-0.23925597169364152</v>
      </c>
      <c r="E6922" s="195">
        <f t="shared" ca="1" si="535"/>
        <v>233.52791965397921</v>
      </c>
      <c r="F6922" s="195">
        <f t="shared" ca="1" si="536"/>
        <v>239.63453517994319</v>
      </c>
      <c r="G6922" s="195">
        <f t="shared" ca="1" si="537"/>
        <v>0</v>
      </c>
      <c r="H6922" s="195">
        <f t="shared" ca="1" si="538"/>
        <v>0</v>
      </c>
      <c r="O6922" s="154"/>
      <c r="P6922" s="154"/>
    </row>
    <row r="6923" spans="3:16" hidden="1" outlineLevel="2">
      <c r="C6923" s="179">
        <v>6899</v>
      </c>
      <c r="D6923" s="195">
        <f t="shared" ca="1" si="539"/>
        <v>-1.1894554489288345</v>
      </c>
      <c r="E6923" s="195">
        <f t="shared" ca="1" si="535"/>
        <v>189.52632017203101</v>
      </c>
      <c r="F6923" s="195">
        <f t="shared" ca="1" si="536"/>
        <v>205.92911719105967</v>
      </c>
      <c r="G6923" s="195">
        <f t="shared" ca="1" si="537"/>
        <v>0</v>
      </c>
      <c r="H6923" s="195">
        <f t="shared" ca="1" si="538"/>
        <v>0</v>
      </c>
      <c r="O6923" s="154"/>
      <c r="P6923" s="154"/>
    </row>
    <row r="6924" spans="3:16" hidden="1" outlineLevel="2">
      <c r="C6924" s="179">
        <v>6900</v>
      </c>
      <c r="D6924" s="195">
        <f t="shared" ca="1" si="539"/>
        <v>0.18147107908546845</v>
      </c>
      <c r="E6924" s="195">
        <f t="shared" ca="1" si="535"/>
        <v>256.14456034711128</v>
      </c>
      <c r="F6924" s="195">
        <f t="shared" ca="1" si="536"/>
        <v>256.27024682780194</v>
      </c>
      <c r="G6924" s="195">
        <f t="shared" ca="1" si="537"/>
        <v>6.1445603471112804</v>
      </c>
      <c r="H6924" s="195">
        <f t="shared" ca="1" si="538"/>
        <v>6.270246827801941</v>
      </c>
      <c r="O6924" s="154"/>
      <c r="P6924" s="154"/>
    </row>
    <row r="6925" spans="3:16" hidden="1" outlineLevel="2">
      <c r="C6925" s="179">
        <v>6901</v>
      </c>
      <c r="D6925" s="195">
        <f t="shared" ca="1" si="539"/>
        <v>0.68877366491353775</v>
      </c>
      <c r="E6925" s="195">
        <f t="shared" ca="1" si="535"/>
        <v>286.34698537394712</v>
      </c>
      <c r="F6925" s="195">
        <f t="shared" ca="1" si="536"/>
        <v>277.87219205632238</v>
      </c>
      <c r="G6925" s="195">
        <f t="shared" ca="1" si="537"/>
        <v>36.34698537394712</v>
      </c>
      <c r="H6925" s="195">
        <f t="shared" ca="1" si="538"/>
        <v>27.872192056322376</v>
      </c>
      <c r="O6925" s="154"/>
      <c r="P6925" s="154"/>
    </row>
    <row r="6926" spans="3:16" hidden="1" outlineLevel="2">
      <c r="C6926" s="179">
        <v>6902</v>
      </c>
      <c r="D6926" s="195">
        <f t="shared" ca="1" si="539"/>
        <v>0.69630993982519429</v>
      </c>
      <c r="E6926" s="195">
        <f t="shared" ca="1" si="535"/>
        <v>286.82152231536912</v>
      </c>
      <c r="F6926" s="195">
        <f t="shared" ca="1" si="536"/>
        <v>278.20646293813127</v>
      </c>
      <c r="G6926" s="195">
        <f t="shared" ca="1" si="537"/>
        <v>36.821522315369123</v>
      </c>
      <c r="H6926" s="195">
        <f t="shared" ca="1" si="538"/>
        <v>28.206462938131267</v>
      </c>
      <c r="O6926" s="154"/>
      <c r="P6926" s="154"/>
    </row>
    <row r="6927" spans="3:16" hidden="1" outlineLevel="2">
      <c r="C6927" s="179">
        <v>6903</v>
      </c>
      <c r="D6927" s="195">
        <f t="shared" ca="1" si="539"/>
        <v>0.76790014843075727</v>
      </c>
      <c r="E6927" s="195">
        <f t="shared" ca="1" si="535"/>
        <v>291.36874817570492</v>
      </c>
      <c r="F6927" s="195">
        <f t="shared" ca="1" si="536"/>
        <v>281.40196273368048</v>
      </c>
      <c r="G6927" s="195">
        <f t="shared" ca="1" si="537"/>
        <v>41.368748175704923</v>
      </c>
      <c r="H6927" s="195">
        <f t="shared" ca="1" si="538"/>
        <v>31.401962733680477</v>
      </c>
      <c r="O6927" s="154"/>
      <c r="P6927" s="154"/>
    </row>
    <row r="6928" spans="3:16" hidden="1" outlineLevel="2">
      <c r="C6928" s="179">
        <v>6904</v>
      </c>
      <c r="D6928" s="195">
        <f t="shared" ca="1" si="539"/>
        <v>1.388294312955521</v>
      </c>
      <c r="E6928" s="195">
        <f t="shared" ca="1" si="535"/>
        <v>333.9195086973229</v>
      </c>
      <c r="F6928" s="195">
        <f t="shared" ca="1" si="536"/>
        <v>310.67708704453077</v>
      </c>
      <c r="G6928" s="195">
        <f t="shared" ca="1" si="537"/>
        <v>83.919508697322897</v>
      </c>
      <c r="H6928" s="195">
        <f t="shared" ca="1" si="538"/>
        <v>60.677087044530765</v>
      </c>
      <c r="O6928" s="154"/>
      <c r="P6928" s="154"/>
    </row>
    <row r="6929" spans="3:16" hidden="1" outlineLevel="2">
      <c r="C6929" s="179">
        <v>6905</v>
      </c>
      <c r="D6929" s="195">
        <f t="shared" ca="1" si="539"/>
        <v>1.1093452394212042</v>
      </c>
      <c r="E6929" s="195">
        <f t="shared" ca="1" si="535"/>
        <v>314.06830188690338</v>
      </c>
      <c r="F6929" s="195">
        <f t="shared" ca="1" si="536"/>
        <v>297.15503652461581</v>
      </c>
      <c r="G6929" s="195">
        <f t="shared" ca="1" si="537"/>
        <v>64.068301886903384</v>
      </c>
      <c r="H6929" s="195">
        <f t="shared" ca="1" si="538"/>
        <v>47.155036524615809</v>
      </c>
      <c r="O6929" s="154"/>
      <c r="P6929" s="154"/>
    </row>
    <row r="6930" spans="3:16" hidden="1" outlineLevel="2">
      <c r="C6930" s="179">
        <v>6906</v>
      </c>
      <c r="D6930" s="195">
        <f t="shared" ca="1" si="539"/>
        <v>-0.41717251645864339</v>
      </c>
      <c r="E6930" s="195">
        <f t="shared" ca="1" si="535"/>
        <v>224.57519244336527</v>
      </c>
      <c r="F6930" s="195">
        <f t="shared" ca="1" si="536"/>
        <v>232.92870181895265</v>
      </c>
      <c r="G6930" s="195">
        <f t="shared" ca="1" si="537"/>
        <v>0</v>
      </c>
      <c r="H6930" s="195">
        <f t="shared" ca="1" si="538"/>
        <v>0</v>
      </c>
      <c r="O6930" s="154"/>
      <c r="P6930" s="154"/>
    </row>
    <row r="6931" spans="3:16" hidden="1" outlineLevel="2">
      <c r="C6931" s="179">
        <v>6907</v>
      </c>
      <c r="D6931" s="195">
        <f t="shared" ca="1" si="539"/>
        <v>1.2272738985162308</v>
      </c>
      <c r="E6931" s="195">
        <f t="shared" ca="1" si="535"/>
        <v>322.31239973953456</v>
      </c>
      <c r="F6931" s="195">
        <f t="shared" ca="1" si="536"/>
        <v>302.79829133212189</v>
      </c>
      <c r="G6931" s="195">
        <f t="shared" ca="1" si="537"/>
        <v>72.312399739534555</v>
      </c>
      <c r="H6931" s="195">
        <f t="shared" ca="1" si="538"/>
        <v>52.798291332121892</v>
      </c>
      <c r="O6931" s="154"/>
      <c r="P6931" s="154"/>
    </row>
    <row r="6932" spans="3:16" hidden="1" outlineLevel="2">
      <c r="C6932" s="179">
        <v>6908</v>
      </c>
      <c r="D6932" s="195">
        <f t="shared" ca="1" si="539"/>
        <v>0.9537721414540471</v>
      </c>
      <c r="E6932" s="195">
        <f t="shared" ca="1" si="535"/>
        <v>303.51427191119296</v>
      </c>
      <c r="F6932" s="195">
        <f t="shared" ca="1" si="536"/>
        <v>289.87094864089687</v>
      </c>
      <c r="G6932" s="195">
        <f t="shared" ca="1" si="537"/>
        <v>53.514271911192964</v>
      </c>
      <c r="H6932" s="195">
        <f t="shared" ca="1" si="538"/>
        <v>39.87094864089687</v>
      </c>
      <c r="O6932" s="154"/>
      <c r="P6932" s="154"/>
    </row>
    <row r="6933" spans="3:16" hidden="1" outlineLevel="2">
      <c r="C6933" s="179">
        <v>6909</v>
      </c>
      <c r="D6933" s="195">
        <f t="shared" ca="1" si="539"/>
        <v>0.19176574589643441</v>
      </c>
      <c r="E6933" s="195">
        <f t="shared" ca="1" si="535"/>
        <v>256.72458941576298</v>
      </c>
      <c r="F6933" s="195">
        <f t="shared" ca="1" si="536"/>
        <v>256.69146081644095</v>
      </c>
      <c r="G6933" s="195">
        <f t="shared" ca="1" si="537"/>
        <v>6.7245894157629778</v>
      </c>
      <c r="H6933" s="195">
        <f t="shared" ca="1" si="538"/>
        <v>6.6914608164409515</v>
      </c>
      <c r="O6933" s="154"/>
      <c r="P6933" s="154"/>
    </row>
    <row r="6934" spans="3:16" hidden="1" outlineLevel="2">
      <c r="C6934" s="179">
        <v>6910</v>
      </c>
      <c r="D6934" s="195">
        <f t="shared" ca="1" si="539"/>
        <v>-1.8692789022094165</v>
      </c>
      <c r="E6934" s="195">
        <f t="shared" ca="1" si="535"/>
        <v>163.22996411589148</v>
      </c>
      <c r="F6934" s="195">
        <f t="shared" ca="1" si="536"/>
        <v>184.76439313521882</v>
      </c>
      <c r="G6934" s="195">
        <f t="shared" ca="1" si="537"/>
        <v>0</v>
      </c>
      <c r="H6934" s="195">
        <f t="shared" ca="1" si="538"/>
        <v>0</v>
      </c>
      <c r="O6934" s="154"/>
      <c r="P6934" s="154"/>
    </row>
    <row r="6935" spans="3:16" hidden="1" outlineLevel="2">
      <c r="C6935" s="179">
        <v>6911</v>
      </c>
      <c r="D6935" s="195">
        <f t="shared" ca="1" si="539"/>
        <v>-0.16034973319531717</v>
      </c>
      <c r="E6935" s="195">
        <f t="shared" ca="1" si="535"/>
        <v>237.61187822142298</v>
      </c>
      <c r="F6935" s="195">
        <f t="shared" ca="1" si="536"/>
        <v>242.67005197894366</v>
      </c>
      <c r="G6935" s="195">
        <f t="shared" ca="1" si="537"/>
        <v>0</v>
      </c>
      <c r="H6935" s="195">
        <f t="shared" ca="1" si="538"/>
        <v>0</v>
      </c>
      <c r="O6935" s="154"/>
      <c r="P6935" s="154"/>
    </row>
    <row r="6936" spans="3:16" hidden="1" outlineLevel="2">
      <c r="C6936" s="179">
        <v>6912</v>
      </c>
      <c r="D6936" s="195">
        <f t="shared" ca="1" si="539"/>
        <v>1.4874883357026667</v>
      </c>
      <c r="E6936" s="195">
        <f t="shared" ca="1" si="535"/>
        <v>341.27699685698354</v>
      </c>
      <c r="F6936" s="195">
        <f t="shared" ca="1" si="536"/>
        <v>315.63239982865429</v>
      </c>
      <c r="G6936" s="195">
        <f t="shared" ca="1" si="537"/>
        <v>91.276996856983544</v>
      </c>
      <c r="H6936" s="195">
        <f t="shared" ca="1" si="538"/>
        <v>65.632399828654286</v>
      </c>
      <c r="O6936" s="154"/>
      <c r="P6936" s="154"/>
    </row>
    <row r="6937" spans="3:16" hidden="1" outlineLevel="2">
      <c r="C6937" s="179">
        <v>6913</v>
      </c>
      <c r="D6937" s="195">
        <f t="shared" ca="1" si="539"/>
        <v>1.91071611248987E-2</v>
      </c>
      <c r="E6937" s="195">
        <f t="shared" ref="E6937:E7000" ca="1" si="540">$H$9 * EXP(($H$17 - $H$18 - ($H$11^2)/2)*$H$14 + $H$11*SQRT($H$14)*D6937)</f>
        <v>247.16795217966799</v>
      </c>
      <c r="F6937" s="195">
        <f t="shared" ref="F6937:F7000" ca="1" si="541">$H$9 * EXP(($H$17 - $H$18 - ($H$12^2)/2)*$H$14 + $H$12*SQRT($H$14)*D6937)</f>
        <v>249.71768624582373</v>
      </c>
      <c r="G6937" s="195">
        <f t="shared" ref="G6937:G7000" ca="1" si="542">MAX(E6937-$H$16, 0)</f>
        <v>0</v>
      </c>
      <c r="H6937" s="195">
        <f t="shared" ref="H6937:H7000" ca="1" si="543">MAX(F6937-$H$16, 0)</f>
        <v>0</v>
      </c>
      <c r="O6937" s="154"/>
      <c r="P6937" s="154"/>
    </row>
    <row r="6938" spans="3:16" hidden="1" outlineLevel="2">
      <c r="C6938" s="179">
        <v>6914</v>
      </c>
      <c r="D6938" s="195">
        <f t="shared" ref="D6938:D7001" ca="1" si="544">_xlfn.NORM.S.INV(RAND())</f>
        <v>-0.53483989144753574</v>
      </c>
      <c r="E6938" s="195">
        <f t="shared" ca="1" si="540"/>
        <v>218.84357729742646</v>
      </c>
      <c r="F6938" s="195">
        <f t="shared" ca="1" si="541"/>
        <v>228.59713544442138</v>
      </c>
      <c r="G6938" s="195">
        <f t="shared" ca="1" si="542"/>
        <v>0</v>
      </c>
      <c r="H6938" s="195">
        <f t="shared" ca="1" si="543"/>
        <v>0</v>
      </c>
      <c r="O6938" s="154"/>
      <c r="P6938" s="154"/>
    </row>
    <row r="6939" spans="3:16" hidden="1" outlineLevel="2">
      <c r="C6939" s="179">
        <v>6915</v>
      </c>
      <c r="D6939" s="195">
        <f t="shared" ca="1" si="544"/>
        <v>0.94620217265266882</v>
      </c>
      <c r="E6939" s="195">
        <f t="shared" ca="1" si="540"/>
        <v>303.00987414142287</v>
      </c>
      <c r="F6939" s="195">
        <f t="shared" ca="1" si="541"/>
        <v>289.52110642570284</v>
      </c>
      <c r="G6939" s="195">
        <f t="shared" ca="1" si="542"/>
        <v>53.00987414142287</v>
      </c>
      <c r="H6939" s="195">
        <f t="shared" ca="1" si="543"/>
        <v>39.52110642570284</v>
      </c>
      <c r="O6939" s="154"/>
      <c r="P6939" s="154"/>
    </row>
    <row r="6940" spans="3:16" hidden="1" outlineLevel="2">
      <c r="C6940" s="179">
        <v>6916</v>
      </c>
      <c r="D6940" s="195">
        <f t="shared" ca="1" si="544"/>
        <v>2.7353034364849464</v>
      </c>
      <c r="E6940" s="195">
        <f t="shared" ca="1" si="540"/>
        <v>448.92642463609252</v>
      </c>
      <c r="F6940" s="195">
        <f t="shared" ca="1" si="541"/>
        <v>385.15240152756735</v>
      </c>
      <c r="G6940" s="195">
        <f t="shared" ca="1" si="542"/>
        <v>198.92642463609252</v>
      </c>
      <c r="H6940" s="195">
        <f t="shared" ca="1" si="543"/>
        <v>135.15240152756735</v>
      </c>
      <c r="O6940" s="154"/>
      <c r="P6940" s="154"/>
    </row>
    <row r="6941" spans="3:16" hidden="1" outlineLevel="2">
      <c r="C6941" s="179">
        <v>6917</v>
      </c>
      <c r="D6941" s="195">
        <f t="shared" ca="1" si="544"/>
        <v>-7.7277311757554049E-2</v>
      </c>
      <c r="E6941" s="195">
        <f t="shared" ca="1" si="540"/>
        <v>241.98866665287221</v>
      </c>
      <c r="F6941" s="195">
        <f t="shared" ca="1" si="541"/>
        <v>245.90740139857971</v>
      </c>
      <c r="G6941" s="195">
        <f t="shared" ca="1" si="542"/>
        <v>0</v>
      </c>
      <c r="H6941" s="195">
        <f t="shared" ca="1" si="543"/>
        <v>0</v>
      </c>
      <c r="O6941" s="154"/>
      <c r="P6941" s="154"/>
    </row>
    <row r="6942" spans="3:16" hidden="1" outlineLevel="2">
      <c r="C6942" s="179">
        <v>6918</v>
      </c>
      <c r="D6942" s="195">
        <f t="shared" ca="1" si="544"/>
        <v>0.24727333872612972</v>
      </c>
      <c r="E6942" s="195">
        <f t="shared" ca="1" si="540"/>
        <v>259.87474443384019</v>
      </c>
      <c r="F6942" s="195">
        <f t="shared" ca="1" si="541"/>
        <v>258.9745543724639</v>
      </c>
      <c r="G6942" s="195">
        <f t="shared" ca="1" si="542"/>
        <v>9.874744433840192</v>
      </c>
      <c r="H6942" s="195">
        <f t="shared" ca="1" si="543"/>
        <v>8.9745543724638992</v>
      </c>
      <c r="O6942" s="154"/>
      <c r="P6942" s="154"/>
    </row>
    <row r="6943" spans="3:16" hidden="1" outlineLevel="2">
      <c r="C6943" s="179">
        <v>6919</v>
      </c>
      <c r="D6943" s="195">
        <f t="shared" ca="1" si="544"/>
        <v>0.1124463236328507</v>
      </c>
      <c r="E6943" s="195">
        <f t="shared" ca="1" si="540"/>
        <v>252.28922616863105</v>
      </c>
      <c r="F6943" s="195">
        <f t="shared" ca="1" si="541"/>
        <v>253.46384527855142</v>
      </c>
      <c r="G6943" s="195">
        <f t="shared" ca="1" si="542"/>
        <v>2.2892261686310462</v>
      </c>
      <c r="H6943" s="195">
        <f t="shared" ca="1" si="543"/>
        <v>3.4638452785514176</v>
      </c>
      <c r="O6943" s="154"/>
      <c r="P6943" s="154"/>
    </row>
    <row r="6944" spans="3:16" hidden="1" outlineLevel="2">
      <c r="C6944" s="179">
        <v>6920</v>
      </c>
      <c r="D6944" s="195">
        <f t="shared" ca="1" si="544"/>
        <v>-0.22625257993564524</v>
      </c>
      <c r="E6944" s="195">
        <f t="shared" ca="1" si="540"/>
        <v>234.19607442552132</v>
      </c>
      <c r="F6944" s="195">
        <f t="shared" ca="1" si="541"/>
        <v>240.13214875471351</v>
      </c>
      <c r="G6944" s="195">
        <f t="shared" ca="1" si="542"/>
        <v>0</v>
      </c>
      <c r="H6944" s="195">
        <f t="shared" ca="1" si="543"/>
        <v>0</v>
      </c>
      <c r="O6944" s="154"/>
      <c r="P6944" s="154"/>
    </row>
    <row r="6945" spans="3:16" hidden="1" outlineLevel="2">
      <c r="C6945" s="179">
        <v>6921</v>
      </c>
      <c r="D6945" s="195">
        <f t="shared" ca="1" si="544"/>
        <v>-0.77021934574202133</v>
      </c>
      <c r="E6945" s="195">
        <f t="shared" ca="1" si="540"/>
        <v>207.81341976435979</v>
      </c>
      <c r="F6945" s="195">
        <f t="shared" ca="1" si="541"/>
        <v>220.17258536970201</v>
      </c>
      <c r="G6945" s="195">
        <f t="shared" ca="1" si="542"/>
        <v>0</v>
      </c>
      <c r="H6945" s="195">
        <f t="shared" ca="1" si="543"/>
        <v>0</v>
      </c>
      <c r="O6945" s="154"/>
      <c r="P6945" s="154"/>
    </row>
    <row r="6946" spans="3:16" hidden="1" outlineLevel="2">
      <c r="C6946" s="179">
        <v>6922</v>
      </c>
      <c r="D6946" s="195">
        <f t="shared" ca="1" si="544"/>
        <v>-1.7462614155620499</v>
      </c>
      <c r="E6946" s="195">
        <f t="shared" ca="1" si="540"/>
        <v>167.70205137063925</v>
      </c>
      <c r="F6946" s="195">
        <f t="shared" ca="1" si="541"/>
        <v>188.42614726826031</v>
      </c>
      <c r="G6946" s="195">
        <f t="shared" ca="1" si="542"/>
        <v>0</v>
      </c>
      <c r="H6946" s="195">
        <f t="shared" ca="1" si="543"/>
        <v>0</v>
      </c>
      <c r="O6946" s="154"/>
      <c r="P6946" s="154"/>
    </row>
    <row r="6947" spans="3:16" hidden="1" outlineLevel="2">
      <c r="C6947" s="179">
        <v>6923</v>
      </c>
      <c r="D6947" s="195">
        <f t="shared" ca="1" si="544"/>
        <v>-2.3687254719816089</v>
      </c>
      <c r="E6947" s="195">
        <f t="shared" ca="1" si="540"/>
        <v>146.26554663616378</v>
      </c>
      <c r="F6947" s="195">
        <f t="shared" ca="1" si="541"/>
        <v>170.61439084350442</v>
      </c>
      <c r="G6947" s="195">
        <f t="shared" ca="1" si="542"/>
        <v>0</v>
      </c>
      <c r="H6947" s="195">
        <f t="shared" ca="1" si="543"/>
        <v>0</v>
      </c>
      <c r="O6947" s="154"/>
      <c r="P6947" s="154"/>
    </row>
    <row r="6948" spans="3:16" hidden="1" outlineLevel="2">
      <c r="C6948" s="179">
        <v>6924</v>
      </c>
      <c r="D6948" s="195">
        <f t="shared" ca="1" si="544"/>
        <v>-0.79274484478992724</v>
      </c>
      <c r="E6948" s="195">
        <f t="shared" ca="1" si="540"/>
        <v>206.78744939969627</v>
      </c>
      <c r="F6948" s="195">
        <f t="shared" ca="1" si="541"/>
        <v>219.38282883191749</v>
      </c>
      <c r="G6948" s="195">
        <f t="shared" ca="1" si="542"/>
        <v>0</v>
      </c>
      <c r="H6948" s="195">
        <f t="shared" ca="1" si="543"/>
        <v>0</v>
      </c>
      <c r="O6948" s="154"/>
      <c r="P6948" s="154"/>
    </row>
    <row r="6949" spans="3:16" hidden="1" outlineLevel="2">
      <c r="C6949" s="179">
        <v>6925</v>
      </c>
      <c r="D6949" s="195">
        <f t="shared" ca="1" si="544"/>
        <v>-0.63179036430241842</v>
      </c>
      <c r="E6949" s="195">
        <f t="shared" ca="1" si="540"/>
        <v>214.23117217281089</v>
      </c>
      <c r="F6949" s="195">
        <f t="shared" ca="1" si="541"/>
        <v>225.08879101094684</v>
      </c>
      <c r="G6949" s="195">
        <f t="shared" ca="1" si="542"/>
        <v>0</v>
      </c>
      <c r="H6949" s="195">
        <f t="shared" ca="1" si="543"/>
        <v>0</v>
      </c>
      <c r="O6949" s="154"/>
      <c r="P6949" s="154"/>
    </row>
    <row r="6950" spans="3:16" hidden="1" outlineLevel="2">
      <c r="C6950" s="179">
        <v>6926</v>
      </c>
      <c r="D6950" s="195">
        <f t="shared" ca="1" si="544"/>
        <v>0.13066214380937535</v>
      </c>
      <c r="E6950" s="195">
        <f t="shared" ca="1" si="540"/>
        <v>253.30098704650501</v>
      </c>
      <c r="F6950" s="195">
        <f t="shared" ca="1" si="541"/>
        <v>254.2014633587271</v>
      </c>
      <c r="G6950" s="195">
        <f t="shared" ca="1" si="542"/>
        <v>3.3009870465050142</v>
      </c>
      <c r="H6950" s="195">
        <f t="shared" ca="1" si="543"/>
        <v>4.2014633587270964</v>
      </c>
      <c r="O6950" s="154"/>
      <c r="P6950" s="154"/>
    </row>
    <row r="6951" spans="3:16" hidden="1" outlineLevel="2">
      <c r="C6951" s="179">
        <v>6927</v>
      </c>
      <c r="D6951" s="195">
        <f t="shared" ca="1" si="544"/>
        <v>0.11005684270917952</v>
      </c>
      <c r="E6951" s="195">
        <f t="shared" ca="1" si="540"/>
        <v>252.15680746177756</v>
      </c>
      <c r="F6951" s="195">
        <f t="shared" ca="1" si="541"/>
        <v>253.36724631802545</v>
      </c>
      <c r="G6951" s="195">
        <f t="shared" ca="1" si="542"/>
        <v>2.1568074617775608</v>
      </c>
      <c r="H6951" s="195">
        <f t="shared" ca="1" si="543"/>
        <v>3.367246318025451</v>
      </c>
      <c r="O6951" s="154"/>
      <c r="P6951" s="154"/>
    </row>
    <row r="6952" spans="3:16" hidden="1" outlineLevel="2">
      <c r="C6952" s="179">
        <v>6928</v>
      </c>
      <c r="D6952" s="195">
        <f t="shared" ca="1" si="544"/>
        <v>0.85954479378016491</v>
      </c>
      <c r="E6952" s="195">
        <f t="shared" ca="1" si="540"/>
        <v>297.29514727534422</v>
      </c>
      <c r="F6952" s="195">
        <f t="shared" ca="1" si="541"/>
        <v>285.54623596948039</v>
      </c>
      <c r="G6952" s="195">
        <f t="shared" ca="1" si="542"/>
        <v>47.29514727534422</v>
      </c>
      <c r="H6952" s="195">
        <f t="shared" ca="1" si="543"/>
        <v>35.546235969480392</v>
      </c>
      <c r="O6952" s="154"/>
      <c r="P6952" s="154"/>
    </row>
    <row r="6953" spans="3:16" hidden="1" outlineLevel="2">
      <c r="C6953" s="179">
        <v>6929</v>
      </c>
      <c r="D6953" s="195">
        <f t="shared" ca="1" si="544"/>
        <v>1.0033610837647817</v>
      </c>
      <c r="E6953" s="195">
        <f t="shared" ca="1" si="540"/>
        <v>306.83928301916109</v>
      </c>
      <c r="F6953" s="195">
        <f t="shared" ca="1" si="541"/>
        <v>292.17315429236822</v>
      </c>
      <c r="G6953" s="195">
        <f t="shared" ca="1" si="542"/>
        <v>56.839283019161087</v>
      </c>
      <c r="H6953" s="195">
        <f t="shared" ca="1" si="543"/>
        <v>42.173154292368224</v>
      </c>
      <c r="O6953" s="154"/>
      <c r="P6953" s="154"/>
    </row>
    <row r="6954" spans="3:16" hidden="1" outlineLevel="2">
      <c r="C6954" s="179">
        <v>6930</v>
      </c>
      <c r="D6954" s="195">
        <f t="shared" ca="1" si="544"/>
        <v>0.56236440448236236</v>
      </c>
      <c r="E6954" s="195">
        <f t="shared" ca="1" si="540"/>
        <v>278.50338488950632</v>
      </c>
      <c r="F6954" s="195">
        <f t="shared" ca="1" si="541"/>
        <v>272.32481053822067</v>
      </c>
      <c r="G6954" s="195">
        <f t="shared" ca="1" si="542"/>
        <v>28.503384889506322</v>
      </c>
      <c r="H6954" s="195">
        <f t="shared" ca="1" si="543"/>
        <v>22.324810538220675</v>
      </c>
      <c r="O6954" s="154"/>
      <c r="P6954" s="154"/>
    </row>
    <row r="6955" spans="3:16" hidden="1" outlineLevel="2">
      <c r="C6955" s="179">
        <v>6931</v>
      </c>
      <c r="D6955" s="195">
        <f t="shared" ca="1" si="544"/>
        <v>-0.43801788956031629</v>
      </c>
      <c r="E6955" s="195">
        <f t="shared" ca="1" si="540"/>
        <v>223.54897745082388</v>
      </c>
      <c r="F6955" s="195">
        <f t="shared" ca="1" si="541"/>
        <v>232.1554046632067</v>
      </c>
      <c r="G6955" s="195">
        <f t="shared" ca="1" si="542"/>
        <v>0</v>
      </c>
      <c r="H6955" s="195">
        <f t="shared" ca="1" si="543"/>
        <v>0</v>
      </c>
      <c r="O6955" s="154"/>
      <c r="P6955" s="154"/>
    </row>
    <row r="6956" spans="3:16" hidden="1" outlineLevel="2">
      <c r="C6956" s="179">
        <v>6932</v>
      </c>
      <c r="D6956" s="195">
        <f t="shared" ca="1" si="544"/>
        <v>0.24380349070373886</v>
      </c>
      <c r="E6956" s="195">
        <f t="shared" ca="1" si="540"/>
        <v>259.67669661710801</v>
      </c>
      <c r="F6956" s="195">
        <f t="shared" ca="1" si="541"/>
        <v>258.83124222890444</v>
      </c>
      <c r="G6956" s="195">
        <f t="shared" ca="1" si="542"/>
        <v>9.6766966171080071</v>
      </c>
      <c r="H6956" s="195">
        <f t="shared" ca="1" si="543"/>
        <v>8.8312422289044434</v>
      </c>
      <c r="O6956" s="154"/>
      <c r="P6956" s="154"/>
    </row>
    <row r="6957" spans="3:16" hidden="1" outlineLevel="2">
      <c r="C6957" s="179">
        <v>6933</v>
      </c>
      <c r="D6957" s="195">
        <f t="shared" ca="1" si="544"/>
        <v>-0.24208890991284246</v>
      </c>
      <c r="E6957" s="195">
        <f t="shared" ca="1" si="540"/>
        <v>233.38260753746385</v>
      </c>
      <c r="F6957" s="195">
        <f t="shared" ca="1" si="541"/>
        <v>239.52626122116217</v>
      </c>
      <c r="G6957" s="195">
        <f t="shared" ca="1" si="542"/>
        <v>0</v>
      </c>
      <c r="H6957" s="195">
        <f t="shared" ca="1" si="543"/>
        <v>0</v>
      </c>
      <c r="O6957" s="154"/>
      <c r="P6957" s="154"/>
    </row>
    <row r="6958" spans="3:16" hidden="1" outlineLevel="2">
      <c r="C6958" s="179">
        <v>6934</v>
      </c>
      <c r="D6958" s="195">
        <f t="shared" ca="1" si="544"/>
        <v>-0.92906794495352241</v>
      </c>
      <c r="E6958" s="195">
        <f t="shared" ca="1" si="540"/>
        <v>200.68552434943217</v>
      </c>
      <c r="F6958" s="195">
        <f t="shared" ca="1" si="541"/>
        <v>214.66335134884773</v>
      </c>
      <c r="G6958" s="195">
        <f t="shared" ca="1" si="542"/>
        <v>0</v>
      </c>
      <c r="H6958" s="195">
        <f t="shared" ca="1" si="543"/>
        <v>0</v>
      </c>
      <c r="O6958" s="154"/>
      <c r="P6958" s="154"/>
    </row>
    <row r="6959" spans="3:16" hidden="1" outlineLevel="2">
      <c r="C6959" s="179">
        <v>6935</v>
      </c>
      <c r="D6959" s="195">
        <f t="shared" ca="1" si="544"/>
        <v>0.3495700439745566</v>
      </c>
      <c r="E6959" s="195">
        <f t="shared" ca="1" si="540"/>
        <v>265.78187505981975</v>
      </c>
      <c r="F6959" s="195">
        <f t="shared" ca="1" si="541"/>
        <v>263.23546920569299</v>
      </c>
      <c r="G6959" s="195">
        <f t="shared" ca="1" si="542"/>
        <v>15.781875059819754</v>
      </c>
      <c r="H6959" s="195">
        <f t="shared" ca="1" si="543"/>
        <v>13.235469205692993</v>
      </c>
      <c r="O6959" s="154"/>
      <c r="P6959" s="154"/>
    </row>
    <row r="6960" spans="3:16" hidden="1" outlineLevel="2">
      <c r="C6960" s="179">
        <v>6936</v>
      </c>
      <c r="D6960" s="195">
        <f t="shared" ca="1" si="544"/>
        <v>-5.3834845480099681E-2</v>
      </c>
      <c r="E6960" s="195">
        <f t="shared" ca="1" si="540"/>
        <v>243.23828769853023</v>
      </c>
      <c r="F6960" s="195">
        <f t="shared" ca="1" si="541"/>
        <v>246.82874762316391</v>
      </c>
      <c r="G6960" s="195">
        <f t="shared" ca="1" si="542"/>
        <v>0</v>
      </c>
      <c r="H6960" s="195">
        <f t="shared" ca="1" si="543"/>
        <v>0</v>
      </c>
      <c r="O6960" s="154"/>
      <c r="P6960" s="154"/>
    </row>
    <row r="6961" spans="3:16" hidden="1" outlineLevel="2">
      <c r="C6961" s="179">
        <v>6937</v>
      </c>
      <c r="D6961" s="195">
        <f t="shared" ca="1" si="544"/>
        <v>-0.87505570689045842</v>
      </c>
      <c r="E6961" s="195">
        <f t="shared" ca="1" si="540"/>
        <v>203.08131462178306</v>
      </c>
      <c r="F6961" s="195">
        <f t="shared" ca="1" si="541"/>
        <v>216.52097655502638</v>
      </c>
      <c r="G6961" s="195">
        <f t="shared" ca="1" si="542"/>
        <v>0</v>
      </c>
      <c r="H6961" s="195">
        <f t="shared" ca="1" si="543"/>
        <v>0</v>
      </c>
      <c r="O6961" s="154"/>
      <c r="P6961" s="154"/>
    </row>
    <row r="6962" spans="3:16" hidden="1" outlineLevel="2">
      <c r="C6962" s="179">
        <v>6938</v>
      </c>
      <c r="D6962" s="195">
        <f t="shared" ca="1" si="544"/>
        <v>0.27274736052441967</v>
      </c>
      <c r="E6962" s="195">
        <f t="shared" ca="1" si="540"/>
        <v>261.33335249453523</v>
      </c>
      <c r="F6962" s="195">
        <f t="shared" ca="1" si="541"/>
        <v>260.02911849365285</v>
      </c>
      <c r="G6962" s="195">
        <f t="shared" ca="1" si="542"/>
        <v>11.333352494535234</v>
      </c>
      <c r="H6962" s="195">
        <f t="shared" ca="1" si="543"/>
        <v>10.029118493652845</v>
      </c>
      <c r="O6962" s="154"/>
      <c r="P6962" s="154"/>
    </row>
    <row r="6963" spans="3:16" hidden="1" outlineLevel="2">
      <c r="C6963" s="179">
        <v>6939</v>
      </c>
      <c r="D6963" s="195">
        <f t="shared" ca="1" si="544"/>
        <v>0.73712309297598555</v>
      </c>
      <c r="E6963" s="195">
        <f t="shared" ca="1" si="540"/>
        <v>289.40510063556678</v>
      </c>
      <c r="F6963" s="195">
        <f t="shared" ca="1" si="541"/>
        <v>280.02372506276356</v>
      </c>
      <c r="G6963" s="195">
        <f t="shared" ca="1" si="542"/>
        <v>39.405100635566782</v>
      </c>
      <c r="H6963" s="195">
        <f t="shared" ca="1" si="543"/>
        <v>30.02372506276356</v>
      </c>
      <c r="O6963" s="154"/>
      <c r="P6963" s="154"/>
    </row>
    <row r="6964" spans="3:16" hidden="1" outlineLevel="2">
      <c r="C6964" s="179">
        <v>6940</v>
      </c>
      <c r="D6964" s="195">
        <f t="shared" ca="1" si="544"/>
        <v>-0.88651067440382492</v>
      </c>
      <c r="E6964" s="195">
        <f t="shared" ca="1" si="540"/>
        <v>202.57083490892308</v>
      </c>
      <c r="F6964" s="195">
        <f t="shared" ca="1" si="541"/>
        <v>216.12567117426801</v>
      </c>
      <c r="G6964" s="195">
        <f t="shared" ca="1" si="542"/>
        <v>0</v>
      </c>
      <c r="H6964" s="195">
        <f t="shared" ca="1" si="543"/>
        <v>0</v>
      </c>
      <c r="O6964" s="154"/>
      <c r="P6964" s="154"/>
    </row>
    <row r="6965" spans="3:16" hidden="1" outlineLevel="2">
      <c r="C6965" s="179">
        <v>6941</v>
      </c>
      <c r="D6965" s="195">
        <f t="shared" ca="1" si="544"/>
        <v>-0.65413394166685135</v>
      </c>
      <c r="E6965" s="195">
        <f t="shared" ca="1" si="540"/>
        <v>213.18203844232036</v>
      </c>
      <c r="F6965" s="195">
        <f t="shared" ca="1" si="541"/>
        <v>224.28790918075248</v>
      </c>
      <c r="G6965" s="195">
        <f t="shared" ca="1" si="542"/>
        <v>0</v>
      </c>
      <c r="H6965" s="195">
        <f t="shared" ca="1" si="543"/>
        <v>0</v>
      </c>
      <c r="O6965" s="154"/>
      <c r="P6965" s="154"/>
    </row>
    <row r="6966" spans="3:16" hidden="1" outlineLevel="2">
      <c r="C6966" s="179">
        <v>6942</v>
      </c>
      <c r="D6966" s="195">
        <f t="shared" ca="1" si="544"/>
        <v>0.8494239345102822</v>
      </c>
      <c r="E6966" s="195">
        <f t="shared" ca="1" si="540"/>
        <v>296.63478311983403</v>
      </c>
      <c r="F6966" s="195">
        <f t="shared" ca="1" si="541"/>
        <v>285.08557765507874</v>
      </c>
      <c r="G6966" s="195">
        <f t="shared" ca="1" si="542"/>
        <v>46.634783119834026</v>
      </c>
      <c r="H6966" s="195">
        <f t="shared" ca="1" si="543"/>
        <v>35.085577655078737</v>
      </c>
      <c r="O6966" s="154"/>
      <c r="P6966" s="154"/>
    </row>
    <row r="6967" spans="3:16" hidden="1" outlineLevel="2">
      <c r="C6967" s="179">
        <v>6943</v>
      </c>
      <c r="D6967" s="195">
        <f t="shared" ca="1" si="544"/>
        <v>0.91403731745966432</v>
      </c>
      <c r="E6967" s="195">
        <f t="shared" ca="1" si="540"/>
        <v>300.8760149998547</v>
      </c>
      <c r="F6967" s="195">
        <f t="shared" ca="1" si="541"/>
        <v>288.03932644613928</v>
      </c>
      <c r="G6967" s="195">
        <f t="shared" ca="1" si="542"/>
        <v>50.876014999854704</v>
      </c>
      <c r="H6967" s="195">
        <f t="shared" ca="1" si="543"/>
        <v>38.039326446139285</v>
      </c>
      <c r="O6967" s="154"/>
      <c r="P6967" s="154"/>
    </row>
    <row r="6968" spans="3:16" hidden="1" outlineLevel="2">
      <c r="C6968" s="179">
        <v>6944</v>
      </c>
      <c r="D6968" s="195">
        <f t="shared" ca="1" si="544"/>
        <v>-1.3724432871426917</v>
      </c>
      <c r="E6968" s="195">
        <f t="shared" ca="1" si="540"/>
        <v>182.05750681820615</v>
      </c>
      <c r="F6968" s="195">
        <f t="shared" ca="1" si="541"/>
        <v>200.00461087452675</v>
      </c>
      <c r="G6968" s="195">
        <f t="shared" ca="1" si="542"/>
        <v>0</v>
      </c>
      <c r="H6968" s="195">
        <f t="shared" ca="1" si="543"/>
        <v>0</v>
      </c>
      <c r="O6968" s="154"/>
      <c r="P6968" s="154"/>
    </row>
    <row r="6969" spans="3:16" hidden="1" outlineLevel="2">
      <c r="C6969" s="179">
        <v>6945</v>
      </c>
      <c r="D6969" s="195">
        <f t="shared" ca="1" si="544"/>
        <v>-0.71700860895431962</v>
      </c>
      <c r="E6969" s="195">
        <f t="shared" ca="1" si="540"/>
        <v>210.25727301058075</v>
      </c>
      <c r="F6969" s="195">
        <f t="shared" ca="1" si="541"/>
        <v>222.0494922534532</v>
      </c>
      <c r="G6969" s="195">
        <f t="shared" ca="1" si="542"/>
        <v>0</v>
      </c>
      <c r="H6969" s="195">
        <f t="shared" ca="1" si="543"/>
        <v>0</v>
      </c>
      <c r="O6969" s="154"/>
      <c r="P6969" s="154"/>
    </row>
    <row r="6970" spans="3:16" hidden="1" outlineLevel="2">
      <c r="C6970" s="179">
        <v>6946</v>
      </c>
      <c r="D6970" s="195">
        <f t="shared" ca="1" si="544"/>
        <v>8.0776599471267904E-2</v>
      </c>
      <c r="E6970" s="195">
        <f t="shared" ca="1" si="540"/>
        <v>250.53980673330005</v>
      </c>
      <c r="F6970" s="195">
        <f t="shared" ca="1" si="541"/>
        <v>252.18652640413609</v>
      </c>
      <c r="G6970" s="195">
        <f t="shared" ca="1" si="542"/>
        <v>0.53980673330005402</v>
      </c>
      <c r="H6970" s="195">
        <f t="shared" ca="1" si="543"/>
        <v>2.1865264041360888</v>
      </c>
      <c r="O6970" s="154"/>
      <c r="P6970" s="154"/>
    </row>
    <row r="6971" spans="3:16" hidden="1" outlineLevel="2">
      <c r="C6971" s="179">
        <v>6947</v>
      </c>
      <c r="D6971" s="195">
        <f t="shared" ca="1" si="544"/>
        <v>1.1223404714410856</v>
      </c>
      <c r="E6971" s="195">
        <f t="shared" ca="1" si="540"/>
        <v>314.96632883992396</v>
      </c>
      <c r="F6971" s="195">
        <f t="shared" ca="1" si="541"/>
        <v>297.77170680131451</v>
      </c>
      <c r="G6971" s="195">
        <f t="shared" ca="1" si="542"/>
        <v>64.96632883992396</v>
      </c>
      <c r="H6971" s="195">
        <f t="shared" ca="1" si="543"/>
        <v>47.771706801314508</v>
      </c>
      <c r="O6971" s="154"/>
      <c r="P6971" s="154"/>
    </row>
    <row r="6972" spans="3:16" hidden="1" outlineLevel="2">
      <c r="C6972" s="179">
        <v>6948</v>
      </c>
      <c r="D6972" s="195">
        <f t="shared" ca="1" si="544"/>
        <v>-1.9201322152234646</v>
      </c>
      <c r="E6972" s="195">
        <f t="shared" ca="1" si="540"/>
        <v>161.41630267478902</v>
      </c>
      <c r="F6972" s="195">
        <f t="shared" ca="1" si="541"/>
        <v>183.27155489144116</v>
      </c>
      <c r="G6972" s="195">
        <f t="shared" ca="1" si="542"/>
        <v>0</v>
      </c>
      <c r="H6972" s="195">
        <f t="shared" ca="1" si="543"/>
        <v>0</v>
      </c>
      <c r="O6972" s="154"/>
      <c r="P6972" s="154"/>
    </row>
    <row r="6973" spans="3:16" hidden="1" outlineLevel="2">
      <c r="C6973" s="179">
        <v>6949</v>
      </c>
      <c r="D6973" s="195">
        <f t="shared" ca="1" si="544"/>
        <v>1.9406237097364196E-2</v>
      </c>
      <c r="E6973" s="195">
        <f t="shared" ca="1" si="540"/>
        <v>247.18419453551004</v>
      </c>
      <c r="F6973" s="195">
        <f t="shared" ca="1" si="541"/>
        <v>249.7296007733149</v>
      </c>
      <c r="G6973" s="195">
        <f t="shared" ca="1" si="542"/>
        <v>0</v>
      </c>
      <c r="H6973" s="195">
        <f t="shared" ca="1" si="543"/>
        <v>0</v>
      </c>
      <c r="O6973" s="154"/>
      <c r="P6973" s="154"/>
    </row>
    <row r="6974" spans="3:16" hidden="1" outlineLevel="2">
      <c r="C6974" s="179">
        <v>6950</v>
      </c>
      <c r="D6974" s="195">
        <f t="shared" ca="1" si="544"/>
        <v>1.7241062417146691</v>
      </c>
      <c r="E6974" s="195">
        <f t="shared" ca="1" si="540"/>
        <v>359.48883556721432</v>
      </c>
      <c r="F6974" s="195">
        <f t="shared" ca="1" si="541"/>
        <v>327.77431730047584</v>
      </c>
      <c r="G6974" s="195">
        <f t="shared" ca="1" si="542"/>
        <v>109.48883556721432</v>
      </c>
      <c r="H6974" s="195">
        <f t="shared" ca="1" si="543"/>
        <v>77.774317300475843</v>
      </c>
      <c r="O6974" s="154"/>
      <c r="P6974" s="154"/>
    </row>
    <row r="6975" spans="3:16" hidden="1" outlineLevel="2">
      <c r="C6975" s="179">
        <v>6951</v>
      </c>
      <c r="D6975" s="195">
        <f t="shared" ca="1" si="544"/>
        <v>-1.5042143036079423</v>
      </c>
      <c r="E6975" s="195">
        <f t="shared" ca="1" si="540"/>
        <v>176.86212054767205</v>
      </c>
      <c r="F6975" s="195">
        <f t="shared" ca="1" si="541"/>
        <v>195.84417471041112</v>
      </c>
      <c r="G6975" s="195">
        <f t="shared" ca="1" si="542"/>
        <v>0</v>
      </c>
      <c r="H6975" s="195">
        <f t="shared" ca="1" si="543"/>
        <v>0</v>
      </c>
      <c r="O6975" s="154"/>
      <c r="P6975" s="154"/>
    </row>
    <row r="6976" spans="3:16" hidden="1" outlineLevel="2">
      <c r="C6976" s="179">
        <v>6952</v>
      </c>
      <c r="D6976" s="195">
        <f t="shared" ca="1" si="544"/>
        <v>-1.5445025669398451</v>
      </c>
      <c r="E6976" s="195">
        <f t="shared" ca="1" si="540"/>
        <v>175.3034523221128</v>
      </c>
      <c r="F6976" s="195">
        <f t="shared" ca="1" si="541"/>
        <v>194.58950340411735</v>
      </c>
      <c r="G6976" s="195">
        <f t="shared" ca="1" si="542"/>
        <v>0</v>
      </c>
      <c r="H6976" s="195">
        <f t="shared" ca="1" si="543"/>
        <v>0</v>
      </c>
      <c r="O6976" s="154"/>
      <c r="P6976" s="154"/>
    </row>
    <row r="6977" spans="3:16" hidden="1" outlineLevel="2">
      <c r="C6977" s="179">
        <v>6953</v>
      </c>
      <c r="D6977" s="195">
        <f t="shared" ca="1" si="544"/>
        <v>-0.13965770448302273</v>
      </c>
      <c r="E6977" s="195">
        <f t="shared" ca="1" si="540"/>
        <v>238.69460752930982</v>
      </c>
      <c r="F6977" s="195">
        <f t="shared" ca="1" si="541"/>
        <v>243.47241680515543</v>
      </c>
      <c r="G6977" s="195">
        <f t="shared" ca="1" si="542"/>
        <v>0</v>
      </c>
      <c r="H6977" s="195">
        <f t="shared" ca="1" si="543"/>
        <v>0</v>
      </c>
      <c r="O6977" s="154"/>
      <c r="P6977" s="154"/>
    </row>
    <row r="6978" spans="3:16" hidden="1" outlineLevel="2">
      <c r="C6978" s="179">
        <v>6954</v>
      </c>
      <c r="D6978" s="195">
        <f t="shared" ca="1" si="544"/>
        <v>-7.8901942189514476E-2</v>
      </c>
      <c r="E6978" s="195">
        <f t="shared" ca="1" si="540"/>
        <v>241.90230256919477</v>
      </c>
      <c r="F6978" s="195">
        <f t="shared" ca="1" si="541"/>
        <v>245.84367702948427</v>
      </c>
      <c r="G6978" s="195">
        <f t="shared" ca="1" si="542"/>
        <v>0</v>
      </c>
      <c r="H6978" s="195">
        <f t="shared" ca="1" si="543"/>
        <v>0</v>
      </c>
      <c r="O6978" s="154"/>
      <c r="P6978" s="154"/>
    </row>
    <row r="6979" spans="3:16" hidden="1" outlineLevel="2">
      <c r="C6979" s="179">
        <v>6955</v>
      </c>
      <c r="D6979" s="195">
        <f t="shared" ca="1" si="544"/>
        <v>-0.96489910170136295</v>
      </c>
      <c r="E6979" s="195">
        <f t="shared" ca="1" si="540"/>
        <v>199.11179683219331</v>
      </c>
      <c r="F6979" s="195">
        <f t="shared" ca="1" si="541"/>
        <v>213.43982384279974</v>
      </c>
      <c r="G6979" s="195">
        <f t="shared" ca="1" si="542"/>
        <v>0</v>
      </c>
      <c r="H6979" s="195">
        <f t="shared" ca="1" si="543"/>
        <v>0</v>
      </c>
      <c r="O6979" s="154"/>
      <c r="P6979" s="154"/>
    </row>
    <row r="6980" spans="3:16" hidden="1" outlineLevel="2">
      <c r="C6980" s="179">
        <v>6956</v>
      </c>
      <c r="D6980" s="195">
        <f t="shared" ca="1" si="544"/>
        <v>-1.4389031683688283</v>
      </c>
      <c r="E6980" s="195">
        <f t="shared" ca="1" si="540"/>
        <v>179.41836800072579</v>
      </c>
      <c r="F6980" s="195">
        <f t="shared" ca="1" si="541"/>
        <v>197.89532712862572</v>
      </c>
      <c r="G6980" s="195">
        <f t="shared" ca="1" si="542"/>
        <v>0</v>
      </c>
      <c r="H6980" s="195">
        <f t="shared" ca="1" si="543"/>
        <v>0</v>
      </c>
      <c r="O6980" s="154"/>
      <c r="P6980" s="154"/>
    </row>
    <row r="6981" spans="3:16" hidden="1" outlineLevel="2">
      <c r="C6981" s="179">
        <v>6957</v>
      </c>
      <c r="D6981" s="195">
        <f t="shared" ca="1" si="544"/>
        <v>0.55147307474783192</v>
      </c>
      <c r="E6981" s="195">
        <f t="shared" ca="1" si="540"/>
        <v>277.83772417888804</v>
      </c>
      <c r="F6981" s="195">
        <f t="shared" ca="1" si="541"/>
        <v>271.85206599715127</v>
      </c>
      <c r="G6981" s="195">
        <f t="shared" ca="1" si="542"/>
        <v>27.837724178888038</v>
      </c>
      <c r="H6981" s="195">
        <f t="shared" ca="1" si="543"/>
        <v>21.852065997151271</v>
      </c>
      <c r="O6981" s="154"/>
      <c r="P6981" s="154"/>
    </row>
    <row r="6982" spans="3:16" hidden="1" outlineLevel="2">
      <c r="C6982" s="179">
        <v>6958</v>
      </c>
      <c r="D6982" s="195">
        <f t="shared" ca="1" si="544"/>
        <v>-0.48318937848404836</v>
      </c>
      <c r="E6982" s="195">
        <f t="shared" ca="1" si="540"/>
        <v>221.34125342774306</v>
      </c>
      <c r="F6982" s="195">
        <f t="shared" ca="1" si="541"/>
        <v>230.48848374045488</v>
      </c>
      <c r="G6982" s="195">
        <f t="shared" ca="1" si="542"/>
        <v>0</v>
      </c>
      <c r="H6982" s="195">
        <f t="shared" ca="1" si="543"/>
        <v>0</v>
      </c>
      <c r="O6982" s="154"/>
      <c r="P6982" s="154"/>
    </row>
    <row r="6983" spans="3:16" hidden="1" outlineLevel="2">
      <c r="C6983" s="179">
        <v>6959</v>
      </c>
      <c r="D6983" s="195">
        <f t="shared" ca="1" si="544"/>
        <v>-0.55122154683763103</v>
      </c>
      <c r="E6983" s="195">
        <f t="shared" ca="1" si="540"/>
        <v>218.05730800503147</v>
      </c>
      <c r="F6983" s="195">
        <f t="shared" ca="1" si="541"/>
        <v>228.00051675408798</v>
      </c>
      <c r="G6983" s="195">
        <f t="shared" ca="1" si="542"/>
        <v>0</v>
      </c>
      <c r="H6983" s="195">
        <f t="shared" ca="1" si="543"/>
        <v>0</v>
      </c>
      <c r="O6983" s="154"/>
      <c r="P6983" s="154"/>
    </row>
    <row r="6984" spans="3:16" hidden="1" outlineLevel="2">
      <c r="C6984" s="179">
        <v>6960</v>
      </c>
      <c r="D6984" s="195">
        <f t="shared" ca="1" si="544"/>
        <v>0.66040363468790719</v>
      </c>
      <c r="E6984" s="195">
        <f t="shared" ca="1" si="540"/>
        <v>284.56763844585237</v>
      </c>
      <c r="F6984" s="195">
        <f t="shared" ca="1" si="541"/>
        <v>276.61743938605963</v>
      </c>
      <c r="G6984" s="195">
        <f t="shared" ca="1" si="542"/>
        <v>34.567638445852367</v>
      </c>
      <c r="H6984" s="195">
        <f t="shared" ca="1" si="543"/>
        <v>26.61743938605963</v>
      </c>
      <c r="O6984" s="154"/>
      <c r="P6984" s="154"/>
    </row>
    <row r="6985" spans="3:16" hidden="1" outlineLevel="2">
      <c r="C6985" s="179">
        <v>6961</v>
      </c>
      <c r="D6985" s="195">
        <f t="shared" ca="1" si="544"/>
        <v>-0.37693620392031851</v>
      </c>
      <c r="E6985" s="195">
        <f t="shared" ca="1" si="540"/>
        <v>226.56936225411911</v>
      </c>
      <c r="F6985" s="195">
        <f t="shared" ca="1" si="541"/>
        <v>234.42863318413595</v>
      </c>
      <c r="G6985" s="195">
        <f t="shared" ca="1" si="542"/>
        <v>0</v>
      </c>
      <c r="H6985" s="195">
        <f t="shared" ca="1" si="543"/>
        <v>0</v>
      </c>
      <c r="O6985" s="154"/>
      <c r="P6985" s="154"/>
    </row>
    <row r="6986" spans="3:16" hidden="1" outlineLevel="2">
      <c r="C6986" s="179">
        <v>6962</v>
      </c>
      <c r="D6986" s="195">
        <f t="shared" ca="1" si="544"/>
        <v>-0.61811255681998434</v>
      </c>
      <c r="E6986" s="195">
        <f t="shared" ca="1" si="540"/>
        <v>214.87595425455302</v>
      </c>
      <c r="F6986" s="195">
        <f t="shared" ca="1" si="541"/>
        <v>225.58046800890008</v>
      </c>
      <c r="G6986" s="195">
        <f t="shared" ca="1" si="542"/>
        <v>0</v>
      </c>
      <c r="H6986" s="195">
        <f t="shared" ca="1" si="543"/>
        <v>0</v>
      </c>
      <c r="O6986" s="154"/>
      <c r="P6986" s="154"/>
    </row>
    <row r="6987" spans="3:16" hidden="1" outlineLevel="2">
      <c r="C6987" s="179">
        <v>6963</v>
      </c>
      <c r="D6987" s="195">
        <f t="shared" ca="1" si="544"/>
        <v>2.2827366132691758</v>
      </c>
      <c r="E6987" s="195">
        <f t="shared" ca="1" si="540"/>
        <v>406.43457872319851</v>
      </c>
      <c r="F6987" s="195">
        <f t="shared" ca="1" si="541"/>
        <v>358.32565981540722</v>
      </c>
      <c r="G6987" s="195">
        <f t="shared" ca="1" si="542"/>
        <v>156.43457872319851</v>
      </c>
      <c r="H6987" s="195">
        <f t="shared" ca="1" si="543"/>
        <v>108.32565981540722</v>
      </c>
      <c r="O6987" s="154"/>
      <c r="P6987" s="154"/>
    </row>
    <row r="6988" spans="3:16" hidden="1" outlineLevel="2">
      <c r="C6988" s="179">
        <v>6964</v>
      </c>
      <c r="D6988" s="195">
        <f t="shared" ca="1" si="544"/>
        <v>1.0608513312443117</v>
      </c>
      <c r="E6988" s="195">
        <f t="shared" ca="1" si="540"/>
        <v>310.73970855293419</v>
      </c>
      <c r="F6988" s="195">
        <f t="shared" ca="1" si="541"/>
        <v>294.86508058563379</v>
      </c>
      <c r="G6988" s="195">
        <f t="shared" ca="1" si="542"/>
        <v>60.739708552934189</v>
      </c>
      <c r="H6988" s="195">
        <f t="shared" ca="1" si="543"/>
        <v>44.865080585633791</v>
      </c>
      <c r="O6988" s="154"/>
      <c r="P6988" s="154"/>
    </row>
    <row r="6989" spans="3:16" hidden="1" outlineLevel="2">
      <c r="C6989" s="179">
        <v>6965</v>
      </c>
      <c r="D6989" s="195">
        <f t="shared" ca="1" si="544"/>
        <v>3.951504052316069E-2</v>
      </c>
      <c r="E6989" s="195">
        <f t="shared" ca="1" si="540"/>
        <v>248.27872474429134</v>
      </c>
      <c r="F6989" s="195">
        <f t="shared" ca="1" si="541"/>
        <v>250.53199660434873</v>
      </c>
      <c r="G6989" s="195">
        <f t="shared" ca="1" si="542"/>
        <v>0</v>
      </c>
      <c r="H6989" s="195">
        <f t="shared" ca="1" si="543"/>
        <v>0.53199660434873408</v>
      </c>
      <c r="O6989" s="154"/>
      <c r="P6989" s="154"/>
    </row>
    <row r="6990" spans="3:16" hidden="1" outlineLevel="2">
      <c r="C6990" s="179">
        <v>6966</v>
      </c>
      <c r="D6990" s="195">
        <f t="shared" ca="1" si="544"/>
        <v>-0.93836766582748543</v>
      </c>
      <c r="E6990" s="195">
        <f t="shared" ca="1" si="540"/>
        <v>200.27588335694446</v>
      </c>
      <c r="F6990" s="195">
        <f t="shared" ca="1" si="541"/>
        <v>214.34512118310403</v>
      </c>
      <c r="G6990" s="195">
        <f t="shared" ca="1" si="542"/>
        <v>0</v>
      </c>
      <c r="H6990" s="195">
        <f t="shared" ca="1" si="543"/>
        <v>0</v>
      </c>
      <c r="O6990" s="154"/>
      <c r="P6990" s="154"/>
    </row>
    <row r="6991" spans="3:16" hidden="1" outlineLevel="2">
      <c r="C6991" s="179">
        <v>6967</v>
      </c>
      <c r="D6991" s="195">
        <f t="shared" ca="1" si="544"/>
        <v>-0.41082015578274556</v>
      </c>
      <c r="E6991" s="195">
        <f t="shared" ca="1" si="540"/>
        <v>224.88885386637125</v>
      </c>
      <c r="F6991" s="195">
        <f t="shared" ca="1" si="541"/>
        <v>233.16486590964496</v>
      </c>
      <c r="G6991" s="195">
        <f t="shared" ca="1" si="542"/>
        <v>0</v>
      </c>
      <c r="H6991" s="195">
        <f t="shared" ca="1" si="543"/>
        <v>0</v>
      </c>
      <c r="O6991" s="154"/>
      <c r="P6991" s="154"/>
    </row>
    <row r="6992" spans="3:16" hidden="1" outlineLevel="2">
      <c r="C6992" s="179">
        <v>6968</v>
      </c>
      <c r="D6992" s="195">
        <f t="shared" ca="1" si="544"/>
        <v>-1.533835502151935</v>
      </c>
      <c r="E6992" s="195">
        <f t="shared" ca="1" si="540"/>
        <v>175.71479664003064</v>
      </c>
      <c r="F6992" s="195">
        <f t="shared" ca="1" si="541"/>
        <v>194.92091641161414</v>
      </c>
      <c r="G6992" s="195">
        <f t="shared" ca="1" si="542"/>
        <v>0</v>
      </c>
      <c r="H6992" s="195">
        <f t="shared" ca="1" si="543"/>
        <v>0</v>
      </c>
      <c r="O6992" s="154"/>
      <c r="P6992" s="154"/>
    </row>
    <row r="6993" spans="3:16" hidden="1" outlineLevel="2">
      <c r="C6993" s="179">
        <v>6969</v>
      </c>
      <c r="D6993" s="195">
        <f t="shared" ca="1" si="544"/>
        <v>1.5319269378791853</v>
      </c>
      <c r="E6993" s="195">
        <f t="shared" ca="1" si="540"/>
        <v>344.62549756302383</v>
      </c>
      <c r="F6993" s="195">
        <f t="shared" ca="1" si="541"/>
        <v>317.87792490822483</v>
      </c>
      <c r="G6993" s="195">
        <f t="shared" ca="1" si="542"/>
        <v>94.625497563023828</v>
      </c>
      <c r="H6993" s="195">
        <f t="shared" ca="1" si="543"/>
        <v>67.877924908224827</v>
      </c>
      <c r="O6993" s="154"/>
      <c r="P6993" s="154"/>
    </row>
    <row r="6994" spans="3:16" hidden="1" outlineLevel="2">
      <c r="C6994" s="179">
        <v>6970</v>
      </c>
      <c r="D6994" s="195">
        <f t="shared" ca="1" si="544"/>
        <v>1.5345512324091524</v>
      </c>
      <c r="E6994" s="195">
        <f t="shared" ca="1" si="540"/>
        <v>344.8242654692246</v>
      </c>
      <c r="F6994" s="195">
        <f t="shared" ca="1" si="541"/>
        <v>318.01103147850864</v>
      </c>
      <c r="G6994" s="195">
        <f t="shared" ca="1" si="542"/>
        <v>94.824265469224599</v>
      </c>
      <c r="H6994" s="195">
        <f t="shared" ca="1" si="543"/>
        <v>68.011031478508642</v>
      </c>
      <c r="O6994" s="154"/>
      <c r="P6994" s="154"/>
    </row>
    <row r="6995" spans="3:16" hidden="1" outlineLevel="2">
      <c r="C6995" s="179">
        <v>6971</v>
      </c>
      <c r="D6995" s="195">
        <f t="shared" ca="1" si="544"/>
        <v>0.92402523293801331</v>
      </c>
      <c r="E6995" s="195">
        <f t="shared" ca="1" si="540"/>
        <v>301.53701295019061</v>
      </c>
      <c r="F6995" s="195">
        <f t="shared" ca="1" si="541"/>
        <v>288.49863900422986</v>
      </c>
      <c r="G6995" s="195">
        <f t="shared" ca="1" si="542"/>
        <v>51.537012950190615</v>
      </c>
      <c r="H6995" s="195">
        <f t="shared" ca="1" si="543"/>
        <v>38.498639004229858</v>
      </c>
      <c r="O6995" s="154"/>
      <c r="P6995" s="154"/>
    </row>
    <row r="6996" spans="3:16" hidden="1" outlineLevel="2">
      <c r="C6996" s="179">
        <v>6972</v>
      </c>
      <c r="D6996" s="195">
        <f t="shared" ca="1" si="544"/>
        <v>-1.0717940066967899</v>
      </c>
      <c r="E6996" s="195">
        <f t="shared" ca="1" si="540"/>
        <v>194.48984918717804</v>
      </c>
      <c r="F6996" s="195">
        <f t="shared" ca="1" si="541"/>
        <v>209.83096066885827</v>
      </c>
      <c r="G6996" s="195">
        <f t="shared" ca="1" si="542"/>
        <v>0</v>
      </c>
      <c r="H6996" s="195">
        <f t="shared" ca="1" si="543"/>
        <v>0</v>
      </c>
      <c r="O6996" s="154"/>
      <c r="P6996" s="154"/>
    </row>
    <row r="6997" spans="3:16" hidden="1" outlineLevel="2">
      <c r="C6997" s="179">
        <v>6973</v>
      </c>
      <c r="D6997" s="195">
        <f t="shared" ca="1" si="544"/>
        <v>-1.9041973650796262</v>
      </c>
      <c r="E6997" s="195">
        <f t="shared" ca="1" si="540"/>
        <v>161.9824336685102</v>
      </c>
      <c r="F6997" s="195">
        <f t="shared" ca="1" si="541"/>
        <v>183.73803249898199</v>
      </c>
      <c r="G6997" s="195">
        <f t="shared" ca="1" si="542"/>
        <v>0</v>
      </c>
      <c r="H6997" s="195">
        <f t="shared" ca="1" si="543"/>
        <v>0</v>
      </c>
      <c r="O6997" s="154"/>
      <c r="P6997" s="154"/>
    </row>
    <row r="6998" spans="3:16" hidden="1" outlineLevel="2">
      <c r="C6998" s="179">
        <v>6974</v>
      </c>
      <c r="D6998" s="195">
        <f t="shared" ca="1" si="544"/>
        <v>-0.28931727116098699</v>
      </c>
      <c r="E6998" s="195">
        <f t="shared" ca="1" si="540"/>
        <v>230.97336187653087</v>
      </c>
      <c r="F6998" s="195">
        <f t="shared" ca="1" si="541"/>
        <v>237.72839803016583</v>
      </c>
      <c r="G6998" s="195">
        <f t="shared" ca="1" si="542"/>
        <v>0</v>
      </c>
      <c r="H6998" s="195">
        <f t="shared" ca="1" si="543"/>
        <v>0</v>
      </c>
      <c r="O6998" s="154"/>
      <c r="P6998" s="154"/>
    </row>
    <row r="6999" spans="3:16" hidden="1" outlineLevel="2">
      <c r="C6999" s="179">
        <v>6975</v>
      </c>
      <c r="D6999" s="195">
        <f t="shared" ca="1" si="544"/>
        <v>-3.9912257979718396E-2</v>
      </c>
      <c r="E6999" s="195">
        <f t="shared" ca="1" si="540"/>
        <v>243.98349549067248</v>
      </c>
      <c r="F6999" s="195">
        <f t="shared" ca="1" si="541"/>
        <v>247.37757240605501</v>
      </c>
      <c r="G6999" s="195">
        <f t="shared" ca="1" si="542"/>
        <v>0</v>
      </c>
      <c r="H6999" s="195">
        <f t="shared" ca="1" si="543"/>
        <v>0</v>
      </c>
      <c r="O6999" s="154"/>
      <c r="P6999" s="154"/>
    </row>
    <row r="7000" spans="3:16" hidden="1" outlineLevel="2">
      <c r="C7000" s="179">
        <v>6976</v>
      </c>
      <c r="D7000" s="195">
        <f t="shared" ca="1" si="544"/>
        <v>0.35346808616998632</v>
      </c>
      <c r="E7000" s="195">
        <f t="shared" ca="1" si="540"/>
        <v>266.00960438390115</v>
      </c>
      <c r="F7000" s="195">
        <f t="shared" ca="1" si="541"/>
        <v>263.39921178209687</v>
      </c>
      <c r="G7000" s="195">
        <f t="shared" ca="1" si="542"/>
        <v>16.009604383901149</v>
      </c>
      <c r="H7000" s="195">
        <f t="shared" ca="1" si="543"/>
        <v>13.39921178209687</v>
      </c>
      <c r="O7000" s="154"/>
      <c r="P7000" s="154"/>
    </row>
    <row r="7001" spans="3:16" hidden="1" outlineLevel="2">
      <c r="C7001" s="179">
        <v>6977</v>
      </c>
      <c r="D7001" s="195">
        <f t="shared" ca="1" si="544"/>
        <v>-0.66421769624346738</v>
      </c>
      <c r="E7001" s="195">
        <f t="shared" ref="E7001:E7064" ca="1" si="545">$H$9 * EXP(($H$17 - $H$18 - ($H$11^2)/2)*$H$14 + $H$11*SQRT($H$14)*D7001)</f>
        <v>212.71024387825219</v>
      </c>
      <c r="F7001" s="195">
        <f t="shared" ref="F7001:F7064" ca="1" si="546">$H$9 * EXP(($H$17 - $H$18 - ($H$12^2)/2)*$H$14 + $H$12*SQRT($H$14)*D7001)</f>
        <v>223.92740151586236</v>
      </c>
      <c r="G7001" s="195">
        <f t="shared" ref="G7001:G7064" ca="1" si="547">MAX(E7001-$H$16, 0)</f>
        <v>0</v>
      </c>
      <c r="H7001" s="195">
        <f t="shared" ref="H7001:H7064" ca="1" si="548">MAX(F7001-$H$16, 0)</f>
        <v>0</v>
      </c>
      <c r="O7001" s="154"/>
      <c r="P7001" s="154"/>
    </row>
    <row r="7002" spans="3:16" hidden="1" outlineLevel="2">
      <c r="C7002" s="179">
        <v>6978</v>
      </c>
      <c r="D7002" s="195">
        <f t="shared" ref="D7002:D7065" ca="1" si="549">_xlfn.NORM.S.INV(RAND())</f>
        <v>-0.59955710690582509</v>
      </c>
      <c r="E7002" s="195">
        <f t="shared" ca="1" si="545"/>
        <v>215.75377526172539</v>
      </c>
      <c r="F7002" s="195">
        <f t="shared" ca="1" si="546"/>
        <v>226.24919916468752</v>
      </c>
      <c r="G7002" s="195">
        <f t="shared" ca="1" si="547"/>
        <v>0</v>
      </c>
      <c r="H7002" s="195">
        <f t="shared" ca="1" si="548"/>
        <v>0</v>
      </c>
      <c r="O7002" s="154"/>
      <c r="P7002" s="154"/>
    </row>
    <row r="7003" spans="3:16" hidden="1" outlineLevel="2">
      <c r="C7003" s="179">
        <v>6979</v>
      </c>
      <c r="D7003" s="195">
        <f t="shared" ca="1" si="549"/>
        <v>-1.6093022753896447E-2</v>
      </c>
      <c r="E7003" s="195">
        <f t="shared" ca="1" si="545"/>
        <v>245.26372035592408</v>
      </c>
      <c r="F7003" s="195">
        <f t="shared" ca="1" si="546"/>
        <v>248.31935174090907</v>
      </c>
      <c r="G7003" s="195">
        <f t="shared" ca="1" si="547"/>
        <v>0</v>
      </c>
      <c r="H7003" s="195">
        <f t="shared" ca="1" si="548"/>
        <v>0</v>
      </c>
      <c r="O7003" s="154"/>
      <c r="P7003" s="154"/>
    </row>
    <row r="7004" spans="3:16" hidden="1" outlineLevel="2">
      <c r="C7004" s="179">
        <v>6980</v>
      </c>
      <c r="D7004" s="195">
        <f t="shared" ca="1" si="549"/>
        <v>0.9746821082114252</v>
      </c>
      <c r="E7004" s="195">
        <f t="shared" ca="1" si="545"/>
        <v>304.91189973739301</v>
      </c>
      <c r="F7004" s="195">
        <f t="shared" ca="1" si="546"/>
        <v>290.8394900970132</v>
      </c>
      <c r="G7004" s="195">
        <f t="shared" ca="1" si="547"/>
        <v>54.911899737393014</v>
      </c>
      <c r="H7004" s="195">
        <f t="shared" ca="1" si="548"/>
        <v>40.839490097013197</v>
      </c>
      <c r="O7004" s="154"/>
      <c r="P7004" s="154"/>
    </row>
    <row r="7005" spans="3:16" hidden="1" outlineLevel="2">
      <c r="C7005" s="179">
        <v>6981</v>
      </c>
      <c r="D7005" s="195">
        <f t="shared" ca="1" si="549"/>
        <v>-1.6503086875209441</v>
      </c>
      <c r="E7005" s="195">
        <f t="shared" ca="1" si="545"/>
        <v>171.27513170695195</v>
      </c>
      <c r="F7005" s="195">
        <f t="shared" ca="1" si="546"/>
        <v>191.3325933271237</v>
      </c>
      <c r="G7005" s="195">
        <f t="shared" ca="1" si="547"/>
        <v>0</v>
      </c>
      <c r="H7005" s="195">
        <f t="shared" ca="1" si="548"/>
        <v>0</v>
      </c>
      <c r="O7005" s="154"/>
      <c r="P7005" s="154"/>
    </row>
    <row r="7006" spans="3:16" hidden="1" outlineLevel="2">
      <c r="C7006" s="179">
        <v>6982</v>
      </c>
      <c r="D7006" s="195">
        <f t="shared" ca="1" si="549"/>
        <v>3.5040342600400467</v>
      </c>
      <c r="E7006" s="195">
        <f t="shared" ca="1" si="545"/>
        <v>531.53084594173026</v>
      </c>
      <c r="F7006" s="195">
        <f t="shared" ca="1" si="546"/>
        <v>435.40334554658085</v>
      </c>
      <c r="G7006" s="195">
        <f t="shared" ca="1" si="547"/>
        <v>281.53084594173026</v>
      </c>
      <c r="H7006" s="195">
        <f t="shared" ca="1" si="548"/>
        <v>185.40334554658085</v>
      </c>
      <c r="O7006" s="154"/>
      <c r="P7006" s="154"/>
    </row>
    <row r="7007" spans="3:16" hidden="1" outlineLevel="2">
      <c r="C7007" s="179">
        <v>6983</v>
      </c>
      <c r="D7007" s="195">
        <f t="shared" ca="1" si="549"/>
        <v>-0.49621103596045218</v>
      </c>
      <c r="E7007" s="195">
        <f t="shared" ca="1" si="545"/>
        <v>220.7088873316506</v>
      </c>
      <c r="F7007" s="195">
        <f t="shared" ca="1" si="546"/>
        <v>230.01018401546503</v>
      </c>
      <c r="G7007" s="195">
        <f t="shared" ca="1" si="547"/>
        <v>0</v>
      </c>
      <c r="H7007" s="195">
        <f t="shared" ca="1" si="548"/>
        <v>0</v>
      </c>
      <c r="O7007" s="154"/>
      <c r="P7007" s="154"/>
    </row>
    <row r="7008" spans="3:16" hidden="1" outlineLevel="2">
      <c r="C7008" s="179">
        <v>6984</v>
      </c>
      <c r="D7008" s="195">
        <f t="shared" ca="1" si="549"/>
        <v>-0.86609436966883135</v>
      </c>
      <c r="E7008" s="195">
        <f t="shared" ca="1" si="545"/>
        <v>203.4815647472509</v>
      </c>
      <c r="F7008" s="195">
        <f t="shared" ca="1" si="546"/>
        <v>216.8307319658883</v>
      </c>
      <c r="G7008" s="195">
        <f t="shared" ca="1" si="547"/>
        <v>0</v>
      </c>
      <c r="H7008" s="195">
        <f t="shared" ca="1" si="548"/>
        <v>0</v>
      </c>
      <c r="O7008" s="154"/>
      <c r="P7008" s="154"/>
    </row>
    <row r="7009" spans="3:16" hidden="1" outlineLevel="2">
      <c r="C7009" s="179">
        <v>6985</v>
      </c>
      <c r="D7009" s="195">
        <f t="shared" ca="1" si="549"/>
        <v>1.6719034742550181</v>
      </c>
      <c r="E7009" s="195">
        <f t="shared" ca="1" si="545"/>
        <v>355.38913861046569</v>
      </c>
      <c r="F7009" s="195">
        <f t="shared" ca="1" si="546"/>
        <v>325.05601979251725</v>
      </c>
      <c r="G7009" s="195">
        <f t="shared" ca="1" si="547"/>
        <v>105.38913861046569</v>
      </c>
      <c r="H7009" s="195">
        <f t="shared" ca="1" si="548"/>
        <v>75.056019792517247</v>
      </c>
      <c r="O7009" s="154"/>
      <c r="P7009" s="154"/>
    </row>
    <row r="7010" spans="3:16" hidden="1" outlineLevel="2">
      <c r="C7010" s="179">
        <v>6986</v>
      </c>
      <c r="D7010" s="195">
        <f t="shared" ca="1" si="549"/>
        <v>0.15061211201700656</v>
      </c>
      <c r="E7010" s="195">
        <f t="shared" ca="1" si="545"/>
        <v>254.41372354277243</v>
      </c>
      <c r="F7010" s="195">
        <f t="shared" ca="1" si="546"/>
        <v>255.01176582571213</v>
      </c>
      <c r="G7010" s="195">
        <f t="shared" ca="1" si="547"/>
        <v>4.4137235427724306</v>
      </c>
      <c r="H7010" s="195">
        <f t="shared" ca="1" si="548"/>
        <v>5.011765825712132</v>
      </c>
      <c r="O7010" s="154"/>
      <c r="P7010" s="154"/>
    </row>
    <row r="7011" spans="3:16" hidden="1" outlineLevel="2">
      <c r="C7011" s="179">
        <v>6987</v>
      </c>
      <c r="D7011" s="195">
        <f t="shared" ca="1" si="549"/>
        <v>0.90844846115171995</v>
      </c>
      <c r="E7011" s="195">
        <f t="shared" ca="1" si="545"/>
        <v>300.50677821534237</v>
      </c>
      <c r="F7011" s="195">
        <f t="shared" ca="1" si="546"/>
        <v>287.78263181871955</v>
      </c>
      <c r="G7011" s="195">
        <f t="shared" ca="1" si="547"/>
        <v>50.506778215342365</v>
      </c>
      <c r="H7011" s="195">
        <f t="shared" ca="1" si="548"/>
        <v>37.782631818719551</v>
      </c>
      <c r="O7011" s="154"/>
      <c r="P7011" s="154"/>
    </row>
    <row r="7012" spans="3:16" hidden="1" outlineLevel="2">
      <c r="C7012" s="179">
        <v>6988</v>
      </c>
      <c r="D7012" s="195">
        <f t="shared" ca="1" si="549"/>
        <v>0.74347942353186569</v>
      </c>
      <c r="E7012" s="195">
        <f t="shared" ca="1" si="545"/>
        <v>289.80956198278341</v>
      </c>
      <c r="F7012" s="195">
        <f t="shared" ca="1" si="546"/>
        <v>280.30781584875882</v>
      </c>
      <c r="G7012" s="195">
        <f t="shared" ca="1" si="547"/>
        <v>39.809561982783407</v>
      </c>
      <c r="H7012" s="195">
        <f t="shared" ca="1" si="548"/>
        <v>30.307815848758821</v>
      </c>
      <c r="O7012" s="154"/>
      <c r="P7012" s="154"/>
    </row>
    <row r="7013" spans="3:16" hidden="1" outlineLevel="2">
      <c r="C7013" s="179">
        <v>6989</v>
      </c>
      <c r="D7013" s="195">
        <f t="shared" ca="1" si="549"/>
        <v>-0.10919384788566376</v>
      </c>
      <c r="E7013" s="195">
        <f t="shared" ca="1" si="545"/>
        <v>240.29764184823935</v>
      </c>
      <c r="F7013" s="195">
        <f t="shared" ca="1" si="546"/>
        <v>244.65852965607837</v>
      </c>
      <c r="G7013" s="195">
        <f t="shared" ca="1" si="547"/>
        <v>0</v>
      </c>
      <c r="H7013" s="195">
        <f t="shared" ca="1" si="548"/>
        <v>0</v>
      </c>
      <c r="O7013" s="154"/>
      <c r="P7013" s="154"/>
    </row>
    <row r="7014" spans="3:16" hidden="1" outlineLevel="2">
      <c r="C7014" s="179">
        <v>6990</v>
      </c>
      <c r="D7014" s="195">
        <f t="shared" ca="1" si="549"/>
        <v>0.87342350659516477</v>
      </c>
      <c r="E7014" s="195">
        <f t="shared" ca="1" si="545"/>
        <v>298.20309408940096</v>
      </c>
      <c r="F7014" s="195">
        <f t="shared" ca="1" si="546"/>
        <v>286.17914621652949</v>
      </c>
      <c r="G7014" s="195">
        <f t="shared" ca="1" si="547"/>
        <v>48.203094089400963</v>
      </c>
      <c r="H7014" s="195">
        <f t="shared" ca="1" si="548"/>
        <v>36.179146216529489</v>
      </c>
      <c r="O7014" s="154"/>
      <c r="P7014" s="154"/>
    </row>
    <row r="7015" spans="3:16" hidden="1" outlineLevel="2">
      <c r="C7015" s="179">
        <v>6991</v>
      </c>
      <c r="D7015" s="195">
        <f t="shared" ca="1" si="549"/>
        <v>-0.34506445389753893</v>
      </c>
      <c r="E7015" s="195">
        <f t="shared" ca="1" si="545"/>
        <v>228.16153311321199</v>
      </c>
      <c r="F7015" s="195">
        <f t="shared" ca="1" si="546"/>
        <v>235.6236024603823</v>
      </c>
      <c r="G7015" s="195">
        <f t="shared" ca="1" si="547"/>
        <v>0</v>
      </c>
      <c r="H7015" s="195">
        <f t="shared" ca="1" si="548"/>
        <v>0</v>
      </c>
      <c r="O7015" s="154"/>
      <c r="P7015" s="154"/>
    </row>
    <row r="7016" spans="3:16" hidden="1" outlineLevel="2">
      <c r="C7016" s="179">
        <v>6992</v>
      </c>
      <c r="D7016" s="195">
        <f t="shared" ca="1" si="549"/>
        <v>-1.0429290303529901</v>
      </c>
      <c r="E7016" s="195">
        <f t="shared" ca="1" si="545"/>
        <v>195.72724063196301</v>
      </c>
      <c r="F7016" s="195">
        <f t="shared" ca="1" si="546"/>
        <v>210.79940956087927</v>
      </c>
      <c r="G7016" s="195">
        <f t="shared" ca="1" si="547"/>
        <v>0</v>
      </c>
      <c r="H7016" s="195">
        <f t="shared" ca="1" si="548"/>
        <v>0</v>
      </c>
      <c r="O7016" s="154"/>
      <c r="P7016" s="154"/>
    </row>
    <row r="7017" spans="3:16" hidden="1" outlineLevel="2">
      <c r="C7017" s="179">
        <v>6993</v>
      </c>
      <c r="D7017" s="195">
        <f t="shared" ca="1" si="549"/>
        <v>-1.1416160090068268</v>
      </c>
      <c r="E7017" s="195">
        <f t="shared" ca="1" si="545"/>
        <v>191.5289521009291</v>
      </c>
      <c r="F7017" s="195">
        <f t="shared" ca="1" si="546"/>
        <v>207.50672025080269</v>
      </c>
      <c r="G7017" s="195">
        <f t="shared" ca="1" si="547"/>
        <v>0</v>
      </c>
      <c r="H7017" s="195">
        <f t="shared" ca="1" si="548"/>
        <v>0</v>
      </c>
      <c r="O7017" s="154"/>
      <c r="P7017" s="154"/>
    </row>
    <row r="7018" spans="3:16" hidden="1" outlineLevel="2">
      <c r="C7018" s="179">
        <v>6994</v>
      </c>
      <c r="D7018" s="195">
        <f t="shared" ca="1" si="549"/>
        <v>1.1342024824074188</v>
      </c>
      <c r="E7018" s="195">
        <f t="shared" ca="1" si="545"/>
        <v>315.78828676215619</v>
      </c>
      <c r="F7018" s="195">
        <f t="shared" ca="1" si="546"/>
        <v>298.33571882864248</v>
      </c>
      <c r="G7018" s="195">
        <f t="shared" ca="1" si="547"/>
        <v>65.78828676215619</v>
      </c>
      <c r="H7018" s="195">
        <f t="shared" ca="1" si="548"/>
        <v>48.335718828642484</v>
      </c>
      <c r="O7018" s="154"/>
      <c r="P7018" s="154"/>
    </row>
    <row r="7019" spans="3:16" hidden="1" outlineLevel="2">
      <c r="C7019" s="179">
        <v>6995</v>
      </c>
      <c r="D7019" s="195">
        <f t="shared" ca="1" si="549"/>
        <v>1.10482005660852</v>
      </c>
      <c r="E7019" s="195">
        <f t="shared" ca="1" si="545"/>
        <v>313.75619351189482</v>
      </c>
      <c r="F7019" s="195">
        <f t="shared" ca="1" si="546"/>
        <v>296.94060031858783</v>
      </c>
      <c r="G7019" s="195">
        <f t="shared" ca="1" si="547"/>
        <v>63.756193511894821</v>
      </c>
      <c r="H7019" s="195">
        <f t="shared" ca="1" si="548"/>
        <v>46.940600318587826</v>
      </c>
      <c r="O7019" s="154"/>
      <c r="P7019" s="154"/>
    </row>
    <row r="7020" spans="3:16" hidden="1" outlineLevel="2">
      <c r="C7020" s="179">
        <v>6996</v>
      </c>
      <c r="D7020" s="195">
        <f t="shared" ca="1" si="549"/>
        <v>-0.15522122706513988</v>
      </c>
      <c r="E7020" s="195">
        <f t="shared" ca="1" si="545"/>
        <v>237.87977334130258</v>
      </c>
      <c r="F7020" s="195">
        <f t="shared" ca="1" si="546"/>
        <v>242.86867078554911</v>
      </c>
      <c r="G7020" s="195">
        <f t="shared" ca="1" si="547"/>
        <v>0</v>
      </c>
      <c r="H7020" s="195">
        <f t="shared" ca="1" si="548"/>
        <v>0</v>
      </c>
      <c r="O7020" s="154"/>
      <c r="P7020" s="154"/>
    </row>
    <row r="7021" spans="3:16" hidden="1" outlineLevel="2">
      <c r="C7021" s="179">
        <v>6997</v>
      </c>
      <c r="D7021" s="195">
        <f t="shared" ca="1" si="549"/>
        <v>-0.50145732774979512</v>
      </c>
      <c r="E7021" s="195">
        <f t="shared" ca="1" si="545"/>
        <v>220.45462439904099</v>
      </c>
      <c r="F7021" s="195">
        <f t="shared" ca="1" si="546"/>
        <v>229.81776259310121</v>
      </c>
      <c r="G7021" s="195">
        <f t="shared" ca="1" si="547"/>
        <v>0</v>
      </c>
      <c r="H7021" s="195">
        <f t="shared" ca="1" si="548"/>
        <v>0</v>
      </c>
      <c r="O7021" s="154"/>
      <c r="P7021" s="154"/>
    </row>
    <row r="7022" spans="3:16" hidden="1" outlineLevel="2">
      <c r="C7022" s="179">
        <v>6998</v>
      </c>
      <c r="D7022" s="195">
        <f t="shared" ca="1" si="549"/>
        <v>0.6341080576306114</v>
      </c>
      <c r="E7022" s="195">
        <f t="shared" ca="1" si="545"/>
        <v>282.92827476533597</v>
      </c>
      <c r="F7022" s="195">
        <f t="shared" ca="1" si="546"/>
        <v>275.45949603201495</v>
      </c>
      <c r="G7022" s="195">
        <f t="shared" ca="1" si="547"/>
        <v>32.928274765335971</v>
      </c>
      <c r="H7022" s="195">
        <f t="shared" ca="1" si="548"/>
        <v>25.459496032014954</v>
      </c>
      <c r="O7022" s="154"/>
      <c r="P7022" s="154"/>
    </row>
    <row r="7023" spans="3:16" hidden="1" outlineLevel="2">
      <c r="C7023" s="179">
        <v>6999</v>
      </c>
      <c r="D7023" s="195">
        <f t="shared" ca="1" si="549"/>
        <v>1.2790134254543188</v>
      </c>
      <c r="E7023" s="195">
        <f t="shared" ca="1" si="545"/>
        <v>325.99734805820191</v>
      </c>
      <c r="F7023" s="195">
        <f t="shared" ca="1" si="546"/>
        <v>305.30789448337958</v>
      </c>
      <c r="G7023" s="195">
        <f t="shared" ca="1" si="547"/>
        <v>75.997348058201908</v>
      </c>
      <c r="H7023" s="195">
        <f t="shared" ca="1" si="548"/>
        <v>55.307894483379584</v>
      </c>
      <c r="O7023" s="154"/>
      <c r="P7023" s="154"/>
    </row>
    <row r="7024" spans="3:16" hidden="1" outlineLevel="2">
      <c r="C7024" s="179">
        <v>7000</v>
      </c>
      <c r="D7024" s="195">
        <f t="shared" ca="1" si="549"/>
        <v>-0.34108204917907797</v>
      </c>
      <c r="E7024" s="195">
        <f t="shared" ca="1" si="545"/>
        <v>228.36126109150834</v>
      </c>
      <c r="F7024" s="195">
        <f t="shared" ca="1" si="546"/>
        <v>235.77334244514702</v>
      </c>
      <c r="G7024" s="195">
        <f t="shared" ca="1" si="547"/>
        <v>0</v>
      </c>
      <c r="H7024" s="195">
        <f t="shared" ca="1" si="548"/>
        <v>0</v>
      </c>
      <c r="O7024" s="154"/>
      <c r="P7024" s="154"/>
    </row>
    <row r="7025" spans="3:16" hidden="1" outlineLevel="2">
      <c r="C7025" s="179">
        <v>7001</v>
      </c>
      <c r="D7025" s="195">
        <f t="shared" ca="1" si="549"/>
        <v>0.813856386624497</v>
      </c>
      <c r="E7025" s="195">
        <f t="shared" ca="1" si="545"/>
        <v>294.32569119568512</v>
      </c>
      <c r="F7025" s="195">
        <f t="shared" ca="1" si="546"/>
        <v>283.4725816270041</v>
      </c>
      <c r="G7025" s="195">
        <f t="shared" ca="1" si="547"/>
        <v>44.325691195685124</v>
      </c>
      <c r="H7025" s="195">
        <f t="shared" ca="1" si="548"/>
        <v>33.472581627004104</v>
      </c>
      <c r="O7025" s="154"/>
      <c r="P7025" s="154"/>
    </row>
    <row r="7026" spans="3:16" hidden="1" outlineLevel="2">
      <c r="C7026" s="179">
        <v>7002</v>
      </c>
      <c r="D7026" s="195">
        <f t="shared" ca="1" si="549"/>
        <v>0.30771012732078046</v>
      </c>
      <c r="E7026" s="195">
        <f t="shared" ca="1" si="545"/>
        <v>263.34861148070149</v>
      </c>
      <c r="F7026" s="195">
        <f t="shared" ca="1" si="546"/>
        <v>261.48348920997358</v>
      </c>
      <c r="G7026" s="195">
        <f t="shared" ca="1" si="547"/>
        <v>13.348611480701493</v>
      </c>
      <c r="H7026" s="195">
        <f t="shared" ca="1" si="548"/>
        <v>11.483489209973584</v>
      </c>
      <c r="O7026" s="154"/>
      <c r="P7026" s="154"/>
    </row>
    <row r="7027" spans="3:16" hidden="1" outlineLevel="2">
      <c r="C7027" s="179">
        <v>7003</v>
      </c>
      <c r="D7027" s="195">
        <f t="shared" ca="1" si="549"/>
        <v>-0.3871704750958746</v>
      </c>
      <c r="E7027" s="195">
        <f t="shared" ca="1" si="545"/>
        <v>226.06046397896253</v>
      </c>
      <c r="F7027" s="195">
        <f t="shared" ca="1" si="546"/>
        <v>234.0462060170502</v>
      </c>
      <c r="G7027" s="195">
        <f t="shared" ca="1" si="547"/>
        <v>0</v>
      </c>
      <c r="H7027" s="195">
        <f t="shared" ca="1" si="548"/>
        <v>0</v>
      </c>
      <c r="O7027" s="154"/>
      <c r="P7027" s="154"/>
    </row>
    <row r="7028" spans="3:16" hidden="1" outlineLevel="2">
      <c r="C7028" s="179">
        <v>7004</v>
      </c>
      <c r="D7028" s="195">
        <f t="shared" ca="1" si="549"/>
        <v>0.15064172554698047</v>
      </c>
      <c r="E7028" s="195">
        <f t="shared" ca="1" si="545"/>
        <v>254.41537890558598</v>
      </c>
      <c r="F7028" s="195">
        <f t="shared" ca="1" si="546"/>
        <v>255.01297054832119</v>
      </c>
      <c r="G7028" s="195">
        <f t="shared" ca="1" si="547"/>
        <v>4.4153789055859818</v>
      </c>
      <c r="H7028" s="195">
        <f t="shared" ca="1" si="548"/>
        <v>5.0129705483211922</v>
      </c>
      <c r="O7028" s="154"/>
      <c r="P7028" s="154"/>
    </row>
    <row r="7029" spans="3:16" hidden="1" outlineLevel="2">
      <c r="C7029" s="179">
        <v>7005</v>
      </c>
      <c r="D7029" s="195">
        <f t="shared" ca="1" si="549"/>
        <v>0.38449515582707944</v>
      </c>
      <c r="E7029" s="195">
        <f t="shared" ca="1" si="545"/>
        <v>267.82922274109058</v>
      </c>
      <c r="F7029" s="195">
        <f t="shared" ca="1" si="546"/>
        <v>264.7061832901839</v>
      </c>
      <c r="G7029" s="195">
        <f t="shared" ca="1" si="547"/>
        <v>17.829222741090575</v>
      </c>
      <c r="H7029" s="195">
        <f t="shared" ca="1" si="548"/>
        <v>14.706183290183901</v>
      </c>
      <c r="O7029" s="154"/>
      <c r="P7029" s="154"/>
    </row>
    <row r="7030" spans="3:16" hidden="1" outlineLevel="2">
      <c r="C7030" s="179">
        <v>7006</v>
      </c>
      <c r="D7030" s="195">
        <f t="shared" ca="1" si="549"/>
        <v>-0.68072527338116884</v>
      </c>
      <c r="E7030" s="195">
        <f t="shared" ca="1" si="545"/>
        <v>211.94014682717406</v>
      </c>
      <c r="F7030" s="195">
        <f t="shared" ca="1" si="546"/>
        <v>223.33848396071059</v>
      </c>
      <c r="G7030" s="195">
        <f t="shared" ca="1" si="547"/>
        <v>0</v>
      </c>
      <c r="H7030" s="195">
        <f t="shared" ca="1" si="548"/>
        <v>0</v>
      </c>
      <c r="O7030" s="154"/>
      <c r="P7030" s="154"/>
    </row>
    <row r="7031" spans="3:16" hidden="1" outlineLevel="2">
      <c r="C7031" s="179">
        <v>7007</v>
      </c>
      <c r="D7031" s="195">
        <f t="shared" ca="1" si="549"/>
        <v>-0.67426395340592327</v>
      </c>
      <c r="E7031" s="195">
        <f t="shared" ca="1" si="545"/>
        <v>212.24124204543318</v>
      </c>
      <c r="F7031" s="195">
        <f t="shared" ca="1" si="546"/>
        <v>223.5688106660669</v>
      </c>
      <c r="G7031" s="195">
        <f t="shared" ca="1" si="547"/>
        <v>0</v>
      </c>
      <c r="H7031" s="195">
        <f t="shared" ca="1" si="548"/>
        <v>0</v>
      </c>
      <c r="O7031" s="154"/>
      <c r="P7031" s="154"/>
    </row>
    <row r="7032" spans="3:16" hidden="1" outlineLevel="2">
      <c r="C7032" s="179">
        <v>7008</v>
      </c>
      <c r="D7032" s="195">
        <f t="shared" ca="1" si="549"/>
        <v>-0.81901631011816123</v>
      </c>
      <c r="E7032" s="195">
        <f t="shared" ca="1" si="545"/>
        <v>205.59725825088285</v>
      </c>
      <c r="F7032" s="195">
        <f t="shared" ca="1" si="546"/>
        <v>218.4653145872453</v>
      </c>
      <c r="G7032" s="195">
        <f t="shared" ca="1" si="547"/>
        <v>0</v>
      </c>
      <c r="H7032" s="195">
        <f t="shared" ca="1" si="548"/>
        <v>0</v>
      </c>
      <c r="O7032" s="154"/>
      <c r="P7032" s="154"/>
    </row>
    <row r="7033" spans="3:16" hidden="1" outlineLevel="2">
      <c r="C7033" s="179">
        <v>7009</v>
      </c>
      <c r="D7033" s="195">
        <f t="shared" ca="1" si="549"/>
        <v>0.77527567515780249</v>
      </c>
      <c r="E7033" s="195">
        <f t="shared" ca="1" si="545"/>
        <v>291.84129953494869</v>
      </c>
      <c r="F7033" s="195">
        <f t="shared" ca="1" si="546"/>
        <v>281.73325501785865</v>
      </c>
      <c r="G7033" s="195">
        <f t="shared" ca="1" si="547"/>
        <v>41.841299534948689</v>
      </c>
      <c r="H7033" s="195">
        <f t="shared" ca="1" si="548"/>
        <v>31.733255017858653</v>
      </c>
      <c r="O7033" s="154"/>
      <c r="P7033" s="154"/>
    </row>
    <row r="7034" spans="3:16" hidden="1" outlineLevel="2">
      <c r="C7034" s="179">
        <v>7010</v>
      </c>
      <c r="D7034" s="195">
        <f t="shared" ca="1" si="549"/>
        <v>0.66140139246268848</v>
      </c>
      <c r="E7034" s="195">
        <f t="shared" ca="1" si="545"/>
        <v>284.63002906618243</v>
      </c>
      <c r="F7034" s="195">
        <f t="shared" ca="1" si="546"/>
        <v>276.6614720416772</v>
      </c>
      <c r="G7034" s="195">
        <f t="shared" ca="1" si="547"/>
        <v>34.630029066182431</v>
      </c>
      <c r="H7034" s="195">
        <f t="shared" ca="1" si="548"/>
        <v>26.6614720416772</v>
      </c>
      <c r="O7034" s="154"/>
      <c r="P7034" s="154"/>
    </row>
    <row r="7035" spans="3:16" hidden="1" outlineLevel="2">
      <c r="C7035" s="179">
        <v>7011</v>
      </c>
      <c r="D7035" s="195">
        <f t="shared" ca="1" si="549"/>
        <v>-1.6697106754943387</v>
      </c>
      <c r="E7035" s="195">
        <f t="shared" ca="1" si="545"/>
        <v>170.54655336470478</v>
      </c>
      <c r="F7035" s="195">
        <f t="shared" ca="1" si="546"/>
        <v>190.74130555706824</v>
      </c>
      <c r="G7035" s="195">
        <f t="shared" ca="1" si="547"/>
        <v>0</v>
      </c>
      <c r="H7035" s="195">
        <f t="shared" ca="1" si="548"/>
        <v>0</v>
      </c>
      <c r="O7035" s="154"/>
      <c r="P7035" s="154"/>
    </row>
    <row r="7036" spans="3:16" hidden="1" outlineLevel="2">
      <c r="C7036" s="179">
        <v>7012</v>
      </c>
      <c r="D7036" s="195">
        <f t="shared" ca="1" si="549"/>
        <v>-2.6942874356607985E-2</v>
      </c>
      <c r="E7036" s="195">
        <f t="shared" ca="1" si="545"/>
        <v>244.67973678686153</v>
      </c>
      <c r="F7036" s="195">
        <f t="shared" ca="1" si="546"/>
        <v>247.88991993591162</v>
      </c>
      <c r="G7036" s="195">
        <f t="shared" ca="1" si="547"/>
        <v>0</v>
      </c>
      <c r="H7036" s="195">
        <f t="shared" ca="1" si="548"/>
        <v>0</v>
      </c>
      <c r="O7036" s="154"/>
      <c r="P7036" s="154"/>
    </row>
    <row r="7037" spans="3:16" hidden="1" outlineLevel="2">
      <c r="C7037" s="179">
        <v>7013</v>
      </c>
      <c r="D7037" s="195">
        <f t="shared" ca="1" si="549"/>
        <v>-0.73785174884972959</v>
      </c>
      <c r="E7037" s="195">
        <f t="shared" ca="1" si="545"/>
        <v>209.29658763559777</v>
      </c>
      <c r="F7037" s="195">
        <f t="shared" ca="1" si="546"/>
        <v>221.31239169710034</v>
      </c>
      <c r="G7037" s="195">
        <f t="shared" ca="1" si="547"/>
        <v>0</v>
      </c>
      <c r="H7037" s="195">
        <f t="shared" ca="1" si="548"/>
        <v>0</v>
      </c>
      <c r="O7037" s="154"/>
      <c r="P7037" s="154"/>
    </row>
    <row r="7038" spans="3:16" hidden="1" outlineLevel="2">
      <c r="C7038" s="179">
        <v>7014</v>
      </c>
      <c r="D7038" s="195">
        <f t="shared" ca="1" si="549"/>
        <v>-0.29578801848260011</v>
      </c>
      <c r="E7038" s="195">
        <f t="shared" ca="1" si="545"/>
        <v>230.64521466461687</v>
      </c>
      <c r="F7038" s="195">
        <f t="shared" ca="1" si="546"/>
        <v>237.48312657432203</v>
      </c>
      <c r="G7038" s="195">
        <f t="shared" ca="1" si="547"/>
        <v>0</v>
      </c>
      <c r="H7038" s="195">
        <f t="shared" ca="1" si="548"/>
        <v>0</v>
      </c>
      <c r="O7038" s="154"/>
      <c r="P7038" s="154"/>
    </row>
    <row r="7039" spans="3:16" hidden="1" outlineLevel="2">
      <c r="C7039" s="179">
        <v>7015</v>
      </c>
      <c r="D7039" s="195">
        <f t="shared" ca="1" si="549"/>
        <v>0.45781922974670103</v>
      </c>
      <c r="E7039" s="195">
        <f t="shared" ca="1" si="545"/>
        <v>272.17901636741158</v>
      </c>
      <c r="F7039" s="195">
        <f t="shared" ca="1" si="546"/>
        <v>267.82068664215052</v>
      </c>
      <c r="G7039" s="195">
        <f t="shared" ca="1" si="547"/>
        <v>22.179016367411577</v>
      </c>
      <c r="H7039" s="195">
        <f t="shared" ca="1" si="548"/>
        <v>17.82068664215052</v>
      </c>
      <c r="O7039" s="154"/>
      <c r="P7039" s="154"/>
    </row>
    <row r="7040" spans="3:16" hidden="1" outlineLevel="2">
      <c r="C7040" s="179">
        <v>7016</v>
      </c>
      <c r="D7040" s="195">
        <f t="shared" ca="1" si="549"/>
        <v>0.81759248665496953</v>
      </c>
      <c r="E7040" s="195">
        <f t="shared" ca="1" si="545"/>
        <v>294.56739639959301</v>
      </c>
      <c r="F7040" s="195">
        <f t="shared" ca="1" si="546"/>
        <v>283.64158470737851</v>
      </c>
      <c r="G7040" s="195">
        <f t="shared" ca="1" si="547"/>
        <v>44.567396399593008</v>
      </c>
      <c r="H7040" s="195">
        <f t="shared" ca="1" si="548"/>
        <v>33.641584707378513</v>
      </c>
      <c r="O7040" s="154"/>
      <c r="P7040" s="154"/>
    </row>
    <row r="7041" spans="3:16" hidden="1" outlineLevel="2">
      <c r="C7041" s="179">
        <v>7017</v>
      </c>
      <c r="D7041" s="195">
        <f t="shared" ca="1" si="549"/>
        <v>-0.7210937609019139</v>
      </c>
      <c r="E7041" s="195">
        <f t="shared" ca="1" si="545"/>
        <v>210.06863664504252</v>
      </c>
      <c r="F7041" s="195">
        <f t="shared" ca="1" si="546"/>
        <v>221.90483103098668</v>
      </c>
      <c r="G7041" s="195">
        <f t="shared" ca="1" si="547"/>
        <v>0</v>
      </c>
      <c r="H7041" s="195">
        <f t="shared" ca="1" si="548"/>
        <v>0</v>
      </c>
      <c r="O7041" s="154"/>
      <c r="P7041" s="154"/>
    </row>
    <row r="7042" spans="3:16" hidden="1" outlineLevel="2">
      <c r="C7042" s="179">
        <v>7018</v>
      </c>
      <c r="D7042" s="195">
        <f t="shared" ca="1" si="549"/>
        <v>1.7878016956967058</v>
      </c>
      <c r="E7042" s="195">
        <f t="shared" ca="1" si="545"/>
        <v>364.55521147038132</v>
      </c>
      <c r="F7042" s="195">
        <f t="shared" ca="1" si="546"/>
        <v>331.12186933579721</v>
      </c>
      <c r="G7042" s="195">
        <f t="shared" ca="1" si="547"/>
        <v>114.55521147038132</v>
      </c>
      <c r="H7042" s="195">
        <f t="shared" ca="1" si="548"/>
        <v>81.121869335797214</v>
      </c>
      <c r="O7042" s="154"/>
      <c r="P7042" s="154"/>
    </row>
    <row r="7043" spans="3:16" hidden="1" outlineLevel="2">
      <c r="C7043" s="179">
        <v>7019</v>
      </c>
      <c r="D7043" s="195">
        <f t="shared" ca="1" si="549"/>
        <v>1.1742388199123042</v>
      </c>
      <c r="E7043" s="195">
        <f t="shared" ca="1" si="545"/>
        <v>318.5784074398631</v>
      </c>
      <c r="F7043" s="195">
        <f t="shared" ca="1" si="546"/>
        <v>300.24725652905505</v>
      </c>
      <c r="G7043" s="195">
        <f t="shared" ca="1" si="547"/>
        <v>68.578407439863099</v>
      </c>
      <c r="H7043" s="195">
        <f t="shared" ca="1" si="548"/>
        <v>50.247256529055051</v>
      </c>
      <c r="O7043" s="154"/>
      <c r="P7043" s="154"/>
    </row>
    <row r="7044" spans="3:16" hidden="1" outlineLevel="2">
      <c r="C7044" s="179">
        <v>7020</v>
      </c>
      <c r="D7044" s="195">
        <f t="shared" ca="1" si="549"/>
        <v>1.2765430761372201</v>
      </c>
      <c r="E7044" s="195">
        <f t="shared" ca="1" si="545"/>
        <v>325.82045302145366</v>
      </c>
      <c r="F7044" s="195">
        <f t="shared" ca="1" si="546"/>
        <v>305.18759979048605</v>
      </c>
      <c r="G7044" s="195">
        <f t="shared" ca="1" si="547"/>
        <v>75.820453021453659</v>
      </c>
      <c r="H7044" s="195">
        <f t="shared" ca="1" si="548"/>
        <v>55.187599790486047</v>
      </c>
      <c r="O7044" s="154"/>
      <c r="P7044" s="154"/>
    </row>
    <row r="7045" spans="3:16" hidden="1" outlineLevel="2">
      <c r="C7045" s="179">
        <v>7021</v>
      </c>
      <c r="D7045" s="195">
        <f t="shared" ca="1" si="549"/>
        <v>2.184412477615425</v>
      </c>
      <c r="E7045" s="195">
        <f t="shared" ca="1" si="545"/>
        <v>397.74839137501527</v>
      </c>
      <c r="F7045" s="195">
        <f t="shared" ca="1" si="546"/>
        <v>352.74902644252802</v>
      </c>
      <c r="G7045" s="195">
        <f t="shared" ca="1" si="547"/>
        <v>147.74839137501527</v>
      </c>
      <c r="H7045" s="195">
        <f t="shared" ca="1" si="548"/>
        <v>102.74902644252802</v>
      </c>
      <c r="O7045" s="154"/>
      <c r="P7045" s="154"/>
    </row>
    <row r="7046" spans="3:16" hidden="1" outlineLevel="2">
      <c r="C7046" s="179">
        <v>7022</v>
      </c>
      <c r="D7046" s="195">
        <f t="shared" ca="1" si="549"/>
        <v>1.1925838282860146</v>
      </c>
      <c r="E7046" s="195">
        <f t="shared" ca="1" si="545"/>
        <v>319.86508837602605</v>
      </c>
      <c r="F7046" s="195">
        <f t="shared" ca="1" si="546"/>
        <v>301.12722729278426</v>
      </c>
      <c r="G7046" s="195">
        <f t="shared" ca="1" si="547"/>
        <v>69.865088376026051</v>
      </c>
      <c r="H7046" s="195">
        <f t="shared" ca="1" si="548"/>
        <v>51.127227292784255</v>
      </c>
      <c r="O7046" s="154"/>
      <c r="P7046" s="154"/>
    </row>
    <row r="7047" spans="3:16" hidden="1" outlineLevel="2">
      <c r="C7047" s="179">
        <v>7023</v>
      </c>
      <c r="D7047" s="195">
        <f t="shared" ca="1" si="549"/>
        <v>-0.2288984073399816</v>
      </c>
      <c r="E7047" s="195">
        <f t="shared" ca="1" si="545"/>
        <v>234.05996883558871</v>
      </c>
      <c r="F7047" s="195">
        <f t="shared" ca="1" si="546"/>
        <v>240.03081461050513</v>
      </c>
      <c r="G7047" s="195">
        <f t="shared" ca="1" si="547"/>
        <v>0</v>
      </c>
      <c r="H7047" s="195">
        <f t="shared" ca="1" si="548"/>
        <v>0</v>
      </c>
      <c r="O7047" s="154"/>
      <c r="P7047" s="154"/>
    </row>
    <row r="7048" spans="3:16" hidden="1" outlineLevel="2">
      <c r="C7048" s="179">
        <v>7024</v>
      </c>
      <c r="D7048" s="195">
        <f t="shared" ca="1" si="549"/>
        <v>-0.60436865553721308</v>
      </c>
      <c r="E7048" s="195">
        <f t="shared" ca="1" si="545"/>
        <v>215.52580677820265</v>
      </c>
      <c r="F7048" s="195">
        <f t="shared" ca="1" si="546"/>
        <v>226.0756026898851</v>
      </c>
      <c r="G7048" s="195">
        <f t="shared" ca="1" si="547"/>
        <v>0</v>
      </c>
      <c r="H7048" s="195">
        <f t="shared" ca="1" si="548"/>
        <v>0</v>
      </c>
      <c r="O7048" s="154"/>
      <c r="P7048" s="154"/>
    </row>
    <row r="7049" spans="3:16" hidden="1" outlineLevel="2">
      <c r="C7049" s="179">
        <v>7025</v>
      </c>
      <c r="D7049" s="195">
        <f t="shared" ca="1" si="549"/>
        <v>-0.50872655013815726</v>
      </c>
      <c r="E7049" s="195">
        <f t="shared" ca="1" si="545"/>
        <v>220.10280363748427</v>
      </c>
      <c r="F7049" s="195">
        <f t="shared" ca="1" si="546"/>
        <v>229.55141093992668</v>
      </c>
      <c r="G7049" s="195">
        <f t="shared" ca="1" si="547"/>
        <v>0</v>
      </c>
      <c r="H7049" s="195">
        <f t="shared" ca="1" si="548"/>
        <v>0</v>
      </c>
      <c r="O7049" s="154"/>
      <c r="P7049" s="154"/>
    </row>
    <row r="7050" spans="3:16" hidden="1" outlineLevel="2">
      <c r="C7050" s="179">
        <v>7026</v>
      </c>
      <c r="D7050" s="195">
        <f t="shared" ca="1" si="549"/>
        <v>-1.3417100787528475</v>
      </c>
      <c r="E7050" s="195">
        <f t="shared" ca="1" si="545"/>
        <v>183.29102253424344</v>
      </c>
      <c r="F7050" s="195">
        <f t="shared" ca="1" si="546"/>
        <v>200.98759976388268</v>
      </c>
      <c r="G7050" s="195">
        <f t="shared" ca="1" si="547"/>
        <v>0</v>
      </c>
      <c r="H7050" s="195">
        <f t="shared" ca="1" si="548"/>
        <v>0</v>
      </c>
      <c r="O7050" s="154"/>
      <c r="P7050" s="154"/>
    </row>
    <row r="7051" spans="3:16" hidden="1" outlineLevel="2">
      <c r="C7051" s="179">
        <v>7027</v>
      </c>
      <c r="D7051" s="195">
        <f t="shared" ca="1" si="549"/>
        <v>-0.10505001761737719</v>
      </c>
      <c r="E7051" s="195">
        <f t="shared" ca="1" si="545"/>
        <v>240.51652395282539</v>
      </c>
      <c r="F7051" s="195">
        <f t="shared" ca="1" si="546"/>
        <v>244.8203158698241</v>
      </c>
      <c r="G7051" s="195">
        <f t="shared" ca="1" si="547"/>
        <v>0</v>
      </c>
      <c r="H7051" s="195">
        <f t="shared" ca="1" si="548"/>
        <v>0</v>
      </c>
      <c r="O7051" s="154"/>
      <c r="P7051" s="154"/>
    </row>
    <row r="7052" spans="3:16" hidden="1" outlineLevel="2">
      <c r="C7052" s="179">
        <v>7028</v>
      </c>
      <c r="D7052" s="195">
        <f t="shared" ca="1" si="549"/>
        <v>0.65159799731576085</v>
      </c>
      <c r="E7052" s="195">
        <f t="shared" ca="1" si="545"/>
        <v>284.01760725207265</v>
      </c>
      <c r="F7052" s="195">
        <f t="shared" ca="1" si="546"/>
        <v>276.22913616699276</v>
      </c>
      <c r="G7052" s="195">
        <f t="shared" ca="1" si="547"/>
        <v>34.017607252072651</v>
      </c>
      <c r="H7052" s="195">
        <f t="shared" ca="1" si="548"/>
        <v>26.22913616699276</v>
      </c>
      <c r="O7052" s="154"/>
      <c r="P7052" s="154"/>
    </row>
    <row r="7053" spans="3:16" hidden="1" outlineLevel="2">
      <c r="C7053" s="179">
        <v>7029</v>
      </c>
      <c r="D7053" s="195">
        <f t="shared" ca="1" si="549"/>
        <v>-0.95204936092475745</v>
      </c>
      <c r="E7053" s="195">
        <f t="shared" ca="1" si="545"/>
        <v>199.67474141029524</v>
      </c>
      <c r="F7053" s="195">
        <f t="shared" ca="1" si="546"/>
        <v>213.87780019412108</v>
      </c>
      <c r="G7053" s="195">
        <f t="shared" ca="1" si="547"/>
        <v>0</v>
      </c>
      <c r="H7053" s="195">
        <f t="shared" ca="1" si="548"/>
        <v>0</v>
      </c>
      <c r="O7053" s="154"/>
      <c r="P7053" s="154"/>
    </row>
    <row r="7054" spans="3:16" hidden="1" outlineLevel="2">
      <c r="C7054" s="179">
        <v>7030</v>
      </c>
      <c r="D7054" s="195">
        <f t="shared" ca="1" si="549"/>
        <v>0.92249192896911736</v>
      </c>
      <c r="E7054" s="195">
        <f t="shared" ca="1" si="545"/>
        <v>301.43544497279805</v>
      </c>
      <c r="F7054" s="195">
        <f t="shared" ca="1" si="546"/>
        <v>288.4280796573812</v>
      </c>
      <c r="G7054" s="195">
        <f t="shared" ca="1" si="547"/>
        <v>51.435444972798052</v>
      </c>
      <c r="H7054" s="195">
        <f t="shared" ca="1" si="548"/>
        <v>38.428079657381204</v>
      </c>
      <c r="O7054" s="154"/>
      <c r="P7054" s="154"/>
    </row>
    <row r="7055" spans="3:16" hidden="1" outlineLevel="2">
      <c r="C7055" s="179">
        <v>7031</v>
      </c>
      <c r="D7055" s="195">
        <f t="shared" ca="1" si="549"/>
        <v>0.46751549072930065</v>
      </c>
      <c r="E7055" s="195">
        <f t="shared" ca="1" si="545"/>
        <v>272.75949027442357</v>
      </c>
      <c r="F7055" s="195">
        <f t="shared" ca="1" si="546"/>
        <v>268.23527775096102</v>
      </c>
      <c r="G7055" s="195">
        <f t="shared" ca="1" si="547"/>
        <v>22.75949027442357</v>
      </c>
      <c r="H7055" s="195">
        <f t="shared" ca="1" si="548"/>
        <v>18.235277750961018</v>
      </c>
      <c r="O7055" s="154"/>
      <c r="P7055" s="154"/>
    </row>
    <row r="7056" spans="3:16" hidden="1" outlineLevel="2">
      <c r="C7056" s="179">
        <v>7032</v>
      </c>
      <c r="D7056" s="195">
        <f t="shared" ca="1" si="549"/>
        <v>0.80573433498763347</v>
      </c>
      <c r="E7056" s="195">
        <f t="shared" ca="1" si="545"/>
        <v>293.80092296293435</v>
      </c>
      <c r="F7056" s="195">
        <f t="shared" ca="1" si="546"/>
        <v>283.10552664986801</v>
      </c>
      <c r="G7056" s="195">
        <f t="shared" ca="1" si="547"/>
        <v>43.800922962934351</v>
      </c>
      <c r="H7056" s="195">
        <f t="shared" ca="1" si="548"/>
        <v>33.105526649868011</v>
      </c>
      <c r="O7056" s="154"/>
      <c r="P7056" s="154"/>
    </row>
    <row r="7057" spans="3:16" hidden="1" outlineLevel="2">
      <c r="C7057" s="179">
        <v>7033</v>
      </c>
      <c r="D7057" s="195">
        <f t="shared" ca="1" si="549"/>
        <v>1.514999787751792</v>
      </c>
      <c r="E7057" s="195">
        <f t="shared" ca="1" si="545"/>
        <v>343.34616054721158</v>
      </c>
      <c r="F7057" s="195">
        <f t="shared" ca="1" si="546"/>
        <v>317.02070230901512</v>
      </c>
      <c r="G7057" s="195">
        <f t="shared" ca="1" si="547"/>
        <v>93.346160547211582</v>
      </c>
      <c r="H7057" s="195">
        <f t="shared" ca="1" si="548"/>
        <v>67.020702309015121</v>
      </c>
      <c r="O7057" s="154"/>
      <c r="P7057" s="154"/>
    </row>
    <row r="7058" spans="3:16" hidden="1" outlineLevel="2">
      <c r="C7058" s="179">
        <v>7034</v>
      </c>
      <c r="D7058" s="195">
        <f t="shared" ca="1" si="549"/>
        <v>0.29705464908947454</v>
      </c>
      <c r="E7058" s="195">
        <f t="shared" ca="1" si="545"/>
        <v>262.73278725831932</v>
      </c>
      <c r="F7058" s="195">
        <f t="shared" ca="1" si="546"/>
        <v>261.03938612355495</v>
      </c>
      <c r="G7058" s="195">
        <f t="shared" ca="1" si="547"/>
        <v>12.73278725831932</v>
      </c>
      <c r="H7058" s="195">
        <f t="shared" ca="1" si="548"/>
        <v>11.039386123554948</v>
      </c>
      <c r="O7058" s="154"/>
      <c r="P7058" s="154"/>
    </row>
    <row r="7059" spans="3:16" hidden="1" outlineLevel="2">
      <c r="C7059" s="179">
        <v>7035</v>
      </c>
      <c r="D7059" s="195">
        <f t="shared" ca="1" si="549"/>
        <v>-0.78471918663613627</v>
      </c>
      <c r="E7059" s="195">
        <f t="shared" ca="1" si="545"/>
        <v>207.15241242528847</v>
      </c>
      <c r="F7059" s="195">
        <f t="shared" ca="1" si="546"/>
        <v>219.66388749314598</v>
      </c>
      <c r="G7059" s="195">
        <f t="shared" ca="1" si="547"/>
        <v>0</v>
      </c>
      <c r="H7059" s="195">
        <f t="shared" ca="1" si="548"/>
        <v>0</v>
      </c>
      <c r="O7059" s="154"/>
      <c r="P7059" s="154"/>
    </row>
    <row r="7060" spans="3:16" hidden="1" outlineLevel="2">
      <c r="C7060" s="179">
        <v>7036</v>
      </c>
      <c r="D7060" s="195">
        <f t="shared" ca="1" si="549"/>
        <v>0.32567794985810083</v>
      </c>
      <c r="E7060" s="195">
        <f t="shared" ca="1" si="545"/>
        <v>264.39031729882549</v>
      </c>
      <c r="F7060" s="195">
        <f t="shared" ca="1" si="546"/>
        <v>262.23407083783047</v>
      </c>
      <c r="G7060" s="195">
        <f t="shared" ca="1" si="547"/>
        <v>14.390317298825494</v>
      </c>
      <c r="H7060" s="195">
        <f t="shared" ca="1" si="548"/>
        <v>12.234070837830473</v>
      </c>
      <c r="O7060" s="154"/>
      <c r="P7060" s="154"/>
    </row>
    <row r="7061" spans="3:16" hidden="1" outlineLevel="2">
      <c r="C7061" s="179">
        <v>7037</v>
      </c>
      <c r="D7061" s="195">
        <f t="shared" ca="1" si="549"/>
        <v>0.58568920539220648</v>
      </c>
      <c r="E7061" s="195">
        <f t="shared" ca="1" si="545"/>
        <v>279.93432945284331</v>
      </c>
      <c r="F7061" s="195">
        <f t="shared" ca="1" si="546"/>
        <v>273.34000452631255</v>
      </c>
      <c r="G7061" s="195">
        <f t="shared" ca="1" si="547"/>
        <v>29.934329452843315</v>
      </c>
      <c r="H7061" s="195">
        <f t="shared" ca="1" si="548"/>
        <v>23.340004526312555</v>
      </c>
      <c r="O7061" s="154"/>
      <c r="P7061" s="154"/>
    </row>
    <row r="7062" spans="3:16" hidden="1" outlineLevel="2">
      <c r="C7062" s="179">
        <v>7038</v>
      </c>
      <c r="D7062" s="195">
        <f t="shared" ca="1" si="549"/>
        <v>-1.3187496752202839</v>
      </c>
      <c r="E7062" s="195">
        <f t="shared" ca="1" si="545"/>
        <v>184.21801818346484</v>
      </c>
      <c r="F7062" s="195">
        <f t="shared" ca="1" si="546"/>
        <v>201.72513034231099</v>
      </c>
      <c r="G7062" s="195">
        <f t="shared" ca="1" si="547"/>
        <v>0</v>
      </c>
      <c r="H7062" s="195">
        <f t="shared" ca="1" si="548"/>
        <v>0</v>
      </c>
      <c r="O7062" s="154"/>
      <c r="P7062" s="154"/>
    </row>
    <row r="7063" spans="3:16" hidden="1" outlineLevel="2">
      <c r="C7063" s="179">
        <v>7039</v>
      </c>
      <c r="D7063" s="195">
        <f t="shared" ca="1" si="549"/>
        <v>1.0572887000767908</v>
      </c>
      <c r="E7063" s="195">
        <f t="shared" ca="1" si="545"/>
        <v>310.49656726018964</v>
      </c>
      <c r="F7063" s="195">
        <f t="shared" ca="1" si="546"/>
        <v>294.69754524322917</v>
      </c>
      <c r="G7063" s="195">
        <f t="shared" ca="1" si="547"/>
        <v>60.496567260189636</v>
      </c>
      <c r="H7063" s="195">
        <f t="shared" ca="1" si="548"/>
        <v>44.697545243229172</v>
      </c>
      <c r="O7063" s="154"/>
      <c r="P7063" s="154"/>
    </row>
    <row r="7064" spans="3:16" hidden="1" outlineLevel="2">
      <c r="C7064" s="179">
        <v>7040</v>
      </c>
      <c r="D7064" s="195">
        <f t="shared" ca="1" si="549"/>
        <v>1.164427361301112</v>
      </c>
      <c r="E7064" s="195">
        <f t="shared" ca="1" si="545"/>
        <v>317.8923776814766</v>
      </c>
      <c r="F7064" s="195">
        <f t="shared" ca="1" si="546"/>
        <v>299.77767778773762</v>
      </c>
      <c r="G7064" s="195">
        <f t="shared" ca="1" si="547"/>
        <v>67.892377681476603</v>
      </c>
      <c r="H7064" s="195">
        <f t="shared" ca="1" si="548"/>
        <v>49.777677787737616</v>
      </c>
      <c r="O7064" s="154"/>
      <c r="P7064" s="154"/>
    </row>
    <row r="7065" spans="3:16" hidden="1" outlineLevel="2">
      <c r="C7065" s="179">
        <v>7041</v>
      </c>
      <c r="D7065" s="195">
        <f t="shared" ca="1" si="549"/>
        <v>0.33119282755996166</v>
      </c>
      <c r="E7065" s="195">
        <f t="shared" ref="E7065:E7128" ca="1" si="550">$H$9 * EXP(($H$17 - $H$18 - ($H$11^2)/2)*$H$14 + $H$11*SQRT($H$14)*D7065)</f>
        <v>264.710874579863</v>
      </c>
      <c r="F7065" s="195">
        <f t="shared" ref="F7065:F7128" ca="1" si="551">$H$9 * EXP(($H$17 - $H$18 - ($H$12^2)/2)*$H$14 + $H$12*SQRT($H$14)*D7065)</f>
        <v>262.46487928277315</v>
      </c>
      <c r="G7065" s="195">
        <f t="shared" ref="G7065:G7128" ca="1" si="552">MAX(E7065-$H$16, 0)</f>
        <v>14.710874579863003</v>
      </c>
      <c r="H7065" s="195">
        <f t="shared" ref="H7065:H7128" ca="1" si="553">MAX(F7065-$H$16, 0)</f>
        <v>12.464879282773154</v>
      </c>
      <c r="O7065" s="154"/>
      <c r="P7065" s="154"/>
    </row>
    <row r="7066" spans="3:16" hidden="1" outlineLevel="2">
      <c r="C7066" s="179">
        <v>7042</v>
      </c>
      <c r="D7066" s="195">
        <f t="shared" ref="D7066:D7129" ca="1" si="554">_xlfn.NORM.S.INV(RAND())</f>
        <v>0.77487461216922016</v>
      </c>
      <c r="E7066" s="195">
        <f t="shared" ca="1" si="550"/>
        <v>291.81558366207622</v>
      </c>
      <c r="F7066" s="195">
        <f t="shared" ca="1" si="551"/>
        <v>281.71523013533158</v>
      </c>
      <c r="G7066" s="195">
        <f t="shared" ca="1" si="552"/>
        <v>41.815583662076222</v>
      </c>
      <c r="H7066" s="195">
        <f t="shared" ca="1" si="553"/>
        <v>31.715230135331581</v>
      </c>
      <c r="O7066" s="154"/>
      <c r="P7066" s="154"/>
    </row>
    <row r="7067" spans="3:16" hidden="1" outlineLevel="2">
      <c r="C7067" s="179">
        <v>7043</v>
      </c>
      <c r="D7067" s="195">
        <f t="shared" ca="1" si="554"/>
        <v>1.226266990626802</v>
      </c>
      <c r="E7067" s="195">
        <f t="shared" ca="1" si="550"/>
        <v>322.2411013390805</v>
      </c>
      <c r="F7067" s="195">
        <f t="shared" ca="1" si="551"/>
        <v>302.74965689190134</v>
      </c>
      <c r="G7067" s="195">
        <f t="shared" ca="1" si="552"/>
        <v>72.241101339080501</v>
      </c>
      <c r="H7067" s="195">
        <f t="shared" ca="1" si="553"/>
        <v>52.749656891901338</v>
      </c>
      <c r="O7067" s="154"/>
      <c r="P7067" s="154"/>
    </row>
    <row r="7068" spans="3:16" hidden="1" outlineLevel="2">
      <c r="C7068" s="179">
        <v>7044</v>
      </c>
      <c r="D7068" s="195">
        <f t="shared" ca="1" si="554"/>
        <v>-0.78567956362108937</v>
      </c>
      <c r="E7068" s="195">
        <f t="shared" ca="1" si="550"/>
        <v>207.10870582880332</v>
      </c>
      <c r="F7068" s="195">
        <f t="shared" ca="1" si="551"/>
        <v>219.63023612090984</v>
      </c>
      <c r="G7068" s="195">
        <f t="shared" ca="1" si="552"/>
        <v>0</v>
      </c>
      <c r="H7068" s="195">
        <f t="shared" ca="1" si="553"/>
        <v>0</v>
      </c>
      <c r="O7068" s="154"/>
      <c r="P7068" s="154"/>
    </row>
    <row r="7069" spans="3:16" hidden="1" outlineLevel="2">
      <c r="C7069" s="179">
        <v>7045</v>
      </c>
      <c r="D7069" s="195">
        <f t="shared" ca="1" si="554"/>
        <v>-0.50635028086898337</v>
      </c>
      <c r="E7069" s="195">
        <f t="shared" ca="1" si="550"/>
        <v>220.2177501166322</v>
      </c>
      <c r="F7069" s="195">
        <f t="shared" ca="1" si="551"/>
        <v>229.6384458679359</v>
      </c>
      <c r="G7069" s="195">
        <f t="shared" ca="1" si="552"/>
        <v>0</v>
      </c>
      <c r="H7069" s="195">
        <f t="shared" ca="1" si="553"/>
        <v>0</v>
      </c>
      <c r="O7069" s="154"/>
      <c r="P7069" s="154"/>
    </row>
    <row r="7070" spans="3:16" hidden="1" outlineLevel="2">
      <c r="C7070" s="179">
        <v>7046</v>
      </c>
      <c r="D7070" s="195">
        <f t="shared" ca="1" si="554"/>
        <v>2.9840345531391175E-2</v>
      </c>
      <c r="E7070" s="195">
        <f t="shared" ca="1" si="550"/>
        <v>247.75152358974591</v>
      </c>
      <c r="F7070" s="195">
        <f t="shared" ca="1" si="551"/>
        <v>250.14562871850612</v>
      </c>
      <c r="G7070" s="195">
        <f t="shared" ca="1" si="552"/>
        <v>0</v>
      </c>
      <c r="H7070" s="195">
        <f t="shared" ca="1" si="553"/>
        <v>0.14562871850611714</v>
      </c>
      <c r="O7070" s="154"/>
      <c r="P7070" s="154"/>
    </row>
    <row r="7071" spans="3:16" hidden="1" outlineLevel="2">
      <c r="C7071" s="179">
        <v>7047</v>
      </c>
      <c r="D7071" s="195">
        <f t="shared" ca="1" si="554"/>
        <v>2.3405328108847184E-2</v>
      </c>
      <c r="E7071" s="195">
        <f t="shared" ca="1" si="550"/>
        <v>247.40148159741494</v>
      </c>
      <c r="F7071" s="195">
        <f t="shared" ca="1" si="551"/>
        <v>249.88897037530816</v>
      </c>
      <c r="G7071" s="195">
        <f t="shared" ca="1" si="552"/>
        <v>0</v>
      </c>
      <c r="H7071" s="195">
        <f t="shared" ca="1" si="553"/>
        <v>0</v>
      </c>
      <c r="O7071" s="154"/>
      <c r="P7071" s="154"/>
    </row>
    <row r="7072" spans="3:16" hidden="1" outlineLevel="2">
      <c r="C7072" s="179">
        <v>7048</v>
      </c>
      <c r="D7072" s="195">
        <f t="shared" ca="1" si="554"/>
        <v>1.5224431176249478</v>
      </c>
      <c r="E7072" s="195">
        <f t="shared" ca="1" si="550"/>
        <v>343.90813387674524</v>
      </c>
      <c r="F7072" s="195">
        <f t="shared" ca="1" si="551"/>
        <v>317.39736135087895</v>
      </c>
      <c r="G7072" s="195">
        <f t="shared" ca="1" si="552"/>
        <v>93.908133876745239</v>
      </c>
      <c r="H7072" s="195">
        <f t="shared" ca="1" si="553"/>
        <v>67.397361350878953</v>
      </c>
      <c r="O7072" s="154"/>
      <c r="P7072" s="154"/>
    </row>
    <row r="7073" spans="3:16" hidden="1" outlineLevel="2">
      <c r="C7073" s="179">
        <v>7049</v>
      </c>
      <c r="D7073" s="195">
        <f t="shared" ca="1" si="554"/>
        <v>-0.164747593334652</v>
      </c>
      <c r="E7073" s="195">
        <f t="shared" ca="1" si="550"/>
        <v>237.38238977710071</v>
      </c>
      <c r="F7073" s="195">
        <f t="shared" ca="1" si="551"/>
        <v>242.49985929104685</v>
      </c>
      <c r="G7073" s="195">
        <f t="shared" ca="1" si="552"/>
        <v>0</v>
      </c>
      <c r="H7073" s="195">
        <f t="shared" ca="1" si="553"/>
        <v>0</v>
      </c>
      <c r="O7073" s="154"/>
      <c r="P7073" s="154"/>
    </row>
    <row r="7074" spans="3:16" hidden="1" outlineLevel="2">
      <c r="C7074" s="179">
        <v>7050</v>
      </c>
      <c r="D7074" s="195">
        <f t="shared" ca="1" si="554"/>
        <v>0.17305954223114847</v>
      </c>
      <c r="E7074" s="195">
        <f t="shared" ca="1" si="550"/>
        <v>255.67160482552222</v>
      </c>
      <c r="F7074" s="195">
        <f t="shared" ca="1" si="551"/>
        <v>255.92659565878756</v>
      </c>
      <c r="G7074" s="195">
        <f t="shared" ca="1" si="552"/>
        <v>5.6716048255222233</v>
      </c>
      <c r="H7074" s="195">
        <f t="shared" ca="1" si="553"/>
        <v>5.9265956587875621</v>
      </c>
      <c r="O7074" s="154"/>
      <c r="P7074" s="154"/>
    </row>
    <row r="7075" spans="3:16" hidden="1" outlineLevel="2">
      <c r="C7075" s="179">
        <v>7051</v>
      </c>
      <c r="D7075" s="195">
        <f t="shared" ca="1" si="554"/>
        <v>-1.5172079222375967</v>
      </c>
      <c r="E7075" s="195">
        <f t="shared" ca="1" si="550"/>
        <v>176.35791661838198</v>
      </c>
      <c r="F7075" s="195">
        <f t="shared" ca="1" si="551"/>
        <v>195.43864154479621</v>
      </c>
      <c r="G7075" s="195">
        <f t="shared" ca="1" si="552"/>
        <v>0</v>
      </c>
      <c r="H7075" s="195">
        <f t="shared" ca="1" si="553"/>
        <v>0</v>
      </c>
      <c r="O7075" s="154"/>
      <c r="P7075" s="154"/>
    </row>
    <row r="7076" spans="3:16" hidden="1" outlineLevel="2">
      <c r="C7076" s="179">
        <v>7052</v>
      </c>
      <c r="D7076" s="195">
        <f t="shared" ca="1" si="554"/>
        <v>-1.3341989235439844</v>
      </c>
      <c r="E7076" s="195">
        <f t="shared" ca="1" si="550"/>
        <v>183.593760863949</v>
      </c>
      <c r="F7076" s="195">
        <f t="shared" ca="1" si="551"/>
        <v>201.22857469074984</v>
      </c>
      <c r="G7076" s="195">
        <f t="shared" ca="1" si="552"/>
        <v>0</v>
      </c>
      <c r="H7076" s="195">
        <f t="shared" ca="1" si="553"/>
        <v>0</v>
      </c>
      <c r="O7076" s="154"/>
      <c r="P7076" s="154"/>
    </row>
    <row r="7077" spans="3:16" hidden="1" outlineLevel="2">
      <c r="C7077" s="179">
        <v>7053</v>
      </c>
      <c r="D7077" s="195">
        <f t="shared" ca="1" si="554"/>
        <v>-0.40200445918255673</v>
      </c>
      <c r="E7077" s="195">
        <f t="shared" ca="1" si="550"/>
        <v>225.32487376093567</v>
      </c>
      <c r="F7077" s="195">
        <f t="shared" ca="1" si="551"/>
        <v>233.49300714039424</v>
      </c>
      <c r="G7077" s="195">
        <f t="shared" ca="1" si="552"/>
        <v>0</v>
      </c>
      <c r="H7077" s="195">
        <f t="shared" ca="1" si="553"/>
        <v>0</v>
      </c>
      <c r="O7077" s="154"/>
      <c r="P7077" s="154"/>
    </row>
    <row r="7078" spans="3:16" hidden="1" outlineLevel="2">
      <c r="C7078" s="179">
        <v>7054</v>
      </c>
      <c r="D7078" s="195">
        <f t="shared" ca="1" si="554"/>
        <v>-0.65076412655718585</v>
      </c>
      <c r="E7078" s="195">
        <f t="shared" ca="1" si="550"/>
        <v>213.33993713658197</v>
      </c>
      <c r="F7078" s="195">
        <f t="shared" ca="1" si="551"/>
        <v>224.40851390278695</v>
      </c>
      <c r="G7078" s="195">
        <f t="shared" ca="1" si="552"/>
        <v>0</v>
      </c>
      <c r="H7078" s="195">
        <f t="shared" ca="1" si="553"/>
        <v>0</v>
      </c>
      <c r="O7078" s="154"/>
      <c r="P7078" s="154"/>
    </row>
    <row r="7079" spans="3:16" hidden="1" outlineLevel="2">
      <c r="C7079" s="179">
        <v>7055</v>
      </c>
      <c r="D7079" s="195">
        <f t="shared" ca="1" si="554"/>
        <v>0.72312528212359084</v>
      </c>
      <c r="E7079" s="195">
        <f t="shared" ca="1" si="550"/>
        <v>288.51639139261545</v>
      </c>
      <c r="F7079" s="195">
        <f t="shared" ca="1" si="551"/>
        <v>279.39911959830766</v>
      </c>
      <c r="G7079" s="195">
        <f t="shared" ca="1" si="552"/>
        <v>38.516391392615446</v>
      </c>
      <c r="H7079" s="195">
        <f t="shared" ca="1" si="553"/>
        <v>29.399119598307664</v>
      </c>
      <c r="O7079" s="154"/>
      <c r="P7079" s="154"/>
    </row>
    <row r="7080" spans="3:16" hidden="1" outlineLevel="2">
      <c r="C7080" s="179">
        <v>7056</v>
      </c>
      <c r="D7080" s="195">
        <f t="shared" ca="1" si="554"/>
        <v>-1.2635793315742876</v>
      </c>
      <c r="E7080" s="195">
        <f t="shared" ca="1" si="550"/>
        <v>186.46465947136562</v>
      </c>
      <c r="F7080" s="195">
        <f t="shared" ca="1" si="551"/>
        <v>203.5083871344919</v>
      </c>
      <c r="G7080" s="195">
        <f t="shared" ca="1" si="552"/>
        <v>0</v>
      </c>
      <c r="H7080" s="195">
        <f t="shared" ca="1" si="553"/>
        <v>0</v>
      </c>
      <c r="O7080" s="154"/>
      <c r="P7080" s="154"/>
    </row>
    <row r="7081" spans="3:16" hidden="1" outlineLevel="2">
      <c r="C7081" s="179">
        <v>7057</v>
      </c>
      <c r="D7081" s="195">
        <f t="shared" ca="1" si="554"/>
        <v>-0.65910910208269735</v>
      </c>
      <c r="E7081" s="195">
        <f t="shared" ca="1" si="550"/>
        <v>212.94913204305254</v>
      </c>
      <c r="F7081" s="195">
        <f t="shared" ca="1" si="551"/>
        <v>224.10996808713128</v>
      </c>
      <c r="G7081" s="195">
        <f t="shared" ca="1" si="552"/>
        <v>0</v>
      </c>
      <c r="H7081" s="195">
        <f t="shared" ca="1" si="553"/>
        <v>0</v>
      </c>
      <c r="O7081" s="154"/>
      <c r="P7081" s="154"/>
    </row>
    <row r="7082" spans="3:16" hidden="1" outlineLevel="2">
      <c r="C7082" s="179">
        <v>7058</v>
      </c>
      <c r="D7082" s="195">
        <f t="shared" ca="1" si="554"/>
        <v>-1.5657241922071226</v>
      </c>
      <c r="E7082" s="195">
        <f t="shared" ca="1" si="550"/>
        <v>174.48796338290981</v>
      </c>
      <c r="F7082" s="195">
        <f t="shared" ca="1" si="551"/>
        <v>193.93184744668406</v>
      </c>
      <c r="G7082" s="195">
        <f t="shared" ca="1" si="552"/>
        <v>0</v>
      </c>
      <c r="H7082" s="195">
        <f t="shared" ca="1" si="553"/>
        <v>0</v>
      </c>
      <c r="O7082" s="154"/>
      <c r="P7082" s="154"/>
    </row>
    <row r="7083" spans="3:16" hidden="1" outlineLevel="2">
      <c r="C7083" s="179">
        <v>7059</v>
      </c>
      <c r="D7083" s="195">
        <f t="shared" ca="1" si="554"/>
        <v>0.38751604874914375</v>
      </c>
      <c r="E7083" s="195">
        <f t="shared" ca="1" si="550"/>
        <v>268.00705006712735</v>
      </c>
      <c r="F7083" s="195">
        <f t="shared" ca="1" si="551"/>
        <v>264.83378006763348</v>
      </c>
      <c r="G7083" s="195">
        <f t="shared" ca="1" si="552"/>
        <v>18.007050067127352</v>
      </c>
      <c r="H7083" s="195">
        <f t="shared" ca="1" si="553"/>
        <v>14.833780067633484</v>
      </c>
      <c r="O7083" s="154"/>
      <c r="P7083" s="154"/>
    </row>
    <row r="7084" spans="3:16" hidden="1" outlineLevel="2">
      <c r="C7084" s="179">
        <v>7060</v>
      </c>
      <c r="D7084" s="195">
        <f t="shared" ca="1" si="554"/>
        <v>0.60872439623785091</v>
      </c>
      <c r="E7084" s="195">
        <f t="shared" ca="1" si="550"/>
        <v>281.35472248132902</v>
      </c>
      <c r="F7084" s="195">
        <f t="shared" ca="1" si="551"/>
        <v>274.34630772930871</v>
      </c>
      <c r="G7084" s="195">
        <f t="shared" ca="1" si="552"/>
        <v>31.35472248132902</v>
      </c>
      <c r="H7084" s="195">
        <f t="shared" ca="1" si="553"/>
        <v>24.346307729308705</v>
      </c>
      <c r="O7084" s="154"/>
      <c r="P7084" s="154"/>
    </row>
    <row r="7085" spans="3:16" hidden="1" outlineLevel="2">
      <c r="C7085" s="179">
        <v>7061</v>
      </c>
      <c r="D7085" s="195">
        <f t="shared" ca="1" si="554"/>
        <v>1.0471361993544384</v>
      </c>
      <c r="E7085" s="195">
        <f t="shared" ca="1" si="550"/>
        <v>309.80472576179619</v>
      </c>
      <c r="F7085" s="195">
        <f t="shared" ca="1" si="551"/>
        <v>294.22063841574538</v>
      </c>
      <c r="G7085" s="195">
        <f t="shared" ca="1" si="552"/>
        <v>59.804725761796192</v>
      </c>
      <c r="H7085" s="195">
        <f t="shared" ca="1" si="553"/>
        <v>44.220638415745384</v>
      </c>
      <c r="O7085" s="154"/>
      <c r="P7085" s="154"/>
    </row>
    <row r="7086" spans="3:16" hidden="1" outlineLevel="2">
      <c r="C7086" s="179">
        <v>7062</v>
      </c>
      <c r="D7086" s="195">
        <f t="shared" ca="1" si="554"/>
        <v>-1.1035350491354736</v>
      </c>
      <c r="E7086" s="195">
        <f t="shared" ca="1" si="550"/>
        <v>193.13819470707</v>
      </c>
      <c r="F7086" s="195">
        <f t="shared" ca="1" si="551"/>
        <v>208.77115237013021</v>
      </c>
      <c r="G7086" s="195">
        <f t="shared" ca="1" si="552"/>
        <v>0</v>
      </c>
      <c r="H7086" s="195">
        <f t="shared" ca="1" si="553"/>
        <v>0</v>
      </c>
      <c r="O7086" s="154"/>
      <c r="P7086" s="154"/>
    </row>
    <row r="7087" spans="3:16" hidden="1" outlineLevel="2">
      <c r="C7087" s="179">
        <v>7063</v>
      </c>
      <c r="D7087" s="195">
        <f t="shared" ca="1" si="554"/>
        <v>0.57812735507317381</v>
      </c>
      <c r="E7087" s="195">
        <f t="shared" ca="1" si="550"/>
        <v>279.46961671635694</v>
      </c>
      <c r="F7087" s="195">
        <f t="shared" ca="1" si="551"/>
        <v>273.01046691609474</v>
      </c>
      <c r="G7087" s="195">
        <f t="shared" ca="1" si="552"/>
        <v>29.469616716356938</v>
      </c>
      <c r="H7087" s="195">
        <f t="shared" ca="1" si="553"/>
        <v>23.010466916094742</v>
      </c>
      <c r="O7087" s="154"/>
      <c r="P7087" s="154"/>
    </row>
    <row r="7088" spans="3:16" hidden="1" outlineLevel="2">
      <c r="C7088" s="179">
        <v>7064</v>
      </c>
      <c r="D7088" s="195">
        <f t="shared" ca="1" si="554"/>
        <v>0.70831789361140851</v>
      </c>
      <c r="E7088" s="195">
        <f t="shared" ca="1" si="550"/>
        <v>287.57925295087739</v>
      </c>
      <c r="F7088" s="195">
        <f t="shared" ca="1" si="551"/>
        <v>278.73990578210174</v>
      </c>
      <c r="G7088" s="195">
        <f t="shared" ca="1" si="552"/>
        <v>37.57925295087739</v>
      </c>
      <c r="H7088" s="195">
        <f t="shared" ca="1" si="553"/>
        <v>28.739905782101744</v>
      </c>
      <c r="O7088" s="154"/>
      <c r="P7088" s="154"/>
    </row>
    <row r="7089" spans="3:16" hidden="1" outlineLevel="2">
      <c r="C7089" s="179">
        <v>7065</v>
      </c>
      <c r="D7089" s="195">
        <f t="shared" ca="1" si="554"/>
        <v>0.15456820682709949</v>
      </c>
      <c r="E7089" s="195">
        <f t="shared" ca="1" si="550"/>
        <v>254.63496018362193</v>
      </c>
      <c r="F7089" s="195">
        <f t="shared" ca="1" si="551"/>
        <v>255.17275608406496</v>
      </c>
      <c r="G7089" s="195">
        <f t="shared" ca="1" si="552"/>
        <v>4.6349601836219279</v>
      </c>
      <c r="H7089" s="195">
        <f t="shared" ca="1" si="553"/>
        <v>5.1727560840649573</v>
      </c>
      <c r="O7089" s="154"/>
      <c r="P7089" s="154"/>
    </row>
    <row r="7090" spans="3:16" hidden="1" outlineLevel="2">
      <c r="C7090" s="179">
        <v>7066</v>
      </c>
      <c r="D7090" s="195">
        <f t="shared" ca="1" si="554"/>
        <v>-4.2009007235495326E-2</v>
      </c>
      <c r="E7090" s="195">
        <f t="shared" ca="1" si="550"/>
        <v>243.87112093645996</v>
      </c>
      <c r="F7090" s="195">
        <f t="shared" ca="1" si="551"/>
        <v>247.294841110189</v>
      </c>
      <c r="G7090" s="195">
        <f t="shared" ca="1" si="552"/>
        <v>0</v>
      </c>
      <c r="H7090" s="195">
        <f t="shared" ca="1" si="553"/>
        <v>0</v>
      </c>
      <c r="O7090" s="154"/>
      <c r="P7090" s="154"/>
    </row>
    <row r="7091" spans="3:16" hidden="1" outlineLevel="2">
      <c r="C7091" s="179">
        <v>7067</v>
      </c>
      <c r="D7091" s="195">
        <f t="shared" ca="1" si="554"/>
        <v>-1.3649598923438331</v>
      </c>
      <c r="E7091" s="195">
        <f t="shared" ca="1" si="550"/>
        <v>182.35709550141274</v>
      </c>
      <c r="F7091" s="195">
        <f t="shared" ca="1" si="551"/>
        <v>200.24352045240971</v>
      </c>
      <c r="G7091" s="195">
        <f t="shared" ca="1" si="552"/>
        <v>0</v>
      </c>
      <c r="H7091" s="195">
        <f t="shared" ca="1" si="553"/>
        <v>0</v>
      </c>
      <c r="O7091" s="154"/>
      <c r="P7091" s="154"/>
    </row>
    <row r="7092" spans="3:16" hidden="1" outlineLevel="2">
      <c r="C7092" s="179">
        <v>7068</v>
      </c>
      <c r="D7092" s="195">
        <f t="shared" ca="1" si="554"/>
        <v>-0.32748012561723588</v>
      </c>
      <c r="E7092" s="195">
        <f t="shared" ca="1" si="550"/>
        <v>229.04475232661645</v>
      </c>
      <c r="F7092" s="195">
        <f t="shared" ca="1" si="551"/>
        <v>236.28549805803971</v>
      </c>
      <c r="G7092" s="195">
        <f t="shared" ca="1" si="552"/>
        <v>0</v>
      </c>
      <c r="H7092" s="195">
        <f t="shared" ca="1" si="553"/>
        <v>0</v>
      </c>
      <c r="O7092" s="154"/>
      <c r="P7092" s="154"/>
    </row>
    <row r="7093" spans="3:16" hidden="1" outlineLevel="2">
      <c r="C7093" s="179">
        <v>7069</v>
      </c>
      <c r="D7093" s="195">
        <f t="shared" ca="1" si="554"/>
        <v>-0.14931751835355753</v>
      </c>
      <c r="E7093" s="195">
        <f t="shared" ca="1" si="550"/>
        <v>238.18853630886372</v>
      </c>
      <c r="F7093" s="195">
        <f t="shared" ca="1" si="551"/>
        <v>243.09751323145238</v>
      </c>
      <c r="G7093" s="195">
        <f t="shared" ca="1" si="552"/>
        <v>0</v>
      </c>
      <c r="H7093" s="195">
        <f t="shared" ca="1" si="553"/>
        <v>0</v>
      </c>
      <c r="O7093" s="154"/>
      <c r="P7093" s="154"/>
    </row>
    <row r="7094" spans="3:16" hidden="1" outlineLevel="2">
      <c r="C7094" s="179">
        <v>7070</v>
      </c>
      <c r="D7094" s="195">
        <f t="shared" ca="1" si="554"/>
        <v>0.12961406595396438</v>
      </c>
      <c r="E7094" s="195">
        <f t="shared" ca="1" si="550"/>
        <v>253.24266382661824</v>
      </c>
      <c r="F7094" s="195">
        <f t="shared" ca="1" si="551"/>
        <v>254.15896512087141</v>
      </c>
      <c r="G7094" s="195">
        <f t="shared" ca="1" si="552"/>
        <v>3.2426638266182408</v>
      </c>
      <c r="H7094" s="195">
        <f t="shared" ca="1" si="553"/>
        <v>4.1589651208714145</v>
      </c>
      <c r="O7094" s="154"/>
      <c r="P7094" s="154"/>
    </row>
    <row r="7095" spans="3:16" hidden="1" outlineLevel="2">
      <c r="C7095" s="179">
        <v>7071</v>
      </c>
      <c r="D7095" s="195">
        <f t="shared" ca="1" si="554"/>
        <v>-1.1332430982295636</v>
      </c>
      <c r="E7095" s="195">
        <f t="shared" ca="1" si="550"/>
        <v>191.88162452502084</v>
      </c>
      <c r="F7095" s="195">
        <f t="shared" ca="1" si="551"/>
        <v>207.78407419418858</v>
      </c>
      <c r="G7095" s="195">
        <f t="shared" ca="1" si="552"/>
        <v>0</v>
      </c>
      <c r="H7095" s="195">
        <f t="shared" ca="1" si="553"/>
        <v>0</v>
      </c>
      <c r="O7095" s="154"/>
      <c r="P7095" s="154"/>
    </row>
    <row r="7096" spans="3:16" hidden="1" outlineLevel="2">
      <c r="C7096" s="179">
        <v>7072</v>
      </c>
      <c r="D7096" s="195">
        <f t="shared" ca="1" si="554"/>
        <v>-0.45908391659660602</v>
      </c>
      <c r="E7096" s="195">
        <f t="shared" ca="1" si="550"/>
        <v>222.51666371183583</v>
      </c>
      <c r="F7096" s="195">
        <f t="shared" ca="1" si="551"/>
        <v>231.37653008284491</v>
      </c>
      <c r="G7096" s="195">
        <f t="shared" ca="1" si="552"/>
        <v>0</v>
      </c>
      <c r="H7096" s="195">
        <f t="shared" ca="1" si="553"/>
        <v>0</v>
      </c>
      <c r="O7096" s="154"/>
      <c r="P7096" s="154"/>
    </row>
    <row r="7097" spans="3:16" hidden="1" outlineLevel="2">
      <c r="C7097" s="179">
        <v>7073</v>
      </c>
      <c r="D7097" s="195">
        <f t="shared" ca="1" si="554"/>
        <v>-1.8177136628809634</v>
      </c>
      <c r="E7097" s="195">
        <f t="shared" ca="1" si="550"/>
        <v>165.0898252793954</v>
      </c>
      <c r="F7097" s="195">
        <f t="shared" ca="1" si="551"/>
        <v>186.29054745111949</v>
      </c>
      <c r="G7097" s="195">
        <f t="shared" ca="1" si="552"/>
        <v>0</v>
      </c>
      <c r="H7097" s="195">
        <f t="shared" ca="1" si="553"/>
        <v>0</v>
      </c>
      <c r="O7097" s="154"/>
      <c r="P7097" s="154"/>
    </row>
    <row r="7098" spans="3:16" hidden="1" outlineLevel="2">
      <c r="C7098" s="179">
        <v>7074</v>
      </c>
      <c r="D7098" s="195">
        <f t="shared" ca="1" si="554"/>
        <v>0.33102161387986939</v>
      </c>
      <c r="E7098" s="195">
        <f t="shared" ca="1" si="550"/>
        <v>264.70091678569122</v>
      </c>
      <c r="F7098" s="195">
        <f t="shared" ca="1" si="551"/>
        <v>262.45771059992836</v>
      </c>
      <c r="G7098" s="195">
        <f t="shared" ca="1" si="552"/>
        <v>14.70091678569122</v>
      </c>
      <c r="H7098" s="195">
        <f t="shared" ca="1" si="553"/>
        <v>12.457710599928362</v>
      </c>
      <c r="O7098" s="154"/>
      <c r="P7098" s="154"/>
    </row>
    <row r="7099" spans="3:16" hidden="1" outlineLevel="2">
      <c r="C7099" s="179">
        <v>7075</v>
      </c>
      <c r="D7099" s="195">
        <f t="shared" ca="1" si="554"/>
        <v>0.84251300153334341</v>
      </c>
      <c r="E7099" s="195">
        <f t="shared" ca="1" si="550"/>
        <v>296.18470267802047</v>
      </c>
      <c r="F7099" s="195">
        <f t="shared" ca="1" si="551"/>
        <v>284.77144854326082</v>
      </c>
      <c r="G7099" s="195">
        <f t="shared" ca="1" si="552"/>
        <v>46.184702678020471</v>
      </c>
      <c r="H7099" s="195">
        <f t="shared" ca="1" si="553"/>
        <v>34.771448543260817</v>
      </c>
      <c r="O7099" s="154"/>
      <c r="P7099" s="154"/>
    </row>
    <row r="7100" spans="3:16" hidden="1" outlineLevel="2">
      <c r="C7100" s="179">
        <v>7076</v>
      </c>
      <c r="D7100" s="195">
        <f t="shared" ca="1" si="554"/>
        <v>-1.0743908520296834</v>
      </c>
      <c r="E7100" s="195">
        <f t="shared" ca="1" si="550"/>
        <v>194.37891122066841</v>
      </c>
      <c r="F7100" s="195">
        <f t="shared" ca="1" si="551"/>
        <v>209.74405235255236</v>
      </c>
      <c r="G7100" s="195">
        <f t="shared" ca="1" si="552"/>
        <v>0</v>
      </c>
      <c r="H7100" s="195">
        <f t="shared" ca="1" si="553"/>
        <v>0</v>
      </c>
      <c r="O7100" s="154"/>
      <c r="P7100" s="154"/>
    </row>
    <row r="7101" spans="3:16" hidden="1" outlineLevel="2">
      <c r="C7101" s="179">
        <v>7077</v>
      </c>
      <c r="D7101" s="195">
        <f t="shared" ca="1" si="554"/>
        <v>0.24543853484858327</v>
      </c>
      <c r="E7101" s="195">
        <f t="shared" ca="1" si="550"/>
        <v>259.77000089168621</v>
      </c>
      <c r="F7101" s="195">
        <f t="shared" ca="1" si="551"/>
        <v>258.89876316547054</v>
      </c>
      <c r="G7101" s="195">
        <f t="shared" ca="1" si="552"/>
        <v>9.7700008916862089</v>
      </c>
      <c r="H7101" s="195">
        <f t="shared" ca="1" si="553"/>
        <v>8.898763165470541</v>
      </c>
      <c r="O7101" s="154"/>
      <c r="P7101" s="154"/>
    </row>
    <row r="7102" spans="3:16" hidden="1" outlineLevel="2">
      <c r="C7102" s="179">
        <v>7078</v>
      </c>
      <c r="D7102" s="195">
        <f t="shared" ca="1" si="554"/>
        <v>0.49779670650382057</v>
      </c>
      <c r="E7102" s="195">
        <f t="shared" ca="1" si="550"/>
        <v>274.58027995980751</v>
      </c>
      <c r="F7102" s="195">
        <f t="shared" ca="1" si="551"/>
        <v>269.53417331281105</v>
      </c>
      <c r="G7102" s="195">
        <f t="shared" ca="1" si="552"/>
        <v>24.580279959807513</v>
      </c>
      <c r="H7102" s="195">
        <f t="shared" ca="1" si="553"/>
        <v>19.534173312811049</v>
      </c>
      <c r="O7102" s="154"/>
      <c r="P7102" s="154"/>
    </row>
    <row r="7103" spans="3:16" hidden="1" outlineLevel="2">
      <c r="C7103" s="179">
        <v>7079</v>
      </c>
      <c r="D7103" s="195">
        <f t="shared" ca="1" si="554"/>
        <v>-1.0930855839799101</v>
      </c>
      <c r="E7103" s="195">
        <f t="shared" ca="1" si="550"/>
        <v>193.58213232233851</v>
      </c>
      <c r="F7103" s="195">
        <f t="shared" ca="1" si="551"/>
        <v>209.11945938232549</v>
      </c>
      <c r="G7103" s="195">
        <f t="shared" ca="1" si="552"/>
        <v>0</v>
      </c>
      <c r="H7103" s="195">
        <f t="shared" ca="1" si="553"/>
        <v>0</v>
      </c>
      <c r="O7103" s="154"/>
      <c r="P7103" s="154"/>
    </row>
    <row r="7104" spans="3:16" hidden="1" outlineLevel="2">
      <c r="C7104" s="179">
        <v>7080</v>
      </c>
      <c r="D7104" s="195">
        <f t="shared" ca="1" si="554"/>
        <v>0.4210946369146909</v>
      </c>
      <c r="E7104" s="195">
        <f t="shared" ca="1" si="550"/>
        <v>269.9916490328589</v>
      </c>
      <c r="F7104" s="195">
        <f t="shared" ca="1" si="551"/>
        <v>266.25622401855782</v>
      </c>
      <c r="G7104" s="195">
        <f t="shared" ca="1" si="552"/>
        <v>19.991649032858902</v>
      </c>
      <c r="H7104" s="195">
        <f t="shared" ca="1" si="553"/>
        <v>16.256224018557816</v>
      </c>
      <c r="O7104" s="154"/>
      <c r="P7104" s="154"/>
    </row>
    <row r="7105" spans="3:16" hidden="1" outlineLevel="2">
      <c r="C7105" s="179">
        <v>7081</v>
      </c>
      <c r="D7105" s="195">
        <f t="shared" ca="1" si="554"/>
        <v>-1.4148132508543056</v>
      </c>
      <c r="E7105" s="195">
        <f t="shared" ca="1" si="550"/>
        <v>180.37053502417965</v>
      </c>
      <c r="F7105" s="195">
        <f t="shared" ca="1" si="551"/>
        <v>198.65730306275765</v>
      </c>
      <c r="G7105" s="195">
        <f t="shared" ca="1" si="552"/>
        <v>0</v>
      </c>
      <c r="H7105" s="195">
        <f t="shared" ca="1" si="553"/>
        <v>0</v>
      </c>
      <c r="O7105" s="154"/>
      <c r="P7105" s="154"/>
    </row>
    <row r="7106" spans="3:16" hidden="1" outlineLevel="2">
      <c r="C7106" s="179">
        <v>7082</v>
      </c>
      <c r="D7106" s="195">
        <f t="shared" ca="1" si="554"/>
        <v>-0.36791258742653005</v>
      </c>
      <c r="E7106" s="195">
        <f t="shared" ca="1" si="550"/>
        <v>227.01901109080299</v>
      </c>
      <c r="F7106" s="195">
        <f t="shared" ca="1" si="551"/>
        <v>234.76633978273122</v>
      </c>
      <c r="G7106" s="195">
        <f t="shared" ca="1" si="552"/>
        <v>0</v>
      </c>
      <c r="H7106" s="195">
        <f t="shared" ca="1" si="553"/>
        <v>0</v>
      </c>
      <c r="O7106" s="154"/>
      <c r="P7106" s="154"/>
    </row>
    <row r="7107" spans="3:16" hidden="1" outlineLevel="2">
      <c r="C7107" s="179">
        <v>7083</v>
      </c>
      <c r="D7107" s="195">
        <f t="shared" ca="1" si="554"/>
        <v>1.2511317235789856</v>
      </c>
      <c r="E7107" s="195">
        <f t="shared" ca="1" si="550"/>
        <v>324.0063774905035</v>
      </c>
      <c r="F7107" s="195">
        <f t="shared" ca="1" si="551"/>
        <v>303.95293140913509</v>
      </c>
      <c r="G7107" s="195">
        <f t="shared" ca="1" si="552"/>
        <v>74.006377490503496</v>
      </c>
      <c r="H7107" s="195">
        <f t="shared" ca="1" si="553"/>
        <v>53.95293140913509</v>
      </c>
      <c r="O7107" s="154"/>
      <c r="P7107" s="154"/>
    </row>
    <row r="7108" spans="3:16" hidden="1" outlineLevel="2">
      <c r="C7108" s="179">
        <v>7084</v>
      </c>
      <c r="D7108" s="195">
        <f t="shared" ca="1" si="554"/>
        <v>-1.8351736289225355</v>
      </c>
      <c r="E7108" s="195">
        <f t="shared" ca="1" si="550"/>
        <v>164.45771622501283</v>
      </c>
      <c r="F7108" s="195">
        <f t="shared" ca="1" si="551"/>
        <v>185.77238592697256</v>
      </c>
      <c r="G7108" s="195">
        <f t="shared" ca="1" si="552"/>
        <v>0</v>
      </c>
      <c r="H7108" s="195">
        <f t="shared" ca="1" si="553"/>
        <v>0</v>
      </c>
      <c r="O7108" s="154"/>
      <c r="P7108" s="154"/>
    </row>
    <row r="7109" spans="3:16" hidden="1" outlineLevel="2">
      <c r="C7109" s="179">
        <v>7085</v>
      </c>
      <c r="D7109" s="195">
        <f t="shared" ca="1" si="554"/>
        <v>-0.19028197648791953</v>
      </c>
      <c r="E7109" s="195">
        <f t="shared" ca="1" si="550"/>
        <v>236.05433115822061</v>
      </c>
      <c r="F7109" s="195">
        <f t="shared" ca="1" si="551"/>
        <v>241.51406053924964</v>
      </c>
      <c r="G7109" s="195">
        <f t="shared" ca="1" si="552"/>
        <v>0</v>
      </c>
      <c r="H7109" s="195">
        <f t="shared" ca="1" si="553"/>
        <v>0</v>
      </c>
      <c r="O7109" s="154"/>
      <c r="P7109" s="154"/>
    </row>
    <row r="7110" spans="3:16" hidden="1" outlineLevel="2">
      <c r="C7110" s="179">
        <v>7086</v>
      </c>
      <c r="D7110" s="195">
        <f t="shared" ca="1" si="554"/>
        <v>0.81332957422174579</v>
      </c>
      <c r="E7110" s="195">
        <f t="shared" ca="1" si="550"/>
        <v>294.29162527757939</v>
      </c>
      <c r="F7110" s="195">
        <f t="shared" ca="1" si="551"/>
        <v>283.44875928593416</v>
      </c>
      <c r="G7110" s="195">
        <f t="shared" ca="1" si="552"/>
        <v>44.291625277579385</v>
      </c>
      <c r="H7110" s="195">
        <f t="shared" ca="1" si="553"/>
        <v>33.448759285934159</v>
      </c>
      <c r="O7110" s="154"/>
      <c r="P7110" s="154"/>
    </row>
    <row r="7111" spans="3:16" hidden="1" outlineLevel="2">
      <c r="C7111" s="179">
        <v>7087</v>
      </c>
      <c r="D7111" s="195">
        <f t="shared" ca="1" si="554"/>
        <v>0.42654621425212397</v>
      </c>
      <c r="E7111" s="195">
        <f t="shared" ca="1" si="550"/>
        <v>270.31523799714569</v>
      </c>
      <c r="F7111" s="195">
        <f t="shared" ca="1" si="551"/>
        <v>266.48788156121594</v>
      </c>
      <c r="G7111" s="195">
        <f t="shared" ca="1" si="552"/>
        <v>20.315237997145687</v>
      </c>
      <c r="H7111" s="195">
        <f t="shared" ca="1" si="553"/>
        <v>16.487881561215943</v>
      </c>
      <c r="O7111" s="154"/>
      <c r="P7111" s="154"/>
    </row>
    <row r="7112" spans="3:16" hidden="1" outlineLevel="2">
      <c r="C7112" s="179">
        <v>7088</v>
      </c>
      <c r="D7112" s="195">
        <f t="shared" ca="1" si="554"/>
        <v>-1.2530248961963741</v>
      </c>
      <c r="E7112" s="195">
        <f t="shared" ca="1" si="550"/>
        <v>186.89756812043623</v>
      </c>
      <c r="F7112" s="195">
        <f t="shared" ca="1" si="551"/>
        <v>203.85132751243577</v>
      </c>
      <c r="G7112" s="195">
        <f t="shared" ca="1" si="552"/>
        <v>0</v>
      </c>
      <c r="H7112" s="195">
        <f t="shared" ca="1" si="553"/>
        <v>0</v>
      </c>
      <c r="O7112" s="154"/>
      <c r="P7112" s="154"/>
    </row>
    <row r="7113" spans="3:16" hidden="1" outlineLevel="2">
      <c r="C7113" s="179">
        <v>7089</v>
      </c>
      <c r="D7113" s="195">
        <f t="shared" ca="1" si="554"/>
        <v>1.206508227554347E-2</v>
      </c>
      <c r="E7113" s="195">
        <f t="shared" ca="1" si="550"/>
        <v>246.78581598655549</v>
      </c>
      <c r="F7113" s="195">
        <f t="shared" ca="1" si="551"/>
        <v>249.43730955749206</v>
      </c>
      <c r="G7113" s="195">
        <f t="shared" ca="1" si="552"/>
        <v>0</v>
      </c>
      <c r="H7113" s="195">
        <f t="shared" ca="1" si="553"/>
        <v>0</v>
      </c>
      <c r="O7113" s="154"/>
      <c r="P7113" s="154"/>
    </row>
    <row r="7114" spans="3:16" hidden="1" outlineLevel="2">
      <c r="C7114" s="179">
        <v>7090</v>
      </c>
      <c r="D7114" s="195">
        <f t="shared" ca="1" si="554"/>
        <v>1.8472837894183158</v>
      </c>
      <c r="E7114" s="195">
        <f t="shared" ca="1" si="550"/>
        <v>369.35090749136367</v>
      </c>
      <c r="F7114" s="195">
        <f t="shared" ca="1" si="551"/>
        <v>334.27884981111799</v>
      </c>
      <c r="G7114" s="195">
        <f t="shared" ca="1" si="552"/>
        <v>119.35090749136367</v>
      </c>
      <c r="H7114" s="195">
        <f t="shared" ca="1" si="553"/>
        <v>84.278849811117993</v>
      </c>
      <c r="O7114" s="154"/>
      <c r="P7114" s="154"/>
    </row>
    <row r="7115" spans="3:16" hidden="1" outlineLevel="2">
      <c r="C7115" s="179">
        <v>7091</v>
      </c>
      <c r="D7115" s="195">
        <f t="shared" ca="1" si="554"/>
        <v>0.7206114420468358</v>
      </c>
      <c r="E7115" s="195">
        <f t="shared" ca="1" si="550"/>
        <v>288.35707910471245</v>
      </c>
      <c r="F7115" s="195">
        <f t="shared" ca="1" si="551"/>
        <v>279.28709555659424</v>
      </c>
      <c r="G7115" s="195">
        <f t="shared" ca="1" si="552"/>
        <v>38.357079104712454</v>
      </c>
      <c r="H7115" s="195">
        <f t="shared" ca="1" si="553"/>
        <v>29.287095556594238</v>
      </c>
      <c r="O7115" s="154"/>
      <c r="P7115" s="154"/>
    </row>
    <row r="7116" spans="3:16" hidden="1" outlineLevel="2">
      <c r="C7116" s="179">
        <v>7092</v>
      </c>
      <c r="D7116" s="195">
        <f t="shared" ca="1" si="554"/>
        <v>2.225909805525041E-2</v>
      </c>
      <c r="E7116" s="195">
        <f t="shared" ca="1" si="550"/>
        <v>247.33918268429687</v>
      </c>
      <c r="F7116" s="195">
        <f t="shared" ca="1" si="551"/>
        <v>249.8432810431033</v>
      </c>
      <c r="G7116" s="195">
        <f t="shared" ca="1" si="552"/>
        <v>0</v>
      </c>
      <c r="H7116" s="195">
        <f t="shared" ca="1" si="553"/>
        <v>0</v>
      </c>
      <c r="O7116" s="154"/>
      <c r="P7116" s="154"/>
    </row>
    <row r="7117" spans="3:16" hidden="1" outlineLevel="2">
      <c r="C7117" s="179">
        <v>7093</v>
      </c>
      <c r="D7117" s="195">
        <f t="shared" ca="1" si="554"/>
        <v>0.33803160860965509</v>
      </c>
      <c r="E7117" s="195">
        <f t="shared" ca="1" si="550"/>
        <v>265.10892480587279</v>
      </c>
      <c r="F7117" s="195">
        <f t="shared" ca="1" si="551"/>
        <v>262.75137785287876</v>
      </c>
      <c r="G7117" s="195">
        <f t="shared" ca="1" si="552"/>
        <v>15.108924805872789</v>
      </c>
      <c r="H7117" s="195">
        <f t="shared" ca="1" si="553"/>
        <v>12.751377852878761</v>
      </c>
      <c r="O7117" s="154"/>
      <c r="P7117" s="154"/>
    </row>
    <row r="7118" spans="3:16" hidden="1" outlineLevel="2">
      <c r="C7118" s="179">
        <v>7094</v>
      </c>
      <c r="D7118" s="195">
        <f t="shared" ca="1" si="554"/>
        <v>0.54578913506279014</v>
      </c>
      <c r="E7118" s="195">
        <f t="shared" ca="1" si="550"/>
        <v>277.49096290782279</v>
      </c>
      <c r="F7118" s="195">
        <f t="shared" ca="1" si="551"/>
        <v>271.60567725872102</v>
      </c>
      <c r="G7118" s="195">
        <f t="shared" ca="1" si="552"/>
        <v>27.490962907822791</v>
      </c>
      <c r="H7118" s="195">
        <f t="shared" ca="1" si="553"/>
        <v>21.605677258721016</v>
      </c>
      <c r="O7118" s="154"/>
      <c r="P7118" s="154"/>
    </row>
    <row r="7119" spans="3:16" hidden="1" outlineLevel="2">
      <c r="C7119" s="179">
        <v>7095</v>
      </c>
      <c r="D7119" s="195">
        <f t="shared" ca="1" si="554"/>
        <v>2.7254014121011054</v>
      </c>
      <c r="E7119" s="195">
        <f t="shared" ca="1" si="550"/>
        <v>447.95078848704361</v>
      </c>
      <c r="F7119" s="195">
        <f t="shared" ca="1" si="551"/>
        <v>384.54447755624784</v>
      </c>
      <c r="G7119" s="195">
        <f t="shared" ca="1" si="552"/>
        <v>197.95078848704361</v>
      </c>
      <c r="H7119" s="195">
        <f t="shared" ca="1" si="553"/>
        <v>134.54447755624784</v>
      </c>
      <c r="O7119" s="154"/>
      <c r="P7119" s="154"/>
    </row>
    <row r="7120" spans="3:16" hidden="1" outlineLevel="2">
      <c r="C7120" s="179">
        <v>7096</v>
      </c>
      <c r="D7120" s="195">
        <f t="shared" ca="1" si="554"/>
        <v>0.21125431841126635</v>
      </c>
      <c r="E7120" s="195">
        <f t="shared" ca="1" si="550"/>
        <v>257.82622691443157</v>
      </c>
      <c r="F7120" s="195">
        <f t="shared" ca="1" si="551"/>
        <v>257.49074711114071</v>
      </c>
      <c r="G7120" s="195">
        <f t="shared" ca="1" si="552"/>
        <v>7.8262269144315724</v>
      </c>
      <c r="H7120" s="195">
        <f t="shared" ca="1" si="553"/>
        <v>7.4907471111407062</v>
      </c>
      <c r="O7120" s="154"/>
      <c r="P7120" s="154"/>
    </row>
    <row r="7121" spans="3:16" hidden="1" outlineLevel="2">
      <c r="C7121" s="179">
        <v>7097</v>
      </c>
      <c r="D7121" s="195">
        <f t="shared" ca="1" si="554"/>
        <v>-0.74442541657597627</v>
      </c>
      <c r="E7121" s="195">
        <f t="shared" ca="1" si="550"/>
        <v>208.99451083799767</v>
      </c>
      <c r="F7121" s="195">
        <f t="shared" ca="1" si="551"/>
        <v>221.08042725377371</v>
      </c>
      <c r="G7121" s="195">
        <f t="shared" ca="1" si="552"/>
        <v>0</v>
      </c>
      <c r="H7121" s="195">
        <f t="shared" ca="1" si="553"/>
        <v>0</v>
      </c>
      <c r="O7121" s="154"/>
      <c r="P7121" s="154"/>
    </row>
    <row r="7122" spans="3:16" hidden="1" outlineLevel="2">
      <c r="C7122" s="179">
        <v>7098</v>
      </c>
      <c r="D7122" s="195">
        <f t="shared" ca="1" si="554"/>
        <v>-0.45644550278430346</v>
      </c>
      <c r="E7122" s="195">
        <f t="shared" ca="1" si="550"/>
        <v>222.64569421977794</v>
      </c>
      <c r="F7122" s="195">
        <f t="shared" ca="1" si="551"/>
        <v>231.47393687775903</v>
      </c>
      <c r="G7122" s="195">
        <f t="shared" ca="1" si="552"/>
        <v>0</v>
      </c>
      <c r="H7122" s="195">
        <f t="shared" ca="1" si="553"/>
        <v>0</v>
      </c>
      <c r="O7122" s="154"/>
      <c r="P7122" s="154"/>
    </row>
    <row r="7123" spans="3:16" hidden="1" outlineLevel="2">
      <c r="C7123" s="179">
        <v>7099</v>
      </c>
      <c r="D7123" s="195">
        <f t="shared" ca="1" si="554"/>
        <v>1.6604011683412101</v>
      </c>
      <c r="E7123" s="195">
        <f t="shared" ca="1" si="550"/>
        <v>354.49211997322726</v>
      </c>
      <c r="F7123" s="195">
        <f t="shared" ca="1" si="551"/>
        <v>324.46011020255656</v>
      </c>
      <c r="G7123" s="195">
        <f t="shared" ca="1" si="552"/>
        <v>104.49211997322726</v>
      </c>
      <c r="H7123" s="195">
        <f t="shared" ca="1" si="553"/>
        <v>74.460110202556564</v>
      </c>
      <c r="O7123" s="154"/>
      <c r="P7123" s="154"/>
    </row>
    <row r="7124" spans="3:16" hidden="1" outlineLevel="2">
      <c r="C7124" s="179">
        <v>7100</v>
      </c>
      <c r="D7124" s="195">
        <f t="shared" ca="1" si="554"/>
        <v>1.1708428150957808</v>
      </c>
      <c r="E7124" s="195">
        <f t="shared" ca="1" si="550"/>
        <v>318.34078705898702</v>
      </c>
      <c r="F7124" s="195">
        <f t="shared" ca="1" si="551"/>
        <v>300.0846397528183</v>
      </c>
      <c r="G7124" s="195">
        <f t="shared" ca="1" si="552"/>
        <v>68.340787058987019</v>
      </c>
      <c r="H7124" s="195">
        <f t="shared" ca="1" si="553"/>
        <v>50.084639752818305</v>
      </c>
      <c r="O7124" s="154"/>
      <c r="P7124" s="154"/>
    </row>
    <row r="7125" spans="3:16" hidden="1" outlineLevel="2">
      <c r="C7125" s="179">
        <v>7101</v>
      </c>
      <c r="D7125" s="195">
        <f t="shared" ca="1" si="554"/>
        <v>-0.73783796112785838</v>
      </c>
      <c r="E7125" s="195">
        <f t="shared" ca="1" si="550"/>
        <v>209.29722167520518</v>
      </c>
      <c r="F7125" s="195">
        <f t="shared" ca="1" si="551"/>
        <v>221.31287847893233</v>
      </c>
      <c r="G7125" s="195">
        <f t="shared" ca="1" si="552"/>
        <v>0</v>
      </c>
      <c r="H7125" s="195">
        <f t="shared" ca="1" si="553"/>
        <v>0</v>
      </c>
      <c r="O7125" s="154"/>
      <c r="P7125" s="154"/>
    </row>
    <row r="7126" spans="3:16" hidden="1" outlineLevel="2">
      <c r="C7126" s="179">
        <v>7102</v>
      </c>
      <c r="D7126" s="195">
        <f t="shared" ca="1" si="554"/>
        <v>0.3292388895536455</v>
      </c>
      <c r="E7126" s="195">
        <f t="shared" ca="1" si="550"/>
        <v>264.59725572394677</v>
      </c>
      <c r="F7126" s="195">
        <f t="shared" ca="1" si="551"/>
        <v>262.38307991789588</v>
      </c>
      <c r="G7126" s="195">
        <f t="shared" ca="1" si="552"/>
        <v>14.597255723946773</v>
      </c>
      <c r="H7126" s="195">
        <f t="shared" ca="1" si="553"/>
        <v>12.383079917895884</v>
      </c>
      <c r="O7126" s="154"/>
      <c r="P7126" s="154"/>
    </row>
    <row r="7127" spans="3:16" hidden="1" outlineLevel="2">
      <c r="C7127" s="179">
        <v>7103</v>
      </c>
      <c r="D7127" s="195">
        <f t="shared" ca="1" si="554"/>
        <v>0.45194614818826223</v>
      </c>
      <c r="E7127" s="195">
        <f t="shared" ca="1" si="550"/>
        <v>271.8280208562054</v>
      </c>
      <c r="F7127" s="195">
        <f t="shared" ca="1" si="551"/>
        <v>267.56987808188097</v>
      </c>
      <c r="G7127" s="195">
        <f t="shared" ca="1" si="552"/>
        <v>21.828020856205399</v>
      </c>
      <c r="H7127" s="195">
        <f t="shared" ca="1" si="553"/>
        <v>17.569878081880972</v>
      </c>
      <c r="O7127" s="154"/>
      <c r="P7127" s="154"/>
    </row>
    <row r="7128" spans="3:16" hidden="1" outlineLevel="2">
      <c r="C7128" s="179">
        <v>7104</v>
      </c>
      <c r="D7128" s="195">
        <f t="shared" ca="1" si="554"/>
        <v>0.36461251679262008</v>
      </c>
      <c r="E7128" s="195">
        <f t="shared" ca="1" si="550"/>
        <v>266.66175526832791</v>
      </c>
      <c r="F7128" s="195">
        <f t="shared" ca="1" si="551"/>
        <v>263.86791086575772</v>
      </c>
      <c r="G7128" s="195">
        <f t="shared" ca="1" si="552"/>
        <v>16.661755268327909</v>
      </c>
      <c r="H7128" s="195">
        <f t="shared" ca="1" si="553"/>
        <v>13.867910865757722</v>
      </c>
      <c r="O7128" s="154"/>
      <c r="P7128" s="154"/>
    </row>
    <row r="7129" spans="3:16" hidden="1" outlineLevel="2">
      <c r="C7129" s="179">
        <v>7105</v>
      </c>
      <c r="D7129" s="195">
        <f t="shared" ca="1" si="554"/>
        <v>1.6121506836002371</v>
      </c>
      <c r="E7129" s="195">
        <f t="shared" ref="E7129:E7192" ca="1" si="555">$H$9 * EXP(($H$17 - $H$18 - ($H$11^2)/2)*$H$14 + $H$11*SQRT($H$14)*D7129)</f>
        <v>350.75386166931054</v>
      </c>
      <c r="F7129" s="195">
        <f t="shared" ref="F7129:F7192" ca="1" si="556">$H$9 * EXP(($H$17 - $H$18 - ($H$12^2)/2)*$H$14 + $H$12*SQRT($H$14)*D7129)</f>
        <v>321.97223690686235</v>
      </c>
      <c r="G7129" s="195">
        <f t="shared" ref="G7129:G7192" ca="1" si="557">MAX(E7129-$H$16, 0)</f>
        <v>100.75386166931054</v>
      </c>
      <c r="H7129" s="195">
        <f t="shared" ref="H7129:H7192" ca="1" si="558">MAX(F7129-$H$16, 0)</f>
        <v>71.972236906862349</v>
      </c>
      <c r="O7129" s="154"/>
      <c r="P7129" s="154"/>
    </row>
    <row r="7130" spans="3:16" hidden="1" outlineLevel="2">
      <c r="C7130" s="179">
        <v>7106</v>
      </c>
      <c r="D7130" s="195">
        <f t="shared" ref="D7130:D7193" ca="1" si="559">_xlfn.NORM.S.INV(RAND())</f>
        <v>0.29231215427788154</v>
      </c>
      <c r="E7130" s="195">
        <f t="shared" ca="1" si="555"/>
        <v>262.45916214246324</v>
      </c>
      <c r="F7130" s="195">
        <f t="shared" ca="1" si="556"/>
        <v>260.84196925120449</v>
      </c>
      <c r="G7130" s="195">
        <f t="shared" ca="1" si="557"/>
        <v>12.459162142463242</v>
      </c>
      <c r="H7130" s="195">
        <f t="shared" ca="1" si="558"/>
        <v>10.841969251204489</v>
      </c>
      <c r="O7130" s="154"/>
      <c r="P7130" s="154"/>
    </row>
    <row r="7131" spans="3:16" hidden="1" outlineLevel="2">
      <c r="C7131" s="179">
        <v>7107</v>
      </c>
      <c r="D7131" s="195">
        <f t="shared" ca="1" si="559"/>
        <v>0.66459636205868966</v>
      </c>
      <c r="E7131" s="195">
        <f t="shared" ca="1" si="555"/>
        <v>284.82990520840258</v>
      </c>
      <c r="F7131" s="195">
        <f t="shared" ca="1" si="556"/>
        <v>276.80251835273833</v>
      </c>
      <c r="G7131" s="195">
        <f t="shared" ca="1" si="557"/>
        <v>34.829905208402579</v>
      </c>
      <c r="H7131" s="195">
        <f t="shared" ca="1" si="558"/>
        <v>26.802518352738332</v>
      </c>
      <c r="O7131" s="154"/>
      <c r="P7131" s="154"/>
    </row>
    <row r="7132" spans="3:16" hidden="1" outlineLevel="2">
      <c r="C7132" s="179">
        <v>7108</v>
      </c>
      <c r="D7132" s="195">
        <f t="shared" ca="1" si="559"/>
        <v>-0.78500802503719436</v>
      </c>
      <c r="E7132" s="195">
        <f t="shared" ca="1" si="555"/>
        <v>207.13926646803824</v>
      </c>
      <c r="F7132" s="195">
        <f t="shared" ca="1" si="556"/>
        <v>219.65376612482515</v>
      </c>
      <c r="G7132" s="195">
        <f t="shared" ca="1" si="557"/>
        <v>0</v>
      </c>
      <c r="H7132" s="195">
        <f t="shared" ca="1" si="558"/>
        <v>0</v>
      </c>
      <c r="O7132" s="154"/>
      <c r="P7132" s="154"/>
    </row>
    <row r="7133" spans="3:16" hidden="1" outlineLevel="2">
      <c r="C7133" s="179">
        <v>7109</v>
      </c>
      <c r="D7133" s="195">
        <f t="shared" ca="1" si="559"/>
        <v>-0.33657182068813296</v>
      </c>
      <c r="E7133" s="195">
        <f t="shared" ca="1" si="555"/>
        <v>228.5876719488397</v>
      </c>
      <c r="F7133" s="195">
        <f t="shared" ca="1" si="556"/>
        <v>235.94304372976688</v>
      </c>
      <c r="G7133" s="195">
        <f t="shared" ca="1" si="557"/>
        <v>0</v>
      </c>
      <c r="H7133" s="195">
        <f t="shared" ca="1" si="558"/>
        <v>0</v>
      </c>
      <c r="O7133" s="154"/>
      <c r="P7133" s="154"/>
    </row>
    <row r="7134" spans="3:16" hidden="1" outlineLevel="2">
      <c r="C7134" s="179">
        <v>7110</v>
      </c>
      <c r="D7134" s="195">
        <f t="shared" ca="1" si="559"/>
        <v>2.4599678835923338</v>
      </c>
      <c r="E7134" s="195">
        <f t="shared" ca="1" si="555"/>
        <v>422.57353065841551</v>
      </c>
      <c r="F7134" s="195">
        <f t="shared" ca="1" si="556"/>
        <v>368.60127481511626</v>
      </c>
      <c r="G7134" s="195">
        <f t="shared" ca="1" si="557"/>
        <v>172.57353065841551</v>
      </c>
      <c r="H7134" s="195">
        <f t="shared" ca="1" si="558"/>
        <v>118.60127481511626</v>
      </c>
      <c r="O7134" s="154"/>
      <c r="P7134" s="154"/>
    </row>
    <row r="7135" spans="3:16" hidden="1" outlineLevel="2">
      <c r="C7135" s="179">
        <v>7111</v>
      </c>
      <c r="D7135" s="195">
        <f t="shared" ca="1" si="559"/>
        <v>5.3779007201704018E-2</v>
      </c>
      <c r="E7135" s="195">
        <f t="shared" ca="1" si="555"/>
        <v>249.05805513331936</v>
      </c>
      <c r="F7135" s="195">
        <f t="shared" ca="1" si="556"/>
        <v>251.10273010309109</v>
      </c>
      <c r="G7135" s="195">
        <f t="shared" ca="1" si="557"/>
        <v>0</v>
      </c>
      <c r="H7135" s="195">
        <f t="shared" ca="1" si="558"/>
        <v>1.1027301030910905</v>
      </c>
      <c r="O7135" s="154"/>
      <c r="P7135" s="154"/>
    </row>
    <row r="7136" spans="3:16" hidden="1" outlineLevel="2">
      <c r="C7136" s="179">
        <v>7112</v>
      </c>
      <c r="D7136" s="195">
        <f t="shared" ca="1" si="559"/>
        <v>-0.69175699501922361</v>
      </c>
      <c r="E7136" s="195">
        <f t="shared" ca="1" si="555"/>
        <v>211.42705940311674</v>
      </c>
      <c r="F7136" s="195">
        <f t="shared" ca="1" si="556"/>
        <v>222.94578441155701</v>
      </c>
      <c r="G7136" s="195">
        <f t="shared" ca="1" si="557"/>
        <v>0</v>
      </c>
      <c r="H7136" s="195">
        <f t="shared" ca="1" si="558"/>
        <v>0</v>
      </c>
      <c r="O7136" s="154"/>
      <c r="P7136" s="154"/>
    </row>
    <row r="7137" spans="3:16" hidden="1" outlineLevel="2">
      <c r="C7137" s="179">
        <v>7113</v>
      </c>
      <c r="D7137" s="195">
        <f t="shared" ca="1" si="559"/>
        <v>-0.71775506211342888</v>
      </c>
      <c r="E7137" s="195">
        <f t="shared" ca="1" si="555"/>
        <v>210.22279207483083</v>
      </c>
      <c r="F7137" s="195">
        <f t="shared" ca="1" si="556"/>
        <v>222.02305221242645</v>
      </c>
      <c r="G7137" s="195">
        <f t="shared" ca="1" si="557"/>
        <v>0</v>
      </c>
      <c r="H7137" s="195">
        <f t="shared" ca="1" si="558"/>
        <v>0</v>
      </c>
      <c r="O7137" s="154"/>
      <c r="P7137" s="154"/>
    </row>
    <row r="7138" spans="3:16" hidden="1" outlineLevel="2">
      <c r="C7138" s="179">
        <v>7114</v>
      </c>
      <c r="D7138" s="195">
        <f t="shared" ca="1" si="559"/>
        <v>0.28098894653964362</v>
      </c>
      <c r="E7138" s="195">
        <f t="shared" ca="1" si="555"/>
        <v>261.807005148391</v>
      </c>
      <c r="F7138" s="195">
        <f t="shared" ca="1" si="556"/>
        <v>260.37121917925634</v>
      </c>
      <c r="G7138" s="195">
        <f t="shared" ca="1" si="557"/>
        <v>11.807005148390999</v>
      </c>
      <c r="H7138" s="195">
        <f t="shared" ca="1" si="558"/>
        <v>10.371219179256343</v>
      </c>
      <c r="O7138" s="154"/>
      <c r="P7138" s="154"/>
    </row>
    <row r="7139" spans="3:16" hidden="1" outlineLevel="2">
      <c r="C7139" s="179">
        <v>7115</v>
      </c>
      <c r="D7139" s="195">
        <f t="shared" ca="1" si="559"/>
        <v>-0.45477584334364529</v>
      </c>
      <c r="E7139" s="195">
        <f t="shared" ca="1" si="555"/>
        <v>222.72738685954613</v>
      </c>
      <c r="F7139" s="195">
        <f t="shared" ca="1" si="556"/>
        <v>231.53559971063359</v>
      </c>
      <c r="G7139" s="195">
        <f t="shared" ca="1" si="557"/>
        <v>0</v>
      </c>
      <c r="H7139" s="195">
        <f t="shared" ca="1" si="558"/>
        <v>0</v>
      </c>
      <c r="O7139" s="154"/>
      <c r="P7139" s="154"/>
    </row>
    <row r="7140" spans="3:16" hidden="1" outlineLevel="2">
      <c r="C7140" s="179">
        <v>7116</v>
      </c>
      <c r="D7140" s="195">
        <f t="shared" ca="1" si="559"/>
        <v>-0.12313480148164095</v>
      </c>
      <c r="E7140" s="195">
        <f t="shared" ca="1" si="555"/>
        <v>239.56272518081869</v>
      </c>
      <c r="F7140" s="195">
        <f t="shared" ca="1" si="556"/>
        <v>244.11502203027698</v>
      </c>
      <c r="G7140" s="195">
        <f t="shared" ca="1" si="557"/>
        <v>0</v>
      </c>
      <c r="H7140" s="195">
        <f t="shared" ca="1" si="558"/>
        <v>0</v>
      </c>
      <c r="O7140" s="154"/>
      <c r="P7140" s="154"/>
    </row>
    <row r="7141" spans="3:16" hidden="1" outlineLevel="2">
      <c r="C7141" s="179">
        <v>7117</v>
      </c>
      <c r="D7141" s="195">
        <f t="shared" ca="1" si="559"/>
        <v>0.58953620821796482</v>
      </c>
      <c r="E7141" s="195">
        <f t="shared" ca="1" si="555"/>
        <v>280.17104309681406</v>
      </c>
      <c r="F7141" s="195">
        <f t="shared" ca="1" si="556"/>
        <v>273.50780555185833</v>
      </c>
      <c r="G7141" s="195">
        <f t="shared" ca="1" si="557"/>
        <v>30.17104309681406</v>
      </c>
      <c r="H7141" s="195">
        <f t="shared" ca="1" si="558"/>
        <v>23.507805551858326</v>
      </c>
      <c r="O7141" s="154"/>
      <c r="P7141" s="154"/>
    </row>
    <row r="7142" spans="3:16" hidden="1" outlineLevel="2">
      <c r="C7142" s="179">
        <v>7118</v>
      </c>
      <c r="D7142" s="195">
        <f t="shared" ca="1" si="559"/>
        <v>0.85871538790191237</v>
      </c>
      <c r="E7142" s="195">
        <f t="shared" ca="1" si="555"/>
        <v>297.24097508108071</v>
      </c>
      <c r="F7142" s="195">
        <f t="shared" ca="1" si="556"/>
        <v>285.50845696973698</v>
      </c>
      <c r="G7142" s="195">
        <f t="shared" ca="1" si="557"/>
        <v>47.240975081080705</v>
      </c>
      <c r="H7142" s="195">
        <f t="shared" ca="1" si="558"/>
        <v>35.508456969736983</v>
      </c>
      <c r="O7142" s="154"/>
      <c r="P7142" s="154"/>
    </row>
    <row r="7143" spans="3:16" hidden="1" outlineLevel="2">
      <c r="C7143" s="179">
        <v>7119</v>
      </c>
      <c r="D7143" s="195">
        <f t="shared" ca="1" si="559"/>
        <v>0.21427929474279883</v>
      </c>
      <c r="E7143" s="195">
        <f t="shared" ca="1" si="555"/>
        <v>257.99764414502613</v>
      </c>
      <c r="F7143" s="195">
        <f t="shared" ca="1" si="556"/>
        <v>257.61503363401846</v>
      </c>
      <c r="G7143" s="195">
        <f t="shared" ca="1" si="557"/>
        <v>7.9976441450261291</v>
      </c>
      <c r="H7143" s="195">
        <f t="shared" ca="1" si="558"/>
        <v>7.6150336340184595</v>
      </c>
      <c r="O7143" s="154"/>
      <c r="P7143" s="154"/>
    </row>
    <row r="7144" spans="3:16" hidden="1" outlineLevel="2">
      <c r="C7144" s="179">
        <v>7120</v>
      </c>
      <c r="D7144" s="195">
        <f t="shared" ca="1" si="559"/>
        <v>-0.61381232136853403</v>
      </c>
      <c r="E7144" s="195">
        <f t="shared" ca="1" si="555"/>
        <v>215.07907126957073</v>
      </c>
      <c r="F7144" s="195">
        <f t="shared" ca="1" si="556"/>
        <v>225.7352706403492</v>
      </c>
      <c r="G7144" s="195">
        <f t="shared" ca="1" si="557"/>
        <v>0</v>
      </c>
      <c r="H7144" s="195">
        <f t="shared" ca="1" si="558"/>
        <v>0</v>
      </c>
      <c r="O7144" s="154"/>
      <c r="P7144" s="154"/>
    </row>
    <row r="7145" spans="3:16" hidden="1" outlineLevel="2">
      <c r="C7145" s="179">
        <v>7121</v>
      </c>
      <c r="D7145" s="195">
        <f t="shared" ca="1" si="559"/>
        <v>-0.19166473506242837</v>
      </c>
      <c r="E7145" s="195">
        <f t="shared" ca="1" si="555"/>
        <v>235.98262549918874</v>
      </c>
      <c r="F7145" s="195">
        <f t="shared" ca="1" si="556"/>
        <v>241.46079129710066</v>
      </c>
      <c r="G7145" s="195">
        <f t="shared" ca="1" si="557"/>
        <v>0</v>
      </c>
      <c r="H7145" s="195">
        <f t="shared" ca="1" si="558"/>
        <v>0</v>
      </c>
      <c r="O7145" s="154"/>
      <c r="P7145" s="154"/>
    </row>
    <row r="7146" spans="3:16" hidden="1" outlineLevel="2">
      <c r="C7146" s="179">
        <v>7122</v>
      </c>
      <c r="D7146" s="195">
        <f t="shared" ca="1" si="559"/>
        <v>-1.249712894895084</v>
      </c>
      <c r="E7146" s="195">
        <f t="shared" ca="1" si="555"/>
        <v>187.03362272527809</v>
      </c>
      <c r="F7146" s="195">
        <f t="shared" ca="1" si="556"/>
        <v>203.95906191712024</v>
      </c>
      <c r="G7146" s="195">
        <f t="shared" ca="1" si="557"/>
        <v>0</v>
      </c>
      <c r="H7146" s="195">
        <f t="shared" ca="1" si="558"/>
        <v>0</v>
      </c>
      <c r="O7146" s="154"/>
      <c r="P7146" s="154"/>
    </row>
    <row r="7147" spans="3:16" hidden="1" outlineLevel="2">
      <c r="C7147" s="179">
        <v>7123</v>
      </c>
      <c r="D7147" s="195">
        <f t="shared" ca="1" si="559"/>
        <v>-0.41259188282048642</v>
      </c>
      <c r="E7147" s="195">
        <f t="shared" ca="1" si="555"/>
        <v>224.80132701914317</v>
      </c>
      <c r="F7147" s="195">
        <f t="shared" ca="1" si="556"/>
        <v>233.09897368240908</v>
      </c>
      <c r="G7147" s="195">
        <f t="shared" ca="1" si="557"/>
        <v>0</v>
      </c>
      <c r="H7147" s="195">
        <f t="shared" ca="1" si="558"/>
        <v>0</v>
      </c>
      <c r="O7147" s="154"/>
      <c r="P7147" s="154"/>
    </row>
    <row r="7148" spans="3:16" hidden="1" outlineLevel="2">
      <c r="C7148" s="179">
        <v>7124</v>
      </c>
      <c r="D7148" s="195">
        <f t="shared" ca="1" si="559"/>
        <v>-0.75919006099408626</v>
      </c>
      <c r="E7148" s="195">
        <f t="shared" ca="1" si="555"/>
        <v>208.31762613399337</v>
      </c>
      <c r="F7148" s="195">
        <f t="shared" ca="1" si="556"/>
        <v>220.56031442760855</v>
      </c>
      <c r="G7148" s="195">
        <f t="shared" ca="1" si="557"/>
        <v>0</v>
      </c>
      <c r="H7148" s="195">
        <f t="shared" ca="1" si="558"/>
        <v>0</v>
      </c>
      <c r="O7148" s="154"/>
      <c r="P7148" s="154"/>
    </row>
    <row r="7149" spans="3:16" hidden="1" outlineLevel="2">
      <c r="C7149" s="179">
        <v>7125</v>
      </c>
      <c r="D7149" s="195">
        <f t="shared" ca="1" si="559"/>
        <v>0.58867956634143492</v>
      </c>
      <c r="E7149" s="195">
        <f t="shared" ca="1" si="555"/>
        <v>280.11831492104511</v>
      </c>
      <c r="F7149" s="195">
        <f t="shared" ca="1" si="556"/>
        <v>273.4704310864978</v>
      </c>
      <c r="G7149" s="195">
        <f t="shared" ca="1" si="557"/>
        <v>30.118314921045112</v>
      </c>
      <c r="H7149" s="195">
        <f t="shared" ca="1" si="558"/>
        <v>23.470431086497797</v>
      </c>
      <c r="O7149" s="154"/>
      <c r="P7149" s="154"/>
    </row>
    <row r="7150" spans="3:16" hidden="1" outlineLevel="2">
      <c r="C7150" s="179">
        <v>7126</v>
      </c>
      <c r="D7150" s="195">
        <f t="shared" ca="1" si="559"/>
        <v>0.85419619740665931</v>
      </c>
      <c r="E7150" s="195">
        <f t="shared" ca="1" si="555"/>
        <v>296.94597998346825</v>
      </c>
      <c r="F7150" s="195">
        <f t="shared" ca="1" si="556"/>
        <v>285.30269802543307</v>
      </c>
      <c r="G7150" s="195">
        <f t="shared" ca="1" si="557"/>
        <v>46.945979983468249</v>
      </c>
      <c r="H7150" s="195">
        <f t="shared" ca="1" si="558"/>
        <v>35.302698025433074</v>
      </c>
      <c r="O7150" s="154"/>
      <c r="P7150" s="154"/>
    </row>
    <row r="7151" spans="3:16" hidden="1" outlineLevel="2">
      <c r="C7151" s="179">
        <v>7127</v>
      </c>
      <c r="D7151" s="195">
        <f t="shared" ca="1" si="559"/>
        <v>0.47011735047219905</v>
      </c>
      <c r="E7151" s="195">
        <f t="shared" ca="1" si="555"/>
        <v>272.91546310827073</v>
      </c>
      <c r="F7151" s="195">
        <f t="shared" ca="1" si="556"/>
        <v>268.34663680879549</v>
      </c>
      <c r="G7151" s="195">
        <f t="shared" ca="1" si="557"/>
        <v>22.915463108270728</v>
      </c>
      <c r="H7151" s="195">
        <f t="shared" ca="1" si="558"/>
        <v>18.346636808795495</v>
      </c>
      <c r="O7151" s="154"/>
      <c r="P7151" s="154"/>
    </row>
    <row r="7152" spans="3:16" hidden="1" outlineLevel="2">
      <c r="C7152" s="179">
        <v>7128</v>
      </c>
      <c r="D7152" s="195">
        <f t="shared" ca="1" si="559"/>
        <v>-1.95055678677504</v>
      </c>
      <c r="E7152" s="195">
        <f t="shared" ca="1" si="555"/>
        <v>160.34087262468395</v>
      </c>
      <c r="F7152" s="195">
        <f t="shared" ca="1" si="556"/>
        <v>182.38419118309025</v>
      </c>
      <c r="G7152" s="195">
        <f t="shared" ca="1" si="557"/>
        <v>0</v>
      </c>
      <c r="H7152" s="195">
        <f t="shared" ca="1" si="558"/>
        <v>0</v>
      </c>
      <c r="O7152" s="154"/>
      <c r="P7152" s="154"/>
    </row>
    <row r="7153" spans="3:16" hidden="1" outlineLevel="2">
      <c r="C7153" s="179">
        <v>7129</v>
      </c>
      <c r="D7153" s="195">
        <f t="shared" ca="1" si="559"/>
        <v>-1.0506340609113709</v>
      </c>
      <c r="E7153" s="195">
        <f t="shared" ca="1" si="555"/>
        <v>195.39617115134564</v>
      </c>
      <c r="F7153" s="195">
        <f t="shared" ca="1" si="556"/>
        <v>210.54046159089003</v>
      </c>
      <c r="G7153" s="195">
        <f t="shared" ca="1" si="557"/>
        <v>0</v>
      </c>
      <c r="H7153" s="195">
        <f t="shared" ca="1" si="558"/>
        <v>0</v>
      </c>
      <c r="O7153" s="154"/>
      <c r="P7153" s="154"/>
    </row>
    <row r="7154" spans="3:16" hidden="1" outlineLevel="2">
      <c r="C7154" s="179">
        <v>7130</v>
      </c>
      <c r="D7154" s="195">
        <f t="shared" ca="1" si="559"/>
        <v>0.81610834256567832</v>
      </c>
      <c r="E7154" s="195">
        <f t="shared" ca="1" si="555"/>
        <v>294.47135665328932</v>
      </c>
      <c r="F7154" s="195">
        <f t="shared" ca="1" si="556"/>
        <v>283.57443715351752</v>
      </c>
      <c r="G7154" s="195">
        <f t="shared" ca="1" si="557"/>
        <v>44.47135665328932</v>
      </c>
      <c r="H7154" s="195">
        <f t="shared" ca="1" si="558"/>
        <v>33.574437153517522</v>
      </c>
      <c r="O7154" s="154"/>
      <c r="P7154" s="154"/>
    </row>
    <row r="7155" spans="3:16" hidden="1" outlineLevel="2">
      <c r="C7155" s="179">
        <v>7131</v>
      </c>
      <c r="D7155" s="195">
        <f t="shared" ca="1" si="559"/>
        <v>-0.35590770863713794</v>
      </c>
      <c r="E7155" s="195">
        <f t="shared" ca="1" si="555"/>
        <v>227.61860051263187</v>
      </c>
      <c r="F7155" s="195">
        <f t="shared" ca="1" si="556"/>
        <v>235.21637362410908</v>
      </c>
      <c r="G7155" s="195">
        <f t="shared" ca="1" si="557"/>
        <v>0</v>
      </c>
      <c r="H7155" s="195">
        <f t="shared" ca="1" si="558"/>
        <v>0</v>
      </c>
      <c r="O7155" s="154"/>
      <c r="P7155" s="154"/>
    </row>
    <row r="7156" spans="3:16" hidden="1" outlineLevel="2">
      <c r="C7156" s="179">
        <v>7132</v>
      </c>
      <c r="D7156" s="195">
        <f t="shared" ca="1" si="559"/>
        <v>0.41085513792131767</v>
      </c>
      <c r="E7156" s="195">
        <f t="shared" ca="1" si="555"/>
        <v>269.3849103754485</v>
      </c>
      <c r="F7156" s="195">
        <f t="shared" ca="1" si="556"/>
        <v>265.82165430481552</v>
      </c>
      <c r="G7156" s="195">
        <f t="shared" ca="1" si="557"/>
        <v>19.384910375448499</v>
      </c>
      <c r="H7156" s="195">
        <f t="shared" ca="1" si="558"/>
        <v>15.821654304815524</v>
      </c>
      <c r="O7156" s="154"/>
      <c r="P7156" s="154"/>
    </row>
    <row r="7157" spans="3:16" hidden="1" outlineLevel="2">
      <c r="C7157" s="179">
        <v>7133</v>
      </c>
      <c r="D7157" s="195">
        <f t="shared" ca="1" si="559"/>
        <v>1.6015896386670581</v>
      </c>
      <c r="E7157" s="195">
        <f t="shared" ca="1" si="555"/>
        <v>349.94090641312295</v>
      </c>
      <c r="F7157" s="195">
        <f t="shared" ca="1" si="556"/>
        <v>321.43024205758974</v>
      </c>
      <c r="G7157" s="195">
        <f t="shared" ca="1" si="557"/>
        <v>99.940906413122946</v>
      </c>
      <c r="H7157" s="195">
        <f t="shared" ca="1" si="558"/>
        <v>71.430242057589737</v>
      </c>
      <c r="O7157" s="154"/>
      <c r="P7157" s="154"/>
    </row>
    <row r="7158" spans="3:16" hidden="1" outlineLevel="2">
      <c r="C7158" s="179">
        <v>7134</v>
      </c>
      <c r="D7158" s="195">
        <f t="shared" ca="1" si="559"/>
        <v>-0.44389007808922176</v>
      </c>
      <c r="E7158" s="195">
        <f t="shared" ca="1" si="555"/>
        <v>223.26073787438935</v>
      </c>
      <c r="F7158" s="195">
        <f t="shared" ca="1" si="556"/>
        <v>231.93802894792037</v>
      </c>
      <c r="G7158" s="195">
        <f t="shared" ca="1" si="557"/>
        <v>0</v>
      </c>
      <c r="H7158" s="195">
        <f t="shared" ca="1" si="558"/>
        <v>0</v>
      </c>
      <c r="O7158" s="154"/>
      <c r="P7158" s="154"/>
    </row>
    <row r="7159" spans="3:16" hidden="1" outlineLevel="2">
      <c r="C7159" s="179">
        <v>7135</v>
      </c>
      <c r="D7159" s="195">
        <f t="shared" ca="1" si="559"/>
        <v>1.2370944103408561</v>
      </c>
      <c r="E7159" s="195">
        <f t="shared" ca="1" si="555"/>
        <v>323.00861066235495</v>
      </c>
      <c r="F7159" s="195">
        <f t="shared" ca="1" si="556"/>
        <v>303.27303963065356</v>
      </c>
      <c r="G7159" s="195">
        <f t="shared" ca="1" si="557"/>
        <v>73.008610662354954</v>
      </c>
      <c r="H7159" s="195">
        <f t="shared" ca="1" si="558"/>
        <v>53.273039630653557</v>
      </c>
      <c r="O7159" s="154"/>
      <c r="P7159" s="154"/>
    </row>
    <row r="7160" spans="3:16" hidden="1" outlineLevel="2">
      <c r="C7160" s="179">
        <v>7136</v>
      </c>
      <c r="D7160" s="195">
        <f t="shared" ca="1" si="559"/>
        <v>-0.1332227013417191</v>
      </c>
      <c r="E7160" s="195">
        <f t="shared" ca="1" si="555"/>
        <v>239.03232963945266</v>
      </c>
      <c r="F7160" s="195">
        <f t="shared" ca="1" si="556"/>
        <v>243.72248421815152</v>
      </c>
      <c r="G7160" s="195">
        <f t="shared" ca="1" si="557"/>
        <v>0</v>
      </c>
      <c r="H7160" s="195">
        <f t="shared" ca="1" si="558"/>
        <v>0</v>
      </c>
      <c r="O7160" s="154"/>
      <c r="P7160" s="154"/>
    </row>
    <row r="7161" spans="3:16" hidden="1" outlineLevel="2">
      <c r="C7161" s="179">
        <v>7137</v>
      </c>
      <c r="D7161" s="195">
        <f t="shared" ca="1" si="559"/>
        <v>-0.15621576038704316</v>
      </c>
      <c r="E7161" s="195">
        <f t="shared" ca="1" si="555"/>
        <v>237.82779882281116</v>
      </c>
      <c r="F7161" s="195">
        <f t="shared" ca="1" si="556"/>
        <v>242.83014140550577</v>
      </c>
      <c r="G7161" s="195">
        <f t="shared" ca="1" si="557"/>
        <v>0</v>
      </c>
      <c r="H7161" s="195">
        <f t="shared" ca="1" si="558"/>
        <v>0</v>
      </c>
      <c r="O7161" s="154"/>
      <c r="P7161" s="154"/>
    </row>
    <row r="7162" spans="3:16" hidden="1" outlineLevel="2">
      <c r="C7162" s="179">
        <v>7138</v>
      </c>
      <c r="D7162" s="195">
        <f t="shared" ca="1" si="559"/>
        <v>-0.1469689603495081</v>
      </c>
      <c r="E7162" s="195">
        <f t="shared" ca="1" si="555"/>
        <v>238.31147689269571</v>
      </c>
      <c r="F7162" s="195">
        <f t="shared" ca="1" si="556"/>
        <v>243.18860912566799</v>
      </c>
      <c r="G7162" s="195">
        <f t="shared" ca="1" si="557"/>
        <v>0</v>
      </c>
      <c r="H7162" s="195">
        <f t="shared" ca="1" si="558"/>
        <v>0</v>
      </c>
      <c r="O7162" s="154"/>
      <c r="P7162" s="154"/>
    </row>
    <row r="7163" spans="3:16" hidden="1" outlineLevel="2">
      <c r="C7163" s="179">
        <v>7139</v>
      </c>
      <c r="D7163" s="195">
        <f t="shared" ca="1" si="559"/>
        <v>-0.5257053102562228</v>
      </c>
      <c r="E7163" s="195">
        <f t="shared" ca="1" si="555"/>
        <v>219.28323977623486</v>
      </c>
      <c r="F7163" s="195">
        <f t="shared" ca="1" si="556"/>
        <v>228.93049394255499</v>
      </c>
      <c r="G7163" s="195">
        <f t="shared" ca="1" si="557"/>
        <v>0</v>
      </c>
      <c r="H7163" s="195">
        <f t="shared" ca="1" si="558"/>
        <v>0</v>
      </c>
      <c r="O7163" s="154"/>
      <c r="P7163" s="154"/>
    </row>
    <row r="7164" spans="3:16" hidden="1" outlineLevel="2">
      <c r="C7164" s="179">
        <v>7140</v>
      </c>
      <c r="D7164" s="195">
        <f t="shared" ca="1" si="559"/>
        <v>-8.9798996748942539E-2</v>
      </c>
      <c r="E7164" s="195">
        <f t="shared" ca="1" si="555"/>
        <v>241.32381984400209</v>
      </c>
      <c r="F7164" s="195">
        <f t="shared" ca="1" si="556"/>
        <v>245.41667850334588</v>
      </c>
      <c r="G7164" s="195">
        <f t="shared" ca="1" si="557"/>
        <v>0</v>
      </c>
      <c r="H7164" s="195">
        <f t="shared" ca="1" si="558"/>
        <v>0</v>
      </c>
      <c r="O7164" s="154"/>
      <c r="P7164" s="154"/>
    </row>
    <row r="7165" spans="3:16" hidden="1" outlineLevel="2">
      <c r="C7165" s="179">
        <v>7141</v>
      </c>
      <c r="D7165" s="195">
        <f t="shared" ca="1" si="559"/>
        <v>1.0908499518094286</v>
      </c>
      <c r="E7165" s="195">
        <f t="shared" ca="1" si="555"/>
        <v>312.79461070852091</v>
      </c>
      <c r="F7165" s="195">
        <f t="shared" ca="1" si="556"/>
        <v>296.27957052268414</v>
      </c>
      <c r="G7165" s="195">
        <f t="shared" ca="1" si="557"/>
        <v>62.794610708520906</v>
      </c>
      <c r="H7165" s="195">
        <f t="shared" ca="1" si="558"/>
        <v>46.279570522684139</v>
      </c>
      <c r="O7165" s="154"/>
      <c r="P7165" s="154"/>
    </row>
    <row r="7166" spans="3:16" hidden="1" outlineLevel="2">
      <c r="C7166" s="179">
        <v>7142</v>
      </c>
      <c r="D7166" s="195">
        <f t="shared" ca="1" si="559"/>
        <v>1.713073514168344</v>
      </c>
      <c r="E7166" s="195">
        <f t="shared" ca="1" si="555"/>
        <v>358.61846720292959</v>
      </c>
      <c r="F7166" s="195">
        <f t="shared" ca="1" si="556"/>
        <v>327.19793408680556</v>
      </c>
      <c r="G7166" s="195">
        <f t="shared" ca="1" si="557"/>
        <v>108.61846720292959</v>
      </c>
      <c r="H7166" s="195">
        <f t="shared" ca="1" si="558"/>
        <v>77.19793408680556</v>
      </c>
      <c r="O7166" s="154"/>
      <c r="P7166" s="154"/>
    </row>
    <row r="7167" spans="3:16" hidden="1" outlineLevel="2">
      <c r="C7167" s="179">
        <v>7143</v>
      </c>
      <c r="D7167" s="195">
        <f t="shared" ca="1" si="559"/>
        <v>-0.8566390355134883</v>
      </c>
      <c r="E7167" s="195">
        <f t="shared" ca="1" si="555"/>
        <v>203.90473410983461</v>
      </c>
      <c r="F7167" s="195">
        <f t="shared" ca="1" si="556"/>
        <v>217.15804321990527</v>
      </c>
      <c r="G7167" s="195">
        <f t="shared" ca="1" si="557"/>
        <v>0</v>
      </c>
      <c r="H7167" s="195">
        <f t="shared" ca="1" si="558"/>
        <v>0</v>
      </c>
      <c r="O7167" s="154"/>
      <c r="P7167" s="154"/>
    </row>
    <row r="7168" spans="3:16" hidden="1" outlineLevel="2">
      <c r="C7168" s="179">
        <v>7144</v>
      </c>
      <c r="D7168" s="195">
        <f t="shared" ca="1" si="559"/>
        <v>-1.8325851134043485</v>
      </c>
      <c r="E7168" s="195">
        <f t="shared" ca="1" si="555"/>
        <v>164.55127609343424</v>
      </c>
      <c r="F7168" s="195">
        <f t="shared" ca="1" si="556"/>
        <v>185.84911452114022</v>
      </c>
      <c r="G7168" s="195">
        <f t="shared" ca="1" si="557"/>
        <v>0</v>
      </c>
      <c r="H7168" s="195">
        <f t="shared" ca="1" si="558"/>
        <v>0</v>
      </c>
      <c r="O7168" s="154"/>
      <c r="P7168" s="154"/>
    </row>
    <row r="7169" spans="3:16" hidden="1" outlineLevel="2">
      <c r="C7169" s="179">
        <v>7145</v>
      </c>
      <c r="D7169" s="195">
        <f t="shared" ca="1" si="559"/>
        <v>-1.0818910592832831</v>
      </c>
      <c r="E7169" s="195">
        <f t="shared" ca="1" si="555"/>
        <v>194.05885543106578</v>
      </c>
      <c r="F7169" s="195">
        <f t="shared" ca="1" si="556"/>
        <v>209.49324586392987</v>
      </c>
      <c r="G7169" s="195">
        <f t="shared" ca="1" si="557"/>
        <v>0</v>
      </c>
      <c r="H7169" s="195">
        <f t="shared" ca="1" si="558"/>
        <v>0</v>
      </c>
      <c r="O7169" s="154"/>
      <c r="P7169" s="154"/>
    </row>
    <row r="7170" spans="3:16" hidden="1" outlineLevel="2">
      <c r="C7170" s="179">
        <v>7146</v>
      </c>
      <c r="D7170" s="195">
        <f t="shared" ca="1" si="559"/>
        <v>-0.14008797545399587</v>
      </c>
      <c r="E7170" s="195">
        <f t="shared" ca="1" si="555"/>
        <v>238.67204305631711</v>
      </c>
      <c r="F7170" s="195">
        <f t="shared" ca="1" si="556"/>
        <v>243.45570541626023</v>
      </c>
      <c r="G7170" s="195">
        <f t="shared" ca="1" si="557"/>
        <v>0</v>
      </c>
      <c r="H7170" s="195">
        <f t="shared" ca="1" si="558"/>
        <v>0</v>
      </c>
      <c r="O7170" s="154"/>
      <c r="P7170" s="154"/>
    </row>
    <row r="7171" spans="3:16" hidden="1" outlineLevel="2">
      <c r="C7171" s="179">
        <v>7147</v>
      </c>
      <c r="D7171" s="195">
        <f t="shared" ca="1" si="559"/>
        <v>-1.0188982903685222</v>
      </c>
      <c r="E7171" s="195">
        <f t="shared" ca="1" si="555"/>
        <v>196.76339989388984</v>
      </c>
      <c r="F7171" s="195">
        <f t="shared" ca="1" si="556"/>
        <v>211.60907366550873</v>
      </c>
      <c r="G7171" s="195">
        <f t="shared" ca="1" si="557"/>
        <v>0</v>
      </c>
      <c r="H7171" s="195">
        <f t="shared" ca="1" si="558"/>
        <v>0</v>
      </c>
      <c r="O7171" s="154"/>
      <c r="P7171" s="154"/>
    </row>
    <row r="7172" spans="3:16" hidden="1" outlineLevel="2">
      <c r="C7172" s="179">
        <v>7148</v>
      </c>
      <c r="D7172" s="195">
        <f t="shared" ca="1" si="559"/>
        <v>-0.95547765523743333</v>
      </c>
      <c r="E7172" s="195">
        <f t="shared" ca="1" si="555"/>
        <v>199.5243930341708</v>
      </c>
      <c r="F7172" s="195">
        <f t="shared" ca="1" si="556"/>
        <v>213.76086084014105</v>
      </c>
      <c r="G7172" s="195">
        <f t="shared" ca="1" si="557"/>
        <v>0</v>
      </c>
      <c r="H7172" s="195">
        <f t="shared" ca="1" si="558"/>
        <v>0</v>
      </c>
      <c r="O7172" s="154"/>
      <c r="P7172" s="154"/>
    </row>
    <row r="7173" spans="3:16" hidden="1" outlineLevel="2">
      <c r="C7173" s="179">
        <v>7149</v>
      </c>
      <c r="D7173" s="195">
        <f t="shared" ca="1" si="559"/>
        <v>-0.83099550647909626</v>
      </c>
      <c r="E7173" s="195">
        <f t="shared" ca="1" si="555"/>
        <v>205.05683420874325</v>
      </c>
      <c r="F7173" s="195">
        <f t="shared" ca="1" si="556"/>
        <v>218.04822349861112</v>
      </c>
      <c r="G7173" s="195">
        <f t="shared" ca="1" si="557"/>
        <v>0</v>
      </c>
      <c r="H7173" s="195">
        <f t="shared" ca="1" si="558"/>
        <v>0</v>
      </c>
      <c r="O7173" s="154"/>
      <c r="P7173" s="154"/>
    </row>
    <row r="7174" spans="3:16" hidden="1" outlineLevel="2">
      <c r="C7174" s="179">
        <v>7150</v>
      </c>
      <c r="D7174" s="195">
        <f t="shared" ca="1" si="559"/>
        <v>0.40624409683676455</v>
      </c>
      <c r="E7174" s="195">
        <f t="shared" ca="1" si="555"/>
        <v>269.11212985831401</v>
      </c>
      <c r="F7174" s="195">
        <f t="shared" ca="1" si="556"/>
        <v>265.62619098772814</v>
      </c>
      <c r="G7174" s="195">
        <f t="shared" ca="1" si="557"/>
        <v>19.112129858314006</v>
      </c>
      <c r="H7174" s="195">
        <f t="shared" ca="1" si="558"/>
        <v>15.626190987728137</v>
      </c>
      <c r="O7174" s="154"/>
      <c r="P7174" s="154"/>
    </row>
    <row r="7175" spans="3:16" hidden="1" outlineLevel="2">
      <c r="C7175" s="179">
        <v>7151</v>
      </c>
      <c r="D7175" s="195">
        <f t="shared" ca="1" si="559"/>
        <v>0.40693784713120246</v>
      </c>
      <c r="E7175" s="195">
        <f t="shared" ca="1" si="555"/>
        <v>269.15315316108678</v>
      </c>
      <c r="F7175" s="195">
        <f t="shared" ca="1" si="556"/>
        <v>265.65559006806319</v>
      </c>
      <c r="G7175" s="195">
        <f t="shared" ca="1" si="557"/>
        <v>19.153153161086777</v>
      </c>
      <c r="H7175" s="195">
        <f t="shared" ca="1" si="558"/>
        <v>15.655590068063191</v>
      </c>
      <c r="O7175" s="154"/>
      <c r="P7175" s="154"/>
    </row>
    <row r="7176" spans="3:16" hidden="1" outlineLevel="2">
      <c r="C7176" s="179">
        <v>7152</v>
      </c>
      <c r="D7176" s="195">
        <f t="shared" ca="1" si="559"/>
        <v>0.27262812659296343</v>
      </c>
      <c r="E7176" s="195">
        <f t="shared" ca="1" si="555"/>
        <v>261.32650628662611</v>
      </c>
      <c r="F7176" s="195">
        <f t="shared" ca="1" si="556"/>
        <v>260.02417250227603</v>
      </c>
      <c r="G7176" s="195">
        <f t="shared" ca="1" si="557"/>
        <v>11.326506286626113</v>
      </c>
      <c r="H7176" s="195">
        <f t="shared" ca="1" si="558"/>
        <v>10.024172502276031</v>
      </c>
      <c r="O7176" s="154"/>
      <c r="P7176" s="154"/>
    </row>
    <row r="7177" spans="3:16" hidden="1" outlineLevel="2">
      <c r="C7177" s="179">
        <v>7153</v>
      </c>
      <c r="D7177" s="195">
        <f t="shared" ca="1" si="559"/>
        <v>-0.20452247121650444</v>
      </c>
      <c r="E7177" s="195">
        <f t="shared" ca="1" si="555"/>
        <v>235.31690443234902</v>
      </c>
      <c r="F7177" s="195">
        <f t="shared" ca="1" si="556"/>
        <v>240.96602348471495</v>
      </c>
      <c r="G7177" s="195">
        <f t="shared" ca="1" si="557"/>
        <v>0</v>
      </c>
      <c r="H7177" s="195">
        <f t="shared" ca="1" si="558"/>
        <v>0</v>
      </c>
      <c r="O7177" s="154"/>
      <c r="P7177" s="154"/>
    </row>
    <row r="7178" spans="3:16" hidden="1" outlineLevel="2">
      <c r="C7178" s="179">
        <v>7154</v>
      </c>
      <c r="D7178" s="195">
        <f t="shared" ca="1" si="559"/>
        <v>-1.1219993826595602</v>
      </c>
      <c r="E7178" s="195">
        <f t="shared" ca="1" si="555"/>
        <v>192.3562388714393</v>
      </c>
      <c r="F7178" s="195">
        <f t="shared" ca="1" si="556"/>
        <v>208.1571072322339</v>
      </c>
      <c r="G7178" s="195">
        <f t="shared" ca="1" si="557"/>
        <v>0</v>
      </c>
      <c r="H7178" s="195">
        <f t="shared" ca="1" si="558"/>
        <v>0</v>
      </c>
      <c r="O7178" s="154"/>
      <c r="P7178" s="154"/>
    </row>
    <row r="7179" spans="3:16" hidden="1" outlineLevel="2">
      <c r="C7179" s="179">
        <v>7155</v>
      </c>
      <c r="D7179" s="195">
        <f t="shared" ca="1" si="559"/>
        <v>-0.12564213002977656</v>
      </c>
      <c r="E7179" s="195">
        <f t="shared" ca="1" si="555"/>
        <v>239.43078656051301</v>
      </c>
      <c r="F7179" s="195">
        <f t="shared" ca="1" si="556"/>
        <v>244.01739849409142</v>
      </c>
      <c r="G7179" s="195">
        <f t="shared" ca="1" si="557"/>
        <v>0</v>
      </c>
      <c r="H7179" s="195">
        <f t="shared" ca="1" si="558"/>
        <v>0</v>
      </c>
      <c r="O7179" s="154"/>
      <c r="P7179" s="154"/>
    </row>
    <row r="7180" spans="3:16" hidden="1" outlineLevel="2">
      <c r="C7180" s="179">
        <v>7156</v>
      </c>
      <c r="D7180" s="195">
        <f t="shared" ca="1" si="559"/>
        <v>0.14726548239427412</v>
      </c>
      <c r="E7180" s="195">
        <f t="shared" ca="1" si="555"/>
        <v>254.22672010355691</v>
      </c>
      <c r="F7180" s="195">
        <f t="shared" ca="1" si="556"/>
        <v>254.87565659429862</v>
      </c>
      <c r="G7180" s="195">
        <f t="shared" ca="1" si="557"/>
        <v>4.2267201035569144</v>
      </c>
      <c r="H7180" s="195">
        <f t="shared" ca="1" si="558"/>
        <v>4.8756565942986185</v>
      </c>
      <c r="O7180" s="154"/>
      <c r="P7180" s="154"/>
    </row>
    <row r="7181" spans="3:16" hidden="1" outlineLevel="2">
      <c r="C7181" s="179">
        <v>7157</v>
      </c>
      <c r="D7181" s="195">
        <f t="shared" ca="1" si="559"/>
        <v>0.38016422315968257</v>
      </c>
      <c r="E7181" s="195">
        <f t="shared" ca="1" si="555"/>
        <v>267.57448467565001</v>
      </c>
      <c r="F7181" s="195">
        <f t="shared" ca="1" si="556"/>
        <v>264.52336016166782</v>
      </c>
      <c r="G7181" s="195">
        <f t="shared" ca="1" si="557"/>
        <v>17.574484675650012</v>
      </c>
      <c r="H7181" s="195">
        <f t="shared" ca="1" si="558"/>
        <v>14.523360161667824</v>
      </c>
      <c r="O7181" s="154"/>
      <c r="P7181" s="154"/>
    </row>
    <row r="7182" spans="3:16" hidden="1" outlineLevel="2">
      <c r="C7182" s="179">
        <v>7158</v>
      </c>
      <c r="D7182" s="195">
        <f t="shared" ca="1" si="559"/>
        <v>-0.34498500094470619</v>
      </c>
      <c r="E7182" s="195">
        <f t="shared" ca="1" si="555"/>
        <v>228.1655161776099</v>
      </c>
      <c r="F7182" s="195">
        <f t="shared" ca="1" si="556"/>
        <v>235.62658899273436</v>
      </c>
      <c r="G7182" s="195">
        <f t="shared" ca="1" si="557"/>
        <v>0</v>
      </c>
      <c r="H7182" s="195">
        <f t="shared" ca="1" si="558"/>
        <v>0</v>
      </c>
      <c r="O7182" s="154"/>
      <c r="P7182" s="154"/>
    </row>
    <row r="7183" spans="3:16" hidden="1" outlineLevel="2">
      <c r="C7183" s="179">
        <v>7159</v>
      </c>
      <c r="D7183" s="195">
        <f t="shared" ca="1" si="559"/>
        <v>-8.1110272423760857E-2</v>
      </c>
      <c r="E7183" s="195">
        <f t="shared" ca="1" si="555"/>
        <v>241.78495888139588</v>
      </c>
      <c r="F7183" s="195">
        <f t="shared" ca="1" si="556"/>
        <v>245.75708414583835</v>
      </c>
      <c r="G7183" s="195">
        <f t="shared" ca="1" si="557"/>
        <v>0</v>
      </c>
      <c r="H7183" s="195">
        <f t="shared" ca="1" si="558"/>
        <v>0</v>
      </c>
      <c r="O7183" s="154"/>
      <c r="P7183" s="154"/>
    </row>
    <row r="7184" spans="3:16" hidden="1" outlineLevel="2">
      <c r="C7184" s="179">
        <v>7160</v>
      </c>
      <c r="D7184" s="195">
        <f t="shared" ca="1" si="559"/>
        <v>-0.70588624841715031</v>
      </c>
      <c r="E7184" s="195">
        <f t="shared" ca="1" si="555"/>
        <v>210.77171905018142</v>
      </c>
      <c r="F7184" s="195">
        <f t="shared" ca="1" si="556"/>
        <v>222.44382944312486</v>
      </c>
      <c r="G7184" s="195">
        <f t="shared" ca="1" si="557"/>
        <v>0</v>
      </c>
      <c r="H7184" s="195">
        <f t="shared" ca="1" si="558"/>
        <v>0</v>
      </c>
      <c r="O7184" s="154"/>
      <c r="P7184" s="154"/>
    </row>
    <row r="7185" spans="3:16" hidden="1" outlineLevel="2">
      <c r="C7185" s="179">
        <v>7161</v>
      </c>
      <c r="D7185" s="195">
        <f t="shared" ca="1" si="559"/>
        <v>-2.9981124209871264E-2</v>
      </c>
      <c r="E7185" s="195">
        <f t="shared" ca="1" si="555"/>
        <v>244.51645505046667</v>
      </c>
      <c r="F7185" s="195">
        <f t="shared" ca="1" si="556"/>
        <v>247.76980064864071</v>
      </c>
      <c r="G7185" s="195">
        <f t="shared" ca="1" si="557"/>
        <v>0</v>
      </c>
      <c r="H7185" s="195">
        <f t="shared" ca="1" si="558"/>
        <v>0</v>
      </c>
      <c r="O7185" s="154"/>
      <c r="P7185" s="154"/>
    </row>
    <row r="7186" spans="3:16" hidden="1" outlineLevel="2">
      <c r="C7186" s="179">
        <v>7162</v>
      </c>
      <c r="D7186" s="195">
        <f t="shared" ca="1" si="559"/>
        <v>-0.82147794953013997</v>
      </c>
      <c r="E7186" s="195">
        <f t="shared" ca="1" si="555"/>
        <v>205.48608881983716</v>
      </c>
      <c r="F7186" s="195">
        <f t="shared" ca="1" si="556"/>
        <v>218.37954026447886</v>
      </c>
      <c r="G7186" s="195">
        <f t="shared" ca="1" si="557"/>
        <v>0</v>
      </c>
      <c r="H7186" s="195">
        <f t="shared" ca="1" si="558"/>
        <v>0</v>
      </c>
      <c r="O7186" s="154"/>
      <c r="P7186" s="154"/>
    </row>
    <row r="7187" spans="3:16" hidden="1" outlineLevel="2">
      <c r="C7187" s="179">
        <v>7163</v>
      </c>
      <c r="D7187" s="195">
        <f t="shared" ca="1" si="559"/>
        <v>0.35803721666520766</v>
      </c>
      <c r="E7187" s="195">
        <f t="shared" ca="1" si="555"/>
        <v>266.27678808546176</v>
      </c>
      <c r="F7187" s="195">
        <f t="shared" ca="1" si="556"/>
        <v>263.59127400850565</v>
      </c>
      <c r="G7187" s="195">
        <f t="shared" ca="1" si="557"/>
        <v>16.27678808546176</v>
      </c>
      <c r="H7187" s="195">
        <f t="shared" ca="1" si="558"/>
        <v>13.59127400850565</v>
      </c>
      <c r="O7187" s="154"/>
      <c r="P7187" s="154"/>
    </row>
    <row r="7188" spans="3:16" hidden="1" outlineLevel="2">
      <c r="C7188" s="179">
        <v>7164</v>
      </c>
      <c r="D7188" s="195">
        <f t="shared" ca="1" si="559"/>
        <v>-0.47130522475480496</v>
      </c>
      <c r="E7188" s="195">
        <f t="shared" ca="1" si="555"/>
        <v>221.91996053879009</v>
      </c>
      <c r="F7188" s="195">
        <f t="shared" ca="1" si="556"/>
        <v>230.92586973557039</v>
      </c>
      <c r="G7188" s="195">
        <f t="shared" ca="1" si="557"/>
        <v>0</v>
      </c>
      <c r="H7188" s="195">
        <f t="shared" ca="1" si="558"/>
        <v>0</v>
      </c>
      <c r="O7188" s="154"/>
      <c r="P7188" s="154"/>
    </row>
    <row r="7189" spans="3:16" hidden="1" outlineLevel="2">
      <c r="C7189" s="179">
        <v>7165</v>
      </c>
      <c r="D7189" s="195">
        <f t="shared" ca="1" si="559"/>
        <v>-0.27550926379953827</v>
      </c>
      <c r="E7189" s="195">
        <f t="shared" ca="1" si="555"/>
        <v>231.67516117535484</v>
      </c>
      <c r="F7189" s="195">
        <f t="shared" ca="1" si="556"/>
        <v>238.25263316159351</v>
      </c>
      <c r="G7189" s="195">
        <f t="shared" ca="1" si="557"/>
        <v>0</v>
      </c>
      <c r="H7189" s="195">
        <f t="shared" ca="1" si="558"/>
        <v>0</v>
      </c>
      <c r="O7189" s="154"/>
      <c r="P7189" s="154"/>
    </row>
    <row r="7190" spans="3:16" hidden="1" outlineLevel="2">
      <c r="C7190" s="179">
        <v>7166</v>
      </c>
      <c r="D7190" s="195">
        <f t="shared" ca="1" si="559"/>
        <v>-1.1835199675299637</v>
      </c>
      <c r="E7190" s="195">
        <f t="shared" ca="1" si="555"/>
        <v>189.77364616650155</v>
      </c>
      <c r="F7190" s="195">
        <f t="shared" ca="1" si="556"/>
        <v>206.12419818986459</v>
      </c>
      <c r="G7190" s="195">
        <f t="shared" ca="1" si="557"/>
        <v>0</v>
      </c>
      <c r="H7190" s="195">
        <f t="shared" ca="1" si="558"/>
        <v>0</v>
      </c>
      <c r="O7190" s="154"/>
      <c r="P7190" s="154"/>
    </row>
    <row r="7191" spans="3:16" hidden="1" outlineLevel="2">
      <c r="C7191" s="179">
        <v>7167</v>
      </c>
      <c r="D7191" s="195">
        <f t="shared" ca="1" si="559"/>
        <v>3.0050168186595179</v>
      </c>
      <c r="E7191" s="195">
        <f t="shared" ca="1" si="555"/>
        <v>476.33399145234966</v>
      </c>
      <c r="F7191" s="195">
        <f t="shared" ca="1" si="556"/>
        <v>402.08592654604911</v>
      </c>
      <c r="G7191" s="195">
        <f t="shared" ca="1" si="557"/>
        <v>226.33399145234966</v>
      </c>
      <c r="H7191" s="195">
        <f t="shared" ca="1" si="558"/>
        <v>152.08592654604911</v>
      </c>
      <c r="O7191" s="154"/>
      <c r="P7191" s="154"/>
    </row>
    <row r="7192" spans="3:16" hidden="1" outlineLevel="2">
      <c r="C7192" s="179">
        <v>7168</v>
      </c>
      <c r="D7192" s="195">
        <f t="shared" ca="1" si="559"/>
        <v>-1.5569968203141105</v>
      </c>
      <c r="E7192" s="195">
        <f t="shared" ca="1" si="555"/>
        <v>174.8228721220207</v>
      </c>
      <c r="F7192" s="195">
        <f t="shared" ca="1" si="556"/>
        <v>194.20203828229035</v>
      </c>
      <c r="G7192" s="195">
        <f t="shared" ca="1" si="557"/>
        <v>0</v>
      </c>
      <c r="H7192" s="195">
        <f t="shared" ca="1" si="558"/>
        <v>0</v>
      </c>
      <c r="O7192" s="154"/>
      <c r="P7192" s="154"/>
    </row>
    <row r="7193" spans="3:16" hidden="1" outlineLevel="2">
      <c r="C7193" s="179">
        <v>7169</v>
      </c>
      <c r="D7193" s="195">
        <f t="shared" ca="1" si="559"/>
        <v>-1.7456378703342705</v>
      </c>
      <c r="E7193" s="195">
        <f t="shared" ref="E7193:E7256" ca="1" si="560">$H$9 * EXP(($H$17 - $H$18 - ($H$11^2)/2)*$H$14 + $H$11*SQRT($H$14)*D7193)</f>
        <v>167.72502857324037</v>
      </c>
      <c r="F7193" s="195">
        <f t="shared" ref="F7193:F7256" ca="1" si="561">$H$9 * EXP(($H$17 - $H$18 - ($H$12^2)/2)*$H$14 + $H$12*SQRT($H$14)*D7193)</f>
        <v>188.44489144479613</v>
      </c>
      <c r="G7193" s="195">
        <f t="shared" ref="G7193:G7256" ca="1" si="562">MAX(E7193-$H$16, 0)</f>
        <v>0</v>
      </c>
      <c r="H7193" s="195">
        <f t="shared" ref="H7193:H7256" ca="1" si="563">MAX(F7193-$H$16, 0)</f>
        <v>0</v>
      </c>
      <c r="O7193" s="154"/>
      <c r="P7193" s="154"/>
    </row>
    <row r="7194" spans="3:16" hidden="1" outlineLevel="2">
      <c r="C7194" s="179">
        <v>7170</v>
      </c>
      <c r="D7194" s="195">
        <f t="shared" ref="D7194:D7257" ca="1" si="564">_xlfn.NORM.S.INV(RAND())</f>
        <v>-2.0252609417465464</v>
      </c>
      <c r="E7194" s="195">
        <f t="shared" ca="1" si="560"/>
        <v>157.73057060138061</v>
      </c>
      <c r="F7194" s="195">
        <f t="shared" ca="1" si="561"/>
        <v>180.22355157720733</v>
      </c>
      <c r="G7194" s="195">
        <f t="shared" ca="1" si="562"/>
        <v>0</v>
      </c>
      <c r="H7194" s="195">
        <f t="shared" ca="1" si="563"/>
        <v>0</v>
      </c>
      <c r="O7194" s="154"/>
      <c r="P7194" s="154"/>
    </row>
    <row r="7195" spans="3:16" hidden="1" outlineLevel="2">
      <c r="C7195" s="179">
        <v>7171</v>
      </c>
      <c r="D7195" s="195">
        <f t="shared" ca="1" si="564"/>
        <v>2.0862356150081962</v>
      </c>
      <c r="E7195" s="195">
        <f t="shared" ca="1" si="560"/>
        <v>389.26043795463943</v>
      </c>
      <c r="F7195" s="195">
        <f t="shared" ca="1" si="561"/>
        <v>347.26734102762254</v>
      </c>
      <c r="G7195" s="195">
        <f t="shared" ca="1" si="562"/>
        <v>139.26043795463943</v>
      </c>
      <c r="H7195" s="195">
        <f t="shared" ca="1" si="563"/>
        <v>97.267341027622535</v>
      </c>
      <c r="O7195" s="154"/>
      <c r="P7195" s="154"/>
    </row>
    <row r="7196" spans="3:16" hidden="1" outlineLevel="2">
      <c r="C7196" s="179">
        <v>7172</v>
      </c>
      <c r="D7196" s="195">
        <f t="shared" ca="1" si="564"/>
        <v>6.4195792795877227E-2</v>
      </c>
      <c r="E7196" s="195">
        <f t="shared" ca="1" si="560"/>
        <v>249.62873489726735</v>
      </c>
      <c r="F7196" s="195">
        <f t="shared" ca="1" si="561"/>
        <v>251.52035049328427</v>
      </c>
      <c r="G7196" s="195">
        <f t="shared" ca="1" si="562"/>
        <v>0</v>
      </c>
      <c r="H7196" s="195">
        <f t="shared" ca="1" si="563"/>
        <v>1.5203504932842691</v>
      </c>
      <c r="O7196" s="154"/>
      <c r="P7196" s="154"/>
    </row>
    <row r="7197" spans="3:16" hidden="1" outlineLevel="2">
      <c r="C7197" s="179">
        <v>7173</v>
      </c>
      <c r="D7197" s="195">
        <f t="shared" ca="1" si="564"/>
        <v>-0.21539132461243504</v>
      </c>
      <c r="E7197" s="195">
        <f t="shared" ca="1" si="560"/>
        <v>234.75562455903346</v>
      </c>
      <c r="F7197" s="195">
        <f t="shared" ca="1" si="561"/>
        <v>240.54857900146982</v>
      </c>
      <c r="G7197" s="195">
        <f t="shared" ca="1" si="562"/>
        <v>0</v>
      </c>
      <c r="H7197" s="195">
        <f t="shared" ca="1" si="563"/>
        <v>0</v>
      </c>
      <c r="O7197" s="154"/>
      <c r="P7197" s="154"/>
    </row>
    <row r="7198" spans="3:16" hidden="1" outlineLevel="2">
      <c r="C7198" s="179">
        <v>7174</v>
      </c>
      <c r="D7198" s="195">
        <f t="shared" ca="1" si="564"/>
        <v>-0.57844501707095664</v>
      </c>
      <c r="E7198" s="195">
        <f t="shared" ca="1" si="560"/>
        <v>216.75690789473367</v>
      </c>
      <c r="F7198" s="195">
        <f t="shared" ca="1" si="561"/>
        <v>227.01248193957647</v>
      </c>
      <c r="G7198" s="195">
        <f t="shared" ca="1" si="562"/>
        <v>0</v>
      </c>
      <c r="H7198" s="195">
        <f t="shared" ca="1" si="563"/>
        <v>0</v>
      </c>
      <c r="O7198" s="154"/>
      <c r="P7198" s="154"/>
    </row>
    <row r="7199" spans="3:16" hidden="1" outlineLevel="2">
      <c r="C7199" s="179">
        <v>7175</v>
      </c>
      <c r="D7199" s="195">
        <f t="shared" ca="1" si="564"/>
        <v>-0.11119027575202813</v>
      </c>
      <c r="E7199" s="195">
        <f t="shared" ca="1" si="560"/>
        <v>240.19225923752899</v>
      </c>
      <c r="F7199" s="195">
        <f t="shared" ca="1" si="561"/>
        <v>244.5806219412878</v>
      </c>
      <c r="G7199" s="195">
        <f t="shared" ca="1" si="562"/>
        <v>0</v>
      </c>
      <c r="H7199" s="195">
        <f t="shared" ca="1" si="563"/>
        <v>0</v>
      </c>
      <c r="O7199" s="154"/>
      <c r="P7199" s="154"/>
    </row>
    <row r="7200" spans="3:16" hidden="1" outlineLevel="2">
      <c r="C7200" s="179">
        <v>7176</v>
      </c>
      <c r="D7200" s="195">
        <f t="shared" ca="1" si="564"/>
        <v>-0.64663110052359929</v>
      </c>
      <c r="E7200" s="195">
        <f t="shared" ca="1" si="560"/>
        <v>213.53375713100007</v>
      </c>
      <c r="F7200" s="195">
        <f t="shared" ca="1" si="561"/>
        <v>224.55652227692448</v>
      </c>
      <c r="G7200" s="195">
        <f t="shared" ca="1" si="562"/>
        <v>0</v>
      </c>
      <c r="H7200" s="195">
        <f t="shared" ca="1" si="563"/>
        <v>0</v>
      </c>
      <c r="O7200" s="154"/>
      <c r="P7200" s="154"/>
    </row>
    <row r="7201" spans="3:16" hidden="1" outlineLevel="2">
      <c r="C7201" s="179">
        <v>7177</v>
      </c>
      <c r="D7201" s="195">
        <f t="shared" ca="1" si="564"/>
        <v>-1.6632468183614062</v>
      </c>
      <c r="E7201" s="195">
        <f t="shared" ca="1" si="560"/>
        <v>170.78893750300551</v>
      </c>
      <c r="F7201" s="195">
        <f t="shared" ca="1" si="561"/>
        <v>190.93809240562103</v>
      </c>
      <c r="G7201" s="195">
        <f t="shared" ca="1" si="562"/>
        <v>0</v>
      </c>
      <c r="H7201" s="195">
        <f t="shared" ca="1" si="563"/>
        <v>0</v>
      </c>
      <c r="O7201" s="154"/>
      <c r="P7201" s="154"/>
    </row>
    <row r="7202" spans="3:16" hidden="1" outlineLevel="2">
      <c r="C7202" s="179">
        <v>7178</v>
      </c>
      <c r="D7202" s="195">
        <f t="shared" ca="1" si="564"/>
        <v>-1.072368393501028</v>
      </c>
      <c r="E7202" s="195">
        <f t="shared" ca="1" si="560"/>
        <v>194.46530576836838</v>
      </c>
      <c r="F7202" s="195">
        <f t="shared" ca="1" si="561"/>
        <v>209.81173463232111</v>
      </c>
      <c r="G7202" s="195">
        <f t="shared" ca="1" si="562"/>
        <v>0</v>
      </c>
      <c r="H7202" s="195">
        <f t="shared" ca="1" si="563"/>
        <v>0</v>
      </c>
      <c r="O7202" s="154"/>
      <c r="P7202" s="154"/>
    </row>
    <row r="7203" spans="3:16" hidden="1" outlineLevel="2">
      <c r="C7203" s="179">
        <v>7179</v>
      </c>
      <c r="D7203" s="195">
        <f t="shared" ca="1" si="564"/>
        <v>-0.56939747592616208</v>
      </c>
      <c r="E7203" s="195">
        <f t="shared" ca="1" si="560"/>
        <v>217.18822463888273</v>
      </c>
      <c r="F7203" s="195">
        <f t="shared" ca="1" si="561"/>
        <v>227.34037286266707</v>
      </c>
      <c r="G7203" s="195">
        <f t="shared" ca="1" si="562"/>
        <v>0</v>
      </c>
      <c r="H7203" s="195">
        <f t="shared" ca="1" si="563"/>
        <v>0</v>
      </c>
      <c r="O7203" s="154"/>
      <c r="P7203" s="154"/>
    </row>
    <row r="7204" spans="3:16" hidden="1" outlineLevel="2">
      <c r="C7204" s="179">
        <v>7180</v>
      </c>
      <c r="D7204" s="195">
        <f t="shared" ca="1" si="564"/>
        <v>-0.91747436008848515</v>
      </c>
      <c r="E7204" s="195">
        <f t="shared" ca="1" si="560"/>
        <v>201.19738072441154</v>
      </c>
      <c r="F7204" s="195">
        <f t="shared" ca="1" si="561"/>
        <v>215.06073771513687</v>
      </c>
      <c r="G7204" s="195">
        <f t="shared" ca="1" si="562"/>
        <v>0</v>
      </c>
      <c r="H7204" s="195">
        <f t="shared" ca="1" si="563"/>
        <v>0</v>
      </c>
      <c r="O7204" s="154"/>
      <c r="P7204" s="154"/>
    </row>
    <row r="7205" spans="3:16" hidden="1" outlineLevel="2">
      <c r="C7205" s="179">
        <v>7181</v>
      </c>
      <c r="D7205" s="195">
        <f t="shared" ca="1" si="564"/>
        <v>2.3952049206248298</v>
      </c>
      <c r="E7205" s="195">
        <f t="shared" ca="1" si="560"/>
        <v>416.60312487581251</v>
      </c>
      <c r="F7205" s="195">
        <f t="shared" ca="1" si="561"/>
        <v>364.81268436297654</v>
      </c>
      <c r="G7205" s="195">
        <f t="shared" ca="1" si="562"/>
        <v>166.60312487581251</v>
      </c>
      <c r="H7205" s="195">
        <f t="shared" ca="1" si="563"/>
        <v>114.81268436297654</v>
      </c>
      <c r="O7205" s="154"/>
      <c r="P7205" s="154"/>
    </row>
    <row r="7206" spans="3:16" hidden="1" outlineLevel="2">
      <c r="C7206" s="179">
        <v>7182</v>
      </c>
      <c r="D7206" s="195">
        <f t="shared" ca="1" si="564"/>
        <v>0.5611303180152547</v>
      </c>
      <c r="E7206" s="195">
        <f t="shared" ca="1" si="560"/>
        <v>278.42787944670698</v>
      </c>
      <c r="F7206" s="195">
        <f t="shared" ca="1" si="561"/>
        <v>272.27120302167492</v>
      </c>
      <c r="G7206" s="195">
        <f t="shared" ca="1" si="562"/>
        <v>28.427879446706982</v>
      </c>
      <c r="H7206" s="195">
        <f t="shared" ca="1" si="563"/>
        <v>22.271203021674921</v>
      </c>
      <c r="O7206" s="154"/>
      <c r="P7206" s="154"/>
    </row>
    <row r="7207" spans="3:16" hidden="1" outlineLevel="2">
      <c r="C7207" s="179">
        <v>7183</v>
      </c>
      <c r="D7207" s="195">
        <f t="shared" ca="1" si="564"/>
        <v>0.43315867700407013</v>
      </c>
      <c r="E7207" s="195">
        <f t="shared" ca="1" si="560"/>
        <v>270.7082541124708</v>
      </c>
      <c r="F7207" s="195">
        <f t="shared" ca="1" si="561"/>
        <v>266.76913991001362</v>
      </c>
      <c r="G7207" s="195">
        <f t="shared" ca="1" si="562"/>
        <v>20.708254112470797</v>
      </c>
      <c r="H7207" s="195">
        <f t="shared" ca="1" si="563"/>
        <v>16.769139910013621</v>
      </c>
      <c r="O7207" s="154"/>
      <c r="P7207" s="154"/>
    </row>
    <row r="7208" spans="3:16" hidden="1" outlineLevel="2">
      <c r="C7208" s="179">
        <v>7184</v>
      </c>
      <c r="D7208" s="195">
        <f t="shared" ca="1" si="564"/>
        <v>-1.4635870901891199</v>
      </c>
      <c r="E7208" s="195">
        <f t="shared" ca="1" si="560"/>
        <v>178.44793629077014</v>
      </c>
      <c r="F7208" s="195">
        <f t="shared" ca="1" si="561"/>
        <v>197.11759409640615</v>
      </c>
      <c r="G7208" s="195">
        <f t="shared" ca="1" si="562"/>
        <v>0</v>
      </c>
      <c r="H7208" s="195">
        <f t="shared" ca="1" si="563"/>
        <v>0</v>
      </c>
      <c r="O7208" s="154"/>
      <c r="P7208" s="154"/>
    </row>
    <row r="7209" spans="3:16" hidden="1" outlineLevel="2">
      <c r="C7209" s="179">
        <v>7185</v>
      </c>
      <c r="D7209" s="195">
        <f t="shared" ca="1" si="564"/>
        <v>-1.885654844610873</v>
      </c>
      <c r="E7209" s="195">
        <f t="shared" ca="1" si="560"/>
        <v>162.64370962392888</v>
      </c>
      <c r="F7209" s="195">
        <f t="shared" ca="1" si="561"/>
        <v>184.2823420503392</v>
      </c>
      <c r="G7209" s="195">
        <f t="shared" ca="1" si="562"/>
        <v>0</v>
      </c>
      <c r="H7209" s="195">
        <f t="shared" ca="1" si="563"/>
        <v>0</v>
      </c>
      <c r="O7209" s="154"/>
      <c r="P7209" s="154"/>
    </row>
    <row r="7210" spans="3:16" hidden="1" outlineLevel="2">
      <c r="C7210" s="179">
        <v>7186</v>
      </c>
      <c r="D7210" s="195">
        <f t="shared" ca="1" si="564"/>
        <v>-0.51192585471589269</v>
      </c>
      <c r="E7210" s="195">
        <f t="shared" ca="1" si="560"/>
        <v>219.9481395089787</v>
      </c>
      <c r="F7210" s="195">
        <f t="shared" ca="1" si="561"/>
        <v>229.43428303661017</v>
      </c>
      <c r="G7210" s="195">
        <f t="shared" ca="1" si="562"/>
        <v>0</v>
      </c>
      <c r="H7210" s="195">
        <f t="shared" ca="1" si="563"/>
        <v>0</v>
      </c>
      <c r="O7210" s="154"/>
      <c r="P7210" s="154"/>
    </row>
    <row r="7211" spans="3:16" hidden="1" outlineLevel="2">
      <c r="C7211" s="179">
        <v>7187</v>
      </c>
      <c r="D7211" s="195">
        <f t="shared" ca="1" si="564"/>
        <v>8.2844100548993049E-2</v>
      </c>
      <c r="E7211" s="195">
        <f t="shared" ca="1" si="560"/>
        <v>250.65364340694899</v>
      </c>
      <c r="F7211" s="195">
        <f t="shared" ca="1" si="561"/>
        <v>252.26971712432768</v>
      </c>
      <c r="G7211" s="195">
        <f t="shared" ca="1" si="562"/>
        <v>0.65364340694898715</v>
      </c>
      <c r="H7211" s="195">
        <f t="shared" ca="1" si="563"/>
        <v>2.2697171243276841</v>
      </c>
      <c r="O7211" s="154"/>
      <c r="P7211" s="154"/>
    </row>
    <row r="7212" spans="3:16" hidden="1" outlineLevel="2">
      <c r="C7212" s="179">
        <v>7188</v>
      </c>
      <c r="D7212" s="195">
        <f t="shared" ca="1" si="564"/>
        <v>0.36959665458325086</v>
      </c>
      <c r="E7212" s="195">
        <f t="shared" ca="1" si="560"/>
        <v>266.9539347139164</v>
      </c>
      <c r="F7212" s="195">
        <f t="shared" ca="1" si="561"/>
        <v>264.07779756761164</v>
      </c>
      <c r="G7212" s="195">
        <f t="shared" ca="1" si="562"/>
        <v>16.953934713916397</v>
      </c>
      <c r="H7212" s="195">
        <f t="shared" ca="1" si="563"/>
        <v>14.07779756761164</v>
      </c>
      <c r="O7212" s="154"/>
      <c r="P7212" s="154"/>
    </row>
    <row r="7213" spans="3:16" hidden="1" outlineLevel="2">
      <c r="C7213" s="179">
        <v>7189</v>
      </c>
      <c r="D7213" s="195">
        <f t="shared" ca="1" si="564"/>
        <v>0.22836957304504193</v>
      </c>
      <c r="E7213" s="195">
        <f t="shared" ca="1" si="560"/>
        <v>258.79760513655873</v>
      </c>
      <c r="F7213" s="195">
        <f t="shared" ca="1" si="561"/>
        <v>258.19474872287981</v>
      </c>
      <c r="G7213" s="195">
        <f t="shared" ca="1" si="562"/>
        <v>8.7976051365587296</v>
      </c>
      <c r="H7213" s="195">
        <f t="shared" ca="1" si="563"/>
        <v>8.1947487228798082</v>
      </c>
      <c r="O7213" s="154"/>
      <c r="P7213" s="154"/>
    </row>
    <row r="7214" spans="3:16" hidden="1" outlineLevel="2">
      <c r="C7214" s="179">
        <v>7190</v>
      </c>
      <c r="D7214" s="195">
        <f t="shared" ca="1" si="564"/>
        <v>-0.59303103492174558</v>
      </c>
      <c r="E7214" s="195">
        <f t="shared" ca="1" si="560"/>
        <v>216.06336227383136</v>
      </c>
      <c r="F7214" s="195">
        <f t="shared" ca="1" si="561"/>
        <v>226.48486717598746</v>
      </c>
      <c r="G7214" s="195">
        <f t="shared" ca="1" si="562"/>
        <v>0</v>
      </c>
      <c r="H7214" s="195">
        <f t="shared" ca="1" si="563"/>
        <v>0</v>
      </c>
      <c r="O7214" s="154"/>
      <c r="P7214" s="154"/>
    </row>
    <row r="7215" spans="3:16" hidden="1" outlineLevel="2">
      <c r="C7215" s="179">
        <v>7191</v>
      </c>
      <c r="D7215" s="195">
        <f t="shared" ca="1" si="564"/>
        <v>0.4345947160084665</v>
      </c>
      <c r="E7215" s="195">
        <f t="shared" ca="1" si="560"/>
        <v>270.79368153807081</v>
      </c>
      <c r="F7215" s="195">
        <f t="shared" ca="1" si="561"/>
        <v>266.83026045370008</v>
      </c>
      <c r="G7215" s="195">
        <f t="shared" ca="1" si="562"/>
        <v>20.793681538070814</v>
      </c>
      <c r="H7215" s="195">
        <f t="shared" ca="1" si="563"/>
        <v>16.830260453700078</v>
      </c>
      <c r="O7215" s="154"/>
      <c r="P7215" s="154"/>
    </row>
    <row r="7216" spans="3:16" hidden="1" outlineLevel="2">
      <c r="C7216" s="179">
        <v>7192</v>
      </c>
      <c r="D7216" s="195">
        <f t="shared" ca="1" si="564"/>
        <v>-2.0325332765515189</v>
      </c>
      <c r="E7216" s="195">
        <f t="shared" ca="1" si="560"/>
        <v>157.4787426767887</v>
      </c>
      <c r="F7216" s="195">
        <f t="shared" ca="1" si="561"/>
        <v>180.01458869499925</v>
      </c>
      <c r="G7216" s="195">
        <f t="shared" ca="1" si="562"/>
        <v>0</v>
      </c>
      <c r="H7216" s="195">
        <f t="shared" ca="1" si="563"/>
        <v>0</v>
      </c>
      <c r="O7216" s="154"/>
      <c r="P7216" s="154"/>
    </row>
    <row r="7217" spans="3:16" hidden="1" outlineLevel="2">
      <c r="C7217" s="179">
        <v>7193</v>
      </c>
      <c r="D7217" s="195">
        <f t="shared" ca="1" si="564"/>
        <v>-1.0394715926126297</v>
      </c>
      <c r="E7217" s="195">
        <f t="shared" ca="1" si="560"/>
        <v>195.87598196781749</v>
      </c>
      <c r="F7217" s="195">
        <f t="shared" ca="1" si="561"/>
        <v>210.91570941510832</v>
      </c>
      <c r="G7217" s="195">
        <f t="shared" ca="1" si="562"/>
        <v>0</v>
      </c>
      <c r="H7217" s="195">
        <f t="shared" ca="1" si="563"/>
        <v>0</v>
      </c>
      <c r="O7217" s="154"/>
      <c r="P7217" s="154"/>
    </row>
    <row r="7218" spans="3:16" hidden="1" outlineLevel="2">
      <c r="C7218" s="179">
        <v>7194</v>
      </c>
      <c r="D7218" s="195">
        <f t="shared" ca="1" si="564"/>
        <v>-1.3873383070957457</v>
      </c>
      <c r="E7218" s="195">
        <f t="shared" ca="1" si="560"/>
        <v>181.46266664456107</v>
      </c>
      <c r="F7218" s="195">
        <f t="shared" ca="1" si="561"/>
        <v>199.52993095607397</v>
      </c>
      <c r="G7218" s="195">
        <f t="shared" ca="1" si="562"/>
        <v>0</v>
      </c>
      <c r="H7218" s="195">
        <f t="shared" ca="1" si="563"/>
        <v>0</v>
      </c>
      <c r="O7218" s="154"/>
      <c r="P7218" s="154"/>
    </row>
    <row r="7219" spans="3:16" hidden="1" outlineLevel="2">
      <c r="C7219" s="179">
        <v>7195</v>
      </c>
      <c r="D7219" s="195">
        <f t="shared" ca="1" si="564"/>
        <v>-0.26609225416444326</v>
      </c>
      <c r="E7219" s="195">
        <f t="shared" ca="1" si="560"/>
        <v>232.15500833290631</v>
      </c>
      <c r="F7219" s="195">
        <f t="shared" ca="1" si="561"/>
        <v>238.61082246841141</v>
      </c>
      <c r="G7219" s="195">
        <f t="shared" ca="1" si="562"/>
        <v>0</v>
      </c>
      <c r="H7219" s="195">
        <f t="shared" ca="1" si="563"/>
        <v>0</v>
      </c>
      <c r="O7219" s="154"/>
      <c r="P7219" s="154"/>
    </row>
    <row r="7220" spans="3:16" hidden="1" outlineLevel="2">
      <c r="C7220" s="179">
        <v>7196</v>
      </c>
      <c r="D7220" s="195">
        <f t="shared" ca="1" si="564"/>
        <v>-0.27774993766698913</v>
      </c>
      <c r="E7220" s="195">
        <f t="shared" ca="1" si="560"/>
        <v>231.56113296924673</v>
      </c>
      <c r="F7220" s="195">
        <f t="shared" ca="1" si="561"/>
        <v>238.16748517581695</v>
      </c>
      <c r="G7220" s="195">
        <f t="shared" ca="1" si="562"/>
        <v>0</v>
      </c>
      <c r="H7220" s="195">
        <f t="shared" ca="1" si="563"/>
        <v>0</v>
      </c>
      <c r="O7220" s="154"/>
      <c r="P7220" s="154"/>
    </row>
    <row r="7221" spans="3:16" hidden="1" outlineLevel="2">
      <c r="C7221" s="179">
        <v>7197</v>
      </c>
      <c r="D7221" s="195">
        <f t="shared" ca="1" si="564"/>
        <v>-0.52678722142249612</v>
      </c>
      <c r="E7221" s="195">
        <f t="shared" ca="1" si="560"/>
        <v>219.23111952586945</v>
      </c>
      <c r="F7221" s="195">
        <f t="shared" ca="1" si="561"/>
        <v>228.89098518176897</v>
      </c>
      <c r="G7221" s="195">
        <f t="shared" ca="1" si="562"/>
        <v>0</v>
      </c>
      <c r="H7221" s="195">
        <f t="shared" ca="1" si="563"/>
        <v>0</v>
      </c>
      <c r="O7221" s="154"/>
      <c r="P7221" s="154"/>
    </row>
    <row r="7222" spans="3:16" hidden="1" outlineLevel="2">
      <c r="C7222" s="179">
        <v>7198</v>
      </c>
      <c r="D7222" s="195">
        <f t="shared" ca="1" si="564"/>
        <v>0.22726127277016117</v>
      </c>
      <c r="E7222" s="195">
        <f t="shared" ca="1" si="560"/>
        <v>258.73459275615124</v>
      </c>
      <c r="F7222" s="195">
        <f t="shared" ca="1" si="561"/>
        <v>258.14910278955347</v>
      </c>
      <c r="G7222" s="195">
        <f t="shared" ca="1" si="562"/>
        <v>8.734592756151244</v>
      </c>
      <c r="H7222" s="195">
        <f t="shared" ca="1" si="563"/>
        <v>8.1491027895534671</v>
      </c>
      <c r="O7222" s="154"/>
      <c r="P7222" s="154"/>
    </row>
    <row r="7223" spans="3:16" hidden="1" outlineLevel="2">
      <c r="C7223" s="179">
        <v>7199</v>
      </c>
      <c r="D7223" s="195">
        <f t="shared" ca="1" si="564"/>
        <v>1.4217183267320948</v>
      </c>
      <c r="E7223" s="195">
        <f t="shared" ca="1" si="560"/>
        <v>336.38076658341487</v>
      </c>
      <c r="F7223" s="195">
        <f t="shared" ca="1" si="561"/>
        <v>312.33805715809791</v>
      </c>
      <c r="G7223" s="195">
        <f t="shared" ca="1" si="562"/>
        <v>86.380766583414868</v>
      </c>
      <c r="H7223" s="195">
        <f t="shared" ca="1" si="563"/>
        <v>62.338057158097911</v>
      </c>
      <c r="O7223" s="154"/>
      <c r="P7223" s="154"/>
    </row>
    <row r="7224" spans="3:16" hidden="1" outlineLevel="2">
      <c r="C7224" s="179">
        <v>7200</v>
      </c>
      <c r="D7224" s="195">
        <f t="shared" ca="1" si="564"/>
        <v>-0.55370358088854776</v>
      </c>
      <c r="E7224" s="195">
        <f t="shared" ca="1" si="560"/>
        <v>217.93842465457024</v>
      </c>
      <c r="F7224" s="195">
        <f t="shared" ca="1" si="561"/>
        <v>227.91025719101643</v>
      </c>
      <c r="G7224" s="195">
        <f t="shared" ca="1" si="562"/>
        <v>0</v>
      </c>
      <c r="H7224" s="195">
        <f t="shared" ca="1" si="563"/>
        <v>0</v>
      </c>
      <c r="O7224" s="154"/>
      <c r="P7224" s="154"/>
    </row>
    <row r="7225" spans="3:16" hidden="1" outlineLevel="2">
      <c r="C7225" s="179">
        <v>7201</v>
      </c>
      <c r="D7225" s="195">
        <f t="shared" ca="1" si="564"/>
        <v>2.2707841403503237</v>
      </c>
      <c r="E7225" s="195">
        <f t="shared" ca="1" si="560"/>
        <v>405.36862254405361</v>
      </c>
      <c r="F7225" s="195">
        <f t="shared" ca="1" si="561"/>
        <v>357.64307387957371</v>
      </c>
      <c r="G7225" s="195">
        <f t="shared" ca="1" si="562"/>
        <v>155.36862254405361</v>
      </c>
      <c r="H7225" s="195">
        <f t="shared" ca="1" si="563"/>
        <v>107.64307387957371</v>
      </c>
      <c r="O7225" s="154"/>
      <c r="P7225" s="154"/>
    </row>
    <row r="7226" spans="3:16" hidden="1" outlineLevel="2">
      <c r="C7226" s="179">
        <v>7202</v>
      </c>
      <c r="D7226" s="195">
        <f t="shared" ca="1" si="564"/>
        <v>-0.16548149026367176</v>
      </c>
      <c r="E7226" s="195">
        <f t="shared" ca="1" si="560"/>
        <v>237.34411526858693</v>
      </c>
      <c r="F7226" s="195">
        <f t="shared" ca="1" si="561"/>
        <v>242.4714698542949</v>
      </c>
      <c r="G7226" s="195">
        <f t="shared" ca="1" si="562"/>
        <v>0</v>
      </c>
      <c r="H7226" s="195">
        <f t="shared" ca="1" si="563"/>
        <v>0</v>
      </c>
      <c r="O7226" s="154"/>
      <c r="P7226" s="154"/>
    </row>
    <row r="7227" spans="3:16" hidden="1" outlineLevel="2">
      <c r="C7227" s="179">
        <v>7203</v>
      </c>
      <c r="D7227" s="195">
        <f t="shared" ca="1" si="564"/>
        <v>-0.57550929311012</v>
      </c>
      <c r="E7227" s="195">
        <f t="shared" ca="1" si="560"/>
        <v>216.89676653644963</v>
      </c>
      <c r="F7227" s="195">
        <f t="shared" ca="1" si="561"/>
        <v>227.11882331963361</v>
      </c>
      <c r="G7227" s="195">
        <f t="shared" ca="1" si="562"/>
        <v>0</v>
      </c>
      <c r="H7227" s="195">
        <f t="shared" ca="1" si="563"/>
        <v>0</v>
      </c>
      <c r="O7227" s="154"/>
      <c r="P7227" s="154"/>
    </row>
    <row r="7228" spans="3:16" hidden="1" outlineLevel="2">
      <c r="C7228" s="179">
        <v>7204</v>
      </c>
      <c r="D7228" s="195">
        <f t="shared" ca="1" si="564"/>
        <v>-0.21203383493139474</v>
      </c>
      <c r="E7228" s="195">
        <f t="shared" ca="1" si="560"/>
        <v>234.92886606870755</v>
      </c>
      <c r="F7228" s="195">
        <f t="shared" ca="1" si="561"/>
        <v>240.67745422502725</v>
      </c>
      <c r="G7228" s="195">
        <f t="shared" ca="1" si="562"/>
        <v>0</v>
      </c>
      <c r="H7228" s="195">
        <f t="shared" ca="1" si="563"/>
        <v>0</v>
      </c>
      <c r="O7228" s="154"/>
      <c r="P7228" s="154"/>
    </row>
    <row r="7229" spans="3:16" hidden="1" outlineLevel="2">
      <c r="C7229" s="179">
        <v>7205</v>
      </c>
      <c r="D7229" s="195">
        <f t="shared" ca="1" si="564"/>
        <v>-0.17108784532596305</v>
      </c>
      <c r="E7229" s="195">
        <f t="shared" ca="1" si="560"/>
        <v>237.05193379122628</v>
      </c>
      <c r="F7229" s="195">
        <f t="shared" ca="1" si="561"/>
        <v>242.25470808529133</v>
      </c>
      <c r="G7229" s="195">
        <f t="shared" ca="1" si="562"/>
        <v>0</v>
      </c>
      <c r="H7229" s="195">
        <f t="shared" ca="1" si="563"/>
        <v>0</v>
      </c>
      <c r="O7229" s="154"/>
      <c r="P7229" s="154"/>
    </row>
    <row r="7230" spans="3:16" hidden="1" outlineLevel="2">
      <c r="C7230" s="179">
        <v>7206</v>
      </c>
      <c r="D7230" s="195">
        <f t="shared" ca="1" si="564"/>
        <v>-0.22692877742958598</v>
      </c>
      <c r="E7230" s="195">
        <f t="shared" ca="1" si="560"/>
        <v>234.16128221877187</v>
      </c>
      <c r="F7230" s="195">
        <f t="shared" ca="1" si="561"/>
        <v>240.10624658900119</v>
      </c>
      <c r="G7230" s="195">
        <f t="shared" ca="1" si="562"/>
        <v>0</v>
      </c>
      <c r="H7230" s="195">
        <f t="shared" ca="1" si="563"/>
        <v>0</v>
      </c>
      <c r="O7230" s="154"/>
      <c r="P7230" s="154"/>
    </row>
    <row r="7231" spans="3:16" hidden="1" outlineLevel="2">
      <c r="C7231" s="179">
        <v>7207</v>
      </c>
      <c r="D7231" s="195">
        <f t="shared" ca="1" si="564"/>
        <v>-0.58992350475607125</v>
      </c>
      <c r="E7231" s="195">
        <f t="shared" ca="1" si="560"/>
        <v>216.21093490570539</v>
      </c>
      <c r="F7231" s="195">
        <f t="shared" ca="1" si="561"/>
        <v>226.59717185021802</v>
      </c>
      <c r="G7231" s="195">
        <f t="shared" ca="1" si="562"/>
        <v>0</v>
      </c>
      <c r="H7231" s="195">
        <f t="shared" ca="1" si="563"/>
        <v>0</v>
      </c>
      <c r="O7231" s="154"/>
      <c r="P7231" s="154"/>
    </row>
    <row r="7232" spans="3:16" hidden="1" outlineLevel="2">
      <c r="C7232" s="179">
        <v>7208</v>
      </c>
      <c r="D7232" s="195">
        <f t="shared" ca="1" si="564"/>
        <v>0.33723057589914518</v>
      </c>
      <c r="E7232" s="195">
        <f t="shared" ca="1" si="560"/>
        <v>265.06226988567266</v>
      </c>
      <c r="F7232" s="195">
        <f t="shared" ca="1" si="561"/>
        <v>262.71780384852559</v>
      </c>
      <c r="G7232" s="195">
        <f t="shared" ca="1" si="562"/>
        <v>15.062269885672663</v>
      </c>
      <c r="H7232" s="195">
        <f t="shared" ca="1" si="563"/>
        <v>12.717803848525591</v>
      </c>
      <c r="O7232" s="154"/>
      <c r="P7232" s="154"/>
    </row>
    <row r="7233" spans="3:16" hidden="1" outlineLevel="2">
      <c r="C7233" s="179">
        <v>7209</v>
      </c>
      <c r="D7233" s="195">
        <f t="shared" ca="1" si="564"/>
        <v>0.57959969766388442</v>
      </c>
      <c r="E7233" s="195">
        <f t="shared" ca="1" si="560"/>
        <v>279.56003885852402</v>
      </c>
      <c r="F7233" s="195">
        <f t="shared" ca="1" si="561"/>
        <v>273.07459892065134</v>
      </c>
      <c r="G7233" s="195">
        <f t="shared" ca="1" si="562"/>
        <v>29.560038858524024</v>
      </c>
      <c r="H7233" s="195">
        <f t="shared" ca="1" si="563"/>
        <v>23.07459892065134</v>
      </c>
      <c r="O7233" s="154"/>
      <c r="P7233" s="154"/>
    </row>
    <row r="7234" spans="3:16" hidden="1" outlineLevel="2">
      <c r="C7234" s="179">
        <v>7210</v>
      </c>
      <c r="D7234" s="195">
        <f t="shared" ca="1" si="564"/>
        <v>2.4586143100265949</v>
      </c>
      <c r="E7234" s="195">
        <f t="shared" ca="1" si="560"/>
        <v>422.44787540659115</v>
      </c>
      <c r="F7234" s="195">
        <f t="shared" ca="1" si="561"/>
        <v>368.52169050672836</v>
      </c>
      <c r="G7234" s="195">
        <f t="shared" ca="1" si="562"/>
        <v>172.44787540659115</v>
      </c>
      <c r="H7234" s="195">
        <f t="shared" ca="1" si="563"/>
        <v>118.52169050672836</v>
      </c>
      <c r="O7234" s="154"/>
      <c r="P7234" s="154"/>
    </row>
    <row r="7235" spans="3:16" hidden="1" outlineLevel="2">
      <c r="C7235" s="179">
        <v>7211</v>
      </c>
      <c r="D7235" s="195">
        <f t="shared" ca="1" si="564"/>
        <v>-1.1505904915308371</v>
      </c>
      <c r="E7235" s="195">
        <f t="shared" ca="1" si="560"/>
        <v>191.15166078481647</v>
      </c>
      <c r="F7235" s="195">
        <f t="shared" ca="1" si="561"/>
        <v>207.20985020993015</v>
      </c>
      <c r="G7235" s="195">
        <f t="shared" ca="1" si="562"/>
        <v>0</v>
      </c>
      <c r="H7235" s="195">
        <f t="shared" ca="1" si="563"/>
        <v>0</v>
      </c>
      <c r="O7235" s="154"/>
      <c r="P7235" s="154"/>
    </row>
    <row r="7236" spans="3:16" hidden="1" outlineLevel="2">
      <c r="C7236" s="179">
        <v>7212</v>
      </c>
      <c r="D7236" s="195">
        <f t="shared" ca="1" si="564"/>
        <v>-0.61364594981985887</v>
      </c>
      <c r="E7236" s="195">
        <f t="shared" ca="1" si="560"/>
        <v>215.08693350814852</v>
      </c>
      <c r="F7236" s="195">
        <f t="shared" ca="1" si="561"/>
        <v>225.74126192400973</v>
      </c>
      <c r="G7236" s="195">
        <f t="shared" ca="1" si="562"/>
        <v>0</v>
      </c>
      <c r="H7236" s="195">
        <f t="shared" ca="1" si="563"/>
        <v>0</v>
      </c>
      <c r="O7236" s="154"/>
      <c r="P7236" s="154"/>
    </row>
    <row r="7237" spans="3:16" hidden="1" outlineLevel="2">
      <c r="C7237" s="179">
        <v>7213</v>
      </c>
      <c r="D7237" s="195">
        <f t="shared" ca="1" si="564"/>
        <v>-0.80957122570954831</v>
      </c>
      <c r="E7237" s="195">
        <f t="shared" ca="1" si="560"/>
        <v>206.02436353069589</v>
      </c>
      <c r="F7237" s="195">
        <f t="shared" ca="1" si="561"/>
        <v>218.79473552817998</v>
      </c>
      <c r="G7237" s="195">
        <f t="shared" ca="1" si="562"/>
        <v>0</v>
      </c>
      <c r="H7237" s="195">
        <f t="shared" ca="1" si="563"/>
        <v>0</v>
      </c>
      <c r="O7237" s="154"/>
      <c r="P7237" s="154"/>
    </row>
    <row r="7238" spans="3:16" hidden="1" outlineLevel="2">
      <c r="C7238" s="179">
        <v>7214</v>
      </c>
      <c r="D7238" s="195">
        <f t="shared" ca="1" si="564"/>
        <v>1.1585436670979519</v>
      </c>
      <c r="E7238" s="195">
        <f t="shared" ca="1" si="560"/>
        <v>317.48169102591476</v>
      </c>
      <c r="F7238" s="195">
        <f t="shared" ca="1" si="561"/>
        <v>299.49643511247189</v>
      </c>
      <c r="G7238" s="195">
        <f t="shared" ca="1" si="562"/>
        <v>67.481691025914756</v>
      </c>
      <c r="H7238" s="195">
        <f t="shared" ca="1" si="563"/>
        <v>49.496435112471886</v>
      </c>
      <c r="O7238" s="154"/>
      <c r="P7238" s="154"/>
    </row>
    <row r="7239" spans="3:16" hidden="1" outlineLevel="2">
      <c r="C7239" s="179">
        <v>7215</v>
      </c>
      <c r="D7239" s="195">
        <f t="shared" ca="1" si="564"/>
        <v>0.86840855936522643</v>
      </c>
      <c r="E7239" s="195">
        <f t="shared" ca="1" si="560"/>
        <v>297.87469621525526</v>
      </c>
      <c r="F7239" s="195">
        <f t="shared" ca="1" si="561"/>
        <v>285.95028812202696</v>
      </c>
      <c r="G7239" s="195">
        <f t="shared" ca="1" si="562"/>
        <v>47.874696215255256</v>
      </c>
      <c r="H7239" s="195">
        <f t="shared" ca="1" si="563"/>
        <v>35.950288122026961</v>
      </c>
      <c r="O7239" s="154"/>
      <c r="P7239" s="154"/>
    </row>
    <row r="7240" spans="3:16" hidden="1" outlineLevel="2">
      <c r="C7240" s="179">
        <v>7216</v>
      </c>
      <c r="D7240" s="195">
        <f t="shared" ca="1" si="564"/>
        <v>-3.2849114815594831</v>
      </c>
      <c r="E7240" s="195">
        <f t="shared" ca="1" si="560"/>
        <v>119.59647192353857</v>
      </c>
      <c r="F7240" s="195">
        <f t="shared" ca="1" si="561"/>
        <v>147.41461043545434</v>
      </c>
      <c r="G7240" s="195">
        <f t="shared" ca="1" si="562"/>
        <v>0</v>
      </c>
      <c r="H7240" s="195">
        <f t="shared" ca="1" si="563"/>
        <v>0</v>
      </c>
      <c r="O7240" s="154"/>
      <c r="P7240" s="154"/>
    </row>
    <row r="7241" spans="3:16" hidden="1" outlineLevel="2">
      <c r="C7241" s="179">
        <v>7217</v>
      </c>
      <c r="D7241" s="195">
        <f t="shared" ca="1" si="564"/>
        <v>0.12145995736711476</v>
      </c>
      <c r="E7241" s="195">
        <f t="shared" ca="1" si="560"/>
        <v>252.78936410461273</v>
      </c>
      <c r="F7241" s="195">
        <f t="shared" ca="1" si="561"/>
        <v>253.82856885827832</v>
      </c>
      <c r="G7241" s="195">
        <f t="shared" ca="1" si="562"/>
        <v>2.78936410461273</v>
      </c>
      <c r="H7241" s="195">
        <f t="shared" ca="1" si="563"/>
        <v>3.8285688582783166</v>
      </c>
      <c r="O7241" s="154"/>
      <c r="P7241" s="154"/>
    </row>
    <row r="7242" spans="3:16" hidden="1" outlineLevel="2">
      <c r="C7242" s="179">
        <v>7218</v>
      </c>
      <c r="D7242" s="195">
        <f t="shared" ca="1" si="564"/>
        <v>-0.70049567149217817</v>
      </c>
      <c r="E7242" s="195">
        <f t="shared" ca="1" si="560"/>
        <v>211.02150377004924</v>
      </c>
      <c r="F7242" s="195">
        <f t="shared" ca="1" si="561"/>
        <v>222.63520126726587</v>
      </c>
      <c r="G7242" s="195">
        <f t="shared" ca="1" si="562"/>
        <v>0</v>
      </c>
      <c r="H7242" s="195">
        <f t="shared" ca="1" si="563"/>
        <v>0</v>
      </c>
      <c r="O7242" s="154"/>
      <c r="P7242" s="154"/>
    </row>
    <row r="7243" spans="3:16" hidden="1" outlineLevel="2">
      <c r="C7243" s="179">
        <v>7219</v>
      </c>
      <c r="D7243" s="195">
        <f t="shared" ca="1" si="564"/>
        <v>1.0674753600407196</v>
      </c>
      <c r="E7243" s="195">
        <f t="shared" ca="1" si="560"/>
        <v>311.19228933617597</v>
      </c>
      <c r="F7243" s="195">
        <f t="shared" ca="1" si="561"/>
        <v>295.17683361080145</v>
      </c>
      <c r="G7243" s="195">
        <f t="shared" ca="1" si="562"/>
        <v>61.192289336175975</v>
      </c>
      <c r="H7243" s="195">
        <f t="shared" ca="1" si="563"/>
        <v>45.176833610801452</v>
      </c>
      <c r="O7243" s="154"/>
      <c r="P7243" s="154"/>
    </row>
    <row r="7244" spans="3:16" hidden="1" outlineLevel="2">
      <c r="C7244" s="179">
        <v>7220</v>
      </c>
      <c r="D7244" s="195">
        <f t="shared" ca="1" si="564"/>
        <v>-1.690519851397174</v>
      </c>
      <c r="E7244" s="195">
        <f t="shared" ca="1" si="560"/>
        <v>169.76857690526231</v>
      </c>
      <c r="F7244" s="195">
        <f t="shared" ca="1" si="561"/>
        <v>190.10916359617033</v>
      </c>
      <c r="G7244" s="195">
        <f t="shared" ca="1" si="562"/>
        <v>0</v>
      </c>
      <c r="H7244" s="195">
        <f t="shared" ca="1" si="563"/>
        <v>0</v>
      </c>
      <c r="O7244" s="154"/>
      <c r="P7244" s="154"/>
    </row>
    <row r="7245" spans="3:16" hidden="1" outlineLevel="2">
      <c r="C7245" s="179">
        <v>7221</v>
      </c>
      <c r="D7245" s="195">
        <f t="shared" ca="1" si="564"/>
        <v>-0.62313301360706552</v>
      </c>
      <c r="E7245" s="195">
        <f t="shared" ca="1" si="560"/>
        <v>214.63906104437339</v>
      </c>
      <c r="F7245" s="195">
        <f t="shared" ca="1" si="561"/>
        <v>225.39987270112925</v>
      </c>
      <c r="G7245" s="195">
        <f t="shared" ca="1" si="562"/>
        <v>0</v>
      </c>
      <c r="H7245" s="195">
        <f t="shared" ca="1" si="563"/>
        <v>0</v>
      </c>
      <c r="O7245" s="154"/>
      <c r="P7245" s="154"/>
    </row>
    <row r="7246" spans="3:16" hidden="1" outlineLevel="2">
      <c r="C7246" s="179">
        <v>7222</v>
      </c>
      <c r="D7246" s="195">
        <f t="shared" ca="1" si="564"/>
        <v>0.44087808387351057</v>
      </c>
      <c r="E7246" s="195">
        <f t="shared" ca="1" si="560"/>
        <v>271.16778514900909</v>
      </c>
      <c r="F7246" s="195">
        <f t="shared" ca="1" si="561"/>
        <v>267.09785723434879</v>
      </c>
      <c r="G7246" s="195">
        <f t="shared" ca="1" si="562"/>
        <v>21.167785149009092</v>
      </c>
      <c r="H7246" s="195">
        <f t="shared" ca="1" si="563"/>
        <v>17.097857234348794</v>
      </c>
      <c r="O7246" s="154"/>
      <c r="P7246" s="154"/>
    </row>
    <row r="7247" spans="3:16" hidden="1" outlineLevel="2">
      <c r="C7247" s="179">
        <v>7223</v>
      </c>
      <c r="D7247" s="195">
        <f t="shared" ca="1" si="564"/>
        <v>0.1522876576087667</v>
      </c>
      <c r="E7247" s="195">
        <f t="shared" ca="1" si="560"/>
        <v>254.50740158295295</v>
      </c>
      <c r="F7247" s="195">
        <f t="shared" ca="1" si="561"/>
        <v>255.07993847150146</v>
      </c>
      <c r="G7247" s="195">
        <f t="shared" ca="1" si="562"/>
        <v>4.5074015829529515</v>
      </c>
      <c r="H7247" s="195">
        <f t="shared" ca="1" si="563"/>
        <v>5.0799384715014639</v>
      </c>
      <c r="O7247" s="154"/>
      <c r="P7247" s="154"/>
    </row>
    <row r="7248" spans="3:16" hidden="1" outlineLevel="2">
      <c r="C7248" s="179">
        <v>7224</v>
      </c>
      <c r="D7248" s="195">
        <f t="shared" ca="1" si="564"/>
        <v>0.84577224249366389</v>
      </c>
      <c r="E7248" s="195">
        <f t="shared" ca="1" si="560"/>
        <v>296.39687839215571</v>
      </c>
      <c r="F7248" s="195">
        <f t="shared" ca="1" si="561"/>
        <v>284.91955072614473</v>
      </c>
      <c r="G7248" s="195">
        <f t="shared" ca="1" si="562"/>
        <v>46.396878392155713</v>
      </c>
      <c r="H7248" s="195">
        <f t="shared" ca="1" si="563"/>
        <v>34.919550726144735</v>
      </c>
      <c r="O7248" s="154"/>
      <c r="P7248" s="154"/>
    </row>
    <row r="7249" spans="3:16" hidden="1" outlineLevel="2">
      <c r="C7249" s="179">
        <v>7225</v>
      </c>
      <c r="D7249" s="195">
        <f t="shared" ca="1" si="564"/>
        <v>-1.2621628615134584</v>
      </c>
      <c r="E7249" s="195">
        <f t="shared" ca="1" si="560"/>
        <v>186.52270016354936</v>
      </c>
      <c r="F7249" s="195">
        <f t="shared" ca="1" si="561"/>
        <v>203.55437830027347</v>
      </c>
      <c r="G7249" s="195">
        <f t="shared" ca="1" si="562"/>
        <v>0</v>
      </c>
      <c r="H7249" s="195">
        <f t="shared" ca="1" si="563"/>
        <v>0</v>
      </c>
      <c r="O7249" s="154"/>
      <c r="P7249" s="154"/>
    </row>
    <row r="7250" spans="3:16" hidden="1" outlineLevel="2">
      <c r="C7250" s="179">
        <v>7226</v>
      </c>
      <c r="D7250" s="195">
        <f t="shared" ca="1" si="564"/>
        <v>-1.2678041415425949</v>
      </c>
      <c r="E7250" s="195">
        <f t="shared" ca="1" si="560"/>
        <v>186.29165264979548</v>
      </c>
      <c r="F7250" s="195">
        <f t="shared" ca="1" si="561"/>
        <v>203.37127408631693</v>
      </c>
      <c r="G7250" s="195">
        <f t="shared" ca="1" si="562"/>
        <v>0</v>
      </c>
      <c r="H7250" s="195">
        <f t="shared" ca="1" si="563"/>
        <v>0</v>
      </c>
      <c r="O7250" s="154"/>
      <c r="P7250" s="154"/>
    </row>
    <row r="7251" spans="3:16" hidden="1" outlineLevel="2">
      <c r="C7251" s="179">
        <v>7227</v>
      </c>
      <c r="D7251" s="195">
        <f t="shared" ca="1" si="564"/>
        <v>-1.5671818014572763</v>
      </c>
      <c r="E7251" s="195">
        <f t="shared" ca="1" si="560"/>
        <v>174.4320908813315</v>
      </c>
      <c r="F7251" s="195">
        <f t="shared" ca="1" si="561"/>
        <v>193.88675794912791</v>
      </c>
      <c r="G7251" s="195">
        <f t="shared" ca="1" si="562"/>
        <v>0</v>
      </c>
      <c r="H7251" s="195">
        <f t="shared" ca="1" si="563"/>
        <v>0</v>
      </c>
      <c r="O7251" s="154"/>
      <c r="P7251" s="154"/>
    </row>
    <row r="7252" spans="3:16" hidden="1" outlineLevel="2">
      <c r="C7252" s="179">
        <v>7228</v>
      </c>
      <c r="D7252" s="195">
        <f t="shared" ca="1" si="564"/>
        <v>0.31383529186020226</v>
      </c>
      <c r="E7252" s="195">
        <f t="shared" ca="1" si="560"/>
        <v>263.70326324900719</v>
      </c>
      <c r="F7252" s="195">
        <f t="shared" ca="1" si="561"/>
        <v>261.73911806067593</v>
      </c>
      <c r="G7252" s="195">
        <f t="shared" ca="1" si="562"/>
        <v>13.703263249007193</v>
      </c>
      <c r="H7252" s="195">
        <f t="shared" ca="1" si="563"/>
        <v>11.739118060675935</v>
      </c>
      <c r="O7252" s="154"/>
      <c r="P7252" s="154"/>
    </row>
    <row r="7253" spans="3:16" hidden="1" outlineLevel="2">
      <c r="C7253" s="179">
        <v>7229</v>
      </c>
      <c r="D7253" s="195">
        <f t="shared" ca="1" si="564"/>
        <v>-0.34744540055296808</v>
      </c>
      <c r="E7253" s="195">
        <f t="shared" ca="1" si="560"/>
        <v>228.04220588058323</v>
      </c>
      <c r="F7253" s="195">
        <f t="shared" ca="1" si="561"/>
        <v>235.53412335801494</v>
      </c>
      <c r="G7253" s="195">
        <f t="shared" ca="1" si="562"/>
        <v>0</v>
      </c>
      <c r="H7253" s="195">
        <f t="shared" ca="1" si="563"/>
        <v>0</v>
      </c>
      <c r="O7253" s="154"/>
      <c r="P7253" s="154"/>
    </row>
    <row r="7254" spans="3:16" hidden="1" outlineLevel="2">
      <c r="C7254" s="179">
        <v>7230</v>
      </c>
      <c r="D7254" s="195">
        <f t="shared" ca="1" si="564"/>
        <v>0.58030789255432202</v>
      </c>
      <c r="E7254" s="195">
        <f t="shared" ca="1" si="560"/>
        <v>279.60354221228204</v>
      </c>
      <c r="F7254" s="195">
        <f t="shared" ca="1" si="561"/>
        <v>273.10545169790777</v>
      </c>
      <c r="G7254" s="195">
        <f t="shared" ca="1" si="562"/>
        <v>29.603542212282036</v>
      </c>
      <c r="H7254" s="195">
        <f t="shared" ca="1" si="563"/>
        <v>23.105451697907768</v>
      </c>
      <c r="O7254" s="154"/>
      <c r="P7254" s="154"/>
    </row>
    <row r="7255" spans="3:16" hidden="1" outlineLevel="2">
      <c r="C7255" s="179">
        <v>7231</v>
      </c>
      <c r="D7255" s="195">
        <f t="shared" ca="1" si="564"/>
        <v>-0.8042927295042287</v>
      </c>
      <c r="E7255" s="195">
        <f t="shared" ca="1" si="560"/>
        <v>206.26344269464315</v>
      </c>
      <c r="F7255" s="195">
        <f t="shared" ca="1" si="561"/>
        <v>218.97905260933504</v>
      </c>
      <c r="G7255" s="195">
        <f t="shared" ca="1" si="562"/>
        <v>0</v>
      </c>
      <c r="H7255" s="195">
        <f t="shared" ca="1" si="563"/>
        <v>0</v>
      </c>
      <c r="O7255" s="154"/>
      <c r="P7255" s="154"/>
    </row>
    <row r="7256" spans="3:16" hidden="1" outlineLevel="2">
      <c r="C7256" s="179">
        <v>7232</v>
      </c>
      <c r="D7256" s="195">
        <f t="shared" ca="1" si="564"/>
        <v>-0.81189315888815938</v>
      </c>
      <c r="E7256" s="195">
        <f t="shared" ca="1" si="560"/>
        <v>205.91928388712881</v>
      </c>
      <c r="F7256" s="195">
        <f t="shared" ca="1" si="561"/>
        <v>218.71370628335424</v>
      </c>
      <c r="G7256" s="195">
        <f t="shared" ca="1" si="562"/>
        <v>0</v>
      </c>
      <c r="H7256" s="195">
        <f t="shared" ca="1" si="563"/>
        <v>0</v>
      </c>
      <c r="O7256" s="154"/>
      <c r="P7256" s="154"/>
    </row>
    <row r="7257" spans="3:16" hidden="1" outlineLevel="2">
      <c r="C7257" s="179">
        <v>7233</v>
      </c>
      <c r="D7257" s="195">
        <f t="shared" ca="1" si="564"/>
        <v>1.1355669807725484</v>
      </c>
      <c r="E7257" s="195">
        <f t="shared" ref="E7257:E7320" ca="1" si="565">$H$9 * EXP(($H$17 - $H$18 - ($H$11^2)/2)*$H$14 + $H$11*SQRT($H$14)*D7257)</f>
        <v>315.88297481988388</v>
      </c>
      <c r="F7257" s="195">
        <f t="shared" ref="F7257:F7320" ca="1" si="566">$H$9 * EXP(($H$17 - $H$18 - ($H$12^2)/2)*$H$14 + $H$12*SQRT($H$14)*D7257)</f>
        <v>298.40066614023959</v>
      </c>
      <c r="G7257" s="195">
        <f t="shared" ref="G7257:G7320" ca="1" si="567">MAX(E7257-$H$16, 0)</f>
        <v>65.882974819883884</v>
      </c>
      <c r="H7257" s="195">
        <f t="shared" ref="H7257:H7320" ca="1" si="568">MAX(F7257-$H$16, 0)</f>
        <v>48.400666140239593</v>
      </c>
      <c r="O7257" s="154"/>
      <c r="P7257" s="154"/>
    </row>
    <row r="7258" spans="3:16" hidden="1" outlineLevel="2">
      <c r="C7258" s="179">
        <v>7234</v>
      </c>
      <c r="D7258" s="195">
        <f t="shared" ref="D7258:D7321" ca="1" si="569">_xlfn.NORM.S.INV(RAND())</f>
        <v>-0.84509752528688864</v>
      </c>
      <c r="E7258" s="195">
        <f t="shared" ca="1" si="565"/>
        <v>204.42246227025444</v>
      </c>
      <c r="F7258" s="195">
        <f t="shared" ca="1" si="566"/>
        <v>217.55824044060734</v>
      </c>
      <c r="G7258" s="195">
        <f t="shared" ca="1" si="567"/>
        <v>0</v>
      </c>
      <c r="H7258" s="195">
        <f t="shared" ca="1" si="568"/>
        <v>0</v>
      </c>
      <c r="O7258" s="154"/>
      <c r="P7258" s="154"/>
    </row>
    <row r="7259" spans="3:16" hidden="1" outlineLevel="2">
      <c r="C7259" s="179">
        <v>7235</v>
      </c>
      <c r="D7259" s="195">
        <f t="shared" ca="1" si="569"/>
        <v>-1.2163293813466816</v>
      </c>
      <c r="E7259" s="195">
        <f t="shared" ca="1" si="565"/>
        <v>188.41053579079167</v>
      </c>
      <c r="F7259" s="195">
        <f t="shared" ca="1" si="566"/>
        <v>205.04816161347131</v>
      </c>
      <c r="G7259" s="195">
        <f t="shared" ca="1" si="567"/>
        <v>0</v>
      </c>
      <c r="H7259" s="195">
        <f t="shared" ca="1" si="568"/>
        <v>0</v>
      </c>
      <c r="O7259" s="154"/>
      <c r="P7259" s="154"/>
    </row>
    <row r="7260" spans="3:16" hidden="1" outlineLevel="2">
      <c r="C7260" s="179">
        <v>7236</v>
      </c>
      <c r="D7260" s="195">
        <f t="shared" ca="1" si="569"/>
        <v>-1.6399224280728291</v>
      </c>
      <c r="E7260" s="195">
        <f t="shared" ca="1" si="565"/>
        <v>171.66643200207011</v>
      </c>
      <c r="F7260" s="195">
        <f t="shared" ca="1" si="566"/>
        <v>191.64987398854615</v>
      </c>
      <c r="G7260" s="195">
        <f t="shared" ca="1" si="567"/>
        <v>0</v>
      </c>
      <c r="H7260" s="195">
        <f t="shared" ca="1" si="568"/>
        <v>0</v>
      </c>
      <c r="O7260" s="154"/>
      <c r="P7260" s="154"/>
    </row>
    <row r="7261" spans="3:16" hidden="1" outlineLevel="2">
      <c r="C7261" s="179">
        <v>7237</v>
      </c>
      <c r="D7261" s="195">
        <f t="shared" ca="1" si="569"/>
        <v>0.67479788776498439</v>
      </c>
      <c r="E7261" s="195">
        <f t="shared" ca="1" si="565"/>
        <v>285.469049029502</v>
      </c>
      <c r="F7261" s="195">
        <f t="shared" ca="1" si="566"/>
        <v>277.25336022157825</v>
      </c>
      <c r="G7261" s="195">
        <f t="shared" ca="1" si="567"/>
        <v>35.469049029502003</v>
      </c>
      <c r="H7261" s="195">
        <f t="shared" ca="1" si="568"/>
        <v>27.253360221578248</v>
      </c>
      <c r="O7261" s="154"/>
      <c r="P7261" s="154"/>
    </row>
    <row r="7262" spans="3:16" hidden="1" outlineLevel="2">
      <c r="C7262" s="179">
        <v>7238</v>
      </c>
      <c r="D7262" s="195">
        <f t="shared" ca="1" si="569"/>
        <v>0.39813144621590574</v>
      </c>
      <c r="E7262" s="195">
        <f t="shared" ca="1" si="565"/>
        <v>268.63287103969287</v>
      </c>
      <c r="F7262" s="195">
        <f t="shared" ca="1" si="566"/>
        <v>265.28264229090433</v>
      </c>
      <c r="G7262" s="195">
        <f t="shared" ca="1" si="567"/>
        <v>18.632871039692873</v>
      </c>
      <c r="H7262" s="195">
        <f t="shared" ca="1" si="568"/>
        <v>15.282642290904334</v>
      </c>
      <c r="O7262" s="154"/>
      <c r="P7262" s="154"/>
    </row>
    <row r="7263" spans="3:16" hidden="1" outlineLevel="2">
      <c r="C7263" s="179">
        <v>7239</v>
      </c>
      <c r="D7263" s="195">
        <f t="shared" ca="1" si="569"/>
        <v>-0.90613484682342638</v>
      </c>
      <c r="E7263" s="195">
        <f t="shared" ca="1" si="565"/>
        <v>201.6992827318048</v>
      </c>
      <c r="F7263" s="195">
        <f t="shared" ca="1" si="566"/>
        <v>215.45012705060603</v>
      </c>
      <c r="G7263" s="195">
        <f t="shared" ca="1" si="567"/>
        <v>0</v>
      </c>
      <c r="H7263" s="195">
        <f t="shared" ca="1" si="568"/>
        <v>0</v>
      </c>
      <c r="O7263" s="154"/>
      <c r="P7263" s="154"/>
    </row>
    <row r="7264" spans="3:16" hidden="1" outlineLevel="2">
      <c r="C7264" s="179">
        <v>7240</v>
      </c>
      <c r="D7264" s="195">
        <f t="shared" ca="1" si="569"/>
        <v>1.097330680280765</v>
      </c>
      <c r="E7264" s="195">
        <f t="shared" ca="1" si="565"/>
        <v>313.24032174998223</v>
      </c>
      <c r="F7264" s="195">
        <f t="shared" ca="1" si="566"/>
        <v>296.58603891334656</v>
      </c>
      <c r="G7264" s="195">
        <f t="shared" ca="1" si="567"/>
        <v>63.240321749982229</v>
      </c>
      <c r="H7264" s="195">
        <f t="shared" ca="1" si="568"/>
        <v>46.586038913346556</v>
      </c>
      <c r="O7264" s="154"/>
      <c r="P7264" s="154"/>
    </row>
    <row r="7265" spans="3:16" hidden="1" outlineLevel="2">
      <c r="C7265" s="179">
        <v>7241</v>
      </c>
      <c r="D7265" s="195">
        <f t="shared" ca="1" si="569"/>
        <v>-1.0321932591749317</v>
      </c>
      <c r="E7265" s="195">
        <f t="shared" ca="1" si="565"/>
        <v>196.18947038822856</v>
      </c>
      <c r="F7265" s="195">
        <f t="shared" ca="1" si="566"/>
        <v>211.16074472213609</v>
      </c>
      <c r="G7265" s="195">
        <f t="shared" ca="1" si="567"/>
        <v>0</v>
      </c>
      <c r="H7265" s="195">
        <f t="shared" ca="1" si="568"/>
        <v>0</v>
      </c>
      <c r="O7265" s="154"/>
      <c r="P7265" s="154"/>
    </row>
    <row r="7266" spans="3:16" hidden="1" outlineLevel="2">
      <c r="C7266" s="179">
        <v>7242</v>
      </c>
      <c r="D7266" s="195">
        <f t="shared" ca="1" si="569"/>
        <v>-0.79951277613299199</v>
      </c>
      <c r="E7266" s="195">
        <f t="shared" ca="1" si="565"/>
        <v>206.48018069672773</v>
      </c>
      <c r="F7266" s="195">
        <f t="shared" ca="1" si="566"/>
        <v>219.14609529458403</v>
      </c>
      <c r="G7266" s="195">
        <f t="shared" ca="1" si="567"/>
        <v>0</v>
      </c>
      <c r="H7266" s="195">
        <f t="shared" ca="1" si="568"/>
        <v>0</v>
      </c>
      <c r="O7266" s="154"/>
      <c r="P7266" s="154"/>
    </row>
    <row r="7267" spans="3:16" hidden="1" outlineLevel="2">
      <c r="C7267" s="179">
        <v>7243</v>
      </c>
      <c r="D7267" s="195">
        <f t="shared" ca="1" si="569"/>
        <v>0.56683558246125798</v>
      </c>
      <c r="E7267" s="195">
        <f t="shared" ca="1" si="565"/>
        <v>278.77711769253204</v>
      </c>
      <c r="F7267" s="195">
        <f t="shared" ca="1" si="566"/>
        <v>272.51912257336443</v>
      </c>
      <c r="G7267" s="195">
        <f t="shared" ca="1" si="567"/>
        <v>28.777117692532045</v>
      </c>
      <c r="H7267" s="195">
        <f t="shared" ca="1" si="568"/>
        <v>22.519122573364427</v>
      </c>
      <c r="O7267" s="154"/>
      <c r="P7267" s="154"/>
    </row>
    <row r="7268" spans="3:16" hidden="1" outlineLevel="2">
      <c r="C7268" s="179">
        <v>7244</v>
      </c>
      <c r="D7268" s="195">
        <f t="shared" ca="1" si="569"/>
        <v>-0.29693084400399361</v>
      </c>
      <c r="E7268" s="195">
        <f t="shared" ca="1" si="565"/>
        <v>230.58730768356401</v>
      </c>
      <c r="F7268" s="195">
        <f t="shared" ca="1" si="566"/>
        <v>237.43983446585366</v>
      </c>
      <c r="G7268" s="195">
        <f t="shared" ca="1" si="567"/>
        <v>0</v>
      </c>
      <c r="H7268" s="195">
        <f t="shared" ca="1" si="568"/>
        <v>0</v>
      </c>
      <c r="O7268" s="154"/>
      <c r="P7268" s="154"/>
    </row>
    <row r="7269" spans="3:16" hidden="1" outlineLevel="2">
      <c r="C7269" s="179">
        <v>7245</v>
      </c>
      <c r="D7269" s="195">
        <f t="shared" ca="1" si="569"/>
        <v>4.6968893717592178E-2</v>
      </c>
      <c r="E7269" s="195">
        <f t="shared" ca="1" si="565"/>
        <v>248.6856710277184</v>
      </c>
      <c r="F7269" s="195">
        <f t="shared" ca="1" si="566"/>
        <v>250.83008008325311</v>
      </c>
      <c r="G7269" s="195">
        <f t="shared" ca="1" si="567"/>
        <v>0</v>
      </c>
      <c r="H7269" s="195">
        <f t="shared" ca="1" si="568"/>
        <v>0.83008008325310811</v>
      </c>
      <c r="O7269" s="154"/>
      <c r="P7269" s="154"/>
    </row>
    <row r="7270" spans="3:16" hidden="1" outlineLevel="2">
      <c r="C7270" s="179">
        <v>7246</v>
      </c>
      <c r="D7270" s="195">
        <f t="shared" ca="1" si="569"/>
        <v>0.5379423678811448</v>
      </c>
      <c r="E7270" s="195">
        <f t="shared" ca="1" si="565"/>
        <v>277.0129646000442</v>
      </c>
      <c r="F7270" s="195">
        <f t="shared" ca="1" si="566"/>
        <v>271.2659006660474</v>
      </c>
      <c r="G7270" s="195">
        <f t="shared" ca="1" si="567"/>
        <v>27.012964600044199</v>
      </c>
      <c r="H7270" s="195">
        <f t="shared" ca="1" si="568"/>
        <v>21.265900666047401</v>
      </c>
      <c r="O7270" s="154"/>
      <c r="P7270" s="154"/>
    </row>
    <row r="7271" spans="3:16" hidden="1" outlineLevel="2">
      <c r="C7271" s="179">
        <v>7247</v>
      </c>
      <c r="D7271" s="195">
        <f t="shared" ca="1" si="569"/>
        <v>-1.1876831558484311</v>
      </c>
      <c r="E7271" s="195">
        <f t="shared" ca="1" si="565"/>
        <v>189.60013620491827</v>
      </c>
      <c r="F7271" s="195">
        <f t="shared" ca="1" si="566"/>
        <v>205.98734766601441</v>
      </c>
      <c r="G7271" s="195">
        <f t="shared" ca="1" si="567"/>
        <v>0</v>
      </c>
      <c r="H7271" s="195">
        <f t="shared" ca="1" si="568"/>
        <v>0</v>
      </c>
      <c r="O7271" s="154"/>
      <c r="P7271" s="154"/>
    </row>
    <row r="7272" spans="3:16" hidden="1" outlineLevel="2">
      <c r="C7272" s="179">
        <v>7248</v>
      </c>
      <c r="D7272" s="195">
        <f t="shared" ca="1" si="569"/>
        <v>0.28155468897295571</v>
      </c>
      <c r="E7272" s="195">
        <f t="shared" ca="1" si="565"/>
        <v>261.83955043329962</v>
      </c>
      <c r="F7272" s="195">
        <f t="shared" ca="1" si="566"/>
        <v>260.39471913077051</v>
      </c>
      <c r="G7272" s="195">
        <f t="shared" ca="1" si="567"/>
        <v>11.839550433299621</v>
      </c>
      <c r="H7272" s="195">
        <f t="shared" ca="1" si="568"/>
        <v>10.394719130770511</v>
      </c>
      <c r="O7272" s="154"/>
      <c r="P7272" s="154"/>
    </row>
    <row r="7273" spans="3:16" hidden="1" outlineLevel="2">
      <c r="C7273" s="179">
        <v>7249</v>
      </c>
      <c r="D7273" s="195">
        <f t="shared" ca="1" si="569"/>
        <v>-0.29094383605635465</v>
      </c>
      <c r="E7273" s="195">
        <f t="shared" ca="1" si="565"/>
        <v>230.8908309430405</v>
      </c>
      <c r="F7273" s="195">
        <f t="shared" ca="1" si="566"/>
        <v>237.66671982151126</v>
      </c>
      <c r="G7273" s="195">
        <f t="shared" ca="1" si="567"/>
        <v>0</v>
      </c>
      <c r="H7273" s="195">
        <f t="shared" ca="1" si="568"/>
        <v>0</v>
      </c>
      <c r="O7273" s="154"/>
      <c r="P7273" s="154"/>
    </row>
    <row r="7274" spans="3:16" hidden="1" outlineLevel="2">
      <c r="C7274" s="179">
        <v>7250</v>
      </c>
      <c r="D7274" s="195">
        <f t="shared" ca="1" si="569"/>
        <v>-0.45053118994956998</v>
      </c>
      <c r="E7274" s="195">
        <f t="shared" ca="1" si="565"/>
        <v>222.93520308584155</v>
      </c>
      <c r="F7274" s="195">
        <f t="shared" ca="1" si="566"/>
        <v>231.69243460394486</v>
      </c>
      <c r="G7274" s="195">
        <f t="shared" ca="1" si="567"/>
        <v>0</v>
      </c>
      <c r="H7274" s="195">
        <f t="shared" ca="1" si="568"/>
        <v>0</v>
      </c>
      <c r="O7274" s="154"/>
      <c r="P7274" s="154"/>
    </row>
    <row r="7275" spans="3:16" hidden="1" outlineLevel="2">
      <c r="C7275" s="179">
        <v>7251</v>
      </c>
      <c r="D7275" s="195">
        <f t="shared" ca="1" si="569"/>
        <v>1.147123512932132</v>
      </c>
      <c r="E7275" s="195">
        <f t="shared" ca="1" si="565"/>
        <v>316.68606868194507</v>
      </c>
      <c r="F7275" s="195">
        <f t="shared" ca="1" si="566"/>
        <v>298.95130055181562</v>
      </c>
      <c r="G7275" s="195">
        <f t="shared" ca="1" si="567"/>
        <v>66.686068681945073</v>
      </c>
      <c r="H7275" s="195">
        <f t="shared" ca="1" si="568"/>
        <v>48.951300551815621</v>
      </c>
      <c r="O7275" s="154"/>
      <c r="P7275" s="154"/>
    </row>
    <row r="7276" spans="3:16" hidden="1" outlineLevel="2">
      <c r="C7276" s="179">
        <v>7252</v>
      </c>
      <c r="D7276" s="195">
        <f t="shared" ca="1" si="569"/>
        <v>-2.4392064155468538</v>
      </c>
      <c r="E7276" s="195">
        <f t="shared" ca="1" si="565"/>
        <v>144.01795987997258</v>
      </c>
      <c r="F7276" s="195">
        <f t="shared" ca="1" si="566"/>
        <v>168.70680642294263</v>
      </c>
      <c r="G7276" s="195">
        <f t="shared" ca="1" si="567"/>
        <v>0</v>
      </c>
      <c r="H7276" s="195">
        <f t="shared" ca="1" si="568"/>
        <v>0</v>
      </c>
      <c r="O7276" s="154"/>
      <c r="P7276" s="154"/>
    </row>
    <row r="7277" spans="3:16" hidden="1" outlineLevel="2">
      <c r="C7277" s="179">
        <v>7253</v>
      </c>
      <c r="D7277" s="195">
        <f t="shared" ca="1" si="569"/>
        <v>-0.93145040571215765</v>
      </c>
      <c r="E7277" s="195">
        <f t="shared" ca="1" si="565"/>
        <v>200.58050019138199</v>
      </c>
      <c r="F7277" s="195">
        <f t="shared" ca="1" si="566"/>
        <v>214.58178016396073</v>
      </c>
      <c r="G7277" s="195">
        <f t="shared" ca="1" si="567"/>
        <v>0</v>
      </c>
      <c r="H7277" s="195">
        <f t="shared" ca="1" si="568"/>
        <v>0</v>
      </c>
      <c r="O7277" s="154"/>
      <c r="P7277" s="154"/>
    </row>
    <row r="7278" spans="3:16" hidden="1" outlineLevel="2">
      <c r="C7278" s="179">
        <v>7254</v>
      </c>
      <c r="D7278" s="195">
        <f t="shared" ca="1" si="569"/>
        <v>-2.5019019873929862</v>
      </c>
      <c r="E7278" s="195">
        <f t="shared" ca="1" si="565"/>
        <v>142.04768519146222</v>
      </c>
      <c r="F7278" s="195">
        <f t="shared" ca="1" si="566"/>
        <v>167.02786677502783</v>
      </c>
      <c r="G7278" s="195">
        <f t="shared" ca="1" si="567"/>
        <v>0</v>
      </c>
      <c r="H7278" s="195">
        <f t="shared" ca="1" si="568"/>
        <v>0</v>
      </c>
      <c r="O7278" s="154"/>
      <c r="P7278" s="154"/>
    </row>
    <row r="7279" spans="3:16" hidden="1" outlineLevel="2">
      <c r="C7279" s="179">
        <v>7255</v>
      </c>
      <c r="D7279" s="195">
        <f t="shared" ca="1" si="569"/>
        <v>0.6966525846690228</v>
      </c>
      <c r="E7279" s="195">
        <f t="shared" ca="1" si="565"/>
        <v>286.84311632814871</v>
      </c>
      <c r="F7279" s="195">
        <f t="shared" ca="1" si="566"/>
        <v>278.22167047656461</v>
      </c>
      <c r="G7279" s="195">
        <f t="shared" ca="1" si="567"/>
        <v>36.84311632814871</v>
      </c>
      <c r="H7279" s="195">
        <f t="shared" ca="1" si="568"/>
        <v>28.221670476564611</v>
      </c>
      <c r="O7279" s="154"/>
      <c r="P7279" s="154"/>
    </row>
    <row r="7280" spans="3:16" hidden="1" outlineLevel="2">
      <c r="C7280" s="179">
        <v>7256</v>
      </c>
      <c r="D7280" s="195">
        <f t="shared" ca="1" si="569"/>
        <v>-0.6240229212904651</v>
      </c>
      <c r="E7280" s="195">
        <f t="shared" ca="1" si="565"/>
        <v>214.5970974840869</v>
      </c>
      <c r="F7280" s="195">
        <f t="shared" ca="1" si="566"/>
        <v>225.36787613049606</v>
      </c>
      <c r="G7280" s="195">
        <f t="shared" ca="1" si="567"/>
        <v>0</v>
      </c>
      <c r="H7280" s="195">
        <f t="shared" ca="1" si="568"/>
        <v>0</v>
      </c>
      <c r="O7280" s="154"/>
      <c r="P7280" s="154"/>
    </row>
    <row r="7281" spans="3:16" hidden="1" outlineLevel="2">
      <c r="C7281" s="179">
        <v>7257</v>
      </c>
      <c r="D7281" s="195">
        <f t="shared" ca="1" si="569"/>
        <v>-0.28255110335088091</v>
      </c>
      <c r="E7281" s="195">
        <f t="shared" ca="1" si="565"/>
        <v>231.31698991053514</v>
      </c>
      <c r="F7281" s="195">
        <f t="shared" ca="1" si="566"/>
        <v>237.98513822924355</v>
      </c>
      <c r="G7281" s="195">
        <f t="shared" ca="1" si="567"/>
        <v>0</v>
      </c>
      <c r="H7281" s="195">
        <f t="shared" ca="1" si="568"/>
        <v>0</v>
      </c>
      <c r="O7281" s="154"/>
      <c r="P7281" s="154"/>
    </row>
    <row r="7282" spans="3:16" hidden="1" outlineLevel="2">
      <c r="C7282" s="179">
        <v>7258</v>
      </c>
      <c r="D7282" s="195">
        <f t="shared" ca="1" si="569"/>
        <v>1.040959925626461</v>
      </c>
      <c r="E7282" s="195">
        <f t="shared" ca="1" si="565"/>
        <v>309.38459836646189</v>
      </c>
      <c r="F7282" s="195">
        <f t="shared" ca="1" si="566"/>
        <v>293.93088979864541</v>
      </c>
      <c r="G7282" s="195">
        <f t="shared" ca="1" si="567"/>
        <v>59.384598366461887</v>
      </c>
      <c r="H7282" s="195">
        <f t="shared" ca="1" si="568"/>
        <v>43.93088979864541</v>
      </c>
      <c r="O7282" s="154"/>
      <c r="P7282" s="154"/>
    </row>
    <row r="7283" spans="3:16" hidden="1" outlineLevel="2">
      <c r="C7283" s="179">
        <v>7259</v>
      </c>
      <c r="D7283" s="195">
        <f t="shared" ca="1" si="569"/>
        <v>0.71663923488201808</v>
      </c>
      <c r="E7283" s="195">
        <f t="shared" ca="1" si="565"/>
        <v>288.10552345589991</v>
      </c>
      <c r="F7283" s="195">
        <f t="shared" ca="1" si="566"/>
        <v>279.11017397882478</v>
      </c>
      <c r="G7283" s="195">
        <f t="shared" ca="1" si="567"/>
        <v>38.105523455899913</v>
      </c>
      <c r="H7283" s="195">
        <f t="shared" ca="1" si="568"/>
        <v>29.110173978824776</v>
      </c>
      <c r="O7283" s="154"/>
      <c r="P7283" s="154"/>
    </row>
    <row r="7284" spans="3:16" hidden="1" outlineLevel="2">
      <c r="C7284" s="179">
        <v>7260</v>
      </c>
      <c r="D7284" s="195">
        <f t="shared" ca="1" si="569"/>
        <v>-1.1161436383453402</v>
      </c>
      <c r="E7284" s="195">
        <f t="shared" ca="1" si="565"/>
        <v>192.60388347133804</v>
      </c>
      <c r="F7284" s="195">
        <f t="shared" ca="1" si="566"/>
        <v>208.35164854901601</v>
      </c>
      <c r="G7284" s="195">
        <f t="shared" ca="1" si="567"/>
        <v>0</v>
      </c>
      <c r="H7284" s="195">
        <f t="shared" ca="1" si="568"/>
        <v>0</v>
      </c>
      <c r="O7284" s="154"/>
      <c r="P7284" s="154"/>
    </row>
    <row r="7285" spans="3:16" hidden="1" outlineLevel="2">
      <c r="C7285" s="179">
        <v>7261</v>
      </c>
      <c r="D7285" s="195">
        <f t="shared" ca="1" si="569"/>
        <v>0.11838501961554811</v>
      </c>
      <c r="E7285" s="195">
        <f t="shared" ca="1" si="565"/>
        <v>252.61863424013879</v>
      </c>
      <c r="F7285" s="195">
        <f t="shared" ca="1" si="566"/>
        <v>253.70408703161385</v>
      </c>
      <c r="G7285" s="195">
        <f t="shared" ca="1" si="567"/>
        <v>2.618634240138789</v>
      </c>
      <c r="H7285" s="195">
        <f t="shared" ca="1" si="568"/>
        <v>3.7040870316138523</v>
      </c>
      <c r="O7285" s="154"/>
      <c r="P7285" s="154"/>
    </row>
    <row r="7286" spans="3:16" hidden="1" outlineLevel="2">
      <c r="C7286" s="179">
        <v>7262</v>
      </c>
      <c r="D7286" s="195">
        <f t="shared" ca="1" si="569"/>
        <v>-8.0517179833889715E-2</v>
      </c>
      <c r="E7286" s="195">
        <f t="shared" ca="1" si="565"/>
        <v>241.81646835474129</v>
      </c>
      <c r="F7286" s="195">
        <f t="shared" ca="1" si="566"/>
        <v>245.78033745289738</v>
      </c>
      <c r="G7286" s="195">
        <f t="shared" ca="1" si="567"/>
        <v>0</v>
      </c>
      <c r="H7286" s="195">
        <f t="shared" ca="1" si="568"/>
        <v>0</v>
      </c>
      <c r="O7286" s="154"/>
      <c r="P7286" s="154"/>
    </row>
    <row r="7287" spans="3:16" hidden="1" outlineLevel="2">
      <c r="C7287" s="179">
        <v>7263</v>
      </c>
      <c r="D7287" s="195">
        <f t="shared" ca="1" si="569"/>
        <v>-0.30048515539154008</v>
      </c>
      <c r="E7287" s="195">
        <f t="shared" ca="1" si="565"/>
        <v>230.4073035936938</v>
      </c>
      <c r="F7287" s="195">
        <f t="shared" ca="1" si="566"/>
        <v>237.30524174510376</v>
      </c>
      <c r="G7287" s="195">
        <f t="shared" ca="1" si="567"/>
        <v>0</v>
      </c>
      <c r="H7287" s="195">
        <f t="shared" ca="1" si="568"/>
        <v>0</v>
      </c>
      <c r="O7287" s="154"/>
      <c r="P7287" s="154"/>
    </row>
    <row r="7288" spans="3:16" hidden="1" outlineLevel="2">
      <c r="C7288" s="179">
        <v>7264</v>
      </c>
      <c r="D7288" s="195">
        <f t="shared" ca="1" si="569"/>
        <v>-0.84653259438734452</v>
      </c>
      <c r="E7288" s="195">
        <f t="shared" ca="1" si="565"/>
        <v>204.35801655754256</v>
      </c>
      <c r="F7288" s="195">
        <f t="shared" ca="1" si="566"/>
        <v>217.50843987475898</v>
      </c>
      <c r="G7288" s="195">
        <f t="shared" ca="1" si="567"/>
        <v>0</v>
      </c>
      <c r="H7288" s="195">
        <f t="shared" ca="1" si="568"/>
        <v>0</v>
      </c>
      <c r="O7288" s="154"/>
      <c r="P7288" s="154"/>
    </row>
    <row r="7289" spans="3:16" hidden="1" outlineLevel="2">
      <c r="C7289" s="179">
        <v>7265</v>
      </c>
      <c r="D7289" s="195">
        <f t="shared" ca="1" si="569"/>
        <v>2.8901777618302565E-2</v>
      </c>
      <c r="E7289" s="195">
        <f t="shared" ca="1" si="565"/>
        <v>247.70043800996561</v>
      </c>
      <c r="F7289" s="195">
        <f t="shared" ca="1" si="566"/>
        <v>250.10817786274606</v>
      </c>
      <c r="G7289" s="195">
        <f t="shared" ca="1" si="567"/>
        <v>0</v>
      </c>
      <c r="H7289" s="195">
        <f t="shared" ca="1" si="568"/>
        <v>0.10817786274606078</v>
      </c>
      <c r="O7289" s="154"/>
      <c r="P7289" s="154"/>
    </row>
    <row r="7290" spans="3:16" hidden="1" outlineLevel="2">
      <c r="C7290" s="179">
        <v>7266</v>
      </c>
      <c r="D7290" s="195">
        <f t="shared" ca="1" si="569"/>
        <v>0.12093272073133218</v>
      </c>
      <c r="E7290" s="195">
        <f t="shared" ca="1" si="565"/>
        <v>252.76008213458067</v>
      </c>
      <c r="F7290" s="195">
        <f t="shared" ca="1" si="566"/>
        <v>253.80722055052149</v>
      </c>
      <c r="G7290" s="195">
        <f t="shared" ca="1" si="567"/>
        <v>2.7600821345806708</v>
      </c>
      <c r="H7290" s="195">
        <f t="shared" ca="1" si="568"/>
        <v>3.8072205505214924</v>
      </c>
      <c r="O7290" s="154"/>
      <c r="P7290" s="154"/>
    </row>
    <row r="7291" spans="3:16" hidden="1" outlineLevel="2">
      <c r="C7291" s="179">
        <v>7267</v>
      </c>
      <c r="D7291" s="195">
        <f t="shared" ca="1" si="569"/>
        <v>1.3896829181968322</v>
      </c>
      <c r="E7291" s="195">
        <f t="shared" ca="1" si="565"/>
        <v>334.02140253383436</v>
      </c>
      <c r="F7291" s="195">
        <f t="shared" ca="1" si="566"/>
        <v>310.74591609299875</v>
      </c>
      <c r="G7291" s="195">
        <f t="shared" ca="1" si="567"/>
        <v>84.021402533834362</v>
      </c>
      <c r="H7291" s="195">
        <f t="shared" ca="1" si="568"/>
        <v>60.745916092998755</v>
      </c>
      <c r="O7291" s="154"/>
      <c r="P7291" s="154"/>
    </row>
    <row r="7292" spans="3:16" hidden="1" outlineLevel="2">
      <c r="C7292" s="179">
        <v>7268</v>
      </c>
      <c r="D7292" s="195">
        <f t="shared" ca="1" si="569"/>
        <v>0.89239825875363554</v>
      </c>
      <c r="E7292" s="195">
        <f t="shared" ca="1" si="565"/>
        <v>299.44891305617318</v>
      </c>
      <c r="F7292" s="195">
        <f t="shared" ca="1" si="566"/>
        <v>287.04672156359925</v>
      </c>
      <c r="G7292" s="195">
        <f t="shared" ca="1" si="567"/>
        <v>49.448913056173183</v>
      </c>
      <c r="H7292" s="195">
        <f t="shared" ca="1" si="568"/>
        <v>37.046721563599249</v>
      </c>
      <c r="O7292" s="154"/>
      <c r="P7292" s="154"/>
    </row>
    <row r="7293" spans="3:16" hidden="1" outlineLevel="2">
      <c r="C7293" s="179">
        <v>7269</v>
      </c>
      <c r="D7293" s="195">
        <f t="shared" ca="1" si="569"/>
        <v>-1.410874446924143</v>
      </c>
      <c r="E7293" s="195">
        <f t="shared" ca="1" si="565"/>
        <v>180.52669831825375</v>
      </c>
      <c r="F7293" s="195">
        <f t="shared" ca="1" si="566"/>
        <v>198.78216813893226</v>
      </c>
      <c r="G7293" s="195">
        <f t="shared" ca="1" si="567"/>
        <v>0</v>
      </c>
      <c r="H7293" s="195">
        <f t="shared" ca="1" si="568"/>
        <v>0</v>
      </c>
      <c r="O7293" s="154"/>
      <c r="P7293" s="154"/>
    </row>
    <row r="7294" spans="3:16" hidden="1" outlineLevel="2">
      <c r="C7294" s="179">
        <v>7270</v>
      </c>
      <c r="D7294" s="195">
        <f t="shared" ca="1" si="569"/>
        <v>0.83215588426987774</v>
      </c>
      <c r="E7294" s="195">
        <f t="shared" ca="1" si="565"/>
        <v>295.51146481104814</v>
      </c>
      <c r="F7294" s="195">
        <f t="shared" ca="1" si="566"/>
        <v>284.30132473652952</v>
      </c>
      <c r="G7294" s="195">
        <f t="shared" ca="1" si="567"/>
        <v>45.511464811048143</v>
      </c>
      <c r="H7294" s="195">
        <f t="shared" ca="1" si="568"/>
        <v>34.301324736529523</v>
      </c>
      <c r="O7294" s="154"/>
      <c r="P7294" s="154"/>
    </row>
    <row r="7295" spans="3:16" hidden="1" outlineLevel="2">
      <c r="C7295" s="179">
        <v>7271</v>
      </c>
      <c r="D7295" s="195">
        <f t="shared" ca="1" si="569"/>
        <v>-0.7583445152010394</v>
      </c>
      <c r="E7295" s="195">
        <f t="shared" ca="1" si="565"/>
        <v>208.35633091031403</v>
      </c>
      <c r="F7295" s="195">
        <f t="shared" ca="1" si="566"/>
        <v>220.59006733658643</v>
      </c>
      <c r="G7295" s="195">
        <f t="shared" ca="1" si="567"/>
        <v>0</v>
      </c>
      <c r="H7295" s="195">
        <f t="shared" ca="1" si="568"/>
        <v>0</v>
      </c>
      <c r="O7295" s="154"/>
      <c r="P7295" s="154"/>
    </row>
    <row r="7296" spans="3:16" hidden="1" outlineLevel="2">
      <c r="C7296" s="179">
        <v>7272</v>
      </c>
      <c r="D7296" s="195">
        <f t="shared" ca="1" si="569"/>
        <v>-1.3540784345355081</v>
      </c>
      <c r="E7296" s="195">
        <f t="shared" ca="1" si="565"/>
        <v>182.7936013655378</v>
      </c>
      <c r="F7296" s="195">
        <f t="shared" ca="1" si="566"/>
        <v>200.5914234659196</v>
      </c>
      <c r="G7296" s="195">
        <f t="shared" ca="1" si="567"/>
        <v>0</v>
      </c>
      <c r="H7296" s="195">
        <f t="shared" ca="1" si="568"/>
        <v>0</v>
      </c>
      <c r="O7296" s="154"/>
      <c r="P7296" s="154"/>
    </row>
    <row r="7297" spans="3:16" hidden="1" outlineLevel="2">
      <c r="C7297" s="179">
        <v>7273</v>
      </c>
      <c r="D7297" s="195">
        <f t="shared" ca="1" si="569"/>
        <v>1.5971094497328246</v>
      </c>
      <c r="E7297" s="195">
        <f t="shared" ca="1" si="565"/>
        <v>349.59660534106956</v>
      </c>
      <c r="F7297" s="195">
        <f t="shared" ca="1" si="566"/>
        <v>321.20059361048112</v>
      </c>
      <c r="G7297" s="195">
        <f t="shared" ca="1" si="567"/>
        <v>99.596605341069562</v>
      </c>
      <c r="H7297" s="195">
        <f t="shared" ca="1" si="568"/>
        <v>71.200593610481121</v>
      </c>
      <c r="O7297" s="154"/>
      <c r="P7297" s="154"/>
    </row>
    <row r="7298" spans="3:16" hidden="1" outlineLevel="2">
      <c r="C7298" s="179">
        <v>7274</v>
      </c>
      <c r="D7298" s="195">
        <f t="shared" ca="1" si="569"/>
        <v>-1.5840511288575427</v>
      </c>
      <c r="E7298" s="195">
        <f t="shared" ca="1" si="565"/>
        <v>173.78676270987296</v>
      </c>
      <c r="F7298" s="195">
        <f t="shared" ca="1" si="566"/>
        <v>193.36568645569673</v>
      </c>
      <c r="G7298" s="195">
        <f t="shared" ca="1" si="567"/>
        <v>0</v>
      </c>
      <c r="H7298" s="195">
        <f t="shared" ca="1" si="568"/>
        <v>0</v>
      </c>
      <c r="O7298" s="154"/>
      <c r="P7298" s="154"/>
    </row>
    <row r="7299" spans="3:16" hidden="1" outlineLevel="2">
      <c r="C7299" s="179">
        <v>7275</v>
      </c>
      <c r="D7299" s="195">
        <f t="shared" ca="1" si="569"/>
        <v>0.91704394591923677</v>
      </c>
      <c r="E7299" s="195">
        <f t="shared" ca="1" si="565"/>
        <v>301.07484039637882</v>
      </c>
      <c r="F7299" s="195">
        <f t="shared" ca="1" si="566"/>
        <v>288.17751476863651</v>
      </c>
      <c r="G7299" s="195">
        <f t="shared" ca="1" si="567"/>
        <v>51.074840396378818</v>
      </c>
      <c r="H7299" s="195">
        <f t="shared" ca="1" si="568"/>
        <v>38.177514768636513</v>
      </c>
      <c r="O7299" s="154"/>
      <c r="P7299" s="154"/>
    </row>
    <row r="7300" spans="3:16" hidden="1" outlineLevel="2">
      <c r="C7300" s="179">
        <v>7276</v>
      </c>
      <c r="D7300" s="195">
        <f t="shared" ca="1" si="569"/>
        <v>3.9008696900033606E-2</v>
      </c>
      <c r="E7300" s="195">
        <f t="shared" ca="1" si="565"/>
        <v>248.25110486591257</v>
      </c>
      <c r="F7300" s="195">
        <f t="shared" ca="1" si="566"/>
        <v>250.51176051250923</v>
      </c>
      <c r="G7300" s="195">
        <f t="shared" ca="1" si="567"/>
        <v>0</v>
      </c>
      <c r="H7300" s="195">
        <f t="shared" ca="1" si="568"/>
        <v>0.51176051250922683</v>
      </c>
      <c r="O7300" s="154"/>
      <c r="P7300" s="154"/>
    </row>
    <row r="7301" spans="3:16" hidden="1" outlineLevel="2">
      <c r="C7301" s="179">
        <v>7277</v>
      </c>
      <c r="D7301" s="195">
        <f t="shared" ca="1" si="569"/>
        <v>0.12414516471662458</v>
      </c>
      <c r="E7301" s="195">
        <f t="shared" ca="1" si="565"/>
        <v>252.93854932928963</v>
      </c>
      <c r="F7301" s="195">
        <f t="shared" ca="1" si="566"/>
        <v>253.9373232959835</v>
      </c>
      <c r="G7301" s="195">
        <f t="shared" ca="1" si="567"/>
        <v>2.9385493292896285</v>
      </c>
      <c r="H7301" s="195">
        <f t="shared" ca="1" si="568"/>
        <v>3.9373232959835036</v>
      </c>
      <c r="O7301" s="154"/>
      <c r="P7301" s="154"/>
    </row>
    <row r="7302" spans="3:16" hidden="1" outlineLevel="2">
      <c r="C7302" s="179">
        <v>7278</v>
      </c>
      <c r="D7302" s="195">
        <f t="shared" ca="1" si="569"/>
        <v>-0.30766015076447351</v>
      </c>
      <c r="E7302" s="195">
        <f t="shared" ca="1" si="565"/>
        <v>230.04436207108535</v>
      </c>
      <c r="F7302" s="195">
        <f t="shared" ca="1" si="566"/>
        <v>237.03377535422234</v>
      </c>
      <c r="G7302" s="195">
        <f t="shared" ca="1" si="567"/>
        <v>0</v>
      </c>
      <c r="H7302" s="195">
        <f t="shared" ca="1" si="568"/>
        <v>0</v>
      </c>
      <c r="O7302" s="154"/>
      <c r="P7302" s="154"/>
    </row>
    <row r="7303" spans="3:16" hidden="1" outlineLevel="2">
      <c r="C7303" s="179">
        <v>7279</v>
      </c>
      <c r="D7303" s="195">
        <f t="shared" ca="1" si="569"/>
        <v>0.26323223718225536</v>
      </c>
      <c r="E7303" s="195">
        <f t="shared" ca="1" si="565"/>
        <v>260.78757397718221</v>
      </c>
      <c r="F7303" s="195">
        <f t="shared" ca="1" si="566"/>
        <v>259.63471343900574</v>
      </c>
      <c r="G7303" s="195">
        <f t="shared" ca="1" si="567"/>
        <v>10.787573977182205</v>
      </c>
      <c r="H7303" s="195">
        <f t="shared" ca="1" si="568"/>
        <v>9.6347134390057363</v>
      </c>
      <c r="O7303" s="154"/>
      <c r="P7303" s="154"/>
    </row>
    <row r="7304" spans="3:16" hidden="1" outlineLevel="2">
      <c r="C7304" s="179">
        <v>7280</v>
      </c>
      <c r="D7304" s="195">
        <f t="shared" ca="1" si="569"/>
        <v>0.1464197158105881</v>
      </c>
      <c r="E7304" s="195">
        <f t="shared" ca="1" si="565"/>
        <v>254.17948200217458</v>
      </c>
      <c r="F7304" s="195">
        <f t="shared" ca="1" si="566"/>
        <v>254.84127031238651</v>
      </c>
      <c r="G7304" s="195">
        <f t="shared" ca="1" si="567"/>
        <v>4.1794820021745807</v>
      </c>
      <c r="H7304" s="195">
        <f t="shared" ca="1" si="568"/>
        <v>4.8412703123865128</v>
      </c>
      <c r="O7304" s="154"/>
      <c r="P7304" s="154"/>
    </row>
    <row r="7305" spans="3:16" hidden="1" outlineLevel="2">
      <c r="C7305" s="179">
        <v>7281</v>
      </c>
      <c r="D7305" s="195">
        <f t="shared" ca="1" si="569"/>
        <v>-0.18529517864413611</v>
      </c>
      <c r="E7305" s="195">
        <f t="shared" ca="1" si="565"/>
        <v>236.3131123748044</v>
      </c>
      <c r="F7305" s="195">
        <f t="shared" ca="1" si="566"/>
        <v>241.70626903467846</v>
      </c>
      <c r="G7305" s="195">
        <f t="shared" ca="1" si="567"/>
        <v>0</v>
      </c>
      <c r="H7305" s="195">
        <f t="shared" ca="1" si="568"/>
        <v>0</v>
      </c>
      <c r="O7305" s="154"/>
      <c r="P7305" s="154"/>
    </row>
    <row r="7306" spans="3:16" hidden="1" outlineLevel="2">
      <c r="C7306" s="179">
        <v>7282</v>
      </c>
      <c r="D7306" s="195">
        <f t="shared" ca="1" si="569"/>
        <v>0.78846151566407419</v>
      </c>
      <c r="E7306" s="195">
        <f t="shared" ca="1" si="565"/>
        <v>292.68802943212887</v>
      </c>
      <c r="F7306" s="195">
        <f t="shared" ca="1" si="566"/>
        <v>282.32650593594826</v>
      </c>
      <c r="G7306" s="195">
        <f t="shared" ca="1" si="567"/>
        <v>42.688029432128872</v>
      </c>
      <c r="H7306" s="195">
        <f t="shared" ca="1" si="568"/>
        <v>32.326505935948262</v>
      </c>
      <c r="O7306" s="154"/>
      <c r="P7306" s="154"/>
    </row>
    <row r="7307" spans="3:16" hidden="1" outlineLevel="2">
      <c r="C7307" s="179">
        <v>7283</v>
      </c>
      <c r="D7307" s="195">
        <f t="shared" ca="1" si="569"/>
        <v>-0.6735781050321713</v>
      </c>
      <c r="E7307" s="195">
        <f t="shared" ca="1" si="565"/>
        <v>212.27322743783949</v>
      </c>
      <c r="F7307" s="195">
        <f t="shared" ca="1" si="566"/>
        <v>223.5932730470571</v>
      </c>
      <c r="G7307" s="195">
        <f t="shared" ca="1" si="567"/>
        <v>0</v>
      </c>
      <c r="H7307" s="195">
        <f t="shared" ca="1" si="568"/>
        <v>0</v>
      </c>
      <c r="O7307" s="154"/>
      <c r="P7307" s="154"/>
    </row>
    <row r="7308" spans="3:16" hidden="1" outlineLevel="2">
      <c r="C7308" s="179">
        <v>7284</v>
      </c>
      <c r="D7308" s="195">
        <f t="shared" ca="1" si="569"/>
        <v>-0.82369673637968155</v>
      </c>
      <c r="E7308" s="195">
        <f t="shared" ca="1" si="565"/>
        <v>205.38593829663699</v>
      </c>
      <c r="F7308" s="195">
        <f t="shared" ca="1" si="566"/>
        <v>218.30225684859221</v>
      </c>
      <c r="G7308" s="195">
        <f t="shared" ca="1" si="567"/>
        <v>0</v>
      </c>
      <c r="H7308" s="195">
        <f t="shared" ca="1" si="568"/>
        <v>0</v>
      </c>
      <c r="O7308" s="154"/>
      <c r="P7308" s="154"/>
    </row>
    <row r="7309" spans="3:16" hidden="1" outlineLevel="2">
      <c r="C7309" s="179">
        <v>7285</v>
      </c>
      <c r="D7309" s="195">
        <f t="shared" ca="1" si="569"/>
        <v>-0.46523934827328084</v>
      </c>
      <c r="E7309" s="195">
        <f t="shared" ca="1" si="565"/>
        <v>222.21592559420512</v>
      </c>
      <c r="F7309" s="195">
        <f t="shared" ca="1" si="566"/>
        <v>231.14943891499419</v>
      </c>
      <c r="G7309" s="195">
        <f t="shared" ca="1" si="567"/>
        <v>0</v>
      </c>
      <c r="H7309" s="195">
        <f t="shared" ca="1" si="568"/>
        <v>0</v>
      </c>
      <c r="O7309" s="154"/>
      <c r="P7309" s="154"/>
    </row>
    <row r="7310" spans="3:16" hidden="1" outlineLevel="2">
      <c r="C7310" s="179">
        <v>7286</v>
      </c>
      <c r="D7310" s="195">
        <f t="shared" ca="1" si="569"/>
        <v>0.15608312302225913</v>
      </c>
      <c r="E7310" s="195">
        <f t="shared" ca="1" si="565"/>
        <v>254.7197297549238</v>
      </c>
      <c r="F7310" s="195">
        <f t="shared" ca="1" si="566"/>
        <v>255.23443134982094</v>
      </c>
      <c r="G7310" s="195">
        <f t="shared" ca="1" si="567"/>
        <v>4.7197297549238044</v>
      </c>
      <c r="H7310" s="195">
        <f t="shared" ca="1" si="568"/>
        <v>5.2344313498209374</v>
      </c>
      <c r="O7310" s="154"/>
      <c r="P7310" s="154"/>
    </row>
    <row r="7311" spans="3:16" hidden="1" outlineLevel="2">
      <c r="C7311" s="179">
        <v>7287</v>
      </c>
      <c r="D7311" s="195">
        <f t="shared" ca="1" si="569"/>
        <v>-6.5854915995147006E-2</v>
      </c>
      <c r="E7311" s="195">
        <f t="shared" ca="1" si="565"/>
        <v>242.59674338116452</v>
      </c>
      <c r="F7311" s="195">
        <f t="shared" ca="1" si="566"/>
        <v>246.35589906150096</v>
      </c>
      <c r="G7311" s="195">
        <f t="shared" ca="1" si="567"/>
        <v>0</v>
      </c>
      <c r="H7311" s="195">
        <f t="shared" ca="1" si="568"/>
        <v>0</v>
      </c>
      <c r="O7311" s="154"/>
      <c r="P7311" s="154"/>
    </row>
    <row r="7312" spans="3:16" hidden="1" outlineLevel="2">
      <c r="C7312" s="179">
        <v>7288</v>
      </c>
      <c r="D7312" s="195">
        <f t="shared" ca="1" si="569"/>
        <v>0.84834102359097396</v>
      </c>
      <c r="E7312" s="195">
        <f t="shared" ca="1" si="565"/>
        <v>296.5642124546697</v>
      </c>
      <c r="F7312" s="195">
        <f t="shared" ca="1" si="566"/>
        <v>285.03633220569412</v>
      </c>
      <c r="G7312" s="195">
        <f t="shared" ca="1" si="567"/>
        <v>46.5642124546697</v>
      </c>
      <c r="H7312" s="195">
        <f t="shared" ca="1" si="568"/>
        <v>35.036332205694123</v>
      </c>
      <c r="O7312" s="154"/>
      <c r="P7312" s="154"/>
    </row>
    <row r="7313" spans="3:16" hidden="1" outlineLevel="2">
      <c r="C7313" s="179">
        <v>7289</v>
      </c>
      <c r="D7313" s="195">
        <f t="shared" ca="1" si="569"/>
        <v>-1.1408839055381004</v>
      </c>
      <c r="E7313" s="195">
        <f t="shared" ca="1" si="565"/>
        <v>191.55976289529519</v>
      </c>
      <c r="F7313" s="195">
        <f t="shared" ca="1" si="566"/>
        <v>207.5309565122773</v>
      </c>
      <c r="G7313" s="195">
        <f t="shared" ca="1" si="567"/>
        <v>0</v>
      </c>
      <c r="H7313" s="195">
        <f t="shared" ca="1" si="568"/>
        <v>0</v>
      </c>
      <c r="O7313" s="154"/>
      <c r="P7313" s="154"/>
    </row>
    <row r="7314" spans="3:16" hidden="1" outlineLevel="2">
      <c r="C7314" s="179">
        <v>7290</v>
      </c>
      <c r="D7314" s="195">
        <f t="shared" ca="1" si="569"/>
        <v>-0.31744168351015611</v>
      </c>
      <c r="E7314" s="195">
        <f t="shared" ca="1" si="565"/>
        <v>229.55049169543284</v>
      </c>
      <c r="F7314" s="195">
        <f t="shared" ca="1" si="566"/>
        <v>236.66419065191724</v>
      </c>
      <c r="G7314" s="195">
        <f t="shared" ca="1" si="567"/>
        <v>0</v>
      </c>
      <c r="H7314" s="195">
        <f t="shared" ca="1" si="568"/>
        <v>0</v>
      </c>
      <c r="O7314" s="154"/>
      <c r="P7314" s="154"/>
    </row>
    <row r="7315" spans="3:16" hidden="1" outlineLevel="2">
      <c r="C7315" s="179">
        <v>7291</v>
      </c>
      <c r="D7315" s="195">
        <f t="shared" ca="1" si="569"/>
        <v>-2.6141868150065553</v>
      </c>
      <c r="E7315" s="195">
        <f t="shared" ca="1" si="565"/>
        <v>138.58613895284776</v>
      </c>
      <c r="F7315" s="195">
        <f t="shared" ca="1" si="566"/>
        <v>164.06261345982921</v>
      </c>
      <c r="G7315" s="195">
        <f t="shared" ca="1" si="567"/>
        <v>0</v>
      </c>
      <c r="H7315" s="195">
        <f t="shared" ca="1" si="568"/>
        <v>0</v>
      </c>
      <c r="O7315" s="154"/>
      <c r="P7315" s="154"/>
    </row>
    <row r="7316" spans="3:16" hidden="1" outlineLevel="2">
      <c r="C7316" s="179">
        <v>7292</v>
      </c>
      <c r="D7316" s="195">
        <f t="shared" ca="1" si="569"/>
        <v>9.8510661160258847E-2</v>
      </c>
      <c r="E7316" s="195">
        <f t="shared" ca="1" si="565"/>
        <v>251.51792732100091</v>
      </c>
      <c r="F7316" s="195">
        <f t="shared" ca="1" si="566"/>
        <v>252.90099015934055</v>
      </c>
      <c r="G7316" s="195">
        <f t="shared" ca="1" si="567"/>
        <v>1.5179273210009114</v>
      </c>
      <c r="H7316" s="195">
        <f t="shared" ca="1" si="568"/>
        <v>2.9009901593405516</v>
      </c>
      <c r="O7316" s="154"/>
      <c r="P7316" s="154"/>
    </row>
    <row r="7317" spans="3:16" hidden="1" outlineLevel="2">
      <c r="C7317" s="179">
        <v>7293</v>
      </c>
      <c r="D7317" s="195">
        <f t="shared" ca="1" si="569"/>
        <v>-0.61258778178060336</v>
      </c>
      <c r="E7317" s="195">
        <f t="shared" ca="1" si="565"/>
        <v>215.13694619921387</v>
      </c>
      <c r="F7317" s="195">
        <f t="shared" ca="1" si="566"/>
        <v>225.77937183044031</v>
      </c>
      <c r="G7317" s="195">
        <f t="shared" ca="1" si="567"/>
        <v>0</v>
      </c>
      <c r="H7317" s="195">
        <f t="shared" ca="1" si="568"/>
        <v>0</v>
      </c>
      <c r="O7317" s="154"/>
      <c r="P7317" s="154"/>
    </row>
    <row r="7318" spans="3:16" hidden="1" outlineLevel="2">
      <c r="C7318" s="179">
        <v>7294</v>
      </c>
      <c r="D7318" s="195">
        <f t="shared" ca="1" si="569"/>
        <v>0.3008112361138236</v>
      </c>
      <c r="E7318" s="195">
        <f t="shared" ca="1" si="565"/>
        <v>262.94973145521431</v>
      </c>
      <c r="F7318" s="195">
        <f t="shared" ca="1" si="566"/>
        <v>261.19586844102992</v>
      </c>
      <c r="G7318" s="195">
        <f t="shared" ca="1" si="567"/>
        <v>12.949731455214305</v>
      </c>
      <c r="H7318" s="195">
        <f t="shared" ca="1" si="568"/>
        <v>11.195868441029916</v>
      </c>
      <c r="O7318" s="154"/>
      <c r="P7318" s="154"/>
    </row>
    <row r="7319" spans="3:16" hidden="1" outlineLevel="2">
      <c r="C7319" s="179">
        <v>7295</v>
      </c>
      <c r="D7319" s="195">
        <f t="shared" ca="1" si="569"/>
        <v>0.86220059573526375</v>
      </c>
      <c r="E7319" s="195">
        <f t="shared" ca="1" si="565"/>
        <v>297.4686759666784</v>
      </c>
      <c r="F7319" s="195">
        <f t="shared" ca="1" si="566"/>
        <v>285.6672399804458</v>
      </c>
      <c r="G7319" s="195">
        <f t="shared" ca="1" si="567"/>
        <v>47.468675966678404</v>
      </c>
      <c r="H7319" s="195">
        <f t="shared" ca="1" si="568"/>
        <v>35.6672399804458</v>
      </c>
      <c r="O7319" s="154"/>
      <c r="P7319" s="154"/>
    </row>
    <row r="7320" spans="3:16" hidden="1" outlineLevel="2">
      <c r="C7320" s="179">
        <v>7296</v>
      </c>
      <c r="D7320" s="195">
        <f t="shared" ca="1" si="569"/>
        <v>-0.20603850447801128</v>
      </c>
      <c r="E7320" s="195">
        <f t="shared" ca="1" si="565"/>
        <v>235.23853429710499</v>
      </c>
      <c r="F7320" s="195">
        <f t="shared" ca="1" si="566"/>
        <v>240.90775312994177</v>
      </c>
      <c r="G7320" s="195">
        <f t="shared" ca="1" si="567"/>
        <v>0</v>
      </c>
      <c r="H7320" s="195">
        <f t="shared" ca="1" si="568"/>
        <v>0</v>
      </c>
      <c r="O7320" s="154"/>
      <c r="P7320" s="154"/>
    </row>
    <row r="7321" spans="3:16" hidden="1" outlineLevel="2">
      <c r="C7321" s="179">
        <v>7297</v>
      </c>
      <c r="D7321" s="195">
        <f t="shared" ca="1" si="569"/>
        <v>-1.2494760238137455</v>
      </c>
      <c r="E7321" s="195">
        <f t="shared" ref="E7321:E7384" ca="1" si="570">$H$9 * EXP(($H$17 - $H$18 - ($H$11^2)/2)*$H$14 + $H$11*SQRT($H$14)*D7321)</f>
        <v>187.04335701120471</v>
      </c>
      <c r="F7321" s="195">
        <f t="shared" ref="F7321:F7384" ca="1" si="571">$H$9 * EXP(($H$17 - $H$18 - ($H$12^2)/2)*$H$14 + $H$12*SQRT($H$14)*D7321)</f>
        <v>203.9667691572709</v>
      </c>
      <c r="G7321" s="195">
        <f t="shared" ref="G7321:G7384" ca="1" si="572">MAX(E7321-$H$16, 0)</f>
        <v>0</v>
      </c>
      <c r="H7321" s="195">
        <f t="shared" ref="H7321:H7384" ca="1" si="573">MAX(F7321-$H$16, 0)</f>
        <v>0</v>
      </c>
      <c r="O7321" s="154"/>
      <c r="P7321" s="154"/>
    </row>
    <row r="7322" spans="3:16" hidden="1" outlineLevel="2">
      <c r="C7322" s="179">
        <v>7298</v>
      </c>
      <c r="D7322" s="195">
        <f t="shared" ref="D7322:D7385" ca="1" si="574">_xlfn.NORM.S.INV(RAND())</f>
        <v>-1.9216425775750006</v>
      </c>
      <c r="E7322" s="195">
        <f t="shared" ca="1" si="570"/>
        <v>161.3627455125901</v>
      </c>
      <c r="F7322" s="195">
        <f t="shared" ca="1" si="571"/>
        <v>183.2274019608972</v>
      </c>
      <c r="G7322" s="195">
        <f t="shared" ca="1" si="572"/>
        <v>0</v>
      </c>
      <c r="H7322" s="195">
        <f t="shared" ca="1" si="573"/>
        <v>0</v>
      </c>
      <c r="O7322" s="154"/>
      <c r="P7322" s="154"/>
    </row>
    <row r="7323" spans="3:16" hidden="1" outlineLevel="2">
      <c r="C7323" s="179">
        <v>7299</v>
      </c>
      <c r="D7323" s="195">
        <f t="shared" ca="1" si="574"/>
        <v>-1.4290515612519261</v>
      </c>
      <c r="E7323" s="195">
        <f t="shared" ca="1" si="570"/>
        <v>179.80714912021696</v>
      </c>
      <c r="F7323" s="195">
        <f t="shared" ca="1" si="571"/>
        <v>198.20658444918939</v>
      </c>
      <c r="G7323" s="195">
        <f t="shared" ca="1" si="572"/>
        <v>0</v>
      </c>
      <c r="H7323" s="195">
        <f t="shared" ca="1" si="573"/>
        <v>0</v>
      </c>
      <c r="O7323" s="154"/>
      <c r="P7323" s="154"/>
    </row>
    <row r="7324" spans="3:16" hidden="1" outlineLevel="2">
      <c r="C7324" s="179">
        <v>7300</v>
      </c>
      <c r="D7324" s="195">
        <f t="shared" ca="1" si="574"/>
        <v>-0.88132994950146049</v>
      </c>
      <c r="E7324" s="195">
        <f t="shared" ca="1" si="570"/>
        <v>202.80154984868875</v>
      </c>
      <c r="F7324" s="195">
        <f t="shared" ca="1" si="571"/>
        <v>216.30436601011539</v>
      </c>
      <c r="G7324" s="195">
        <f t="shared" ca="1" si="572"/>
        <v>0</v>
      </c>
      <c r="H7324" s="195">
        <f t="shared" ca="1" si="573"/>
        <v>0</v>
      </c>
      <c r="O7324" s="154"/>
      <c r="P7324" s="154"/>
    </row>
    <row r="7325" spans="3:16" hidden="1" outlineLevel="2">
      <c r="C7325" s="179">
        <v>7301</v>
      </c>
      <c r="D7325" s="195">
        <f t="shared" ca="1" si="574"/>
        <v>-0.17630992601945605</v>
      </c>
      <c r="E7325" s="195">
        <f t="shared" ca="1" si="570"/>
        <v>236.78010276505256</v>
      </c>
      <c r="F7325" s="195">
        <f t="shared" ca="1" si="571"/>
        <v>242.05297805365453</v>
      </c>
      <c r="G7325" s="195">
        <f t="shared" ca="1" si="572"/>
        <v>0</v>
      </c>
      <c r="H7325" s="195">
        <f t="shared" ca="1" si="573"/>
        <v>0</v>
      </c>
      <c r="O7325" s="154"/>
      <c r="P7325" s="154"/>
    </row>
    <row r="7326" spans="3:16" hidden="1" outlineLevel="2">
      <c r="C7326" s="179">
        <v>7302</v>
      </c>
      <c r="D7326" s="195">
        <f t="shared" ca="1" si="574"/>
        <v>-1.6881985310701435</v>
      </c>
      <c r="E7326" s="195">
        <f t="shared" ca="1" si="570"/>
        <v>169.85518614129077</v>
      </c>
      <c r="F7326" s="195">
        <f t="shared" ca="1" si="571"/>
        <v>190.17957681182136</v>
      </c>
      <c r="G7326" s="195">
        <f t="shared" ca="1" si="572"/>
        <v>0</v>
      </c>
      <c r="H7326" s="195">
        <f t="shared" ca="1" si="573"/>
        <v>0</v>
      </c>
      <c r="O7326" s="154"/>
      <c r="P7326" s="154"/>
    </row>
    <row r="7327" spans="3:16" hidden="1" outlineLevel="2">
      <c r="C7327" s="179">
        <v>7303</v>
      </c>
      <c r="D7327" s="195">
        <f t="shared" ca="1" si="574"/>
        <v>-1.265860179611183</v>
      </c>
      <c r="E7327" s="195">
        <f t="shared" ca="1" si="570"/>
        <v>186.37123833708552</v>
      </c>
      <c r="F7327" s="195">
        <f t="shared" ca="1" si="571"/>
        <v>203.43435243932223</v>
      </c>
      <c r="G7327" s="195">
        <f t="shared" ca="1" si="572"/>
        <v>0</v>
      </c>
      <c r="H7327" s="195">
        <f t="shared" ca="1" si="573"/>
        <v>0</v>
      </c>
      <c r="O7327" s="154"/>
      <c r="P7327" s="154"/>
    </row>
    <row r="7328" spans="3:16" hidden="1" outlineLevel="2">
      <c r="C7328" s="179">
        <v>7304</v>
      </c>
      <c r="D7328" s="195">
        <f t="shared" ca="1" si="574"/>
        <v>0.1671623319831026</v>
      </c>
      <c r="E7328" s="195">
        <f t="shared" ca="1" si="570"/>
        <v>255.34054319595808</v>
      </c>
      <c r="F7328" s="195">
        <f t="shared" ca="1" si="571"/>
        <v>255.68594148417756</v>
      </c>
      <c r="G7328" s="195">
        <f t="shared" ca="1" si="572"/>
        <v>5.3405431959580767</v>
      </c>
      <c r="H7328" s="195">
        <f t="shared" ca="1" si="573"/>
        <v>5.6859414841775617</v>
      </c>
      <c r="O7328" s="154"/>
      <c r="P7328" s="154"/>
    </row>
    <row r="7329" spans="3:16" hidden="1" outlineLevel="2">
      <c r="C7329" s="179">
        <v>7305</v>
      </c>
      <c r="D7329" s="195">
        <f t="shared" ca="1" si="574"/>
        <v>-0.74519677275306018</v>
      </c>
      <c r="E7329" s="195">
        <f t="shared" ca="1" si="570"/>
        <v>208.95909364738617</v>
      </c>
      <c r="F7329" s="195">
        <f t="shared" ca="1" si="571"/>
        <v>221.05322441834161</v>
      </c>
      <c r="G7329" s="195">
        <f t="shared" ca="1" si="572"/>
        <v>0</v>
      </c>
      <c r="H7329" s="195">
        <f t="shared" ca="1" si="573"/>
        <v>0</v>
      </c>
      <c r="O7329" s="154"/>
      <c r="P7329" s="154"/>
    </row>
    <row r="7330" spans="3:16" hidden="1" outlineLevel="2">
      <c r="C7330" s="179">
        <v>7306</v>
      </c>
      <c r="D7330" s="195">
        <f t="shared" ca="1" si="574"/>
        <v>0.52862585907200343</v>
      </c>
      <c r="E7330" s="195">
        <f t="shared" ca="1" si="570"/>
        <v>276.44650369496088</v>
      </c>
      <c r="F7330" s="195">
        <f t="shared" ca="1" si="571"/>
        <v>270.86303398749482</v>
      </c>
      <c r="G7330" s="195">
        <f t="shared" ca="1" si="572"/>
        <v>26.446503694960882</v>
      </c>
      <c r="H7330" s="195">
        <f t="shared" ca="1" si="573"/>
        <v>20.863033987494816</v>
      </c>
      <c r="O7330" s="154"/>
      <c r="P7330" s="154"/>
    </row>
    <row r="7331" spans="3:16" hidden="1" outlineLevel="2">
      <c r="C7331" s="179">
        <v>7307</v>
      </c>
      <c r="D7331" s="195">
        <f t="shared" ca="1" si="574"/>
        <v>0.95863285433646728</v>
      </c>
      <c r="E7331" s="195">
        <f t="shared" ca="1" si="570"/>
        <v>303.83859068029386</v>
      </c>
      <c r="F7331" s="195">
        <f t="shared" ca="1" si="571"/>
        <v>290.09580681947688</v>
      </c>
      <c r="G7331" s="195">
        <f t="shared" ca="1" si="572"/>
        <v>53.838590680293862</v>
      </c>
      <c r="H7331" s="195">
        <f t="shared" ca="1" si="573"/>
        <v>40.095806819476877</v>
      </c>
      <c r="O7331" s="154"/>
      <c r="P7331" s="154"/>
    </row>
    <row r="7332" spans="3:16" hidden="1" outlineLevel="2">
      <c r="C7332" s="179">
        <v>7308</v>
      </c>
      <c r="D7332" s="195">
        <f t="shared" ca="1" si="574"/>
        <v>-0.45895338650855905</v>
      </c>
      <c r="E7332" s="195">
        <f t="shared" ca="1" si="570"/>
        <v>222.52304547182985</v>
      </c>
      <c r="F7332" s="195">
        <f t="shared" ca="1" si="571"/>
        <v>231.38134811943502</v>
      </c>
      <c r="G7332" s="195">
        <f t="shared" ca="1" si="572"/>
        <v>0</v>
      </c>
      <c r="H7332" s="195">
        <f t="shared" ca="1" si="573"/>
        <v>0</v>
      </c>
      <c r="O7332" s="154"/>
      <c r="P7332" s="154"/>
    </row>
    <row r="7333" spans="3:16" hidden="1" outlineLevel="2">
      <c r="C7333" s="179">
        <v>7309</v>
      </c>
      <c r="D7333" s="195">
        <f t="shared" ca="1" si="574"/>
        <v>-0.21348658343165272</v>
      </c>
      <c r="E7333" s="195">
        <f t="shared" ca="1" si="570"/>
        <v>234.85389070567959</v>
      </c>
      <c r="F7333" s="195">
        <f t="shared" ca="1" si="571"/>
        <v>240.62168287482754</v>
      </c>
      <c r="G7333" s="195">
        <f t="shared" ca="1" si="572"/>
        <v>0</v>
      </c>
      <c r="H7333" s="195">
        <f t="shared" ca="1" si="573"/>
        <v>0</v>
      </c>
      <c r="O7333" s="154"/>
      <c r="P7333" s="154"/>
    </row>
    <row r="7334" spans="3:16" hidden="1" outlineLevel="2">
      <c r="C7334" s="179">
        <v>7310</v>
      </c>
      <c r="D7334" s="195">
        <f t="shared" ca="1" si="574"/>
        <v>0.26812735936321269</v>
      </c>
      <c r="E7334" s="195">
        <f t="shared" ca="1" si="570"/>
        <v>261.06821106795871</v>
      </c>
      <c r="F7334" s="195">
        <f t="shared" ca="1" si="571"/>
        <v>259.83754312301454</v>
      </c>
      <c r="G7334" s="195">
        <f t="shared" ca="1" si="572"/>
        <v>11.068211067958714</v>
      </c>
      <c r="H7334" s="195">
        <f t="shared" ca="1" si="573"/>
        <v>9.8375431230145409</v>
      </c>
      <c r="O7334" s="154"/>
      <c r="P7334" s="154"/>
    </row>
    <row r="7335" spans="3:16" hidden="1" outlineLevel="2">
      <c r="C7335" s="179">
        <v>7311</v>
      </c>
      <c r="D7335" s="195">
        <f t="shared" ca="1" si="574"/>
        <v>1.0956731799916002</v>
      </c>
      <c r="E7335" s="195">
        <f t="shared" ca="1" si="570"/>
        <v>313.12626702937911</v>
      </c>
      <c r="F7335" s="195">
        <f t="shared" ca="1" si="571"/>
        <v>296.50762691213106</v>
      </c>
      <c r="G7335" s="195">
        <f t="shared" ca="1" si="572"/>
        <v>63.126267029379107</v>
      </c>
      <c r="H7335" s="195">
        <f t="shared" ca="1" si="573"/>
        <v>46.507626912131059</v>
      </c>
      <c r="O7335" s="154"/>
      <c r="P7335" s="154"/>
    </row>
    <row r="7336" spans="3:16" hidden="1" outlineLevel="2">
      <c r="C7336" s="179">
        <v>7312</v>
      </c>
      <c r="D7336" s="195">
        <f t="shared" ca="1" si="574"/>
        <v>-0.49081717335023972</v>
      </c>
      <c r="E7336" s="195">
        <f t="shared" ca="1" si="570"/>
        <v>220.97060807213074</v>
      </c>
      <c r="F7336" s="195">
        <f t="shared" ca="1" si="571"/>
        <v>230.20818595527257</v>
      </c>
      <c r="G7336" s="195">
        <f t="shared" ca="1" si="572"/>
        <v>0</v>
      </c>
      <c r="H7336" s="195">
        <f t="shared" ca="1" si="573"/>
        <v>0</v>
      </c>
      <c r="O7336" s="154"/>
      <c r="P7336" s="154"/>
    </row>
    <row r="7337" spans="3:16" hidden="1" outlineLevel="2">
      <c r="C7337" s="179">
        <v>7313</v>
      </c>
      <c r="D7337" s="195">
        <f t="shared" ca="1" si="574"/>
        <v>-0.61476615013697444</v>
      </c>
      <c r="E7337" s="195">
        <f t="shared" ca="1" si="570"/>
        <v>215.03400162519048</v>
      </c>
      <c r="F7337" s="195">
        <f t="shared" ca="1" si="571"/>
        <v>225.70092493535182</v>
      </c>
      <c r="G7337" s="195">
        <f t="shared" ca="1" si="572"/>
        <v>0</v>
      </c>
      <c r="H7337" s="195">
        <f t="shared" ca="1" si="573"/>
        <v>0</v>
      </c>
      <c r="O7337" s="154"/>
      <c r="P7337" s="154"/>
    </row>
    <row r="7338" spans="3:16" hidden="1" outlineLevel="2">
      <c r="C7338" s="179">
        <v>7314</v>
      </c>
      <c r="D7338" s="195">
        <f t="shared" ca="1" si="574"/>
        <v>-0.42706235055390046</v>
      </c>
      <c r="E7338" s="195">
        <f t="shared" ca="1" si="570"/>
        <v>224.0877312015875</v>
      </c>
      <c r="F7338" s="195">
        <f t="shared" ca="1" si="571"/>
        <v>232.56149976511108</v>
      </c>
      <c r="G7338" s="195">
        <f t="shared" ca="1" si="572"/>
        <v>0</v>
      </c>
      <c r="H7338" s="195">
        <f t="shared" ca="1" si="573"/>
        <v>0</v>
      </c>
      <c r="O7338" s="154"/>
      <c r="P7338" s="154"/>
    </row>
    <row r="7339" spans="3:16" hidden="1" outlineLevel="2">
      <c r="C7339" s="179">
        <v>7315</v>
      </c>
      <c r="D7339" s="195">
        <f t="shared" ca="1" si="574"/>
        <v>0.33126915239525878</v>
      </c>
      <c r="E7339" s="195">
        <f t="shared" ca="1" si="570"/>
        <v>264.71531375591559</v>
      </c>
      <c r="F7339" s="195">
        <f t="shared" ca="1" si="571"/>
        <v>262.46807505159524</v>
      </c>
      <c r="G7339" s="195">
        <f t="shared" ca="1" si="572"/>
        <v>14.715313755915588</v>
      </c>
      <c r="H7339" s="195">
        <f t="shared" ca="1" si="573"/>
        <v>12.468075051595235</v>
      </c>
      <c r="O7339" s="154"/>
      <c r="P7339" s="154"/>
    </row>
    <row r="7340" spans="3:16" hidden="1" outlineLevel="2">
      <c r="C7340" s="179">
        <v>7316</v>
      </c>
      <c r="D7340" s="195">
        <f t="shared" ca="1" si="574"/>
        <v>0.32730509776197719</v>
      </c>
      <c r="E7340" s="195">
        <f t="shared" ca="1" si="570"/>
        <v>264.48485635897254</v>
      </c>
      <c r="F7340" s="195">
        <f t="shared" ca="1" si="571"/>
        <v>262.30214905165559</v>
      </c>
      <c r="G7340" s="195">
        <f t="shared" ca="1" si="572"/>
        <v>14.484856358972536</v>
      </c>
      <c r="H7340" s="195">
        <f t="shared" ca="1" si="573"/>
        <v>12.30214905165559</v>
      </c>
      <c r="O7340" s="154"/>
      <c r="P7340" s="154"/>
    </row>
    <row r="7341" spans="3:16" hidden="1" outlineLevel="2">
      <c r="C7341" s="179">
        <v>7317</v>
      </c>
      <c r="D7341" s="195">
        <f t="shared" ca="1" si="574"/>
        <v>0.44156990249136269</v>
      </c>
      <c r="E7341" s="195">
        <f t="shared" ca="1" si="570"/>
        <v>271.20900670826967</v>
      </c>
      <c r="F7341" s="195">
        <f t="shared" ca="1" si="571"/>
        <v>267.12733687954585</v>
      </c>
      <c r="G7341" s="195">
        <f t="shared" ca="1" si="572"/>
        <v>21.209006708269669</v>
      </c>
      <c r="H7341" s="195">
        <f t="shared" ca="1" si="573"/>
        <v>17.127336879545851</v>
      </c>
      <c r="O7341" s="154"/>
      <c r="P7341" s="154"/>
    </row>
    <row r="7342" spans="3:16" hidden="1" outlineLevel="2">
      <c r="C7342" s="179">
        <v>7318</v>
      </c>
      <c r="D7342" s="195">
        <f t="shared" ca="1" si="574"/>
        <v>1.2997247289749532</v>
      </c>
      <c r="E7342" s="195">
        <f t="shared" ca="1" si="570"/>
        <v>327.48421153544638</v>
      </c>
      <c r="F7342" s="195">
        <f t="shared" ca="1" si="571"/>
        <v>306.31830710347361</v>
      </c>
      <c r="G7342" s="195">
        <f t="shared" ca="1" si="572"/>
        <v>77.484211535446377</v>
      </c>
      <c r="H7342" s="195">
        <f t="shared" ca="1" si="573"/>
        <v>56.318307103473614</v>
      </c>
      <c r="O7342" s="154"/>
      <c r="P7342" s="154"/>
    </row>
    <row r="7343" spans="3:16" hidden="1" outlineLevel="2">
      <c r="C7343" s="179">
        <v>7319</v>
      </c>
      <c r="D7343" s="195">
        <f t="shared" ca="1" si="574"/>
        <v>1.573207701980265E-2</v>
      </c>
      <c r="E7343" s="195">
        <f t="shared" ca="1" si="570"/>
        <v>246.98473052104069</v>
      </c>
      <c r="F7343" s="195">
        <f t="shared" ca="1" si="571"/>
        <v>249.58326973167476</v>
      </c>
      <c r="G7343" s="195">
        <f t="shared" ca="1" si="572"/>
        <v>0</v>
      </c>
      <c r="H7343" s="195">
        <f t="shared" ca="1" si="573"/>
        <v>0</v>
      </c>
      <c r="O7343" s="154"/>
      <c r="P7343" s="154"/>
    </row>
    <row r="7344" spans="3:16" hidden="1" outlineLevel="2">
      <c r="C7344" s="179">
        <v>7320</v>
      </c>
      <c r="D7344" s="195">
        <f t="shared" ca="1" si="574"/>
        <v>-0.7098041865410355</v>
      </c>
      <c r="E7344" s="195">
        <f t="shared" ca="1" si="570"/>
        <v>210.59035798188862</v>
      </c>
      <c r="F7344" s="195">
        <f t="shared" ca="1" si="571"/>
        <v>222.30484126592424</v>
      </c>
      <c r="G7344" s="195">
        <f t="shared" ca="1" si="572"/>
        <v>0</v>
      </c>
      <c r="H7344" s="195">
        <f t="shared" ca="1" si="573"/>
        <v>0</v>
      </c>
      <c r="O7344" s="154"/>
      <c r="P7344" s="154"/>
    </row>
    <row r="7345" spans="3:16" hidden="1" outlineLevel="2">
      <c r="C7345" s="179">
        <v>7321</v>
      </c>
      <c r="D7345" s="195">
        <f t="shared" ca="1" si="574"/>
        <v>-4.2131893892921962E-2</v>
      </c>
      <c r="E7345" s="195">
        <f t="shared" ca="1" si="570"/>
        <v>243.86453647421732</v>
      </c>
      <c r="F7345" s="195">
        <f t="shared" ca="1" si="571"/>
        <v>247.28999323792129</v>
      </c>
      <c r="G7345" s="195">
        <f t="shared" ca="1" si="572"/>
        <v>0</v>
      </c>
      <c r="H7345" s="195">
        <f t="shared" ca="1" si="573"/>
        <v>0</v>
      </c>
      <c r="O7345" s="154"/>
      <c r="P7345" s="154"/>
    </row>
    <row r="7346" spans="3:16" hidden="1" outlineLevel="2">
      <c r="C7346" s="179">
        <v>7322</v>
      </c>
      <c r="D7346" s="195">
        <f t="shared" ca="1" si="574"/>
        <v>0.52211673036334338</v>
      </c>
      <c r="E7346" s="195">
        <f t="shared" ca="1" si="570"/>
        <v>276.05142418009876</v>
      </c>
      <c r="F7346" s="195">
        <f t="shared" ca="1" si="571"/>
        <v>270.58191979483649</v>
      </c>
      <c r="G7346" s="195">
        <f t="shared" ca="1" si="572"/>
        <v>26.051424180098763</v>
      </c>
      <c r="H7346" s="195">
        <f t="shared" ca="1" si="573"/>
        <v>20.581919794836494</v>
      </c>
      <c r="O7346" s="154"/>
      <c r="P7346" s="154"/>
    </row>
    <row r="7347" spans="3:16" hidden="1" outlineLevel="2">
      <c r="C7347" s="179">
        <v>7323</v>
      </c>
      <c r="D7347" s="195">
        <f t="shared" ca="1" si="574"/>
        <v>-0.9351697776267377</v>
      </c>
      <c r="E7347" s="195">
        <f t="shared" ca="1" si="570"/>
        <v>200.41665188958635</v>
      </c>
      <c r="F7347" s="195">
        <f t="shared" ca="1" si="571"/>
        <v>214.45449750113113</v>
      </c>
      <c r="G7347" s="195">
        <f t="shared" ca="1" si="572"/>
        <v>0</v>
      </c>
      <c r="H7347" s="195">
        <f t="shared" ca="1" si="573"/>
        <v>0</v>
      </c>
      <c r="O7347" s="154"/>
      <c r="P7347" s="154"/>
    </row>
    <row r="7348" spans="3:16" hidden="1" outlineLevel="2">
      <c r="C7348" s="179">
        <v>7324</v>
      </c>
      <c r="D7348" s="195">
        <f t="shared" ca="1" si="574"/>
        <v>-0.14978700705494205</v>
      </c>
      <c r="E7348" s="195">
        <f t="shared" ca="1" si="570"/>
        <v>238.16396746784471</v>
      </c>
      <c r="F7348" s="195">
        <f t="shared" ca="1" si="571"/>
        <v>243.07930679140432</v>
      </c>
      <c r="G7348" s="195">
        <f t="shared" ca="1" si="572"/>
        <v>0</v>
      </c>
      <c r="H7348" s="195">
        <f t="shared" ca="1" si="573"/>
        <v>0</v>
      </c>
      <c r="O7348" s="154"/>
      <c r="P7348" s="154"/>
    </row>
    <row r="7349" spans="3:16" hidden="1" outlineLevel="2">
      <c r="C7349" s="179">
        <v>7325</v>
      </c>
      <c r="D7349" s="195">
        <f t="shared" ca="1" si="574"/>
        <v>0.33727024588602866</v>
      </c>
      <c r="E7349" s="195">
        <f t="shared" ca="1" si="570"/>
        <v>265.06458020989311</v>
      </c>
      <c r="F7349" s="195">
        <f t="shared" ca="1" si="571"/>
        <v>262.7194664515784</v>
      </c>
      <c r="G7349" s="195">
        <f t="shared" ca="1" si="572"/>
        <v>15.064580209893109</v>
      </c>
      <c r="H7349" s="195">
        <f t="shared" ca="1" si="573"/>
        <v>12.719466451578398</v>
      </c>
      <c r="O7349" s="154"/>
      <c r="P7349" s="154"/>
    </row>
    <row r="7350" spans="3:16" hidden="1" outlineLevel="2">
      <c r="C7350" s="179">
        <v>7326</v>
      </c>
      <c r="D7350" s="195">
        <f t="shared" ca="1" si="574"/>
        <v>-9.8756207481390551E-2</v>
      </c>
      <c r="E7350" s="195">
        <f t="shared" ca="1" si="570"/>
        <v>240.84935201874151</v>
      </c>
      <c r="F7350" s="195">
        <f t="shared" ca="1" si="571"/>
        <v>245.0662477164648</v>
      </c>
      <c r="G7350" s="195">
        <f t="shared" ca="1" si="572"/>
        <v>0</v>
      </c>
      <c r="H7350" s="195">
        <f t="shared" ca="1" si="573"/>
        <v>0</v>
      </c>
      <c r="O7350" s="154"/>
      <c r="P7350" s="154"/>
    </row>
    <row r="7351" spans="3:16" hidden="1" outlineLevel="2">
      <c r="C7351" s="179">
        <v>7327</v>
      </c>
      <c r="D7351" s="195">
        <f t="shared" ca="1" si="574"/>
        <v>-2.013805571398207</v>
      </c>
      <c r="E7351" s="195">
        <f t="shared" ca="1" si="570"/>
        <v>158.12806657637296</v>
      </c>
      <c r="F7351" s="195">
        <f t="shared" ca="1" si="571"/>
        <v>180.5532016691358</v>
      </c>
      <c r="G7351" s="195">
        <f t="shared" ca="1" si="572"/>
        <v>0</v>
      </c>
      <c r="H7351" s="195">
        <f t="shared" ca="1" si="573"/>
        <v>0</v>
      </c>
      <c r="O7351" s="154"/>
      <c r="P7351" s="154"/>
    </row>
    <row r="7352" spans="3:16" hidden="1" outlineLevel="2">
      <c r="C7352" s="179">
        <v>7328</v>
      </c>
      <c r="D7352" s="195">
        <f t="shared" ca="1" si="574"/>
        <v>-0.42260251558803019</v>
      </c>
      <c r="E7352" s="195">
        <f t="shared" ca="1" si="570"/>
        <v>224.30742142752686</v>
      </c>
      <c r="F7352" s="195">
        <f t="shared" ca="1" si="571"/>
        <v>232.72701834337229</v>
      </c>
      <c r="G7352" s="195">
        <f t="shared" ca="1" si="572"/>
        <v>0</v>
      </c>
      <c r="H7352" s="195">
        <f t="shared" ca="1" si="573"/>
        <v>0</v>
      </c>
      <c r="O7352" s="154"/>
      <c r="P7352" s="154"/>
    </row>
    <row r="7353" spans="3:16" hidden="1" outlineLevel="2">
      <c r="C7353" s="179">
        <v>7329</v>
      </c>
      <c r="D7353" s="195">
        <f t="shared" ca="1" si="574"/>
        <v>-1.0235675508588602</v>
      </c>
      <c r="E7353" s="195">
        <f t="shared" ca="1" si="570"/>
        <v>196.56164190711578</v>
      </c>
      <c r="F7353" s="195">
        <f t="shared" ca="1" si="571"/>
        <v>211.4515099225309</v>
      </c>
      <c r="G7353" s="195">
        <f t="shared" ca="1" si="572"/>
        <v>0</v>
      </c>
      <c r="H7353" s="195">
        <f t="shared" ca="1" si="573"/>
        <v>0</v>
      </c>
      <c r="O7353" s="154"/>
      <c r="P7353" s="154"/>
    </row>
    <row r="7354" spans="3:16" hidden="1" outlineLevel="2">
      <c r="C7354" s="179">
        <v>7330</v>
      </c>
      <c r="D7354" s="195">
        <f t="shared" ca="1" si="574"/>
        <v>0.45175318858093205</v>
      </c>
      <c r="E7354" s="195">
        <f t="shared" ca="1" si="570"/>
        <v>271.81649661094701</v>
      </c>
      <c r="F7354" s="195">
        <f t="shared" ca="1" si="571"/>
        <v>267.56164177384744</v>
      </c>
      <c r="G7354" s="195">
        <f t="shared" ca="1" si="572"/>
        <v>21.816496610947013</v>
      </c>
      <c r="H7354" s="195">
        <f t="shared" ca="1" si="573"/>
        <v>17.561641773847441</v>
      </c>
      <c r="O7354" s="154"/>
      <c r="P7354" s="154"/>
    </row>
    <row r="7355" spans="3:16" hidden="1" outlineLevel="2">
      <c r="C7355" s="179">
        <v>7331</v>
      </c>
      <c r="D7355" s="195">
        <f t="shared" ca="1" si="574"/>
        <v>-0.31633748431088787</v>
      </c>
      <c r="E7355" s="195">
        <f t="shared" ca="1" si="570"/>
        <v>229.60618967058906</v>
      </c>
      <c r="F7355" s="195">
        <f t="shared" ca="1" si="571"/>
        <v>236.7058827611373</v>
      </c>
      <c r="G7355" s="195">
        <f t="shared" ca="1" si="572"/>
        <v>0</v>
      </c>
      <c r="H7355" s="195">
        <f t="shared" ca="1" si="573"/>
        <v>0</v>
      </c>
      <c r="O7355" s="154"/>
      <c r="P7355" s="154"/>
    </row>
    <row r="7356" spans="3:16" hidden="1" outlineLevel="2">
      <c r="C7356" s="179">
        <v>7332</v>
      </c>
      <c r="D7356" s="195">
        <f t="shared" ca="1" si="574"/>
        <v>2.4118175185158468</v>
      </c>
      <c r="E7356" s="195">
        <f t="shared" ca="1" si="570"/>
        <v>418.12652499086772</v>
      </c>
      <c r="F7356" s="195">
        <f t="shared" ca="1" si="571"/>
        <v>365.78078102829198</v>
      </c>
      <c r="G7356" s="195">
        <f t="shared" ca="1" si="572"/>
        <v>168.12652499086772</v>
      </c>
      <c r="H7356" s="195">
        <f t="shared" ca="1" si="573"/>
        <v>115.78078102829198</v>
      </c>
      <c r="O7356" s="154"/>
      <c r="P7356" s="154"/>
    </row>
    <row r="7357" spans="3:16" hidden="1" outlineLevel="2">
      <c r="C7357" s="179">
        <v>7333</v>
      </c>
      <c r="D7357" s="195">
        <f t="shared" ca="1" si="574"/>
        <v>-0.30402282663450181</v>
      </c>
      <c r="E7357" s="195">
        <f t="shared" ca="1" si="570"/>
        <v>230.22828175725118</v>
      </c>
      <c r="F7357" s="195">
        <f t="shared" ca="1" si="571"/>
        <v>237.17135490323696</v>
      </c>
      <c r="G7357" s="195">
        <f t="shared" ca="1" si="572"/>
        <v>0</v>
      </c>
      <c r="H7357" s="195">
        <f t="shared" ca="1" si="573"/>
        <v>0</v>
      </c>
      <c r="O7357" s="154"/>
      <c r="P7357" s="154"/>
    </row>
    <row r="7358" spans="3:16" hidden="1" outlineLevel="2">
      <c r="C7358" s="179">
        <v>7334</v>
      </c>
      <c r="D7358" s="195">
        <f t="shared" ca="1" si="574"/>
        <v>0.2373378652048862</v>
      </c>
      <c r="E7358" s="195">
        <f t="shared" ca="1" si="570"/>
        <v>259.30806197120648</v>
      </c>
      <c r="F7358" s="195">
        <f t="shared" ca="1" si="571"/>
        <v>258.56440960690196</v>
      </c>
      <c r="G7358" s="195">
        <f t="shared" ca="1" si="572"/>
        <v>9.3080619712064845</v>
      </c>
      <c r="H7358" s="195">
        <f t="shared" ca="1" si="573"/>
        <v>8.5644096069019611</v>
      </c>
      <c r="O7358" s="154"/>
      <c r="P7358" s="154"/>
    </row>
    <row r="7359" spans="3:16" hidden="1" outlineLevel="2">
      <c r="C7359" s="179">
        <v>7335</v>
      </c>
      <c r="D7359" s="195">
        <f t="shared" ca="1" si="574"/>
        <v>0.17211951740766687</v>
      </c>
      <c r="E7359" s="195">
        <f t="shared" ca="1" si="570"/>
        <v>255.61880432492205</v>
      </c>
      <c r="F7359" s="195">
        <f t="shared" ca="1" si="571"/>
        <v>255.88821982570079</v>
      </c>
      <c r="G7359" s="195">
        <f t="shared" ca="1" si="572"/>
        <v>5.6188043249220527</v>
      </c>
      <c r="H7359" s="195">
        <f t="shared" ca="1" si="573"/>
        <v>5.8882198257007872</v>
      </c>
      <c r="O7359" s="154"/>
      <c r="P7359" s="154"/>
    </row>
    <row r="7360" spans="3:16" hidden="1" outlineLevel="2">
      <c r="C7360" s="179">
        <v>7336</v>
      </c>
      <c r="D7360" s="195">
        <f t="shared" ca="1" si="574"/>
        <v>0.6849574312180724</v>
      </c>
      <c r="E7360" s="195">
        <f t="shared" ca="1" si="570"/>
        <v>286.10698794811583</v>
      </c>
      <c r="F7360" s="195">
        <f t="shared" ca="1" si="571"/>
        <v>277.70307652471865</v>
      </c>
      <c r="G7360" s="195">
        <f t="shared" ca="1" si="572"/>
        <v>36.10698794811583</v>
      </c>
      <c r="H7360" s="195">
        <f t="shared" ca="1" si="573"/>
        <v>27.703076524718654</v>
      </c>
      <c r="O7360" s="154"/>
      <c r="P7360" s="154"/>
    </row>
    <row r="7361" spans="3:16" hidden="1" outlineLevel="2">
      <c r="C7361" s="179">
        <v>7337</v>
      </c>
      <c r="D7361" s="195">
        <f t="shared" ca="1" si="574"/>
        <v>-0.43925751606577051</v>
      </c>
      <c r="E7361" s="195">
        <f t="shared" ca="1" si="570"/>
        <v>223.48809873707359</v>
      </c>
      <c r="F7361" s="195">
        <f t="shared" ca="1" si="571"/>
        <v>232.1094994140779</v>
      </c>
      <c r="G7361" s="195">
        <f t="shared" ca="1" si="572"/>
        <v>0</v>
      </c>
      <c r="H7361" s="195">
        <f t="shared" ca="1" si="573"/>
        <v>0</v>
      </c>
      <c r="O7361" s="154"/>
      <c r="P7361" s="154"/>
    </row>
    <row r="7362" spans="3:16" hidden="1" outlineLevel="2">
      <c r="C7362" s="179">
        <v>7338</v>
      </c>
      <c r="D7362" s="195">
        <f t="shared" ca="1" si="574"/>
        <v>0.32066294381082561</v>
      </c>
      <c r="E7362" s="195">
        <f t="shared" ca="1" si="570"/>
        <v>264.09915252680571</v>
      </c>
      <c r="F7362" s="195">
        <f t="shared" ca="1" si="571"/>
        <v>262.02435921435739</v>
      </c>
      <c r="G7362" s="195">
        <f t="shared" ca="1" si="572"/>
        <v>14.09915252680571</v>
      </c>
      <c r="H7362" s="195">
        <f t="shared" ca="1" si="573"/>
        <v>12.024359214357389</v>
      </c>
      <c r="O7362" s="154"/>
      <c r="P7362" s="154"/>
    </row>
    <row r="7363" spans="3:16" hidden="1" outlineLevel="2">
      <c r="C7363" s="179">
        <v>7339</v>
      </c>
      <c r="D7363" s="195">
        <f t="shared" ca="1" si="574"/>
        <v>0.57868986032321967</v>
      </c>
      <c r="E7363" s="195">
        <f t="shared" ca="1" si="570"/>
        <v>279.50415884410916</v>
      </c>
      <c r="F7363" s="195">
        <f t="shared" ca="1" si="571"/>
        <v>273.0349666293435</v>
      </c>
      <c r="G7363" s="195">
        <f t="shared" ca="1" si="572"/>
        <v>29.504158844109156</v>
      </c>
      <c r="H7363" s="195">
        <f t="shared" ca="1" si="573"/>
        <v>23.034966629343501</v>
      </c>
      <c r="O7363" s="154"/>
      <c r="P7363" s="154"/>
    </row>
    <row r="7364" spans="3:16" hidden="1" outlineLevel="2">
      <c r="C7364" s="179">
        <v>7340</v>
      </c>
      <c r="D7364" s="195">
        <f t="shared" ca="1" si="574"/>
        <v>1.3188547105641748</v>
      </c>
      <c r="E7364" s="195">
        <f t="shared" ca="1" si="570"/>
        <v>328.86357592997012</v>
      </c>
      <c r="F7364" s="195">
        <f t="shared" ca="1" si="571"/>
        <v>307.25454451699818</v>
      </c>
      <c r="G7364" s="195">
        <f t="shared" ca="1" si="572"/>
        <v>78.863575929970125</v>
      </c>
      <c r="H7364" s="195">
        <f t="shared" ca="1" si="573"/>
        <v>57.25454451699818</v>
      </c>
      <c r="O7364" s="154"/>
      <c r="P7364" s="154"/>
    </row>
    <row r="7365" spans="3:16" hidden="1" outlineLevel="2">
      <c r="C7365" s="179">
        <v>7341</v>
      </c>
      <c r="D7365" s="195">
        <f t="shared" ca="1" si="574"/>
        <v>-2.5113397409158358</v>
      </c>
      <c r="E7365" s="195">
        <f t="shared" ca="1" si="570"/>
        <v>141.75343709831947</v>
      </c>
      <c r="F7365" s="195">
        <f t="shared" ca="1" si="571"/>
        <v>166.77658192184617</v>
      </c>
      <c r="G7365" s="195">
        <f t="shared" ca="1" si="572"/>
        <v>0</v>
      </c>
      <c r="H7365" s="195">
        <f t="shared" ca="1" si="573"/>
        <v>0</v>
      </c>
      <c r="O7365" s="154"/>
      <c r="P7365" s="154"/>
    </row>
    <row r="7366" spans="3:16" hidden="1" outlineLevel="2">
      <c r="C7366" s="179">
        <v>7342</v>
      </c>
      <c r="D7366" s="195">
        <f t="shared" ca="1" si="574"/>
        <v>-0.63988275251441018</v>
      </c>
      <c r="E7366" s="195">
        <f t="shared" ca="1" si="570"/>
        <v>213.85060229950594</v>
      </c>
      <c r="F7366" s="195">
        <f t="shared" ca="1" si="571"/>
        <v>224.79839816243214</v>
      </c>
      <c r="G7366" s="195">
        <f t="shared" ca="1" si="572"/>
        <v>0</v>
      </c>
      <c r="H7366" s="195">
        <f t="shared" ca="1" si="573"/>
        <v>0</v>
      </c>
      <c r="O7366" s="154"/>
      <c r="P7366" s="154"/>
    </row>
    <row r="7367" spans="3:16" hidden="1" outlineLevel="2">
      <c r="C7367" s="179">
        <v>7343</v>
      </c>
      <c r="D7367" s="195">
        <f t="shared" ca="1" si="574"/>
        <v>-0.43981962952390724</v>
      </c>
      <c r="E7367" s="195">
        <f t="shared" ca="1" si="570"/>
        <v>223.46049851131474</v>
      </c>
      <c r="F7367" s="195">
        <f t="shared" ca="1" si="571"/>
        <v>232.08868649173783</v>
      </c>
      <c r="G7367" s="195">
        <f t="shared" ca="1" si="572"/>
        <v>0</v>
      </c>
      <c r="H7367" s="195">
        <f t="shared" ca="1" si="573"/>
        <v>0</v>
      </c>
      <c r="O7367" s="154"/>
      <c r="P7367" s="154"/>
    </row>
    <row r="7368" spans="3:16" hidden="1" outlineLevel="2">
      <c r="C7368" s="179">
        <v>7344</v>
      </c>
      <c r="D7368" s="195">
        <f t="shared" ca="1" si="574"/>
        <v>1.3842105745851285</v>
      </c>
      <c r="E7368" s="195">
        <f t="shared" ca="1" si="570"/>
        <v>333.62002999063452</v>
      </c>
      <c r="F7368" s="195">
        <f t="shared" ca="1" si="571"/>
        <v>310.47475656271126</v>
      </c>
      <c r="G7368" s="195">
        <f t="shared" ca="1" si="572"/>
        <v>83.620029990634521</v>
      </c>
      <c r="H7368" s="195">
        <f t="shared" ca="1" si="573"/>
        <v>60.474756562711264</v>
      </c>
      <c r="O7368" s="154"/>
      <c r="P7368" s="154"/>
    </row>
    <row r="7369" spans="3:16" hidden="1" outlineLevel="2">
      <c r="C7369" s="179">
        <v>7345</v>
      </c>
      <c r="D7369" s="195">
        <f t="shared" ca="1" si="574"/>
        <v>-0.79466661360420421</v>
      </c>
      <c r="E7369" s="195">
        <f t="shared" ca="1" si="570"/>
        <v>206.70015332796521</v>
      </c>
      <c r="F7369" s="195">
        <f t="shared" ca="1" si="571"/>
        <v>219.31558184330024</v>
      </c>
      <c r="G7369" s="195">
        <f t="shared" ca="1" si="572"/>
        <v>0</v>
      </c>
      <c r="H7369" s="195">
        <f t="shared" ca="1" si="573"/>
        <v>0</v>
      </c>
      <c r="O7369" s="154"/>
      <c r="P7369" s="154"/>
    </row>
    <row r="7370" spans="3:16" hidden="1" outlineLevel="2">
      <c r="C7370" s="179">
        <v>7346</v>
      </c>
      <c r="D7370" s="195">
        <f t="shared" ca="1" si="574"/>
        <v>-0.98345919716535979</v>
      </c>
      <c r="E7370" s="195">
        <f t="shared" ca="1" si="570"/>
        <v>198.30148337287284</v>
      </c>
      <c r="F7370" s="195">
        <f t="shared" ca="1" si="571"/>
        <v>212.80879600868579</v>
      </c>
      <c r="G7370" s="195">
        <f t="shared" ca="1" si="572"/>
        <v>0</v>
      </c>
      <c r="H7370" s="195">
        <f t="shared" ca="1" si="573"/>
        <v>0</v>
      </c>
      <c r="O7370" s="154"/>
      <c r="P7370" s="154"/>
    </row>
    <row r="7371" spans="3:16" hidden="1" outlineLevel="2">
      <c r="C7371" s="179">
        <v>7347</v>
      </c>
      <c r="D7371" s="195">
        <f t="shared" ca="1" si="574"/>
        <v>-0.15267987377683995</v>
      </c>
      <c r="E7371" s="195">
        <f t="shared" ca="1" si="570"/>
        <v>238.01263659481697</v>
      </c>
      <c r="F7371" s="195">
        <f t="shared" ca="1" si="571"/>
        <v>242.9671535462486</v>
      </c>
      <c r="G7371" s="195">
        <f t="shared" ca="1" si="572"/>
        <v>0</v>
      </c>
      <c r="H7371" s="195">
        <f t="shared" ca="1" si="573"/>
        <v>0</v>
      </c>
      <c r="O7371" s="154"/>
      <c r="P7371" s="154"/>
    </row>
    <row r="7372" spans="3:16" hidden="1" outlineLevel="2">
      <c r="C7372" s="179">
        <v>7348</v>
      </c>
      <c r="D7372" s="195">
        <f t="shared" ca="1" si="574"/>
        <v>1.6157519404543281</v>
      </c>
      <c r="E7372" s="195">
        <f t="shared" ca="1" si="570"/>
        <v>351.03150641396479</v>
      </c>
      <c r="F7372" s="195">
        <f t="shared" ca="1" si="571"/>
        <v>322.15726297379149</v>
      </c>
      <c r="G7372" s="195">
        <f t="shared" ca="1" si="572"/>
        <v>101.03150641396479</v>
      </c>
      <c r="H7372" s="195">
        <f t="shared" ca="1" si="573"/>
        <v>72.157262973791489</v>
      </c>
      <c r="O7372" s="154"/>
      <c r="P7372" s="154"/>
    </row>
    <row r="7373" spans="3:16" hidden="1" outlineLevel="2">
      <c r="C7373" s="179">
        <v>7349</v>
      </c>
      <c r="D7373" s="195">
        <f t="shared" ca="1" si="574"/>
        <v>-0.19160824241887003</v>
      </c>
      <c r="E7373" s="195">
        <f t="shared" ca="1" si="570"/>
        <v>235.98555460925056</v>
      </c>
      <c r="F7373" s="195">
        <f t="shared" ca="1" si="571"/>
        <v>241.46296738338623</v>
      </c>
      <c r="G7373" s="195">
        <f t="shared" ca="1" si="572"/>
        <v>0</v>
      </c>
      <c r="H7373" s="195">
        <f t="shared" ca="1" si="573"/>
        <v>0</v>
      </c>
      <c r="O7373" s="154"/>
      <c r="P7373" s="154"/>
    </row>
    <row r="7374" spans="3:16" hidden="1" outlineLevel="2">
      <c r="C7374" s="179">
        <v>7350</v>
      </c>
      <c r="D7374" s="195">
        <f t="shared" ca="1" si="574"/>
        <v>1.110721842440249</v>
      </c>
      <c r="E7374" s="195">
        <f t="shared" ca="1" si="570"/>
        <v>314.1633097550295</v>
      </c>
      <c r="F7374" s="195">
        <f t="shared" ca="1" si="571"/>
        <v>297.22030074259021</v>
      </c>
      <c r="G7374" s="195">
        <f t="shared" ca="1" si="572"/>
        <v>64.163309755029502</v>
      </c>
      <c r="H7374" s="195">
        <f t="shared" ca="1" si="573"/>
        <v>47.220300742590211</v>
      </c>
      <c r="O7374" s="154"/>
      <c r="P7374" s="154"/>
    </row>
    <row r="7375" spans="3:16" hidden="1" outlineLevel="2">
      <c r="C7375" s="179">
        <v>7351</v>
      </c>
      <c r="D7375" s="195">
        <f t="shared" ca="1" si="574"/>
        <v>0.29430504158123755</v>
      </c>
      <c r="E7375" s="195">
        <f t="shared" ca="1" si="570"/>
        <v>262.57410993423008</v>
      </c>
      <c r="F7375" s="195">
        <f t="shared" ca="1" si="571"/>
        <v>260.92490941437586</v>
      </c>
      <c r="G7375" s="195">
        <f t="shared" ca="1" si="572"/>
        <v>12.57410993423008</v>
      </c>
      <c r="H7375" s="195">
        <f t="shared" ca="1" si="573"/>
        <v>10.924909414375861</v>
      </c>
      <c r="O7375" s="154"/>
      <c r="P7375" s="154"/>
    </row>
    <row r="7376" spans="3:16" hidden="1" outlineLevel="2">
      <c r="C7376" s="179">
        <v>7352</v>
      </c>
      <c r="D7376" s="195">
        <f t="shared" ca="1" si="574"/>
        <v>0.53774611886126467</v>
      </c>
      <c r="E7376" s="195">
        <f t="shared" ca="1" si="570"/>
        <v>277.0010203387032</v>
      </c>
      <c r="F7376" s="195">
        <f t="shared" ca="1" si="571"/>
        <v>271.25740824456727</v>
      </c>
      <c r="G7376" s="195">
        <f t="shared" ca="1" si="572"/>
        <v>27.001020338703199</v>
      </c>
      <c r="H7376" s="195">
        <f t="shared" ca="1" si="573"/>
        <v>21.257408244567273</v>
      </c>
      <c r="O7376" s="154"/>
      <c r="P7376" s="154"/>
    </row>
    <row r="7377" spans="3:16" hidden="1" outlineLevel="2">
      <c r="C7377" s="179">
        <v>7353</v>
      </c>
      <c r="D7377" s="195">
        <f t="shared" ca="1" si="574"/>
        <v>-0.66113019748238955</v>
      </c>
      <c r="E7377" s="195">
        <f t="shared" ca="1" si="570"/>
        <v>212.85458948859619</v>
      </c>
      <c r="F7377" s="195">
        <f t="shared" ca="1" si="571"/>
        <v>224.03772211920253</v>
      </c>
      <c r="G7377" s="195">
        <f t="shared" ca="1" si="572"/>
        <v>0</v>
      </c>
      <c r="H7377" s="195">
        <f t="shared" ca="1" si="573"/>
        <v>0</v>
      </c>
      <c r="O7377" s="154"/>
      <c r="P7377" s="154"/>
    </row>
    <row r="7378" spans="3:16" hidden="1" outlineLevel="2">
      <c r="C7378" s="179">
        <v>7354</v>
      </c>
      <c r="D7378" s="195">
        <f t="shared" ca="1" si="574"/>
        <v>0.46403883459061712</v>
      </c>
      <c r="E7378" s="195">
        <f t="shared" ca="1" si="570"/>
        <v>272.55121543201329</v>
      </c>
      <c r="F7378" s="195">
        <f t="shared" ca="1" si="571"/>
        <v>268.0865497153988</v>
      </c>
      <c r="G7378" s="195">
        <f t="shared" ca="1" si="572"/>
        <v>22.551215432013294</v>
      </c>
      <c r="H7378" s="195">
        <f t="shared" ca="1" si="573"/>
        <v>18.086549715398803</v>
      </c>
      <c r="O7378" s="154"/>
      <c r="P7378" s="154"/>
    </row>
    <row r="7379" spans="3:16" hidden="1" outlineLevel="2">
      <c r="C7379" s="179">
        <v>7355</v>
      </c>
      <c r="D7379" s="195">
        <f t="shared" ca="1" si="574"/>
        <v>-1.1479142020061208</v>
      </c>
      <c r="E7379" s="195">
        <f t="shared" ca="1" si="570"/>
        <v>191.26409537271249</v>
      </c>
      <c r="F7379" s="195">
        <f t="shared" ca="1" si="571"/>
        <v>207.29833565527554</v>
      </c>
      <c r="G7379" s="195">
        <f t="shared" ca="1" si="572"/>
        <v>0</v>
      </c>
      <c r="H7379" s="195">
        <f t="shared" ca="1" si="573"/>
        <v>0</v>
      </c>
      <c r="O7379" s="154"/>
      <c r="P7379" s="154"/>
    </row>
    <row r="7380" spans="3:16" hidden="1" outlineLevel="2">
      <c r="C7380" s="179">
        <v>7356</v>
      </c>
      <c r="D7380" s="195">
        <f t="shared" ca="1" si="574"/>
        <v>0.44087520816952375</v>
      </c>
      <c r="E7380" s="195">
        <f t="shared" ca="1" si="570"/>
        <v>271.16761381514681</v>
      </c>
      <c r="F7380" s="195">
        <f t="shared" ca="1" si="571"/>
        <v>267.09773470217976</v>
      </c>
      <c r="G7380" s="195">
        <f t="shared" ca="1" si="572"/>
        <v>21.167613815146808</v>
      </c>
      <c r="H7380" s="195">
        <f t="shared" ca="1" si="573"/>
        <v>17.097734702179764</v>
      </c>
      <c r="O7380" s="154"/>
      <c r="P7380" s="154"/>
    </row>
    <row r="7381" spans="3:16" hidden="1" outlineLevel="2">
      <c r="C7381" s="179">
        <v>7357</v>
      </c>
      <c r="D7381" s="195">
        <f t="shared" ca="1" si="574"/>
        <v>0.83493950809120243</v>
      </c>
      <c r="E7381" s="195">
        <f t="shared" ca="1" si="570"/>
        <v>295.69225662535956</v>
      </c>
      <c r="F7381" s="195">
        <f t="shared" ca="1" si="571"/>
        <v>284.42760093417343</v>
      </c>
      <c r="G7381" s="195">
        <f t="shared" ca="1" si="572"/>
        <v>45.692256625359562</v>
      </c>
      <c r="H7381" s="195">
        <f t="shared" ca="1" si="573"/>
        <v>34.427600934173427</v>
      </c>
      <c r="O7381" s="154"/>
      <c r="P7381" s="154"/>
    </row>
    <row r="7382" spans="3:16" hidden="1" outlineLevel="2">
      <c r="C7382" s="179">
        <v>7358</v>
      </c>
      <c r="D7382" s="195">
        <f t="shared" ca="1" si="574"/>
        <v>-2.0833617976937203E-2</v>
      </c>
      <c r="E7382" s="195">
        <f t="shared" ca="1" si="570"/>
        <v>245.00839079538679</v>
      </c>
      <c r="F7382" s="195">
        <f t="shared" ca="1" si="571"/>
        <v>248.13162987193925</v>
      </c>
      <c r="G7382" s="195">
        <f t="shared" ca="1" si="572"/>
        <v>0</v>
      </c>
      <c r="H7382" s="195">
        <f t="shared" ca="1" si="573"/>
        <v>0</v>
      </c>
      <c r="O7382" s="154"/>
      <c r="P7382" s="154"/>
    </row>
    <row r="7383" spans="3:16" hidden="1" outlineLevel="2">
      <c r="C7383" s="179">
        <v>7359</v>
      </c>
      <c r="D7383" s="195">
        <f t="shared" ca="1" si="574"/>
        <v>-0.56359457507350141</v>
      </c>
      <c r="E7383" s="195">
        <f t="shared" ca="1" si="570"/>
        <v>217.46531370185372</v>
      </c>
      <c r="F7383" s="195">
        <f t="shared" ca="1" si="571"/>
        <v>227.55092438672216</v>
      </c>
      <c r="G7383" s="195">
        <f t="shared" ca="1" si="572"/>
        <v>0</v>
      </c>
      <c r="H7383" s="195">
        <f t="shared" ca="1" si="573"/>
        <v>0</v>
      </c>
      <c r="O7383" s="154"/>
      <c r="P7383" s="154"/>
    </row>
    <row r="7384" spans="3:16" hidden="1" outlineLevel="2">
      <c r="C7384" s="179">
        <v>7360</v>
      </c>
      <c r="D7384" s="195">
        <f t="shared" ca="1" si="574"/>
        <v>-0.81381282915611208</v>
      </c>
      <c r="E7384" s="195">
        <f t="shared" ca="1" si="570"/>
        <v>205.83244922055221</v>
      </c>
      <c r="F7384" s="195">
        <f t="shared" ca="1" si="571"/>
        <v>218.64673759720864</v>
      </c>
      <c r="G7384" s="195">
        <f t="shared" ca="1" si="572"/>
        <v>0</v>
      </c>
      <c r="H7384" s="195">
        <f t="shared" ca="1" si="573"/>
        <v>0</v>
      </c>
      <c r="O7384" s="154"/>
      <c r="P7384" s="154"/>
    </row>
    <row r="7385" spans="3:16" hidden="1" outlineLevel="2">
      <c r="C7385" s="179">
        <v>7361</v>
      </c>
      <c r="D7385" s="195">
        <f t="shared" ca="1" si="574"/>
        <v>1.2668693662839019</v>
      </c>
      <c r="E7385" s="195">
        <f t="shared" ref="E7385:E7448" ca="1" si="575">$H$9 * EXP(($H$17 - $H$18 - ($H$11^2)/2)*$H$14 + $H$11*SQRT($H$14)*D7385)</f>
        <v>325.12866822690791</v>
      </c>
      <c r="F7385" s="195">
        <f t="shared" ref="F7385:F7448" ca="1" si="576">$H$9 * EXP(($H$17 - $H$18 - ($H$12^2)/2)*$H$14 + $H$12*SQRT($H$14)*D7385)</f>
        <v>304.71699048006013</v>
      </c>
      <c r="G7385" s="195">
        <f t="shared" ref="G7385:G7448" ca="1" si="577">MAX(E7385-$H$16, 0)</f>
        <v>75.128668226907905</v>
      </c>
      <c r="H7385" s="195">
        <f t="shared" ref="H7385:H7448" ca="1" si="578">MAX(F7385-$H$16, 0)</f>
        <v>54.716990480060133</v>
      </c>
      <c r="O7385" s="154"/>
      <c r="P7385" s="154"/>
    </row>
    <row r="7386" spans="3:16" hidden="1" outlineLevel="2">
      <c r="C7386" s="179">
        <v>7362</v>
      </c>
      <c r="D7386" s="195">
        <f t="shared" ref="D7386:D7449" ca="1" si="579">_xlfn.NORM.S.INV(RAND())</f>
        <v>-0.56675993942895597</v>
      </c>
      <c r="E7386" s="195">
        <f t="shared" ca="1" si="575"/>
        <v>217.31412346091281</v>
      </c>
      <c r="F7386" s="195">
        <f t="shared" ca="1" si="576"/>
        <v>227.43604865189238</v>
      </c>
      <c r="G7386" s="195">
        <f t="shared" ca="1" si="577"/>
        <v>0</v>
      </c>
      <c r="H7386" s="195">
        <f t="shared" ca="1" si="578"/>
        <v>0</v>
      </c>
      <c r="O7386" s="154"/>
      <c r="P7386" s="154"/>
    </row>
    <row r="7387" spans="3:16" hidden="1" outlineLevel="2">
      <c r="C7387" s="179">
        <v>7363</v>
      </c>
      <c r="D7387" s="195">
        <f t="shared" ca="1" si="579"/>
        <v>-1.4607004313086369</v>
      </c>
      <c r="E7387" s="195">
        <f t="shared" ca="1" si="575"/>
        <v>178.56115176658201</v>
      </c>
      <c r="F7387" s="195">
        <f t="shared" ca="1" si="576"/>
        <v>197.20838795924382</v>
      </c>
      <c r="G7387" s="195">
        <f t="shared" ca="1" si="577"/>
        <v>0</v>
      </c>
      <c r="H7387" s="195">
        <f t="shared" ca="1" si="578"/>
        <v>0</v>
      </c>
      <c r="O7387" s="154"/>
      <c r="P7387" s="154"/>
    </row>
    <row r="7388" spans="3:16" hidden="1" outlineLevel="2">
      <c r="C7388" s="179">
        <v>7364</v>
      </c>
      <c r="D7388" s="195">
        <f t="shared" ca="1" si="579"/>
        <v>-0.24239130653457527</v>
      </c>
      <c r="E7388" s="195">
        <f t="shared" ca="1" si="575"/>
        <v>233.36710181293256</v>
      </c>
      <c r="F7388" s="195">
        <f t="shared" ca="1" si="576"/>
        <v>239.51470661271912</v>
      </c>
      <c r="G7388" s="195">
        <f t="shared" ca="1" si="577"/>
        <v>0</v>
      </c>
      <c r="H7388" s="195">
        <f t="shared" ca="1" si="578"/>
        <v>0</v>
      </c>
      <c r="O7388" s="154"/>
      <c r="P7388" s="154"/>
    </row>
    <row r="7389" spans="3:16" hidden="1" outlineLevel="2">
      <c r="C7389" s="179">
        <v>7365</v>
      </c>
      <c r="D7389" s="195">
        <f t="shared" ca="1" si="579"/>
        <v>-0.34280338471583199</v>
      </c>
      <c r="E7389" s="195">
        <f t="shared" ca="1" si="575"/>
        <v>228.27491018268549</v>
      </c>
      <c r="F7389" s="195">
        <f t="shared" ca="1" si="576"/>
        <v>235.70860787846976</v>
      </c>
      <c r="G7389" s="195">
        <f t="shared" ca="1" si="577"/>
        <v>0</v>
      </c>
      <c r="H7389" s="195">
        <f t="shared" ca="1" si="578"/>
        <v>0</v>
      </c>
      <c r="O7389" s="154"/>
      <c r="P7389" s="154"/>
    </row>
    <row r="7390" spans="3:16" hidden="1" outlineLevel="2">
      <c r="C7390" s="179">
        <v>7366</v>
      </c>
      <c r="D7390" s="195">
        <f t="shared" ca="1" si="579"/>
        <v>-1.2031268372340882</v>
      </c>
      <c r="E7390" s="195">
        <f t="shared" ca="1" si="575"/>
        <v>188.95787169111284</v>
      </c>
      <c r="F7390" s="195">
        <f t="shared" ca="1" si="576"/>
        <v>205.48048285421157</v>
      </c>
      <c r="G7390" s="195">
        <f t="shared" ca="1" si="577"/>
        <v>0</v>
      </c>
      <c r="H7390" s="195">
        <f t="shared" ca="1" si="578"/>
        <v>0</v>
      </c>
      <c r="O7390" s="154"/>
      <c r="P7390" s="154"/>
    </row>
    <row r="7391" spans="3:16" hidden="1" outlineLevel="2">
      <c r="C7391" s="179">
        <v>7367</v>
      </c>
      <c r="D7391" s="195">
        <f t="shared" ca="1" si="579"/>
        <v>-1.2873918883102538</v>
      </c>
      <c r="E7391" s="195">
        <f t="shared" ca="1" si="575"/>
        <v>185.49162548074506</v>
      </c>
      <c r="F7391" s="195">
        <f t="shared" ca="1" si="576"/>
        <v>202.73677446684883</v>
      </c>
      <c r="G7391" s="195">
        <f t="shared" ca="1" si="577"/>
        <v>0</v>
      </c>
      <c r="H7391" s="195">
        <f t="shared" ca="1" si="578"/>
        <v>0</v>
      </c>
      <c r="O7391" s="154"/>
      <c r="P7391" s="154"/>
    </row>
    <row r="7392" spans="3:16" hidden="1" outlineLevel="2">
      <c r="C7392" s="179">
        <v>7368</v>
      </c>
      <c r="D7392" s="195">
        <f t="shared" ca="1" si="579"/>
        <v>-0.12534542703490015</v>
      </c>
      <c r="E7392" s="195">
        <f t="shared" ca="1" si="575"/>
        <v>239.44639563478199</v>
      </c>
      <c r="F7392" s="195">
        <f t="shared" ca="1" si="576"/>
        <v>244.02894867105903</v>
      </c>
      <c r="G7392" s="195">
        <f t="shared" ca="1" si="577"/>
        <v>0</v>
      </c>
      <c r="H7392" s="195">
        <f t="shared" ca="1" si="578"/>
        <v>0</v>
      </c>
      <c r="O7392" s="154"/>
      <c r="P7392" s="154"/>
    </row>
    <row r="7393" spans="3:16" hidden="1" outlineLevel="2">
      <c r="C7393" s="179">
        <v>7369</v>
      </c>
      <c r="D7393" s="195">
        <f t="shared" ca="1" si="579"/>
        <v>-0.7314112806606472</v>
      </c>
      <c r="E7393" s="195">
        <f t="shared" ca="1" si="575"/>
        <v>209.59296700599896</v>
      </c>
      <c r="F7393" s="195">
        <f t="shared" ca="1" si="576"/>
        <v>221.53989197509077</v>
      </c>
      <c r="G7393" s="195">
        <f t="shared" ca="1" si="577"/>
        <v>0</v>
      </c>
      <c r="H7393" s="195">
        <f t="shared" ca="1" si="578"/>
        <v>0</v>
      </c>
      <c r="O7393" s="154"/>
      <c r="P7393" s="154"/>
    </row>
    <row r="7394" spans="3:16" hidden="1" outlineLevel="2">
      <c r="C7394" s="179">
        <v>7370</v>
      </c>
      <c r="D7394" s="195">
        <f t="shared" ca="1" si="579"/>
        <v>1.2063411250796536</v>
      </c>
      <c r="E7394" s="195">
        <f t="shared" ca="1" si="575"/>
        <v>320.833405366151</v>
      </c>
      <c r="F7394" s="195">
        <f t="shared" ca="1" si="576"/>
        <v>301.78882718011579</v>
      </c>
      <c r="G7394" s="195">
        <f t="shared" ca="1" si="577"/>
        <v>70.833405366150998</v>
      </c>
      <c r="H7394" s="195">
        <f t="shared" ca="1" si="578"/>
        <v>51.788827180115788</v>
      </c>
      <c r="O7394" s="154"/>
      <c r="P7394" s="154"/>
    </row>
    <row r="7395" spans="3:16" hidden="1" outlineLevel="2">
      <c r="C7395" s="179">
        <v>7371</v>
      </c>
      <c r="D7395" s="195">
        <f t="shared" ca="1" si="579"/>
        <v>0.71450159632428301</v>
      </c>
      <c r="E7395" s="195">
        <f t="shared" ca="1" si="575"/>
        <v>287.97023992071274</v>
      </c>
      <c r="F7395" s="195">
        <f t="shared" ca="1" si="576"/>
        <v>279.0150102322765</v>
      </c>
      <c r="G7395" s="195">
        <f t="shared" ca="1" si="577"/>
        <v>37.970239920712743</v>
      </c>
      <c r="H7395" s="195">
        <f t="shared" ca="1" si="578"/>
        <v>29.015010232276495</v>
      </c>
      <c r="O7395" s="154"/>
      <c r="P7395" s="154"/>
    </row>
    <row r="7396" spans="3:16" hidden="1" outlineLevel="2">
      <c r="C7396" s="179">
        <v>7372</v>
      </c>
      <c r="D7396" s="195">
        <f t="shared" ca="1" si="579"/>
        <v>-5.4744608652053064E-2</v>
      </c>
      <c r="E7396" s="195">
        <f t="shared" ca="1" si="575"/>
        <v>243.18967184064647</v>
      </c>
      <c r="F7396" s="195">
        <f t="shared" ca="1" si="576"/>
        <v>246.79292740598376</v>
      </c>
      <c r="G7396" s="195">
        <f t="shared" ca="1" si="577"/>
        <v>0</v>
      </c>
      <c r="H7396" s="195">
        <f t="shared" ca="1" si="578"/>
        <v>0</v>
      </c>
      <c r="O7396" s="154"/>
      <c r="P7396" s="154"/>
    </row>
    <row r="7397" spans="3:16" hidden="1" outlineLevel="2">
      <c r="C7397" s="179">
        <v>7373</v>
      </c>
      <c r="D7397" s="195">
        <f t="shared" ca="1" si="579"/>
        <v>1.1109587945236894</v>
      </c>
      <c r="E7397" s="195">
        <f t="shared" ca="1" si="575"/>
        <v>314.17966617937628</v>
      </c>
      <c r="F7397" s="195">
        <f t="shared" ca="1" si="576"/>
        <v>297.23153599533714</v>
      </c>
      <c r="G7397" s="195">
        <f t="shared" ca="1" si="577"/>
        <v>64.179666179376284</v>
      </c>
      <c r="H7397" s="195">
        <f t="shared" ca="1" si="578"/>
        <v>47.23153599533714</v>
      </c>
      <c r="O7397" s="154"/>
      <c r="P7397" s="154"/>
    </row>
    <row r="7398" spans="3:16" hidden="1" outlineLevel="2">
      <c r="C7398" s="179">
        <v>7374</v>
      </c>
      <c r="D7398" s="195">
        <f t="shared" ca="1" si="579"/>
        <v>-1.2273938175826331</v>
      </c>
      <c r="E7398" s="195">
        <f t="shared" ca="1" si="575"/>
        <v>187.95306037651724</v>
      </c>
      <c r="F7398" s="195">
        <f t="shared" ca="1" si="576"/>
        <v>204.68655398700793</v>
      </c>
      <c r="G7398" s="195">
        <f t="shared" ca="1" si="577"/>
        <v>0</v>
      </c>
      <c r="H7398" s="195">
        <f t="shared" ca="1" si="578"/>
        <v>0</v>
      </c>
      <c r="O7398" s="154"/>
      <c r="P7398" s="154"/>
    </row>
    <row r="7399" spans="3:16" hidden="1" outlineLevel="2">
      <c r="C7399" s="179">
        <v>7375</v>
      </c>
      <c r="D7399" s="195">
        <f t="shared" ca="1" si="579"/>
        <v>-1.4703259425382114</v>
      </c>
      <c r="E7399" s="195">
        <f t="shared" ca="1" si="575"/>
        <v>178.18391614646742</v>
      </c>
      <c r="F7399" s="195">
        <f t="shared" ca="1" si="576"/>
        <v>196.90580014707066</v>
      </c>
      <c r="G7399" s="195">
        <f t="shared" ca="1" si="577"/>
        <v>0</v>
      </c>
      <c r="H7399" s="195">
        <f t="shared" ca="1" si="578"/>
        <v>0</v>
      </c>
      <c r="O7399" s="154"/>
      <c r="P7399" s="154"/>
    </row>
    <row r="7400" spans="3:16" hidden="1" outlineLevel="2">
      <c r="C7400" s="179">
        <v>7376</v>
      </c>
      <c r="D7400" s="195">
        <f t="shared" ca="1" si="579"/>
        <v>7.0452800801309404E-2</v>
      </c>
      <c r="E7400" s="195">
        <f t="shared" ca="1" si="575"/>
        <v>249.97215120559056</v>
      </c>
      <c r="F7400" s="195">
        <f t="shared" ca="1" si="576"/>
        <v>251.77153465080883</v>
      </c>
      <c r="G7400" s="195">
        <f t="shared" ca="1" si="577"/>
        <v>0</v>
      </c>
      <c r="H7400" s="195">
        <f t="shared" ca="1" si="578"/>
        <v>1.7715346508088317</v>
      </c>
      <c r="O7400" s="154"/>
      <c r="P7400" s="154"/>
    </row>
    <row r="7401" spans="3:16" hidden="1" outlineLevel="2">
      <c r="C7401" s="179">
        <v>7377</v>
      </c>
      <c r="D7401" s="195">
        <f t="shared" ca="1" si="579"/>
        <v>-1.0160999987337447</v>
      </c>
      <c r="E7401" s="195">
        <f t="shared" ca="1" si="575"/>
        <v>196.88441285174397</v>
      </c>
      <c r="F7401" s="195">
        <f t="shared" ca="1" si="576"/>
        <v>211.70355800618191</v>
      </c>
      <c r="G7401" s="195">
        <f t="shared" ca="1" si="577"/>
        <v>0</v>
      </c>
      <c r="H7401" s="195">
        <f t="shared" ca="1" si="578"/>
        <v>0</v>
      </c>
      <c r="O7401" s="154"/>
      <c r="P7401" s="154"/>
    </row>
    <row r="7402" spans="3:16" hidden="1" outlineLevel="2">
      <c r="C7402" s="179">
        <v>7378</v>
      </c>
      <c r="D7402" s="195">
        <f t="shared" ca="1" si="579"/>
        <v>0.59149749878773994</v>
      </c>
      <c r="E7402" s="195">
        <f t="shared" ca="1" si="575"/>
        <v>280.29180218740544</v>
      </c>
      <c r="F7402" s="195">
        <f t="shared" ca="1" si="576"/>
        <v>273.59339401842323</v>
      </c>
      <c r="G7402" s="195">
        <f t="shared" ca="1" si="577"/>
        <v>30.291802187405438</v>
      </c>
      <c r="H7402" s="195">
        <f t="shared" ca="1" si="578"/>
        <v>23.593394018423226</v>
      </c>
      <c r="O7402" s="154"/>
      <c r="P7402" s="154"/>
    </row>
    <row r="7403" spans="3:16" hidden="1" outlineLevel="2">
      <c r="C7403" s="179">
        <v>7379</v>
      </c>
      <c r="D7403" s="195">
        <f t="shared" ca="1" si="579"/>
        <v>0.20475946632219783</v>
      </c>
      <c r="E7403" s="195">
        <f t="shared" ca="1" si="575"/>
        <v>257.45856589237957</v>
      </c>
      <c r="F7403" s="195">
        <f t="shared" ca="1" si="576"/>
        <v>257.22409712746872</v>
      </c>
      <c r="G7403" s="195">
        <f t="shared" ca="1" si="577"/>
        <v>7.4585658923795677</v>
      </c>
      <c r="H7403" s="195">
        <f t="shared" ca="1" si="578"/>
        <v>7.224097127468724</v>
      </c>
      <c r="O7403" s="154"/>
      <c r="P7403" s="154"/>
    </row>
    <row r="7404" spans="3:16" hidden="1" outlineLevel="2">
      <c r="C7404" s="179">
        <v>7380</v>
      </c>
      <c r="D7404" s="195">
        <f t="shared" ca="1" si="579"/>
        <v>1.0088073383374832</v>
      </c>
      <c r="E7404" s="195">
        <f t="shared" ca="1" si="575"/>
        <v>307.20667513813675</v>
      </c>
      <c r="F7404" s="195">
        <f t="shared" ca="1" si="576"/>
        <v>292.42711268019661</v>
      </c>
      <c r="G7404" s="195">
        <f t="shared" ca="1" si="577"/>
        <v>57.206675138136745</v>
      </c>
      <c r="H7404" s="195">
        <f t="shared" ca="1" si="578"/>
        <v>42.427112680196615</v>
      </c>
      <c r="O7404" s="154"/>
      <c r="P7404" s="154"/>
    </row>
    <row r="7405" spans="3:16" hidden="1" outlineLevel="2">
      <c r="C7405" s="179">
        <v>7381</v>
      </c>
      <c r="D7405" s="195">
        <f t="shared" ca="1" si="579"/>
        <v>1.5390993527916748</v>
      </c>
      <c r="E7405" s="195">
        <f t="shared" ca="1" si="575"/>
        <v>345.16901830864077</v>
      </c>
      <c r="F7405" s="195">
        <f t="shared" ca="1" si="576"/>
        <v>318.24184823564542</v>
      </c>
      <c r="G7405" s="195">
        <f t="shared" ca="1" si="577"/>
        <v>95.169018308640773</v>
      </c>
      <c r="H7405" s="195">
        <f t="shared" ca="1" si="578"/>
        <v>68.241848235645421</v>
      </c>
      <c r="O7405" s="154"/>
      <c r="P7405" s="154"/>
    </row>
    <row r="7406" spans="3:16" hidden="1" outlineLevel="2">
      <c r="C7406" s="179">
        <v>7382</v>
      </c>
      <c r="D7406" s="195">
        <f t="shared" ca="1" si="579"/>
        <v>-0.8306537442360864</v>
      </c>
      <c r="E7406" s="195">
        <f t="shared" ca="1" si="575"/>
        <v>205.0722326125404</v>
      </c>
      <c r="F7406" s="195">
        <f t="shared" ca="1" si="576"/>
        <v>218.06011191781408</v>
      </c>
      <c r="G7406" s="195">
        <f t="shared" ca="1" si="577"/>
        <v>0</v>
      </c>
      <c r="H7406" s="195">
        <f t="shared" ca="1" si="578"/>
        <v>0</v>
      </c>
      <c r="O7406" s="154"/>
      <c r="P7406" s="154"/>
    </row>
    <row r="7407" spans="3:16" hidden="1" outlineLevel="2">
      <c r="C7407" s="179">
        <v>7383</v>
      </c>
      <c r="D7407" s="195">
        <f t="shared" ca="1" si="579"/>
        <v>1.7217966014098471</v>
      </c>
      <c r="E7407" s="195">
        <f t="shared" ca="1" si="575"/>
        <v>359.30645412907313</v>
      </c>
      <c r="F7407" s="195">
        <f t="shared" ca="1" si="576"/>
        <v>327.65357070262058</v>
      </c>
      <c r="G7407" s="195">
        <f t="shared" ca="1" si="577"/>
        <v>109.30645412907313</v>
      </c>
      <c r="H7407" s="195">
        <f t="shared" ca="1" si="578"/>
        <v>77.653570702620584</v>
      </c>
      <c r="O7407" s="154"/>
      <c r="P7407" s="154"/>
    </row>
    <row r="7408" spans="3:16" hidden="1" outlineLevel="2">
      <c r="C7408" s="179">
        <v>7384</v>
      </c>
      <c r="D7408" s="195">
        <f t="shared" ca="1" si="579"/>
        <v>0.26772903723092278</v>
      </c>
      <c r="E7408" s="195">
        <f t="shared" ca="1" si="575"/>
        <v>261.0453639988134</v>
      </c>
      <c r="F7408" s="195">
        <f t="shared" ca="1" si="576"/>
        <v>259.82103270083354</v>
      </c>
      <c r="G7408" s="195">
        <f t="shared" ca="1" si="577"/>
        <v>11.0453639988134</v>
      </c>
      <c r="H7408" s="195">
        <f t="shared" ca="1" si="578"/>
        <v>9.8210327008335412</v>
      </c>
      <c r="O7408" s="154"/>
      <c r="P7408" s="154"/>
    </row>
    <row r="7409" spans="3:16" hidden="1" outlineLevel="2">
      <c r="C7409" s="179">
        <v>7385</v>
      </c>
      <c r="D7409" s="195">
        <f t="shared" ca="1" si="579"/>
        <v>-0.31945214528864446</v>
      </c>
      <c r="E7409" s="195">
        <f t="shared" ca="1" si="575"/>
        <v>229.44911475028849</v>
      </c>
      <c r="F7409" s="195">
        <f t="shared" ca="1" si="576"/>
        <v>236.58829893704316</v>
      </c>
      <c r="G7409" s="195">
        <f t="shared" ca="1" si="577"/>
        <v>0</v>
      </c>
      <c r="H7409" s="195">
        <f t="shared" ca="1" si="578"/>
        <v>0</v>
      </c>
      <c r="O7409" s="154"/>
      <c r="P7409" s="154"/>
    </row>
    <row r="7410" spans="3:16" hidden="1" outlineLevel="2">
      <c r="C7410" s="179">
        <v>7386</v>
      </c>
      <c r="D7410" s="195">
        <f t="shared" ca="1" si="579"/>
        <v>-9.860801509513438E-2</v>
      </c>
      <c r="E7410" s="195">
        <f t="shared" ca="1" si="575"/>
        <v>240.85719424760995</v>
      </c>
      <c r="F7410" s="195">
        <f t="shared" ca="1" si="576"/>
        <v>245.07204133855694</v>
      </c>
      <c r="G7410" s="195">
        <f t="shared" ca="1" si="577"/>
        <v>0</v>
      </c>
      <c r="H7410" s="195">
        <f t="shared" ca="1" si="578"/>
        <v>0</v>
      </c>
      <c r="O7410" s="154"/>
      <c r="P7410" s="154"/>
    </row>
    <row r="7411" spans="3:16" hidden="1" outlineLevel="2">
      <c r="C7411" s="179">
        <v>7387</v>
      </c>
      <c r="D7411" s="195">
        <f t="shared" ca="1" si="579"/>
        <v>0.3822253068240602</v>
      </c>
      <c r="E7411" s="195">
        <f t="shared" ca="1" si="575"/>
        <v>267.69568386834567</v>
      </c>
      <c r="F7411" s="195">
        <f t="shared" ca="1" si="576"/>
        <v>264.61034963257271</v>
      </c>
      <c r="G7411" s="195">
        <f t="shared" ca="1" si="577"/>
        <v>17.695683868345668</v>
      </c>
      <c r="H7411" s="195">
        <f t="shared" ca="1" si="578"/>
        <v>14.610349632572706</v>
      </c>
      <c r="O7411" s="154"/>
      <c r="P7411" s="154"/>
    </row>
    <row r="7412" spans="3:16" hidden="1" outlineLevel="2">
      <c r="C7412" s="179">
        <v>7388</v>
      </c>
      <c r="D7412" s="195">
        <f t="shared" ca="1" si="579"/>
        <v>-0.56205418556501474</v>
      </c>
      <c r="E7412" s="195">
        <f t="shared" ca="1" si="575"/>
        <v>217.53892680259312</v>
      </c>
      <c r="F7412" s="195">
        <f t="shared" ca="1" si="576"/>
        <v>227.6068483774778</v>
      </c>
      <c r="G7412" s="195">
        <f t="shared" ca="1" si="577"/>
        <v>0</v>
      </c>
      <c r="H7412" s="195">
        <f t="shared" ca="1" si="578"/>
        <v>0</v>
      </c>
      <c r="O7412" s="154"/>
      <c r="P7412" s="154"/>
    </row>
    <row r="7413" spans="3:16" hidden="1" outlineLevel="2">
      <c r="C7413" s="179">
        <v>7389</v>
      </c>
      <c r="D7413" s="195">
        <f t="shared" ca="1" si="579"/>
        <v>-1.2664227422183338</v>
      </c>
      <c r="E7413" s="195">
        <f t="shared" ca="1" si="575"/>
        <v>186.34820356171639</v>
      </c>
      <c r="F7413" s="195">
        <f t="shared" ca="1" si="576"/>
        <v>203.41609620074726</v>
      </c>
      <c r="G7413" s="195">
        <f t="shared" ca="1" si="577"/>
        <v>0</v>
      </c>
      <c r="H7413" s="195">
        <f t="shared" ca="1" si="578"/>
        <v>0</v>
      </c>
      <c r="O7413" s="154"/>
      <c r="P7413" s="154"/>
    </row>
    <row r="7414" spans="3:16" hidden="1" outlineLevel="2">
      <c r="C7414" s="179">
        <v>7390</v>
      </c>
      <c r="D7414" s="195">
        <f t="shared" ca="1" si="579"/>
        <v>-1.5474983982152548</v>
      </c>
      <c r="E7414" s="195">
        <f t="shared" ca="1" si="575"/>
        <v>175.18810010060486</v>
      </c>
      <c r="F7414" s="195">
        <f t="shared" ca="1" si="576"/>
        <v>194.49652788256896</v>
      </c>
      <c r="G7414" s="195">
        <f t="shared" ca="1" si="577"/>
        <v>0</v>
      </c>
      <c r="H7414" s="195">
        <f t="shared" ca="1" si="578"/>
        <v>0</v>
      </c>
      <c r="O7414" s="154"/>
      <c r="P7414" s="154"/>
    </row>
    <row r="7415" spans="3:16" hidden="1" outlineLevel="2">
      <c r="C7415" s="179">
        <v>7391</v>
      </c>
      <c r="D7415" s="195">
        <f t="shared" ca="1" si="579"/>
        <v>-0.14777635054311267</v>
      </c>
      <c r="E7415" s="195">
        <f t="shared" ca="1" si="575"/>
        <v>238.26920506977982</v>
      </c>
      <c r="F7415" s="195">
        <f t="shared" ca="1" si="576"/>
        <v>243.15728821591748</v>
      </c>
      <c r="G7415" s="195">
        <f t="shared" ca="1" si="577"/>
        <v>0</v>
      </c>
      <c r="H7415" s="195">
        <f t="shared" ca="1" si="578"/>
        <v>0</v>
      </c>
      <c r="O7415" s="154"/>
      <c r="P7415" s="154"/>
    </row>
    <row r="7416" spans="3:16" hidden="1" outlineLevel="2">
      <c r="C7416" s="179">
        <v>7392</v>
      </c>
      <c r="D7416" s="195">
        <f t="shared" ca="1" si="579"/>
        <v>0.84094095642408795</v>
      </c>
      <c r="E7416" s="195">
        <f t="shared" ca="1" si="575"/>
        <v>296.08241726673532</v>
      </c>
      <c r="F7416" s="195">
        <f t="shared" ca="1" si="576"/>
        <v>284.70004124038752</v>
      </c>
      <c r="G7416" s="195">
        <f t="shared" ca="1" si="577"/>
        <v>46.08241726673532</v>
      </c>
      <c r="H7416" s="195">
        <f t="shared" ca="1" si="578"/>
        <v>34.70004124038752</v>
      </c>
      <c r="O7416" s="154"/>
      <c r="P7416" s="154"/>
    </row>
    <row r="7417" spans="3:16" hidden="1" outlineLevel="2">
      <c r="C7417" s="179">
        <v>7393</v>
      </c>
      <c r="D7417" s="195">
        <f t="shared" ca="1" si="579"/>
        <v>0.668703662386817</v>
      </c>
      <c r="E7417" s="195">
        <f t="shared" ca="1" si="575"/>
        <v>285.08706264661799</v>
      </c>
      <c r="F7417" s="195">
        <f t="shared" ca="1" si="576"/>
        <v>276.98394639865</v>
      </c>
      <c r="G7417" s="195">
        <f t="shared" ca="1" si="577"/>
        <v>35.087062646617994</v>
      </c>
      <c r="H7417" s="195">
        <f t="shared" ca="1" si="578"/>
        <v>26.983946398650005</v>
      </c>
      <c r="O7417" s="154"/>
      <c r="P7417" s="154"/>
    </row>
    <row r="7418" spans="3:16" hidden="1" outlineLevel="2">
      <c r="C7418" s="179">
        <v>7394</v>
      </c>
      <c r="D7418" s="195">
        <f t="shared" ca="1" si="579"/>
        <v>-1.6736836074493375</v>
      </c>
      <c r="E7418" s="195">
        <f t="shared" ca="1" si="575"/>
        <v>170.39774559580687</v>
      </c>
      <c r="F7418" s="195">
        <f t="shared" ca="1" si="576"/>
        <v>190.62045354194552</v>
      </c>
      <c r="G7418" s="195">
        <f t="shared" ca="1" si="577"/>
        <v>0</v>
      </c>
      <c r="H7418" s="195">
        <f t="shared" ca="1" si="578"/>
        <v>0</v>
      </c>
      <c r="O7418" s="154"/>
      <c r="P7418" s="154"/>
    </row>
    <row r="7419" spans="3:16" hidden="1" outlineLevel="2">
      <c r="C7419" s="179">
        <v>7395</v>
      </c>
      <c r="D7419" s="195">
        <f t="shared" ca="1" si="579"/>
        <v>1.2470732978666559</v>
      </c>
      <c r="E7419" s="195">
        <f t="shared" ca="1" si="575"/>
        <v>323.71758984334969</v>
      </c>
      <c r="F7419" s="195">
        <f t="shared" ca="1" si="576"/>
        <v>303.75620666265422</v>
      </c>
      <c r="G7419" s="195">
        <f t="shared" ca="1" si="577"/>
        <v>73.717589843349685</v>
      </c>
      <c r="H7419" s="195">
        <f t="shared" ca="1" si="578"/>
        <v>53.756206662654222</v>
      </c>
      <c r="O7419" s="154"/>
      <c r="P7419" s="154"/>
    </row>
    <row r="7420" spans="3:16" hidden="1" outlineLevel="2">
      <c r="C7420" s="179">
        <v>7396</v>
      </c>
      <c r="D7420" s="195">
        <f t="shared" ca="1" si="579"/>
        <v>1.0178814586284666</v>
      </c>
      <c r="E7420" s="195">
        <f t="shared" ca="1" si="575"/>
        <v>307.81977222578837</v>
      </c>
      <c r="F7420" s="195">
        <f t="shared" ca="1" si="576"/>
        <v>292.85072850949467</v>
      </c>
      <c r="G7420" s="195">
        <f t="shared" ca="1" si="577"/>
        <v>57.81977222578837</v>
      </c>
      <c r="H7420" s="195">
        <f t="shared" ca="1" si="578"/>
        <v>42.850728509494672</v>
      </c>
      <c r="O7420" s="154"/>
      <c r="P7420" s="154"/>
    </row>
    <row r="7421" spans="3:16" hidden="1" outlineLevel="2">
      <c r="C7421" s="179">
        <v>7397</v>
      </c>
      <c r="D7421" s="195">
        <f t="shared" ca="1" si="579"/>
        <v>-0.32085428367464941</v>
      </c>
      <c r="E7421" s="195">
        <f t="shared" ca="1" si="575"/>
        <v>229.37843883540418</v>
      </c>
      <c r="F7421" s="195">
        <f t="shared" ca="1" si="576"/>
        <v>236.53538486214438</v>
      </c>
      <c r="G7421" s="195">
        <f t="shared" ca="1" si="577"/>
        <v>0</v>
      </c>
      <c r="H7421" s="195">
        <f t="shared" ca="1" si="578"/>
        <v>0</v>
      </c>
      <c r="O7421" s="154"/>
      <c r="P7421" s="154"/>
    </row>
    <row r="7422" spans="3:16" hidden="1" outlineLevel="2">
      <c r="C7422" s="179">
        <v>7398</v>
      </c>
      <c r="D7422" s="195">
        <f t="shared" ca="1" si="579"/>
        <v>-2.2668590915064915</v>
      </c>
      <c r="E7422" s="195">
        <f t="shared" ca="1" si="575"/>
        <v>149.57611956114846</v>
      </c>
      <c r="F7422" s="195">
        <f t="shared" ca="1" si="576"/>
        <v>173.40960894804661</v>
      </c>
      <c r="G7422" s="195">
        <f t="shared" ca="1" si="577"/>
        <v>0</v>
      </c>
      <c r="H7422" s="195">
        <f t="shared" ca="1" si="578"/>
        <v>0</v>
      </c>
      <c r="O7422" s="154"/>
      <c r="P7422" s="154"/>
    </row>
    <row r="7423" spans="3:16" hidden="1" outlineLevel="2">
      <c r="C7423" s="179">
        <v>7399</v>
      </c>
      <c r="D7423" s="195">
        <f t="shared" ca="1" si="579"/>
        <v>-1.6134892709877209</v>
      </c>
      <c r="E7423" s="195">
        <f t="shared" ca="1" si="575"/>
        <v>172.66633354815423</v>
      </c>
      <c r="F7423" s="195">
        <f t="shared" ca="1" si="576"/>
        <v>192.45973259932526</v>
      </c>
      <c r="G7423" s="195">
        <f t="shared" ca="1" si="577"/>
        <v>0</v>
      </c>
      <c r="H7423" s="195">
        <f t="shared" ca="1" si="578"/>
        <v>0</v>
      </c>
      <c r="O7423" s="154"/>
      <c r="P7423" s="154"/>
    </row>
    <row r="7424" spans="3:16" hidden="1" outlineLevel="2">
      <c r="C7424" s="179">
        <v>7400</v>
      </c>
      <c r="D7424" s="195">
        <f t="shared" ca="1" si="579"/>
        <v>0.7585283430443186</v>
      </c>
      <c r="E7424" s="195">
        <f t="shared" ca="1" si="575"/>
        <v>290.76939854769631</v>
      </c>
      <c r="F7424" s="195">
        <f t="shared" ca="1" si="576"/>
        <v>280.98156398629743</v>
      </c>
      <c r="G7424" s="195">
        <f t="shared" ca="1" si="577"/>
        <v>40.769398547696312</v>
      </c>
      <c r="H7424" s="195">
        <f t="shared" ca="1" si="578"/>
        <v>30.981563986297431</v>
      </c>
      <c r="O7424" s="154"/>
      <c r="P7424" s="154"/>
    </row>
    <row r="7425" spans="3:16" hidden="1" outlineLevel="2">
      <c r="C7425" s="179">
        <v>7401</v>
      </c>
      <c r="D7425" s="195">
        <f t="shared" ca="1" si="579"/>
        <v>-3.1966534705211228E-2</v>
      </c>
      <c r="E7425" s="195">
        <f t="shared" ca="1" si="575"/>
        <v>244.40981391732035</v>
      </c>
      <c r="F7425" s="195">
        <f t="shared" ca="1" si="576"/>
        <v>247.69133753331528</v>
      </c>
      <c r="G7425" s="195">
        <f t="shared" ca="1" si="577"/>
        <v>0</v>
      </c>
      <c r="H7425" s="195">
        <f t="shared" ca="1" si="578"/>
        <v>0</v>
      </c>
      <c r="O7425" s="154"/>
      <c r="P7425" s="154"/>
    </row>
    <row r="7426" spans="3:16" hidden="1" outlineLevel="2">
      <c r="C7426" s="179">
        <v>7402</v>
      </c>
      <c r="D7426" s="195">
        <f t="shared" ca="1" si="579"/>
        <v>1.7025359501011907</v>
      </c>
      <c r="E7426" s="195">
        <f t="shared" ca="1" si="575"/>
        <v>357.78912972869551</v>
      </c>
      <c r="F7426" s="195">
        <f t="shared" ca="1" si="576"/>
        <v>326.64836608507591</v>
      </c>
      <c r="G7426" s="195">
        <f t="shared" ca="1" si="577"/>
        <v>107.78912972869551</v>
      </c>
      <c r="H7426" s="195">
        <f t="shared" ca="1" si="578"/>
        <v>76.648366085075907</v>
      </c>
      <c r="O7426" s="154"/>
      <c r="P7426" s="154"/>
    </row>
    <row r="7427" spans="3:16" hidden="1" outlineLevel="2">
      <c r="C7427" s="179">
        <v>7403</v>
      </c>
      <c r="D7427" s="195">
        <f t="shared" ca="1" si="579"/>
        <v>-3.0370965980727975</v>
      </c>
      <c r="E7427" s="195">
        <f t="shared" ca="1" si="575"/>
        <v>126.28890257856921</v>
      </c>
      <c r="F7427" s="195">
        <f t="shared" ca="1" si="576"/>
        <v>153.35912478446036</v>
      </c>
      <c r="G7427" s="195">
        <f t="shared" ca="1" si="577"/>
        <v>0</v>
      </c>
      <c r="H7427" s="195">
        <f t="shared" ca="1" si="578"/>
        <v>0</v>
      </c>
      <c r="O7427" s="154"/>
      <c r="P7427" s="154"/>
    </row>
    <row r="7428" spans="3:16" hidden="1" outlineLevel="2">
      <c r="C7428" s="179">
        <v>7404</v>
      </c>
      <c r="D7428" s="195">
        <f t="shared" ca="1" si="579"/>
        <v>-7.2975564583307201E-2</v>
      </c>
      <c r="E7428" s="195">
        <f t="shared" ca="1" si="575"/>
        <v>242.21749310803284</v>
      </c>
      <c r="F7428" s="195">
        <f t="shared" ca="1" si="576"/>
        <v>246.07621255510469</v>
      </c>
      <c r="G7428" s="195">
        <f t="shared" ca="1" si="577"/>
        <v>0</v>
      </c>
      <c r="H7428" s="195">
        <f t="shared" ca="1" si="578"/>
        <v>0</v>
      </c>
      <c r="O7428" s="154"/>
      <c r="P7428" s="154"/>
    </row>
    <row r="7429" spans="3:16" hidden="1" outlineLevel="2">
      <c r="C7429" s="179">
        <v>7405</v>
      </c>
      <c r="D7429" s="195">
        <f t="shared" ca="1" si="579"/>
        <v>1.7424598548568294E-2</v>
      </c>
      <c r="E7429" s="195">
        <f t="shared" ca="1" si="575"/>
        <v>247.076594685354</v>
      </c>
      <c r="F7429" s="195">
        <f t="shared" ca="1" si="576"/>
        <v>249.65066725550943</v>
      </c>
      <c r="G7429" s="195">
        <f t="shared" ca="1" si="577"/>
        <v>0</v>
      </c>
      <c r="H7429" s="195">
        <f t="shared" ca="1" si="578"/>
        <v>0</v>
      </c>
      <c r="O7429" s="154"/>
      <c r="P7429" s="154"/>
    </row>
    <row r="7430" spans="3:16" hidden="1" outlineLevel="2">
      <c r="C7430" s="179">
        <v>7406</v>
      </c>
      <c r="D7430" s="195">
        <f t="shared" ca="1" si="579"/>
        <v>0.83471891994640834</v>
      </c>
      <c r="E7430" s="195">
        <f t="shared" ca="1" si="575"/>
        <v>295.67792575180027</v>
      </c>
      <c r="F7430" s="195">
        <f t="shared" ca="1" si="576"/>
        <v>284.41759213667694</v>
      </c>
      <c r="G7430" s="195">
        <f t="shared" ca="1" si="577"/>
        <v>45.677925751800274</v>
      </c>
      <c r="H7430" s="195">
        <f t="shared" ca="1" si="578"/>
        <v>34.417592136676944</v>
      </c>
      <c r="O7430" s="154"/>
      <c r="P7430" s="154"/>
    </row>
    <row r="7431" spans="3:16" hidden="1" outlineLevel="2">
      <c r="C7431" s="179">
        <v>7407</v>
      </c>
      <c r="D7431" s="195">
        <f t="shared" ca="1" si="579"/>
        <v>-1.283447806152159</v>
      </c>
      <c r="E7431" s="195">
        <f t="shared" ca="1" si="575"/>
        <v>185.6524378746866</v>
      </c>
      <c r="F7431" s="195">
        <f t="shared" ca="1" si="576"/>
        <v>202.86437449114899</v>
      </c>
      <c r="G7431" s="195">
        <f t="shared" ca="1" si="577"/>
        <v>0</v>
      </c>
      <c r="H7431" s="195">
        <f t="shared" ca="1" si="578"/>
        <v>0</v>
      </c>
      <c r="O7431" s="154"/>
      <c r="P7431" s="154"/>
    </row>
    <row r="7432" spans="3:16" hidden="1" outlineLevel="2">
      <c r="C7432" s="179">
        <v>7408</v>
      </c>
      <c r="D7432" s="195">
        <f t="shared" ca="1" si="579"/>
        <v>0.1831413706546425</v>
      </c>
      <c r="E7432" s="195">
        <f t="shared" ca="1" si="575"/>
        <v>256.23857990145109</v>
      </c>
      <c r="F7432" s="195">
        <f t="shared" ca="1" si="576"/>
        <v>256.33854105192768</v>
      </c>
      <c r="G7432" s="195">
        <f t="shared" ca="1" si="577"/>
        <v>6.2385799014510894</v>
      </c>
      <c r="H7432" s="195">
        <f t="shared" ca="1" si="578"/>
        <v>6.3385410519276775</v>
      </c>
      <c r="O7432" s="154"/>
      <c r="P7432" s="154"/>
    </row>
    <row r="7433" spans="3:16" hidden="1" outlineLevel="2">
      <c r="C7433" s="179">
        <v>7409</v>
      </c>
      <c r="D7433" s="195">
        <f t="shared" ca="1" si="579"/>
        <v>-1.1135059121630286</v>
      </c>
      <c r="E7433" s="195">
        <f t="shared" ca="1" si="575"/>
        <v>192.71553937023725</v>
      </c>
      <c r="F7433" s="195">
        <f t="shared" ca="1" si="576"/>
        <v>208.43933927495672</v>
      </c>
      <c r="G7433" s="195">
        <f t="shared" ca="1" si="577"/>
        <v>0</v>
      </c>
      <c r="H7433" s="195">
        <f t="shared" ca="1" si="578"/>
        <v>0</v>
      </c>
      <c r="O7433" s="154"/>
      <c r="P7433" s="154"/>
    </row>
    <row r="7434" spans="3:16" hidden="1" outlineLevel="2">
      <c r="C7434" s="179">
        <v>7410</v>
      </c>
      <c r="D7434" s="195">
        <f t="shared" ca="1" si="579"/>
        <v>-0.44338778279847257</v>
      </c>
      <c r="E7434" s="195">
        <f t="shared" ca="1" si="575"/>
        <v>223.28537877040654</v>
      </c>
      <c r="F7434" s="195">
        <f t="shared" ca="1" si="576"/>
        <v>231.95661486974853</v>
      </c>
      <c r="G7434" s="195">
        <f t="shared" ca="1" si="577"/>
        <v>0</v>
      </c>
      <c r="H7434" s="195">
        <f t="shared" ca="1" si="578"/>
        <v>0</v>
      </c>
      <c r="O7434" s="154"/>
      <c r="P7434" s="154"/>
    </row>
    <row r="7435" spans="3:16" hidden="1" outlineLevel="2">
      <c r="C7435" s="179">
        <v>7411</v>
      </c>
      <c r="D7435" s="195">
        <f t="shared" ca="1" si="579"/>
        <v>0.65099991289770054</v>
      </c>
      <c r="E7435" s="195">
        <f t="shared" ca="1" si="575"/>
        <v>283.98028736797983</v>
      </c>
      <c r="F7435" s="195">
        <f t="shared" ca="1" si="576"/>
        <v>276.20278214569549</v>
      </c>
      <c r="G7435" s="195">
        <f t="shared" ca="1" si="577"/>
        <v>33.980287367979827</v>
      </c>
      <c r="H7435" s="195">
        <f t="shared" ca="1" si="578"/>
        <v>26.202782145695494</v>
      </c>
      <c r="O7435" s="154"/>
      <c r="P7435" s="154"/>
    </row>
    <row r="7436" spans="3:16" hidden="1" outlineLevel="2">
      <c r="C7436" s="179">
        <v>7412</v>
      </c>
      <c r="D7436" s="195">
        <f t="shared" ca="1" si="579"/>
        <v>0.64597772974935308</v>
      </c>
      <c r="E7436" s="195">
        <f t="shared" ca="1" si="575"/>
        <v>283.6671014545941</v>
      </c>
      <c r="F7436" s="195">
        <f t="shared" ca="1" si="576"/>
        <v>275.98158359804341</v>
      </c>
      <c r="G7436" s="195">
        <f t="shared" ca="1" si="577"/>
        <v>33.667101454594103</v>
      </c>
      <c r="H7436" s="195">
        <f t="shared" ca="1" si="578"/>
        <v>25.981583598043414</v>
      </c>
      <c r="O7436" s="154"/>
      <c r="P7436" s="154"/>
    </row>
    <row r="7437" spans="3:16" hidden="1" outlineLevel="2">
      <c r="C7437" s="179">
        <v>7413</v>
      </c>
      <c r="D7437" s="195">
        <f t="shared" ca="1" si="579"/>
        <v>0.84904171271350581</v>
      </c>
      <c r="E7437" s="195">
        <f t="shared" ca="1" si="575"/>
        <v>296.60987273957028</v>
      </c>
      <c r="F7437" s="195">
        <f t="shared" ca="1" si="576"/>
        <v>285.06819512082552</v>
      </c>
      <c r="G7437" s="195">
        <f t="shared" ca="1" si="577"/>
        <v>46.609872739570278</v>
      </c>
      <c r="H7437" s="195">
        <f t="shared" ca="1" si="578"/>
        <v>35.068195120825521</v>
      </c>
      <c r="O7437" s="154"/>
      <c r="P7437" s="154"/>
    </row>
    <row r="7438" spans="3:16" hidden="1" outlineLevel="2">
      <c r="C7438" s="179">
        <v>7414</v>
      </c>
      <c r="D7438" s="195">
        <f t="shared" ca="1" si="579"/>
        <v>0.65323612196237546</v>
      </c>
      <c r="E7438" s="195">
        <f t="shared" ca="1" si="575"/>
        <v>284.11984974639131</v>
      </c>
      <c r="F7438" s="195">
        <f t="shared" ca="1" si="576"/>
        <v>276.3013314486102</v>
      </c>
      <c r="G7438" s="195">
        <f t="shared" ca="1" si="577"/>
        <v>34.11984974639131</v>
      </c>
      <c r="H7438" s="195">
        <f t="shared" ca="1" si="578"/>
        <v>26.301331448610199</v>
      </c>
      <c r="O7438" s="154"/>
      <c r="P7438" s="154"/>
    </row>
    <row r="7439" spans="3:16" hidden="1" outlineLevel="2">
      <c r="C7439" s="179">
        <v>7415</v>
      </c>
      <c r="D7439" s="195">
        <f t="shared" ca="1" si="579"/>
        <v>-8.6367507705389174E-2</v>
      </c>
      <c r="E7439" s="195">
        <f t="shared" ca="1" si="575"/>
        <v>241.50583502221144</v>
      </c>
      <c r="F7439" s="195">
        <f t="shared" ca="1" si="576"/>
        <v>245.5510605352772</v>
      </c>
      <c r="G7439" s="195">
        <f t="shared" ca="1" si="577"/>
        <v>0</v>
      </c>
      <c r="H7439" s="195">
        <f t="shared" ca="1" si="578"/>
        <v>0</v>
      </c>
      <c r="O7439" s="154"/>
      <c r="P7439" s="154"/>
    </row>
    <row r="7440" spans="3:16" hidden="1" outlineLevel="2">
      <c r="C7440" s="179">
        <v>7416</v>
      </c>
      <c r="D7440" s="195">
        <f t="shared" ca="1" si="579"/>
        <v>-0.70943193781841285</v>
      </c>
      <c r="E7440" s="195">
        <f t="shared" ca="1" si="575"/>
        <v>210.60758263673407</v>
      </c>
      <c r="F7440" s="195">
        <f t="shared" ca="1" si="576"/>
        <v>222.31804299054562</v>
      </c>
      <c r="G7440" s="195">
        <f t="shared" ca="1" si="577"/>
        <v>0</v>
      </c>
      <c r="H7440" s="195">
        <f t="shared" ca="1" si="578"/>
        <v>0</v>
      </c>
      <c r="O7440" s="154"/>
      <c r="P7440" s="154"/>
    </row>
    <row r="7441" spans="3:16" hidden="1" outlineLevel="2">
      <c r="C7441" s="179">
        <v>7417</v>
      </c>
      <c r="D7441" s="195">
        <f t="shared" ca="1" si="579"/>
        <v>-0.48899210428148793</v>
      </c>
      <c r="E7441" s="195">
        <f t="shared" ca="1" si="575"/>
        <v>221.05923423822645</v>
      </c>
      <c r="F7441" s="195">
        <f t="shared" ca="1" si="576"/>
        <v>230.27522054080438</v>
      </c>
      <c r="G7441" s="195">
        <f t="shared" ca="1" si="577"/>
        <v>0</v>
      </c>
      <c r="H7441" s="195">
        <f t="shared" ca="1" si="578"/>
        <v>0</v>
      </c>
      <c r="O7441" s="154"/>
      <c r="P7441" s="154"/>
    </row>
    <row r="7442" spans="3:16" hidden="1" outlineLevel="2">
      <c r="C7442" s="179">
        <v>7418</v>
      </c>
      <c r="D7442" s="195">
        <f t="shared" ca="1" si="579"/>
        <v>4.4305474113286742E-3</v>
      </c>
      <c r="E7442" s="195">
        <f t="shared" ca="1" si="575"/>
        <v>246.37219777852943</v>
      </c>
      <c r="F7442" s="195">
        <f t="shared" ca="1" si="576"/>
        <v>249.13370017189615</v>
      </c>
      <c r="G7442" s="195">
        <f t="shared" ca="1" si="577"/>
        <v>0</v>
      </c>
      <c r="H7442" s="195">
        <f t="shared" ca="1" si="578"/>
        <v>0</v>
      </c>
      <c r="O7442" s="154"/>
      <c r="P7442" s="154"/>
    </row>
    <row r="7443" spans="3:16" hidden="1" outlineLevel="2">
      <c r="C7443" s="179">
        <v>7419</v>
      </c>
      <c r="D7443" s="195">
        <f t="shared" ca="1" si="579"/>
        <v>0.31881106115595742</v>
      </c>
      <c r="E7443" s="195">
        <f t="shared" ca="1" si="575"/>
        <v>263.99171569602788</v>
      </c>
      <c r="F7443" s="195">
        <f t="shared" ca="1" si="576"/>
        <v>261.9469617701738</v>
      </c>
      <c r="G7443" s="195">
        <f t="shared" ca="1" si="577"/>
        <v>13.991715696027882</v>
      </c>
      <c r="H7443" s="195">
        <f t="shared" ca="1" si="578"/>
        <v>11.9469617701738</v>
      </c>
      <c r="O7443" s="154"/>
      <c r="P7443" s="154"/>
    </row>
    <row r="7444" spans="3:16" hidden="1" outlineLevel="2">
      <c r="C7444" s="179">
        <v>7420</v>
      </c>
      <c r="D7444" s="195">
        <f t="shared" ca="1" si="579"/>
        <v>-0.65672559704915889</v>
      </c>
      <c r="E7444" s="195">
        <f t="shared" ca="1" si="575"/>
        <v>213.06068131497545</v>
      </c>
      <c r="F7444" s="195">
        <f t="shared" ca="1" si="576"/>
        <v>224.19519866915769</v>
      </c>
      <c r="G7444" s="195">
        <f t="shared" ca="1" si="577"/>
        <v>0</v>
      </c>
      <c r="H7444" s="195">
        <f t="shared" ca="1" si="578"/>
        <v>0</v>
      </c>
      <c r="O7444" s="154"/>
      <c r="P7444" s="154"/>
    </row>
    <row r="7445" spans="3:16" hidden="1" outlineLevel="2">
      <c r="C7445" s="179">
        <v>7421</v>
      </c>
      <c r="D7445" s="195">
        <f t="shared" ca="1" si="579"/>
        <v>1.2231299515019878</v>
      </c>
      <c r="E7445" s="195">
        <f t="shared" ca="1" si="575"/>
        <v>322.01907102383302</v>
      </c>
      <c r="F7445" s="195">
        <f t="shared" ca="1" si="576"/>
        <v>302.59818551725022</v>
      </c>
      <c r="G7445" s="195">
        <f t="shared" ca="1" si="577"/>
        <v>72.019071023833021</v>
      </c>
      <c r="H7445" s="195">
        <f t="shared" ca="1" si="578"/>
        <v>52.598185517250215</v>
      </c>
      <c r="O7445" s="154"/>
      <c r="P7445" s="154"/>
    </row>
    <row r="7446" spans="3:16" hidden="1" outlineLevel="2">
      <c r="C7446" s="179">
        <v>7422</v>
      </c>
      <c r="D7446" s="195">
        <f t="shared" ca="1" si="579"/>
        <v>-0.53125132875509273</v>
      </c>
      <c r="E7446" s="195">
        <f t="shared" ca="1" si="575"/>
        <v>219.01619551815446</v>
      </c>
      <c r="F7446" s="195">
        <f t="shared" ca="1" si="576"/>
        <v>228.72803894980606</v>
      </c>
      <c r="G7446" s="195">
        <f t="shared" ca="1" si="577"/>
        <v>0</v>
      </c>
      <c r="H7446" s="195">
        <f t="shared" ca="1" si="578"/>
        <v>0</v>
      </c>
      <c r="O7446" s="154"/>
      <c r="P7446" s="154"/>
    </row>
    <row r="7447" spans="3:16" hidden="1" outlineLevel="2">
      <c r="C7447" s="179">
        <v>7423</v>
      </c>
      <c r="D7447" s="195">
        <f t="shared" ca="1" si="579"/>
        <v>-0.89501134916016412</v>
      </c>
      <c r="E7447" s="195">
        <f t="shared" ca="1" si="575"/>
        <v>202.19284006383006</v>
      </c>
      <c r="F7447" s="195">
        <f t="shared" ca="1" si="576"/>
        <v>215.83278359527432</v>
      </c>
      <c r="G7447" s="195">
        <f t="shared" ca="1" si="577"/>
        <v>0</v>
      </c>
      <c r="H7447" s="195">
        <f t="shared" ca="1" si="578"/>
        <v>0</v>
      </c>
      <c r="O7447" s="154"/>
      <c r="P7447" s="154"/>
    </row>
    <row r="7448" spans="3:16" hidden="1" outlineLevel="2">
      <c r="C7448" s="179">
        <v>7424</v>
      </c>
      <c r="D7448" s="195">
        <f t="shared" ca="1" si="579"/>
        <v>-0.1113887408391942</v>
      </c>
      <c r="E7448" s="195">
        <f t="shared" ca="1" si="575"/>
        <v>240.18178566785198</v>
      </c>
      <c r="F7448" s="195">
        <f t="shared" ca="1" si="576"/>
        <v>244.5728784836509</v>
      </c>
      <c r="G7448" s="195">
        <f t="shared" ca="1" si="577"/>
        <v>0</v>
      </c>
      <c r="H7448" s="195">
        <f t="shared" ca="1" si="578"/>
        <v>0</v>
      </c>
      <c r="O7448" s="154"/>
      <c r="P7448" s="154"/>
    </row>
    <row r="7449" spans="3:16" hidden="1" outlineLevel="2">
      <c r="C7449" s="179">
        <v>7425</v>
      </c>
      <c r="D7449" s="195">
        <f t="shared" ca="1" si="579"/>
        <v>0.53935782194968129</v>
      </c>
      <c r="E7449" s="195">
        <f t="shared" ref="E7449:E7512" ca="1" si="580">$H$9 * EXP(($H$17 - $H$18 - ($H$11^2)/2)*$H$14 + $H$11*SQRT($H$14)*D7449)</f>
        <v>277.09912832762569</v>
      </c>
      <c r="F7449" s="195">
        <f t="shared" ref="F7449:F7512" ca="1" si="581">$H$9 * EXP(($H$17 - $H$18 - ($H$12^2)/2)*$H$14 + $H$12*SQRT($H$14)*D7449)</f>
        <v>271.32716047761727</v>
      </c>
      <c r="G7449" s="195">
        <f t="shared" ref="G7449:G7512" ca="1" si="582">MAX(E7449-$H$16, 0)</f>
        <v>27.099128327625692</v>
      </c>
      <c r="H7449" s="195">
        <f t="shared" ref="H7449:H7512" ca="1" si="583">MAX(F7449-$H$16, 0)</f>
        <v>21.327160477617269</v>
      </c>
      <c r="O7449" s="154"/>
      <c r="P7449" s="154"/>
    </row>
    <row r="7450" spans="3:16" hidden="1" outlineLevel="2">
      <c r="C7450" s="179">
        <v>7426</v>
      </c>
      <c r="D7450" s="195">
        <f t="shared" ref="D7450:D7513" ca="1" si="584">_xlfn.NORM.S.INV(RAND())</f>
        <v>-0.43115375638469827</v>
      </c>
      <c r="E7450" s="195">
        <f t="shared" ca="1" si="580"/>
        <v>223.88637893670966</v>
      </c>
      <c r="F7450" s="195">
        <f t="shared" ca="1" si="581"/>
        <v>232.4097582925898</v>
      </c>
      <c r="G7450" s="195">
        <f t="shared" ca="1" si="582"/>
        <v>0</v>
      </c>
      <c r="H7450" s="195">
        <f t="shared" ca="1" si="583"/>
        <v>0</v>
      </c>
      <c r="O7450" s="154"/>
      <c r="P7450" s="154"/>
    </row>
    <row r="7451" spans="3:16" hidden="1" outlineLevel="2">
      <c r="C7451" s="179">
        <v>7427</v>
      </c>
      <c r="D7451" s="195">
        <f t="shared" ca="1" si="584"/>
        <v>1.0204497222445297</v>
      </c>
      <c r="E7451" s="195">
        <f t="shared" ca="1" si="580"/>
        <v>307.9935201880474</v>
      </c>
      <c r="F7451" s="195">
        <f t="shared" ca="1" si="581"/>
        <v>292.97073659725959</v>
      </c>
      <c r="G7451" s="195">
        <f t="shared" ca="1" si="582"/>
        <v>57.993520188047398</v>
      </c>
      <c r="H7451" s="195">
        <f t="shared" ca="1" si="583"/>
        <v>42.970736597259588</v>
      </c>
      <c r="O7451" s="154"/>
      <c r="P7451" s="154"/>
    </row>
    <row r="7452" spans="3:16" hidden="1" outlineLevel="2">
      <c r="C7452" s="179">
        <v>7428</v>
      </c>
      <c r="D7452" s="195">
        <f t="shared" ca="1" si="584"/>
        <v>0.26721404027867685</v>
      </c>
      <c r="E7452" s="195">
        <f t="shared" ca="1" si="580"/>
        <v>261.01582762730976</v>
      </c>
      <c r="F7452" s="195">
        <f t="shared" ca="1" si="581"/>
        <v>259.79968767124689</v>
      </c>
      <c r="G7452" s="195">
        <f t="shared" ca="1" si="582"/>
        <v>11.015827627309761</v>
      </c>
      <c r="H7452" s="195">
        <f t="shared" ca="1" si="583"/>
        <v>9.7996876712468861</v>
      </c>
      <c r="O7452" s="154"/>
      <c r="P7452" s="154"/>
    </row>
    <row r="7453" spans="3:16" hidden="1" outlineLevel="2">
      <c r="C7453" s="179">
        <v>7429</v>
      </c>
      <c r="D7453" s="195">
        <f t="shared" ca="1" si="584"/>
        <v>-1.1403128077470492</v>
      </c>
      <c r="E7453" s="195">
        <f t="shared" ca="1" si="580"/>
        <v>191.58380115858552</v>
      </c>
      <c r="F7453" s="195">
        <f t="shared" ca="1" si="581"/>
        <v>207.54986465140067</v>
      </c>
      <c r="G7453" s="195">
        <f t="shared" ca="1" si="582"/>
        <v>0</v>
      </c>
      <c r="H7453" s="195">
        <f t="shared" ca="1" si="583"/>
        <v>0</v>
      </c>
      <c r="O7453" s="154"/>
      <c r="P7453" s="154"/>
    </row>
    <row r="7454" spans="3:16" hidden="1" outlineLevel="2">
      <c r="C7454" s="179">
        <v>7430</v>
      </c>
      <c r="D7454" s="195">
        <f t="shared" ca="1" si="584"/>
        <v>1.8622383881569258</v>
      </c>
      <c r="E7454" s="195">
        <f t="shared" ca="1" si="580"/>
        <v>370.56650189722603</v>
      </c>
      <c r="F7454" s="195">
        <f t="shared" ca="1" si="581"/>
        <v>335.0772809127925</v>
      </c>
      <c r="G7454" s="195">
        <f t="shared" ca="1" si="582"/>
        <v>120.56650189722603</v>
      </c>
      <c r="H7454" s="195">
        <f t="shared" ca="1" si="583"/>
        <v>85.077280912792503</v>
      </c>
      <c r="O7454" s="154"/>
      <c r="P7454" s="154"/>
    </row>
    <row r="7455" spans="3:16" hidden="1" outlineLevel="2">
      <c r="C7455" s="179">
        <v>7431</v>
      </c>
      <c r="D7455" s="195">
        <f t="shared" ca="1" si="584"/>
        <v>-1.7099359024637364</v>
      </c>
      <c r="E7455" s="195">
        <f t="shared" ca="1" si="580"/>
        <v>169.04588488516634</v>
      </c>
      <c r="F7455" s="195">
        <f t="shared" ca="1" si="581"/>
        <v>189.52123148996554</v>
      </c>
      <c r="G7455" s="195">
        <f t="shared" ca="1" si="582"/>
        <v>0</v>
      </c>
      <c r="H7455" s="195">
        <f t="shared" ca="1" si="583"/>
        <v>0</v>
      </c>
      <c r="O7455" s="154"/>
      <c r="P7455" s="154"/>
    </row>
    <row r="7456" spans="3:16" hidden="1" outlineLevel="2">
      <c r="C7456" s="179">
        <v>7432</v>
      </c>
      <c r="D7456" s="195">
        <f t="shared" ca="1" si="584"/>
        <v>1.4708281087892296</v>
      </c>
      <c r="E7456" s="195">
        <f t="shared" ca="1" si="580"/>
        <v>340.03003155332027</v>
      </c>
      <c r="F7456" s="195">
        <f t="shared" ca="1" si="581"/>
        <v>314.79463691953538</v>
      </c>
      <c r="G7456" s="195">
        <f t="shared" ca="1" si="582"/>
        <v>90.030031553320271</v>
      </c>
      <c r="H7456" s="195">
        <f t="shared" ca="1" si="583"/>
        <v>64.794636919535378</v>
      </c>
      <c r="O7456" s="154"/>
      <c r="P7456" s="154"/>
    </row>
    <row r="7457" spans="3:16" hidden="1" outlineLevel="2">
      <c r="C7457" s="179">
        <v>7433</v>
      </c>
      <c r="D7457" s="195">
        <f t="shared" ca="1" si="584"/>
        <v>0.76866628238771673</v>
      </c>
      <c r="E7457" s="195">
        <f t="shared" ca="1" si="580"/>
        <v>291.4177988861336</v>
      </c>
      <c r="F7457" s="195">
        <f t="shared" ca="1" si="581"/>
        <v>281.43635763053459</v>
      </c>
      <c r="G7457" s="195">
        <f t="shared" ca="1" si="582"/>
        <v>41.417798886133596</v>
      </c>
      <c r="H7457" s="195">
        <f t="shared" ca="1" si="583"/>
        <v>31.436357630534587</v>
      </c>
      <c r="O7457" s="154"/>
      <c r="P7457" s="154"/>
    </row>
    <row r="7458" spans="3:16" hidden="1" outlineLevel="2">
      <c r="C7458" s="179">
        <v>7434</v>
      </c>
      <c r="D7458" s="195">
        <f t="shared" ca="1" si="584"/>
        <v>0.71891126065486732</v>
      </c>
      <c r="E7458" s="195">
        <f t="shared" ca="1" si="580"/>
        <v>288.24938155293364</v>
      </c>
      <c r="F7458" s="195">
        <f t="shared" ca="1" si="581"/>
        <v>279.21135598031759</v>
      </c>
      <c r="G7458" s="195">
        <f t="shared" ca="1" si="582"/>
        <v>38.249381552933642</v>
      </c>
      <c r="H7458" s="195">
        <f t="shared" ca="1" si="583"/>
        <v>29.211355980317592</v>
      </c>
      <c r="O7458" s="154"/>
      <c r="P7458" s="154"/>
    </row>
    <row r="7459" spans="3:16" hidden="1" outlineLevel="2">
      <c r="C7459" s="179">
        <v>7435</v>
      </c>
      <c r="D7459" s="195">
        <f t="shared" ca="1" si="584"/>
        <v>-0.42967697517621195</v>
      </c>
      <c r="E7459" s="195">
        <f t="shared" ca="1" si="580"/>
        <v>223.959035584828</v>
      </c>
      <c r="F7459" s="195">
        <f t="shared" ca="1" si="581"/>
        <v>232.46451751999953</v>
      </c>
      <c r="G7459" s="195">
        <f t="shared" ca="1" si="582"/>
        <v>0</v>
      </c>
      <c r="H7459" s="195">
        <f t="shared" ca="1" si="583"/>
        <v>0</v>
      </c>
      <c r="O7459" s="154"/>
      <c r="P7459" s="154"/>
    </row>
    <row r="7460" spans="3:16" hidden="1" outlineLevel="2">
      <c r="C7460" s="179">
        <v>7436</v>
      </c>
      <c r="D7460" s="195">
        <f t="shared" ca="1" si="584"/>
        <v>1.2536690071507466</v>
      </c>
      <c r="E7460" s="195">
        <f t="shared" ca="1" si="580"/>
        <v>324.18705524981578</v>
      </c>
      <c r="F7460" s="195">
        <f t="shared" ca="1" si="581"/>
        <v>304.0759862995871</v>
      </c>
      <c r="G7460" s="195">
        <f t="shared" ca="1" si="582"/>
        <v>74.187055249815785</v>
      </c>
      <c r="H7460" s="195">
        <f t="shared" ca="1" si="583"/>
        <v>54.0759862995871</v>
      </c>
      <c r="O7460" s="154"/>
      <c r="P7460" s="154"/>
    </row>
    <row r="7461" spans="3:16" hidden="1" outlineLevel="2">
      <c r="C7461" s="179">
        <v>7437</v>
      </c>
      <c r="D7461" s="195">
        <f t="shared" ca="1" si="584"/>
        <v>-0.89871309548533096</v>
      </c>
      <c r="E7461" s="195">
        <f t="shared" ca="1" si="580"/>
        <v>202.02845706671886</v>
      </c>
      <c r="F7461" s="195">
        <f t="shared" ca="1" si="581"/>
        <v>215.70536539178696</v>
      </c>
      <c r="G7461" s="195">
        <f t="shared" ca="1" si="582"/>
        <v>0</v>
      </c>
      <c r="H7461" s="195">
        <f t="shared" ca="1" si="583"/>
        <v>0</v>
      </c>
      <c r="O7461" s="154"/>
      <c r="P7461" s="154"/>
    </row>
    <row r="7462" spans="3:16" hidden="1" outlineLevel="2">
      <c r="C7462" s="179">
        <v>7438</v>
      </c>
      <c r="D7462" s="195">
        <f t="shared" ca="1" si="584"/>
        <v>1.4527139116043619</v>
      </c>
      <c r="E7462" s="195">
        <f t="shared" ca="1" si="580"/>
        <v>338.6794106033251</v>
      </c>
      <c r="F7462" s="195">
        <f t="shared" ca="1" si="581"/>
        <v>313.88628380180347</v>
      </c>
      <c r="G7462" s="195">
        <f t="shared" ca="1" si="582"/>
        <v>88.679410603325096</v>
      </c>
      <c r="H7462" s="195">
        <f t="shared" ca="1" si="583"/>
        <v>63.886283801803472</v>
      </c>
      <c r="O7462" s="154"/>
      <c r="P7462" s="154"/>
    </row>
    <row r="7463" spans="3:16" hidden="1" outlineLevel="2">
      <c r="C7463" s="179">
        <v>7439</v>
      </c>
      <c r="D7463" s="195">
        <f t="shared" ca="1" si="584"/>
        <v>-1.6026505234465984</v>
      </c>
      <c r="E7463" s="195">
        <f t="shared" ca="1" si="580"/>
        <v>173.07801856664949</v>
      </c>
      <c r="F7463" s="195">
        <f t="shared" ca="1" si="581"/>
        <v>192.79279847174021</v>
      </c>
      <c r="G7463" s="195">
        <f t="shared" ca="1" si="582"/>
        <v>0</v>
      </c>
      <c r="H7463" s="195">
        <f t="shared" ca="1" si="583"/>
        <v>0</v>
      </c>
      <c r="O7463" s="154"/>
      <c r="P7463" s="154"/>
    </row>
    <row r="7464" spans="3:16" hidden="1" outlineLevel="2">
      <c r="C7464" s="179">
        <v>7440</v>
      </c>
      <c r="D7464" s="195">
        <f t="shared" ca="1" si="584"/>
        <v>0.64201871634818686</v>
      </c>
      <c r="E7464" s="195">
        <f t="shared" ca="1" si="580"/>
        <v>283.42045882716366</v>
      </c>
      <c r="F7464" s="195">
        <f t="shared" ca="1" si="581"/>
        <v>275.80733649163614</v>
      </c>
      <c r="G7464" s="195">
        <f t="shared" ca="1" si="582"/>
        <v>33.420458827163657</v>
      </c>
      <c r="H7464" s="195">
        <f t="shared" ca="1" si="583"/>
        <v>25.807336491636136</v>
      </c>
      <c r="O7464" s="154"/>
      <c r="P7464" s="154"/>
    </row>
    <row r="7465" spans="3:16" hidden="1" outlineLevel="2">
      <c r="C7465" s="179">
        <v>7441</v>
      </c>
      <c r="D7465" s="195">
        <f t="shared" ca="1" si="584"/>
        <v>-0.15070822740986226</v>
      </c>
      <c r="E7465" s="195">
        <f t="shared" ca="1" si="580"/>
        <v>238.11576639560454</v>
      </c>
      <c r="F7465" s="195">
        <f t="shared" ca="1" si="581"/>
        <v>243.04358647966023</v>
      </c>
      <c r="G7465" s="195">
        <f t="shared" ca="1" si="582"/>
        <v>0</v>
      </c>
      <c r="H7465" s="195">
        <f t="shared" ca="1" si="583"/>
        <v>0</v>
      </c>
      <c r="O7465" s="154"/>
      <c r="P7465" s="154"/>
    </row>
    <row r="7466" spans="3:16" hidden="1" outlineLevel="2">
      <c r="C7466" s="179">
        <v>7442</v>
      </c>
      <c r="D7466" s="195">
        <f t="shared" ca="1" si="584"/>
        <v>-1.3657831872244588</v>
      </c>
      <c r="E7466" s="195">
        <f t="shared" ca="1" si="580"/>
        <v>182.32411176351906</v>
      </c>
      <c r="F7466" s="195">
        <f t="shared" ca="1" si="581"/>
        <v>200.21722255632648</v>
      </c>
      <c r="G7466" s="195">
        <f t="shared" ca="1" si="582"/>
        <v>0</v>
      </c>
      <c r="H7466" s="195">
        <f t="shared" ca="1" si="583"/>
        <v>0</v>
      </c>
      <c r="O7466" s="154"/>
      <c r="P7466" s="154"/>
    </row>
    <row r="7467" spans="3:16" hidden="1" outlineLevel="2">
      <c r="C7467" s="179">
        <v>7443</v>
      </c>
      <c r="D7467" s="195">
        <f t="shared" ca="1" si="584"/>
        <v>1.1507161185180009E-2</v>
      </c>
      <c r="E7467" s="195">
        <f t="shared" ca="1" si="580"/>
        <v>246.75556584411015</v>
      </c>
      <c r="F7467" s="195">
        <f t="shared" ca="1" si="581"/>
        <v>249.41510968382363</v>
      </c>
      <c r="G7467" s="195">
        <f t="shared" ca="1" si="582"/>
        <v>0</v>
      </c>
      <c r="H7467" s="195">
        <f t="shared" ca="1" si="583"/>
        <v>0</v>
      </c>
      <c r="O7467" s="154"/>
      <c r="P7467" s="154"/>
    </row>
    <row r="7468" spans="3:16" hidden="1" outlineLevel="2">
      <c r="C7468" s="179">
        <v>7444</v>
      </c>
      <c r="D7468" s="195">
        <f t="shared" ca="1" si="584"/>
        <v>0.84396105357588436</v>
      </c>
      <c r="E7468" s="195">
        <f t="shared" ca="1" si="580"/>
        <v>296.27895172187169</v>
      </c>
      <c r="F7468" s="195">
        <f t="shared" ca="1" si="581"/>
        <v>284.83723953231072</v>
      </c>
      <c r="G7468" s="195">
        <f t="shared" ca="1" si="582"/>
        <v>46.278951721871692</v>
      </c>
      <c r="H7468" s="195">
        <f t="shared" ca="1" si="583"/>
        <v>34.837239532310718</v>
      </c>
      <c r="O7468" s="154"/>
      <c r="P7468" s="154"/>
    </row>
    <row r="7469" spans="3:16" hidden="1" outlineLevel="2">
      <c r="C7469" s="179">
        <v>7445</v>
      </c>
      <c r="D7469" s="195">
        <f t="shared" ca="1" si="584"/>
        <v>1.3384482623308438</v>
      </c>
      <c r="E7469" s="195">
        <f t="shared" ca="1" si="580"/>
        <v>330.2823889617697</v>
      </c>
      <c r="F7469" s="195">
        <f t="shared" ca="1" si="581"/>
        <v>308.21643590752279</v>
      </c>
      <c r="G7469" s="195">
        <f t="shared" ca="1" si="582"/>
        <v>80.282388961769698</v>
      </c>
      <c r="H7469" s="195">
        <f t="shared" ca="1" si="583"/>
        <v>58.216435907522794</v>
      </c>
      <c r="O7469" s="154"/>
      <c r="P7469" s="154"/>
    </row>
    <row r="7470" spans="3:16" hidden="1" outlineLevel="2">
      <c r="C7470" s="179">
        <v>7446</v>
      </c>
      <c r="D7470" s="195">
        <f t="shared" ca="1" si="584"/>
        <v>-0.6745553207881122</v>
      </c>
      <c r="E7470" s="195">
        <f t="shared" ca="1" si="580"/>
        <v>212.22765522367547</v>
      </c>
      <c r="F7470" s="195">
        <f t="shared" ca="1" si="581"/>
        <v>223.55841917920682</v>
      </c>
      <c r="G7470" s="195">
        <f t="shared" ca="1" si="582"/>
        <v>0</v>
      </c>
      <c r="H7470" s="195">
        <f t="shared" ca="1" si="583"/>
        <v>0</v>
      </c>
      <c r="O7470" s="154"/>
      <c r="P7470" s="154"/>
    </row>
    <row r="7471" spans="3:16" hidden="1" outlineLevel="2">
      <c r="C7471" s="179">
        <v>7447</v>
      </c>
      <c r="D7471" s="195">
        <f t="shared" ca="1" si="584"/>
        <v>-0.47167172412350239</v>
      </c>
      <c r="E7471" s="195">
        <f t="shared" ca="1" si="580"/>
        <v>221.90209100671598</v>
      </c>
      <c r="F7471" s="195">
        <f t="shared" ca="1" si="581"/>
        <v>230.91236864780262</v>
      </c>
      <c r="G7471" s="195">
        <f t="shared" ca="1" si="582"/>
        <v>0</v>
      </c>
      <c r="H7471" s="195">
        <f t="shared" ca="1" si="583"/>
        <v>0</v>
      </c>
      <c r="O7471" s="154"/>
      <c r="P7471" s="154"/>
    </row>
    <row r="7472" spans="3:16" hidden="1" outlineLevel="2">
      <c r="C7472" s="179">
        <v>7448</v>
      </c>
      <c r="D7472" s="195">
        <f t="shared" ca="1" si="584"/>
        <v>0.92982252271798982</v>
      </c>
      <c r="E7472" s="195">
        <f t="shared" ca="1" si="580"/>
        <v>301.9213421027398</v>
      </c>
      <c r="F7472" s="195">
        <f t="shared" ca="1" si="581"/>
        <v>288.76557384030724</v>
      </c>
      <c r="G7472" s="195">
        <f t="shared" ca="1" si="582"/>
        <v>51.9213421027398</v>
      </c>
      <c r="H7472" s="195">
        <f t="shared" ca="1" si="583"/>
        <v>38.765573840307241</v>
      </c>
      <c r="O7472" s="154"/>
      <c r="P7472" s="154"/>
    </row>
    <row r="7473" spans="3:16" hidden="1" outlineLevel="2">
      <c r="C7473" s="179">
        <v>7449</v>
      </c>
      <c r="D7473" s="195">
        <f t="shared" ca="1" si="584"/>
        <v>-0.11365841119318223</v>
      </c>
      <c r="E7473" s="195">
        <f t="shared" ca="1" si="580"/>
        <v>240.06204114986394</v>
      </c>
      <c r="F7473" s="195">
        <f t="shared" ca="1" si="581"/>
        <v>244.48434081210155</v>
      </c>
      <c r="G7473" s="195">
        <f t="shared" ca="1" si="582"/>
        <v>0</v>
      </c>
      <c r="H7473" s="195">
        <f t="shared" ca="1" si="583"/>
        <v>0</v>
      </c>
      <c r="O7473" s="154"/>
      <c r="P7473" s="154"/>
    </row>
    <row r="7474" spans="3:16" hidden="1" outlineLevel="2">
      <c r="C7474" s="179">
        <v>7450</v>
      </c>
      <c r="D7474" s="195">
        <f t="shared" ca="1" si="584"/>
        <v>-1.5482901925559851</v>
      </c>
      <c r="E7474" s="195">
        <f t="shared" ca="1" si="580"/>
        <v>175.15762534100281</v>
      </c>
      <c r="F7474" s="195">
        <f t="shared" ca="1" si="581"/>
        <v>194.47196199525365</v>
      </c>
      <c r="G7474" s="195">
        <f t="shared" ca="1" si="582"/>
        <v>0</v>
      </c>
      <c r="H7474" s="195">
        <f t="shared" ca="1" si="583"/>
        <v>0</v>
      </c>
      <c r="O7474" s="154"/>
      <c r="P7474" s="154"/>
    </row>
    <row r="7475" spans="3:16" hidden="1" outlineLevel="2">
      <c r="C7475" s="179">
        <v>7451</v>
      </c>
      <c r="D7475" s="195">
        <f t="shared" ca="1" si="584"/>
        <v>-1.7492500823194856</v>
      </c>
      <c r="E7475" s="195">
        <f t="shared" ca="1" si="580"/>
        <v>167.59196479738085</v>
      </c>
      <c r="F7475" s="195">
        <f t="shared" ca="1" si="581"/>
        <v>188.33633187567619</v>
      </c>
      <c r="G7475" s="195">
        <f t="shared" ca="1" si="582"/>
        <v>0</v>
      </c>
      <c r="H7475" s="195">
        <f t="shared" ca="1" si="583"/>
        <v>0</v>
      </c>
      <c r="O7475" s="154"/>
      <c r="P7475" s="154"/>
    </row>
    <row r="7476" spans="3:16" hidden="1" outlineLevel="2">
      <c r="C7476" s="179">
        <v>7452</v>
      </c>
      <c r="D7476" s="195">
        <f t="shared" ca="1" si="584"/>
        <v>0.34246319020800398</v>
      </c>
      <c r="E7476" s="195">
        <f t="shared" ca="1" si="580"/>
        <v>265.36718389698598</v>
      </c>
      <c r="F7476" s="195">
        <f t="shared" ca="1" si="581"/>
        <v>262.93719804863019</v>
      </c>
      <c r="G7476" s="195">
        <f t="shared" ca="1" si="582"/>
        <v>15.367183896985978</v>
      </c>
      <c r="H7476" s="195">
        <f t="shared" ca="1" si="583"/>
        <v>12.937198048630194</v>
      </c>
      <c r="O7476" s="154"/>
      <c r="P7476" s="154"/>
    </row>
    <row r="7477" spans="3:16" hidden="1" outlineLevel="2">
      <c r="C7477" s="179">
        <v>7453</v>
      </c>
      <c r="D7477" s="195">
        <f t="shared" ca="1" si="584"/>
        <v>1.1381202987076995</v>
      </c>
      <c r="E7477" s="195">
        <f t="shared" ca="1" si="580"/>
        <v>316.06023615256839</v>
      </c>
      <c r="F7477" s="195">
        <f t="shared" ca="1" si="581"/>
        <v>298.5222368001173</v>
      </c>
      <c r="G7477" s="195">
        <f t="shared" ca="1" si="582"/>
        <v>66.060236152568393</v>
      </c>
      <c r="H7477" s="195">
        <f t="shared" ca="1" si="583"/>
        <v>48.522236800117298</v>
      </c>
      <c r="O7477" s="154"/>
      <c r="P7477" s="154"/>
    </row>
    <row r="7478" spans="3:16" hidden="1" outlineLevel="2">
      <c r="C7478" s="179">
        <v>7454</v>
      </c>
      <c r="D7478" s="195">
        <f t="shared" ca="1" si="584"/>
        <v>0.2328561047180106</v>
      </c>
      <c r="E7478" s="195">
        <f t="shared" ca="1" si="580"/>
        <v>259.05284360670879</v>
      </c>
      <c r="F7478" s="195">
        <f t="shared" ca="1" si="581"/>
        <v>258.37961138708329</v>
      </c>
      <c r="G7478" s="195">
        <f t="shared" ca="1" si="582"/>
        <v>9.052843606708791</v>
      </c>
      <c r="H7478" s="195">
        <f t="shared" ca="1" si="583"/>
        <v>8.3796113870832869</v>
      </c>
      <c r="O7478" s="154"/>
      <c r="P7478" s="154"/>
    </row>
    <row r="7479" spans="3:16" hidden="1" outlineLevel="2">
      <c r="C7479" s="179">
        <v>7455</v>
      </c>
      <c r="D7479" s="195">
        <f t="shared" ca="1" si="584"/>
        <v>0.28116490467683619</v>
      </c>
      <c r="E7479" s="195">
        <f t="shared" ca="1" si="580"/>
        <v>261.81712700270737</v>
      </c>
      <c r="F7479" s="195">
        <f t="shared" ca="1" si="581"/>
        <v>260.37852794538327</v>
      </c>
      <c r="G7479" s="195">
        <f t="shared" ca="1" si="582"/>
        <v>11.817127002707366</v>
      </c>
      <c r="H7479" s="195">
        <f t="shared" ca="1" si="583"/>
        <v>10.378527945383269</v>
      </c>
      <c r="O7479" s="154"/>
      <c r="P7479" s="154"/>
    </row>
    <row r="7480" spans="3:16" hidden="1" outlineLevel="2">
      <c r="C7480" s="179">
        <v>7456</v>
      </c>
      <c r="D7480" s="195">
        <f t="shared" ca="1" si="584"/>
        <v>-1.4766565390885953</v>
      </c>
      <c r="E7480" s="195">
        <f t="shared" ca="1" si="580"/>
        <v>177.93624683128414</v>
      </c>
      <c r="F7480" s="195">
        <f t="shared" ca="1" si="581"/>
        <v>196.70704448758875</v>
      </c>
      <c r="G7480" s="195">
        <f t="shared" ca="1" si="582"/>
        <v>0</v>
      </c>
      <c r="H7480" s="195">
        <f t="shared" ca="1" si="583"/>
        <v>0</v>
      </c>
      <c r="O7480" s="154"/>
      <c r="P7480" s="154"/>
    </row>
    <row r="7481" spans="3:16" hidden="1" outlineLevel="2">
      <c r="C7481" s="179">
        <v>7457</v>
      </c>
      <c r="D7481" s="195">
        <f t="shared" ca="1" si="584"/>
        <v>0.21348916540569537</v>
      </c>
      <c r="E7481" s="195">
        <f t="shared" ca="1" si="580"/>
        <v>257.95285865821819</v>
      </c>
      <c r="F7481" s="195">
        <f t="shared" ca="1" si="581"/>
        <v>257.58256398024736</v>
      </c>
      <c r="G7481" s="195">
        <f t="shared" ca="1" si="582"/>
        <v>7.9528586582181902</v>
      </c>
      <c r="H7481" s="195">
        <f t="shared" ca="1" si="583"/>
        <v>7.5825639802473574</v>
      </c>
      <c r="O7481" s="154"/>
      <c r="P7481" s="154"/>
    </row>
    <row r="7482" spans="3:16" hidden="1" outlineLevel="2">
      <c r="C7482" s="179">
        <v>7458</v>
      </c>
      <c r="D7482" s="195">
        <f t="shared" ca="1" si="584"/>
        <v>-1.5401958925424513</v>
      </c>
      <c r="E7482" s="195">
        <f t="shared" ca="1" si="580"/>
        <v>175.46941065619765</v>
      </c>
      <c r="F7482" s="195">
        <f t="shared" ca="1" si="581"/>
        <v>194.72323877351843</v>
      </c>
      <c r="G7482" s="195">
        <f t="shared" ca="1" si="582"/>
        <v>0</v>
      </c>
      <c r="H7482" s="195">
        <f t="shared" ca="1" si="583"/>
        <v>0</v>
      </c>
      <c r="O7482" s="154"/>
      <c r="P7482" s="154"/>
    </row>
    <row r="7483" spans="3:16" hidden="1" outlineLevel="2">
      <c r="C7483" s="179">
        <v>7459</v>
      </c>
      <c r="D7483" s="195">
        <f t="shared" ca="1" si="584"/>
        <v>1.0253998297077975</v>
      </c>
      <c r="E7483" s="195">
        <f t="shared" ca="1" si="580"/>
        <v>308.32868118213088</v>
      </c>
      <c r="F7483" s="195">
        <f t="shared" ca="1" si="581"/>
        <v>293.20218063401546</v>
      </c>
      <c r="G7483" s="195">
        <f t="shared" ca="1" si="582"/>
        <v>58.328681182130879</v>
      </c>
      <c r="H7483" s="195">
        <f t="shared" ca="1" si="583"/>
        <v>43.202180634015463</v>
      </c>
      <c r="O7483" s="154"/>
      <c r="P7483" s="154"/>
    </row>
    <row r="7484" spans="3:16" hidden="1" outlineLevel="2">
      <c r="C7484" s="179">
        <v>7460</v>
      </c>
      <c r="D7484" s="195">
        <f t="shared" ca="1" si="584"/>
        <v>1.1360170548456303</v>
      </c>
      <c r="E7484" s="195">
        <f t="shared" ca="1" si="580"/>
        <v>315.91421350585262</v>
      </c>
      <c r="F7484" s="195">
        <f t="shared" ca="1" si="581"/>
        <v>298.42209183989138</v>
      </c>
      <c r="G7484" s="195">
        <f t="shared" ca="1" si="582"/>
        <v>65.914213505852615</v>
      </c>
      <c r="H7484" s="195">
        <f t="shared" ca="1" si="583"/>
        <v>48.42209183989138</v>
      </c>
      <c r="O7484" s="154"/>
      <c r="P7484" s="154"/>
    </row>
    <row r="7485" spans="3:16" hidden="1" outlineLevel="2">
      <c r="C7485" s="179">
        <v>7461</v>
      </c>
      <c r="D7485" s="195">
        <f t="shared" ca="1" si="584"/>
        <v>-2.0882822364164175</v>
      </c>
      <c r="E7485" s="195">
        <f t="shared" ca="1" si="580"/>
        <v>155.56156363832628</v>
      </c>
      <c r="F7485" s="195">
        <f t="shared" ca="1" si="581"/>
        <v>178.42072806747467</v>
      </c>
      <c r="G7485" s="195">
        <f t="shared" ca="1" si="582"/>
        <v>0</v>
      </c>
      <c r="H7485" s="195">
        <f t="shared" ca="1" si="583"/>
        <v>0</v>
      </c>
      <c r="O7485" s="154"/>
      <c r="P7485" s="154"/>
    </row>
    <row r="7486" spans="3:16" hidden="1" outlineLevel="2">
      <c r="C7486" s="179">
        <v>7462</v>
      </c>
      <c r="D7486" s="195">
        <f t="shared" ca="1" si="584"/>
        <v>-1.5657298310661063</v>
      </c>
      <c r="E7486" s="195">
        <f t="shared" ca="1" si="580"/>
        <v>174.48774720191687</v>
      </c>
      <c r="F7486" s="195">
        <f t="shared" ca="1" si="581"/>
        <v>193.93167299474112</v>
      </c>
      <c r="G7486" s="195">
        <f t="shared" ca="1" si="582"/>
        <v>0</v>
      </c>
      <c r="H7486" s="195">
        <f t="shared" ca="1" si="583"/>
        <v>0</v>
      </c>
      <c r="O7486" s="154"/>
      <c r="P7486" s="154"/>
    </row>
    <row r="7487" spans="3:16" hidden="1" outlineLevel="2">
      <c r="C7487" s="179">
        <v>7463</v>
      </c>
      <c r="D7487" s="195">
        <f t="shared" ca="1" si="584"/>
        <v>1.538014884420545</v>
      </c>
      <c r="E7487" s="195">
        <f t="shared" ca="1" si="580"/>
        <v>345.08678305681832</v>
      </c>
      <c r="F7487" s="195">
        <f t="shared" ca="1" si="581"/>
        <v>318.18679634364565</v>
      </c>
      <c r="G7487" s="195">
        <f t="shared" ca="1" si="582"/>
        <v>95.086783056818319</v>
      </c>
      <c r="H7487" s="195">
        <f t="shared" ca="1" si="583"/>
        <v>68.186796343645653</v>
      </c>
      <c r="O7487" s="154"/>
      <c r="P7487" s="154"/>
    </row>
    <row r="7488" spans="3:16" hidden="1" outlineLevel="2">
      <c r="C7488" s="179">
        <v>7464</v>
      </c>
      <c r="D7488" s="195">
        <f t="shared" ca="1" si="584"/>
        <v>-0.32808093213163902</v>
      </c>
      <c r="E7488" s="195">
        <f t="shared" ca="1" si="580"/>
        <v>229.01451889924101</v>
      </c>
      <c r="F7488" s="195">
        <f t="shared" ca="1" si="581"/>
        <v>236.26285231756555</v>
      </c>
      <c r="G7488" s="195">
        <f t="shared" ca="1" si="582"/>
        <v>0</v>
      </c>
      <c r="H7488" s="195">
        <f t="shared" ca="1" si="583"/>
        <v>0</v>
      </c>
      <c r="O7488" s="154"/>
      <c r="P7488" s="154"/>
    </row>
    <row r="7489" spans="3:16" hidden="1" outlineLevel="2">
      <c r="C7489" s="179">
        <v>7465</v>
      </c>
      <c r="D7489" s="195">
        <f t="shared" ca="1" si="584"/>
        <v>0.605759629370349</v>
      </c>
      <c r="E7489" s="195">
        <f t="shared" ca="1" si="580"/>
        <v>281.17150606543908</v>
      </c>
      <c r="F7489" s="195">
        <f t="shared" ca="1" si="581"/>
        <v>274.21658304951234</v>
      </c>
      <c r="G7489" s="195">
        <f t="shared" ca="1" si="582"/>
        <v>31.171506065439075</v>
      </c>
      <c r="H7489" s="195">
        <f t="shared" ca="1" si="583"/>
        <v>24.216583049512337</v>
      </c>
      <c r="O7489" s="154"/>
      <c r="P7489" s="154"/>
    </row>
    <row r="7490" spans="3:16" hidden="1" outlineLevel="2">
      <c r="C7490" s="179">
        <v>7466</v>
      </c>
      <c r="D7490" s="195">
        <f t="shared" ca="1" si="584"/>
        <v>-0.335732432152549</v>
      </c>
      <c r="E7490" s="195">
        <f t="shared" ca="1" si="580"/>
        <v>228.62983353635352</v>
      </c>
      <c r="F7490" s="195">
        <f t="shared" ca="1" si="581"/>
        <v>235.97463993498886</v>
      </c>
      <c r="G7490" s="195">
        <f t="shared" ca="1" si="582"/>
        <v>0</v>
      </c>
      <c r="H7490" s="195">
        <f t="shared" ca="1" si="583"/>
        <v>0</v>
      </c>
      <c r="O7490" s="154"/>
      <c r="P7490" s="154"/>
    </row>
    <row r="7491" spans="3:16" hidden="1" outlineLevel="2">
      <c r="C7491" s="179">
        <v>7467</v>
      </c>
      <c r="D7491" s="195">
        <f t="shared" ca="1" si="584"/>
        <v>-0.49877835050572655</v>
      </c>
      <c r="E7491" s="195">
        <f t="shared" ca="1" si="580"/>
        <v>220.58442512717656</v>
      </c>
      <c r="F7491" s="195">
        <f t="shared" ca="1" si="581"/>
        <v>229.91600094321097</v>
      </c>
      <c r="G7491" s="195">
        <f t="shared" ca="1" si="582"/>
        <v>0</v>
      </c>
      <c r="H7491" s="195">
        <f t="shared" ca="1" si="583"/>
        <v>0</v>
      </c>
      <c r="O7491" s="154"/>
      <c r="P7491" s="154"/>
    </row>
    <row r="7492" spans="3:16" hidden="1" outlineLevel="2">
      <c r="C7492" s="179">
        <v>7468</v>
      </c>
      <c r="D7492" s="195">
        <f t="shared" ca="1" si="584"/>
        <v>-0.74389416688764376</v>
      </c>
      <c r="E7492" s="195">
        <f t="shared" ca="1" si="580"/>
        <v>209.01890691431265</v>
      </c>
      <c r="F7492" s="195">
        <f t="shared" ca="1" si="581"/>
        <v>221.09916438179457</v>
      </c>
      <c r="G7492" s="195">
        <f t="shared" ca="1" si="582"/>
        <v>0</v>
      </c>
      <c r="H7492" s="195">
        <f t="shared" ca="1" si="583"/>
        <v>0</v>
      </c>
      <c r="O7492" s="154"/>
      <c r="P7492" s="154"/>
    </row>
    <row r="7493" spans="3:16" hidden="1" outlineLevel="2">
      <c r="C7493" s="179">
        <v>7469</v>
      </c>
      <c r="D7493" s="195">
        <f t="shared" ca="1" si="584"/>
        <v>1.0546289824424435</v>
      </c>
      <c r="E7493" s="195">
        <f t="shared" ca="1" si="580"/>
        <v>310.31517175813434</v>
      </c>
      <c r="F7493" s="195">
        <f t="shared" ca="1" si="581"/>
        <v>294.57253213404147</v>
      </c>
      <c r="G7493" s="195">
        <f t="shared" ca="1" si="582"/>
        <v>60.315171758134341</v>
      </c>
      <c r="H7493" s="195">
        <f t="shared" ca="1" si="583"/>
        <v>44.572532134041467</v>
      </c>
      <c r="O7493" s="154"/>
      <c r="P7493" s="154"/>
    </row>
    <row r="7494" spans="3:16" hidden="1" outlineLevel="2">
      <c r="C7494" s="179">
        <v>7470</v>
      </c>
      <c r="D7494" s="195">
        <f t="shared" ca="1" si="584"/>
        <v>-0.67365343314171477</v>
      </c>
      <c r="E7494" s="195">
        <f t="shared" ca="1" si="580"/>
        <v>212.26971418208529</v>
      </c>
      <c r="F7494" s="195">
        <f t="shared" ca="1" si="581"/>
        <v>223.59058616359764</v>
      </c>
      <c r="G7494" s="195">
        <f t="shared" ca="1" si="582"/>
        <v>0</v>
      </c>
      <c r="H7494" s="195">
        <f t="shared" ca="1" si="583"/>
        <v>0</v>
      </c>
      <c r="O7494" s="154"/>
      <c r="P7494" s="154"/>
    </row>
    <row r="7495" spans="3:16" hidden="1" outlineLevel="2">
      <c r="C7495" s="179">
        <v>7471</v>
      </c>
      <c r="D7495" s="195">
        <f t="shared" ca="1" si="584"/>
        <v>-1.4326483130461218</v>
      </c>
      <c r="E7495" s="195">
        <f t="shared" ca="1" si="580"/>
        <v>179.66511035086066</v>
      </c>
      <c r="F7495" s="195">
        <f t="shared" ca="1" si="581"/>
        <v>198.09288991279104</v>
      </c>
      <c r="G7495" s="195">
        <f t="shared" ca="1" si="582"/>
        <v>0</v>
      </c>
      <c r="H7495" s="195">
        <f t="shared" ca="1" si="583"/>
        <v>0</v>
      </c>
      <c r="O7495" s="154"/>
      <c r="P7495" s="154"/>
    </row>
    <row r="7496" spans="3:16" hidden="1" outlineLevel="2">
      <c r="C7496" s="179">
        <v>7472</v>
      </c>
      <c r="D7496" s="195">
        <f t="shared" ca="1" si="584"/>
        <v>-1.2612544767614742</v>
      </c>
      <c r="E7496" s="195">
        <f t="shared" ca="1" si="580"/>
        <v>186.55993126962025</v>
      </c>
      <c r="F7496" s="195">
        <f t="shared" ca="1" si="581"/>
        <v>203.5838779859786</v>
      </c>
      <c r="G7496" s="195">
        <f t="shared" ca="1" si="582"/>
        <v>0</v>
      </c>
      <c r="H7496" s="195">
        <f t="shared" ca="1" si="583"/>
        <v>0</v>
      </c>
      <c r="O7496" s="154"/>
      <c r="P7496" s="154"/>
    </row>
    <row r="7497" spans="3:16" hidden="1" outlineLevel="2">
      <c r="C7497" s="179">
        <v>7473</v>
      </c>
      <c r="D7497" s="195">
        <f t="shared" ca="1" si="584"/>
        <v>-0.89480910923955737</v>
      </c>
      <c r="E7497" s="195">
        <f t="shared" ca="1" si="580"/>
        <v>202.2018247596076</v>
      </c>
      <c r="F7497" s="195">
        <f t="shared" ca="1" si="581"/>
        <v>215.83974708503393</v>
      </c>
      <c r="G7497" s="195">
        <f t="shared" ca="1" si="582"/>
        <v>0</v>
      </c>
      <c r="H7497" s="195">
        <f t="shared" ca="1" si="583"/>
        <v>0</v>
      </c>
      <c r="O7497" s="154"/>
      <c r="P7497" s="154"/>
    </row>
    <row r="7498" spans="3:16" hidden="1" outlineLevel="2">
      <c r="C7498" s="179">
        <v>7474</v>
      </c>
      <c r="D7498" s="195">
        <f t="shared" ca="1" si="584"/>
        <v>0.34532900935505678</v>
      </c>
      <c r="E7498" s="195">
        <f t="shared" ca="1" si="580"/>
        <v>265.53432905559424</v>
      </c>
      <c r="F7498" s="195">
        <f t="shared" ca="1" si="581"/>
        <v>263.05743438274533</v>
      </c>
      <c r="G7498" s="195">
        <f t="shared" ca="1" si="582"/>
        <v>15.534329055594242</v>
      </c>
      <c r="H7498" s="195">
        <f t="shared" ca="1" si="583"/>
        <v>13.057434382745328</v>
      </c>
      <c r="O7498" s="154"/>
      <c r="P7498" s="154"/>
    </row>
    <row r="7499" spans="3:16" hidden="1" outlineLevel="2">
      <c r="C7499" s="179">
        <v>7475</v>
      </c>
      <c r="D7499" s="195">
        <f t="shared" ca="1" si="584"/>
        <v>-0.4451417190565119</v>
      </c>
      <c r="E7499" s="195">
        <f t="shared" ca="1" si="580"/>
        <v>223.19934846165907</v>
      </c>
      <c r="F7499" s="195">
        <f t="shared" ca="1" si="581"/>
        <v>231.89172222880399</v>
      </c>
      <c r="G7499" s="195">
        <f t="shared" ca="1" si="582"/>
        <v>0</v>
      </c>
      <c r="H7499" s="195">
        <f t="shared" ca="1" si="583"/>
        <v>0</v>
      </c>
      <c r="O7499" s="154"/>
      <c r="P7499" s="154"/>
    </row>
    <row r="7500" spans="3:16" hidden="1" outlineLevel="2">
      <c r="C7500" s="179">
        <v>7476</v>
      </c>
      <c r="D7500" s="195">
        <f t="shared" ca="1" si="584"/>
        <v>0.35700363676523583</v>
      </c>
      <c r="E7500" s="195">
        <f t="shared" ca="1" si="580"/>
        <v>266.21632516484192</v>
      </c>
      <c r="F7500" s="195">
        <f t="shared" ca="1" si="581"/>
        <v>263.54781548992537</v>
      </c>
      <c r="G7500" s="195">
        <f t="shared" ca="1" si="582"/>
        <v>16.216325164841919</v>
      </c>
      <c r="H7500" s="195">
        <f t="shared" ca="1" si="583"/>
        <v>13.54781548992537</v>
      </c>
      <c r="O7500" s="154"/>
      <c r="P7500" s="154"/>
    </row>
    <row r="7501" spans="3:16" hidden="1" outlineLevel="2">
      <c r="C7501" s="179">
        <v>7477</v>
      </c>
      <c r="D7501" s="195">
        <f t="shared" ca="1" si="584"/>
        <v>-0.52643882425234578</v>
      </c>
      <c r="E7501" s="195">
        <f t="shared" ca="1" si="580"/>
        <v>219.24790194300735</v>
      </c>
      <c r="F7501" s="195">
        <f t="shared" ca="1" si="581"/>
        <v>228.90370705353266</v>
      </c>
      <c r="G7501" s="195">
        <f t="shared" ca="1" si="582"/>
        <v>0</v>
      </c>
      <c r="H7501" s="195">
        <f t="shared" ca="1" si="583"/>
        <v>0</v>
      </c>
      <c r="O7501" s="154"/>
      <c r="P7501" s="154"/>
    </row>
    <row r="7502" spans="3:16" hidden="1" outlineLevel="2">
      <c r="C7502" s="179">
        <v>7478</v>
      </c>
      <c r="D7502" s="195">
        <f t="shared" ca="1" si="584"/>
        <v>2.5212408986372745</v>
      </c>
      <c r="E7502" s="195">
        <f t="shared" ca="1" si="580"/>
        <v>428.30095373865407</v>
      </c>
      <c r="F7502" s="195">
        <f t="shared" ca="1" si="581"/>
        <v>372.221920330324</v>
      </c>
      <c r="G7502" s="195">
        <f t="shared" ca="1" si="582"/>
        <v>178.30095373865407</v>
      </c>
      <c r="H7502" s="195">
        <f t="shared" ca="1" si="583"/>
        <v>122.221920330324</v>
      </c>
      <c r="O7502" s="154"/>
      <c r="P7502" s="154"/>
    </row>
    <row r="7503" spans="3:16" hidden="1" outlineLevel="2">
      <c r="C7503" s="179">
        <v>7479</v>
      </c>
      <c r="D7503" s="195">
        <f t="shared" ca="1" si="584"/>
        <v>-0.11974104819307281</v>
      </c>
      <c r="E7503" s="195">
        <f t="shared" ca="1" si="580"/>
        <v>239.74142434022528</v>
      </c>
      <c r="F7503" s="195">
        <f t="shared" ca="1" si="581"/>
        <v>244.24722097205054</v>
      </c>
      <c r="G7503" s="195">
        <f t="shared" ca="1" si="582"/>
        <v>0</v>
      </c>
      <c r="H7503" s="195">
        <f t="shared" ca="1" si="583"/>
        <v>0</v>
      </c>
      <c r="O7503" s="154"/>
      <c r="P7503" s="154"/>
    </row>
    <row r="7504" spans="3:16" hidden="1" outlineLevel="2">
      <c r="C7504" s="179">
        <v>7480</v>
      </c>
      <c r="D7504" s="195">
        <f t="shared" ca="1" si="584"/>
        <v>-0.17816564885504671</v>
      </c>
      <c r="E7504" s="195">
        <f t="shared" ca="1" si="580"/>
        <v>236.68357975636044</v>
      </c>
      <c r="F7504" s="195">
        <f t="shared" ca="1" si="581"/>
        <v>241.98133156722267</v>
      </c>
      <c r="G7504" s="195">
        <f t="shared" ca="1" si="582"/>
        <v>0</v>
      </c>
      <c r="H7504" s="195">
        <f t="shared" ca="1" si="583"/>
        <v>0</v>
      </c>
      <c r="O7504" s="154"/>
      <c r="P7504" s="154"/>
    </row>
    <row r="7505" spans="3:16" hidden="1" outlineLevel="2">
      <c r="C7505" s="179">
        <v>7481</v>
      </c>
      <c r="D7505" s="195">
        <f t="shared" ca="1" si="584"/>
        <v>-0.27324967212753992</v>
      </c>
      <c r="E7505" s="195">
        <f t="shared" ca="1" si="580"/>
        <v>231.790208975562</v>
      </c>
      <c r="F7505" s="195">
        <f t="shared" ca="1" si="581"/>
        <v>238.33853087218205</v>
      </c>
      <c r="G7505" s="195">
        <f t="shared" ca="1" si="582"/>
        <v>0</v>
      </c>
      <c r="H7505" s="195">
        <f t="shared" ca="1" si="583"/>
        <v>0</v>
      </c>
      <c r="O7505" s="154"/>
      <c r="P7505" s="154"/>
    </row>
    <row r="7506" spans="3:16" hidden="1" outlineLevel="2">
      <c r="C7506" s="179">
        <v>7482</v>
      </c>
      <c r="D7506" s="195">
        <f t="shared" ca="1" si="584"/>
        <v>0.63272404544529792</v>
      </c>
      <c r="E7506" s="195">
        <f t="shared" ca="1" si="580"/>
        <v>282.8422524151726</v>
      </c>
      <c r="F7506" s="195">
        <f t="shared" ca="1" si="581"/>
        <v>275.39868458225106</v>
      </c>
      <c r="G7506" s="195">
        <f t="shared" ca="1" si="582"/>
        <v>32.842252415172595</v>
      </c>
      <c r="H7506" s="195">
        <f t="shared" ca="1" si="583"/>
        <v>25.398684582251065</v>
      </c>
      <c r="O7506" s="154"/>
      <c r="P7506" s="154"/>
    </row>
    <row r="7507" spans="3:16" hidden="1" outlineLevel="2">
      <c r="C7507" s="179">
        <v>7483</v>
      </c>
      <c r="D7507" s="195">
        <f t="shared" ca="1" si="584"/>
        <v>-7.916005058976501E-2</v>
      </c>
      <c r="E7507" s="195">
        <f t="shared" ca="1" si="580"/>
        <v>241.88858456612741</v>
      </c>
      <c r="F7507" s="195">
        <f t="shared" ca="1" si="581"/>
        <v>245.83355452731726</v>
      </c>
      <c r="G7507" s="195">
        <f t="shared" ca="1" si="582"/>
        <v>0</v>
      </c>
      <c r="H7507" s="195">
        <f t="shared" ca="1" si="583"/>
        <v>0</v>
      </c>
      <c r="O7507" s="154"/>
      <c r="P7507" s="154"/>
    </row>
    <row r="7508" spans="3:16" hidden="1" outlineLevel="2">
      <c r="C7508" s="179">
        <v>7484</v>
      </c>
      <c r="D7508" s="195">
        <f t="shared" ca="1" si="584"/>
        <v>-1.8545095546334469</v>
      </c>
      <c r="E7508" s="195">
        <f t="shared" ca="1" si="580"/>
        <v>163.76051508340532</v>
      </c>
      <c r="F7508" s="195">
        <f t="shared" ca="1" si="581"/>
        <v>185.20023300223446</v>
      </c>
      <c r="G7508" s="195">
        <f t="shared" ca="1" si="582"/>
        <v>0</v>
      </c>
      <c r="H7508" s="195">
        <f t="shared" ca="1" si="583"/>
        <v>0</v>
      </c>
      <c r="O7508" s="154"/>
      <c r="P7508" s="154"/>
    </row>
    <row r="7509" spans="3:16" hidden="1" outlineLevel="2">
      <c r="C7509" s="179">
        <v>7485</v>
      </c>
      <c r="D7509" s="195">
        <f t="shared" ca="1" si="584"/>
        <v>2.0025658428007342</v>
      </c>
      <c r="E7509" s="195">
        <f t="shared" ca="1" si="580"/>
        <v>382.16981980299113</v>
      </c>
      <c r="F7509" s="195">
        <f t="shared" ca="1" si="581"/>
        <v>342.66294163167754</v>
      </c>
      <c r="G7509" s="195">
        <f t="shared" ca="1" si="582"/>
        <v>132.16981980299113</v>
      </c>
      <c r="H7509" s="195">
        <f t="shared" ca="1" si="583"/>
        <v>92.66294163167754</v>
      </c>
      <c r="O7509" s="154"/>
      <c r="P7509" s="154"/>
    </row>
    <row r="7510" spans="3:16" hidden="1" outlineLevel="2">
      <c r="C7510" s="179">
        <v>7486</v>
      </c>
      <c r="D7510" s="195">
        <f t="shared" ca="1" si="584"/>
        <v>-0.75515536240191616</v>
      </c>
      <c r="E7510" s="195">
        <f t="shared" ca="1" si="580"/>
        <v>208.50237879224656</v>
      </c>
      <c r="F7510" s="195">
        <f t="shared" ca="1" si="581"/>
        <v>220.70232277709943</v>
      </c>
      <c r="G7510" s="195">
        <f t="shared" ca="1" si="582"/>
        <v>0</v>
      </c>
      <c r="H7510" s="195">
        <f t="shared" ca="1" si="583"/>
        <v>0</v>
      </c>
      <c r="O7510" s="154"/>
      <c r="P7510" s="154"/>
    </row>
    <row r="7511" spans="3:16" hidden="1" outlineLevel="2">
      <c r="C7511" s="179">
        <v>7487</v>
      </c>
      <c r="D7511" s="195">
        <f t="shared" ca="1" si="584"/>
        <v>1.5102329001870607</v>
      </c>
      <c r="E7511" s="195">
        <f t="shared" ca="1" si="580"/>
        <v>342.98674177107881</v>
      </c>
      <c r="F7511" s="195">
        <f t="shared" ca="1" si="581"/>
        <v>316.77971562235388</v>
      </c>
      <c r="G7511" s="195">
        <f t="shared" ca="1" si="582"/>
        <v>92.986741771078812</v>
      </c>
      <c r="H7511" s="195">
        <f t="shared" ca="1" si="583"/>
        <v>66.779715622353876</v>
      </c>
      <c r="O7511" s="154"/>
      <c r="P7511" s="154"/>
    </row>
    <row r="7512" spans="3:16" hidden="1" outlineLevel="2">
      <c r="C7512" s="179">
        <v>7488</v>
      </c>
      <c r="D7512" s="195">
        <f t="shared" ca="1" si="584"/>
        <v>-0.24720300929909517</v>
      </c>
      <c r="E7512" s="195">
        <f t="shared" ca="1" si="580"/>
        <v>233.12051494529231</v>
      </c>
      <c r="F7512" s="195">
        <f t="shared" ca="1" si="581"/>
        <v>239.33092589520805</v>
      </c>
      <c r="G7512" s="195">
        <f t="shared" ca="1" si="582"/>
        <v>0</v>
      </c>
      <c r="H7512" s="195">
        <f t="shared" ca="1" si="583"/>
        <v>0</v>
      </c>
      <c r="O7512" s="154"/>
      <c r="P7512" s="154"/>
    </row>
    <row r="7513" spans="3:16" hidden="1" outlineLevel="2">
      <c r="C7513" s="179">
        <v>7489</v>
      </c>
      <c r="D7513" s="195">
        <f t="shared" ca="1" si="584"/>
        <v>1.1709327402770113</v>
      </c>
      <c r="E7513" s="195">
        <f t="shared" ref="E7513:E7576" ca="1" si="585">$H$9 * EXP(($H$17 - $H$18 - ($H$11^2)/2)*$H$14 + $H$11*SQRT($H$14)*D7513)</f>
        <v>318.34707688984139</v>
      </c>
      <c r="F7513" s="195">
        <f t="shared" ref="F7513:F7576" ca="1" si="586">$H$9 * EXP(($H$17 - $H$18 - ($H$12^2)/2)*$H$14 + $H$12*SQRT($H$14)*D7513)</f>
        <v>300.08894466047883</v>
      </c>
      <c r="G7513" s="195">
        <f t="shared" ref="G7513:G7576" ca="1" si="587">MAX(E7513-$H$16, 0)</f>
        <v>68.347076889841389</v>
      </c>
      <c r="H7513" s="195">
        <f t="shared" ref="H7513:H7576" ca="1" si="588">MAX(F7513-$H$16, 0)</f>
        <v>50.08894466047883</v>
      </c>
      <c r="O7513" s="154"/>
      <c r="P7513" s="154"/>
    </row>
    <row r="7514" spans="3:16" hidden="1" outlineLevel="2">
      <c r="C7514" s="179">
        <v>7490</v>
      </c>
      <c r="D7514" s="195">
        <f t="shared" ref="D7514:D7577" ca="1" si="589">_xlfn.NORM.S.INV(RAND())</f>
        <v>0.40113190520123904</v>
      </c>
      <c r="E7514" s="195">
        <f t="shared" ca="1" si="585"/>
        <v>268.8100250869785</v>
      </c>
      <c r="F7514" s="195">
        <f t="shared" ca="1" si="586"/>
        <v>265.40965176260744</v>
      </c>
      <c r="G7514" s="195">
        <f t="shared" ca="1" si="587"/>
        <v>18.810025086978499</v>
      </c>
      <c r="H7514" s="195">
        <f t="shared" ca="1" si="588"/>
        <v>15.409651762607439</v>
      </c>
      <c r="O7514" s="154"/>
      <c r="P7514" s="154"/>
    </row>
    <row r="7515" spans="3:16" hidden="1" outlineLevel="2">
      <c r="C7515" s="179">
        <v>7491</v>
      </c>
      <c r="D7515" s="195">
        <f t="shared" ca="1" si="589"/>
        <v>-0.58265279402184778</v>
      </c>
      <c r="E7515" s="195">
        <f t="shared" ca="1" si="585"/>
        <v>216.55660557184063</v>
      </c>
      <c r="F7515" s="195">
        <f t="shared" ca="1" si="586"/>
        <v>226.86014952310757</v>
      </c>
      <c r="G7515" s="195">
        <f t="shared" ca="1" si="587"/>
        <v>0</v>
      </c>
      <c r="H7515" s="195">
        <f t="shared" ca="1" si="588"/>
        <v>0</v>
      </c>
      <c r="O7515" s="154"/>
      <c r="P7515" s="154"/>
    </row>
    <row r="7516" spans="3:16" hidden="1" outlineLevel="2">
      <c r="C7516" s="179">
        <v>7492</v>
      </c>
      <c r="D7516" s="195">
        <f t="shared" ca="1" si="589"/>
        <v>0.45045191986537386</v>
      </c>
      <c r="E7516" s="195">
        <f t="shared" ca="1" si="585"/>
        <v>271.73879289550229</v>
      </c>
      <c r="F7516" s="195">
        <f t="shared" ca="1" si="586"/>
        <v>267.50610490355166</v>
      </c>
      <c r="G7516" s="195">
        <f t="shared" ca="1" si="587"/>
        <v>21.738792895502286</v>
      </c>
      <c r="H7516" s="195">
        <f t="shared" ca="1" si="588"/>
        <v>17.506104903551659</v>
      </c>
      <c r="O7516" s="154"/>
      <c r="P7516" s="154"/>
    </row>
    <row r="7517" spans="3:16" hidden="1" outlineLevel="2">
      <c r="C7517" s="179">
        <v>7493</v>
      </c>
      <c r="D7517" s="195">
        <f t="shared" ca="1" si="589"/>
        <v>0.12671412478330413</v>
      </c>
      <c r="E7517" s="195">
        <f t="shared" ca="1" si="585"/>
        <v>253.08135847399478</v>
      </c>
      <c r="F7517" s="195">
        <f t="shared" ca="1" si="586"/>
        <v>254.04141317952738</v>
      </c>
      <c r="G7517" s="195">
        <f t="shared" ca="1" si="587"/>
        <v>3.0813584739947828</v>
      </c>
      <c r="H7517" s="195">
        <f t="shared" ca="1" si="588"/>
        <v>4.0414131795273818</v>
      </c>
      <c r="O7517" s="154"/>
      <c r="P7517" s="154"/>
    </row>
    <row r="7518" spans="3:16" hidden="1" outlineLevel="2">
      <c r="C7518" s="179">
        <v>7494</v>
      </c>
      <c r="D7518" s="195">
        <f t="shared" ca="1" si="589"/>
        <v>-0.50474057452710885</v>
      </c>
      <c r="E7518" s="195">
        <f t="shared" ca="1" si="585"/>
        <v>220.29565000719342</v>
      </c>
      <c r="F7518" s="195">
        <f t="shared" ca="1" si="586"/>
        <v>229.69742286483347</v>
      </c>
      <c r="G7518" s="195">
        <f t="shared" ca="1" si="587"/>
        <v>0</v>
      </c>
      <c r="H7518" s="195">
        <f t="shared" ca="1" si="588"/>
        <v>0</v>
      </c>
      <c r="O7518" s="154"/>
      <c r="P7518" s="154"/>
    </row>
    <row r="7519" spans="3:16" hidden="1" outlineLevel="2">
      <c r="C7519" s="179">
        <v>7495</v>
      </c>
      <c r="D7519" s="195">
        <f t="shared" ca="1" si="589"/>
        <v>-0.16434590863092999</v>
      </c>
      <c r="E7519" s="195">
        <f t="shared" ca="1" si="585"/>
        <v>237.40334122422314</v>
      </c>
      <c r="F7519" s="195">
        <f t="shared" ca="1" si="586"/>
        <v>242.51539912368594</v>
      </c>
      <c r="G7519" s="195">
        <f t="shared" ca="1" si="587"/>
        <v>0</v>
      </c>
      <c r="H7519" s="195">
        <f t="shared" ca="1" si="588"/>
        <v>0</v>
      </c>
      <c r="O7519" s="154"/>
      <c r="P7519" s="154"/>
    </row>
    <row r="7520" spans="3:16" hidden="1" outlineLevel="2">
      <c r="C7520" s="179">
        <v>7496</v>
      </c>
      <c r="D7520" s="195">
        <f t="shared" ca="1" si="589"/>
        <v>0.79461877051899488</v>
      </c>
      <c r="E7520" s="195">
        <f t="shared" ca="1" si="585"/>
        <v>293.08425907143243</v>
      </c>
      <c r="F7520" s="195">
        <f t="shared" ca="1" si="586"/>
        <v>282.60395785393678</v>
      </c>
      <c r="G7520" s="195">
        <f t="shared" ca="1" si="587"/>
        <v>43.084259071432427</v>
      </c>
      <c r="H7520" s="195">
        <f t="shared" ca="1" si="588"/>
        <v>32.603957853936777</v>
      </c>
      <c r="O7520" s="154"/>
      <c r="P7520" s="154"/>
    </row>
    <row r="7521" spans="3:16" hidden="1" outlineLevel="2">
      <c r="C7521" s="179">
        <v>7497</v>
      </c>
      <c r="D7521" s="195">
        <f t="shared" ca="1" si="589"/>
        <v>-8.8898394213114795E-2</v>
      </c>
      <c r="E7521" s="195">
        <f t="shared" ca="1" si="585"/>
        <v>241.37157688324189</v>
      </c>
      <c r="F7521" s="195">
        <f t="shared" ca="1" si="586"/>
        <v>245.45194027064485</v>
      </c>
      <c r="G7521" s="195">
        <f t="shared" ca="1" si="587"/>
        <v>0</v>
      </c>
      <c r="H7521" s="195">
        <f t="shared" ca="1" si="588"/>
        <v>0</v>
      </c>
      <c r="O7521" s="154"/>
      <c r="P7521" s="154"/>
    </row>
    <row r="7522" spans="3:16" hidden="1" outlineLevel="2">
      <c r="C7522" s="179">
        <v>7498</v>
      </c>
      <c r="D7522" s="195">
        <f t="shared" ca="1" si="589"/>
        <v>-0.1108186278032964</v>
      </c>
      <c r="E7522" s="195">
        <f t="shared" ca="1" si="585"/>
        <v>240.21187339003217</v>
      </c>
      <c r="F7522" s="195">
        <f t="shared" ca="1" si="586"/>
        <v>244.59512308634635</v>
      </c>
      <c r="G7522" s="195">
        <f t="shared" ca="1" si="587"/>
        <v>0</v>
      </c>
      <c r="H7522" s="195">
        <f t="shared" ca="1" si="588"/>
        <v>0</v>
      </c>
      <c r="O7522" s="154"/>
      <c r="P7522" s="154"/>
    </row>
    <row r="7523" spans="3:16" hidden="1" outlineLevel="2">
      <c r="C7523" s="179">
        <v>7499</v>
      </c>
      <c r="D7523" s="195">
        <f t="shared" ca="1" si="589"/>
        <v>-1.190270028956455</v>
      </c>
      <c r="E7523" s="195">
        <f t="shared" ca="1" si="585"/>
        <v>189.49240254242235</v>
      </c>
      <c r="F7523" s="195">
        <f t="shared" ca="1" si="586"/>
        <v>205.90235886538414</v>
      </c>
      <c r="G7523" s="195">
        <f t="shared" ca="1" si="587"/>
        <v>0</v>
      </c>
      <c r="H7523" s="195">
        <f t="shared" ca="1" si="588"/>
        <v>0</v>
      </c>
      <c r="O7523" s="154"/>
      <c r="P7523" s="154"/>
    </row>
    <row r="7524" spans="3:16" hidden="1" outlineLevel="2">
      <c r="C7524" s="179">
        <v>7500</v>
      </c>
      <c r="D7524" s="195">
        <f t="shared" ca="1" si="589"/>
        <v>0.64943274220917235</v>
      </c>
      <c r="E7524" s="195">
        <f t="shared" ca="1" si="585"/>
        <v>283.88252070435237</v>
      </c>
      <c r="F7524" s="195">
        <f t="shared" ca="1" si="586"/>
        <v>276.13373818455983</v>
      </c>
      <c r="G7524" s="195">
        <f t="shared" ca="1" si="587"/>
        <v>33.882520704352373</v>
      </c>
      <c r="H7524" s="195">
        <f t="shared" ca="1" si="588"/>
        <v>26.133738184559832</v>
      </c>
      <c r="O7524" s="154"/>
      <c r="P7524" s="154"/>
    </row>
    <row r="7525" spans="3:16" hidden="1" outlineLevel="2">
      <c r="C7525" s="179">
        <v>7501</v>
      </c>
      <c r="D7525" s="195">
        <f t="shared" ca="1" si="589"/>
        <v>-0.73955007525536542</v>
      </c>
      <c r="E7525" s="195">
        <f t="shared" ca="1" si="585"/>
        <v>209.21850340186538</v>
      </c>
      <c r="F7525" s="195">
        <f t="shared" ca="1" si="586"/>
        <v>221.25243969364132</v>
      </c>
      <c r="G7525" s="195">
        <f t="shared" ca="1" si="587"/>
        <v>0</v>
      </c>
      <c r="H7525" s="195">
        <f t="shared" ca="1" si="588"/>
        <v>0</v>
      </c>
      <c r="O7525" s="154"/>
      <c r="P7525" s="154"/>
    </row>
    <row r="7526" spans="3:16" hidden="1" outlineLevel="2">
      <c r="C7526" s="179">
        <v>7502</v>
      </c>
      <c r="D7526" s="195">
        <f t="shared" ca="1" si="589"/>
        <v>0.92067618370849713</v>
      </c>
      <c r="E7526" s="195">
        <f t="shared" ca="1" si="585"/>
        <v>301.31521197406414</v>
      </c>
      <c r="F7526" s="195">
        <f t="shared" ca="1" si="586"/>
        <v>288.34454528815809</v>
      </c>
      <c r="G7526" s="195">
        <f t="shared" ca="1" si="587"/>
        <v>51.315211974064141</v>
      </c>
      <c r="H7526" s="195">
        <f t="shared" ca="1" si="588"/>
        <v>38.344545288158088</v>
      </c>
      <c r="O7526" s="154"/>
      <c r="P7526" s="154"/>
    </row>
    <row r="7527" spans="3:16" hidden="1" outlineLevel="2">
      <c r="C7527" s="179">
        <v>7503</v>
      </c>
      <c r="D7527" s="195">
        <f t="shared" ca="1" si="589"/>
        <v>0.84522657516808919</v>
      </c>
      <c r="E7527" s="195">
        <f t="shared" ca="1" si="585"/>
        <v>296.36134500486889</v>
      </c>
      <c r="F7527" s="195">
        <f t="shared" ca="1" si="586"/>
        <v>284.89474985504461</v>
      </c>
      <c r="G7527" s="195">
        <f t="shared" ca="1" si="587"/>
        <v>46.361345004868895</v>
      </c>
      <c r="H7527" s="195">
        <f t="shared" ca="1" si="588"/>
        <v>34.894749855044608</v>
      </c>
      <c r="O7527" s="154"/>
      <c r="P7527" s="154"/>
    </row>
    <row r="7528" spans="3:16" hidden="1" outlineLevel="2">
      <c r="C7528" s="179">
        <v>7504</v>
      </c>
      <c r="D7528" s="195">
        <f t="shared" ca="1" si="589"/>
        <v>1.6273247179435981</v>
      </c>
      <c r="E7528" s="195">
        <f t="shared" ca="1" si="585"/>
        <v>351.92521726576581</v>
      </c>
      <c r="F7528" s="195">
        <f t="shared" ca="1" si="586"/>
        <v>322.75257152532396</v>
      </c>
      <c r="G7528" s="195">
        <f t="shared" ca="1" si="587"/>
        <v>101.92521726576581</v>
      </c>
      <c r="H7528" s="195">
        <f t="shared" ca="1" si="588"/>
        <v>72.752571525323958</v>
      </c>
      <c r="O7528" s="154"/>
      <c r="P7528" s="154"/>
    </row>
    <row r="7529" spans="3:16" hidden="1" outlineLevel="2">
      <c r="C7529" s="179">
        <v>7505</v>
      </c>
      <c r="D7529" s="195">
        <f t="shared" ca="1" si="589"/>
        <v>0.86965824913956358</v>
      </c>
      <c r="E7529" s="195">
        <f t="shared" ca="1" si="585"/>
        <v>297.95649682148832</v>
      </c>
      <c r="F7529" s="195">
        <f t="shared" ca="1" si="586"/>
        <v>286.00730083181764</v>
      </c>
      <c r="G7529" s="195">
        <f t="shared" ca="1" si="587"/>
        <v>47.956496821488315</v>
      </c>
      <c r="H7529" s="195">
        <f t="shared" ca="1" si="588"/>
        <v>36.007300831817645</v>
      </c>
      <c r="O7529" s="154"/>
      <c r="P7529" s="154"/>
    </row>
    <row r="7530" spans="3:16" hidden="1" outlineLevel="2">
      <c r="C7530" s="179">
        <v>7506</v>
      </c>
      <c r="D7530" s="195">
        <f t="shared" ca="1" si="589"/>
        <v>-1.3845627792029451</v>
      </c>
      <c r="E7530" s="195">
        <f t="shared" ca="1" si="585"/>
        <v>181.57336123112952</v>
      </c>
      <c r="F7530" s="195">
        <f t="shared" ca="1" si="586"/>
        <v>199.61829700488136</v>
      </c>
      <c r="G7530" s="195">
        <f t="shared" ca="1" si="587"/>
        <v>0</v>
      </c>
      <c r="H7530" s="195">
        <f t="shared" ca="1" si="588"/>
        <v>0</v>
      </c>
      <c r="O7530" s="154"/>
      <c r="P7530" s="154"/>
    </row>
    <row r="7531" spans="3:16" hidden="1" outlineLevel="2">
      <c r="C7531" s="179">
        <v>7507</v>
      </c>
      <c r="D7531" s="195">
        <f t="shared" ca="1" si="589"/>
        <v>-0.43233828745445518</v>
      </c>
      <c r="E7531" s="195">
        <f t="shared" ca="1" si="585"/>
        <v>223.82811783617376</v>
      </c>
      <c r="F7531" s="195">
        <f t="shared" ca="1" si="586"/>
        <v>232.36584505874879</v>
      </c>
      <c r="G7531" s="195">
        <f t="shared" ca="1" si="587"/>
        <v>0</v>
      </c>
      <c r="H7531" s="195">
        <f t="shared" ca="1" si="588"/>
        <v>0</v>
      </c>
      <c r="O7531" s="154"/>
      <c r="P7531" s="154"/>
    </row>
    <row r="7532" spans="3:16" hidden="1" outlineLevel="2">
      <c r="C7532" s="179">
        <v>7508</v>
      </c>
      <c r="D7532" s="195">
        <f t="shared" ca="1" si="589"/>
        <v>0.82907753051861233</v>
      </c>
      <c r="E7532" s="195">
        <f t="shared" ca="1" si="585"/>
        <v>295.3116594820703</v>
      </c>
      <c r="F7532" s="195">
        <f t="shared" ca="1" si="586"/>
        <v>284.16174370173229</v>
      </c>
      <c r="G7532" s="195">
        <f t="shared" ca="1" si="587"/>
        <v>45.311659482070297</v>
      </c>
      <c r="H7532" s="195">
        <f t="shared" ca="1" si="588"/>
        <v>34.161743701732291</v>
      </c>
      <c r="O7532" s="154"/>
      <c r="P7532" s="154"/>
    </row>
    <row r="7533" spans="3:16" hidden="1" outlineLevel="2">
      <c r="C7533" s="179">
        <v>7509</v>
      </c>
      <c r="D7533" s="195">
        <f t="shared" ca="1" si="589"/>
        <v>-0.34459183165982754</v>
      </c>
      <c r="E7533" s="195">
        <f t="shared" ca="1" si="585"/>
        <v>228.1852272120945</v>
      </c>
      <c r="F7533" s="195">
        <f t="shared" ca="1" si="586"/>
        <v>235.64136826793941</v>
      </c>
      <c r="G7533" s="195">
        <f t="shared" ca="1" si="587"/>
        <v>0</v>
      </c>
      <c r="H7533" s="195">
        <f t="shared" ca="1" si="588"/>
        <v>0</v>
      </c>
      <c r="O7533" s="154"/>
      <c r="P7533" s="154"/>
    </row>
    <row r="7534" spans="3:16" hidden="1" outlineLevel="2">
      <c r="C7534" s="179">
        <v>7510</v>
      </c>
      <c r="D7534" s="195">
        <f t="shared" ca="1" si="589"/>
        <v>-0.17286598427877509</v>
      </c>
      <c r="E7534" s="195">
        <f t="shared" ca="1" si="585"/>
        <v>236.95933923943815</v>
      </c>
      <c r="F7534" s="195">
        <f t="shared" ca="1" si="586"/>
        <v>242.1859993484382</v>
      </c>
      <c r="G7534" s="195">
        <f t="shared" ca="1" si="587"/>
        <v>0</v>
      </c>
      <c r="H7534" s="195">
        <f t="shared" ca="1" si="588"/>
        <v>0</v>
      </c>
      <c r="O7534" s="154"/>
      <c r="P7534" s="154"/>
    </row>
    <row r="7535" spans="3:16" hidden="1" outlineLevel="2">
      <c r="C7535" s="179">
        <v>7511</v>
      </c>
      <c r="D7535" s="195">
        <f t="shared" ca="1" si="589"/>
        <v>0.11334383375665136</v>
      </c>
      <c r="E7535" s="195">
        <f t="shared" ca="1" si="585"/>
        <v>252.33898176671397</v>
      </c>
      <c r="F7535" s="195">
        <f t="shared" ca="1" si="586"/>
        <v>253.50013821462647</v>
      </c>
      <c r="G7535" s="195">
        <f t="shared" ca="1" si="587"/>
        <v>2.338981766713971</v>
      </c>
      <c r="H7535" s="195">
        <f t="shared" ca="1" si="588"/>
        <v>3.5001382146264746</v>
      </c>
      <c r="O7535" s="154"/>
      <c r="P7535" s="154"/>
    </row>
    <row r="7536" spans="3:16" hidden="1" outlineLevel="2">
      <c r="C7536" s="179">
        <v>7512</v>
      </c>
      <c r="D7536" s="195">
        <f t="shared" ca="1" si="589"/>
        <v>-0.4647943783171114</v>
      </c>
      <c r="E7536" s="195">
        <f t="shared" ca="1" si="585"/>
        <v>222.23765201407065</v>
      </c>
      <c r="F7536" s="195">
        <f t="shared" ca="1" si="586"/>
        <v>231.16584763046217</v>
      </c>
      <c r="G7536" s="195">
        <f t="shared" ca="1" si="587"/>
        <v>0</v>
      </c>
      <c r="H7536" s="195">
        <f t="shared" ca="1" si="588"/>
        <v>0</v>
      </c>
      <c r="O7536" s="154"/>
      <c r="P7536" s="154"/>
    </row>
    <row r="7537" spans="3:16" hidden="1" outlineLevel="2">
      <c r="C7537" s="179">
        <v>7513</v>
      </c>
      <c r="D7537" s="195">
        <f t="shared" ca="1" si="589"/>
        <v>1.1987528871227906</v>
      </c>
      <c r="E7537" s="195">
        <f t="shared" ca="1" si="585"/>
        <v>320.29893995844316</v>
      </c>
      <c r="F7537" s="195">
        <f t="shared" ca="1" si="586"/>
        <v>301.423722921408</v>
      </c>
      <c r="G7537" s="195">
        <f t="shared" ca="1" si="587"/>
        <v>70.298939958443157</v>
      </c>
      <c r="H7537" s="195">
        <f t="shared" ca="1" si="588"/>
        <v>51.423722921408</v>
      </c>
      <c r="O7537" s="154"/>
      <c r="P7537" s="154"/>
    </row>
    <row r="7538" spans="3:16" hidden="1" outlineLevel="2">
      <c r="C7538" s="179">
        <v>7514</v>
      </c>
      <c r="D7538" s="195">
        <f t="shared" ca="1" si="589"/>
        <v>-0.30402786135434329</v>
      </c>
      <c r="E7538" s="195">
        <f t="shared" ca="1" si="585"/>
        <v>230.2280270772695</v>
      </c>
      <c r="F7538" s="195">
        <f t="shared" ca="1" si="586"/>
        <v>237.1711644128751</v>
      </c>
      <c r="G7538" s="195">
        <f t="shared" ca="1" si="587"/>
        <v>0</v>
      </c>
      <c r="H7538" s="195">
        <f t="shared" ca="1" si="588"/>
        <v>0</v>
      </c>
      <c r="O7538" s="154"/>
      <c r="P7538" s="154"/>
    </row>
    <row r="7539" spans="3:16" hidden="1" outlineLevel="2">
      <c r="C7539" s="179">
        <v>7515</v>
      </c>
      <c r="D7539" s="195">
        <f t="shared" ca="1" si="589"/>
        <v>0.16318481405727872</v>
      </c>
      <c r="E7539" s="195">
        <f t="shared" ca="1" si="585"/>
        <v>255.11749267797305</v>
      </c>
      <c r="F7539" s="195">
        <f t="shared" ca="1" si="586"/>
        <v>255.52375418007966</v>
      </c>
      <c r="G7539" s="195">
        <f t="shared" ca="1" si="587"/>
        <v>5.117492677973047</v>
      </c>
      <c r="H7539" s="195">
        <f t="shared" ca="1" si="588"/>
        <v>5.5237541800796635</v>
      </c>
      <c r="O7539" s="154"/>
      <c r="P7539" s="154"/>
    </row>
    <row r="7540" spans="3:16" hidden="1" outlineLevel="2">
      <c r="C7540" s="179">
        <v>7516</v>
      </c>
      <c r="D7540" s="195">
        <f t="shared" ca="1" si="589"/>
        <v>0.15554239943952849</v>
      </c>
      <c r="E7540" s="195">
        <f t="shared" ca="1" si="585"/>
        <v>254.68946945926211</v>
      </c>
      <c r="F7540" s="195">
        <f t="shared" ca="1" si="586"/>
        <v>255.21241570155212</v>
      </c>
      <c r="G7540" s="195">
        <f t="shared" ca="1" si="587"/>
        <v>4.6894694592621136</v>
      </c>
      <c r="H7540" s="195">
        <f t="shared" ca="1" si="588"/>
        <v>5.2124157015521178</v>
      </c>
      <c r="O7540" s="154"/>
      <c r="P7540" s="154"/>
    </row>
    <row r="7541" spans="3:16" hidden="1" outlineLevel="2">
      <c r="C7541" s="179">
        <v>7517</v>
      </c>
      <c r="D7541" s="195">
        <f t="shared" ca="1" si="589"/>
        <v>-0.20147938932950982</v>
      </c>
      <c r="E7541" s="195">
        <f t="shared" ca="1" si="585"/>
        <v>235.47429294454815</v>
      </c>
      <c r="F7541" s="195">
        <f t="shared" ca="1" si="586"/>
        <v>241.08303012436843</v>
      </c>
      <c r="G7541" s="195">
        <f t="shared" ca="1" si="587"/>
        <v>0</v>
      </c>
      <c r="H7541" s="195">
        <f t="shared" ca="1" si="588"/>
        <v>0</v>
      </c>
      <c r="O7541" s="154"/>
      <c r="P7541" s="154"/>
    </row>
    <row r="7542" spans="3:16" hidden="1" outlineLevel="2">
      <c r="C7542" s="179">
        <v>7518</v>
      </c>
      <c r="D7542" s="195">
        <f t="shared" ca="1" si="589"/>
        <v>-1.555604554013915</v>
      </c>
      <c r="E7542" s="195">
        <f t="shared" ca="1" si="585"/>
        <v>174.87635909969723</v>
      </c>
      <c r="F7542" s="195">
        <f t="shared" ca="1" si="586"/>
        <v>194.24517627798872</v>
      </c>
      <c r="G7542" s="195">
        <f t="shared" ca="1" si="587"/>
        <v>0</v>
      </c>
      <c r="H7542" s="195">
        <f t="shared" ca="1" si="588"/>
        <v>0</v>
      </c>
      <c r="O7542" s="154"/>
      <c r="P7542" s="154"/>
    </row>
    <row r="7543" spans="3:16" hidden="1" outlineLevel="2">
      <c r="C7543" s="179">
        <v>7519</v>
      </c>
      <c r="D7543" s="195">
        <f t="shared" ca="1" si="589"/>
        <v>0.51702054969167666</v>
      </c>
      <c r="E7543" s="195">
        <f t="shared" ca="1" si="585"/>
        <v>275.74249939178566</v>
      </c>
      <c r="F7543" s="195">
        <f t="shared" ca="1" si="586"/>
        <v>270.3620312004993</v>
      </c>
      <c r="G7543" s="195">
        <f t="shared" ca="1" si="587"/>
        <v>25.742499391785657</v>
      </c>
      <c r="H7543" s="195">
        <f t="shared" ca="1" si="588"/>
        <v>20.362031200499302</v>
      </c>
      <c r="O7543" s="154"/>
      <c r="P7543" s="154"/>
    </row>
    <row r="7544" spans="3:16" hidden="1" outlineLevel="2">
      <c r="C7544" s="179">
        <v>7520</v>
      </c>
      <c r="D7544" s="195">
        <f t="shared" ca="1" si="589"/>
        <v>3.9535819930625021E-2</v>
      </c>
      <c r="E7544" s="195">
        <f t="shared" ca="1" si="585"/>
        <v>248.27985827874613</v>
      </c>
      <c r="F7544" s="195">
        <f t="shared" ca="1" si="586"/>
        <v>250.5328270911144</v>
      </c>
      <c r="G7544" s="195">
        <f t="shared" ca="1" si="587"/>
        <v>0</v>
      </c>
      <c r="H7544" s="195">
        <f t="shared" ca="1" si="588"/>
        <v>0.53282709111439885</v>
      </c>
      <c r="O7544" s="154"/>
      <c r="P7544" s="154"/>
    </row>
    <row r="7545" spans="3:16" hidden="1" outlineLevel="2">
      <c r="C7545" s="179">
        <v>7521</v>
      </c>
      <c r="D7545" s="195">
        <f t="shared" ca="1" si="589"/>
        <v>-1.3775912045288479</v>
      </c>
      <c r="E7545" s="195">
        <f t="shared" ca="1" si="585"/>
        <v>181.85170195115109</v>
      </c>
      <c r="F7545" s="195">
        <f t="shared" ca="1" si="586"/>
        <v>199.84042760589631</v>
      </c>
      <c r="G7545" s="195">
        <f t="shared" ca="1" si="587"/>
        <v>0</v>
      </c>
      <c r="H7545" s="195">
        <f t="shared" ca="1" si="588"/>
        <v>0</v>
      </c>
      <c r="O7545" s="154"/>
      <c r="P7545" s="154"/>
    </row>
    <row r="7546" spans="3:16" hidden="1" outlineLevel="2">
      <c r="C7546" s="179">
        <v>7522</v>
      </c>
      <c r="D7546" s="195">
        <f t="shared" ca="1" si="589"/>
        <v>-0.90205719744131252</v>
      </c>
      <c r="E7546" s="195">
        <f t="shared" ca="1" si="585"/>
        <v>201.88007084178756</v>
      </c>
      <c r="F7546" s="195">
        <f t="shared" ca="1" si="586"/>
        <v>215.59032237616594</v>
      </c>
      <c r="G7546" s="195">
        <f t="shared" ca="1" si="587"/>
        <v>0</v>
      </c>
      <c r="H7546" s="195">
        <f t="shared" ca="1" si="588"/>
        <v>0</v>
      </c>
      <c r="O7546" s="154"/>
      <c r="P7546" s="154"/>
    </row>
    <row r="7547" spans="3:16" hidden="1" outlineLevel="2">
      <c r="C7547" s="179">
        <v>7523</v>
      </c>
      <c r="D7547" s="195">
        <f t="shared" ca="1" si="589"/>
        <v>-0.23360150498240106</v>
      </c>
      <c r="E7547" s="195">
        <f t="shared" ca="1" si="585"/>
        <v>233.81822921372162</v>
      </c>
      <c r="F7547" s="195">
        <f t="shared" ca="1" si="586"/>
        <v>239.85079338153136</v>
      </c>
      <c r="G7547" s="195">
        <f t="shared" ca="1" si="587"/>
        <v>0</v>
      </c>
      <c r="H7547" s="195">
        <f t="shared" ca="1" si="588"/>
        <v>0</v>
      </c>
      <c r="O7547" s="154"/>
      <c r="P7547" s="154"/>
    </row>
    <row r="7548" spans="3:16" hidden="1" outlineLevel="2">
      <c r="C7548" s="179">
        <v>7524</v>
      </c>
      <c r="D7548" s="195">
        <f t="shared" ca="1" si="589"/>
        <v>-1.2567306950007564</v>
      </c>
      <c r="E7548" s="195">
        <f t="shared" ca="1" si="585"/>
        <v>186.7454539189487</v>
      </c>
      <c r="F7548" s="195">
        <f t="shared" ca="1" si="586"/>
        <v>203.73085092643709</v>
      </c>
      <c r="G7548" s="195">
        <f t="shared" ca="1" si="587"/>
        <v>0</v>
      </c>
      <c r="H7548" s="195">
        <f t="shared" ca="1" si="588"/>
        <v>0</v>
      </c>
      <c r="O7548" s="154"/>
      <c r="P7548" s="154"/>
    </row>
    <row r="7549" spans="3:16" hidden="1" outlineLevel="2">
      <c r="C7549" s="179">
        <v>7525</v>
      </c>
      <c r="D7549" s="195">
        <f t="shared" ca="1" si="589"/>
        <v>-0.52350568662087649</v>
      </c>
      <c r="E7549" s="195">
        <f t="shared" ca="1" si="585"/>
        <v>219.3892431859629</v>
      </c>
      <c r="F7549" s="195">
        <f t="shared" ca="1" si="586"/>
        <v>229.01083986842184</v>
      </c>
      <c r="G7549" s="195">
        <f t="shared" ca="1" si="587"/>
        <v>0</v>
      </c>
      <c r="H7549" s="195">
        <f t="shared" ca="1" si="588"/>
        <v>0</v>
      </c>
      <c r="O7549" s="154"/>
      <c r="P7549" s="154"/>
    </row>
    <row r="7550" spans="3:16" hidden="1" outlineLevel="2">
      <c r="C7550" s="179">
        <v>7526</v>
      </c>
      <c r="D7550" s="195">
        <f t="shared" ca="1" si="589"/>
        <v>0.6962459223611448</v>
      </c>
      <c r="E7550" s="195">
        <f t="shared" ca="1" si="585"/>
        <v>286.81748801511844</v>
      </c>
      <c r="F7550" s="195">
        <f t="shared" ca="1" si="586"/>
        <v>278.20362175582846</v>
      </c>
      <c r="G7550" s="195">
        <f t="shared" ca="1" si="587"/>
        <v>36.817488015118442</v>
      </c>
      <c r="H7550" s="195">
        <f t="shared" ca="1" si="588"/>
        <v>28.203621755828465</v>
      </c>
      <c r="O7550" s="154"/>
      <c r="P7550" s="154"/>
    </row>
    <row r="7551" spans="3:16" hidden="1" outlineLevel="2">
      <c r="C7551" s="179">
        <v>7527</v>
      </c>
      <c r="D7551" s="195">
        <f t="shared" ca="1" si="589"/>
        <v>-0.47885431376037357</v>
      </c>
      <c r="E7551" s="195">
        <f t="shared" ca="1" si="585"/>
        <v>221.55217736273687</v>
      </c>
      <c r="F7551" s="195">
        <f t="shared" ca="1" si="586"/>
        <v>230.64793598384918</v>
      </c>
      <c r="G7551" s="195">
        <f t="shared" ca="1" si="587"/>
        <v>0</v>
      </c>
      <c r="H7551" s="195">
        <f t="shared" ca="1" si="588"/>
        <v>0</v>
      </c>
      <c r="O7551" s="154"/>
      <c r="P7551" s="154"/>
    </row>
    <row r="7552" spans="3:16" hidden="1" outlineLevel="2">
      <c r="C7552" s="179">
        <v>7528</v>
      </c>
      <c r="D7552" s="195">
        <f t="shared" ca="1" si="589"/>
        <v>-0.17389678954637905</v>
      </c>
      <c r="E7552" s="195">
        <f t="shared" ca="1" si="585"/>
        <v>236.9056777962368</v>
      </c>
      <c r="F7552" s="195">
        <f t="shared" ca="1" si="586"/>
        <v>242.14617711697946</v>
      </c>
      <c r="G7552" s="195">
        <f t="shared" ca="1" si="587"/>
        <v>0</v>
      </c>
      <c r="H7552" s="195">
        <f t="shared" ca="1" si="588"/>
        <v>0</v>
      </c>
      <c r="O7552" s="154"/>
      <c r="P7552" s="154"/>
    </row>
    <row r="7553" spans="3:16" hidden="1" outlineLevel="2">
      <c r="C7553" s="179">
        <v>7529</v>
      </c>
      <c r="D7553" s="195">
        <f t="shared" ca="1" si="589"/>
        <v>0.93923754983696639</v>
      </c>
      <c r="E7553" s="195">
        <f t="shared" ca="1" si="585"/>
        <v>302.54655183811559</v>
      </c>
      <c r="F7553" s="195">
        <f t="shared" ca="1" si="586"/>
        <v>289.19961290135836</v>
      </c>
      <c r="G7553" s="195">
        <f t="shared" ca="1" si="587"/>
        <v>52.54655183811559</v>
      </c>
      <c r="H7553" s="195">
        <f t="shared" ca="1" si="588"/>
        <v>39.199612901358364</v>
      </c>
      <c r="O7553" s="154"/>
      <c r="P7553" s="154"/>
    </row>
    <row r="7554" spans="3:16" hidden="1" outlineLevel="2">
      <c r="C7554" s="179">
        <v>7530</v>
      </c>
      <c r="D7554" s="195">
        <f t="shared" ca="1" si="589"/>
        <v>-0.44944804414741502</v>
      </c>
      <c r="E7554" s="195">
        <f t="shared" ca="1" si="585"/>
        <v>222.98826443892224</v>
      </c>
      <c r="F7554" s="195">
        <f t="shared" ca="1" si="586"/>
        <v>231.73247256319792</v>
      </c>
      <c r="G7554" s="195">
        <f t="shared" ca="1" si="587"/>
        <v>0</v>
      </c>
      <c r="H7554" s="195">
        <f t="shared" ca="1" si="588"/>
        <v>0</v>
      </c>
      <c r="O7554" s="154"/>
      <c r="P7554" s="154"/>
    </row>
    <row r="7555" spans="3:16" hidden="1" outlineLevel="2">
      <c r="C7555" s="179">
        <v>7531</v>
      </c>
      <c r="D7555" s="195">
        <f t="shared" ca="1" si="589"/>
        <v>-1.0469158214057814</v>
      </c>
      <c r="E7555" s="195">
        <f t="shared" ca="1" si="585"/>
        <v>195.55586636165552</v>
      </c>
      <c r="F7555" s="195">
        <f t="shared" ca="1" si="586"/>
        <v>210.66538314509793</v>
      </c>
      <c r="G7555" s="195">
        <f t="shared" ca="1" si="587"/>
        <v>0</v>
      </c>
      <c r="H7555" s="195">
        <f t="shared" ca="1" si="588"/>
        <v>0</v>
      </c>
      <c r="O7555" s="154"/>
      <c r="P7555" s="154"/>
    </row>
    <row r="7556" spans="3:16" hidden="1" outlineLevel="2">
      <c r="C7556" s="179">
        <v>7532</v>
      </c>
      <c r="D7556" s="195">
        <f t="shared" ca="1" si="589"/>
        <v>0.4377477855244804</v>
      </c>
      <c r="E7556" s="195">
        <f t="shared" ca="1" si="585"/>
        <v>270.98134666847614</v>
      </c>
      <c r="F7556" s="195">
        <f t="shared" ca="1" si="586"/>
        <v>266.96451020608345</v>
      </c>
      <c r="G7556" s="195">
        <f t="shared" ca="1" si="587"/>
        <v>20.981346668476135</v>
      </c>
      <c r="H7556" s="195">
        <f t="shared" ca="1" si="588"/>
        <v>16.964510206083446</v>
      </c>
      <c r="O7556" s="154"/>
      <c r="P7556" s="154"/>
    </row>
    <row r="7557" spans="3:16" hidden="1" outlineLevel="2">
      <c r="C7557" s="179">
        <v>7533</v>
      </c>
      <c r="D7557" s="195">
        <f t="shared" ca="1" si="589"/>
        <v>1.3507081610767815</v>
      </c>
      <c r="E7557" s="195">
        <f t="shared" ca="1" si="585"/>
        <v>331.17326736012348</v>
      </c>
      <c r="F7557" s="195">
        <f t="shared" ca="1" si="586"/>
        <v>308.81983281346862</v>
      </c>
      <c r="G7557" s="195">
        <f t="shared" ca="1" si="587"/>
        <v>81.173267360123475</v>
      </c>
      <c r="H7557" s="195">
        <f t="shared" ca="1" si="588"/>
        <v>58.819832813468622</v>
      </c>
      <c r="O7557" s="154"/>
      <c r="P7557" s="154"/>
    </row>
    <row r="7558" spans="3:16" hidden="1" outlineLevel="2">
      <c r="C7558" s="179">
        <v>7534</v>
      </c>
      <c r="D7558" s="195">
        <f t="shared" ca="1" si="589"/>
        <v>-1.0627481952087334</v>
      </c>
      <c r="E7558" s="195">
        <f t="shared" ca="1" si="585"/>
        <v>194.87678345567721</v>
      </c>
      <c r="F7558" s="195">
        <f t="shared" ca="1" si="586"/>
        <v>210.1339770677821</v>
      </c>
      <c r="G7558" s="195">
        <f t="shared" ca="1" si="587"/>
        <v>0</v>
      </c>
      <c r="H7558" s="195">
        <f t="shared" ca="1" si="588"/>
        <v>0</v>
      </c>
      <c r="O7558" s="154"/>
      <c r="P7558" s="154"/>
    </row>
    <row r="7559" spans="3:16" hidden="1" outlineLevel="2">
      <c r="C7559" s="179">
        <v>7535</v>
      </c>
      <c r="D7559" s="195">
        <f t="shared" ca="1" si="589"/>
        <v>3.0197120295584894E-2</v>
      </c>
      <c r="E7559" s="195">
        <f t="shared" ca="1" si="585"/>
        <v>247.77094534837798</v>
      </c>
      <c r="F7559" s="195">
        <f t="shared" ca="1" si="586"/>
        <v>250.15986626129663</v>
      </c>
      <c r="G7559" s="195">
        <f t="shared" ca="1" si="587"/>
        <v>0</v>
      </c>
      <c r="H7559" s="195">
        <f t="shared" ca="1" si="588"/>
        <v>0.15986626129662795</v>
      </c>
      <c r="O7559" s="154"/>
      <c r="P7559" s="154"/>
    </row>
    <row r="7560" spans="3:16" hidden="1" outlineLevel="2">
      <c r="C7560" s="179">
        <v>7536</v>
      </c>
      <c r="D7560" s="195">
        <f t="shared" ca="1" si="589"/>
        <v>-0.1169668679380587</v>
      </c>
      <c r="E7560" s="195">
        <f t="shared" ca="1" si="585"/>
        <v>239.88759869685293</v>
      </c>
      <c r="F7560" s="195">
        <f t="shared" ca="1" si="586"/>
        <v>244.35533848543125</v>
      </c>
      <c r="G7560" s="195">
        <f t="shared" ca="1" si="587"/>
        <v>0</v>
      </c>
      <c r="H7560" s="195">
        <f t="shared" ca="1" si="588"/>
        <v>0</v>
      </c>
      <c r="O7560" s="154"/>
      <c r="P7560" s="154"/>
    </row>
    <row r="7561" spans="3:16" hidden="1" outlineLevel="2">
      <c r="C7561" s="179">
        <v>7537</v>
      </c>
      <c r="D7561" s="195">
        <f t="shared" ca="1" si="589"/>
        <v>-1.4093126992980365</v>
      </c>
      <c r="E7561" s="195">
        <f t="shared" ca="1" si="585"/>
        <v>180.58865496102513</v>
      </c>
      <c r="F7561" s="195">
        <f t="shared" ca="1" si="586"/>
        <v>198.83169924391635</v>
      </c>
      <c r="G7561" s="195">
        <f t="shared" ca="1" si="587"/>
        <v>0</v>
      </c>
      <c r="H7561" s="195">
        <f t="shared" ca="1" si="588"/>
        <v>0</v>
      </c>
      <c r="O7561" s="154"/>
      <c r="P7561" s="154"/>
    </row>
    <row r="7562" spans="3:16" hidden="1" outlineLevel="2">
      <c r="C7562" s="179">
        <v>7538</v>
      </c>
      <c r="D7562" s="195">
        <f t="shared" ca="1" si="589"/>
        <v>-0.39201110605151712</v>
      </c>
      <c r="E7562" s="195">
        <f t="shared" ca="1" si="585"/>
        <v>225.82016234272746</v>
      </c>
      <c r="F7562" s="195">
        <f t="shared" ca="1" si="586"/>
        <v>233.86554204956312</v>
      </c>
      <c r="G7562" s="195">
        <f t="shared" ca="1" si="587"/>
        <v>0</v>
      </c>
      <c r="H7562" s="195">
        <f t="shared" ca="1" si="588"/>
        <v>0</v>
      </c>
      <c r="O7562" s="154"/>
      <c r="P7562" s="154"/>
    </row>
    <row r="7563" spans="3:16" hidden="1" outlineLevel="2">
      <c r="C7563" s="179">
        <v>7539</v>
      </c>
      <c r="D7563" s="195">
        <f t="shared" ca="1" si="589"/>
        <v>-0.52323317765740496</v>
      </c>
      <c r="E7563" s="195">
        <f t="shared" ca="1" si="585"/>
        <v>219.40237939927849</v>
      </c>
      <c r="F7563" s="195">
        <f t="shared" ca="1" si="586"/>
        <v>229.02079580012671</v>
      </c>
      <c r="G7563" s="195">
        <f t="shared" ca="1" si="587"/>
        <v>0</v>
      </c>
      <c r="H7563" s="195">
        <f t="shared" ca="1" si="588"/>
        <v>0</v>
      </c>
      <c r="O7563" s="154"/>
      <c r="P7563" s="154"/>
    </row>
    <row r="7564" spans="3:16" hidden="1" outlineLevel="2">
      <c r="C7564" s="179">
        <v>7540</v>
      </c>
      <c r="D7564" s="195">
        <f t="shared" ca="1" si="589"/>
        <v>0.41353008604237934</v>
      </c>
      <c r="E7564" s="195">
        <f t="shared" ca="1" si="585"/>
        <v>269.54328198375828</v>
      </c>
      <c r="F7564" s="195">
        <f t="shared" ca="1" si="586"/>
        <v>265.9351120174133</v>
      </c>
      <c r="G7564" s="195">
        <f t="shared" ca="1" si="587"/>
        <v>19.543281983758277</v>
      </c>
      <c r="H7564" s="195">
        <f t="shared" ca="1" si="588"/>
        <v>15.935112017413303</v>
      </c>
      <c r="O7564" s="154"/>
      <c r="P7564" s="154"/>
    </row>
    <row r="7565" spans="3:16" hidden="1" outlineLevel="2">
      <c r="C7565" s="179">
        <v>7541</v>
      </c>
      <c r="D7565" s="195">
        <f t="shared" ca="1" si="589"/>
        <v>0.72962902917990979</v>
      </c>
      <c r="E7565" s="195">
        <f t="shared" ca="1" si="585"/>
        <v>288.92896889050195</v>
      </c>
      <c r="F7565" s="195">
        <f t="shared" ca="1" si="586"/>
        <v>279.68915407677821</v>
      </c>
      <c r="G7565" s="195">
        <f t="shared" ca="1" si="587"/>
        <v>38.928968890501949</v>
      </c>
      <c r="H7565" s="195">
        <f t="shared" ca="1" si="588"/>
        <v>29.689154076778209</v>
      </c>
      <c r="O7565" s="154"/>
      <c r="P7565" s="154"/>
    </row>
    <row r="7566" spans="3:16" hidden="1" outlineLevel="2">
      <c r="C7566" s="179">
        <v>7542</v>
      </c>
      <c r="D7566" s="195">
        <f t="shared" ca="1" si="589"/>
        <v>-2.0225613015878734</v>
      </c>
      <c r="E7566" s="195">
        <f t="shared" ca="1" si="585"/>
        <v>157.82415676207881</v>
      </c>
      <c r="F7566" s="195">
        <f t="shared" ca="1" si="586"/>
        <v>180.30118461539865</v>
      </c>
      <c r="G7566" s="195">
        <f t="shared" ca="1" si="587"/>
        <v>0</v>
      </c>
      <c r="H7566" s="195">
        <f t="shared" ca="1" si="588"/>
        <v>0</v>
      </c>
      <c r="O7566" s="154"/>
      <c r="P7566" s="154"/>
    </row>
    <row r="7567" spans="3:16" hidden="1" outlineLevel="2">
      <c r="C7567" s="179">
        <v>7543</v>
      </c>
      <c r="D7567" s="195">
        <f t="shared" ca="1" si="589"/>
        <v>0.44629315996399799</v>
      </c>
      <c r="E7567" s="195">
        <f t="shared" ca="1" si="585"/>
        <v>271.490606394412</v>
      </c>
      <c r="F7567" s="195">
        <f t="shared" ca="1" si="586"/>
        <v>267.32869039701848</v>
      </c>
      <c r="G7567" s="195">
        <f t="shared" ca="1" si="587"/>
        <v>21.490606394411998</v>
      </c>
      <c r="H7567" s="195">
        <f t="shared" ca="1" si="588"/>
        <v>17.328690397018477</v>
      </c>
      <c r="O7567" s="154"/>
      <c r="P7567" s="154"/>
    </row>
    <row r="7568" spans="3:16" hidden="1" outlineLevel="2">
      <c r="C7568" s="179">
        <v>7544</v>
      </c>
      <c r="D7568" s="195">
        <f t="shared" ca="1" si="589"/>
        <v>1.3829325914521047</v>
      </c>
      <c r="E7568" s="195">
        <f t="shared" ca="1" si="585"/>
        <v>333.52636499098503</v>
      </c>
      <c r="F7568" s="195">
        <f t="shared" ca="1" si="586"/>
        <v>310.41146544214672</v>
      </c>
      <c r="G7568" s="195">
        <f t="shared" ca="1" si="587"/>
        <v>83.52636499098503</v>
      </c>
      <c r="H7568" s="195">
        <f t="shared" ca="1" si="588"/>
        <v>60.411465442146721</v>
      </c>
      <c r="O7568" s="154"/>
      <c r="P7568" s="154"/>
    </row>
    <row r="7569" spans="3:16" hidden="1" outlineLevel="2">
      <c r="C7569" s="179">
        <v>7545</v>
      </c>
      <c r="D7569" s="195">
        <f t="shared" ca="1" si="589"/>
        <v>7.2872199193870738E-2</v>
      </c>
      <c r="E7569" s="195">
        <f t="shared" ca="1" si="585"/>
        <v>250.10506667224831</v>
      </c>
      <c r="F7569" s="195">
        <f t="shared" ca="1" si="586"/>
        <v>251.86872731017112</v>
      </c>
      <c r="G7569" s="195">
        <f t="shared" ca="1" si="587"/>
        <v>0.1050666722483129</v>
      </c>
      <c r="H7569" s="195">
        <f t="shared" ca="1" si="588"/>
        <v>1.8687273101711241</v>
      </c>
      <c r="O7569" s="154"/>
      <c r="P7569" s="154"/>
    </row>
    <row r="7570" spans="3:16" hidden="1" outlineLevel="2">
      <c r="C7570" s="179">
        <v>7546</v>
      </c>
      <c r="D7570" s="195">
        <f t="shared" ca="1" si="589"/>
        <v>0.16816806802405107</v>
      </c>
      <c r="E7570" s="195">
        <f t="shared" ca="1" si="585"/>
        <v>255.39697355914851</v>
      </c>
      <c r="F7570" s="195">
        <f t="shared" ca="1" si="586"/>
        <v>255.72696768870483</v>
      </c>
      <c r="G7570" s="195">
        <f t="shared" ca="1" si="587"/>
        <v>5.3969735591485062</v>
      </c>
      <c r="H7570" s="195">
        <f t="shared" ca="1" si="588"/>
        <v>5.726967688704832</v>
      </c>
      <c r="O7570" s="154"/>
      <c r="P7570" s="154"/>
    </row>
    <row r="7571" spans="3:16" hidden="1" outlineLevel="2">
      <c r="C7571" s="179">
        <v>7547</v>
      </c>
      <c r="D7571" s="195">
        <f t="shared" ca="1" si="589"/>
        <v>1.8910548429481276E-2</v>
      </c>
      <c r="E7571" s="195">
        <f t="shared" ca="1" si="585"/>
        <v>247.15727502817469</v>
      </c>
      <c r="F7571" s="195">
        <f t="shared" ca="1" si="586"/>
        <v>249.70985393911099</v>
      </c>
      <c r="G7571" s="195">
        <f t="shared" ca="1" si="587"/>
        <v>0</v>
      </c>
      <c r="H7571" s="195">
        <f t="shared" ca="1" si="588"/>
        <v>0</v>
      </c>
      <c r="O7571" s="154"/>
      <c r="P7571" s="154"/>
    </row>
    <row r="7572" spans="3:16" hidden="1" outlineLevel="2">
      <c r="C7572" s="179">
        <v>7548</v>
      </c>
      <c r="D7572" s="195">
        <f t="shared" ca="1" si="589"/>
        <v>2.2992722717358527</v>
      </c>
      <c r="E7572" s="195">
        <f t="shared" ca="1" si="585"/>
        <v>407.91389957264005</v>
      </c>
      <c r="F7572" s="195">
        <f t="shared" ca="1" si="586"/>
        <v>359.27213226631306</v>
      </c>
      <c r="G7572" s="195">
        <f t="shared" ca="1" si="587"/>
        <v>157.91389957264005</v>
      </c>
      <c r="H7572" s="195">
        <f t="shared" ca="1" si="588"/>
        <v>109.27213226631306</v>
      </c>
      <c r="O7572" s="154"/>
      <c r="P7572" s="154"/>
    </row>
    <row r="7573" spans="3:16" hidden="1" outlineLevel="2">
      <c r="C7573" s="179">
        <v>7549</v>
      </c>
      <c r="D7573" s="195">
        <f t="shared" ca="1" si="589"/>
        <v>0.87769384780630577</v>
      </c>
      <c r="E7573" s="195">
        <f t="shared" ca="1" si="585"/>
        <v>298.48301771104656</v>
      </c>
      <c r="F7573" s="195">
        <f t="shared" ca="1" si="586"/>
        <v>286.3741684545339</v>
      </c>
      <c r="G7573" s="195">
        <f t="shared" ca="1" si="587"/>
        <v>48.483017711046557</v>
      </c>
      <c r="H7573" s="195">
        <f t="shared" ca="1" si="588"/>
        <v>36.374168454533901</v>
      </c>
      <c r="O7573" s="154"/>
      <c r="P7573" s="154"/>
    </row>
    <row r="7574" spans="3:16" hidden="1" outlineLevel="2">
      <c r="C7574" s="179">
        <v>7550</v>
      </c>
      <c r="D7574" s="195">
        <f t="shared" ca="1" si="589"/>
        <v>0.63066883937760199</v>
      </c>
      <c r="E7574" s="195">
        <f t="shared" ca="1" si="585"/>
        <v>282.71456071256699</v>
      </c>
      <c r="F7574" s="195">
        <f t="shared" ca="1" si="586"/>
        <v>275.30840663403666</v>
      </c>
      <c r="G7574" s="195">
        <f t="shared" ca="1" si="587"/>
        <v>32.714560712566993</v>
      </c>
      <c r="H7574" s="195">
        <f t="shared" ca="1" si="588"/>
        <v>25.308406634036658</v>
      </c>
      <c r="O7574" s="154"/>
      <c r="P7574" s="154"/>
    </row>
    <row r="7575" spans="3:16" hidden="1" outlineLevel="2">
      <c r="C7575" s="179">
        <v>7551</v>
      </c>
      <c r="D7575" s="195">
        <f t="shared" ca="1" si="589"/>
        <v>0.44879608188675119</v>
      </c>
      <c r="E7575" s="195">
        <f t="shared" ca="1" si="585"/>
        <v>271.6399486134377</v>
      </c>
      <c r="F7575" s="195">
        <f t="shared" ca="1" si="586"/>
        <v>267.43545203224619</v>
      </c>
      <c r="G7575" s="195">
        <f t="shared" ca="1" si="587"/>
        <v>21.639948613437696</v>
      </c>
      <c r="H7575" s="195">
        <f t="shared" ca="1" si="588"/>
        <v>17.435452032246189</v>
      </c>
      <c r="O7575" s="154"/>
      <c r="P7575" s="154"/>
    </row>
    <row r="7576" spans="3:16" hidden="1" outlineLevel="2">
      <c r="C7576" s="179">
        <v>7552</v>
      </c>
      <c r="D7576" s="195">
        <f t="shared" ca="1" si="589"/>
        <v>-0.84551338706782053</v>
      </c>
      <c r="E7576" s="195">
        <f t="shared" ca="1" si="585"/>
        <v>204.40378476565428</v>
      </c>
      <c r="F7576" s="195">
        <f t="shared" ca="1" si="586"/>
        <v>217.54380780062215</v>
      </c>
      <c r="G7576" s="195">
        <f t="shared" ca="1" si="587"/>
        <v>0</v>
      </c>
      <c r="H7576" s="195">
        <f t="shared" ca="1" si="588"/>
        <v>0</v>
      </c>
      <c r="O7576" s="154"/>
      <c r="P7576" s="154"/>
    </row>
    <row r="7577" spans="3:16" hidden="1" outlineLevel="2">
      <c r="C7577" s="179">
        <v>7553</v>
      </c>
      <c r="D7577" s="195">
        <f t="shared" ca="1" si="589"/>
        <v>1.3885200588423769</v>
      </c>
      <c r="E7577" s="195">
        <f t="shared" ref="E7577:E7640" ca="1" si="590">$H$9 * EXP(($H$17 - $H$18 - ($H$11^2)/2)*$H$14 + $H$11*SQRT($H$14)*D7577)</f>
        <v>333.936071486662</v>
      </c>
      <c r="F7577" s="195">
        <f t="shared" ref="F7577:F7640" ca="1" si="591">$H$9 * EXP(($H$17 - $H$18 - ($H$12^2)/2)*$H$14 + $H$12*SQRT($H$14)*D7577)</f>
        <v>310.68827556158431</v>
      </c>
      <c r="G7577" s="195">
        <f t="shared" ref="G7577:G7640" ca="1" si="592">MAX(E7577-$H$16, 0)</f>
        <v>83.936071486662001</v>
      </c>
      <c r="H7577" s="195">
        <f t="shared" ref="H7577:H7640" ca="1" si="593">MAX(F7577-$H$16, 0)</f>
        <v>60.688275561584305</v>
      </c>
      <c r="O7577" s="154"/>
      <c r="P7577" s="154"/>
    </row>
    <row r="7578" spans="3:16" hidden="1" outlineLevel="2">
      <c r="C7578" s="179">
        <v>7554</v>
      </c>
      <c r="D7578" s="195">
        <f t="shared" ref="D7578:D7641" ca="1" si="594">_xlfn.NORM.S.INV(RAND())</f>
        <v>-0.58536734503716159</v>
      </c>
      <c r="E7578" s="195">
        <f t="shared" ca="1" si="590"/>
        <v>216.42748334552309</v>
      </c>
      <c r="F7578" s="195">
        <f t="shared" ca="1" si="591"/>
        <v>226.76192999842729</v>
      </c>
      <c r="G7578" s="195">
        <f t="shared" ca="1" si="592"/>
        <v>0</v>
      </c>
      <c r="H7578" s="195">
        <f t="shared" ca="1" si="593"/>
        <v>0</v>
      </c>
      <c r="O7578" s="154"/>
      <c r="P7578" s="154"/>
    </row>
    <row r="7579" spans="3:16" hidden="1" outlineLevel="2">
      <c r="C7579" s="179">
        <v>7555</v>
      </c>
      <c r="D7579" s="195">
        <f t="shared" ca="1" si="594"/>
        <v>1.239079110491605</v>
      </c>
      <c r="E7579" s="195">
        <f t="shared" ca="1" si="590"/>
        <v>323.14949566549666</v>
      </c>
      <c r="F7579" s="195">
        <f t="shared" ca="1" si="591"/>
        <v>303.36907541727862</v>
      </c>
      <c r="G7579" s="195">
        <f t="shared" ca="1" si="592"/>
        <v>73.149495665496659</v>
      </c>
      <c r="H7579" s="195">
        <f t="shared" ca="1" si="593"/>
        <v>53.369075417278623</v>
      </c>
      <c r="O7579" s="154"/>
      <c r="P7579" s="154"/>
    </row>
    <row r="7580" spans="3:16" hidden="1" outlineLevel="2">
      <c r="C7580" s="179">
        <v>7556</v>
      </c>
      <c r="D7580" s="195">
        <f t="shared" ca="1" si="594"/>
        <v>-0.76842509549107352</v>
      </c>
      <c r="E7580" s="195">
        <f t="shared" ca="1" si="590"/>
        <v>207.89536114576532</v>
      </c>
      <c r="F7580" s="195">
        <f t="shared" ca="1" si="591"/>
        <v>220.23561489718071</v>
      </c>
      <c r="G7580" s="195">
        <f t="shared" ca="1" si="592"/>
        <v>0</v>
      </c>
      <c r="H7580" s="195">
        <f t="shared" ca="1" si="593"/>
        <v>0</v>
      </c>
      <c r="O7580" s="154"/>
      <c r="P7580" s="154"/>
    </row>
    <row r="7581" spans="3:16" hidden="1" outlineLevel="2">
      <c r="C7581" s="179">
        <v>7557</v>
      </c>
      <c r="D7581" s="195">
        <f t="shared" ca="1" si="594"/>
        <v>-2.6639536082001389</v>
      </c>
      <c r="E7581" s="195">
        <f t="shared" ca="1" si="590"/>
        <v>137.07901740706427</v>
      </c>
      <c r="F7581" s="195">
        <f t="shared" ca="1" si="591"/>
        <v>162.76524871806447</v>
      </c>
      <c r="G7581" s="195">
        <f t="shared" ca="1" si="592"/>
        <v>0</v>
      </c>
      <c r="H7581" s="195">
        <f t="shared" ca="1" si="593"/>
        <v>0</v>
      </c>
      <c r="O7581" s="154"/>
      <c r="P7581" s="154"/>
    </row>
    <row r="7582" spans="3:16" hidden="1" outlineLevel="2">
      <c r="C7582" s="179">
        <v>7558</v>
      </c>
      <c r="D7582" s="195">
        <f t="shared" ca="1" si="594"/>
        <v>0.93425522036339725</v>
      </c>
      <c r="E7582" s="195">
        <f t="shared" ca="1" si="590"/>
        <v>302.21553656613656</v>
      </c>
      <c r="F7582" s="195">
        <f t="shared" ca="1" si="591"/>
        <v>288.9698429634422</v>
      </c>
      <c r="G7582" s="195">
        <f t="shared" ca="1" si="592"/>
        <v>52.215536566136564</v>
      </c>
      <c r="H7582" s="195">
        <f t="shared" ca="1" si="593"/>
        <v>38.969842963442204</v>
      </c>
      <c r="O7582" s="154"/>
      <c r="P7582" s="154"/>
    </row>
    <row r="7583" spans="3:16" hidden="1" outlineLevel="2">
      <c r="C7583" s="179">
        <v>7559</v>
      </c>
      <c r="D7583" s="195">
        <f t="shared" ca="1" si="594"/>
        <v>0.55032119842745353</v>
      </c>
      <c r="E7583" s="195">
        <f t="shared" ca="1" si="590"/>
        <v>277.76741643266479</v>
      </c>
      <c r="F7583" s="195">
        <f t="shared" ca="1" si="591"/>
        <v>271.80211614302567</v>
      </c>
      <c r="G7583" s="195">
        <f t="shared" ca="1" si="592"/>
        <v>27.767416432664788</v>
      </c>
      <c r="H7583" s="195">
        <f t="shared" ca="1" si="593"/>
        <v>21.802116143025671</v>
      </c>
      <c r="O7583" s="154"/>
      <c r="P7583" s="154"/>
    </row>
    <row r="7584" spans="3:16" hidden="1" outlineLevel="2">
      <c r="C7584" s="179">
        <v>7560</v>
      </c>
      <c r="D7584" s="195">
        <f t="shared" ca="1" si="594"/>
        <v>-0.38758128554894139</v>
      </c>
      <c r="E7584" s="195">
        <f t="shared" ca="1" si="590"/>
        <v>226.0400603428657</v>
      </c>
      <c r="F7584" s="195">
        <f t="shared" ca="1" si="591"/>
        <v>234.03086816663921</v>
      </c>
      <c r="G7584" s="195">
        <f t="shared" ca="1" si="592"/>
        <v>0</v>
      </c>
      <c r="H7584" s="195">
        <f t="shared" ca="1" si="593"/>
        <v>0</v>
      </c>
      <c r="O7584" s="154"/>
      <c r="P7584" s="154"/>
    </row>
    <row r="7585" spans="3:16" hidden="1" outlineLevel="2">
      <c r="C7585" s="179">
        <v>7561</v>
      </c>
      <c r="D7585" s="195">
        <f t="shared" ca="1" si="594"/>
        <v>0.37751021173181709</v>
      </c>
      <c r="E7585" s="195">
        <f t="shared" ca="1" si="590"/>
        <v>267.41849999916326</v>
      </c>
      <c r="F7585" s="195">
        <f t="shared" ca="1" si="591"/>
        <v>264.4113878813917</v>
      </c>
      <c r="G7585" s="195">
        <f t="shared" ca="1" si="592"/>
        <v>17.418499999163259</v>
      </c>
      <c r="H7585" s="195">
        <f t="shared" ca="1" si="593"/>
        <v>14.411387881391704</v>
      </c>
      <c r="O7585" s="154"/>
      <c r="P7585" s="154"/>
    </row>
    <row r="7586" spans="3:16" hidden="1" outlineLevel="2">
      <c r="C7586" s="179">
        <v>7562</v>
      </c>
      <c r="D7586" s="195">
        <f t="shared" ca="1" si="594"/>
        <v>6.1622282909296701E-2</v>
      </c>
      <c r="E7586" s="195">
        <f t="shared" ca="1" si="590"/>
        <v>249.48762459976962</v>
      </c>
      <c r="F7586" s="195">
        <f t="shared" ca="1" si="591"/>
        <v>251.41711109557696</v>
      </c>
      <c r="G7586" s="195">
        <f t="shared" ca="1" si="592"/>
        <v>0</v>
      </c>
      <c r="H7586" s="195">
        <f t="shared" ca="1" si="593"/>
        <v>1.4171110955769564</v>
      </c>
      <c r="O7586" s="154"/>
      <c r="P7586" s="154"/>
    </row>
    <row r="7587" spans="3:16" hidden="1" outlineLevel="2">
      <c r="C7587" s="179">
        <v>7563</v>
      </c>
      <c r="D7587" s="195">
        <f t="shared" ca="1" si="594"/>
        <v>0.20765864043784388</v>
      </c>
      <c r="E7587" s="195">
        <f t="shared" ca="1" si="590"/>
        <v>257.62261770826893</v>
      </c>
      <c r="F7587" s="195">
        <f t="shared" ca="1" si="591"/>
        <v>257.3430902939686</v>
      </c>
      <c r="G7587" s="195">
        <f t="shared" ca="1" si="592"/>
        <v>7.6226177082689333</v>
      </c>
      <c r="H7587" s="195">
        <f t="shared" ca="1" si="593"/>
        <v>7.3430902939686007</v>
      </c>
      <c r="O7587" s="154"/>
      <c r="P7587" s="154"/>
    </row>
    <row r="7588" spans="3:16" hidden="1" outlineLevel="2">
      <c r="C7588" s="179">
        <v>7564</v>
      </c>
      <c r="D7588" s="195">
        <f t="shared" ca="1" si="594"/>
        <v>0.76252899005285268</v>
      </c>
      <c r="E7588" s="195">
        <f t="shared" ca="1" si="590"/>
        <v>291.02509864192439</v>
      </c>
      <c r="F7588" s="195">
        <f t="shared" ca="1" si="591"/>
        <v>281.16094740242823</v>
      </c>
      <c r="G7588" s="195">
        <f t="shared" ca="1" si="592"/>
        <v>41.025098641924387</v>
      </c>
      <c r="H7588" s="195">
        <f t="shared" ca="1" si="593"/>
        <v>31.160947402428235</v>
      </c>
      <c r="O7588" s="154"/>
      <c r="P7588" s="154"/>
    </row>
    <row r="7589" spans="3:16" hidden="1" outlineLevel="2">
      <c r="C7589" s="179">
        <v>7565</v>
      </c>
      <c r="D7589" s="195">
        <f t="shared" ca="1" si="594"/>
        <v>1.033021591085153</v>
      </c>
      <c r="E7589" s="195">
        <f t="shared" ca="1" si="590"/>
        <v>308.84544730080768</v>
      </c>
      <c r="F7589" s="195">
        <f t="shared" ca="1" si="591"/>
        <v>293.55889634130199</v>
      </c>
      <c r="G7589" s="195">
        <f t="shared" ca="1" si="592"/>
        <v>58.845447300807677</v>
      </c>
      <c r="H7589" s="195">
        <f t="shared" ca="1" si="593"/>
        <v>43.558896341301988</v>
      </c>
      <c r="O7589" s="154"/>
      <c r="P7589" s="154"/>
    </row>
    <row r="7590" spans="3:16" hidden="1" outlineLevel="2">
      <c r="C7590" s="179">
        <v>7566</v>
      </c>
      <c r="D7590" s="195">
        <f t="shared" ca="1" si="594"/>
        <v>1.0385706288666638</v>
      </c>
      <c r="E7590" s="195">
        <f t="shared" ca="1" si="590"/>
        <v>309.22222460065916</v>
      </c>
      <c r="F7590" s="195">
        <f t="shared" ca="1" si="591"/>
        <v>293.81887685870157</v>
      </c>
      <c r="G7590" s="195">
        <f t="shared" ca="1" si="592"/>
        <v>59.22222460065916</v>
      </c>
      <c r="H7590" s="195">
        <f t="shared" ca="1" si="593"/>
        <v>43.818876858701572</v>
      </c>
      <c r="O7590" s="154"/>
      <c r="P7590" s="154"/>
    </row>
    <row r="7591" spans="3:16" hidden="1" outlineLevel="2">
      <c r="C7591" s="179">
        <v>7567</v>
      </c>
      <c r="D7591" s="195">
        <f t="shared" ca="1" si="594"/>
        <v>2.0160639055523322</v>
      </c>
      <c r="E7591" s="195">
        <f t="shared" ca="1" si="590"/>
        <v>383.30491702218177</v>
      </c>
      <c r="F7591" s="195">
        <f t="shared" ca="1" si="591"/>
        <v>343.4015970517367</v>
      </c>
      <c r="G7591" s="195">
        <f t="shared" ca="1" si="592"/>
        <v>133.30491702218177</v>
      </c>
      <c r="H7591" s="195">
        <f t="shared" ca="1" si="593"/>
        <v>93.401597051736701</v>
      </c>
      <c r="O7591" s="154"/>
      <c r="P7591" s="154"/>
    </row>
    <row r="7592" spans="3:16" hidden="1" outlineLevel="2">
      <c r="C7592" s="179">
        <v>7568</v>
      </c>
      <c r="D7592" s="195">
        <f t="shared" ca="1" si="594"/>
        <v>0.41929348453537191</v>
      </c>
      <c r="E7592" s="195">
        <f t="shared" ca="1" si="590"/>
        <v>269.88482328915205</v>
      </c>
      <c r="F7592" s="195">
        <f t="shared" ca="1" si="591"/>
        <v>266.17973070572299</v>
      </c>
      <c r="G7592" s="195">
        <f t="shared" ca="1" si="592"/>
        <v>19.884823289152052</v>
      </c>
      <c r="H7592" s="195">
        <f t="shared" ca="1" si="593"/>
        <v>16.179730705722989</v>
      </c>
      <c r="O7592" s="154"/>
      <c r="P7592" s="154"/>
    </row>
    <row r="7593" spans="3:16" hidden="1" outlineLevel="2">
      <c r="C7593" s="179">
        <v>7569</v>
      </c>
      <c r="D7593" s="195">
        <f t="shared" ca="1" si="594"/>
        <v>-1.0615466186340505</v>
      </c>
      <c r="E7593" s="195">
        <f t="shared" ca="1" si="590"/>
        <v>194.92823873661752</v>
      </c>
      <c r="F7593" s="195">
        <f t="shared" ca="1" si="591"/>
        <v>210.17426036355485</v>
      </c>
      <c r="G7593" s="195">
        <f t="shared" ca="1" si="592"/>
        <v>0</v>
      </c>
      <c r="H7593" s="195">
        <f t="shared" ca="1" si="593"/>
        <v>0</v>
      </c>
      <c r="O7593" s="154"/>
      <c r="P7593" s="154"/>
    </row>
    <row r="7594" spans="3:16" hidden="1" outlineLevel="2">
      <c r="C7594" s="179">
        <v>7570</v>
      </c>
      <c r="D7594" s="195">
        <f t="shared" ca="1" si="594"/>
        <v>0.47227363731167404</v>
      </c>
      <c r="E7594" s="195">
        <f t="shared" ca="1" si="590"/>
        <v>273.04479291423428</v>
      </c>
      <c r="F7594" s="195">
        <f t="shared" ca="1" si="591"/>
        <v>268.43896047122564</v>
      </c>
      <c r="G7594" s="195">
        <f t="shared" ca="1" si="592"/>
        <v>23.044792914234279</v>
      </c>
      <c r="H7594" s="195">
        <f t="shared" ca="1" si="593"/>
        <v>18.438960471225641</v>
      </c>
      <c r="O7594" s="154"/>
      <c r="P7594" s="154"/>
    </row>
    <row r="7595" spans="3:16" hidden="1" outlineLevel="2">
      <c r="C7595" s="179">
        <v>7571</v>
      </c>
      <c r="D7595" s="195">
        <f t="shared" ca="1" si="594"/>
        <v>-2.0749230969097745</v>
      </c>
      <c r="E7595" s="195">
        <f t="shared" ca="1" si="590"/>
        <v>156.01884066468125</v>
      </c>
      <c r="F7595" s="195">
        <f t="shared" ca="1" si="591"/>
        <v>178.8013749571648</v>
      </c>
      <c r="G7595" s="195">
        <f t="shared" ca="1" si="592"/>
        <v>0</v>
      </c>
      <c r="H7595" s="195">
        <f t="shared" ca="1" si="593"/>
        <v>0</v>
      </c>
      <c r="O7595" s="154"/>
      <c r="P7595" s="154"/>
    </row>
    <row r="7596" spans="3:16" hidden="1" outlineLevel="2">
      <c r="C7596" s="179">
        <v>7572</v>
      </c>
      <c r="D7596" s="195">
        <f t="shared" ca="1" si="594"/>
        <v>2.0683969194237917</v>
      </c>
      <c r="E7596" s="195">
        <f t="shared" ca="1" si="590"/>
        <v>387.73774053358557</v>
      </c>
      <c r="F7596" s="195">
        <f t="shared" ca="1" si="591"/>
        <v>346.28050528602847</v>
      </c>
      <c r="G7596" s="195">
        <f t="shared" ca="1" si="592"/>
        <v>137.73774053358557</v>
      </c>
      <c r="H7596" s="195">
        <f t="shared" ca="1" si="593"/>
        <v>96.280505286028472</v>
      </c>
      <c r="O7596" s="154"/>
      <c r="P7596" s="154"/>
    </row>
    <row r="7597" spans="3:16" hidden="1" outlineLevel="2">
      <c r="C7597" s="179">
        <v>7573</v>
      </c>
      <c r="D7597" s="195">
        <f t="shared" ca="1" si="594"/>
        <v>1.1019976500242774</v>
      </c>
      <c r="E7597" s="195">
        <f t="shared" ca="1" si="590"/>
        <v>313.56168513897859</v>
      </c>
      <c r="F7597" s="195">
        <f t="shared" ca="1" si="591"/>
        <v>296.80693244814103</v>
      </c>
      <c r="G7597" s="195">
        <f t="shared" ca="1" si="592"/>
        <v>63.561685138978589</v>
      </c>
      <c r="H7597" s="195">
        <f t="shared" ca="1" si="593"/>
        <v>46.806932448141026</v>
      </c>
      <c r="O7597" s="154"/>
      <c r="P7597" s="154"/>
    </row>
    <row r="7598" spans="3:16" hidden="1" outlineLevel="2">
      <c r="C7598" s="179">
        <v>7574</v>
      </c>
      <c r="D7598" s="195">
        <f t="shared" ca="1" si="594"/>
        <v>1.1622382954153254</v>
      </c>
      <c r="E7598" s="195">
        <f t="shared" ca="1" si="590"/>
        <v>317.73951707480762</v>
      </c>
      <c r="F7598" s="195">
        <f t="shared" ca="1" si="591"/>
        <v>299.67300882209855</v>
      </c>
      <c r="G7598" s="195">
        <f t="shared" ca="1" si="592"/>
        <v>67.739517074807623</v>
      </c>
      <c r="H7598" s="195">
        <f t="shared" ca="1" si="593"/>
        <v>49.673008822098552</v>
      </c>
      <c r="O7598" s="154"/>
      <c r="P7598" s="154"/>
    </row>
    <row r="7599" spans="3:16" hidden="1" outlineLevel="2">
      <c r="C7599" s="179">
        <v>7575</v>
      </c>
      <c r="D7599" s="195">
        <f t="shared" ca="1" si="594"/>
        <v>-0.46895367897642481</v>
      </c>
      <c r="E7599" s="195">
        <f t="shared" ca="1" si="590"/>
        <v>222.03464988356927</v>
      </c>
      <c r="F7599" s="195">
        <f t="shared" ca="1" si="591"/>
        <v>231.01251465965683</v>
      </c>
      <c r="G7599" s="195">
        <f t="shared" ca="1" si="592"/>
        <v>0</v>
      </c>
      <c r="H7599" s="195">
        <f t="shared" ca="1" si="593"/>
        <v>0</v>
      </c>
      <c r="O7599" s="154"/>
      <c r="P7599" s="154"/>
    </row>
    <row r="7600" spans="3:16" hidden="1" outlineLevel="2">
      <c r="C7600" s="179">
        <v>7576</v>
      </c>
      <c r="D7600" s="195">
        <f t="shared" ca="1" si="594"/>
        <v>-0.29055319141086322</v>
      </c>
      <c r="E7600" s="195">
        <f t="shared" ca="1" si="590"/>
        <v>230.9106493284263</v>
      </c>
      <c r="F7600" s="195">
        <f t="shared" ca="1" si="591"/>
        <v>237.68153133430383</v>
      </c>
      <c r="G7600" s="195">
        <f t="shared" ca="1" si="592"/>
        <v>0</v>
      </c>
      <c r="H7600" s="195">
        <f t="shared" ca="1" si="593"/>
        <v>0</v>
      </c>
      <c r="O7600" s="154"/>
      <c r="P7600" s="154"/>
    </row>
    <row r="7601" spans="3:16" hidden="1" outlineLevel="2">
      <c r="C7601" s="179">
        <v>7577</v>
      </c>
      <c r="D7601" s="195">
        <f t="shared" ca="1" si="594"/>
        <v>-0.59806529628488192</v>
      </c>
      <c r="E7601" s="195">
        <f t="shared" ca="1" si="590"/>
        <v>215.82450537351662</v>
      </c>
      <c r="F7601" s="195">
        <f t="shared" ca="1" si="591"/>
        <v>226.30304945657841</v>
      </c>
      <c r="G7601" s="195">
        <f t="shared" ca="1" si="592"/>
        <v>0</v>
      </c>
      <c r="H7601" s="195">
        <f t="shared" ca="1" si="593"/>
        <v>0</v>
      </c>
      <c r="O7601" s="154"/>
      <c r="P7601" s="154"/>
    </row>
    <row r="7602" spans="3:16" hidden="1" outlineLevel="2">
      <c r="C7602" s="179">
        <v>7578</v>
      </c>
      <c r="D7602" s="195">
        <f t="shared" ca="1" si="594"/>
        <v>1.2672129702466068</v>
      </c>
      <c r="E7602" s="195">
        <f t="shared" ca="1" si="590"/>
        <v>325.15321480123333</v>
      </c>
      <c r="F7602" s="195">
        <f t="shared" ca="1" si="591"/>
        <v>304.73369378364345</v>
      </c>
      <c r="G7602" s="195">
        <f t="shared" ca="1" si="592"/>
        <v>75.153214801233332</v>
      </c>
      <c r="H7602" s="195">
        <f t="shared" ca="1" si="593"/>
        <v>54.733693783643446</v>
      </c>
      <c r="O7602" s="154"/>
      <c r="P7602" s="154"/>
    </row>
    <row r="7603" spans="3:16" hidden="1" outlineLevel="2">
      <c r="C7603" s="179">
        <v>7579</v>
      </c>
      <c r="D7603" s="195">
        <f t="shared" ca="1" si="594"/>
        <v>1.3234346986001533</v>
      </c>
      <c r="E7603" s="195">
        <f t="shared" ca="1" si="590"/>
        <v>329.19467634083304</v>
      </c>
      <c r="F7603" s="195">
        <f t="shared" ca="1" si="591"/>
        <v>307.4791172172703</v>
      </c>
      <c r="G7603" s="195">
        <f t="shared" ca="1" si="592"/>
        <v>79.194676340833041</v>
      </c>
      <c r="H7603" s="195">
        <f t="shared" ca="1" si="593"/>
        <v>57.4791172172703</v>
      </c>
      <c r="O7603" s="154"/>
      <c r="P7603" s="154"/>
    </row>
    <row r="7604" spans="3:16" hidden="1" outlineLevel="2">
      <c r="C7604" s="179">
        <v>7580</v>
      </c>
      <c r="D7604" s="195">
        <f t="shared" ca="1" si="594"/>
        <v>1.2094793914588307</v>
      </c>
      <c r="E7604" s="195">
        <f t="shared" ca="1" si="590"/>
        <v>321.05470474311949</v>
      </c>
      <c r="F7604" s="195">
        <f t="shared" ca="1" si="591"/>
        <v>301.93995252885304</v>
      </c>
      <c r="G7604" s="195">
        <f t="shared" ca="1" si="592"/>
        <v>71.054704743119487</v>
      </c>
      <c r="H7604" s="195">
        <f t="shared" ca="1" si="593"/>
        <v>51.939952528853041</v>
      </c>
      <c r="O7604" s="154"/>
      <c r="P7604" s="154"/>
    </row>
    <row r="7605" spans="3:16" hidden="1" outlineLevel="2">
      <c r="C7605" s="179">
        <v>7581</v>
      </c>
      <c r="D7605" s="195">
        <f t="shared" ca="1" si="594"/>
        <v>1.0536487506629226</v>
      </c>
      <c r="E7605" s="195">
        <f t="shared" ca="1" si="590"/>
        <v>310.24834566218834</v>
      </c>
      <c r="F7605" s="195">
        <f t="shared" ca="1" si="591"/>
        <v>294.52647226401626</v>
      </c>
      <c r="G7605" s="195">
        <f t="shared" ca="1" si="592"/>
        <v>60.248345662188342</v>
      </c>
      <c r="H7605" s="195">
        <f t="shared" ca="1" si="593"/>
        <v>44.526472264016263</v>
      </c>
      <c r="O7605" s="154"/>
      <c r="P7605" s="154"/>
    </row>
    <row r="7606" spans="3:16" hidden="1" outlineLevel="2">
      <c r="C7606" s="179">
        <v>7582</v>
      </c>
      <c r="D7606" s="195">
        <f t="shared" ca="1" si="594"/>
        <v>-1.3457724160279341</v>
      </c>
      <c r="E7606" s="195">
        <f t="shared" ca="1" si="590"/>
        <v>183.12749742864159</v>
      </c>
      <c r="F7606" s="195">
        <f t="shared" ca="1" si="591"/>
        <v>200.85739101577002</v>
      </c>
      <c r="G7606" s="195">
        <f t="shared" ca="1" si="592"/>
        <v>0</v>
      </c>
      <c r="H7606" s="195">
        <f t="shared" ca="1" si="593"/>
        <v>0</v>
      </c>
      <c r="O7606" s="154"/>
      <c r="P7606" s="154"/>
    </row>
    <row r="7607" spans="3:16" hidden="1" outlineLevel="2">
      <c r="C7607" s="179">
        <v>7583</v>
      </c>
      <c r="D7607" s="195">
        <f t="shared" ca="1" si="594"/>
        <v>-5.7122841068500414E-2</v>
      </c>
      <c r="E7607" s="195">
        <f t="shared" ca="1" si="590"/>
        <v>243.0626299267451</v>
      </c>
      <c r="F7607" s="195">
        <f t="shared" ca="1" si="591"/>
        <v>246.69931352295322</v>
      </c>
      <c r="G7607" s="195">
        <f t="shared" ca="1" si="592"/>
        <v>0</v>
      </c>
      <c r="H7607" s="195">
        <f t="shared" ca="1" si="593"/>
        <v>0</v>
      </c>
      <c r="O7607" s="154"/>
      <c r="P7607" s="154"/>
    </row>
    <row r="7608" spans="3:16" hidden="1" outlineLevel="2">
      <c r="C7608" s="179">
        <v>7584</v>
      </c>
      <c r="D7608" s="195">
        <f t="shared" ca="1" si="594"/>
        <v>-1.1961214608887849</v>
      </c>
      <c r="E7608" s="195">
        <f t="shared" ca="1" si="590"/>
        <v>189.24893790917619</v>
      </c>
      <c r="F7608" s="195">
        <f t="shared" ca="1" si="591"/>
        <v>205.71024600714702</v>
      </c>
      <c r="G7608" s="195">
        <f t="shared" ca="1" si="592"/>
        <v>0</v>
      </c>
      <c r="H7608" s="195">
        <f t="shared" ca="1" si="593"/>
        <v>0</v>
      </c>
      <c r="O7608" s="154"/>
      <c r="P7608" s="154"/>
    </row>
    <row r="7609" spans="3:16" hidden="1" outlineLevel="2">
      <c r="C7609" s="179">
        <v>7585</v>
      </c>
      <c r="D7609" s="195">
        <f t="shared" ca="1" si="594"/>
        <v>-1.2967532517563827</v>
      </c>
      <c r="E7609" s="195">
        <f t="shared" ca="1" si="590"/>
        <v>185.11049127945776</v>
      </c>
      <c r="F7609" s="195">
        <f t="shared" ca="1" si="591"/>
        <v>202.43423430809415</v>
      </c>
      <c r="G7609" s="195">
        <f t="shared" ca="1" si="592"/>
        <v>0</v>
      </c>
      <c r="H7609" s="195">
        <f t="shared" ca="1" si="593"/>
        <v>0</v>
      </c>
      <c r="O7609" s="154"/>
      <c r="P7609" s="154"/>
    </row>
    <row r="7610" spans="3:16" hidden="1" outlineLevel="2">
      <c r="C7610" s="179">
        <v>7586</v>
      </c>
      <c r="D7610" s="195">
        <f t="shared" ca="1" si="594"/>
        <v>2.6721743620255536</v>
      </c>
      <c r="E7610" s="195">
        <f t="shared" ca="1" si="590"/>
        <v>442.74259932861895</v>
      </c>
      <c r="F7610" s="195">
        <f t="shared" ca="1" si="591"/>
        <v>381.29306497169432</v>
      </c>
      <c r="G7610" s="195">
        <f t="shared" ca="1" si="592"/>
        <v>192.74259932861895</v>
      </c>
      <c r="H7610" s="195">
        <f t="shared" ca="1" si="593"/>
        <v>131.29306497169432</v>
      </c>
      <c r="O7610" s="154"/>
      <c r="P7610" s="154"/>
    </row>
    <row r="7611" spans="3:16" hidden="1" outlineLevel="2">
      <c r="C7611" s="179">
        <v>7587</v>
      </c>
      <c r="D7611" s="195">
        <f t="shared" ca="1" si="594"/>
        <v>0.33043401383450227</v>
      </c>
      <c r="E7611" s="195">
        <f t="shared" ca="1" si="590"/>
        <v>264.66674479334614</v>
      </c>
      <c r="F7611" s="195">
        <f t="shared" ca="1" si="591"/>
        <v>262.43310939155793</v>
      </c>
      <c r="G7611" s="195">
        <f t="shared" ca="1" si="592"/>
        <v>14.66674479334614</v>
      </c>
      <c r="H7611" s="195">
        <f t="shared" ca="1" si="593"/>
        <v>12.433109391557934</v>
      </c>
      <c r="O7611" s="154"/>
      <c r="P7611" s="154"/>
    </row>
    <row r="7612" spans="3:16" hidden="1" outlineLevel="2">
      <c r="C7612" s="179">
        <v>7588</v>
      </c>
      <c r="D7612" s="195">
        <f t="shared" ca="1" si="594"/>
        <v>0.36279515107136767</v>
      </c>
      <c r="E7612" s="195">
        <f t="shared" ca="1" si="590"/>
        <v>266.55529748239604</v>
      </c>
      <c r="F7612" s="195">
        <f t="shared" ca="1" si="591"/>
        <v>263.79142140581871</v>
      </c>
      <c r="G7612" s="195">
        <f t="shared" ca="1" si="592"/>
        <v>16.555297482396043</v>
      </c>
      <c r="H7612" s="195">
        <f t="shared" ca="1" si="593"/>
        <v>13.79142140581871</v>
      </c>
      <c r="O7612" s="154"/>
      <c r="P7612" s="154"/>
    </row>
    <row r="7613" spans="3:16" hidden="1" outlineLevel="2">
      <c r="C7613" s="179">
        <v>7589</v>
      </c>
      <c r="D7613" s="195">
        <f t="shared" ca="1" si="594"/>
        <v>0.20892155486725295</v>
      </c>
      <c r="E7613" s="195">
        <f t="shared" ca="1" si="590"/>
        <v>257.69411329568533</v>
      </c>
      <c r="F7613" s="195">
        <f t="shared" ca="1" si="591"/>
        <v>257.39494233117125</v>
      </c>
      <c r="G7613" s="195">
        <f t="shared" ca="1" si="592"/>
        <v>7.6941132956853266</v>
      </c>
      <c r="H7613" s="195">
        <f t="shared" ca="1" si="593"/>
        <v>7.3949423311712508</v>
      </c>
      <c r="O7613" s="154"/>
      <c r="P7613" s="154"/>
    </row>
    <row r="7614" spans="3:16" hidden="1" outlineLevel="2">
      <c r="C7614" s="179">
        <v>7590</v>
      </c>
      <c r="D7614" s="195">
        <f t="shared" ca="1" si="594"/>
        <v>0.54544507916676332</v>
      </c>
      <c r="E7614" s="195">
        <f t="shared" ca="1" si="590"/>
        <v>277.46998691612941</v>
      </c>
      <c r="F7614" s="195">
        <f t="shared" ca="1" si="591"/>
        <v>271.59077021355307</v>
      </c>
      <c r="G7614" s="195">
        <f t="shared" ca="1" si="592"/>
        <v>27.469986916129415</v>
      </c>
      <c r="H7614" s="195">
        <f t="shared" ca="1" si="593"/>
        <v>21.590770213553071</v>
      </c>
      <c r="O7614" s="154"/>
      <c r="P7614" s="154"/>
    </row>
    <row r="7615" spans="3:16" hidden="1" outlineLevel="2">
      <c r="C7615" s="179">
        <v>7591</v>
      </c>
      <c r="D7615" s="195">
        <f t="shared" ca="1" si="594"/>
        <v>-4.5929415766700038E-2</v>
      </c>
      <c r="E7615" s="195">
        <f t="shared" ca="1" si="590"/>
        <v>243.66114683232212</v>
      </c>
      <c r="F7615" s="195">
        <f t="shared" ca="1" si="591"/>
        <v>247.14022803437518</v>
      </c>
      <c r="G7615" s="195">
        <f t="shared" ca="1" si="592"/>
        <v>0</v>
      </c>
      <c r="H7615" s="195">
        <f t="shared" ca="1" si="593"/>
        <v>0</v>
      </c>
      <c r="O7615" s="154"/>
      <c r="P7615" s="154"/>
    </row>
    <row r="7616" spans="3:16" hidden="1" outlineLevel="2">
      <c r="C7616" s="179">
        <v>7592</v>
      </c>
      <c r="D7616" s="195">
        <f t="shared" ca="1" si="594"/>
        <v>-0.52328215769858732</v>
      </c>
      <c r="E7616" s="195">
        <f t="shared" ca="1" si="590"/>
        <v>219.40001827302058</v>
      </c>
      <c r="F7616" s="195">
        <f t="shared" ca="1" si="591"/>
        <v>229.01900631535835</v>
      </c>
      <c r="G7616" s="195">
        <f t="shared" ca="1" si="592"/>
        <v>0</v>
      </c>
      <c r="H7616" s="195">
        <f t="shared" ca="1" si="593"/>
        <v>0</v>
      </c>
      <c r="O7616" s="154"/>
      <c r="P7616" s="154"/>
    </row>
    <row r="7617" spans="3:16" hidden="1" outlineLevel="2">
      <c r="C7617" s="179">
        <v>7593</v>
      </c>
      <c r="D7617" s="195">
        <f t="shared" ca="1" si="594"/>
        <v>-1.0763408571288513</v>
      </c>
      <c r="E7617" s="195">
        <f t="shared" ca="1" si="590"/>
        <v>194.29564805317816</v>
      </c>
      <c r="F7617" s="195">
        <f t="shared" ca="1" si="591"/>
        <v>209.67881542624116</v>
      </c>
      <c r="G7617" s="195">
        <f t="shared" ca="1" si="592"/>
        <v>0</v>
      </c>
      <c r="H7617" s="195">
        <f t="shared" ca="1" si="593"/>
        <v>0</v>
      </c>
      <c r="O7617" s="154"/>
      <c r="P7617" s="154"/>
    </row>
    <row r="7618" spans="3:16" hidden="1" outlineLevel="2">
      <c r="C7618" s="179">
        <v>7594</v>
      </c>
      <c r="D7618" s="195">
        <f t="shared" ca="1" si="594"/>
        <v>1.4918846758261601</v>
      </c>
      <c r="E7618" s="195">
        <f t="shared" ca="1" si="590"/>
        <v>341.60681089645141</v>
      </c>
      <c r="F7618" s="195">
        <f t="shared" ca="1" si="591"/>
        <v>315.85384223978298</v>
      </c>
      <c r="G7618" s="195">
        <f t="shared" ca="1" si="592"/>
        <v>91.606810896451407</v>
      </c>
      <c r="H7618" s="195">
        <f t="shared" ca="1" si="593"/>
        <v>65.853842239782978</v>
      </c>
      <c r="O7618" s="154"/>
      <c r="P7618" s="154"/>
    </row>
    <row r="7619" spans="3:16" hidden="1" outlineLevel="2">
      <c r="C7619" s="179">
        <v>7595</v>
      </c>
      <c r="D7619" s="195">
        <f t="shared" ca="1" si="594"/>
        <v>-0.36094577643001602</v>
      </c>
      <c r="E7619" s="195">
        <f t="shared" ca="1" si="590"/>
        <v>227.36677920350115</v>
      </c>
      <c r="F7619" s="195">
        <f t="shared" ca="1" si="591"/>
        <v>235.02740370251917</v>
      </c>
      <c r="G7619" s="195">
        <f t="shared" ca="1" si="592"/>
        <v>0</v>
      </c>
      <c r="H7619" s="195">
        <f t="shared" ca="1" si="593"/>
        <v>0</v>
      </c>
      <c r="O7619" s="154"/>
      <c r="P7619" s="154"/>
    </row>
    <row r="7620" spans="3:16" hidden="1" outlineLevel="2">
      <c r="C7620" s="179">
        <v>7596</v>
      </c>
      <c r="D7620" s="195">
        <f t="shared" ca="1" si="594"/>
        <v>1.1358484473683628</v>
      </c>
      <c r="E7620" s="195">
        <f t="shared" ca="1" si="590"/>
        <v>315.90251045692145</v>
      </c>
      <c r="F7620" s="195">
        <f t="shared" ca="1" si="591"/>
        <v>298.41406512942825</v>
      </c>
      <c r="G7620" s="195">
        <f t="shared" ca="1" si="592"/>
        <v>65.902510456921448</v>
      </c>
      <c r="H7620" s="195">
        <f t="shared" ca="1" si="593"/>
        <v>48.414065129428252</v>
      </c>
      <c r="O7620" s="154"/>
      <c r="P7620" s="154"/>
    </row>
    <row r="7621" spans="3:16" hidden="1" outlineLevel="2">
      <c r="C7621" s="179">
        <v>7597</v>
      </c>
      <c r="D7621" s="195">
        <f t="shared" ca="1" si="594"/>
        <v>0.84660161336393835</v>
      </c>
      <c r="E7621" s="195">
        <f t="shared" ca="1" si="590"/>
        <v>296.45089446948066</v>
      </c>
      <c r="F7621" s="195">
        <f t="shared" ca="1" si="591"/>
        <v>284.95725020932889</v>
      </c>
      <c r="G7621" s="195">
        <f t="shared" ca="1" si="592"/>
        <v>46.450894469480659</v>
      </c>
      <c r="H7621" s="195">
        <f t="shared" ca="1" si="593"/>
        <v>34.95725020932889</v>
      </c>
      <c r="O7621" s="154"/>
      <c r="P7621" s="154"/>
    </row>
    <row r="7622" spans="3:16" hidden="1" outlineLevel="2">
      <c r="C7622" s="179">
        <v>7598</v>
      </c>
      <c r="D7622" s="195">
        <f t="shared" ca="1" si="594"/>
        <v>-0.45253745988439809</v>
      </c>
      <c r="E7622" s="195">
        <f t="shared" ca="1" si="590"/>
        <v>222.83695290260536</v>
      </c>
      <c r="F7622" s="195">
        <f t="shared" ca="1" si="591"/>
        <v>231.61829208132269</v>
      </c>
      <c r="G7622" s="195">
        <f t="shared" ca="1" si="592"/>
        <v>0</v>
      </c>
      <c r="H7622" s="195">
        <f t="shared" ca="1" si="593"/>
        <v>0</v>
      </c>
      <c r="O7622" s="154"/>
      <c r="P7622" s="154"/>
    </row>
    <row r="7623" spans="3:16" hidden="1" outlineLevel="2">
      <c r="C7623" s="179">
        <v>7599</v>
      </c>
      <c r="D7623" s="195">
        <f t="shared" ca="1" si="594"/>
        <v>0.18866822035358288</v>
      </c>
      <c r="E7623" s="195">
        <f t="shared" ca="1" si="590"/>
        <v>256.54992853072616</v>
      </c>
      <c r="F7623" s="195">
        <f t="shared" ca="1" si="591"/>
        <v>256.56465047891004</v>
      </c>
      <c r="G7623" s="195">
        <f t="shared" ca="1" si="592"/>
        <v>6.549928530726163</v>
      </c>
      <c r="H7623" s="195">
        <f t="shared" ca="1" si="593"/>
        <v>6.5646504789100391</v>
      </c>
      <c r="O7623" s="154"/>
      <c r="P7623" s="154"/>
    </row>
    <row r="7624" spans="3:16" hidden="1" outlineLevel="2">
      <c r="C7624" s="179">
        <v>7600</v>
      </c>
      <c r="D7624" s="195">
        <f t="shared" ca="1" si="594"/>
        <v>-2.1671478388473076</v>
      </c>
      <c r="E7624" s="195">
        <f t="shared" ca="1" si="590"/>
        <v>152.88921142290394</v>
      </c>
      <c r="F7624" s="195">
        <f t="shared" ca="1" si="591"/>
        <v>176.19003686884946</v>
      </c>
      <c r="G7624" s="195">
        <f t="shared" ca="1" si="592"/>
        <v>0</v>
      </c>
      <c r="H7624" s="195">
        <f t="shared" ca="1" si="593"/>
        <v>0</v>
      </c>
      <c r="O7624" s="154"/>
      <c r="P7624" s="154"/>
    </row>
    <row r="7625" spans="3:16" hidden="1" outlineLevel="2">
      <c r="C7625" s="179">
        <v>7601</v>
      </c>
      <c r="D7625" s="195">
        <f t="shared" ca="1" si="594"/>
        <v>-2.6487506407951744</v>
      </c>
      <c r="E7625" s="195">
        <f t="shared" ca="1" si="590"/>
        <v>137.53767222647429</v>
      </c>
      <c r="F7625" s="195">
        <f t="shared" ca="1" si="591"/>
        <v>163.16048102736369</v>
      </c>
      <c r="G7625" s="195">
        <f t="shared" ca="1" si="592"/>
        <v>0</v>
      </c>
      <c r="H7625" s="195">
        <f t="shared" ca="1" si="593"/>
        <v>0</v>
      </c>
      <c r="O7625" s="154"/>
      <c r="P7625" s="154"/>
    </row>
    <row r="7626" spans="3:16" hidden="1" outlineLevel="2">
      <c r="C7626" s="179">
        <v>7602</v>
      </c>
      <c r="D7626" s="195">
        <f t="shared" ca="1" si="594"/>
        <v>-1.2366231267594747</v>
      </c>
      <c r="E7626" s="195">
        <f t="shared" ca="1" si="590"/>
        <v>187.57231082257556</v>
      </c>
      <c r="F7626" s="195">
        <f t="shared" ca="1" si="591"/>
        <v>204.38540980728501</v>
      </c>
      <c r="G7626" s="195">
        <f t="shared" ca="1" si="592"/>
        <v>0</v>
      </c>
      <c r="H7626" s="195">
        <f t="shared" ca="1" si="593"/>
        <v>0</v>
      </c>
      <c r="O7626" s="154"/>
      <c r="P7626" s="154"/>
    </row>
    <row r="7627" spans="3:16" hidden="1" outlineLevel="2">
      <c r="C7627" s="179">
        <v>7603</v>
      </c>
      <c r="D7627" s="195">
        <f t="shared" ca="1" si="594"/>
        <v>-2.1218842002309013</v>
      </c>
      <c r="E7627" s="195">
        <f t="shared" ca="1" si="590"/>
        <v>154.41730067032802</v>
      </c>
      <c r="F7627" s="195">
        <f t="shared" ca="1" si="591"/>
        <v>177.46687359562358</v>
      </c>
      <c r="G7627" s="195">
        <f t="shared" ca="1" si="592"/>
        <v>0</v>
      </c>
      <c r="H7627" s="195">
        <f t="shared" ca="1" si="593"/>
        <v>0</v>
      </c>
      <c r="O7627" s="154"/>
      <c r="P7627" s="154"/>
    </row>
    <row r="7628" spans="3:16" hidden="1" outlineLevel="2">
      <c r="C7628" s="179">
        <v>7604</v>
      </c>
      <c r="D7628" s="195">
        <f t="shared" ca="1" si="594"/>
        <v>0.15058838953058359</v>
      </c>
      <c r="E7628" s="195">
        <f t="shared" ca="1" si="590"/>
        <v>254.4123974903967</v>
      </c>
      <c r="F7628" s="195">
        <f t="shared" ca="1" si="591"/>
        <v>255.01080076365503</v>
      </c>
      <c r="G7628" s="195">
        <f t="shared" ca="1" si="592"/>
        <v>4.4123974903966996</v>
      </c>
      <c r="H7628" s="195">
        <f t="shared" ca="1" si="593"/>
        <v>5.0108007636550269</v>
      </c>
      <c r="O7628" s="154"/>
      <c r="P7628" s="154"/>
    </row>
    <row r="7629" spans="3:16" hidden="1" outlineLevel="2">
      <c r="C7629" s="179">
        <v>7605</v>
      </c>
      <c r="D7629" s="195">
        <f t="shared" ca="1" si="594"/>
        <v>-7.9176915855638963E-2</v>
      </c>
      <c r="E7629" s="195">
        <f t="shared" ca="1" si="590"/>
        <v>241.8876882342762</v>
      </c>
      <c r="F7629" s="195">
        <f t="shared" ca="1" si="591"/>
        <v>245.83289311937449</v>
      </c>
      <c r="G7629" s="195">
        <f t="shared" ca="1" si="592"/>
        <v>0</v>
      </c>
      <c r="H7629" s="195">
        <f t="shared" ca="1" si="593"/>
        <v>0</v>
      </c>
      <c r="O7629" s="154"/>
      <c r="P7629" s="154"/>
    </row>
    <row r="7630" spans="3:16" hidden="1" outlineLevel="2">
      <c r="C7630" s="179">
        <v>7606</v>
      </c>
      <c r="D7630" s="195">
        <f t="shared" ca="1" si="594"/>
        <v>1.4139241507434206</v>
      </c>
      <c r="E7630" s="195">
        <f t="shared" ca="1" si="590"/>
        <v>335.8052065617498</v>
      </c>
      <c r="F7630" s="195">
        <f t="shared" ca="1" si="591"/>
        <v>311.94994184341795</v>
      </c>
      <c r="G7630" s="195">
        <f t="shared" ca="1" si="592"/>
        <v>85.805206561749799</v>
      </c>
      <c r="H7630" s="195">
        <f t="shared" ca="1" si="593"/>
        <v>61.949941843417946</v>
      </c>
      <c r="O7630" s="154"/>
      <c r="P7630" s="154"/>
    </row>
    <row r="7631" spans="3:16" hidden="1" outlineLevel="2">
      <c r="C7631" s="179">
        <v>7607</v>
      </c>
      <c r="D7631" s="195">
        <f t="shared" ca="1" si="594"/>
        <v>0.62608613525246615</v>
      </c>
      <c r="E7631" s="195">
        <f t="shared" ca="1" si="590"/>
        <v>282.4300409493776</v>
      </c>
      <c r="F7631" s="195">
        <f t="shared" ca="1" si="591"/>
        <v>275.10721116808799</v>
      </c>
      <c r="G7631" s="195">
        <f t="shared" ca="1" si="592"/>
        <v>32.430040949377599</v>
      </c>
      <c r="H7631" s="195">
        <f t="shared" ca="1" si="593"/>
        <v>25.107211168087986</v>
      </c>
      <c r="O7631" s="154"/>
      <c r="P7631" s="154"/>
    </row>
    <row r="7632" spans="3:16" hidden="1" outlineLevel="2">
      <c r="C7632" s="179">
        <v>7608</v>
      </c>
      <c r="D7632" s="195">
        <f t="shared" ca="1" si="594"/>
        <v>0.84493507621921282</v>
      </c>
      <c r="E7632" s="195">
        <f t="shared" ca="1" si="590"/>
        <v>296.34236458954013</v>
      </c>
      <c r="F7632" s="195">
        <f t="shared" ca="1" si="591"/>
        <v>284.8815019569505</v>
      </c>
      <c r="G7632" s="195">
        <f t="shared" ca="1" si="592"/>
        <v>46.342364589540125</v>
      </c>
      <c r="H7632" s="195">
        <f t="shared" ca="1" si="593"/>
        <v>34.881501956950501</v>
      </c>
      <c r="O7632" s="154"/>
      <c r="P7632" s="154"/>
    </row>
    <row r="7633" spans="3:16" hidden="1" outlineLevel="2">
      <c r="C7633" s="179">
        <v>7609</v>
      </c>
      <c r="D7633" s="195">
        <f t="shared" ca="1" si="594"/>
        <v>-2.3535821033696629</v>
      </c>
      <c r="E7633" s="195">
        <f t="shared" ca="1" si="590"/>
        <v>146.75301709430377</v>
      </c>
      <c r="F7633" s="195">
        <f t="shared" ca="1" si="591"/>
        <v>171.02705664333703</v>
      </c>
      <c r="G7633" s="195">
        <f t="shared" ca="1" si="592"/>
        <v>0</v>
      </c>
      <c r="H7633" s="195">
        <f t="shared" ca="1" si="593"/>
        <v>0</v>
      </c>
      <c r="O7633" s="154"/>
      <c r="P7633" s="154"/>
    </row>
    <row r="7634" spans="3:16" hidden="1" outlineLevel="2">
      <c r="C7634" s="179">
        <v>7610</v>
      </c>
      <c r="D7634" s="195">
        <f t="shared" ca="1" si="594"/>
        <v>-0.14195118128740716</v>
      </c>
      <c r="E7634" s="195">
        <f t="shared" ca="1" si="590"/>
        <v>238.5743565533017</v>
      </c>
      <c r="F7634" s="195">
        <f t="shared" ca="1" si="591"/>
        <v>243.38335319182718</v>
      </c>
      <c r="G7634" s="195">
        <f t="shared" ca="1" si="592"/>
        <v>0</v>
      </c>
      <c r="H7634" s="195">
        <f t="shared" ca="1" si="593"/>
        <v>0</v>
      </c>
      <c r="O7634" s="154"/>
      <c r="P7634" s="154"/>
    </row>
    <row r="7635" spans="3:16" hidden="1" outlineLevel="2">
      <c r="C7635" s="179">
        <v>7611</v>
      </c>
      <c r="D7635" s="195">
        <f t="shared" ca="1" si="594"/>
        <v>1.0300427395659415</v>
      </c>
      <c r="E7635" s="195">
        <f t="shared" ca="1" si="590"/>
        <v>308.64337396366449</v>
      </c>
      <c r="F7635" s="195">
        <f t="shared" ca="1" si="591"/>
        <v>293.4194277051817</v>
      </c>
      <c r="G7635" s="195">
        <f t="shared" ca="1" si="592"/>
        <v>58.643373963664487</v>
      </c>
      <c r="H7635" s="195">
        <f t="shared" ca="1" si="593"/>
        <v>43.419427705181704</v>
      </c>
      <c r="O7635" s="154"/>
      <c r="P7635" s="154"/>
    </row>
    <row r="7636" spans="3:16" hidden="1" outlineLevel="2">
      <c r="C7636" s="179">
        <v>7612</v>
      </c>
      <c r="D7636" s="195">
        <f t="shared" ca="1" si="594"/>
        <v>1.5080605389890984</v>
      </c>
      <c r="E7636" s="195">
        <f t="shared" ca="1" si="590"/>
        <v>342.82307263210953</v>
      </c>
      <c r="F7636" s="195">
        <f t="shared" ca="1" si="591"/>
        <v>316.66995418425813</v>
      </c>
      <c r="G7636" s="195">
        <f t="shared" ca="1" si="592"/>
        <v>92.823072632109529</v>
      </c>
      <c r="H7636" s="195">
        <f t="shared" ca="1" si="593"/>
        <v>66.669954184258131</v>
      </c>
      <c r="O7636" s="154"/>
      <c r="P7636" s="154"/>
    </row>
    <row r="7637" spans="3:16" hidden="1" outlineLevel="2">
      <c r="C7637" s="179">
        <v>7613</v>
      </c>
      <c r="D7637" s="195">
        <f t="shared" ca="1" si="594"/>
        <v>-1.2821297732307195</v>
      </c>
      <c r="E7637" s="195">
        <f t="shared" ca="1" si="590"/>
        <v>185.70620921588539</v>
      </c>
      <c r="F7637" s="195">
        <f t="shared" ca="1" si="591"/>
        <v>202.9070337534009</v>
      </c>
      <c r="G7637" s="195">
        <f t="shared" ca="1" si="592"/>
        <v>0</v>
      </c>
      <c r="H7637" s="195">
        <f t="shared" ca="1" si="593"/>
        <v>0</v>
      </c>
      <c r="O7637" s="154"/>
      <c r="P7637" s="154"/>
    </row>
    <row r="7638" spans="3:16" hidden="1" outlineLevel="2">
      <c r="C7638" s="179">
        <v>7614</v>
      </c>
      <c r="D7638" s="195">
        <f t="shared" ca="1" si="594"/>
        <v>-0.97976900895109453</v>
      </c>
      <c r="E7638" s="195">
        <f t="shared" ca="1" si="590"/>
        <v>198.4623298755362</v>
      </c>
      <c r="F7638" s="195">
        <f t="shared" ca="1" si="591"/>
        <v>212.9341105784917</v>
      </c>
      <c r="G7638" s="195">
        <f t="shared" ca="1" si="592"/>
        <v>0</v>
      </c>
      <c r="H7638" s="195">
        <f t="shared" ca="1" si="593"/>
        <v>0</v>
      </c>
      <c r="O7638" s="154"/>
      <c r="P7638" s="154"/>
    </row>
    <row r="7639" spans="3:16" hidden="1" outlineLevel="2">
      <c r="C7639" s="179">
        <v>7615</v>
      </c>
      <c r="D7639" s="195">
        <f t="shared" ca="1" si="594"/>
        <v>-0.99820435610180291</v>
      </c>
      <c r="E7639" s="195">
        <f t="shared" ca="1" si="590"/>
        <v>197.6600771360786</v>
      </c>
      <c r="F7639" s="195">
        <f t="shared" ca="1" si="591"/>
        <v>212.30880293993519</v>
      </c>
      <c r="G7639" s="195">
        <f t="shared" ca="1" si="592"/>
        <v>0</v>
      </c>
      <c r="H7639" s="195">
        <f t="shared" ca="1" si="593"/>
        <v>0</v>
      </c>
      <c r="O7639" s="154"/>
      <c r="P7639" s="154"/>
    </row>
    <row r="7640" spans="3:16" hidden="1" outlineLevel="2">
      <c r="C7640" s="179">
        <v>7616</v>
      </c>
      <c r="D7640" s="195">
        <f t="shared" ca="1" si="594"/>
        <v>0.42314824142149099</v>
      </c>
      <c r="E7640" s="195">
        <f t="shared" ca="1" si="590"/>
        <v>270.11349921745716</v>
      </c>
      <c r="F7640" s="195">
        <f t="shared" ca="1" si="591"/>
        <v>266.3434655650816</v>
      </c>
      <c r="G7640" s="195">
        <f t="shared" ca="1" si="592"/>
        <v>20.113499217457161</v>
      </c>
      <c r="H7640" s="195">
        <f t="shared" ca="1" si="593"/>
        <v>16.343465565081601</v>
      </c>
      <c r="O7640" s="154"/>
      <c r="P7640" s="154"/>
    </row>
    <row r="7641" spans="3:16" hidden="1" outlineLevel="2">
      <c r="C7641" s="179">
        <v>7617</v>
      </c>
      <c r="D7641" s="195">
        <f t="shared" ca="1" si="594"/>
        <v>-1.0193325347963644</v>
      </c>
      <c r="E7641" s="195">
        <f t="shared" ref="E7641:E7704" ca="1" si="595">$H$9 * EXP(($H$17 - $H$18 - ($H$11^2)/2)*$H$14 + $H$11*SQRT($H$14)*D7641)</f>
        <v>196.74462753176215</v>
      </c>
      <c r="F7641" s="195">
        <f t="shared" ref="F7641:F7704" ca="1" si="596">$H$9 * EXP(($H$17 - $H$18 - ($H$12^2)/2)*$H$14 + $H$12*SQRT($H$14)*D7641)</f>
        <v>211.59441517887572</v>
      </c>
      <c r="G7641" s="195">
        <f t="shared" ref="G7641:G7704" ca="1" si="597">MAX(E7641-$H$16, 0)</f>
        <v>0</v>
      </c>
      <c r="H7641" s="195">
        <f t="shared" ref="H7641:H7704" ca="1" si="598">MAX(F7641-$H$16, 0)</f>
        <v>0</v>
      </c>
      <c r="O7641" s="154"/>
      <c r="P7641" s="154"/>
    </row>
    <row r="7642" spans="3:16" hidden="1" outlineLevel="2">
      <c r="C7642" s="179">
        <v>7618</v>
      </c>
      <c r="D7642" s="195">
        <f t="shared" ref="D7642:D7705" ca="1" si="599">_xlfn.NORM.S.INV(RAND())</f>
        <v>-0.74263118753598234</v>
      </c>
      <c r="E7642" s="195">
        <f t="shared" ca="1" si="595"/>
        <v>209.07691695236161</v>
      </c>
      <c r="F7642" s="195">
        <f t="shared" ca="1" si="596"/>
        <v>221.14371592383253</v>
      </c>
      <c r="G7642" s="195">
        <f t="shared" ca="1" si="597"/>
        <v>0</v>
      </c>
      <c r="H7642" s="195">
        <f t="shared" ca="1" si="598"/>
        <v>0</v>
      </c>
      <c r="O7642" s="154"/>
      <c r="P7642" s="154"/>
    </row>
    <row r="7643" spans="3:16" hidden="1" outlineLevel="2">
      <c r="C7643" s="179">
        <v>7619</v>
      </c>
      <c r="D7643" s="195">
        <f t="shared" ca="1" si="599"/>
        <v>-0.71532659895384054</v>
      </c>
      <c r="E7643" s="195">
        <f t="shared" ca="1" si="595"/>
        <v>210.33499088641099</v>
      </c>
      <c r="F7643" s="195">
        <f t="shared" ca="1" si="596"/>
        <v>222.10908209948019</v>
      </c>
      <c r="G7643" s="195">
        <f t="shared" ca="1" si="597"/>
        <v>0</v>
      </c>
      <c r="H7643" s="195">
        <f t="shared" ca="1" si="598"/>
        <v>0</v>
      </c>
      <c r="O7643" s="154"/>
      <c r="P7643" s="154"/>
    </row>
    <row r="7644" spans="3:16" hidden="1" outlineLevel="2">
      <c r="C7644" s="179">
        <v>7620</v>
      </c>
      <c r="D7644" s="195">
        <f t="shared" ca="1" si="599"/>
        <v>-0.52435567854190457</v>
      </c>
      <c r="E7644" s="195">
        <f t="shared" ca="1" si="595"/>
        <v>219.34827463121437</v>
      </c>
      <c r="F7644" s="195">
        <f t="shared" ca="1" si="596"/>
        <v>228.97978876550852</v>
      </c>
      <c r="G7644" s="195">
        <f t="shared" ca="1" si="597"/>
        <v>0</v>
      </c>
      <c r="H7644" s="195">
        <f t="shared" ca="1" si="598"/>
        <v>0</v>
      </c>
      <c r="O7644" s="154"/>
      <c r="P7644" s="154"/>
    </row>
    <row r="7645" spans="3:16" hidden="1" outlineLevel="2">
      <c r="C7645" s="179">
        <v>7621</v>
      </c>
      <c r="D7645" s="195">
        <f t="shared" ca="1" si="599"/>
        <v>1.8149774650613113</v>
      </c>
      <c r="E7645" s="195">
        <f t="shared" ca="1" si="595"/>
        <v>366.73846135977391</v>
      </c>
      <c r="F7645" s="195">
        <f t="shared" ca="1" si="596"/>
        <v>332.5604926219703</v>
      </c>
      <c r="G7645" s="195">
        <f t="shared" ca="1" si="597"/>
        <v>116.73846135977391</v>
      </c>
      <c r="H7645" s="195">
        <f t="shared" ca="1" si="598"/>
        <v>82.560492621970297</v>
      </c>
      <c r="O7645" s="154"/>
      <c r="P7645" s="154"/>
    </row>
    <row r="7646" spans="3:16" hidden="1" outlineLevel="2">
      <c r="C7646" s="179">
        <v>7622</v>
      </c>
      <c r="D7646" s="195">
        <f t="shared" ca="1" si="599"/>
        <v>9.9546280188505268E-2</v>
      </c>
      <c r="E7646" s="195">
        <f t="shared" ca="1" si="595"/>
        <v>251.57516466155531</v>
      </c>
      <c r="F7646" s="195">
        <f t="shared" ca="1" si="596"/>
        <v>252.94277531881363</v>
      </c>
      <c r="G7646" s="195">
        <f t="shared" ca="1" si="597"/>
        <v>1.5751646615553057</v>
      </c>
      <c r="H7646" s="195">
        <f t="shared" ca="1" si="598"/>
        <v>2.9427753188136307</v>
      </c>
      <c r="O7646" s="154"/>
      <c r="P7646" s="154"/>
    </row>
    <row r="7647" spans="3:16" hidden="1" outlineLevel="2">
      <c r="C7647" s="179">
        <v>7623</v>
      </c>
      <c r="D7647" s="195">
        <f t="shared" ca="1" si="599"/>
        <v>0.2146342147324376</v>
      </c>
      <c r="E7647" s="195">
        <f t="shared" ca="1" si="595"/>
        <v>258.0177639702049</v>
      </c>
      <c r="F7647" s="195">
        <f t="shared" ca="1" si="596"/>
        <v>257.62962008362763</v>
      </c>
      <c r="G7647" s="195">
        <f t="shared" ca="1" si="597"/>
        <v>8.0177639702048964</v>
      </c>
      <c r="H7647" s="195">
        <f t="shared" ca="1" si="598"/>
        <v>7.6296200836276284</v>
      </c>
      <c r="O7647" s="154"/>
      <c r="P7647" s="154"/>
    </row>
    <row r="7648" spans="3:16" hidden="1" outlineLevel="2">
      <c r="C7648" s="179">
        <v>7624</v>
      </c>
      <c r="D7648" s="195">
        <f t="shared" ca="1" si="599"/>
        <v>0.30294466471912446</v>
      </c>
      <c r="E7648" s="195">
        <f t="shared" ca="1" si="595"/>
        <v>263.07301743912666</v>
      </c>
      <c r="F7648" s="195">
        <f t="shared" ca="1" si="596"/>
        <v>261.28477912691125</v>
      </c>
      <c r="G7648" s="195">
        <f t="shared" ca="1" si="597"/>
        <v>13.073017439126659</v>
      </c>
      <c r="H7648" s="195">
        <f t="shared" ca="1" si="598"/>
        <v>11.284779126911246</v>
      </c>
      <c r="O7648" s="154"/>
      <c r="P7648" s="154"/>
    </row>
    <row r="7649" spans="3:16" hidden="1" outlineLevel="2">
      <c r="C7649" s="179">
        <v>7625</v>
      </c>
      <c r="D7649" s="195">
        <f t="shared" ca="1" si="599"/>
        <v>-8.1557131011653114E-2</v>
      </c>
      <c r="E7649" s="195">
        <f t="shared" ca="1" si="595"/>
        <v>241.76122115398931</v>
      </c>
      <c r="F7649" s="195">
        <f t="shared" ca="1" si="596"/>
        <v>245.73956567024973</v>
      </c>
      <c r="G7649" s="195">
        <f t="shared" ca="1" si="597"/>
        <v>0</v>
      </c>
      <c r="H7649" s="195">
        <f t="shared" ca="1" si="598"/>
        <v>0</v>
      </c>
      <c r="O7649" s="154"/>
      <c r="P7649" s="154"/>
    </row>
    <row r="7650" spans="3:16" hidden="1" outlineLevel="2">
      <c r="C7650" s="179">
        <v>7626</v>
      </c>
      <c r="D7650" s="195">
        <f t="shared" ca="1" si="599"/>
        <v>1.2322980083557247</v>
      </c>
      <c r="E7650" s="195">
        <f t="shared" ca="1" si="595"/>
        <v>322.66838903058999</v>
      </c>
      <c r="F7650" s="195">
        <f t="shared" ca="1" si="596"/>
        <v>303.04107654659589</v>
      </c>
      <c r="G7650" s="195">
        <f t="shared" ca="1" si="597"/>
        <v>72.668389030589992</v>
      </c>
      <c r="H7650" s="195">
        <f t="shared" ca="1" si="598"/>
        <v>53.041076546595889</v>
      </c>
      <c r="O7650" s="154"/>
      <c r="P7650" s="154"/>
    </row>
    <row r="7651" spans="3:16" hidden="1" outlineLevel="2">
      <c r="C7651" s="179">
        <v>7627</v>
      </c>
      <c r="D7651" s="195">
        <f t="shared" ca="1" si="599"/>
        <v>-4.7956676187480181E-2</v>
      </c>
      <c r="E7651" s="195">
        <f t="shared" ca="1" si="595"/>
        <v>243.55263922778639</v>
      </c>
      <c r="F7651" s="195">
        <f t="shared" ca="1" si="596"/>
        <v>247.06031485718569</v>
      </c>
      <c r="G7651" s="195">
        <f t="shared" ca="1" si="597"/>
        <v>0</v>
      </c>
      <c r="H7651" s="195">
        <f t="shared" ca="1" si="598"/>
        <v>0</v>
      </c>
      <c r="O7651" s="154"/>
      <c r="P7651" s="154"/>
    </row>
    <row r="7652" spans="3:16" hidden="1" outlineLevel="2">
      <c r="C7652" s="179">
        <v>7628</v>
      </c>
      <c r="D7652" s="195">
        <f t="shared" ca="1" si="599"/>
        <v>-0.29469750843644277</v>
      </c>
      <c r="E7652" s="195">
        <f t="shared" ca="1" si="595"/>
        <v>230.70048437871208</v>
      </c>
      <c r="F7652" s="195">
        <f t="shared" ca="1" si="596"/>
        <v>237.52444424627012</v>
      </c>
      <c r="G7652" s="195">
        <f t="shared" ca="1" si="597"/>
        <v>0</v>
      </c>
      <c r="H7652" s="195">
        <f t="shared" ca="1" si="598"/>
        <v>0</v>
      </c>
      <c r="O7652" s="154"/>
      <c r="P7652" s="154"/>
    </row>
    <row r="7653" spans="3:16" hidden="1" outlineLevel="2">
      <c r="C7653" s="179">
        <v>7629</v>
      </c>
      <c r="D7653" s="195">
        <f t="shared" ca="1" si="599"/>
        <v>-0.10583805300705681</v>
      </c>
      <c r="E7653" s="195">
        <f t="shared" ca="1" si="595"/>
        <v>240.47488362770198</v>
      </c>
      <c r="F7653" s="195">
        <f t="shared" ca="1" si="596"/>
        <v>244.78954062511221</v>
      </c>
      <c r="G7653" s="195">
        <f t="shared" ca="1" si="597"/>
        <v>0</v>
      </c>
      <c r="H7653" s="195">
        <f t="shared" ca="1" si="598"/>
        <v>0</v>
      </c>
      <c r="O7653" s="154"/>
      <c r="P7653" s="154"/>
    </row>
    <row r="7654" spans="3:16" hidden="1" outlineLevel="2">
      <c r="C7654" s="179">
        <v>7630</v>
      </c>
      <c r="D7654" s="195">
        <f t="shared" ca="1" si="599"/>
        <v>-1.3645637600281741</v>
      </c>
      <c r="E7654" s="195">
        <f t="shared" ca="1" si="595"/>
        <v>182.37296791267252</v>
      </c>
      <c r="F7654" s="195">
        <f t="shared" ca="1" si="596"/>
        <v>200.25617504315906</v>
      </c>
      <c r="G7654" s="195">
        <f t="shared" ca="1" si="597"/>
        <v>0</v>
      </c>
      <c r="H7654" s="195">
        <f t="shared" ca="1" si="598"/>
        <v>0</v>
      </c>
      <c r="O7654" s="154"/>
      <c r="P7654" s="154"/>
    </row>
    <row r="7655" spans="3:16" hidden="1" outlineLevel="2">
      <c r="C7655" s="179">
        <v>7631</v>
      </c>
      <c r="D7655" s="195">
        <f t="shared" ca="1" si="599"/>
        <v>-9.9417338808409986E-3</v>
      </c>
      <c r="E7655" s="195">
        <f t="shared" ca="1" si="595"/>
        <v>245.59542688360295</v>
      </c>
      <c r="F7655" s="195">
        <f t="shared" ca="1" si="596"/>
        <v>248.56314709762805</v>
      </c>
      <c r="G7655" s="195">
        <f t="shared" ca="1" si="597"/>
        <v>0</v>
      </c>
      <c r="H7655" s="195">
        <f t="shared" ca="1" si="598"/>
        <v>0</v>
      </c>
      <c r="O7655" s="154"/>
      <c r="P7655" s="154"/>
    </row>
    <row r="7656" spans="3:16" hidden="1" outlineLevel="2">
      <c r="C7656" s="179">
        <v>7632</v>
      </c>
      <c r="D7656" s="195">
        <f t="shared" ca="1" si="599"/>
        <v>-0.56425090636636477</v>
      </c>
      <c r="E7656" s="195">
        <f t="shared" ca="1" si="595"/>
        <v>217.43395609852135</v>
      </c>
      <c r="F7656" s="195">
        <f t="shared" ca="1" si="596"/>
        <v>227.52710039019667</v>
      </c>
      <c r="G7656" s="195">
        <f t="shared" ca="1" si="597"/>
        <v>0</v>
      </c>
      <c r="H7656" s="195">
        <f t="shared" ca="1" si="598"/>
        <v>0</v>
      </c>
      <c r="O7656" s="154"/>
      <c r="P7656" s="154"/>
    </row>
    <row r="7657" spans="3:16" hidden="1" outlineLevel="2">
      <c r="C7657" s="179">
        <v>7633</v>
      </c>
      <c r="D7657" s="195">
        <f t="shared" ca="1" si="599"/>
        <v>0.11325876854226206</v>
      </c>
      <c r="E7657" s="195">
        <f t="shared" ca="1" si="595"/>
        <v>252.33426555429651</v>
      </c>
      <c r="F7657" s="195">
        <f t="shared" ca="1" si="596"/>
        <v>253.49669817938207</v>
      </c>
      <c r="G7657" s="195">
        <f t="shared" ca="1" si="597"/>
        <v>2.3342655542965076</v>
      </c>
      <c r="H7657" s="195">
        <f t="shared" ca="1" si="598"/>
        <v>3.4966981793820651</v>
      </c>
      <c r="O7657" s="154"/>
      <c r="P7657" s="154"/>
    </row>
    <row r="7658" spans="3:16" hidden="1" outlineLevel="2">
      <c r="C7658" s="179">
        <v>7634</v>
      </c>
      <c r="D7658" s="195">
        <f t="shared" ca="1" si="599"/>
        <v>-0.60316816719098187</v>
      </c>
      <c r="E7658" s="195">
        <f t="shared" ca="1" si="595"/>
        <v>215.58266268284729</v>
      </c>
      <c r="F7658" s="195">
        <f t="shared" ca="1" si="596"/>
        <v>226.11890278695981</v>
      </c>
      <c r="G7658" s="195">
        <f t="shared" ca="1" si="597"/>
        <v>0</v>
      </c>
      <c r="H7658" s="195">
        <f t="shared" ca="1" si="598"/>
        <v>0</v>
      </c>
      <c r="O7658" s="154"/>
      <c r="P7658" s="154"/>
    </row>
    <row r="7659" spans="3:16" hidden="1" outlineLevel="2">
      <c r="C7659" s="179">
        <v>7635</v>
      </c>
      <c r="D7659" s="195">
        <f t="shared" ca="1" si="599"/>
        <v>-8.6859780865398417E-2</v>
      </c>
      <c r="E7659" s="195">
        <f t="shared" ca="1" si="595"/>
        <v>241.47971513074179</v>
      </c>
      <c r="F7659" s="195">
        <f t="shared" ca="1" si="596"/>
        <v>245.53177789246496</v>
      </c>
      <c r="G7659" s="195">
        <f t="shared" ca="1" si="597"/>
        <v>0</v>
      </c>
      <c r="H7659" s="195">
        <f t="shared" ca="1" si="598"/>
        <v>0</v>
      </c>
      <c r="O7659" s="154"/>
      <c r="P7659" s="154"/>
    </row>
    <row r="7660" spans="3:16" hidden="1" outlineLevel="2">
      <c r="C7660" s="179">
        <v>7636</v>
      </c>
      <c r="D7660" s="195">
        <f t="shared" ca="1" si="599"/>
        <v>0.66431987276788274</v>
      </c>
      <c r="E7660" s="195">
        <f t="shared" ca="1" si="595"/>
        <v>284.81260259209552</v>
      </c>
      <c r="F7660" s="195">
        <f t="shared" ca="1" si="596"/>
        <v>276.79030951248535</v>
      </c>
      <c r="G7660" s="195">
        <f t="shared" ca="1" si="597"/>
        <v>34.812602592095516</v>
      </c>
      <c r="H7660" s="195">
        <f t="shared" ca="1" si="598"/>
        <v>26.790309512485351</v>
      </c>
      <c r="O7660" s="154"/>
      <c r="P7660" s="154"/>
    </row>
    <row r="7661" spans="3:16" hidden="1" outlineLevel="2">
      <c r="C7661" s="179">
        <v>7637</v>
      </c>
      <c r="D7661" s="195">
        <f t="shared" ca="1" si="599"/>
        <v>-8.0064359239625169E-2</v>
      </c>
      <c r="E7661" s="195">
        <f t="shared" ca="1" si="595"/>
        <v>241.84052830459268</v>
      </c>
      <c r="F7661" s="195">
        <f t="shared" ca="1" si="596"/>
        <v>245.79809261452993</v>
      </c>
      <c r="G7661" s="195">
        <f t="shared" ca="1" si="597"/>
        <v>0</v>
      </c>
      <c r="H7661" s="195">
        <f t="shared" ca="1" si="598"/>
        <v>0</v>
      </c>
      <c r="O7661" s="154"/>
      <c r="P7661" s="154"/>
    </row>
    <row r="7662" spans="3:16" hidden="1" outlineLevel="2">
      <c r="C7662" s="179">
        <v>7638</v>
      </c>
      <c r="D7662" s="195">
        <f t="shared" ca="1" si="599"/>
        <v>9.9588311608834953E-2</v>
      </c>
      <c r="E7662" s="195">
        <f t="shared" ca="1" si="595"/>
        <v>251.57748795948655</v>
      </c>
      <c r="F7662" s="195">
        <f t="shared" ca="1" si="596"/>
        <v>252.94447134845785</v>
      </c>
      <c r="G7662" s="195">
        <f t="shared" ca="1" si="597"/>
        <v>1.5774879594865467</v>
      </c>
      <c r="H7662" s="195">
        <f t="shared" ca="1" si="598"/>
        <v>2.9444713484578529</v>
      </c>
      <c r="O7662" s="154"/>
      <c r="P7662" s="154"/>
    </row>
    <row r="7663" spans="3:16" hidden="1" outlineLevel="2">
      <c r="C7663" s="179">
        <v>7639</v>
      </c>
      <c r="D7663" s="195">
        <f t="shared" ca="1" si="599"/>
        <v>1.5262353298521274</v>
      </c>
      <c r="E7663" s="195">
        <f t="shared" ca="1" si="595"/>
        <v>344.19480047442806</v>
      </c>
      <c r="F7663" s="195">
        <f t="shared" ca="1" si="596"/>
        <v>317.58943286330287</v>
      </c>
      <c r="G7663" s="195">
        <f t="shared" ca="1" si="597"/>
        <v>94.194800474428064</v>
      </c>
      <c r="H7663" s="195">
        <f t="shared" ca="1" si="598"/>
        <v>67.589432863302875</v>
      </c>
      <c r="O7663" s="154"/>
      <c r="P7663" s="154"/>
    </row>
    <row r="7664" spans="3:16" hidden="1" outlineLevel="2">
      <c r="C7664" s="179">
        <v>7640</v>
      </c>
      <c r="D7664" s="195">
        <f t="shared" ca="1" si="599"/>
        <v>-0.20108990752464495</v>
      </c>
      <c r="E7664" s="195">
        <f t="shared" ca="1" si="595"/>
        <v>235.49444458132947</v>
      </c>
      <c r="F7664" s="195">
        <f t="shared" ca="1" si="596"/>
        <v>241.09800981847192</v>
      </c>
      <c r="G7664" s="195">
        <f t="shared" ca="1" si="597"/>
        <v>0</v>
      </c>
      <c r="H7664" s="195">
        <f t="shared" ca="1" si="598"/>
        <v>0</v>
      </c>
      <c r="O7664" s="154"/>
      <c r="P7664" s="154"/>
    </row>
    <row r="7665" spans="3:16" hidden="1" outlineLevel="2">
      <c r="C7665" s="179">
        <v>7641</v>
      </c>
      <c r="D7665" s="195">
        <f t="shared" ca="1" si="599"/>
        <v>1.009471318676993</v>
      </c>
      <c r="E7665" s="195">
        <f t="shared" ca="1" si="595"/>
        <v>307.25149583619867</v>
      </c>
      <c r="F7665" s="195">
        <f t="shared" ca="1" si="596"/>
        <v>292.45808911950877</v>
      </c>
      <c r="G7665" s="195">
        <f t="shared" ca="1" si="597"/>
        <v>57.251495836198671</v>
      </c>
      <c r="H7665" s="195">
        <f t="shared" ca="1" si="598"/>
        <v>42.45808911950877</v>
      </c>
      <c r="O7665" s="154"/>
      <c r="P7665" s="154"/>
    </row>
    <row r="7666" spans="3:16" hidden="1" outlineLevel="2">
      <c r="C7666" s="179">
        <v>7642</v>
      </c>
      <c r="D7666" s="195">
        <f t="shared" ca="1" si="599"/>
        <v>0.64806754981754844</v>
      </c>
      <c r="E7666" s="195">
        <f t="shared" ca="1" si="595"/>
        <v>283.7973817232924</v>
      </c>
      <c r="F7666" s="195">
        <f t="shared" ca="1" si="596"/>
        <v>276.07360673431532</v>
      </c>
      <c r="G7666" s="195">
        <f t="shared" ca="1" si="597"/>
        <v>33.797381723292403</v>
      </c>
      <c r="H7666" s="195">
        <f t="shared" ca="1" si="598"/>
        <v>26.073606734315319</v>
      </c>
      <c r="O7666" s="154"/>
      <c r="P7666" s="154"/>
    </row>
    <row r="7667" spans="3:16" hidden="1" outlineLevel="2">
      <c r="C7667" s="179">
        <v>7643</v>
      </c>
      <c r="D7667" s="195">
        <f t="shared" ca="1" si="599"/>
        <v>-1.0972407548035654</v>
      </c>
      <c r="E7667" s="195">
        <f t="shared" ca="1" si="595"/>
        <v>193.40548096040672</v>
      </c>
      <c r="F7667" s="195">
        <f t="shared" ca="1" si="596"/>
        <v>208.98088752543853</v>
      </c>
      <c r="G7667" s="195">
        <f t="shared" ca="1" si="597"/>
        <v>0</v>
      </c>
      <c r="H7667" s="195">
        <f t="shared" ca="1" si="598"/>
        <v>0</v>
      </c>
      <c r="O7667" s="154"/>
      <c r="P7667" s="154"/>
    </row>
    <row r="7668" spans="3:16" hidden="1" outlineLevel="2">
      <c r="C7668" s="179">
        <v>7644</v>
      </c>
      <c r="D7668" s="195">
        <f t="shared" ca="1" si="599"/>
        <v>2.0296603472141737</v>
      </c>
      <c r="E7668" s="195">
        <f t="shared" ca="1" si="595"/>
        <v>384.45169562063251</v>
      </c>
      <c r="F7668" s="195">
        <f t="shared" ca="1" si="596"/>
        <v>344.14724579572385</v>
      </c>
      <c r="G7668" s="195">
        <f t="shared" ca="1" si="597"/>
        <v>134.45169562063251</v>
      </c>
      <c r="H7668" s="195">
        <f t="shared" ca="1" si="598"/>
        <v>94.147245795723848</v>
      </c>
      <c r="O7668" s="154"/>
      <c r="P7668" s="154"/>
    </row>
    <row r="7669" spans="3:16" hidden="1" outlineLevel="2">
      <c r="C7669" s="179">
        <v>7645</v>
      </c>
      <c r="D7669" s="195">
        <f t="shared" ca="1" si="599"/>
        <v>-0.43478834776998287</v>
      </c>
      <c r="E7669" s="195">
        <f t="shared" ca="1" si="595"/>
        <v>223.70765984988867</v>
      </c>
      <c r="F7669" s="195">
        <f t="shared" ca="1" si="596"/>
        <v>232.27504213423697</v>
      </c>
      <c r="G7669" s="195">
        <f t="shared" ca="1" si="597"/>
        <v>0</v>
      </c>
      <c r="H7669" s="195">
        <f t="shared" ca="1" si="598"/>
        <v>0</v>
      </c>
      <c r="O7669" s="154"/>
      <c r="P7669" s="154"/>
    </row>
    <row r="7670" spans="3:16" hidden="1" outlineLevel="2">
      <c r="C7670" s="179">
        <v>7646</v>
      </c>
      <c r="D7670" s="195">
        <f t="shared" ca="1" si="599"/>
        <v>-1.1361860699652329</v>
      </c>
      <c r="E7670" s="195">
        <f t="shared" ca="1" si="595"/>
        <v>191.75759069824883</v>
      </c>
      <c r="F7670" s="195">
        <f t="shared" ca="1" si="596"/>
        <v>207.68654558233754</v>
      </c>
      <c r="G7670" s="195">
        <f t="shared" ca="1" si="597"/>
        <v>0</v>
      </c>
      <c r="H7670" s="195">
        <f t="shared" ca="1" si="598"/>
        <v>0</v>
      </c>
      <c r="O7670" s="154"/>
      <c r="P7670" s="154"/>
    </row>
    <row r="7671" spans="3:16" hidden="1" outlineLevel="2">
      <c r="C7671" s="179">
        <v>7647</v>
      </c>
      <c r="D7671" s="195">
        <f t="shared" ca="1" si="599"/>
        <v>0.19737155502698975</v>
      </c>
      <c r="E7671" s="195">
        <f t="shared" ca="1" si="595"/>
        <v>257.04098785142861</v>
      </c>
      <c r="F7671" s="195">
        <f t="shared" ca="1" si="596"/>
        <v>256.92111775475621</v>
      </c>
      <c r="G7671" s="195">
        <f t="shared" ca="1" si="597"/>
        <v>7.0409878514286106</v>
      </c>
      <c r="H7671" s="195">
        <f t="shared" ca="1" si="598"/>
        <v>6.9211177547562102</v>
      </c>
      <c r="O7671" s="154"/>
      <c r="P7671" s="154"/>
    </row>
    <row r="7672" spans="3:16" hidden="1" outlineLevel="2">
      <c r="C7672" s="179">
        <v>7648</v>
      </c>
      <c r="D7672" s="195">
        <f t="shared" ca="1" si="599"/>
        <v>0.6830515831083166</v>
      </c>
      <c r="E7672" s="195">
        <f t="shared" ca="1" si="595"/>
        <v>285.98720723518301</v>
      </c>
      <c r="F7672" s="195">
        <f t="shared" ca="1" si="596"/>
        <v>277.61865783723636</v>
      </c>
      <c r="G7672" s="195">
        <f t="shared" ca="1" si="597"/>
        <v>35.987207235183007</v>
      </c>
      <c r="H7672" s="195">
        <f t="shared" ca="1" si="598"/>
        <v>27.618657837236356</v>
      </c>
      <c r="O7672" s="154"/>
      <c r="P7672" s="154"/>
    </row>
    <row r="7673" spans="3:16" hidden="1" outlineLevel="2">
      <c r="C7673" s="179">
        <v>7649</v>
      </c>
      <c r="D7673" s="195">
        <f t="shared" ca="1" si="599"/>
        <v>1.2542869927936656E-2</v>
      </c>
      <c r="E7673" s="195">
        <f t="shared" ca="1" si="595"/>
        <v>246.81172429038853</v>
      </c>
      <c r="F7673" s="195">
        <f t="shared" ca="1" si="596"/>
        <v>249.45632246450231</v>
      </c>
      <c r="G7673" s="195">
        <f t="shared" ca="1" si="597"/>
        <v>0</v>
      </c>
      <c r="H7673" s="195">
        <f t="shared" ca="1" si="598"/>
        <v>0</v>
      </c>
      <c r="O7673" s="154"/>
      <c r="P7673" s="154"/>
    </row>
    <row r="7674" spans="3:16" hidden="1" outlineLevel="2">
      <c r="C7674" s="179">
        <v>7650</v>
      </c>
      <c r="D7674" s="195">
        <f t="shared" ca="1" si="599"/>
        <v>0.58230247302810845</v>
      </c>
      <c r="E7674" s="195">
        <f t="shared" ca="1" si="595"/>
        <v>279.72610269623237</v>
      </c>
      <c r="F7674" s="195">
        <f t="shared" ca="1" si="596"/>
        <v>273.19236508322081</v>
      </c>
      <c r="G7674" s="195">
        <f t="shared" ca="1" si="597"/>
        <v>29.726102696232374</v>
      </c>
      <c r="H7674" s="195">
        <f t="shared" ca="1" si="598"/>
        <v>23.192365083220807</v>
      </c>
      <c r="O7674" s="154"/>
      <c r="P7674" s="154"/>
    </row>
    <row r="7675" spans="3:16" hidden="1" outlineLevel="2">
      <c r="C7675" s="179">
        <v>7651</v>
      </c>
      <c r="D7675" s="195">
        <f t="shared" ca="1" si="599"/>
        <v>1.3059993737620519</v>
      </c>
      <c r="E7675" s="195">
        <f t="shared" ca="1" si="595"/>
        <v>327.93600503977001</v>
      </c>
      <c r="F7675" s="195">
        <f t="shared" ca="1" si="596"/>
        <v>306.62507867674094</v>
      </c>
      <c r="G7675" s="195">
        <f t="shared" ca="1" si="597"/>
        <v>77.936005039770009</v>
      </c>
      <c r="H7675" s="195">
        <f t="shared" ca="1" si="598"/>
        <v>56.625078676740941</v>
      </c>
      <c r="O7675" s="154"/>
      <c r="P7675" s="154"/>
    </row>
    <row r="7676" spans="3:16" hidden="1" outlineLevel="2">
      <c r="C7676" s="179">
        <v>7652</v>
      </c>
      <c r="D7676" s="195">
        <f t="shared" ca="1" si="599"/>
        <v>0.69053704241922853</v>
      </c>
      <c r="E7676" s="195">
        <f t="shared" ca="1" si="595"/>
        <v>286.45794963237495</v>
      </c>
      <c r="F7676" s="195">
        <f t="shared" ca="1" si="596"/>
        <v>277.95037051566896</v>
      </c>
      <c r="G7676" s="195">
        <f t="shared" ca="1" si="597"/>
        <v>36.457949632374948</v>
      </c>
      <c r="H7676" s="195">
        <f t="shared" ca="1" si="598"/>
        <v>27.950370515668965</v>
      </c>
      <c r="O7676" s="154"/>
      <c r="P7676" s="154"/>
    </row>
    <row r="7677" spans="3:16" hidden="1" outlineLevel="2">
      <c r="C7677" s="179">
        <v>7653</v>
      </c>
      <c r="D7677" s="195">
        <f t="shared" ca="1" si="599"/>
        <v>0.56346800723759838</v>
      </c>
      <c r="E7677" s="195">
        <f t="shared" ca="1" si="595"/>
        <v>278.57092425517169</v>
      </c>
      <c r="F7677" s="195">
        <f t="shared" ca="1" si="596"/>
        <v>272.3727589089014</v>
      </c>
      <c r="G7677" s="195">
        <f t="shared" ca="1" si="597"/>
        <v>28.57092425517169</v>
      </c>
      <c r="H7677" s="195">
        <f t="shared" ca="1" si="598"/>
        <v>22.372758908901403</v>
      </c>
      <c r="O7677" s="154"/>
      <c r="P7677" s="154"/>
    </row>
    <row r="7678" spans="3:16" hidden="1" outlineLevel="2">
      <c r="C7678" s="179">
        <v>7654</v>
      </c>
      <c r="D7678" s="195">
        <f t="shared" ca="1" si="599"/>
        <v>-0.82501051940400438</v>
      </c>
      <c r="E7678" s="195">
        <f t="shared" ca="1" si="595"/>
        <v>205.32666040599955</v>
      </c>
      <c r="F7678" s="195">
        <f t="shared" ca="1" si="596"/>
        <v>218.2565088605337</v>
      </c>
      <c r="G7678" s="195">
        <f t="shared" ca="1" si="597"/>
        <v>0</v>
      </c>
      <c r="H7678" s="195">
        <f t="shared" ca="1" si="598"/>
        <v>0</v>
      </c>
      <c r="O7678" s="154"/>
      <c r="P7678" s="154"/>
    </row>
    <row r="7679" spans="3:16" hidden="1" outlineLevel="2">
      <c r="C7679" s="179">
        <v>7655</v>
      </c>
      <c r="D7679" s="195">
        <f t="shared" ca="1" si="599"/>
        <v>1.4310954686783623</v>
      </c>
      <c r="E7679" s="195">
        <f t="shared" ca="1" si="595"/>
        <v>337.07452806123712</v>
      </c>
      <c r="F7679" s="195">
        <f t="shared" ca="1" si="596"/>
        <v>312.80563713579193</v>
      </c>
      <c r="G7679" s="195">
        <f t="shared" ca="1" si="597"/>
        <v>87.074528061237118</v>
      </c>
      <c r="H7679" s="195">
        <f t="shared" ca="1" si="598"/>
        <v>62.805637135791926</v>
      </c>
      <c r="O7679" s="154"/>
      <c r="P7679" s="154"/>
    </row>
    <row r="7680" spans="3:16" hidden="1" outlineLevel="2">
      <c r="C7680" s="179">
        <v>7656</v>
      </c>
      <c r="D7680" s="195">
        <f t="shared" ca="1" si="599"/>
        <v>-0.92676212673537051</v>
      </c>
      <c r="E7680" s="195">
        <f t="shared" ca="1" si="595"/>
        <v>200.78722229957344</v>
      </c>
      <c r="F7680" s="195">
        <f t="shared" ca="1" si="596"/>
        <v>214.74232795868937</v>
      </c>
      <c r="G7680" s="195">
        <f t="shared" ca="1" si="597"/>
        <v>0</v>
      </c>
      <c r="H7680" s="195">
        <f t="shared" ca="1" si="598"/>
        <v>0</v>
      </c>
      <c r="O7680" s="154"/>
      <c r="P7680" s="154"/>
    </row>
    <row r="7681" spans="3:16" hidden="1" outlineLevel="2">
      <c r="C7681" s="179">
        <v>7657</v>
      </c>
      <c r="D7681" s="195">
        <f t="shared" ca="1" si="599"/>
        <v>-0.89745500106862164</v>
      </c>
      <c r="E7681" s="195">
        <f t="shared" ca="1" si="595"/>
        <v>202.08431011451211</v>
      </c>
      <c r="F7681" s="195">
        <f t="shared" ca="1" si="596"/>
        <v>215.74866195282641</v>
      </c>
      <c r="G7681" s="195">
        <f t="shared" ca="1" si="597"/>
        <v>0</v>
      </c>
      <c r="H7681" s="195">
        <f t="shared" ca="1" si="598"/>
        <v>0</v>
      </c>
      <c r="O7681" s="154"/>
      <c r="P7681" s="154"/>
    </row>
    <row r="7682" spans="3:16" hidden="1" outlineLevel="2">
      <c r="C7682" s="179">
        <v>7658</v>
      </c>
      <c r="D7682" s="195">
        <f t="shared" ca="1" si="599"/>
        <v>1.7707369764734748</v>
      </c>
      <c r="E7682" s="195">
        <f t="shared" ca="1" si="595"/>
        <v>363.19091230894367</v>
      </c>
      <c r="F7682" s="195">
        <f t="shared" ca="1" si="596"/>
        <v>330.22168459796177</v>
      </c>
      <c r="G7682" s="195">
        <f t="shared" ca="1" si="597"/>
        <v>113.19091230894367</v>
      </c>
      <c r="H7682" s="195">
        <f t="shared" ca="1" si="598"/>
        <v>80.221684597961769</v>
      </c>
      <c r="O7682" s="154"/>
      <c r="P7682" s="154"/>
    </row>
    <row r="7683" spans="3:16" hidden="1" outlineLevel="2">
      <c r="C7683" s="179">
        <v>7659</v>
      </c>
      <c r="D7683" s="195">
        <f t="shared" ca="1" si="599"/>
        <v>-0.48588563786147404</v>
      </c>
      <c r="E7683" s="195">
        <f t="shared" ca="1" si="595"/>
        <v>221.21016738039043</v>
      </c>
      <c r="F7683" s="195">
        <f t="shared" ca="1" si="596"/>
        <v>230.38936560145777</v>
      </c>
      <c r="G7683" s="195">
        <f t="shared" ca="1" si="597"/>
        <v>0</v>
      </c>
      <c r="H7683" s="195">
        <f t="shared" ca="1" si="598"/>
        <v>0</v>
      </c>
      <c r="O7683" s="154"/>
      <c r="P7683" s="154"/>
    </row>
    <row r="7684" spans="3:16" hidden="1" outlineLevel="2">
      <c r="C7684" s="179">
        <v>7660</v>
      </c>
      <c r="D7684" s="195">
        <f t="shared" ca="1" si="599"/>
        <v>1.1623090745481715</v>
      </c>
      <c r="E7684" s="195">
        <f t="shared" ca="1" si="595"/>
        <v>317.7444583713085</v>
      </c>
      <c r="F7684" s="195">
        <f t="shared" ca="1" si="596"/>
        <v>299.6763925151165</v>
      </c>
      <c r="G7684" s="195">
        <f t="shared" ca="1" si="597"/>
        <v>67.744458371308497</v>
      </c>
      <c r="H7684" s="195">
        <f t="shared" ca="1" si="598"/>
        <v>49.676392515116504</v>
      </c>
      <c r="O7684" s="154"/>
      <c r="P7684" s="154"/>
    </row>
    <row r="7685" spans="3:16" hidden="1" outlineLevel="2">
      <c r="C7685" s="179">
        <v>7661</v>
      </c>
      <c r="D7685" s="195">
        <f t="shared" ca="1" si="599"/>
        <v>0.20091390319699912</v>
      </c>
      <c r="E7685" s="195">
        <f t="shared" ca="1" si="595"/>
        <v>257.24112315944438</v>
      </c>
      <c r="F7685" s="195">
        <f t="shared" ca="1" si="596"/>
        <v>257.06634543530606</v>
      </c>
      <c r="G7685" s="195">
        <f t="shared" ca="1" si="597"/>
        <v>7.2411231594443848</v>
      </c>
      <c r="H7685" s="195">
        <f t="shared" ca="1" si="598"/>
        <v>7.0663454353060615</v>
      </c>
      <c r="O7685" s="154"/>
      <c r="P7685" s="154"/>
    </row>
    <row r="7686" spans="3:16" hidden="1" outlineLevel="2">
      <c r="C7686" s="179">
        <v>7662</v>
      </c>
      <c r="D7686" s="195">
        <f t="shared" ca="1" si="599"/>
        <v>0.20543399139324461</v>
      </c>
      <c r="E7686" s="195">
        <f t="shared" ca="1" si="595"/>
        <v>257.49672504248275</v>
      </c>
      <c r="F7686" s="195">
        <f t="shared" ca="1" si="596"/>
        <v>257.25177729738579</v>
      </c>
      <c r="G7686" s="195">
        <f t="shared" ca="1" si="597"/>
        <v>7.4967250424827512</v>
      </c>
      <c r="H7686" s="195">
        <f t="shared" ca="1" si="598"/>
        <v>7.2517772973857859</v>
      </c>
      <c r="O7686" s="154"/>
      <c r="P7686" s="154"/>
    </row>
    <row r="7687" spans="3:16" hidden="1" outlineLevel="2">
      <c r="C7687" s="179">
        <v>7663</v>
      </c>
      <c r="D7687" s="195">
        <f t="shared" ca="1" si="599"/>
        <v>-0.29124237070097625</v>
      </c>
      <c r="E7687" s="195">
        <f t="shared" ca="1" si="595"/>
        <v>230.87568667631129</v>
      </c>
      <c r="F7687" s="195">
        <f t="shared" ca="1" si="596"/>
        <v>237.65540133373759</v>
      </c>
      <c r="G7687" s="195">
        <f t="shared" ca="1" si="597"/>
        <v>0</v>
      </c>
      <c r="H7687" s="195">
        <f t="shared" ca="1" si="598"/>
        <v>0</v>
      </c>
      <c r="O7687" s="154"/>
      <c r="P7687" s="154"/>
    </row>
    <row r="7688" spans="3:16" hidden="1" outlineLevel="2">
      <c r="C7688" s="179">
        <v>7664</v>
      </c>
      <c r="D7688" s="195">
        <f t="shared" ca="1" si="599"/>
        <v>-0.26920356767968417</v>
      </c>
      <c r="E7688" s="195">
        <f t="shared" ca="1" si="595"/>
        <v>231.99636038198753</v>
      </c>
      <c r="F7688" s="195">
        <f t="shared" ca="1" si="596"/>
        <v>238.49241972197544</v>
      </c>
      <c r="G7688" s="195">
        <f t="shared" ca="1" si="597"/>
        <v>0</v>
      </c>
      <c r="H7688" s="195">
        <f t="shared" ca="1" si="598"/>
        <v>0</v>
      </c>
      <c r="O7688" s="154"/>
      <c r="P7688" s="154"/>
    </row>
    <row r="7689" spans="3:16" hidden="1" outlineLevel="2">
      <c r="C7689" s="179">
        <v>7665</v>
      </c>
      <c r="D7689" s="195">
        <f t="shared" ca="1" si="599"/>
        <v>-0.89552319634301514</v>
      </c>
      <c r="E7689" s="195">
        <f t="shared" ca="1" si="595"/>
        <v>202.17010256245732</v>
      </c>
      <c r="F7689" s="195">
        <f t="shared" ca="1" si="596"/>
        <v>215.81516076591859</v>
      </c>
      <c r="G7689" s="195">
        <f t="shared" ca="1" si="597"/>
        <v>0</v>
      </c>
      <c r="H7689" s="195">
        <f t="shared" ca="1" si="598"/>
        <v>0</v>
      </c>
      <c r="O7689" s="154"/>
      <c r="P7689" s="154"/>
    </row>
    <row r="7690" spans="3:16" hidden="1" outlineLevel="2">
      <c r="C7690" s="179">
        <v>7666</v>
      </c>
      <c r="D7690" s="195">
        <f t="shared" ca="1" si="599"/>
        <v>-0.28783372107690047</v>
      </c>
      <c r="E7690" s="195">
        <f t="shared" ca="1" si="595"/>
        <v>231.04866204710896</v>
      </c>
      <c r="F7690" s="195">
        <f t="shared" ca="1" si="596"/>
        <v>237.78466717390339</v>
      </c>
      <c r="G7690" s="195">
        <f t="shared" ca="1" si="597"/>
        <v>0</v>
      </c>
      <c r="H7690" s="195">
        <f t="shared" ca="1" si="598"/>
        <v>0</v>
      </c>
      <c r="O7690" s="154"/>
      <c r="P7690" s="154"/>
    </row>
    <row r="7691" spans="3:16" hidden="1" outlineLevel="2">
      <c r="C7691" s="179">
        <v>7667</v>
      </c>
      <c r="D7691" s="195">
        <f t="shared" ca="1" si="599"/>
        <v>-1.1034345223196409</v>
      </c>
      <c r="E7691" s="195">
        <f t="shared" ca="1" si="595"/>
        <v>193.14246065901807</v>
      </c>
      <c r="F7691" s="195">
        <f t="shared" ca="1" si="596"/>
        <v>208.77450041704418</v>
      </c>
      <c r="G7691" s="195">
        <f t="shared" ca="1" si="597"/>
        <v>0</v>
      </c>
      <c r="H7691" s="195">
        <f t="shared" ca="1" si="598"/>
        <v>0</v>
      </c>
      <c r="O7691" s="154"/>
      <c r="P7691" s="154"/>
    </row>
    <row r="7692" spans="3:16" hidden="1" outlineLevel="2">
      <c r="C7692" s="179">
        <v>7668</v>
      </c>
      <c r="D7692" s="195">
        <f t="shared" ca="1" si="599"/>
        <v>-0.43899097603671683</v>
      </c>
      <c r="E7692" s="195">
        <f t="shared" ca="1" si="595"/>
        <v>223.50118725967377</v>
      </c>
      <c r="F7692" s="195">
        <f t="shared" ca="1" si="596"/>
        <v>232.11936902941005</v>
      </c>
      <c r="G7692" s="195">
        <f t="shared" ca="1" si="597"/>
        <v>0</v>
      </c>
      <c r="H7692" s="195">
        <f t="shared" ca="1" si="598"/>
        <v>0</v>
      </c>
      <c r="O7692" s="154"/>
      <c r="P7692" s="154"/>
    </row>
    <row r="7693" spans="3:16" hidden="1" outlineLevel="2">
      <c r="C7693" s="179">
        <v>7669</v>
      </c>
      <c r="D7693" s="195">
        <f t="shared" ca="1" si="599"/>
        <v>-0.4356663135455246</v>
      </c>
      <c r="E7693" s="195">
        <f t="shared" ca="1" si="595"/>
        <v>223.66451016558108</v>
      </c>
      <c r="F7693" s="195">
        <f t="shared" ca="1" si="596"/>
        <v>232.24251203721667</v>
      </c>
      <c r="G7693" s="195">
        <f t="shared" ca="1" si="597"/>
        <v>0</v>
      </c>
      <c r="H7693" s="195">
        <f t="shared" ca="1" si="598"/>
        <v>0</v>
      </c>
      <c r="O7693" s="154"/>
      <c r="P7693" s="154"/>
    </row>
    <row r="7694" spans="3:16" hidden="1" outlineLevel="2">
      <c r="C7694" s="179">
        <v>7670</v>
      </c>
      <c r="D7694" s="195">
        <f t="shared" ca="1" si="599"/>
        <v>0.97652986657467344</v>
      </c>
      <c r="E7694" s="195">
        <f t="shared" ca="1" si="595"/>
        <v>305.03571345960046</v>
      </c>
      <c r="F7694" s="195">
        <f t="shared" ca="1" si="596"/>
        <v>290.92523300298359</v>
      </c>
      <c r="G7694" s="195">
        <f t="shared" ca="1" si="597"/>
        <v>55.035713459600458</v>
      </c>
      <c r="H7694" s="195">
        <f t="shared" ca="1" si="598"/>
        <v>40.925233002983589</v>
      </c>
      <c r="O7694" s="154"/>
      <c r="P7694" s="154"/>
    </row>
    <row r="7695" spans="3:16" hidden="1" outlineLevel="2">
      <c r="C7695" s="179">
        <v>7671</v>
      </c>
      <c r="D7695" s="195">
        <f t="shared" ca="1" si="599"/>
        <v>1.1673826475231759</v>
      </c>
      <c r="E7695" s="195">
        <f t="shared" ca="1" si="595"/>
        <v>318.09885946305724</v>
      </c>
      <c r="F7695" s="195">
        <f t="shared" ca="1" si="596"/>
        <v>299.91904114656484</v>
      </c>
      <c r="G7695" s="195">
        <f t="shared" ca="1" si="597"/>
        <v>68.098859463057238</v>
      </c>
      <c r="H7695" s="195">
        <f t="shared" ca="1" si="598"/>
        <v>49.919041146564837</v>
      </c>
      <c r="O7695" s="154"/>
      <c r="P7695" s="154"/>
    </row>
    <row r="7696" spans="3:16" hidden="1" outlineLevel="2">
      <c r="C7696" s="179">
        <v>7672</v>
      </c>
      <c r="D7696" s="195">
        <f t="shared" ca="1" si="599"/>
        <v>1.0023942106393369</v>
      </c>
      <c r="E7696" s="195">
        <f t="shared" ca="1" si="595"/>
        <v>306.77410586592117</v>
      </c>
      <c r="F7696" s="195">
        <f t="shared" ca="1" si="596"/>
        <v>292.12809213885481</v>
      </c>
      <c r="G7696" s="195">
        <f t="shared" ca="1" si="597"/>
        <v>56.774105865921172</v>
      </c>
      <c r="H7696" s="195">
        <f t="shared" ca="1" si="598"/>
        <v>42.128092138854811</v>
      </c>
      <c r="O7696" s="154"/>
      <c r="P7696" s="154"/>
    </row>
    <row r="7697" spans="3:16" hidden="1" outlineLevel="2">
      <c r="C7697" s="179">
        <v>7673</v>
      </c>
      <c r="D7697" s="195">
        <f t="shared" ca="1" si="599"/>
        <v>0.63409254135349646</v>
      </c>
      <c r="E7697" s="195">
        <f t="shared" ca="1" si="595"/>
        <v>282.92731021653128</v>
      </c>
      <c r="F7697" s="195">
        <f t="shared" ca="1" si="596"/>
        <v>275.45881419531122</v>
      </c>
      <c r="G7697" s="195">
        <f t="shared" ca="1" si="597"/>
        <v>32.927310216531282</v>
      </c>
      <c r="H7697" s="195">
        <f t="shared" ca="1" si="598"/>
        <v>25.45881419531122</v>
      </c>
      <c r="O7697" s="154"/>
      <c r="P7697" s="154"/>
    </row>
    <row r="7698" spans="3:16" hidden="1" outlineLevel="2">
      <c r="C7698" s="179">
        <v>7674</v>
      </c>
      <c r="D7698" s="195">
        <f t="shared" ca="1" si="599"/>
        <v>-1.5800892016817267</v>
      </c>
      <c r="E7698" s="195">
        <f t="shared" ca="1" si="595"/>
        <v>173.93810952643361</v>
      </c>
      <c r="F7698" s="195">
        <f t="shared" ca="1" si="596"/>
        <v>193.48793924801353</v>
      </c>
      <c r="G7698" s="195">
        <f t="shared" ca="1" si="597"/>
        <v>0</v>
      </c>
      <c r="H7698" s="195">
        <f t="shared" ca="1" si="598"/>
        <v>0</v>
      </c>
      <c r="O7698" s="154"/>
      <c r="P7698" s="154"/>
    </row>
    <row r="7699" spans="3:16" hidden="1" outlineLevel="2">
      <c r="C7699" s="179">
        <v>7675</v>
      </c>
      <c r="D7699" s="195">
        <f t="shared" ca="1" si="599"/>
        <v>-0.99201146918451832</v>
      </c>
      <c r="E7699" s="195">
        <f t="shared" ca="1" si="595"/>
        <v>197.92921120620204</v>
      </c>
      <c r="F7699" s="195">
        <f t="shared" ca="1" si="596"/>
        <v>212.51865408059243</v>
      </c>
      <c r="G7699" s="195">
        <f t="shared" ca="1" si="597"/>
        <v>0</v>
      </c>
      <c r="H7699" s="195">
        <f t="shared" ca="1" si="598"/>
        <v>0</v>
      </c>
      <c r="O7699" s="154"/>
      <c r="P7699" s="154"/>
    </row>
    <row r="7700" spans="3:16" hidden="1" outlineLevel="2">
      <c r="C7700" s="179">
        <v>7676</v>
      </c>
      <c r="D7700" s="195">
        <f t="shared" ca="1" si="599"/>
        <v>-0.87781595576135807</v>
      </c>
      <c r="E7700" s="195">
        <f t="shared" ca="1" si="595"/>
        <v>202.95818924029018</v>
      </c>
      <c r="F7700" s="195">
        <f t="shared" ca="1" si="596"/>
        <v>216.42565563150035</v>
      </c>
      <c r="G7700" s="195">
        <f t="shared" ca="1" si="597"/>
        <v>0</v>
      </c>
      <c r="H7700" s="195">
        <f t="shared" ca="1" si="598"/>
        <v>0</v>
      </c>
      <c r="O7700" s="154"/>
      <c r="P7700" s="154"/>
    </row>
    <row r="7701" spans="3:16" hidden="1" outlineLevel="2">
      <c r="C7701" s="179">
        <v>7677</v>
      </c>
      <c r="D7701" s="195">
        <f t="shared" ca="1" si="599"/>
        <v>0.62737335513008452</v>
      </c>
      <c r="E7701" s="195">
        <f t="shared" ca="1" si="595"/>
        <v>282.50992978860182</v>
      </c>
      <c r="F7701" s="195">
        <f t="shared" ca="1" si="596"/>
        <v>275.16370941090327</v>
      </c>
      <c r="G7701" s="195">
        <f t="shared" ca="1" si="597"/>
        <v>32.509929788601823</v>
      </c>
      <c r="H7701" s="195">
        <f t="shared" ca="1" si="598"/>
        <v>25.163709410903266</v>
      </c>
      <c r="O7701" s="154"/>
      <c r="P7701" s="154"/>
    </row>
    <row r="7702" spans="3:16" hidden="1" outlineLevel="2">
      <c r="C7702" s="179">
        <v>7678</v>
      </c>
      <c r="D7702" s="195">
        <f t="shared" ca="1" si="599"/>
        <v>-0.32834792596108231</v>
      </c>
      <c r="E7702" s="195">
        <f t="shared" ca="1" si="595"/>
        <v>229.00108467568324</v>
      </c>
      <c r="F7702" s="195">
        <f t="shared" ca="1" si="596"/>
        <v>236.25278941990985</v>
      </c>
      <c r="G7702" s="195">
        <f t="shared" ca="1" si="597"/>
        <v>0</v>
      </c>
      <c r="H7702" s="195">
        <f t="shared" ca="1" si="598"/>
        <v>0</v>
      </c>
      <c r="O7702" s="154"/>
      <c r="P7702" s="154"/>
    </row>
    <row r="7703" spans="3:16" hidden="1" outlineLevel="2">
      <c r="C7703" s="179">
        <v>7679</v>
      </c>
      <c r="D7703" s="195">
        <f t="shared" ca="1" si="599"/>
        <v>0.93790601971095744</v>
      </c>
      <c r="E7703" s="195">
        <f t="shared" ca="1" si="595"/>
        <v>302.45805235247809</v>
      </c>
      <c r="F7703" s="195">
        <f t="shared" ca="1" si="596"/>
        <v>289.13818888407519</v>
      </c>
      <c r="G7703" s="195">
        <f t="shared" ca="1" si="597"/>
        <v>52.458052352478092</v>
      </c>
      <c r="H7703" s="195">
        <f t="shared" ca="1" si="598"/>
        <v>39.138188884075191</v>
      </c>
      <c r="O7703" s="154"/>
      <c r="P7703" s="154"/>
    </row>
    <row r="7704" spans="3:16" hidden="1" outlineLevel="2">
      <c r="C7704" s="179">
        <v>7680</v>
      </c>
      <c r="D7704" s="195">
        <f t="shared" ca="1" si="599"/>
        <v>-0.34557809732192235</v>
      </c>
      <c r="E7704" s="195">
        <f t="shared" ca="1" si="595"/>
        <v>228.13578527794925</v>
      </c>
      <c r="F7704" s="195">
        <f t="shared" ca="1" si="596"/>
        <v>235.60429619068017</v>
      </c>
      <c r="G7704" s="195">
        <f t="shared" ca="1" si="597"/>
        <v>0</v>
      </c>
      <c r="H7704" s="195">
        <f t="shared" ca="1" si="598"/>
        <v>0</v>
      </c>
      <c r="O7704" s="154"/>
      <c r="P7704" s="154"/>
    </row>
    <row r="7705" spans="3:16" hidden="1" outlineLevel="2">
      <c r="C7705" s="179">
        <v>7681</v>
      </c>
      <c r="D7705" s="195">
        <f t="shared" ca="1" si="599"/>
        <v>0.66800881715937055</v>
      </c>
      <c r="E7705" s="195">
        <f t="shared" ref="E7705:E7768" ca="1" si="600">$H$9 * EXP(($H$17 - $H$18 - ($H$11^2)/2)*$H$14 + $H$11*SQRT($H$14)*D7705)</f>
        <v>285.04354218373288</v>
      </c>
      <c r="F7705" s="195">
        <f t="shared" ref="F7705:F7768" ca="1" si="601">$H$9 * EXP(($H$17 - $H$18 - ($H$12^2)/2)*$H$14 + $H$12*SQRT($H$14)*D7705)</f>
        <v>276.95324527680901</v>
      </c>
      <c r="G7705" s="195">
        <f t="shared" ref="G7705:G7768" ca="1" si="602">MAX(E7705-$H$16, 0)</f>
        <v>35.043542183732882</v>
      </c>
      <c r="H7705" s="195">
        <f t="shared" ref="H7705:H7768" ca="1" si="603">MAX(F7705-$H$16, 0)</f>
        <v>26.953245276809014</v>
      </c>
      <c r="O7705" s="154"/>
      <c r="P7705" s="154"/>
    </row>
    <row r="7706" spans="3:16" hidden="1" outlineLevel="2">
      <c r="C7706" s="179">
        <v>7682</v>
      </c>
      <c r="D7706" s="195">
        <f t="shared" ref="D7706:D7769" ca="1" si="604">_xlfn.NORM.S.INV(RAND())</f>
        <v>-1.2085671042032886</v>
      </c>
      <c r="E7706" s="195">
        <f t="shared" ca="1" si="600"/>
        <v>188.73214301376407</v>
      </c>
      <c r="F7706" s="195">
        <f t="shared" ca="1" si="601"/>
        <v>205.30222938748466</v>
      </c>
      <c r="G7706" s="195">
        <f t="shared" ca="1" si="602"/>
        <v>0</v>
      </c>
      <c r="H7706" s="195">
        <f t="shared" ca="1" si="603"/>
        <v>0</v>
      </c>
      <c r="O7706" s="154"/>
      <c r="P7706" s="154"/>
    </row>
    <row r="7707" spans="3:16" hidden="1" outlineLevel="2">
      <c r="C7707" s="179">
        <v>7683</v>
      </c>
      <c r="D7707" s="195">
        <f t="shared" ca="1" si="604"/>
        <v>4.5854866521513063E-2</v>
      </c>
      <c r="E7707" s="195">
        <f t="shared" ca="1" si="600"/>
        <v>248.62480787088415</v>
      </c>
      <c r="F7707" s="195">
        <f t="shared" ca="1" si="601"/>
        <v>250.78550702253187</v>
      </c>
      <c r="G7707" s="195">
        <f t="shared" ca="1" si="602"/>
        <v>0</v>
      </c>
      <c r="H7707" s="195">
        <f t="shared" ca="1" si="603"/>
        <v>0.7855070225318741</v>
      </c>
      <c r="O7707" s="154"/>
      <c r="P7707" s="154"/>
    </row>
    <row r="7708" spans="3:16" hidden="1" outlineLevel="2">
      <c r="C7708" s="179">
        <v>7684</v>
      </c>
      <c r="D7708" s="195">
        <f t="shared" ca="1" si="604"/>
        <v>0.39900557566783962</v>
      </c>
      <c r="E7708" s="195">
        <f t="shared" ca="1" si="600"/>
        <v>268.68446961156093</v>
      </c>
      <c r="F7708" s="195">
        <f t="shared" ca="1" si="601"/>
        <v>265.31963792762434</v>
      </c>
      <c r="G7708" s="195">
        <f t="shared" ca="1" si="602"/>
        <v>18.684469611560928</v>
      </c>
      <c r="H7708" s="195">
        <f t="shared" ca="1" si="603"/>
        <v>15.319637927624342</v>
      </c>
      <c r="O7708" s="154"/>
      <c r="P7708" s="154"/>
    </row>
    <row r="7709" spans="3:16" hidden="1" outlineLevel="2">
      <c r="C7709" s="179">
        <v>7685</v>
      </c>
      <c r="D7709" s="195">
        <f t="shared" ca="1" si="604"/>
        <v>0.76578381133670748</v>
      </c>
      <c r="E7709" s="195">
        <f t="shared" ca="1" si="600"/>
        <v>291.23329539875891</v>
      </c>
      <c r="F7709" s="195">
        <f t="shared" ca="1" si="601"/>
        <v>281.30697351970986</v>
      </c>
      <c r="G7709" s="195">
        <f t="shared" ca="1" si="602"/>
        <v>41.233295398758912</v>
      </c>
      <c r="H7709" s="195">
        <f t="shared" ca="1" si="603"/>
        <v>31.306973519709857</v>
      </c>
      <c r="O7709" s="154"/>
      <c r="P7709" s="154"/>
    </row>
    <row r="7710" spans="3:16" hidden="1" outlineLevel="2">
      <c r="C7710" s="179">
        <v>7686</v>
      </c>
      <c r="D7710" s="195">
        <f t="shared" ca="1" si="604"/>
        <v>-1.0033636563784865</v>
      </c>
      <c r="E7710" s="195">
        <f t="shared" ca="1" si="600"/>
        <v>197.43614073003644</v>
      </c>
      <c r="F7710" s="195">
        <f t="shared" ca="1" si="601"/>
        <v>212.13413398039575</v>
      </c>
      <c r="G7710" s="195">
        <f t="shared" ca="1" si="602"/>
        <v>0</v>
      </c>
      <c r="H7710" s="195">
        <f t="shared" ca="1" si="603"/>
        <v>0</v>
      </c>
      <c r="O7710" s="154"/>
      <c r="P7710" s="154"/>
    </row>
    <row r="7711" spans="3:16" hidden="1" outlineLevel="2">
      <c r="C7711" s="179">
        <v>7687</v>
      </c>
      <c r="D7711" s="195">
        <f t="shared" ca="1" si="604"/>
        <v>-0.71349992889027514</v>
      </c>
      <c r="E7711" s="195">
        <f t="shared" ca="1" si="600"/>
        <v>210.41942537197784</v>
      </c>
      <c r="F7711" s="195">
        <f t="shared" ca="1" si="601"/>
        <v>222.17381504147232</v>
      </c>
      <c r="G7711" s="195">
        <f t="shared" ca="1" si="602"/>
        <v>0</v>
      </c>
      <c r="H7711" s="195">
        <f t="shared" ca="1" si="603"/>
        <v>0</v>
      </c>
      <c r="O7711" s="154"/>
      <c r="P7711" s="154"/>
    </row>
    <row r="7712" spans="3:16" hidden="1" outlineLevel="2">
      <c r="C7712" s="179">
        <v>7688</v>
      </c>
      <c r="D7712" s="195">
        <f t="shared" ca="1" si="604"/>
        <v>0.31996073910461292</v>
      </c>
      <c r="E7712" s="195">
        <f t="shared" ca="1" si="600"/>
        <v>264.05840902902355</v>
      </c>
      <c r="F7712" s="195">
        <f t="shared" ca="1" si="601"/>
        <v>261.99500863244879</v>
      </c>
      <c r="G7712" s="195">
        <f t="shared" ca="1" si="602"/>
        <v>14.058409029023551</v>
      </c>
      <c r="H7712" s="195">
        <f t="shared" ca="1" si="603"/>
        <v>11.995008632448787</v>
      </c>
      <c r="O7712" s="154"/>
      <c r="P7712" s="154"/>
    </row>
    <row r="7713" spans="3:16" hidden="1" outlineLevel="2">
      <c r="C7713" s="179">
        <v>7689</v>
      </c>
      <c r="D7713" s="195">
        <f t="shared" ca="1" si="604"/>
        <v>0.11550107469555297</v>
      </c>
      <c r="E7713" s="195">
        <f t="shared" ca="1" si="600"/>
        <v>252.45861366552728</v>
      </c>
      <c r="F7713" s="195">
        <f t="shared" ca="1" si="601"/>
        <v>253.58739259172597</v>
      </c>
      <c r="G7713" s="195">
        <f t="shared" ca="1" si="602"/>
        <v>2.458613665527281</v>
      </c>
      <c r="H7713" s="195">
        <f t="shared" ca="1" si="603"/>
        <v>3.5873925917259726</v>
      </c>
      <c r="O7713" s="154"/>
      <c r="P7713" s="154"/>
    </row>
    <row r="7714" spans="3:16" hidden="1" outlineLevel="2">
      <c r="C7714" s="179">
        <v>7690</v>
      </c>
      <c r="D7714" s="195">
        <f t="shared" ca="1" si="604"/>
        <v>-1.1714343776874676</v>
      </c>
      <c r="E7714" s="195">
        <f t="shared" ca="1" si="600"/>
        <v>190.27823956084015</v>
      </c>
      <c r="F7714" s="195">
        <f t="shared" ca="1" si="601"/>
        <v>206.52198574470427</v>
      </c>
      <c r="G7714" s="195">
        <f t="shared" ca="1" si="602"/>
        <v>0</v>
      </c>
      <c r="H7714" s="195">
        <f t="shared" ca="1" si="603"/>
        <v>0</v>
      </c>
      <c r="O7714" s="154"/>
      <c r="P7714" s="154"/>
    </row>
    <row r="7715" spans="3:16" hidden="1" outlineLevel="2">
      <c r="C7715" s="179">
        <v>7691</v>
      </c>
      <c r="D7715" s="195">
        <f t="shared" ca="1" si="604"/>
        <v>0.10251087229984113</v>
      </c>
      <c r="E7715" s="195">
        <f t="shared" ca="1" si="600"/>
        <v>251.73908590255652</v>
      </c>
      <c r="F7715" s="195">
        <f t="shared" ca="1" si="601"/>
        <v>253.06242886265653</v>
      </c>
      <c r="G7715" s="195">
        <f t="shared" ca="1" si="602"/>
        <v>1.7390859025565248</v>
      </c>
      <c r="H7715" s="195">
        <f t="shared" ca="1" si="603"/>
        <v>3.0624288626565317</v>
      </c>
      <c r="O7715" s="154"/>
      <c r="P7715" s="154"/>
    </row>
    <row r="7716" spans="3:16" hidden="1" outlineLevel="2">
      <c r="C7716" s="179">
        <v>7692</v>
      </c>
      <c r="D7716" s="195">
        <f t="shared" ca="1" si="604"/>
        <v>1.2142515009203012</v>
      </c>
      <c r="E7716" s="195">
        <f t="shared" ca="1" si="600"/>
        <v>321.3915094905297</v>
      </c>
      <c r="F7716" s="195">
        <f t="shared" ca="1" si="601"/>
        <v>302.16990174724418</v>
      </c>
      <c r="G7716" s="195">
        <f t="shared" ca="1" si="602"/>
        <v>71.3915094905297</v>
      </c>
      <c r="H7716" s="195">
        <f t="shared" ca="1" si="603"/>
        <v>52.169901747244182</v>
      </c>
      <c r="O7716" s="154"/>
      <c r="P7716" s="154"/>
    </row>
    <row r="7717" spans="3:16" hidden="1" outlineLevel="2">
      <c r="C7717" s="179">
        <v>7693</v>
      </c>
      <c r="D7717" s="195">
        <f t="shared" ca="1" si="604"/>
        <v>0.31541979139041132</v>
      </c>
      <c r="E7717" s="195">
        <f t="shared" ca="1" si="600"/>
        <v>263.79508472874824</v>
      </c>
      <c r="F7717" s="195">
        <f t="shared" ca="1" si="601"/>
        <v>261.80528655871655</v>
      </c>
      <c r="G7717" s="195">
        <f t="shared" ca="1" si="602"/>
        <v>13.795084728748236</v>
      </c>
      <c r="H7717" s="195">
        <f t="shared" ca="1" si="603"/>
        <v>11.805286558716546</v>
      </c>
      <c r="O7717" s="154"/>
      <c r="P7717" s="154"/>
    </row>
    <row r="7718" spans="3:16" hidden="1" outlineLevel="2">
      <c r="C7718" s="179">
        <v>7694</v>
      </c>
      <c r="D7718" s="195">
        <f t="shared" ca="1" si="604"/>
        <v>0.80157508520810528</v>
      </c>
      <c r="E7718" s="195">
        <f t="shared" ca="1" si="600"/>
        <v>293.53255491860057</v>
      </c>
      <c r="F7718" s="195">
        <f t="shared" ca="1" si="601"/>
        <v>282.91774423712752</v>
      </c>
      <c r="G7718" s="195">
        <f t="shared" ca="1" si="602"/>
        <v>43.532554918600567</v>
      </c>
      <c r="H7718" s="195">
        <f t="shared" ca="1" si="603"/>
        <v>32.917744237127522</v>
      </c>
      <c r="O7718" s="154"/>
      <c r="P7718" s="154"/>
    </row>
    <row r="7719" spans="3:16" hidden="1" outlineLevel="2">
      <c r="C7719" s="179">
        <v>7695</v>
      </c>
      <c r="D7719" s="195">
        <f t="shared" ca="1" si="604"/>
        <v>0.91975724482635435</v>
      </c>
      <c r="E7719" s="195">
        <f t="shared" ca="1" si="600"/>
        <v>301.25438098023858</v>
      </c>
      <c r="F7719" s="195">
        <f t="shared" ca="1" si="601"/>
        <v>288.30227821526182</v>
      </c>
      <c r="G7719" s="195">
        <f t="shared" ca="1" si="602"/>
        <v>51.254380980238579</v>
      </c>
      <c r="H7719" s="195">
        <f t="shared" ca="1" si="603"/>
        <v>38.302278215261822</v>
      </c>
      <c r="O7719" s="154"/>
      <c r="P7719" s="154"/>
    </row>
    <row r="7720" spans="3:16" hidden="1" outlineLevel="2">
      <c r="C7720" s="179">
        <v>7696</v>
      </c>
      <c r="D7720" s="195">
        <f t="shared" ca="1" si="604"/>
        <v>-0.59351919995247127</v>
      </c>
      <c r="E7720" s="195">
        <f t="shared" ca="1" si="600"/>
        <v>216.0401890970752</v>
      </c>
      <c r="F7720" s="195">
        <f t="shared" ca="1" si="601"/>
        <v>226.46723018136646</v>
      </c>
      <c r="G7720" s="195">
        <f t="shared" ca="1" si="602"/>
        <v>0</v>
      </c>
      <c r="H7720" s="195">
        <f t="shared" ca="1" si="603"/>
        <v>0</v>
      </c>
      <c r="O7720" s="154"/>
      <c r="P7720" s="154"/>
    </row>
    <row r="7721" spans="3:16" hidden="1" outlineLevel="2">
      <c r="C7721" s="179">
        <v>7697</v>
      </c>
      <c r="D7721" s="195">
        <f t="shared" ca="1" si="604"/>
        <v>-0.22558151779418853</v>
      </c>
      <c r="E7721" s="195">
        <f t="shared" ca="1" si="600"/>
        <v>234.23060751513015</v>
      </c>
      <c r="F7721" s="195">
        <f t="shared" ca="1" si="601"/>
        <v>240.15785697007436</v>
      </c>
      <c r="G7721" s="195">
        <f t="shared" ca="1" si="602"/>
        <v>0</v>
      </c>
      <c r="H7721" s="195">
        <f t="shared" ca="1" si="603"/>
        <v>0</v>
      </c>
      <c r="O7721" s="154"/>
      <c r="P7721" s="154"/>
    </row>
    <row r="7722" spans="3:16" hidden="1" outlineLevel="2">
      <c r="C7722" s="179">
        <v>7698</v>
      </c>
      <c r="D7722" s="195">
        <f t="shared" ca="1" si="604"/>
        <v>-0.11203260422665259</v>
      </c>
      <c r="E7722" s="195">
        <f t="shared" ca="1" si="600"/>
        <v>240.14781030141523</v>
      </c>
      <c r="F7722" s="195">
        <f t="shared" ca="1" si="601"/>
        <v>244.5477587309955</v>
      </c>
      <c r="G7722" s="195">
        <f t="shared" ca="1" si="602"/>
        <v>0</v>
      </c>
      <c r="H7722" s="195">
        <f t="shared" ca="1" si="603"/>
        <v>0</v>
      </c>
      <c r="O7722" s="154"/>
      <c r="P7722" s="154"/>
    </row>
    <row r="7723" spans="3:16" hidden="1" outlineLevel="2">
      <c r="C7723" s="179">
        <v>7699</v>
      </c>
      <c r="D7723" s="195">
        <f t="shared" ca="1" si="604"/>
        <v>-0.89577075042353071</v>
      </c>
      <c r="E7723" s="195">
        <f t="shared" ca="1" si="600"/>
        <v>202.15910652327736</v>
      </c>
      <c r="F7723" s="195">
        <f t="shared" ca="1" si="601"/>
        <v>215.80663802863333</v>
      </c>
      <c r="G7723" s="195">
        <f t="shared" ca="1" si="602"/>
        <v>0</v>
      </c>
      <c r="H7723" s="195">
        <f t="shared" ca="1" si="603"/>
        <v>0</v>
      </c>
      <c r="O7723" s="154"/>
      <c r="P7723" s="154"/>
    </row>
    <row r="7724" spans="3:16" hidden="1" outlineLevel="2">
      <c r="C7724" s="179">
        <v>7700</v>
      </c>
      <c r="D7724" s="195">
        <f t="shared" ca="1" si="604"/>
        <v>-0.40196969272850652</v>
      </c>
      <c r="E7724" s="195">
        <f t="shared" ca="1" si="600"/>
        <v>225.32659496459871</v>
      </c>
      <c r="F7724" s="195">
        <f t="shared" ca="1" si="601"/>
        <v>233.49430214441861</v>
      </c>
      <c r="G7724" s="195">
        <f t="shared" ca="1" si="602"/>
        <v>0</v>
      </c>
      <c r="H7724" s="195">
        <f t="shared" ca="1" si="603"/>
        <v>0</v>
      </c>
      <c r="O7724" s="154"/>
      <c r="P7724" s="154"/>
    </row>
    <row r="7725" spans="3:16" hidden="1" outlineLevel="2">
      <c r="C7725" s="179">
        <v>7701</v>
      </c>
      <c r="D7725" s="195">
        <f t="shared" ca="1" si="604"/>
        <v>0.39282856983606806</v>
      </c>
      <c r="E7725" s="195">
        <f t="shared" ca="1" si="600"/>
        <v>268.32006239521684</v>
      </c>
      <c r="F7725" s="195">
        <f t="shared" ca="1" si="601"/>
        <v>265.05832007245846</v>
      </c>
      <c r="G7725" s="195">
        <f t="shared" ca="1" si="602"/>
        <v>18.320062395216837</v>
      </c>
      <c r="H7725" s="195">
        <f t="shared" ca="1" si="603"/>
        <v>15.058320072458457</v>
      </c>
      <c r="O7725" s="154"/>
      <c r="P7725" s="154"/>
    </row>
    <row r="7726" spans="3:16" hidden="1" outlineLevel="2">
      <c r="C7726" s="179">
        <v>7702</v>
      </c>
      <c r="D7726" s="195">
        <f t="shared" ca="1" si="604"/>
        <v>1.0662131184260319</v>
      </c>
      <c r="E7726" s="195">
        <f t="shared" ca="1" si="600"/>
        <v>311.1059970113414</v>
      </c>
      <c r="F7726" s="195">
        <f t="shared" ca="1" si="601"/>
        <v>295.11740211280886</v>
      </c>
      <c r="G7726" s="195">
        <f t="shared" ca="1" si="602"/>
        <v>61.105997011341401</v>
      </c>
      <c r="H7726" s="195">
        <f t="shared" ca="1" si="603"/>
        <v>45.117402112808861</v>
      </c>
      <c r="O7726" s="154"/>
      <c r="P7726" s="154"/>
    </row>
    <row r="7727" spans="3:16" hidden="1" outlineLevel="2">
      <c r="C7727" s="179">
        <v>7703</v>
      </c>
      <c r="D7727" s="195">
        <f t="shared" ca="1" si="604"/>
        <v>-0.32903649321064304</v>
      </c>
      <c r="E7727" s="195">
        <f t="shared" ca="1" si="600"/>
        <v>228.96644194488482</v>
      </c>
      <c r="F7727" s="195">
        <f t="shared" ca="1" si="601"/>
        <v>236.2268395555335</v>
      </c>
      <c r="G7727" s="195">
        <f t="shared" ca="1" si="602"/>
        <v>0</v>
      </c>
      <c r="H7727" s="195">
        <f t="shared" ca="1" si="603"/>
        <v>0</v>
      </c>
      <c r="O7727" s="154"/>
      <c r="P7727" s="154"/>
    </row>
    <row r="7728" spans="3:16" hidden="1" outlineLevel="2">
      <c r="C7728" s="179">
        <v>7704</v>
      </c>
      <c r="D7728" s="195">
        <f t="shared" ca="1" si="604"/>
        <v>0.85704378933788694</v>
      </c>
      <c r="E7728" s="195">
        <f t="shared" ca="1" si="600"/>
        <v>297.13182552220849</v>
      </c>
      <c r="F7728" s="195">
        <f t="shared" ca="1" si="601"/>
        <v>285.43233172545416</v>
      </c>
      <c r="G7728" s="195">
        <f t="shared" ca="1" si="602"/>
        <v>47.131825522208487</v>
      </c>
      <c r="H7728" s="195">
        <f t="shared" ca="1" si="603"/>
        <v>35.432331725454162</v>
      </c>
      <c r="O7728" s="154"/>
      <c r="P7728" s="154"/>
    </row>
    <row r="7729" spans="3:16" hidden="1" outlineLevel="2">
      <c r="C7729" s="179">
        <v>7705</v>
      </c>
      <c r="D7729" s="195">
        <f t="shared" ca="1" si="604"/>
        <v>-0.45484184440846248</v>
      </c>
      <c r="E7729" s="195">
        <f t="shared" ca="1" si="600"/>
        <v>222.72415700857638</v>
      </c>
      <c r="F7729" s="195">
        <f t="shared" ca="1" si="601"/>
        <v>231.53316188820295</v>
      </c>
      <c r="G7729" s="195">
        <f t="shared" ca="1" si="602"/>
        <v>0</v>
      </c>
      <c r="H7729" s="195">
        <f t="shared" ca="1" si="603"/>
        <v>0</v>
      </c>
      <c r="O7729" s="154"/>
      <c r="P7729" s="154"/>
    </row>
    <row r="7730" spans="3:16" hidden="1" outlineLevel="2">
      <c r="C7730" s="179">
        <v>7706</v>
      </c>
      <c r="D7730" s="195">
        <f t="shared" ca="1" si="604"/>
        <v>1.9860822947988777</v>
      </c>
      <c r="E7730" s="195">
        <f t="shared" ca="1" si="600"/>
        <v>380.78822099472524</v>
      </c>
      <c r="F7730" s="195">
        <f t="shared" ca="1" si="601"/>
        <v>341.76306579034872</v>
      </c>
      <c r="G7730" s="195">
        <f t="shared" ca="1" si="602"/>
        <v>130.78822099472524</v>
      </c>
      <c r="H7730" s="195">
        <f t="shared" ca="1" si="603"/>
        <v>91.763065790348719</v>
      </c>
      <c r="O7730" s="154"/>
      <c r="P7730" s="154"/>
    </row>
    <row r="7731" spans="3:16" hidden="1" outlineLevel="2">
      <c r="C7731" s="179">
        <v>7707</v>
      </c>
      <c r="D7731" s="195">
        <f t="shared" ca="1" si="604"/>
        <v>1.0045059293957839</v>
      </c>
      <c r="E7731" s="195">
        <f t="shared" ca="1" si="600"/>
        <v>306.91647524813357</v>
      </c>
      <c r="F7731" s="195">
        <f t="shared" ca="1" si="601"/>
        <v>292.22652003248879</v>
      </c>
      <c r="G7731" s="195">
        <f t="shared" ca="1" si="602"/>
        <v>56.916475248133565</v>
      </c>
      <c r="H7731" s="195">
        <f t="shared" ca="1" si="603"/>
        <v>42.226520032488793</v>
      </c>
      <c r="O7731" s="154"/>
      <c r="P7731" s="154"/>
    </row>
    <row r="7732" spans="3:16" hidden="1" outlineLevel="2">
      <c r="C7732" s="179">
        <v>7708</v>
      </c>
      <c r="D7732" s="195">
        <f t="shared" ca="1" si="604"/>
        <v>-0.65906843884332378</v>
      </c>
      <c r="E7732" s="195">
        <f t="shared" ca="1" si="600"/>
        <v>212.95103461398014</v>
      </c>
      <c r="F7732" s="195">
        <f t="shared" ca="1" si="601"/>
        <v>224.11142187216274</v>
      </c>
      <c r="G7732" s="195">
        <f t="shared" ca="1" si="602"/>
        <v>0</v>
      </c>
      <c r="H7732" s="195">
        <f t="shared" ca="1" si="603"/>
        <v>0</v>
      </c>
      <c r="O7732" s="154"/>
      <c r="P7732" s="154"/>
    </row>
    <row r="7733" spans="3:16" hidden="1" outlineLevel="2">
      <c r="C7733" s="179">
        <v>7709</v>
      </c>
      <c r="D7733" s="195">
        <f t="shared" ca="1" si="604"/>
        <v>-3.6447088840489278E-2</v>
      </c>
      <c r="E7733" s="195">
        <f t="shared" ca="1" si="600"/>
        <v>244.16932355012497</v>
      </c>
      <c r="F7733" s="195">
        <f t="shared" ca="1" si="601"/>
        <v>247.51435802536179</v>
      </c>
      <c r="G7733" s="195">
        <f t="shared" ca="1" si="602"/>
        <v>0</v>
      </c>
      <c r="H7733" s="195">
        <f t="shared" ca="1" si="603"/>
        <v>0</v>
      </c>
      <c r="O7733" s="154"/>
      <c r="P7733" s="154"/>
    </row>
    <row r="7734" spans="3:16" hidden="1" outlineLevel="2">
      <c r="C7734" s="179">
        <v>7710</v>
      </c>
      <c r="D7734" s="195">
        <f t="shared" ca="1" si="604"/>
        <v>-0.21252152592256818</v>
      </c>
      <c r="E7734" s="195">
        <f t="shared" ca="1" si="600"/>
        <v>234.90369399953005</v>
      </c>
      <c r="F7734" s="195">
        <f t="shared" ca="1" si="601"/>
        <v>240.65873021410519</v>
      </c>
      <c r="G7734" s="195">
        <f t="shared" ca="1" si="602"/>
        <v>0</v>
      </c>
      <c r="H7734" s="195">
        <f t="shared" ca="1" si="603"/>
        <v>0</v>
      </c>
      <c r="O7734" s="154"/>
      <c r="P7734" s="154"/>
    </row>
    <row r="7735" spans="3:16" hidden="1" outlineLevel="2">
      <c r="C7735" s="179">
        <v>7711</v>
      </c>
      <c r="D7735" s="195">
        <f t="shared" ca="1" si="604"/>
        <v>-0.50027230947802226</v>
      </c>
      <c r="E7735" s="195">
        <f t="shared" ca="1" si="600"/>
        <v>220.51203100462422</v>
      </c>
      <c r="F7735" s="195">
        <f t="shared" ca="1" si="601"/>
        <v>229.8612121475453</v>
      </c>
      <c r="G7735" s="195">
        <f t="shared" ca="1" si="602"/>
        <v>0</v>
      </c>
      <c r="H7735" s="195">
        <f t="shared" ca="1" si="603"/>
        <v>0</v>
      </c>
      <c r="O7735" s="154"/>
      <c r="P7735" s="154"/>
    </row>
    <row r="7736" spans="3:16" hidden="1" outlineLevel="2">
      <c r="C7736" s="179">
        <v>7712</v>
      </c>
      <c r="D7736" s="195">
        <f t="shared" ca="1" si="604"/>
        <v>-0.30723951020613821</v>
      </c>
      <c r="E7736" s="195">
        <f t="shared" ca="1" si="600"/>
        <v>230.06562405950206</v>
      </c>
      <c r="F7736" s="195">
        <f t="shared" ca="1" si="601"/>
        <v>237.04968174281234</v>
      </c>
      <c r="G7736" s="195">
        <f t="shared" ca="1" si="602"/>
        <v>0</v>
      </c>
      <c r="H7736" s="195">
        <f t="shared" ca="1" si="603"/>
        <v>0</v>
      </c>
      <c r="O7736" s="154"/>
      <c r="P7736" s="154"/>
    </row>
    <row r="7737" spans="3:16" hidden="1" outlineLevel="2">
      <c r="C7737" s="179">
        <v>7713</v>
      </c>
      <c r="D7737" s="195">
        <f t="shared" ca="1" si="604"/>
        <v>0.29156863706697422</v>
      </c>
      <c r="E7737" s="195">
        <f t="shared" ca="1" si="600"/>
        <v>262.41628968682483</v>
      </c>
      <c r="F7737" s="195">
        <f t="shared" ca="1" si="601"/>
        <v>260.81103223834157</v>
      </c>
      <c r="G7737" s="195">
        <f t="shared" ca="1" si="602"/>
        <v>12.416289686824825</v>
      </c>
      <c r="H7737" s="195">
        <f t="shared" ca="1" si="603"/>
        <v>10.811032238341568</v>
      </c>
      <c r="O7737" s="154"/>
      <c r="P7737" s="154"/>
    </row>
    <row r="7738" spans="3:16" hidden="1" outlineLevel="2">
      <c r="C7738" s="179">
        <v>7714</v>
      </c>
      <c r="D7738" s="195">
        <f t="shared" ca="1" si="604"/>
        <v>2.9376468316627711</v>
      </c>
      <c r="E7738" s="195">
        <f t="shared" ca="1" si="600"/>
        <v>469.33510729987336</v>
      </c>
      <c r="F7738" s="195">
        <f t="shared" ca="1" si="601"/>
        <v>397.78769999531596</v>
      </c>
      <c r="G7738" s="195">
        <f t="shared" ca="1" si="602"/>
        <v>219.33510729987336</v>
      </c>
      <c r="H7738" s="195">
        <f t="shared" ca="1" si="603"/>
        <v>147.78769999531596</v>
      </c>
      <c r="O7738" s="154"/>
      <c r="P7738" s="154"/>
    </row>
    <row r="7739" spans="3:16" hidden="1" outlineLevel="2">
      <c r="C7739" s="179">
        <v>7715</v>
      </c>
      <c r="D7739" s="195">
        <f t="shared" ca="1" si="604"/>
        <v>0.27087047030453348</v>
      </c>
      <c r="E7739" s="195">
        <f t="shared" ca="1" si="600"/>
        <v>261.22560548254199</v>
      </c>
      <c r="F7739" s="195">
        <f t="shared" ca="1" si="601"/>
        <v>259.95127335852868</v>
      </c>
      <c r="G7739" s="195">
        <f t="shared" ca="1" si="602"/>
        <v>11.225605482541994</v>
      </c>
      <c r="H7739" s="195">
        <f t="shared" ca="1" si="603"/>
        <v>9.951273358528681</v>
      </c>
      <c r="O7739" s="154"/>
      <c r="P7739" s="154"/>
    </row>
    <row r="7740" spans="3:16" hidden="1" outlineLevel="2">
      <c r="C7740" s="179">
        <v>7716</v>
      </c>
      <c r="D7740" s="195">
        <f t="shared" ca="1" si="604"/>
        <v>-0.36079885382478932</v>
      </c>
      <c r="E7740" s="195">
        <f t="shared" ca="1" si="600"/>
        <v>227.37411899476098</v>
      </c>
      <c r="F7740" s="195">
        <f t="shared" ca="1" si="601"/>
        <v>235.03291238639855</v>
      </c>
      <c r="G7740" s="195">
        <f t="shared" ca="1" si="602"/>
        <v>0</v>
      </c>
      <c r="H7740" s="195">
        <f t="shared" ca="1" si="603"/>
        <v>0</v>
      </c>
      <c r="O7740" s="154"/>
      <c r="P7740" s="154"/>
    </row>
    <row r="7741" spans="3:16" hidden="1" outlineLevel="2">
      <c r="C7741" s="179">
        <v>7717</v>
      </c>
      <c r="D7741" s="195">
        <f t="shared" ca="1" si="604"/>
        <v>0.10220068501035498</v>
      </c>
      <c r="E7741" s="195">
        <f t="shared" ca="1" si="600"/>
        <v>251.72192970975141</v>
      </c>
      <c r="F7741" s="195">
        <f t="shared" ca="1" si="601"/>
        <v>253.04990678011544</v>
      </c>
      <c r="G7741" s="195">
        <f t="shared" ca="1" si="602"/>
        <v>1.7219297097514072</v>
      </c>
      <c r="H7741" s="195">
        <f t="shared" ca="1" si="603"/>
        <v>3.0499067801154354</v>
      </c>
      <c r="O7741" s="154"/>
      <c r="P7741" s="154"/>
    </row>
    <row r="7742" spans="3:16" hidden="1" outlineLevel="2">
      <c r="C7742" s="179">
        <v>7718</v>
      </c>
      <c r="D7742" s="195">
        <f t="shared" ca="1" si="604"/>
        <v>1.5398174165410863</v>
      </c>
      <c r="E7742" s="195">
        <f t="shared" ca="1" si="600"/>
        <v>345.22347987631377</v>
      </c>
      <c r="F7742" s="195">
        <f t="shared" ca="1" si="601"/>
        <v>318.27830522509777</v>
      </c>
      <c r="G7742" s="195">
        <f t="shared" ca="1" si="602"/>
        <v>95.223479876313775</v>
      </c>
      <c r="H7742" s="195">
        <f t="shared" ca="1" si="603"/>
        <v>68.278305225097768</v>
      </c>
      <c r="O7742" s="154"/>
      <c r="P7742" s="154"/>
    </row>
    <row r="7743" spans="3:16" hidden="1" outlineLevel="2">
      <c r="C7743" s="179">
        <v>7719</v>
      </c>
      <c r="D7743" s="195">
        <f t="shared" ca="1" si="604"/>
        <v>-0.53569838589408181</v>
      </c>
      <c r="E7743" s="195">
        <f t="shared" ca="1" si="600"/>
        <v>218.80230188651581</v>
      </c>
      <c r="F7743" s="195">
        <f t="shared" ca="1" si="601"/>
        <v>228.56583041092475</v>
      </c>
      <c r="G7743" s="195">
        <f t="shared" ca="1" si="602"/>
        <v>0</v>
      </c>
      <c r="H7743" s="195">
        <f t="shared" ca="1" si="603"/>
        <v>0</v>
      </c>
      <c r="O7743" s="154"/>
      <c r="P7743" s="154"/>
    </row>
    <row r="7744" spans="3:16" hidden="1" outlineLevel="2">
      <c r="C7744" s="179">
        <v>7720</v>
      </c>
      <c r="D7744" s="195">
        <f t="shared" ca="1" si="604"/>
        <v>-8.489380341947643E-2</v>
      </c>
      <c r="E7744" s="195">
        <f t="shared" ca="1" si="600"/>
        <v>241.58404629559246</v>
      </c>
      <c r="F7744" s="195">
        <f t="shared" ca="1" si="601"/>
        <v>245.60879549268631</v>
      </c>
      <c r="G7744" s="195">
        <f t="shared" ca="1" si="602"/>
        <v>0</v>
      </c>
      <c r="H7744" s="195">
        <f t="shared" ca="1" si="603"/>
        <v>0</v>
      </c>
      <c r="O7744" s="154"/>
      <c r="P7744" s="154"/>
    </row>
    <row r="7745" spans="3:16" hidden="1" outlineLevel="2">
      <c r="C7745" s="179">
        <v>7721</v>
      </c>
      <c r="D7745" s="195">
        <f t="shared" ca="1" si="604"/>
        <v>-0.37231767069873356</v>
      </c>
      <c r="E7745" s="195">
        <f t="shared" ca="1" si="600"/>
        <v>226.79939342749734</v>
      </c>
      <c r="F7745" s="195">
        <f t="shared" ca="1" si="601"/>
        <v>234.60141990595048</v>
      </c>
      <c r="G7745" s="195">
        <f t="shared" ca="1" si="602"/>
        <v>0</v>
      </c>
      <c r="H7745" s="195">
        <f t="shared" ca="1" si="603"/>
        <v>0</v>
      </c>
      <c r="O7745" s="154"/>
      <c r="P7745" s="154"/>
    </row>
    <row r="7746" spans="3:16" hidden="1" outlineLevel="2">
      <c r="C7746" s="179">
        <v>7722</v>
      </c>
      <c r="D7746" s="195">
        <f t="shared" ca="1" si="604"/>
        <v>-0.30962721832369378</v>
      </c>
      <c r="E7746" s="195">
        <f t="shared" ca="1" si="600"/>
        <v>229.94495939140702</v>
      </c>
      <c r="F7746" s="195">
        <f t="shared" ca="1" si="601"/>
        <v>236.95940548667159</v>
      </c>
      <c r="G7746" s="195">
        <f t="shared" ca="1" si="602"/>
        <v>0</v>
      </c>
      <c r="H7746" s="195">
        <f t="shared" ca="1" si="603"/>
        <v>0</v>
      </c>
      <c r="O7746" s="154"/>
      <c r="P7746" s="154"/>
    </row>
    <row r="7747" spans="3:16" hidden="1" outlineLevel="2">
      <c r="C7747" s="179">
        <v>7723</v>
      </c>
      <c r="D7747" s="195">
        <f t="shared" ca="1" si="604"/>
        <v>-0.7703248682898558</v>
      </c>
      <c r="E7747" s="195">
        <f t="shared" ca="1" si="600"/>
        <v>207.80860167453895</v>
      </c>
      <c r="F7747" s="195">
        <f t="shared" ca="1" si="601"/>
        <v>220.1688790703567</v>
      </c>
      <c r="G7747" s="195">
        <f t="shared" ca="1" si="602"/>
        <v>0</v>
      </c>
      <c r="H7747" s="195">
        <f t="shared" ca="1" si="603"/>
        <v>0</v>
      </c>
      <c r="O7747" s="154"/>
      <c r="P7747" s="154"/>
    </row>
    <row r="7748" spans="3:16" hidden="1" outlineLevel="2">
      <c r="C7748" s="179">
        <v>7724</v>
      </c>
      <c r="D7748" s="195">
        <f t="shared" ca="1" si="604"/>
        <v>-6.0809406989800557E-2</v>
      </c>
      <c r="E7748" s="195">
        <f t="shared" ca="1" si="600"/>
        <v>242.86582979313633</v>
      </c>
      <c r="F7748" s="195">
        <f t="shared" ca="1" si="601"/>
        <v>246.55427015265013</v>
      </c>
      <c r="G7748" s="195">
        <f t="shared" ca="1" si="602"/>
        <v>0</v>
      </c>
      <c r="H7748" s="195">
        <f t="shared" ca="1" si="603"/>
        <v>0</v>
      </c>
      <c r="O7748" s="154"/>
      <c r="P7748" s="154"/>
    </row>
    <row r="7749" spans="3:16" hidden="1" outlineLevel="2">
      <c r="C7749" s="179">
        <v>7725</v>
      </c>
      <c r="D7749" s="195">
        <f t="shared" ca="1" si="604"/>
        <v>0.4351149275537689</v>
      </c>
      <c r="E7749" s="195">
        <f t="shared" ca="1" si="600"/>
        <v>270.82463465596038</v>
      </c>
      <c r="F7749" s="195">
        <f t="shared" ca="1" si="601"/>
        <v>266.85240509881834</v>
      </c>
      <c r="G7749" s="195">
        <f t="shared" ca="1" si="602"/>
        <v>20.824634655960381</v>
      </c>
      <c r="H7749" s="195">
        <f t="shared" ca="1" si="603"/>
        <v>16.852405098818338</v>
      </c>
      <c r="O7749" s="154"/>
      <c r="P7749" s="154"/>
    </row>
    <row r="7750" spans="3:16" hidden="1" outlineLevel="2">
      <c r="C7750" s="179">
        <v>7726</v>
      </c>
      <c r="D7750" s="195">
        <f t="shared" ca="1" si="604"/>
        <v>0.85472340746947173</v>
      </c>
      <c r="E7750" s="195">
        <f t="shared" ca="1" si="600"/>
        <v>296.98037910594019</v>
      </c>
      <c r="F7750" s="195">
        <f t="shared" ca="1" si="601"/>
        <v>285.32669428054186</v>
      </c>
      <c r="G7750" s="195">
        <f t="shared" ca="1" si="602"/>
        <v>46.980379105940187</v>
      </c>
      <c r="H7750" s="195">
        <f t="shared" ca="1" si="603"/>
        <v>35.326694280541858</v>
      </c>
      <c r="O7750" s="154"/>
      <c r="P7750" s="154"/>
    </row>
    <row r="7751" spans="3:16" hidden="1" outlineLevel="2">
      <c r="C7751" s="179">
        <v>7727</v>
      </c>
      <c r="D7751" s="195">
        <f t="shared" ca="1" si="604"/>
        <v>-0.70009647897907423</v>
      </c>
      <c r="E7751" s="195">
        <f t="shared" ca="1" si="600"/>
        <v>211.04001303685297</v>
      </c>
      <c r="F7751" s="195">
        <f t="shared" ca="1" si="601"/>
        <v>222.64937961703831</v>
      </c>
      <c r="G7751" s="195">
        <f t="shared" ca="1" si="602"/>
        <v>0</v>
      </c>
      <c r="H7751" s="195">
        <f t="shared" ca="1" si="603"/>
        <v>0</v>
      </c>
      <c r="O7751" s="154"/>
      <c r="P7751" s="154"/>
    </row>
    <row r="7752" spans="3:16" hidden="1" outlineLevel="2">
      <c r="C7752" s="179">
        <v>7728</v>
      </c>
      <c r="D7752" s="195">
        <f t="shared" ca="1" si="604"/>
        <v>0.33832300228593548</v>
      </c>
      <c r="E7752" s="195">
        <f t="shared" ca="1" si="600"/>
        <v>265.12589862001255</v>
      </c>
      <c r="F7752" s="195">
        <f t="shared" ca="1" si="601"/>
        <v>262.7635922168277</v>
      </c>
      <c r="G7752" s="195">
        <f t="shared" ca="1" si="602"/>
        <v>15.125898620012549</v>
      </c>
      <c r="H7752" s="195">
        <f t="shared" ca="1" si="603"/>
        <v>12.763592216827703</v>
      </c>
      <c r="O7752" s="154"/>
      <c r="P7752" s="154"/>
    </row>
    <row r="7753" spans="3:16" hidden="1" outlineLevel="2">
      <c r="C7753" s="179">
        <v>7729</v>
      </c>
      <c r="D7753" s="195">
        <f t="shared" ca="1" si="604"/>
        <v>1.254733212834052</v>
      </c>
      <c r="E7753" s="195">
        <f t="shared" ca="1" si="600"/>
        <v>324.26286640025654</v>
      </c>
      <c r="F7753" s="195">
        <f t="shared" ca="1" si="601"/>
        <v>304.12761369328217</v>
      </c>
      <c r="G7753" s="195">
        <f t="shared" ca="1" si="602"/>
        <v>74.262866400256542</v>
      </c>
      <c r="H7753" s="195">
        <f t="shared" ca="1" si="603"/>
        <v>54.127613693282171</v>
      </c>
      <c r="O7753" s="154"/>
      <c r="P7753" s="154"/>
    </row>
    <row r="7754" spans="3:16" hidden="1" outlineLevel="2">
      <c r="C7754" s="179">
        <v>7730</v>
      </c>
      <c r="D7754" s="195">
        <f t="shared" ca="1" si="604"/>
        <v>0.50623211504016707</v>
      </c>
      <c r="E7754" s="195">
        <f t="shared" ca="1" si="600"/>
        <v>275.0896566346899</v>
      </c>
      <c r="F7754" s="195">
        <f t="shared" ca="1" si="601"/>
        <v>269.89712417921777</v>
      </c>
      <c r="G7754" s="195">
        <f t="shared" ca="1" si="602"/>
        <v>25.089656634689902</v>
      </c>
      <c r="H7754" s="195">
        <f t="shared" ca="1" si="603"/>
        <v>19.897124179217769</v>
      </c>
      <c r="O7754" s="154"/>
      <c r="P7754" s="154"/>
    </row>
    <row r="7755" spans="3:16" hidden="1" outlineLevel="2">
      <c r="C7755" s="179">
        <v>7731</v>
      </c>
      <c r="D7755" s="195">
        <f t="shared" ca="1" si="604"/>
        <v>1.0013567519008872</v>
      </c>
      <c r="E7755" s="195">
        <f t="shared" ca="1" si="600"/>
        <v>306.70418591674957</v>
      </c>
      <c r="F7755" s="195">
        <f t="shared" ca="1" si="601"/>
        <v>292.07974799707966</v>
      </c>
      <c r="G7755" s="195">
        <f t="shared" ca="1" si="602"/>
        <v>56.704185916749566</v>
      </c>
      <c r="H7755" s="195">
        <f t="shared" ca="1" si="603"/>
        <v>42.079747997079664</v>
      </c>
      <c r="O7755" s="154"/>
      <c r="P7755" s="154"/>
    </row>
    <row r="7756" spans="3:16" hidden="1" outlineLevel="2">
      <c r="C7756" s="179">
        <v>7732</v>
      </c>
      <c r="D7756" s="195">
        <f t="shared" ca="1" si="604"/>
        <v>0.84268856722625252</v>
      </c>
      <c r="E7756" s="195">
        <f t="shared" ca="1" si="600"/>
        <v>296.19612808619814</v>
      </c>
      <c r="F7756" s="195">
        <f t="shared" ca="1" si="601"/>
        <v>284.77942440870231</v>
      </c>
      <c r="G7756" s="195">
        <f t="shared" ca="1" si="602"/>
        <v>46.196128086198144</v>
      </c>
      <c r="H7756" s="195">
        <f t="shared" ca="1" si="603"/>
        <v>34.779424408702312</v>
      </c>
      <c r="O7756" s="154"/>
      <c r="P7756" s="154"/>
    </row>
    <row r="7757" spans="3:16" hidden="1" outlineLevel="2">
      <c r="C7757" s="179">
        <v>7733</v>
      </c>
      <c r="D7757" s="195">
        <f t="shared" ca="1" si="604"/>
        <v>1.1892151840833438</v>
      </c>
      <c r="E7757" s="195">
        <f t="shared" ca="1" si="600"/>
        <v>319.62842974760099</v>
      </c>
      <c r="F7757" s="195">
        <f t="shared" ca="1" si="601"/>
        <v>300.96544755841791</v>
      </c>
      <c r="G7757" s="195">
        <f t="shared" ca="1" si="602"/>
        <v>69.62842974760099</v>
      </c>
      <c r="H7757" s="195">
        <f t="shared" ca="1" si="603"/>
        <v>50.965447558417907</v>
      </c>
      <c r="O7757" s="154"/>
      <c r="P7757" s="154"/>
    </row>
    <row r="7758" spans="3:16" hidden="1" outlineLevel="2">
      <c r="C7758" s="179">
        <v>7734</v>
      </c>
      <c r="D7758" s="195">
        <f t="shared" ca="1" si="604"/>
        <v>-1.2568093522277053</v>
      </c>
      <c r="E7758" s="195">
        <f t="shared" ca="1" si="600"/>
        <v>186.74222656954896</v>
      </c>
      <c r="F7758" s="195">
        <f t="shared" ca="1" si="601"/>
        <v>203.7282945291783</v>
      </c>
      <c r="G7758" s="195">
        <f t="shared" ca="1" si="602"/>
        <v>0</v>
      </c>
      <c r="H7758" s="195">
        <f t="shared" ca="1" si="603"/>
        <v>0</v>
      </c>
      <c r="O7758" s="154"/>
      <c r="P7758" s="154"/>
    </row>
    <row r="7759" spans="3:16" hidden="1" outlineLevel="2">
      <c r="C7759" s="179">
        <v>7735</v>
      </c>
      <c r="D7759" s="195">
        <f t="shared" ca="1" si="604"/>
        <v>0.73187165982128244</v>
      </c>
      <c r="E7759" s="195">
        <f t="shared" ca="1" si="600"/>
        <v>289.07137115970914</v>
      </c>
      <c r="F7759" s="195">
        <f t="shared" ca="1" si="601"/>
        <v>279.78923394014811</v>
      </c>
      <c r="G7759" s="195">
        <f t="shared" ca="1" si="602"/>
        <v>39.071371159709145</v>
      </c>
      <c r="H7759" s="195">
        <f t="shared" ca="1" si="603"/>
        <v>29.789233940148108</v>
      </c>
      <c r="O7759" s="154"/>
      <c r="P7759" s="154"/>
    </row>
    <row r="7760" spans="3:16" hidden="1" outlineLevel="2">
      <c r="C7760" s="179">
        <v>7736</v>
      </c>
      <c r="D7760" s="195">
        <f t="shared" ca="1" si="604"/>
        <v>0.54654557250925651</v>
      </c>
      <c r="E7760" s="195">
        <f t="shared" ca="1" si="600"/>
        <v>277.53708606454308</v>
      </c>
      <c r="F7760" s="195">
        <f t="shared" ca="1" si="601"/>
        <v>271.63845459863438</v>
      </c>
      <c r="G7760" s="195">
        <f t="shared" ca="1" si="602"/>
        <v>27.537086064543075</v>
      </c>
      <c r="H7760" s="195">
        <f t="shared" ca="1" si="603"/>
        <v>21.638454598634382</v>
      </c>
      <c r="O7760" s="154"/>
      <c r="P7760" s="154"/>
    </row>
    <row r="7761" spans="3:16" hidden="1" outlineLevel="2">
      <c r="C7761" s="179">
        <v>7737</v>
      </c>
      <c r="D7761" s="195">
        <f t="shared" ca="1" si="604"/>
        <v>0.7067773210856374</v>
      </c>
      <c r="E7761" s="195">
        <f t="shared" ca="1" si="600"/>
        <v>287.48192731075687</v>
      </c>
      <c r="F7761" s="195">
        <f t="shared" ca="1" si="601"/>
        <v>278.67141004098511</v>
      </c>
      <c r="G7761" s="195">
        <f t="shared" ca="1" si="602"/>
        <v>37.481927310756873</v>
      </c>
      <c r="H7761" s="195">
        <f t="shared" ca="1" si="603"/>
        <v>28.671410040985108</v>
      </c>
      <c r="O7761" s="154"/>
      <c r="P7761" s="154"/>
    </row>
    <row r="7762" spans="3:16" hidden="1" outlineLevel="2">
      <c r="C7762" s="179">
        <v>7738</v>
      </c>
      <c r="D7762" s="195">
        <f t="shared" ca="1" si="604"/>
        <v>-0.27879033876329706</v>
      </c>
      <c r="E7762" s="195">
        <f t="shared" ca="1" si="600"/>
        <v>231.50820589364386</v>
      </c>
      <c r="F7762" s="195">
        <f t="shared" ca="1" si="601"/>
        <v>238.1279591755181</v>
      </c>
      <c r="G7762" s="195">
        <f t="shared" ca="1" si="602"/>
        <v>0</v>
      </c>
      <c r="H7762" s="195">
        <f t="shared" ca="1" si="603"/>
        <v>0</v>
      </c>
      <c r="O7762" s="154"/>
      <c r="P7762" s="154"/>
    </row>
    <row r="7763" spans="3:16" hidden="1" outlineLevel="2">
      <c r="C7763" s="179">
        <v>7739</v>
      </c>
      <c r="D7763" s="195">
        <f t="shared" ca="1" si="604"/>
        <v>0.48538784606797802</v>
      </c>
      <c r="E7763" s="195">
        <f t="shared" ca="1" si="600"/>
        <v>273.83267803317983</v>
      </c>
      <c r="F7763" s="195">
        <f t="shared" ca="1" si="601"/>
        <v>269.0011433906451</v>
      </c>
      <c r="G7763" s="195">
        <f t="shared" ca="1" si="602"/>
        <v>23.832678033179832</v>
      </c>
      <c r="H7763" s="195">
        <f t="shared" ca="1" si="603"/>
        <v>19.001143390645097</v>
      </c>
      <c r="O7763" s="154"/>
      <c r="P7763" s="154"/>
    </row>
    <row r="7764" spans="3:16" hidden="1" outlineLevel="2">
      <c r="C7764" s="179">
        <v>7740</v>
      </c>
      <c r="D7764" s="195">
        <f t="shared" ca="1" si="604"/>
        <v>-1.44167559916487</v>
      </c>
      <c r="E7764" s="195">
        <f t="shared" ca="1" si="600"/>
        <v>179.30910920299038</v>
      </c>
      <c r="F7764" s="195">
        <f t="shared" ca="1" si="601"/>
        <v>197.80782152699373</v>
      </c>
      <c r="G7764" s="195">
        <f t="shared" ca="1" si="602"/>
        <v>0</v>
      </c>
      <c r="H7764" s="195">
        <f t="shared" ca="1" si="603"/>
        <v>0</v>
      </c>
      <c r="O7764" s="154"/>
      <c r="P7764" s="154"/>
    </row>
    <row r="7765" spans="3:16" hidden="1" outlineLevel="2">
      <c r="C7765" s="179">
        <v>7741</v>
      </c>
      <c r="D7765" s="195">
        <f t="shared" ca="1" si="604"/>
        <v>0.35286414046541542</v>
      </c>
      <c r="E7765" s="195">
        <f t="shared" ca="1" si="600"/>
        <v>265.97430822316426</v>
      </c>
      <c r="F7765" s="195">
        <f t="shared" ca="1" si="601"/>
        <v>263.37383555313306</v>
      </c>
      <c r="G7765" s="195">
        <f t="shared" ca="1" si="602"/>
        <v>15.974308223164257</v>
      </c>
      <c r="H7765" s="195">
        <f t="shared" ca="1" si="603"/>
        <v>13.373835553133063</v>
      </c>
      <c r="O7765" s="154"/>
      <c r="P7765" s="154"/>
    </row>
    <row r="7766" spans="3:16" hidden="1" outlineLevel="2">
      <c r="C7766" s="179">
        <v>7742</v>
      </c>
      <c r="D7766" s="195">
        <f t="shared" ca="1" si="604"/>
        <v>0.88928338463414625</v>
      </c>
      <c r="E7766" s="195">
        <f t="shared" ca="1" si="600"/>
        <v>299.2440443116983</v>
      </c>
      <c r="F7766" s="195">
        <f t="shared" ca="1" si="601"/>
        <v>286.90412113491595</v>
      </c>
      <c r="G7766" s="195">
        <f t="shared" ca="1" si="602"/>
        <v>49.244044311698303</v>
      </c>
      <c r="H7766" s="195">
        <f t="shared" ca="1" si="603"/>
        <v>36.904121134915954</v>
      </c>
      <c r="O7766" s="154"/>
      <c r="P7766" s="154"/>
    </row>
    <row r="7767" spans="3:16" hidden="1" outlineLevel="2">
      <c r="C7767" s="179">
        <v>7743</v>
      </c>
      <c r="D7767" s="195">
        <f t="shared" ca="1" si="604"/>
        <v>1.1785846090417287</v>
      </c>
      <c r="E7767" s="195">
        <f t="shared" ca="1" si="600"/>
        <v>318.88274349847416</v>
      </c>
      <c r="F7767" s="195">
        <f t="shared" ca="1" si="601"/>
        <v>300.45548201559177</v>
      </c>
      <c r="G7767" s="195">
        <f t="shared" ca="1" si="602"/>
        <v>68.882743498474156</v>
      </c>
      <c r="H7767" s="195">
        <f t="shared" ca="1" si="603"/>
        <v>50.45548201559177</v>
      </c>
      <c r="O7767" s="154"/>
      <c r="P7767" s="154"/>
    </row>
    <row r="7768" spans="3:16" hidden="1" outlineLevel="2">
      <c r="C7768" s="179">
        <v>7744</v>
      </c>
      <c r="D7768" s="195">
        <f t="shared" ca="1" si="604"/>
        <v>-1.2917798429952119</v>
      </c>
      <c r="E7768" s="195">
        <f t="shared" ca="1" si="600"/>
        <v>185.31287872245019</v>
      </c>
      <c r="F7768" s="195">
        <f t="shared" ca="1" si="601"/>
        <v>202.59490847136195</v>
      </c>
      <c r="G7768" s="195">
        <f t="shared" ca="1" si="602"/>
        <v>0</v>
      </c>
      <c r="H7768" s="195">
        <f t="shared" ca="1" si="603"/>
        <v>0</v>
      </c>
      <c r="O7768" s="154"/>
      <c r="P7768" s="154"/>
    </row>
    <row r="7769" spans="3:16" hidden="1" outlineLevel="2">
      <c r="C7769" s="179">
        <v>7745</v>
      </c>
      <c r="D7769" s="195">
        <f t="shared" ca="1" si="604"/>
        <v>-0.2646471553881275</v>
      </c>
      <c r="E7769" s="195">
        <f t="shared" ref="E7769:E7832" ca="1" si="605">$H$9 * EXP(($H$17 - $H$18 - ($H$11^2)/2)*$H$14 + $H$11*SQRT($H$14)*D7769)</f>
        <v>232.22873177564571</v>
      </c>
      <c r="F7769" s="195">
        <f t="shared" ref="F7769:F7832" ca="1" si="606">$H$9 * EXP(($H$17 - $H$18 - ($H$12^2)/2)*$H$14 + $H$12*SQRT($H$14)*D7769)</f>
        <v>238.66583648689769</v>
      </c>
      <c r="G7769" s="195">
        <f t="shared" ref="G7769:G7832" ca="1" si="607">MAX(E7769-$H$16, 0)</f>
        <v>0</v>
      </c>
      <c r="H7769" s="195">
        <f t="shared" ref="H7769:H7832" ca="1" si="608">MAX(F7769-$H$16, 0)</f>
        <v>0</v>
      </c>
      <c r="O7769" s="154"/>
      <c r="P7769" s="154"/>
    </row>
    <row r="7770" spans="3:16" hidden="1" outlineLevel="2">
      <c r="C7770" s="179">
        <v>7746</v>
      </c>
      <c r="D7770" s="195">
        <f t="shared" ref="D7770:D7833" ca="1" si="609">_xlfn.NORM.S.INV(RAND())</f>
        <v>0.48331175147991312</v>
      </c>
      <c r="E7770" s="195">
        <f t="shared" ca="1" si="605"/>
        <v>273.7077975901467</v>
      </c>
      <c r="F7770" s="195">
        <f t="shared" ca="1" si="606"/>
        <v>268.91206651335187</v>
      </c>
      <c r="G7770" s="195">
        <f t="shared" ca="1" si="607"/>
        <v>23.707797590146697</v>
      </c>
      <c r="H7770" s="195">
        <f t="shared" ca="1" si="608"/>
        <v>18.912066513351874</v>
      </c>
      <c r="O7770" s="154"/>
      <c r="P7770" s="154"/>
    </row>
    <row r="7771" spans="3:16" hidden="1" outlineLevel="2">
      <c r="C7771" s="179">
        <v>7747</v>
      </c>
      <c r="D7771" s="195">
        <f t="shared" ca="1" si="609"/>
        <v>-5.9875023721538807E-2</v>
      </c>
      <c r="E7771" s="195">
        <f t="shared" ca="1" si="605"/>
        <v>242.91569494181749</v>
      </c>
      <c r="F7771" s="195">
        <f t="shared" ca="1" si="606"/>
        <v>246.59102423529021</v>
      </c>
      <c r="G7771" s="195">
        <f t="shared" ca="1" si="607"/>
        <v>0</v>
      </c>
      <c r="H7771" s="195">
        <f t="shared" ca="1" si="608"/>
        <v>0</v>
      </c>
      <c r="O7771" s="154"/>
      <c r="P7771" s="154"/>
    </row>
    <row r="7772" spans="3:16" hidden="1" outlineLevel="2">
      <c r="C7772" s="179">
        <v>7748</v>
      </c>
      <c r="D7772" s="195">
        <f t="shared" ca="1" si="609"/>
        <v>-0.63843203993964193</v>
      </c>
      <c r="E7772" s="195">
        <f t="shared" ca="1" si="605"/>
        <v>213.91877682727267</v>
      </c>
      <c r="F7772" s="195">
        <f t="shared" ca="1" si="606"/>
        <v>224.85042895966322</v>
      </c>
      <c r="G7772" s="195">
        <f t="shared" ca="1" si="607"/>
        <v>0</v>
      </c>
      <c r="H7772" s="195">
        <f t="shared" ca="1" si="608"/>
        <v>0</v>
      </c>
      <c r="O7772" s="154"/>
      <c r="P7772" s="154"/>
    </row>
    <row r="7773" spans="3:16" hidden="1" outlineLevel="2">
      <c r="C7773" s="179">
        <v>7749</v>
      </c>
      <c r="D7773" s="195">
        <f t="shared" ca="1" si="609"/>
        <v>1.568186047310048</v>
      </c>
      <c r="E7773" s="195">
        <f t="shared" ca="1" si="605"/>
        <v>347.38198934700165</v>
      </c>
      <c r="F7773" s="195">
        <f t="shared" ca="1" si="606"/>
        <v>319.72196260876626</v>
      </c>
      <c r="G7773" s="195">
        <f t="shared" ca="1" si="607"/>
        <v>97.38198934700165</v>
      </c>
      <c r="H7773" s="195">
        <f t="shared" ca="1" si="608"/>
        <v>69.721962608766262</v>
      </c>
      <c r="O7773" s="154"/>
      <c r="P7773" s="154"/>
    </row>
    <row r="7774" spans="3:16" hidden="1" outlineLevel="2">
      <c r="C7774" s="179">
        <v>7750</v>
      </c>
      <c r="D7774" s="195">
        <f t="shared" ca="1" si="609"/>
        <v>3.1024525568513583</v>
      </c>
      <c r="E7774" s="195">
        <f t="shared" ca="1" si="605"/>
        <v>486.64136318332942</v>
      </c>
      <c r="F7774" s="195">
        <f t="shared" ca="1" si="606"/>
        <v>408.38464838449778</v>
      </c>
      <c r="G7774" s="195">
        <f t="shared" ca="1" si="607"/>
        <v>236.64136318332942</v>
      </c>
      <c r="H7774" s="195">
        <f t="shared" ca="1" si="608"/>
        <v>158.38464838449778</v>
      </c>
      <c r="O7774" s="154"/>
      <c r="P7774" s="154"/>
    </row>
    <row r="7775" spans="3:16" hidden="1" outlineLevel="2">
      <c r="C7775" s="179">
        <v>7751</v>
      </c>
      <c r="D7775" s="195">
        <f t="shared" ca="1" si="609"/>
        <v>-4.4049424835970026E-2</v>
      </c>
      <c r="E7775" s="195">
        <f t="shared" ca="1" si="605"/>
        <v>243.76181514876052</v>
      </c>
      <c r="F7775" s="195">
        <f t="shared" ca="1" si="606"/>
        <v>247.21435905185791</v>
      </c>
      <c r="G7775" s="195">
        <f t="shared" ca="1" si="607"/>
        <v>0</v>
      </c>
      <c r="H7775" s="195">
        <f t="shared" ca="1" si="608"/>
        <v>0</v>
      </c>
      <c r="O7775" s="154"/>
      <c r="P7775" s="154"/>
    </row>
    <row r="7776" spans="3:16" hidden="1" outlineLevel="2">
      <c r="C7776" s="179">
        <v>7752</v>
      </c>
      <c r="D7776" s="195">
        <f t="shared" ca="1" si="609"/>
        <v>0.89041024309980576</v>
      </c>
      <c r="E7776" s="195">
        <f t="shared" ca="1" si="605"/>
        <v>299.31814286354887</v>
      </c>
      <c r="F7776" s="195">
        <f t="shared" ca="1" si="606"/>
        <v>286.95570107482268</v>
      </c>
      <c r="G7776" s="195">
        <f t="shared" ca="1" si="607"/>
        <v>49.318142863548871</v>
      </c>
      <c r="H7776" s="195">
        <f t="shared" ca="1" si="608"/>
        <v>36.955701074822684</v>
      </c>
      <c r="O7776" s="154"/>
      <c r="P7776" s="154"/>
    </row>
    <row r="7777" spans="3:16" hidden="1" outlineLevel="2">
      <c r="C7777" s="179">
        <v>7753</v>
      </c>
      <c r="D7777" s="195">
        <f t="shared" ca="1" si="609"/>
        <v>-0.41371522353624429</v>
      </c>
      <c r="E7777" s="195">
        <f t="shared" ca="1" si="605"/>
        <v>224.74584939608866</v>
      </c>
      <c r="F7777" s="195">
        <f t="shared" ca="1" si="606"/>
        <v>233.0572052105849</v>
      </c>
      <c r="G7777" s="195">
        <f t="shared" ca="1" si="607"/>
        <v>0</v>
      </c>
      <c r="H7777" s="195">
        <f t="shared" ca="1" si="608"/>
        <v>0</v>
      </c>
      <c r="O7777" s="154"/>
      <c r="P7777" s="154"/>
    </row>
    <row r="7778" spans="3:16" hidden="1" outlineLevel="2">
      <c r="C7778" s="179">
        <v>7754</v>
      </c>
      <c r="D7778" s="195">
        <f t="shared" ca="1" si="609"/>
        <v>2.3683226340306018</v>
      </c>
      <c r="E7778" s="195">
        <f t="shared" ca="1" si="605"/>
        <v>414.14972771380098</v>
      </c>
      <c r="F7778" s="195">
        <f t="shared" ca="1" si="606"/>
        <v>363.25154785891988</v>
      </c>
      <c r="G7778" s="195">
        <f t="shared" ca="1" si="607"/>
        <v>164.14972771380098</v>
      </c>
      <c r="H7778" s="195">
        <f t="shared" ca="1" si="608"/>
        <v>113.25154785891988</v>
      </c>
      <c r="O7778" s="154"/>
      <c r="P7778" s="154"/>
    </row>
    <row r="7779" spans="3:16" hidden="1" outlineLevel="2">
      <c r="C7779" s="179">
        <v>7755</v>
      </c>
      <c r="D7779" s="195">
        <f t="shared" ca="1" si="609"/>
        <v>0.61680185237012475</v>
      </c>
      <c r="E7779" s="195">
        <f t="shared" ca="1" si="605"/>
        <v>281.85449839716455</v>
      </c>
      <c r="F7779" s="195">
        <f t="shared" ca="1" si="606"/>
        <v>274.70005183013626</v>
      </c>
      <c r="G7779" s="195">
        <f t="shared" ca="1" si="607"/>
        <v>31.854498397164548</v>
      </c>
      <c r="H7779" s="195">
        <f t="shared" ca="1" si="608"/>
        <v>24.70005183013626</v>
      </c>
      <c r="O7779" s="154"/>
      <c r="P7779" s="154"/>
    </row>
    <row r="7780" spans="3:16" hidden="1" outlineLevel="2">
      <c r="C7780" s="179">
        <v>7756</v>
      </c>
      <c r="D7780" s="195">
        <f t="shared" ca="1" si="609"/>
        <v>0.50647910193017054</v>
      </c>
      <c r="E7780" s="195">
        <f t="shared" ca="1" si="605"/>
        <v>275.10458530116932</v>
      </c>
      <c r="F7780" s="195">
        <f t="shared" ca="1" si="606"/>
        <v>269.90775866150148</v>
      </c>
      <c r="G7780" s="195">
        <f t="shared" ca="1" si="607"/>
        <v>25.104585301169323</v>
      </c>
      <c r="H7780" s="195">
        <f t="shared" ca="1" si="608"/>
        <v>19.907758661501475</v>
      </c>
      <c r="O7780" s="154"/>
      <c r="P7780" s="154"/>
    </row>
    <row r="7781" spans="3:16" hidden="1" outlineLevel="2">
      <c r="C7781" s="179">
        <v>7757</v>
      </c>
      <c r="D7781" s="195">
        <f t="shared" ca="1" si="609"/>
        <v>0.37627447198889657</v>
      </c>
      <c r="E7781" s="195">
        <f t="shared" ca="1" si="605"/>
        <v>267.34590268144774</v>
      </c>
      <c r="F7781" s="195">
        <f t="shared" ca="1" si="606"/>
        <v>264.35926841015129</v>
      </c>
      <c r="G7781" s="195">
        <f t="shared" ca="1" si="607"/>
        <v>17.34590268144774</v>
      </c>
      <c r="H7781" s="195">
        <f t="shared" ca="1" si="608"/>
        <v>14.359268410151287</v>
      </c>
      <c r="O7781" s="154"/>
      <c r="P7781" s="154"/>
    </row>
    <row r="7782" spans="3:16" hidden="1" outlineLevel="2">
      <c r="C7782" s="179">
        <v>7758</v>
      </c>
      <c r="D7782" s="195">
        <f t="shared" ca="1" si="609"/>
        <v>1.8888894690207876</v>
      </c>
      <c r="E7782" s="195">
        <f t="shared" ca="1" si="605"/>
        <v>372.74277910963644</v>
      </c>
      <c r="F7782" s="195">
        <f t="shared" ca="1" si="606"/>
        <v>336.50492185171532</v>
      </c>
      <c r="G7782" s="195">
        <f t="shared" ca="1" si="607"/>
        <v>122.74277910963644</v>
      </c>
      <c r="H7782" s="195">
        <f t="shared" ca="1" si="608"/>
        <v>86.504921851715324</v>
      </c>
      <c r="O7782" s="154"/>
      <c r="P7782" s="154"/>
    </row>
    <row r="7783" spans="3:16" hidden="1" outlineLevel="2">
      <c r="C7783" s="179">
        <v>7759</v>
      </c>
      <c r="D7783" s="195">
        <f t="shared" ca="1" si="609"/>
        <v>-1.3170583717053976</v>
      </c>
      <c r="E7783" s="195">
        <f t="shared" ca="1" si="605"/>
        <v>184.28648740997934</v>
      </c>
      <c r="F7783" s="195">
        <f t="shared" ca="1" si="606"/>
        <v>201.77956503599125</v>
      </c>
      <c r="G7783" s="195">
        <f t="shared" ca="1" si="607"/>
        <v>0</v>
      </c>
      <c r="H7783" s="195">
        <f t="shared" ca="1" si="608"/>
        <v>0</v>
      </c>
      <c r="O7783" s="154"/>
      <c r="P7783" s="154"/>
    </row>
    <row r="7784" spans="3:16" hidden="1" outlineLevel="2">
      <c r="C7784" s="179">
        <v>7760</v>
      </c>
      <c r="D7784" s="195">
        <f t="shared" ca="1" si="609"/>
        <v>-0.92688779842145064</v>
      </c>
      <c r="E7784" s="195">
        <f t="shared" ca="1" si="605"/>
        <v>200.78167823108774</v>
      </c>
      <c r="F7784" s="195">
        <f t="shared" ca="1" si="606"/>
        <v>214.73802282757276</v>
      </c>
      <c r="G7784" s="195">
        <f t="shared" ca="1" si="607"/>
        <v>0</v>
      </c>
      <c r="H7784" s="195">
        <f t="shared" ca="1" si="608"/>
        <v>0</v>
      </c>
      <c r="O7784" s="154"/>
      <c r="P7784" s="154"/>
    </row>
    <row r="7785" spans="3:16" hidden="1" outlineLevel="2">
      <c r="C7785" s="179">
        <v>7761</v>
      </c>
      <c r="D7785" s="195">
        <f t="shared" ca="1" si="609"/>
        <v>-1.1433490756743467</v>
      </c>
      <c r="E7785" s="195">
        <f t="shared" ca="1" si="605"/>
        <v>191.45603521924247</v>
      </c>
      <c r="F7785" s="195">
        <f t="shared" ca="1" si="606"/>
        <v>207.44935841533939</v>
      </c>
      <c r="G7785" s="195">
        <f t="shared" ca="1" si="607"/>
        <v>0</v>
      </c>
      <c r="H7785" s="195">
        <f t="shared" ca="1" si="608"/>
        <v>0</v>
      </c>
      <c r="O7785" s="154"/>
      <c r="P7785" s="154"/>
    </row>
    <row r="7786" spans="3:16" hidden="1" outlineLevel="2">
      <c r="C7786" s="179">
        <v>7762</v>
      </c>
      <c r="D7786" s="195">
        <f t="shared" ca="1" si="609"/>
        <v>-1.2733568619095983</v>
      </c>
      <c r="E7786" s="195">
        <f t="shared" ca="1" si="605"/>
        <v>186.06451173509768</v>
      </c>
      <c r="F7786" s="195">
        <f t="shared" ca="1" si="606"/>
        <v>203.19120518587692</v>
      </c>
      <c r="G7786" s="195">
        <f t="shared" ca="1" si="607"/>
        <v>0</v>
      </c>
      <c r="H7786" s="195">
        <f t="shared" ca="1" si="608"/>
        <v>0</v>
      </c>
      <c r="O7786" s="154"/>
      <c r="P7786" s="154"/>
    </row>
    <row r="7787" spans="3:16" hidden="1" outlineLevel="2">
      <c r="C7787" s="179">
        <v>7763</v>
      </c>
      <c r="D7787" s="195">
        <f t="shared" ca="1" si="609"/>
        <v>-0.51839320223496321</v>
      </c>
      <c r="E7787" s="195">
        <f t="shared" ca="1" si="605"/>
        <v>219.63582005640052</v>
      </c>
      <c r="F7787" s="195">
        <f t="shared" ca="1" si="606"/>
        <v>229.19769317389483</v>
      </c>
      <c r="G7787" s="195">
        <f t="shared" ca="1" si="607"/>
        <v>0</v>
      </c>
      <c r="H7787" s="195">
        <f t="shared" ca="1" si="608"/>
        <v>0</v>
      </c>
      <c r="O7787" s="154"/>
      <c r="P7787" s="154"/>
    </row>
    <row r="7788" spans="3:16" hidden="1" outlineLevel="2">
      <c r="C7788" s="179">
        <v>7764</v>
      </c>
      <c r="D7788" s="195">
        <f t="shared" ca="1" si="609"/>
        <v>-0.64853857069991627</v>
      </c>
      <c r="E7788" s="195">
        <f t="shared" ca="1" si="605"/>
        <v>213.44428364399047</v>
      </c>
      <c r="F7788" s="195">
        <f t="shared" ca="1" si="606"/>
        <v>224.48820146911899</v>
      </c>
      <c r="G7788" s="195">
        <f t="shared" ca="1" si="607"/>
        <v>0</v>
      </c>
      <c r="H7788" s="195">
        <f t="shared" ca="1" si="608"/>
        <v>0</v>
      </c>
      <c r="O7788" s="154"/>
      <c r="P7788" s="154"/>
    </row>
    <row r="7789" spans="3:16" hidden="1" outlineLevel="2">
      <c r="C7789" s="179">
        <v>7765</v>
      </c>
      <c r="D7789" s="195">
        <f t="shared" ca="1" si="609"/>
        <v>0.61068831248560684</v>
      </c>
      <c r="E7789" s="195">
        <f t="shared" ca="1" si="605"/>
        <v>281.47615414471812</v>
      </c>
      <c r="F7789" s="195">
        <f t="shared" ca="1" si="606"/>
        <v>274.43227353819663</v>
      </c>
      <c r="G7789" s="195">
        <f t="shared" ca="1" si="607"/>
        <v>31.476154144718123</v>
      </c>
      <c r="H7789" s="195">
        <f t="shared" ca="1" si="608"/>
        <v>24.432273538196625</v>
      </c>
      <c r="O7789" s="154"/>
      <c r="P7789" s="154"/>
    </row>
    <row r="7790" spans="3:16" hidden="1" outlineLevel="2">
      <c r="C7790" s="179">
        <v>7766</v>
      </c>
      <c r="D7790" s="195">
        <f t="shared" ca="1" si="609"/>
        <v>0.45800804631068442</v>
      </c>
      <c r="E7790" s="195">
        <f t="shared" ca="1" si="605"/>
        <v>272.19030820980504</v>
      </c>
      <c r="F7790" s="195">
        <f t="shared" ca="1" si="606"/>
        <v>267.82875390834766</v>
      </c>
      <c r="G7790" s="195">
        <f t="shared" ca="1" si="607"/>
        <v>22.190308209805039</v>
      </c>
      <c r="H7790" s="195">
        <f t="shared" ca="1" si="608"/>
        <v>17.828753908347664</v>
      </c>
      <c r="O7790" s="154"/>
      <c r="P7790" s="154"/>
    </row>
    <row r="7791" spans="3:16" hidden="1" outlineLevel="2">
      <c r="C7791" s="179">
        <v>7767</v>
      </c>
      <c r="D7791" s="195">
        <f t="shared" ca="1" si="609"/>
        <v>-0.19991783203571151</v>
      </c>
      <c r="E7791" s="195">
        <f t="shared" ca="1" si="605"/>
        <v>235.55509771456511</v>
      </c>
      <c r="F7791" s="195">
        <f t="shared" ca="1" si="606"/>
        <v>241.1430941307444</v>
      </c>
      <c r="G7791" s="195">
        <f t="shared" ca="1" si="607"/>
        <v>0</v>
      </c>
      <c r="H7791" s="195">
        <f t="shared" ca="1" si="608"/>
        <v>0</v>
      </c>
      <c r="O7791" s="154"/>
      <c r="P7791" s="154"/>
    </row>
    <row r="7792" spans="3:16" hidden="1" outlineLevel="2">
      <c r="C7792" s="179">
        <v>7768</v>
      </c>
      <c r="D7792" s="195">
        <f t="shared" ca="1" si="609"/>
        <v>-0.16896010434272765</v>
      </c>
      <c r="E7792" s="195">
        <f t="shared" ca="1" si="605"/>
        <v>237.16278102251781</v>
      </c>
      <c r="F7792" s="195">
        <f t="shared" ca="1" si="606"/>
        <v>242.33695134806368</v>
      </c>
      <c r="G7792" s="195">
        <f t="shared" ca="1" si="607"/>
        <v>0</v>
      </c>
      <c r="H7792" s="195">
        <f t="shared" ca="1" si="608"/>
        <v>0</v>
      </c>
      <c r="O7792" s="154"/>
      <c r="P7792" s="154"/>
    </row>
    <row r="7793" spans="3:16" hidden="1" outlineLevel="2">
      <c r="C7793" s="179">
        <v>7769</v>
      </c>
      <c r="D7793" s="195">
        <f t="shared" ca="1" si="609"/>
        <v>-1.8825010166738683</v>
      </c>
      <c r="E7793" s="195">
        <f t="shared" ca="1" si="605"/>
        <v>162.75645190456123</v>
      </c>
      <c r="F7793" s="195">
        <f t="shared" ca="1" si="606"/>
        <v>184.37508194807634</v>
      </c>
      <c r="G7793" s="195">
        <f t="shared" ca="1" si="607"/>
        <v>0</v>
      </c>
      <c r="H7793" s="195">
        <f t="shared" ca="1" si="608"/>
        <v>0</v>
      </c>
      <c r="O7793" s="154"/>
      <c r="P7793" s="154"/>
    </row>
    <row r="7794" spans="3:16" hidden="1" outlineLevel="2">
      <c r="C7794" s="179">
        <v>7770</v>
      </c>
      <c r="D7794" s="195">
        <f t="shared" ca="1" si="609"/>
        <v>-5.2472844213065084E-2</v>
      </c>
      <c r="E7794" s="195">
        <f t="shared" ca="1" si="605"/>
        <v>243.31108838951775</v>
      </c>
      <c r="F7794" s="195">
        <f t="shared" ca="1" si="606"/>
        <v>246.88238358469675</v>
      </c>
      <c r="G7794" s="195">
        <f t="shared" ca="1" si="607"/>
        <v>0</v>
      </c>
      <c r="H7794" s="195">
        <f t="shared" ca="1" si="608"/>
        <v>0</v>
      </c>
      <c r="O7794" s="154"/>
      <c r="P7794" s="154"/>
    </row>
    <row r="7795" spans="3:16" hidden="1" outlineLevel="2">
      <c r="C7795" s="179">
        <v>7771</v>
      </c>
      <c r="D7795" s="195">
        <f t="shared" ca="1" si="609"/>
        <v>-0.64725791503632557</v>
      </c>
      <c r="E7795" s="195">
        <f t="shared" ca="1" si="605"/>
        <v>213.50435107715566</v>
      </c>
      <c r="F7795" s="195">
        <f t="shared" ca="1" si="606"/>
        <v>224.5340690564349</v>
      </c>
      <c r="G7795" s="195">
        <f t="shared" ca="1" si="607"/>
        <v>0</v>
      </c>
      <c r="H7795" s="195">
        <f t="shared" ca="1" si="608"/>
        <v>0</v>
      </c>
      <c r="O7795" s="154"/>
      <c r="P7795" s="154"/>
    </row>
    <row r="7796" spans="3:16" hidden="1" outlineLevel="2">
      <c r="C7796" s="179">
        <v>7772</v>
      </c>
      <c r="D7796" s="195">
        <f t="shared" ca="1" si="609"/>
        <v>0.43254862481150913</v>
      </c>
      <c r="E7796" s="195">
        <f t="shared" ca="1" si="605"/>
        <v>270.6719713409978</v>
      </c>
      <c r="F7796" s="195">
        <f t="shared" ca="1" si="606"/>
        <v>266.74317916893187</v>
      </c>
      <c r="G7796" s="195">
        <f t="shared" ca="1" si="607"/>
        <v>20.6719713409978</v>
      </c>
      <c r="H7796" s="195">
        <f t="shared" ca="1" si="608"/>
        <v>16.743179168931874</v>
      </c>
      <c r="O7796" s="154"/>
      <c r="P7796" s="154"/>
    </row>
    <row r="7797" spans="3:16" hidden="1" outlineLevel="2">
      <c r="C7797" s="179">
        <v>7773</v>
      </c>
      <c r="D7797" s="195">
        <f t="shared" ca="1" si="609"/>
        <v>-1.2294727286340954</v>
      </c>
      <c r="E7797" s="195">
        <f t="shared" ca="1" si="605"/>
        <v>187.86722877898544</v>
      </c>
      <c r="F7797" s="195">
        <f t="shared" ca="1" si="606"/>
        <v>204.61868226837856</v>
      </c>
      <c r="G7797" s="195">
        <f t="shared" ca="1" si="607"/>
        <v>0</v>
      </c>
      <c r="H7797" s="195">
        <f t="shared" ca="1" si="608"/>
        <v>0</v>
      </c>
      <c r="O7797" s="154"/>
      <c r="P7797" s="154"/>
    </row>
    <row r="7798" spans="3:16" hidden="1" outlineLevel="2">
      <c r="C7798" s="179">
        <v>7774</v>
      </c>
      <c r="D7798" s="195">
        <f t="shared" ca="1" si="609"/>
        <v>-0.54165797154045947</v>
      </c>
      <c r="E7798" s="195">
        <f t="shared" ca="1" si="605"/>
        <v>218.51598648111192</v>
      </c>
      <c r="F7798" s="195">
        <f t="shared" ca="1" si="606"/>
        <v>228.34863203210278</v>
      </c>
      <c r="G7798" s="195">
        <f t="shared" ca="1" si="607"/>
        <v>0</v>
      </c>
      <c r="H7798" s="195">
        <f t="shared" ca="1" si="608"/>
        <v>0</v>
      </c>
      <c r="O7798" s="154"/>
      <c r="P7798" s="154"/>
    </row>
    <row r="7799" spans="3:16" hidden="1" outlineLevel="2">
      <c r="C7799" s="179">
        <v>7775</v>
      </c>
      <c r="D7799" s="195">
        <f t="shared" ca="1" si="609"/>
        <v>-0.50319950212379749</v>
      </c>
      <c r="E7799" s="195">
        <f t="shared" ca="1" si="605"/>
        <v>220.37025425593231</v>
      </c>
      <c r="F7799" s="195">
        <f t="shared" ca="1" si="606"/>
        <v>229.75389941870984</v>
      </c>
      <c r="G7799" s="195">
        <f t="shared" ca="1" si="607"/>
        <v>0</v>
      </c>
      <c r="H7799" s="195">
        <f t="shared" ca="1" si="608"/>
        <v>0</v>
      </c>
      <c r="O7799" s="154"/>
      <c r="P7799" s="154"/>
    </row>
    <row r="7800" spans="3:16" hidden="1" outlineLevel="2">
      <c r="C7800" s="179">
        <v>7776</v>
      </c>
      <c r="D7800" s="195">
        <f t="shared" ca="1" si="609"/>
        <v>-0.91350154046560428</v>
      </c>
      <c r="E7800" s="195">
        <f t="shared" ca="1" si="605"/>
        <v>201.37308073929515</v>
      </c>
      <c r="F7800" s="195">
        <f t="shared" ca="1" si="606"/>
        <v>215.19708084067955</v>
      </c>
      <c r="G7800" s="195">
        <f t="shared" ca="1" si="607"/>
        <v>0</v>
      </c>
      <c r="H7800" s="195">
        <f t="shared" ca="1" si="608"/>
        <v>0</v>
      </c>
      <c r="O7800" s="154"/>
      <c r="P7800" s="154"/>
    </row>
    <row r="7801" spans="3:16" hidden="1" outlineLevel="2">
      <c r="C7801" s="179">
        <v>7777</v>
      </c>
      <c r="D7801" s="195">
        <f t="shared" ca="1" si="609"/>
        <v>-0.21508741994689731</v>
      </c>
      <c r="E7801" s="195">
        <f t="shared" ca="1" si="605"/>
        <v>234.77130033117817</v>
      </c>
      <c r="F7801" s="195">
        <f t="shared" ca="1" si="606"/>
        <v>240.56024135837865</v>
      </c>
      <c r="G7801" s="195">
        <f t="shared" ca="1" si="607"/>
        <v>0</v>
      </c>
      <c r="H7801" s="195">
        <f t="shared" ca="1" si="608"/>
        <v>0</v>
      </c>
      <c r="O7801" s="154"/>
      <c r="P7801" s="154"/>
    </row>
    <row r="7802" spans="3:16" hidden="1" outlineLevel="2">
      <c r="C7802" s="179">
        <v>7778</v>
      </c>
      <c r="D7802" s="195">
        <f t="shared" ca="1" si="609"/>
        <v>1.2010990016779632</v>
      </c>
      <c r="E7802" s="195">
        <f t="shared" ca="1" si="605"/>
        <v>320.46408963347079</v>
      </c>
      <c r="F7802" s="195">
        <f t="shared" ca="1" si="606"/>
        <v>301.53655784914577</v>
      </c>
      <c r="G7802" s="195">
        <f t="shared" ca="1" si="607"/>
        <v>70.464089633470792</v>
      </c>
      <c r="H7802" s="195">
        <f t="shared" ca="1" si="608"/>
        <v>51.536557849145765</v>
      </c>
      <c r="O7802" s="154"/>
      <c r="P7802" s="154"/>
    </row>
    <row r="7803" spans="3:16" hidden="1" outlineLevel="2">
      <c r="C7803" s="179">
        <v>7779</v>
      </c>
      <c r="D7803" s="195">
        <f t="shared" ca="1" si="609"/>
        <v>1.9430070135032265</v>
      </c>
      <c r="E7803" s="195">
        <f t="shared" ca="1" si="605"/>
        <v>377.20132183144631</v>
      </c>
      <c r="F7803" s="195">
        <f t="shared" ca="1" si="606"/>
        <v>339.42262546757576</v>
      </c>
      <c r="G7803" s="195">
        <f t="shared" ca="1" si="607"/>
        <v>127.20132183144631</v>
      </c>
      <c r="H7803" s="195">
        <f t="shared" ca="1" si="608"/>
        <v>89.422625467575756</v>
      </c>
      <c r="O7803" s="154"/>
      <c r="P7803" s="154"/>
    </row>
    <row r="7804" spans="3:16" hidden="1" outlineLevel="2">
      <c r="C7804" s="179">
        <v>7780</v>
      </c>
      <c r="D7804" s="195">
        <f t="shared" ca="1" si="609"/>
        <v>6.0953700647965209E-2</v>
      </c>
      <c r="E7804" s="195">
        <f t="shared" ca="1" si="605"/>
        <v>249.45097805540388</v>
      </c>
      <c r="F7804" s="195">
        <f t="shared" ca="1" si="606"/>
        <v>251.39029706137512</v>
      </c>
      <c r="G7804" s="195">
        <f t="shared" ca="1" si="607"/>
        <v>0</v>
      </c>
      <c r="H7804" s="195">
        <f t="shared" ca="1" si="608"/>
        <v>1.3902970613751222</v>
      </c>
      <c r="O7804" s="154"/>
      <c r="P7804" s="154"/>
    </row>
    <row r="7805" spans="3:16" hidden="1" outlineLevel="2">
      <c r="C7805" s="179">
        <v>7781</v>
      </c>
      <c r="D7805" s="195">
        <f t="shared" ca="1" si="609"/>
        <v>0.62682893016053076</v>
      </c>
      <c r="E7805" s="195">
        <f t="shared" ca="1" si="605"/>
        <v>282.47613833712359</v>
      </c>
      <c r="F7805" s="195">
        <f t="shared" ca="1" si="606"/>
        <v>275.13981226863172</v>
      </c>
      <c r="G7805" s="195">
        <f t="shared" ca="1" si="607"/>
        <v>32.476138337123587</v>
      </c>
      <c r="H7805" s="195">
        <f t="shared" ca="1" si="608"/>
        <v>25.139812268631715</v>
      </c>
      <c r="O7805" s="154"/>
      <c r="P7805" s="154"/>
    </row>
    <row r="7806" spans="3:16" hidden="1" outlineLevel="2">
      <c r="C7806" s="179">
        <v>7782</v>
      </c>
      <c r="D7806" s="195">
        <f t="shared" ca="1" si="609"/>
        <v>-1.1737158592898069</v>
      </c>
      <c r="E7806" s="195">
        <f t="shared" ca="1" si="605"/>
        <v>190.18288130080927</v>
      </c>
      <c r="F7806" s="195">
        <f t="shared" ca="1" si="606"/>
        <v>206.44683386106794</v>
      </c>
      <c r="G7806" s="195">
        <f t="shared" ca="1" si="607"/>
        <v>0</v>
      </c>
      <c r="H7806" s="195">
        <f t="shared" ca="1" si="608"/>
        <v>0</v>
      </c>
      <c r="O7806" s="154"/>
      <c r="P7806" s="154"/>
    </row>
    <row r="7807" spans="3:16" hidden="1" outlineLevel="2">
      <c r="C7807" s="179">
        <v>7783</v>
      </c>
      <c r="D7807" s="195">
        <f t="shared" ca="1" si="609"/>
        <v>-0.31050399515749844</v>
      </c>
      <c r="E7807" s="195">
        <f t="shared" ca="1" si="605"/>
        <v>229.90066668700061</v>
      </c>
      <c r="F7807" s="195">
        <f t="shared" ca="1" si="606"/>
        <v>236.92626428256864</v>
      </c>
      <c r="G7807" s="195">
        <f t="shared" ca="1" si="607"/>
        <v>0</v>
      </c>
      <c r="H7807" s="195">
        <f t="shared" ca="1" si="608"/>
        <v>0</v>
      </c>
      <c r="O7807" s="154"/>
      <c r="P7807" s="154"/>
    </row>
    <row r="7808" spans="3:16" hidden="1" outlineLevel="2">
      <c r="C7808" s="179">
        <v>7784</v>
      </c>
      <c r="D7808" s="195">
        <f t="shared" ca="1" si="609"/>
        <v>1.030549682565864</v>
      </c>
      <c r="E7808" s="195">
        <f t="shared" ca="1" si="605"/>
        <v>308.67775360518448</v>
      </c>
      <c r="F7808" s="195">
        <f t="shared" ca="1" si="606"/>
        <v>293.44315789405181</v>
      </c>
      <c r="G7808" s="195">
        <f t="shared" ca="1" si="607"/>
        <v>58.677753605184478</v>
      </c>
      <c r="H7808" s="195">
        <f t="shared" ca="1" si="608"/>
        <v>43.443157894051808</v>
      </c>
      <c r="O7808" s="154"/>
      <c r="P7808" s="154"/>
    </row>
    <row r="7809" spans="3:16" hidden="1" outlineLevel="2">
      <c r="C7809" s="179">
        <v>7785</v>
      </c>
      <c r="D7809" s="195">
        <f t="shared" ca="1" si="609"/>
        <v>0.93754616533741431</v>
      </c>
      <c r="E7809" s="195">
        <f t="shared" ca="1" si="605"/>
        <v>302.43413925487044</v>
      </c>
      <c r="F7809" s="195">
        <f t="shared" ca="1" si="606"/>
        <v>289.12159089732734</v>
      </c>
      <c r="G7809" s="195">
        <f t="shared" ca="1" si="607"/>
        <v>52.434139254870445</v>
      </c>
      <c r="H7809" s="195">
        <f t="shared" ca="1" si="608"/>
        <v>39.121590897327337</v>
      </c>
      <c r="O7809" s="154"/>
      <c r="P7809" s="154"/>
    </row>
    <row r="7810" spans="3:16" hidden="1" outlineLevel="2">
      <c r="C7810" s="179">
        <v>7786</v>
      </c>
      <c r="D7810" s="195">
        <f t="shared" ca="1" si="609"/>
        <v>-0.51239732753296929</v>
      </c>
      <c r="E7810" s="195">
        <f t="shared" ca="1" si="605"/>
        <v>219.92535626684116</v>
      </c>
      <c r="F7810" s="195">
        <f t="shared" ca="1" si="606"/>
        <v>229.41702726928162</v>
      </c>
      <c r="G7810" s="195">
        <f t="shared" ca="1" si="607"/>
        <v>0</v>
      </c>
      <c r="H7810" s="195">
        <f t="shared" ca="1" si="608"/>
        <v>0</v>
      </c>
      <c r="O7810" s="154"/>
      <c r="P7810" s="154"/>
    </row>
    <row r="7811" spans="3:16" hidden="1" outlineLevel="2">
      <c r="C7811" s="179">
        <v>7787</v>
      </c>
      <c r="D7811" s="195">
        <f t="shared" ca="1" si="609"/>
        <v>-1.4386063055966563</v>
      </c>
      <c r="E7811" s="195">
        <f t="shared" ca="1" si="605"/>
        <v>179.4300710187263</v>
      </c>
      <c r="F7811" s="195">
        <f t="shared" ca="1" si="606"/>
        <v>197.90469923478369</v>
      </c>
      <c r="G7811" s="195">
        <f t="shared" ca="1" si="607"/>
        <v>0</v>
      </c>
      <c r="H7811" s="195">
        <f t="shared" ca="1" si="608"/>
        <v>0</v>
      </c>
      <c r="O7811" s="154"/>
      <c r="P7811" s="154"/>
    </row>
    <row r="7812" spans="3:16" hidden="1" outlineLevel="2">
      <c r="C7812" s="179">
        <v>7788</v>
      </c>
      <c r="D7812" s="195">
        <f t="shared" ca="1" si="609"/>
        <v>0.16991221286549812</v>
      </c>
      <c r="E7812" s="195">
        <f t="shared" ca="1" si="605"/>
        <v>255.49486451746711</v>
      </c>
      <c r="F7812" s="195">
        <f t="shared" ca="1" si="606"/>
        <v>255.79813083393134</v>
      </c>
      <c r="G7812" s="195">
        <f t="shared" ca="1" si="607"/>
        <v>5.4948645174671071</v>
      </c>
      <c r="H7812" s="195">
        <f t="shared" ca="1" si="608"/>
        <v>5.7981308339313387</v>
      </c>
      <c r="O7812" s="154"/>
      <c r="P7812" s="154"/>
    </row>
    <row r="7813" spans="3:16" hidden="1" outlineLevel="2">
      <c r="C7813" s="179">
        <v>7789</v>
      </c>
      <c r="D7813" s="195">
        <f t="shared" ca="1" si="609"/>
        <v>-0.88337198825911689</v>
      </c>
      <c r="E7813" s="195">
        <f t="shared" ca="1" si="605"/>
        <v>202.71057970185041</v>
      </c>
      <c r="F7813" s="195">
        <f t="shared" ca="1" si="606"/>
        <v>216.23391387367812</v>
      </c>
      <c r="G7813" s="195">
        <f t="shared" ca="1" si="607"/>
        <v>0</v>
      </c>
      <c r="H7813" s="195">
        <f t="shared" ca="1" si="608"/>
        <v>0</v>
      </c>
      <c r="O7813" s="154"/>
      <c r="P7813" s="154"/>
    </row>
    <row r="7814" spans="3:16" hidden="1" outlineLevel="2">
      <c r="C7814" s="179">
        <v>7790</v>
      </c>
      <c r="D7814" s="195">
        <f t="shared" ca="1" si="609"/>
        <v>-0.46073599668383564</v>
      </c>
      <c r="E7814" s="195">
        <f t="shared" ca="1" si="605"/>
        <v>222.4359075098352</v>
      </c>
      <c r="F7814" s="195">
        <f t="shared" ca="1" si="606"/>
        <v>231.31555831189655</v>
      </c>
      <c r="G7814" s="195">
        <f t="shared" ca="1" si="607"/>
        <v>0</v>
      </c>
      <c r="H7814" s="195">
        <f t="shared" ca="1" si="608"/>
        <v>0</v>
      </c>
      <c r="O7814" s="154"/>
      <c r="P7814" s="154"/>
    </row>
    <row r="7815" spans="3:16" hidden="1" outlineLevel="2">
      <c r="C7815" s="179">
        <v>7791</v>
      </c>
      <c r="D7815" s="195">
        <f t="shared" ca="1" si="609"/>
        <v>-0.8710109361622359</v>
      </c>
      <c r="E7815" s="195">
        <f t="shared" ca="1" si="605"/>
        <v>203.26187312135335</v>
      </c>
      <c r="F7815" s="195">
        <f t="shared" ca="1" si="606"/>
        <v>216.66073229249957</v>
      </c>
      <c r="G7815" s="195">
        <f t="shared" ca="1" si="607"/>
        <v>0</v>
      </c>
      <c r="H7815" s="195">
        <f t="shared" ca="1" si="608"/>
        <v>0</v>
      </c>
      <c r="O7815" s="154"/>
      <c r="P7815" s="154"/>
    </row>
    <row r="7816" spans="3:16" hidden="1" outlineLevel="2">
      <c r="C7816" s="179">
        <v>7792</v>
      </c>
      <c r="D7816" s="195">
        <f t="shared" ca="1" si="609"/>
        <v>-0.88033022985075637</v>
      </c>
      <c r="E7816" s="195">
        <f t="shared" ca="1" si="605"/>
        <v>202.84610093163644</v>
      </c>
      <c r="F7816" s="195">
        <f t="shared" ca="1" si="606"/>
        <v>216.33886558817477</v>
      </c>
      <c r="G7816" s="195">
        <f t="shared" ca="1" si="607"/>
        <v>0</v>
      </c>
      <c r="H7816" s="195">
        <f t="shared" ca="1" si="608"/>
        <v>0</v>
      </c>
      <c r="O7816" s="154"/>
      <c r="P7816" s="154"/>
    </row>
    <row r="7817" spans="3:16" hidden="1" outlineLevel="2">
      <c r="C7817" s="179">
        <v>7793</v>
      </c>
      <c r="D7817" s="195">
        <f t="shared" ca="1" si="609"/>
        <v>2.1375140609874603</v>
      </c>
      <c r="E7817" s="195">
        <f t="shared" ca="1" si="605"/>
        <v>393.67090941519007</v>
      </c>
      <c r="F7817" s="195">
        <f t="shared" ca="1" si="606"/>
        <v>350.1197512228602</v>
      </c>
      <c r="G7817" s="195">
        <f t="shared" ca="1" si="607"/>
        <v>143.67090941519007</v>
      </c>
      <c r="H7817" s="195">
        <f t="shared" ca="1" si="608"/>
        <v>100.1197512228602</v>
      </c>
      <c r="O7817" s="154"/>
      <c r="P7817" s="154"/>
    </row>
    <row r="7818" spans="3:16" hidden="1" outlineLevel="2">
      <c r="C7818" s="179">
        <v>7794</v>
      </c>
      <c r="D7818" s="195">
        <f t="shared" ca="1" si="609"/>
        <v>-1.2359480441071478</v>
      </c>
      <c r="E7818" s="195">
        <f t="shared" ca="1" si="605"/>
        <v>187.60013478349165</v>
      </c>
      <c r="F7818" s="195">
        <f t="shared" ca="1" si="606"/>
        <v>204.40742212950133</v>
      </c>
      <c r="G7818" s="195">
        <f t="shared" ca="1" si="607"/>
        <v>0</v>
      </c>
      <c r="H7818" s="195">
        <f t="shared" ca="1" si="608"/>
        <v>0</v>
      </c>
      <c r="O7818" s="154"/>
      <c r="P7818" s="154"/>
    </row>
    <row r="7819" spans="3:16" hidden="1" outlineLevel="2">
      <c r="C7819" s="179">
        <v>7795</v>
      </c>
      <c r="D7819" s="195">
        <f t="shared" ca="1" si="609"/>
        <v>-0.25312399843354044</v>
      </c>
      <c r="E7819" s="195">
        <f t="shared" ca="1" si="605"/>
        <v>232.81743767784906</v>
      </c>
      <c r="F7819" s="195">
        <f t="shared" ca="1" si="606"/>
        <v>239.10497002427311</v>
      </c>
      <c r="G7819" s="195">
        <f t="shared" ca="1" si="607"/>
        <v>0</v>
      </c>
      <c r="H7819" s="195">
        <f t="shared" ca="1" si="608"/>
        <v>0</v>
      </c>
      <c r="O7819" s="154"/>
      <c r="P7819" s="154"/>
    </row>
    <row r="7820" spans="3:16" hidden="1" outlineLevel="2">
      <c r="C7820" s="179">
        <v>7796</v>
      </c>
      <c r="D7820" s="195">
        <f t="shared" ca="1" si="609"/>
        <v>0.27483000147270942</v>
      </c>
      <c r="E7820" s="195">
        <f t="shared" ca="1" si="605"/>
        <v>261.4529630974846</v>
      </c>
      <c r="F7820" s="195">
        <f t="shared" ca="1" si="606"/>
        <v>260.11552454741616</v>
      </c>
      <c r="G7820" s="195">
        <f t="shared" ca="1" si="607"/>
        <v>11.452963097484599</v>
      </c>
      <c r="H7820" s="195">
        <f t="shared" ca="1" si="608"/>
        <v>10.115524547416157</v>
      </c>
      <c r="O7820" s="154"/>
      <c r="P7820" s="154"/>
    </row>
    <row r="7821" spans="3:16" hidden="1" outlineLevel="2">
      <c r="C7821" s="179">
        <v>7797</v>
      </c>
      <c r="D7821" s="195">
        <f t="shared" ca="1" si="609"/>
        <v>-1.2463519278282009</v>
      </c>
      <c r="E7821" s="195">
        <f t="shared" ca="1" si="605"/>
        <v>187.17179005855607</v>
      </c>
      <c r="F7821" s="195">
        <f t="shared" ca="1" si="606"/>
        <v>204.06844731040582</v>
      </c>
      <c r="G7821" s="195">
        <f t="shared" ca="1" si="607"/>
        <v>0</v>
      </c>
      <c r="H7821" s="195">
        <f t="shared" ca="1" si="608"/>
        <v>0</v>
      </c>
      <c r="O7821" s="154"/>
      <c r="P7821" s="154"/>
    </row>
    <row r="7822" spans="3:16" hidden="1" outlineLevel="2">
      <c r="C7822" s="179">
        <v>7798</v>
      </c>
      <c r="D7822" s="195">
        <f t="shared" ca="1" si="609"/>
        <v>0.37613913597943227</v>
      </c>
      <c r="E7822" s="195">
        <f t="shared" ca="1" si="605"/>
        <v>267.33795315037906</v>
      </c>
      <c r="F7822" s="195">
        <f t="shared" ca="1" si="606"/>
        <v>264.35356100297037</v>
      </c>
      <c r="G7822" s="195">
        <f t="shared" ca="1" si="607"/>
        <v>17.337953150379064</v>
      </c>
      <c r="H7822" s="195">
        <f t="shared" ca="1" si="608"/>
        <v>14.353561002970366</v>
      </c>
      <c r="O7822" s="154"/>
      <c r="P7822" s="154"/>
    </row>
    <row r="7823" spans="3:16" hidden="1" outlineLevel="2">
      <c r="C7823" s="179">
        <v>7799</v>
      </c>
      <c r="D7823" s="195">
        <f t="shared" ca="1" si="609"/>
        <v>-0.47680245679512978</v>
      </c>
      <c r="E7823" s="195">
        <f t="shared" ca="1" si="605"/>
        <v>221.6520811778413</v>
      </c>
      <c r="F7823" s="195">
        <f t="shared" ca="1" si="606"/>
        <v>230.72344579309564</v>
      </c>
      <c r="G7823" s="195">
        <f t="shared" ca="1" si="607"/>
        <v>0</v>
      </c>
      <c r="H7823" s="195">
        <f t="shared" ca="1" si="608"/>
        <v>0</v>
      </c>
      <c r="O7823" s="154"/>
      <c r="P7823" s="154"/>
    </row>
    <row r="7824" spans="3:16" hidden="1" outlineLevel="2">
      <c r="C7824" s="179">
        <v>7800</v>
      </c>
      <c r="D7824" s="195">
        <f t="shared" ca="1" si="609"/>
        <v>0.26393524188541795</v>
      </c>
      <c r="E7824" s="195">
        <f t="shared" ca="1" si="605"/>
        <v>260.82785864016836</v>
      </c>
      <c r="F7824" s="195">
        <f t="shared" ca="1" si="606"/>
        <v>259.66383274221562</v>
      </c>
      <c r="G7824" s="195">
        <f t="shared" ca="1" si="607"/>
        <v>10.827858640168358</v>
      </c>
      <c r="H7824" s="195">
        <f t="shared" ca="1" si="608"/>
        <v>9.6638327422156181</v>
      </c>
      <c r="O7824" s="154"/>
      <c r="P7824" s="154"/>
    </row>
    <row r="7825" spans="3:16" hidden="1" outlineLevel="2">
      <c r="C7825" s="179">
        <v>7801</v>
      </c>
      <c r="D7825" s="195">
        <f t="shared" ca="1" si="609"/>
        <v>-3.2754617703696263</v>
      </c>
      <c r="E7825" s="195">
        <f t="shared" ca="1" si="605"/>
        <v>119.84504203230233</v>
      </c>
      <c r="F7825" s="195">
        <f t="shared" ca="1" si="606"/>
        <v>147.63700393569107</v>
      </c>
      <c r="G7825" s="195">
        <f t="shared" ca="1" si="607"/>
        <v>0</v>
      </c>
      <c r="H7825" s="195">
        <f t="shared" ca="1" si="608"/>
        <v>0</v>
      </c>
      <c r="O7825" s="154"/>
      <c r="P7825" s="154"/>
    </row>
    <row r="7826" spans="3:16" hidden="1" outlineLevel="2">
      <c r="C7826" s="179">
        <v>7802</v>
      </c>
      <c r="D7826" s="195">
        <f t="shared" ca="1" si="609"/>
        <v>-0.84980167609743851</v>
      </c>
      <c r="E7826" s="195">
        <f t="shared" ca="1" si="605"/>
        <v>204.21128532596217</v>
      </c>
      <c r="F7826" s="195">
        <f t="shared" ca="1" si="606"/>
        <v>217.39503694166964</v>
      </c>
      <c r="G7826" s="195">
        <f t="shared" ca="1" si="607"/>
        <v>0</v>
      </c>
      <c r="H7826" s="195">
        <f t="shared" ca="1" si="608"/>
        <v>0</v>
      </c>
      <c r="O7826" s="154"/>
      <c r="P7826" s="154"/>
    </row>
    <row r="7827" spans="3:16" hidden="1" outlineLevel="2">
      <c r="C7827" s="179">
        <v>7803</v>
      </c>
      <c r="D7827" s="195">
        <f t="shared" ca="1" si="609"/>
        <v>0.29727592363220023</v>
      </c>
      <c r="E7827" s="195">
        <f t="shared" ca="1" si="605"/>
        <v>262.74556097710922</v>
      </c>
      <c r="F7827" s="195">
        <f t="shared" ca="1" si="606"/>
        <v>261.04860081492933</v>
      </c>
      <c r="G7827" s="195">
        <f t="shared" ca="1" si="607"/>
        <v>12.745560977109221</v>
      </c>
      <c r="H7827" s="195">
        <f t="shared" ca="1" si="608"/>
        <v>11.04860081492933</v>
      </c>
      <c r="O7827" s="154"/>
      <c r="P7827" s="154"/>
    </row>
    <row r="7828" spans="3:16" hidden="1" outlineLevel="2">
      <c r="C7828" s="179">
        <v>7804</v>
      </c>
      <c r="D7828" s="195">
        <f t="shared" ca="1" si="609"/>
        <v>-0.12620285832668288</v>
      </c>
      <c r="E7828" s="195">
        <f t="shared" ca="1" si="605"/>
        <v>239.40129031213255</v>
      </c>
      <c r="F7828" s="195">
        <f t="shared" ca="1" si="606"/>
        <v>243.99557172372727</v>
      </c>
      <c r="G7828" s="195">
        <f t="shared" ca="1" si="607"/>
        <v>0</v>
      </c>
      <c r="H7828" s="195">
        <f t="shared" ca="1" si="608"/>
        <v>0</v>
      </c>
      <c r="O7828" s="154"/>
      <c r="P7828" s="154"/>
    </row>
    <row r="7829" spans="3:16" hidden="1" outlineLevel="2">
      <c r="C7829" s="179">
        <v>7805</v>
      </c>
      <c r="D7829" s="195">
        <f t="shared" ca="1" si="609"/>
        <v>-1.2344955556502502</v>
      </c>
      <c r="E7829" s="195">
        <f t="shared" ca="1" si="605"/>
        <v>187.66001401328697</v>
      </c>
      <c r="F7829" s="195">
        <f t="shared" ca="1" si="606"/>
        <v>204.45479124821759</v>
      </c>
      <c r="G7829" s="195">
        <f t="shared" ca="1" si="607"/>
        <v>0</v>
      </c>
      <c r="H7829" s="195">
        <f t="shared" ca="1" si="608"/>
        <v>0</v>
      </c>
      <c r="O7829" s="154"/>
      <c r="P7829" s="154"/>
    </row>
    <row r="7830" spans="3:16" hidden="1" outlineLevel="2">
      <c r="C7830" s="179">
        <v>7806</v>
      </c>
      <c r="D7830" s="195">
        <f t="shared" ca="1" si="609"/>
        <v>-1.0987983039610489</v>
      </c>
      <c r="E7830" s="195">
        <f t="shared" ca="1" si="605"/>
        <v>193.33930545011614</v>
      </c>
      <c r="F7830" s="195">
        <f t="shared" ca="1" si="606"/>
        <v>208.92896808358046</v>
      </c>
      <c r="G7830" s="195">
        <f t="shared" ca="1" si="607"/>
        <v>0</v>
      </c>
      <c r="H7830" s="195">
        <f t="shared" ca="1" si="608"/>
        <v>0</v>
      </c>
      <c r="O7830" s="154"/>
      <c r="P7830" s="154"/>
    </row>
    <row r="7831" spans="3:16" hidden="1" outlineLevel="2">
      <c r="C7831" s="179">
        <v>7807</v>
      </c>
      <c r="D7831" s="195">
        <f t="shared" ca="1" si="609"/>
        <v>-0.53383077455062811</v>
      </c>
      <c r="E7831" s="195">
        <f t="shared" ca="1" si="605"/>
        <v>218.89210441533626</v>
      </c>
      <c r="F7831" s="195">
        <f t="shared" ca="1" si="606"/>
        <v>228.63393841350529</v>
      </c>
      <c r="G7831" s="195">
        <f t="shared" ca="1" si="607"/>
        <v>0</v>
      </c>
      <c r="H7831" s="195">
        <f t="shared" ca="1" si="608"/>
        <v>0</v>
      </c>
      <c r="O7831" s="154"/>
      <c r="P7831" s="154"/>
    </row>
    <row r="7832" spans="3:16" hidden="1" outlineLevel="2">
      <c r="C7832" s="179">
        <v>7808</v>
      </c>
      <c r="D7832" s="195">
        <f t="shared" ca="1" si="609"/>
        <v>0.11171002088132012</v>
      </c>
      <c r="E7832" s="195">
        <f t="shared" ca="1" si="605"/>
        <v>252.24841480859541</v>
      </c>
      <c r="F7832" s="195">
        <f t="shared" ca="1" si="606"/>
        <v>253.4340750222153</v>
      </c>
      <c r="G7832" s="195">
        <f t="shared" ca="1" si="607"/>
        <v>2.2484148085954132</v>
      </c>
      <c r="H7832" s="195">
        <f t="shared" ca="1" si="608"/>
        <v>3.4340750222152963</v>
      </c>
      <c r="O7832" s="154"/>
      <c r="P7832" s="154"/>
    </row>
    <row r="7833" spans="3:16" hidden="1" outlineLevel="2">
      <c r="C7833" s="179">
        <v>7809</v>
      </c>
      <c r="D7833" s="195">
        <f t="shared" ca="1" si="609"/>
        <v>-2.1435094331261353</v>
      </c>
      <c r="E7833" s="195">
        <f t="shared" ref="E7833:E7896" ca="1" si="610">$H$9 * EXP(($H$17 - $H$18 - ($H$11^2)/2)*$H$14 + $H$11*SQRT($H$14)*D7833)</f>
        <v>153.68534214587376</v>
      </c>
      <c r="F7833" s="195">
        <f t="shared" ref="F7833:F7896" ca="1" si="611">$H$9 * EXP(($H$17 - $H$18 - ($H$12^2)/2)*$H$14 + $H$12*SQRT($H$14)*D7833)</f>
        <v>176.85569965870775</v>
      </c>
      <c r="G7833" s="195">
        <f t="shared" ref="G7833:G7896" ca="1" si="612">MAX(E7833-$H$16, 0)</f>
        <v>0</v>
      </c>
      <c r="H7833" s="195">
        <f t="shared" ref="H7833:H7896" ca="1" si="613">MAX(F7833-$H$16, 0)</f>
        <v>0</v>
      </c>
      <c r="O7833" s="154"/>
      <c r="P7833" s="154"/>
    </row>
    <row r="7834" spans="3:16" hidden="1" outlineLevel="2">
      <c r="C7834" s="179">
        <v>7810</v>
      </c>
      <c r="D7834" s="195">
        <f t="shared" ref="D7834:D7897" ca="1" si="614">_xlfn.NORM.S.INV(RAND())</f>
        <v>-0.37149724365968201</v>
      </c>
      <c r="E7834" s="195">
        <f t="shared" ca="1" si="610"/>
        <v>226.84028012811643</v>
      </c>
      <c r="F7834" s="195">
        <f t="shared" ca="1" si="611"/>
        <v>234.63212671296819</v>
      </c>
      <c r="G7834" s="195">
        <f t="shared" ca="1" si="612"/>
        <v>0</v>
      </c>
      <c r="H7834" s="195">
        <f t="shared" ca="1" si="613"/>
        <v>0</v>
      </c>
      <c r="O7834" s="154"/>
      <c r="P7834" s="154"/>
    </row>
    <row r="7835" spans="3:16" hidden="1" outlineLevel="2">
      <c r="C7835" s="179">
        <v>7811</v>
      </c>
      <c r="D7835" s="195">
        <f t="shared" ca="1" si="614"/>
        <v>1.6405712704379241</v>
      </c>
      <c r="E7835" s="195">
        <f t="shared" ca="1" si="610"/>
        <v>352.95097895804571</v>
      </c>
      <c r="F7835" s="195">
        <f t="shared" ca="1" si="611"/>
        <v>323.4353301072187</v>
      </c>
      <c r="G7835" s="195">
        <f t="shared" ca="1" si="612"/>
        <v>102.95097895804571</v>
      </c>
      <c r="H7835" s="195">
        <f t="shared" ca="1" si="613"/>
        <v>73.435330107218704</v>
      </c>
      <c r="O7835" s="154"/>
      <c r="P7835" s="154"/>
    </row>
    <row r="7836" spans="3:16" hidden="1" outlineLevel="2">
      <c r="C7836" s="179">
        <v>7812</v>
      </c>
      <c r="D7836" s="195">
        <f t="shared" ca="1" si="614"/>
        <v>0.26080694649776592</v>
      </c>
      <c r="E7836" s="195">
        <f t="shared" ca="1" si="610"/>
        <v>260.64864397113837</v>
      </c>
      <c r="F7836" s="195">
        <f t="shared" ca="1" si="611"/>
        <v>259.53428003510805</v>
      </c>
      <c r="G7836" s="195">
        <f t="shared" ca="1" si="612"/>
        <v>10.64864397113837</v>
      </c>
      <c r="H7836" s="195">
        <f t="shared" ca="1" si="613"/>
        <v>9.5342800351080541</v>
      </c>
      <c r="O7836" s="154"/>
      <c r="P7836" s="154"/>
    </row>
    <row r="7837" spans="3:16" hidden="1" outlineLevel="2">
      <c r="C7837" s="179">
        <v>7813</v>
      </c>
      <c r="D7837" s="195">
        <f t="shared" ca="1" si="614"/>
        <v>-0.14881816389645325</v>
      </c>
      <c r="E7837" s="195">
        <f t="shared" ca="1" si="610"/>
        <v>238.21467083799556</v>
      </c>
      <c r="F7837" s="195">
        <f t="shared" ca="1" si="611"/>
        <v>243.11687934092905</v>
      </c>
      <c r="G7837" s="195">
        <f t="shared" ca="1" si="612"/>
        <v>0</v>
      </c>
      <c r="H7837" s="195">
        <f t="shared" ca="1" si="613"/>
        <v>0</v>
      </c>
      <c r="O7837" s="154"/>
      <c r="P7837" s="154"/>
    </row>
    <row r="7838" spans="3:16" hidden="1" outlineLevel="2">
      <c r="C7838" s="179">
        <v>7814</v>
      </c>
      <c r="D7838" s="195">
        <f t="shared" ca="1" si="614"/>
        <v>2.3072323547123066</v>
      </c>
      <c r="E7838" s="195">
        <f t="shared" ca="1" si="610"/>
        <v>408.62794690965313</v>
      </c>
      <c r="F7838" s="195">
        <f t="shared" ca="1" si="611"/>
        <v>359.72864462368443</v>
      </c>
      <c r="G7838" s="195">
        <f t="shared" ca="1" si="612"/>
        <v>158.62794690965313</v>
      </c>
      <c r="H7838" s="195">
        <f t="shared" ca="1" si="613"/>
        <v>109.72864462368443</v>
      </c>
      <c r="O7838" s="154"/>
      <c r="P7838" s="154"/>
    </row>
    <row r="7839" spans="3:16" hidden="1" outlineLevel="2">
      <c r="C7839" s="179">
        <v>7815</v>
      </c>
      <c r="D7839" s="195">
        <f t="shared" ca="1" si="614"/>
        <v>-0.14717132482235129</v>
      </c>
      <c r="E7839" s="195">
        <f t="shared" ca="1" si="610"/>
        <v>238.30088116857772</v>
      </c>
      <c r="F7839" s="195">
        <f t="shared" ca="1" si="611"/>
        <v>243.18075846644271</v>
      </c>
      <c r="G7839" s="195">
        <f t="shared" ca="1" si="612"/>
        <v>0</v>
      </c>
      <c r="H7839" s="195">
        <f t="shared" ca="1" si="613"/>
        <v>0</v>
      </c>
      <c r="O7839" s="154"/>
      <c r="P7839" s="154"/>
    </row>
    <row r="7840" spans="3:16" hidden="1" outlineLevel="2">
      <c r="C7840" s="179">
        <v>7816</v>
      </c>
      <c r="D7840" s="195">
        <f t="shared" ca="1" si="614"/>
        <v>-2.108171344276708</v>
      </c>
      <c r="E7840" s="195">
        <f t="shared" ca="1" si="610"/>
        <v>154.88325070972141</v>
      </c>
      <c r="F7840" s="195">
        <f t="shared" ca="1" si="611"/>
        <v>177.85552117140506</v>
      </c>
      <c r="G7840" s="195">
        <f t="shared" ca="1" si="612"/>
        <v>0</v>
      </c>
      <c r="H7840" s="195">
        <f t="shared" ca="1" si="613"/>
        <v>0</v>
      </c>
      <c r="O7840" s="154"/>
      <c r="P7840" s="154"/>
    </row>
    <row r="7841" spans="3:16" hidden="1" outlineLevel="2">
      <c r="C7841" s="179">
        <v>7817</v>
      </c>
      <c r="D7841" s="195">
        <f t="shared" ca="1" si="614"/>
        <v>-0.40364533883494502</v>
      </c>
      <c r="E7841" s="195">
        <f t="shared" ca="1" si="610"/>
        <v>225.24365270156747</v>
      </c>
      <c r="F7841" s="195">
        <f t="shared" ca="1" si="611"/>
        <v>233.43189473117553</v>
      </c>
      <c r="G7841" s="195">
        <f t="shared" ca="1" si="612"/>
        <v>0</v>
      </c>
      <c r="H7841" s="195">
        <f t="shared" ca="1" si="613"/>
        <v>0</v>
      </c>
      <c r="O7841" s="154"/>
      <c r="P7841" s="154"/>
    </row>
    <row r="7842" spans="3:16" hidden="1" outlineLevel="2">
      <c r="C7842" s="179">
        <v>7818</v>
      </c>
      <c r="D7842" s="195">
        <f t="shared" ca="1" si="614"/>
        <v>1.4301052566896622</v>
      </c>
      <c r="E7842" s="195">
        <f t="shared" ca="1" si="610"/>
        <v>337.00120038181836</v>
      </c>
      <c r="F7842" s="195">
        <f t="shared" ca="1" si="611"/>
        <v>312.75622836071881</v>
      </c>
      <c r="G7842" s="195">
        <f t="shared" ca="1" si="612"/>
        <v>87.001200381818364</v>
      </c>
      <c r="H7842" s="195">
        <f t="shared" ca="1" si="613"/>
        <v>62.756228360718808</v>
      </c>
      <c r="O7842" s="154"/>
      <c r="P7842" s="154"/>
    </row>
    <row r="7843" spans="3:16" hidden="1" outlineLevel="2">
      <c r="C7843" s="179">
        <v>7819</v>
      </c>
      <c r="D7843" s="195">
        <f t="shared" ca="1" si="614"/>
        <v>0.3418835892730625</v>
      </c>
      <c r="E7843" s="195">
        <f t="shared" ca="1" si="610"/>
        <v>265.33339222281421</v>
      </c>
      <c r="F7843" s="195">
        <f t="shared" ca="1" si="611"/>
        <v>262.91288739320913</v>
      </c>
      <c r="G7843" s="195">
        <f t="shared" ca="1" si="612"/>
        <v>15.333392222814211</v>
      </c>
      <c r="H7843" s="195">
        <f t="shared" ca="1" si="613"/>
        <v>12.912887393209132</v>
      </c>
      <c r="O7843" s="154"/>
      <c r="P7843" s="154"/>
    </row>
    <row r="7844" spans="3:16" hidden="1" outlineLevel="2">
      <c r="C7844" s="179">
        <v>7820</v>
      </c>
      <c r="D7844" s="195">
        <f t="shared" ca="1" si="614"/>
        <v>1.3424217263119995</v>
      </c>
      <c r="E7844" s="195">
        <f t="shared" ca="1" si="610"/>
        <v>330.5708620852277</v>
      </c>
      <c r="F7844" s="195">
        <f t="shared" ca="1" si="611"/>
        <v>308.41186911692313</v>
      </c>
      <c r="G7844" s="195">
        <f t="shared" ca="1" si="612"/>
        <v>80.570862085227702</v>
      </c>
      <c r="H7844" s="195">
        <f t="shared" ca="1" si="613"/>
        <v>58.411869116923128</v>
      </c>
      <c r="O7844" s="154"/>
      <c r="P7844" s="154"/>
    </row>
    <row r="7845" spans="3:16" hidden="1" outlineLevel="2">
      <c r="C7845" s="179">
        <v>7821</v>
      </c>
      <c r="D7845" s="195">
        <f t="shared" ca="1" si="614"/>
        <v>-0.35141635117497172</v>
      </c>
      <c r="E7845" s="195">
        <f t="shared" ca="1" si="610"/>
        <v>227.84333035245874</v>
      </c>
      <c r="F7845" s="195">
        <f t="shared" ca="1" si="611"/>
        <v>235.38496540693487</v>
      </c>
      <c r="G7845" s="195">
        <f t="shared" ca="1" si="612"/>
        <v>0</v>
      </c>
      <c r="H7845" s="195">
        <f t="shared" ca="1" si="613"/>
        <v>0</v>
      </c>
      <c r="O7845" s="154"/>
      <c r="P7845" s="154"/>
    </row>
    <row r="7846" spans="3:16" hidden="1" outlineLevel="2">
      <c r="C7846" s="179">
        <v>7822</v>
      </c>
      <c r="D7846" s="195">
        <f t="shared" ca="1" si="614"/>
        <v>0.61191682633098632</v>
      </c>
      <c r="E7846" s="195">
        <f t="shared" ca="1" si="610"/>
        <v>281.55214150313475</v>
      </c>
      <c r="F7846" s="195">
        <f t="shared" ca="1" si="611"/>
        <v>274.4860625336965</v>
      </c>
      <c r="G7846" s="195">
        <f t="shared" ca="1" si="612"/>
        <v>31.552141503134749</v>
      </c>
      <c r="H7846" s="195">
        <f t="shared" ca="1" si="613"/>
        <v>24.486062533696497</v>
      </c>
      <c r="O7846" s="154"/>
      <c r="P7846" s="154"/>
    </row>
    <row r="7847" spans="3:16" hidden="1" outlineLevel="2">
      <c r="C7847" s="179">
        <v>7823</v>
      </c>
      <c r="D7847" s="195">
        <f t="shared" ca="1" si="614"/>
        <v>1.2497087134691778</v>
      </c>
      <c r="E7847" s="195">
        <f t="shared" ca="1" si="610"/>
        <v>323.90509025403838</v>
      </c>
      <c r="F7847" s="195">
        <f t="shared" ca="1" si="611"/>
        <v>303.88393910239256</v>
      </c>
      <c r="G7847" s="195">
        <f t="shared" ca="1" si="612"/>
        <v>73.905090254038385</v>
      </c>
      <c r="H7847" s="195">
        <f t="shared" ca="1" si="613"/>
        <v>53.88393910239256</v>
      </c>
      <c r="O7847" s="154"/>
      <c r="P7847" s="154"/>
    </row>
    <row r="7848" spans="3:16" hidden="1" outlineLevel="2">
      <c r="C7848" s="179">
        <v>7824</v>
      </c>
      <c r="D7848" s="195">
        <f t="shared" ca="1" si="614"/>
        <v>1.049084534296193</v>
      </c>
      <c r="E7848" s="195">
        <f t="shared" ca="1" si="610"/>
        <v>309.93737528274994</v>
      </c>
      <c r="F7848" s="195">
        <f t="shared" ca="1" si="611"/>
        <v>294.31210024523836</v>
      </c>
      <c r="G7848" s="195">
        <f t="shared" ca="1" si="612"/>
        <v>59.93737528274994</v>
      </c>
      <c r="H7848" s="195">
        <f t="shared" ca="1" si="613"/>
        <v>44.312100245238355</v>
      </c>
      <c r="O7848" s="154"/>
      <c r="P7848" s="154"/>
    </row>
    <row r="7849" spans="3:16" hidden="1" outlineLevel="2">
      <c r="C7849" s="179">
        <v>7825</v>
      </c>
      <c r="D7849" s="195">
        <f t="shared" ca="1" si="614"/>
        <v>-1.1504521408574111</v>
      </c>
      <c r="E7849" s="195">
        <f t="shared" ca="1" si="610"/>
        <v>191.15747146566741</v>
      </c>
      <c r="F7849" s="195">
        <f t="shared" ca="1" si="611"/>
        <v>207.21442353534084</v>
      </c>
      <c r="G7849" s="195">
        <f t="shared" ca="1" si="612"/>
        <v>0</v>
      </c>
      <c r="H7849" s="195">
        <f t="shared" ca="1" si="613"/>
        <v>0</v>
      </c>
      <c r="O7849" s="154"/>
      <c r="P7849" s="154"/>
    </row>
    <row r="7850" spans="3:16" hidden="1" outlineLevel="2">
      <c r="C7850" s="179">
        <v>7826</v>
      </c>
      <c r="D7850" s="195">
        <f t="shared" ca="1" si="614"/>
        <v>-5.1129248350908728E-2</v>
      </c>
      <c r="E7850" s="195">
        <f t="shared" ca="1" si="610"/>
        <v>243.38292663770628</v>
      </c>
      <c r="F7850" s="195">
        <f t="shared" ca="1" si="611"/>
        <v>246.93530615654529</v>
      </c>
      <c r="G7850" s="195">
        <f t="shared" ca="1" si="612"/>
        <v>0</v>
      </c>
      <c r="H7850" s="195">
        <f t="shared" ca="1" si="613"/>
        <v>0</v>
      </c>
      <c r="O7850" s="154"/>
      <c r="P7850" s="154"/>
    </row>
    <row r="7851" spans="3:16" hidden="1" outlineLevel="2">
      <c r="C7851" s="179">
        <v>7827</v>
      </c>
      <c r="D7851" s="195">
        <f t="shared" ca="1" si="614"/>
        <v>-4.5326658805655645E-2</v>
      </c>
      <c r="E7851" s="195">
        <f t="shared" ca="1" si="610"/>
        <v>243.69341827238659</v>
      </c>
      <c r="F7851" s="195">
        <f t="shared" ca="1" si="611"/>
        <v>247.16399327387725</v>
      </c>
      <c r="G7851" s="195">
        <f t="shared" ca="1" si="612"/>
        <v>0</v>
      </c>
      <c r="H7851" s="195">
        <f t="shared" ca="1" si="613"/>
        <v>0</v>
      </c>
      <c r="O7851" s="154"/>
      <c r="P7851" s="154"/>
    </row>
    <row r="7852" spans="3:16" hidden="1" outlineLevel="2">
      <c r="C7852" s="179">
        <v>7828</v>
      </c>
      <c r="D7852" s="195">
        <f t="shared" ca="1" si="614"/>
        <v>0.72870043311331367</v>
      </c>
      <c r="E7852" s="195">
        <f t="shared" ca="1" si="610"/>
        <v>288.87002555705908</v>
      </c>
      <c r="F7852" s="195">
        <f t="shared" ca="1" si="611"/>
        <v>279.64772493511873</v>
      </c>
      <c r="G7852" s="195">
        <f t="shared" ca="1" si="612"/>
        <v>38.87002555705908</v>
      </c>
      <c r="H7852" s="195">
        <f t="shared" ca="1" si="613"/>
        <v>29.647724935118731</v>
      </c>
      <c r="O7852" s="154"/>
      <c r="P7852" s="154"/>
    </row>
    <row r="7853" spans="3:16" hidden="1" outlineLevel="2">
      <c r="C7853" s="179">
        <v>7829</v>
      </c>
      <c r="D7853" s="195">
        <f t="shared" ca="1" si="614"/>
        <v>-1.0586074698757937</v>
      </c>
      <c r="E7853" s="195">
        <f t="shared" ca="1" si="610"/>
        <v>195.05415958215337</v>
      </c>
      <c r="F7853" s="195">
        <f t="shared" ca="1" si="611"/>
        <v>210.27282895525073</v>
      </c>
      <c r="G7853" s="195">
        <f t="shared" ca="1" si="612"/>
        <v>0</v>
      </c>
      <c r="H7853" s="195">
        <f t="shared" ca="1" si="613"/>
        <v>0</v>
      </c>
      <c r="O7853" s="154"/>
      <c r="P7853" s="154"/>
    </row>
    <row r="7854" spans="3:16" hidden="1" outlineLevel="2">
      <c r="C7854" s="179">
        <v>7830</v>
      </c>
      <c r="D7854" s="195">
        <f t="shared" ca="1" si="614"/>
        <v>0.65325541688702549</v>
      </c>
      <c r="E7854" s="195">
        <f t="shared" ca="1" si="610"/>
        <v>284.12105424597041</v>
      </c>
      <c r="F7854" s="195">
        <f t="shared" ca="1" si="611"/>
        <v>276.30218192521323</v>
      </c>
      <c r="G7854" s="195">
        <f t="shared" ca="1" si="612"/>
        <v>34.121054245970413</v>
      </c>
      <c r="H7854" s="195">
        <f t="shared" ca="1" si="613"/>
        <v>26.302181925213233</v>
      </c>
      <c r="O7854" s="154"/>
      <c r="P7854" s="154"/>
    </row>
    <row r="7855" spans="3:16" hidden="1" outlineLevel="2">
      <c r="C7855" s="179">
        <v>7831</v>
      </c>
      <c r="D7855" s="195">
        <f t="shared" ca="1" si="614"/>
        <v>0.25669255767558563</v>
      </c>
      <c r="E7855" s="195">
        <f t="shared" ca="1" si="610"/>
        <v>260.4131251685497</v>
      </c>
      <c r="F7855" s="195">
        <f t="shared" ca="1" si="611"/>
        <v>259.36398845346287</v>
      </c>
      <c r="G7855" s="195">
        <f t="shared" ca="1" si="612"/>
        <v>10.413125168549698</v>
      </c>
      <c r="H7855" s="195">
        <f t="shared" ca="1" si="613"/>
        <v>9.3639884534628663</v>
      </c>
      <c r="O7855" s="154"/>
      <c r="P7855" s="154"/>
    </row>
    <row r="7856" spans="3:16" hidden="1" outlineLevel="2">
      <c r="C7856" s="179">
        <v>7832</v>
      </c>
      <c r="D7856" s="195">
        <f t="shared" ca="1" si="614"/>
        <v>0.29123029887503876</v>
      </c>
      <c r="E7856" s="195">
        <f t="shared" ca="1" si="610"/>
        <v>262.39678285492965</v>
      </c>
      <c r="F7856" s="195">
        <f t="shared" ca="1" si="611"/>
        <v>260.79695553690931</v>
      </c>
      <c r="G7856" s="195">
        <f t="shared" ca="1" si="612"/>
        <v>12.396782854929654</v>
      </c>
      <c r="H7856" s="195">
        <f t="shared" ca="1" si="613"/>
        <v>10.796955536909309</v>
      </c>
      <c r="O7856" s="154"/>
      <c r="P7856" s="154"/>
    </row>
    <row r="7857" spans="3:16" hidden="1" outlineLevel="2">
      <c r="C7857" s="179">
        <v>7833</v>
      </c>
      <c r="D7857" s="195">
        <f t="shared" ca="1" si="614"/>
        <v>0.37942070320065635</v>
      </c>
      <c r="E7857" s="195">
        <f t="shared" ca="1" si="610"/>
        <v>267.53077647538259</v>
      </c>
      <c r="F7857" s="195">
        <f t="shared" ca="1" si="611"/>
        <v>264.49198640358412</v>
      </c>
      <c r="G7857" s="195">
        <f t="shared" ca="1" si="612"/>
        <v>17.530776475382595</v>
      </c>
      <c r="H7857" s="195">
        <f t="shared" ca="1" si="613"/>
        <v>14.491986403584121</v>
      </c>
      <c r="O7857" s="154"/>
      <c r="P7857" s="154"/>
    </row>
    <row r="7858" spans="3:16" hidden="1" outlineLevel="2">
      <c r="C7858" s="179">
        <v>7834</v>
      </c>
      <c r="D7858" s="195">
        <f t="shared" ca="1" si="614"/>
        <v>0.51320944793986523</v>
      </c>
      <c r="E7858" s="195">
        <f t="shared" ca="1" si="610"/>
        <v>275.51170061478626</v>
      </c>
      <c r="F7858" s="195">
        <f t="shared" ca="1" si="611"/>
        <v>270.19770762784822</v>
      </c>
      <c r="G7858" s="195">
        <f t="shared" ca="1" si="612"/>
        <v>25.511700614786264</v>
      </c>
      <c r="H7858" s="195">
        <f t="shared" ca="1" si="613"/>
        <v>20.197707627848217</v>
      </c>
      <c r="O7858" s="154"/>
      <c r="P7858" s="154"/>
    </row>
    <row r="7859" spans="3:16" hidden="1" outlineLevel="2">
      <c r="C7859" s="179">
        <v>7835</v>
      </c>
      <c r="D7859" s="195">
        <f t="shared" ca="1" si="614"/>
        <v>-1.0605086699656532</v>
      </c>
      <c r="E7859" s="195">
        <f t="shared" ca="1" si="610"/>
        <v>194.97269789382906</v>
      </c>
      <c r="F7859" s="195">
        <f t="shared" ca="1" si="611"/>
        <v>210.20906419024246</v>
      </c>
      <c r="G7859" s="195">
        <f t="shared" ca="1" si="612"/>
        <v>0</v>
      </c>
      <c r="H7859" s="195">
        <f t="shared" ca="1" si="613"/>
        <v>0</v>
      </c>
      <c r="O7859" s="154"/>
      <c r="P7859" s="154"/>
    </row>
    <row r="7860" spans="3:16" hidden="1" outlineLevel="2">
      <c r="C7860" s="179">
        <v>7836</v>
      </c>
      <c r="D7860" s="195">
        <f t="shared" ca="1" si="614"/>
        <v>-0.86014499483189555</v>
      </c>
      <c r="E7860" s="195">
        <f t="shared" ca="1" si="610"/>
        <v>203.74772386553562</v>
      </c>
      <c r="F7860" s="195">
        <f t="shared" ca="1" si="611"/>
        <v>217.03662133080684</v>
      </c>
      <c r="G7860" s="195">
        <f t="shared" ca="1" si="612"/>
        <v>0</v>
      </c>
      <c r="H7860" s="195">
        <f t="shared" ca="1" si="613"/>
        <v>0</v>
      </c>
      <c r="O7860" s="154"/>
      <c r="P7860" s="154"/>
    </row>
    <row r="7861" spans="3:16" hidden="1" outlineLevel="2">
      <c r="C7861" s="179">
        <v>7837</v>
      </c>
      <c r="D7861" s="195">
        <f t="shared" ca="1" si="614"/>
        <v>0.18848871787516314</v>
      </c>
      <c r="E7861" s="195">
        <f t="shared" ca="1" si="610"/>
        <v>256.53981052660538</v>
      </c>
      <c r="F7861" s="195">
        <f t="shared" ca="1" si="611"/>
        <v>256.55730370478625</v>
      </c>
      <c r="G7861" s="195">
        <f t="shared" ca="1" si="612"/>
        <v>6.539810526605379</v>
      </c>
      <c r="H7861" s="195">
        <f t="shared" ca="1" si="613"/>
        <v>6.5573037047862499</v>
      </c>
      <c r="O7861" s="154"/>
      <c r="P7861" s="154"/>
    </row>
    <row r="7862" spans="3:16" hidden="1" outlineLevel="2">
      <c r="C7862" s="179">
        <v>7838</v>
      </c>
      <c r="D7862" s="195">
        <f t="shared" ca="1" si="614"/>
        <v>0.70912149195815766</v>
      </c>
      <c r="E7862" s="195">
        <f t="shared" ca="1" si="610"/>
        <v>287.63003333659151</v>
      </c>
      <c r="F7862" s="195">
        <f t="shared" ca="1" si="611"/>
        <v>278.77564142986091</v>
      </c>
      <c r="G7862" s="195">
        <f t="shared" ca="1" si="612"/>
        <v>37.630033336591509</v>
      </c>
      <c r="H7862" s="195">
        <f t="shared" ca="1" si="613"/>
        <v>28.775641429860912</v>
      </c>
      <c r="O7862" s="154"/>
      <c r="P7862" s="154"/>
    </row>
    <row r="7863" spans="3:16" hidden="1" outlineLevel="2">
      <c r="C7863" s="179">
        <v>7839</v>
      </c>
      <c r="D7863" s="195">
        <f t="shared" ca="1" si="614"/>
        <v>0.17345877004003393</v>
      </c>
      <c r="E7863" s="195">
        <f t="shared" ca="1" si="610"/>
        <v>255.69403245636244</v>
      </c>
      <c r="F7863" s="195">
        <f t="shared" ca="1" si="611"/>
        <v>255.94289558626411</v>
      </c>
      <c r="G7863" s="195">
        <f t="shared" ca="1" si="612"/>
        <v>5.6940324563624358</v>
      </c>
      <c r="H7863" s="195">
        <f t="shared" ca="1" si="613"/>
        <v>5.9428955862641146</v>
      </c>
      <c r="O7863" s="154"/>
      <c r="P7863" s="154"/>
    </row>
    <row r="7864" spans="3:16" hidden="1" outlineLevel="2">
      <c r="C7864" s="179">
        <v>7840</v>
      </c>
      <c r="D7864" s="195">
        <f t="shared" ca="1" si="614"/>
        <v>-0.7761286557965682</v>
      </c>
      <c r="E7864" s="195">
        <f t="shared" ca="1" si="610"/>
        <v>207.54377652937637</v>
      </c>
      <c r="F7864" s="195">
        <f t="shared" ca="1" si="611"/>
        <v>219.96512699602764</v>
      </c>
      <c r="G7864" s="195">
        <f t="shared" ca="1" si="612"/>
        <v>0</v>
      </c>
      <c r="H7864" s="195">
        <f t="shared" ca="1" si="613"/>
        <v>0</v>
      </c>
      <c r="O7864" s="154"/>
      <c r="P7864" s="154"/>
    </row>
    <row r="7865" spans="3:16" hidden="1" outlineLevel="2">
      <c r="C7865" s="179">
        <v>7841</v>
      </c>
      <c r="D7865" s="195">
        <f t="shared" ca="1" si="614"/>
        <v>1.667548634718623</v>
      </c>
      <c r="E7865" s="195">
        <f t="shared" ca="1" si="610"/>
        <v>355.04925547112902</v>
      </c>
      <c r="F7865" s="195">
        <f t="shared" ca="1" si="611"/>
        <v>324.83027634109425</v>
      </c>
      <c r="G7865" s="195">
        <f t="shared" ca="1" si="612"/>
        <v>105.04925547112902</v>
      </c>
      <c r="H7865" s="195">
        <f t="shared" ca="1" si="613"/>
        <v>74.830276341094248</v>
      </c>
      <c r="O7865" s="154"/>
      <c r="P7865" s="154"/>
    </row>
    <row r="7866" spans="3:16" hidden="1" outlineLevel="2">
      <c r="C7866" s="179">
        <v>7842</v>
      </c>
      <c r="D7866" s="195">
        <f t="shared" ca="1" si="614"/>
        <v>-2.6405756658331918</v>
      </c>
      <c r="E7866" s="195">
        <f t="shared" ca="1" si="610"/>
        <v>137.78493529900177</v>
      </c>
      <c r="F7866" s="195">
        <f t="shared" ca="1" si="611"/>
        <v>163.37340289429881</v>
      </c>
      <c r="G7866" s="195">
        <f t="shared" ca="1" si="612"/>
        <v>0</v>
      </c>
      <c r="H7866" s="195">
        <f t="shared" ca="1" si="613"/>
        <v>0</v>
      </c>
      <c r="O7866" s="154"/>
      <c r="P7866" s="154"/>
    </row>
    <row r="7867" spans="3:16" hidden="1" outlineLevel="2">
      <c r="C7867" s="179">
        <v>7843</v>
      </c>
      <c r="D7867" s="195">
        <f t="shared" ca="1" si="614"/>
        <v>-2.4500161012355539</v>
      </c>
      <c r="E7867" s="195">
        <f t="shared" ca="1" si="610"/>
        <v>143.67631481291923</v>
      </c>
      <c r="F7867" s="195">
        <f t="shared" ca="1" si="611"/>
        <v>168.41613194306484</v>
      </c>
      <c r="G7867" s="195">
        <f t="shared" ca="1" si="612"/>
        <v>0</v>
      </c>
      <c r="H7867" s="195">
        <f t="shared" ca="1" si="613"/>
        <v>0</v>
      </c>
      <c r="O7867" s="154"/>
      <c r="P7867" s="154"/>
    </row>
    <row r="7868" spans="3:16" hidden="1" outlineLevel="2">
      <c r="C7868" s="179">
        <v>7844</v>
      </c>
      <c r="D7868" s="195">
        <f t="shared" ca="1" si="614"/>
        <v>-1.2603235794371257</v>
      </c>
      <c r="E7868" s="195">
        <f t="shared" ca="1" si="610"/>
        <v>186.59809278731097</v>
      </c>
      <c r="F7868" s="195">
        <f t="shared" ca="1" si="611"/>
        <v>203.61411320019272</v>
      </c>
      <c r="G7868" s="195">
        <f t="shared" ca="1" si="612"/>
        <v>0</v>
      </c>
      <c r="H7868" s="195">
        <f t="shared" ca="1" si="613"/>
        <v>0</v>
      </c>
      <c r="O7868" s="154"/>
      <c r="P7868" s="154"/>
    </row>
    <row r="7869" spans="3:16" hidden="1" outlineLevel="2">
      <c r="C7869" s="179">
        <v>7845</v>
      </c>
      <c r="D7869" s="195">
        <f t="shared" ca="1" si="614"/>
        <v>-0.11589759920719309</v>
      </c>
      <c r="E7869" s="195">
        <f t="shared" ca="1" si="610"/>
        <v>239.94396333836048</v>
      </c>
      <c r="F7869" s="195">
        <f t="shared" ca="1" si="611"/>
        <v>244.39702363622143</v>
      </c>
      <c r="G7869" s="195">
        <f t="shared" ca="1" si="612"/>
        <v>0</v>
      </c>
      <c r="H7869" s="195">
        <f t="shared" ca="1" si="613"/>
        <v>0</v>
      </c>
      <c r="O7869" s="154"/>
      <c r="P7869" s="154"/>
    </row>
    <row r="7870" spans="3:16" hidden="1" outlineLevel="2">
      <c r="C7870" s="179">
        <v>7846</v>
      </c>
      <c r="D7870" s="195">
        <f t="shared" ca="1" si="614"/>
        <v>-1.494238476011722</v>
      </c>
      <c r="E7870" s="195">
        <f t="shared" ca="1" si="610"/>
        <v>177.25020019933089</v>
      </c>
      <c r="F7870" s="195">
        <f t="shared" ca="1" si="611"/>
        <v>196.15609300578421</v>
      </c>
      <c r="G7870" s="195">
        <f t="shared" ca="1" si="612"/>
        <v>0</v>
      </c>
      <c r="H7870" s="195">
        <f t="shared" ca="1" si="613"/>
        <v>0</v>
      </c>
      <c r="O7870" s="154"/>
      <c r="P7870" s="154"/>
    </row>
    <row r="7871" spans="3:16" hidden="1" outlineLevel="2">
      <c r="C7871" s="179">
        <v>7847</v>
      </c>
      <c r="D7871" s="195">
        <f t="shared" ca="1" si="614"/>
        <v>-0.16613816072139523</v>
      </c>
      <c r="E7871" s="195">
        <f t="shared" ca="1" si="610"/>
        <v>237.30987353957829</v>
      </c>
      <c r="F7871" s="195">
        <f t="shared" ca="1" si="611"/>
        <v>242.44607059721494</v>
      </c>
      <c r="G7871" s="195">
        <f t="shared" ca="1" si="612"/>
        <v>0</v>
      </c>
      <c r="H7871" s="195">
        <f t="shared" ca="1" si="613"/>
        <v>0</v>
      </c>
      <c r="O7871" s="154"/>
      <c r="P7871" s="154"/>
    </row>
    <row r="7872" spans="3:16" hidden="1" outlineLevel="2">
      <c r="C7872" s="179">
        <v>7848</v>
      </c>
      <c r="D7872" s="195">
        <f t="shared" ca="1" si="614"/>
        <v>9.7408921345176785E-2</v>
      </c>
      <c r="E7872" s="195">
        <f t="shared" ca="1" si="610"/>
        <v>251.45704986506661</v>
      </c>
      <c r="F7872" s="195">
        <f t="shared" ca="1" si="611"/>
        <v>252.85654473603714</v>
      </c>
      <c r="G7872" s="195">
        <f t="shared" ca="1" si="612"/>
        <v>1.4570498650666082</v>
      </c>
      <c r="H7872" s="195">
        <f t="shared" ca="1" si="613"/>
        <v>2.8565447360371365</v>
      </c>
      <c r="O7872" s="154"/>
      <c r="P7872" s="154"/>
    </row>
    <row r="7873" spans="3:16" hidden="1" outlineLevel="2">
      <c r="C7873" s="179">
        <v>7849</v>
      </c>
      <c r="D7873" s="195">
        <f t="shared" ca="1" si="614"/>
        <v>0.11414236438101014</v>
      </c>
      <c r="E7873" s="195">
        <f t="shared" ca="1" si="610"/>
        <v>252.38325845096293</v>
      </c>
      <c r="F7873" s="195">
        <f t="shared" ca="1" si="611"/>
        <v>253.53243305010841</v>
      </c>
      <c r="G7873" s="195">
        <f t="shared" ca="1" si="612"/>
        <v>2.3832584509629271</v>
      </c>
      <c r="H7873" s="195">
        <f t="shared" ca="1" si="613"/>
        <v>3.5324330501084091</v>
      </c>
      <c r="O7873" s="154"/>
      <c r="P7873" s="154"/>
    </row>
    <row r="7874" spans="3:16" hidden="1" outlineLevel="2">
      <c r="C7874" s="179">
        <v>7850</v>
      </c>
      <c r="D7874" s="195">
        <f t="shared" ca="1" si="614"/>
        <v>-0.10803008464022083</v>
      </c>
      <c r="E7874" s="195">
        <f t="shared" ca="1" si="610"/>
        <v>240.35909310082519</v>
      </c>
      <c r="F7874" s="195">
        <f t="shared" ca="1" si="611"/>
        <v>244.70395528515499</v>
      </c>
      <c r="G7874" s="195">
        <f t="shared" ca="1" si="612"/>
        <v>0</v>
      </c>
      <c r="H7874" s="195">
        <f t="shared" ca="1" si="613"/>
        <v>0</v>
      </c>
      <c r="O7874" s="154"/>
      <c r="P7874" s="154"/>
    </row>
    <row r="7875" spans="3:16" hidden="1" outlineLevel="2">
      <c r="C7875" s="179">
        <v>7851</v>
      </c>
      <c r="D7875" s="195">
        <f t="shared" ca="1" si="614"/>
        <v>1.3508512032216158</v>
      </c>
      <c r="E7875" s="195">
        <f t="shared" ca="1" si="610"/>
        <v>331.18367583695283</v>
      </c>
      <c r="F7875" s="195">
        <f t="shared" ca="1" si="611"/>
        <v>308.82687990300809</v>
      </c>
      <c r="G7875" s="195">
        <f t="shared" ca="1" si="612"/>
        <v>81.18367583695283</v>
      </c>
      <c r="H7875" s="195">
        <f t="shared" ca="1" si="613"/>
        <v>58.826879903008091</v>
      </c>
      <c r="O7875" s="154"/>
      <c r="P7875" s="154"/>
    </row>
    <row r="7876" spans="3:16" hidden="1" outlineLevel="2">
      <c r="C7876" s="179">
        <v>7852</v>
      </c>
      <c r="D7876" s="195">
        <f t="shared" ca="1" si="614"/>
        <v>-1.5503666397896612</v>
      </c>
      <c r="E7876" s="195">
        <f t="shared" ca="1" si="610"/>
        <v>175.07773174816359</v>
      </c>
      <c r="F7876" s="195">
        <f t="shared" ca="1" si="611"/>
        <v>194.40755372966561</v>
      </c>
      <c r="G7876" s="195">
        <f t="shared" ca="1" si="612"/>
        <v>0</v>
      </c>
      <c r="H7876" s="195">
        <f t="shared" ca="1" si="613"/>
        <v>0</v>
      </c>
      <c r="O7876" s="154"/>
      <c r="P7876" s="154"/>
    </row>
    <row r="7877" spans="3:16" hidden="1" outlineLevel="2">
      <c r="C7877" s="179">
        <v>7853</v>
      </c>
      <c r="D7877" s="195">
        <f t="shared" ca="1" si="614"/>
        <v>0.72313110242570489</v>
      </c>
      <c r="E7877" s="195">
        <f t="shared" ca="1" si="610"/>
        <v>288.51676035098478</v>
      </c>
      <c r="F7877" s="195">
        <f t="shared" ca="1" si="611"/>
        <v>279.39937902006716</v>
      </c>
      <c r="G7877" s="195">
        <f t="shared" ca="1" si="612"/>
        <v>38.516760350984782</v>
      </c>
      <c r="H7877" s="195">
        <f t="shared" ca="1" si="613"/>
        <v>29.399379020067158</v>
      </c>
      <c r="O7877" s="154"/>
      <c r="P7877" s="154"/>
    </row>
    <row r="7878" spans="3:16" hidden="1" outlineLevel="2">
      <c r="C7878" s="179">
        <v>7854</v>
      </c>
      <c r="D7878" s="195">
        <f t="shared" ca="1" si="614"/>
        <v>2.274302299368987</v>
      </c>
      <c r="E7878" s="195">
        <f t="shared" ca="1" si="610"/>
        <v>405.68209149310451</v>
      </c>
      <c r="F7878" s="195">
        <f t="shared" ca="1" si="611"/>
        <v>357.84385496602499</v>
      </c>
      <c r="G7878" s="195">
        <f t="shared" ca="1" si="612"/>
        <v>155.68209149310451</v>
      </c>
      <c r="H7878" s="195">
        <f t="shared" ca="1" si="613"/>
        <v>107.84385496602499</v>
      </c>
      <c r="O7878" s="154"/>
      <c r="P7878" s="154"/>
    </row>
    <row r="7879" spans="3:16" hidden="1" outlineLevel="2">
      <c r="C7879" s="179">
        <v>7855</v>
      </c>
      <c r="D7879" s="195">
        <f t="shared" ca="1" si="614"/>
        <v>-0.10494448827765727</v>
      </c>
      <c r="E7879" s="195">
        <f t="shared" ca="1" si="610"/>
        <v>240.52210074221054</v>
      </c>
      <c r="F7879" s="195">
        <f t="shared" ca="1" si="611"/>
        <v>244.82443741408352</v>
      </c>
      <c r="G7879" s="195">
        <f t="shared" ca="1" si="612"/>
        <v>0</v>
      </c>
      <c r="H7879" s="195">
        <f t="shared" ca="1" si="613"/>
        <v>0</v>
      </c>
      <c r="O7879" s="154"/>
      <c r="P7879" s="154"/>
    </row>
    <row r="7880" spans="3:16" hidden="1" outlineLevel="2">
      <c r="C7880" s="179">
        <v>7856</v>
      </c>
      <c r="D7880" s="195">
        <f t="shared" ca="1" si="614"/>
        <v>-0.17544507908411858</v>
      </c>
      <c r="E7880" s="195">
        <f t="shared" ca="1" si="610"/>
        <v>236.8251000994525</v>
      </c>
      <c r="F7880" s="195">
        <f t="shared" ca="1" si="611"/>
        <v>242.08637565512515</v>
      </c>
      <c r="G7880" s="195">
        <f t="shared" ca="1" si="612"/>
        <v>0</v>
      </c>
      <c r="H7880" s="195">
        <f t="shared" ca="1" si="613"/>
        <v>0</v>
      </c>
      <c r="O7880" s="154"/>
      <c r="P7880" s="154"/>
    </row>
    <row r="7881" spans="3:16" hidden="1" outlineLevel="2">
      <c r="C7881" s="179">
        <v>7857</v>
      </c>
      <c r="D7881" s="195">
        <f t="shared" ca="1" si="614"/>
        <v>-0.2192025409059585</v>
      </c>
      <c r="E7881" s="195">
        <f t="shared" ca="1" si="610"/>
        <v>234.55912623583146</v>
      </c>
      <c r="F7881" s="195">
        <f t="shared" ca="1" si="611"/>
        <v>240.40237137993634</v>
      </c>
      <c r="G7881" s="195">
        <f t="shared" ca="1" si="612"/>
        <v>0</v>
      </c>
      <c r="H7881" s="195">
        <f t="shared" ca="1" si="613"/>
        <v>0</v>
      </c>
      <c r="O7881" s="154"/>
      <c r="P7881" s="154"/>
    </row>
    <row r="7882" spans="3:16" hidden="1" outlineLevel="2">
      <c r="C7882" s="179">
        <v>7858</v>
      </c>
      <c r="D7882" s="195">
        <f t="shared" ca="1" si="614"/>
        <v>1.2960942408077452</v>
      </c>
      <c r="E7882" s="195">
        <f t="shared" ca="1" si="610"/>
        <v>327.22308965789045</v>
      </c>
      <c r="F7882" s="195">
        <f t="shared" ca="1" si="611"/>
        <v>306.14095029758772</v>
      </c>
      <c r="G7882" s="195">
        <f t="shared" ca="1" si="612"/>
        <v>77.223089657890455</v>
      </c>
      <c r="H7882" s="195">
        <f t="shared" ca="1" si="613"/>
        <v>56.140950297587722</v>
      </c>
      <c r="O7882" s="154"/>
      <c r="P7882" s="154"/>
    </row>
    <row r="7883" spans="3:16" hidden="1" outlineLevel="2">
      <c r="C7883" s="179">
        <v>7859</v>
      </c>
      <c r="D7883" s="195">
        <f t="shared" ca="1" si="614"/>
        <v>2.0905631124139208</v>
      </c>
      <c r="E7883" s="195">
        <f t="shared" ca="1" si="610"/>
        <v>389.63073021604049</v>
      </c>
      <c r="F7883" s="195">
        <f t="shared" ca="1" si="611"/>
        <v>347.50716153237988</v>
      </c>
      <c r="G7883" s="195">
        <f t="shared" ca="1" si="612"/>
        <v>139.63073021604049</v>
      </c>
      <c r="H7883" s="195">
        <f t="shared" ca="1" si="613"/>
        <v>97.507161532379882</v>
      </c>
      <c r="O7883" s="154"/>
      <c r="P7883" s="154"/>
    </row>
    <row r="7884" spans="3:16" hidden="1" outlineLevel="2">
      <c r="C7884" s="179">
        <v>7860</v>
      </c>
      <c r="D7884" s="195">
        <f t="shared" ca="1" si="614"/>
        <v>-9.4876560245916647E-2</v>
      </c>
      <c r="E7884" s="195">
        <f t="shared" ca="1" si="610"/>
        <v>241.05474419803247</v>
      </c>
      <c r="F7884" s="195">
        <f t="shared" ca="1" si="611"/>
        <v>245.21796874516951</v>
      </c>
      <c r="G7884" s="195">
        <f t="shared" ca="1" si="612"/>
        <v>0</v>
      </c>
      <c r="H7884" s="195">
        <f t="shared" ca="1" si="613"/>
        <v>0</v>
      </c>
      <c r="O7884" s="154"/>
      <c r="P7884" s="154"/>
    </row>
    <row r="7885" spans="3:16" hidden="1" outlineLevel="2">
      <c r="C7885" s="179">
        <v>7861</v>
      </c>
      <c r="D7885" s="195">
        <f t="shared" ca="1" si="614"/>
        <v>1.4372342215886096</v>
      </c>
      <c r="E7885" s="195">
        <f t="shared" ca="1" si="610"/>
        <v>337.52947429465087</v>
      </c>
      <c r="F7885" s="195">
        <f t="shared" ca="1" si="611"/>
        <v>313.11211776539676</v>
      </c>
      <c r="G7885" s="195">
        <f t="shared" ca="1" si="612"/>
        <v>87.529474294650868</v>
      </c>
      <c r="H7885" s="195">
        <f t="shared" ca="1" si="613"/>
        <v>63.112117765396761</v>
      </c>
      <c r="O7885" s="154"/>
      <c r="P7885" s="154"/>
    </row>
    <row r="7886" spans="3:16" hidden="1" outlineLevel="2">
      <c r="C7886" s="179">
        <v>7862</v>
      </c>
      <c r="D7886" s="195">
        <f t="shared" ca="1" si="614"/>
        <v>0.61068481217981063</v>
      </c>
      <c r="E7886" s="195">
        <f t="shared" ca="1" si="610"/>
        <v>281.47593766934472</v>
      </c>
      <c r="F7886" s="195">
        <f t="shared" ca="1" si="611"/>
        <v>274.43212029659338</v>
      </c>
      <c r="G7886" s="195">
        <f t="shared" ca="1" si="612"/>
        <v>31.475937669344717</v>
      </c>
      <c r="H7886" s="195">
        <f t="shared" ca="1" si="613"/>
        <v>24.432120296593382</v>
      </c>
      <c r="O7886" s="154"/>
      <c r="P7886" s="154"/>
    </row>
    <row r="7887" spans="3:16" hidden="1" outlineLevel="2">
      <c r="C7887" s="179">
        <v>7863</v>
      </c>
      <c r="D7887" s="195">
        <f t="shared" ca="1" si="614"/>
        <v>-1.3560636065397937</v>
      </c>
      <c r="E7887" s="195">
        <f t="shared" ca="1" si="610"/>
        <v>182.71388903813593</v>
      </c>
      <c r="F7887" s="195">
        <f t="shared" ca="1" si="611"/>
        <v>200.52790830930769</v>
      </c>
      <c r="G7887" s="195">
        <f t="shared" ca="1" si="612"/>
        <v>0</v>
      </c>
      <c r="H7887" s="195">
        <f t="shared" ca="1" si="613"/>
        <v>0</v>
      </c>
      <c r="O7887" s="154"/>
      <c r="P7887" s="154"/>
    </row>
    <row r="7888" spans="3:16" hidden="1" outlineLevel="2">
      <c r="C7888" s="179">
        <v>7864</v>
      </c>
      <c r="D7888" s="195">
        <f t="shared" ca="1" si="614"/>
        <v>2.3625458071133196</v>
      </c>
      <c r="E7888" s="195">
        <f t="shared" ca="1" si="610"/>
        <v>413.62439769598353</v>
      </c>
      <c r="F7888" s="195">
        <f t="shared" ca="1" si="611"/>
        <v>362.91694290450965</v>
      </c>
      <c r="G7888" s="195">
        <f t="shared" ca="1" si="612"/>
        <v>163.62439769598353</v>
      </c>
      <c r="H7888" s="195">
        <f t="shared" ca="1" si="613"/>
        <v>112.91694290450965</v>
      </c>
      <c r="O7888" s="154"/>
      <c r="P7888" s="154"/>
    </row>
    <row r="7889" spans="3:16" hidden="1" outlineLevel="2">
      <c r="C7889" s="179">
        <v>7865</v>
      </c>
      <c r="D7889" s="195">
        <f t="shared" ca="1" si="614"/>
        <v>1.1050349167465214</v>
      </c>
      <c r="E7889" s="195">
        <f t="shared" ca="1" si="610"/>
        <v>313.77100570883647</v>
      </c>
      <c r="F7889" s="195">
        <f t="shared" ca="1" si="611"/>
        <v>296.95077846076077</v>
      </c>
      <c r="G7889" s="195">
        <f t="shared" ca="1" si="612"/>
        <v>63.771005708836469</v>
      </c>
      <c r="H7889" s="195">
        <f t="shared" ca="1" si="613"/>
        <v>46.950778460760773</v>
      </c>
      <c r="O7889" s="154"/>
      <c r="P7889" s="154"/>
    </row>
    <row r="7890" spans="3:16" hidden="1" outlineLevel="2">
      <c r="C7890" s="179">
        <v>7866</v>
      </c>
      <c r="D7890" s="195">
        <f t="shared" ca="1" si="614"/>
        <v>-0.84548346712063982</v>
      </c>
      <c r="E7890" s="195">
        <f t="shared" ca="1" si="610"/>
        <v>204.40512849639211</v>
      </c>
      <c r="F7890" s="195">
        <f t="shared" ca="1" si="611"/>
        <v>217.54484615171046</v>
      </c>
      <c r="G7890" s="195">
        <f t="shared" ca="1" si="612"/>
        <v>0</v>
      </c>
      <c r="H7890" s="195">
        <f t="shared" ca="1" si="613"/>
        <v>0</v>
      </c>
      <c r="O7890" s="154"/>
      <c r="P7890" s="154"/>
    </row>
    <row r="7891" spans="3:16" hidden="1" outlineLevel="2">
      <c r="C7891" s="179">
        <v>7867</v>
      </c>
      <c r="D7891" s="195">
        <f t="shared" ca="1" si="614"/>
        <v>-2.1231326855444235</v>
      </c>
      <c r="E7891" s="195">
        <f t="shared" ca="1" si="610"/>
        <v>154.37494799018251</v>
      </c>
      <c r="F7891" s="195">
        <f t="shared" ca="1" si="611"/>
        <v>177.43153143259676</v>
      </c>
      <c r="G7891" s="195">
        <f t="shared" ca="1" si="612"/>
        <v>0</v>
      </c>
      <c r="H7891" s="195">
        <f t="shared" ca="1" si="613"/>
        <v>0</v>
      </c>
      <c r="O7891" s="154"/>
      <c r="P7891" s="154"/>
    </row>
    <row r="7892" spans="3:16" hidden="1" outlineLevel="2">
      <c r="C7892" s="179">
        <v>7868</v>
      </c>
      <c r="D7892" s="195">
        <f t="shared" ca="1" si="614"/>
        <v>-1.2788509956190588</v>
      </c>
      <c r="E7892" s="195">
        <f t="shared" ca="1" si="610"/>
        <v>185.84003996121965</v>
      </c>
      <c r="F7892" s="195">
        <f t="shared" ca="1" si="611"/>
        <v>203.0131931118917</v>
      </c>
      <c r="G7892" s="195">
        <f t="shared" ca="1" si="612"/>
        <v>0</v>
      </c>
      <c r="H7892" s="195">
        <f t="shared" ca="1" si="613"/>
        <v>0</v>
      </c>
      <c r="O7892" s="154"/>
      <c r="P7892" s="154"/>
    </row>
    <row r="7893" spans="3:16" hidden="1" outlineLevel="2">
      <c r="C7893" s="179">
        <v>7869</v>
      </c>
      <c r="D7893" s="195">
        <f t="shared" ca="1" si="614"/>
        <v>-8.3739689184014213E-2</v>
      </c>
      <c r="E7893" s="195">
        <f t="shared" ca="1" si="610"/>
        <v>241.64531422204553</v>
      </c>
      <c r="F7893" s="195">
        <f t="shared" ca="1" si="611"/>
        <v>245.65401942587678</v>
      </c>
      <c r="G7893" s="195">
        <f t="shared" ca="1" si="612"/>
        <v>0</v>
      </c>
      <c r="H7893" s="195">
        <f t="shared" ca="1" si="613"/>
        <v>0</v>
      </c>
      <c r="O7893" s="154"/>
      <c r="P7893" s="154"/>
    </row>
    <row r="7894" spans="3:16" hidden="1" outlineLevel="2">
      <c r="C7894" s="179">
        <v>7870</v>
      </c>
      <c r="D7894" s="195">
        <f t="shared" ca="1" si="614"/>
        <v>-0.87477797700616977</v>
      </c>
      <c r="E7894" s="195">
        <f t="shared" ca="1" si="610"/>
        <v>203.09370734924272</v>
      </c>
      <c r="F7894" s="195">
        <f t="shared" ca="1" si="611"/>
        <v>216.53056985111405</v>
      </c>
      <c r="G7894" s="195">
        <f t="shared" ca="1" si="612"/>
        <v>0</v>
      </c>
      <c r="H7894" s="195">
        <f t="shared" ca="1" si="613"/>
        <v>0</v>
      </c>
      <c r="O7894" s="154"/>
      <c r="P7894" s="154"/>
    </row>
    <row r="7895" spans="3:16" hidden="1" outlineLevel="2">
      <c r="C7895" s="179">
        <v>7871</v>
      </c>
      <c r="D7895" s="195">
        <f t="shared" ca="1" si="614"/>
        <v>5.1627814339951013E-2</v>
      </c>
      <c r="E7895" s="195">
        <f t="shared" ca="1" si="610"/>
        <v>248.94036545426385</v>
      </c>
      <c r="F7895" s="195">
        <f t="shared" ca="1" si="611"/>
        <v>251.01657283833401</v>
      </c>
      <c r="G7895" s="195">
        <f t="shared" ca="1" si="612"/>
        <v>0</v>
      </c>
      <c r="H7895" s="195">
        <f t="shared" ca="1" si="613"/>
        <v>1.0165728383340138</v>
      </c>
      <c r="O7895" s="154"/>
      <c r="P7895" s="154"/>
    </row>
    <row r="7896" spans="3:16" hidden="1" outlineLevel="2">
      <c r="C7896" s="179">
        <v>7872</v>
      </c>
      <c r="D7896" s="195">
        <f t="shared" ca="1" si="614"/>
        <v>-1.3263331997752428</v>
      </c>
      <c r="E7896" s="195">
        <f t="shared" ca="1" si="610"/>
        <v>183.91132614137189</v>
      </c>
      <c r="F7896" s="195">
        <f t="shared" ca="1" si="611"/>
        <v>201.48123468617405</v>
      </c>
      <c r="G7896" s="195">
        <f t="shared" ca="1" si="612"/>
        <v>0</v>
      </c>
      <c r="H7896" s="195">
        <f t="shared" ca="1" si="613"/>
        <v>0</v>
      </c>
      <c r="O7896" s="154"/>
      <c r="P7896" s="154"/>
    </row>
    <row r="7897" spans="3:16" hidden="1" outlineLevel="2">
      <c r="C7897" s="179">
        <v>7873</v>
      </c>
      <c r="D7897" s="195">
        <f t="shared" ca="1" si="614"/>
        <v>0.21099571686309992</v>
      </c>
      <c r="E7897" s="195">
        <f t="shared" ref="E7897:E7960" ca="1" si="615">$H$9 * EXP(($H$17 - $H$18 - ($H$11^2)/2)*$H$14 + $H$11*SQRT($H$14)*D7897)</f>
        <v>257.81157794932898</v>
      </c>
      <c r="F7897" s="195">
        <f t="shared" ref="F7897:F7960" ca="1" si="616">$H$9 * EXP(($H$17 - $H$18 - ($H$12^2)/2)*$H$14 + $H$12*SQRT($H$14)*D7897)</f>
        <v>257.48012478999868</v>
      </c>
      <c r="G7897" s="195">
        <f t="shared" ref="G7897:G7960" ca="1" si="617">MAX(E7897-$H$16, 0)</f>
        <v>7.8115779493289779</v>
      </c>
      <c r="H7897" s="195">
        <f t="shared" ref="H7897:H7960" ca="1" si="618">MAX(F7897-$H$16, 0)</f>
        <v>7.4801247899986834</v>
      </c>
      <c r="O7897" s="154"/>
      <c r="P7897" s="154"/>
    </row>
    <row r="7898" spans="3:16" hidden="1" outlineLevel="2">
      <c r="C7898" s="179">
        <v>7874</v>
      </c>
      <c r="D7898" s="195">
        <f t="shared" ref="D7898:D7961" ca="1" si="619">_xlfn.NORM.S.INV(RAND())</f>
        <v>-1.0856974455144577</v>
      </c>
      <c r="E7898" s="195">
        <f t="shared" ca="1" si="615"/>
        <v>193.89662743800196</v>
      </c>
      <c r="F7898" s="195">
        <f t="shared" ca="1" si="616"/>
        <v>209.36607527962681</v>
      </c>
      <c r="G7898" s="195">
        <f t="shared" ca="1" si="617"/>
        <v>0</v>
      </c>
      <c r="H7898" s="195">
        <f t="shared" ca="1" si="618"/>
        <v>0</v>
      </c>
      <c r="O7898" s="154"/>
      <c r="P7898" s="154"/>
    </row>
    <row r="7899" spans="3:16" hidden="1" outlineLevel="2">
      <c r="C7899" s="179">
        <v>7875</v>
      </c>
      <c r="D7899" s="195">
        <f t="shared" ca="1" si="619"/>
        <v>-0.36043200998792413</v>
      </c>
      <c r="E7899" s="195">
        <f t="shared" ca="1" si="615"/>
        <v>227.39244639345935</v>
      </c>
      <c r="F7899" s="195">
        <f t="shared" ca="1" si="616"/>
        <v>235.0466673122834</v>
      </c>
      <c r="G7899" s="195">
        <f t="shared" ca="1" si="617"/>
        <v>0</v>
      </c>
      <c r="H7899" s="195">
        <f t="shared" ca="1" si="618"/>
        <v>0</v>
      </c>
      <c r="O7899" s="154"/>
      <c r="P7899" s="154"/>
    </row>
    <row r="7900" spans="3:16" hidden="1" outlineLevel="2">
      <c r="C7900" s="179">
        <v>7876</v>
      </c>
      <c r="D7900" s="195">
        <f t="shared" ca="1" si="619"/>
        <v>9.2765948049496491E-2</v>
      </c>
      <c r="E7900" s="195">
        <f t="shared" ca="1" si="615"/>
        <v>251.20066075781909</v>
      </c>
      <c r="F7900" s="195">
        <f t="shared" ca="1" si="616"/>
        <v>252.66932777334753</v>
      </c>
      <c r="G7900" s="195">
        <f t="shared" ca="1" si="617"/>
        <v>1.2006607578190938</v>
      </c>
      <c r="H7900" s="195">
        <f t="shared" ca="1" si="618"/>
        <v>2.6693277733475327</v>
      </c>
      <c r="O7900" s="154"/>
      <c r="P7900" s="154"/>
    </row>
    <row r="7901" spans="3:16" hidden="1" outlineLevel="2">
      <c r="C7901" s="179">
        <v>7877</v>
      </c>
      <c r="D7901" s="195">
        <f t="shared" ca="1" si="619"/>
        <v>0.17425916119112339</v>
      </c>
      <c r="E7901" s="195">
        <f t="shared" ca="1" si="615"/>
        <v>255.73900237764627</v>
      </c>
      <c r="F7901" s="195">
        <f t="shared" ca="1" si="616"/>
        <v>255.975577593487</v>
      </c>
      <c r="G7901" s="195">
        <f t="shared" ca="1" si="617"/>
        <v>5.7390023776462726</v>
      </c>
      <c r="H7901" s="195">
        <f t="shared" ca="1" si="618"/>
        <v>5.975577593487003</v>
      </c>
      <c r="O7901" s="154"/>
      <c r="P7901" s="154"/>
    </row>
    <row r="7902" spans="3:16" hidden="1" outlineLevel="2">
      <c r="C7902" s="179">
        <v>7878</v>
      </c>
      <c r="D7902" s="195">
        <f t="shared" ca="1" si="619"/>
        <v>0.87486498712850203</v>
      </c>
      <c r="E7902" s="195">
        <f t="shared" ca="1" si="615"/>
        <v>298.29755470501692</v>
      </c>
      <c r="F7902" s="195">
        <f t="shared" ca="1" si="616"/>
        <v>286.24496234593107</v>
      </c>
      <c r="G7902" s="195">
        <f t="shared" ca="1" si="617"/>
        <v>48.297554705016921</v>
      </c>
      <c r="H7902" s="195">
        <f t="shared" ca="1" si="618"/>
        <v>36.244962345931071</v>
      </c>
      <c r="O7902" s="154"/>
      <c r="P7902" s="154"/>
    </row>
    <row r="7903" spans="3:16" hidden="1" outlineLevel="2">
      <c r="C7903" s="179">
        <v>7879</v>
      </c>
      <c r="D7903" s="195">
        <f t="shared" ca="1" si="619"/>
        <v>1.1034391346248413</v>
      </c>
      <c r="E7903" s="195">
        <f t="shared" ca="1" si="615"/>
        <v>313.6610111150822</v>
      </c>
      <c r="F7903" s="195">
        <f t="shared" ca="1" si="616"/>
        <v>296.87519297255801</v>
      </c>
      <c r="G7903" s="195">
        <f t="shared" ca="1" si="617"/>
        <v>63.661011115082204</v>
      </c>
      <c r="H7903" s="195">
        <f t="shared" ca="1" si="618"/>
        <v>46.875192972558011</v>
      </c>
      <c r="O7903" s="154"/>
      <c r="P7903" s="154"/>
    </row>
    <row r="7904" spans="3:16" hidden="1" outlineLevel="2">
      <c r="C7904" s="179">
        <v>7880</v>
      </c>
      <c r="D7904" s="195">
        <f t="shared" ca="1" si="619"/>
        <v>0.36131657815151508</v>
      </c>
      <c r="E7904" s="195">
        <f t="shared" ca="1" si="615"/>
        <v>266.46871688205312</v>
      </c>
      <c r="F7904" s="195">
        <f t="shared" ca="1" si="616"/>
        <v>263.72920744732323</v>
      </c>
      <c r="G7904" s="195">
        <f t="shared" ca="1" si="617"/>
        <v>16.468716882053116</v>
      </c>
      <c r="H7904" s="195">
        <f t="shared" ca="1" si="618"/>
        <v>13.729207447323233</v>
      </c>
      <c r="O7904" s="154"/>
      <c r="P7904" s="154"/>
    </row>
    <row r="7905" spans="3:16" hidden="1" outlineLevel="2">
      <c r="C7905" s="179">
        <v>7881</v>
      </c>
      <c r="D7905" s="195">
        <f t="shared" ca="1" si="619"/>
        <v>-1.5329351241288427</v>
      </c>
      <c r="E7905" s="195">
        <f t="shared" ca="1" si="615"/>
        <v>175.74956124087211</v>
      </c>
      <c r="F7905" s="195">
        <f t="shared" ca="1" si="616"/>
        <v>194.94891590402597</v>
      </c>
      <c r="G7905" s="195">
        <f t="shared" ca="1" si="617"/>
        <v>0</v>
      </c>
      <c r="H7905" s="195">
        <f t="shared" ca="1" si="618"/>
        <v>0</v>
      </c>
      <c r="O7905" s="154"/>
      <c r="P7905" s="154"/>
    </row>
    <row r="7906" spans="3:16" hidden="1" outlineLevel="2">
      <c r="C7906" s="179">
        <v>7882</v>
      </c>
      <c r="D7906" s="195">
        <f t="shared" ca="1" si="619"/>
        <v>1.5691391322997996</v>
      </c>
      <c r="E7906" s="195">
        <f t="shared" ca="1" si="615"/>
        <v>347.45474143624779</v>
      </c>
      <c r="F7906" s="195">
        <f t="shared" ca="1" si="616"/>
        <v>319.77057788454948</v>
      </c>
      <c r="G7906" s="195">
        <f t="shared" ca="1" si="617"/>
        <v>97.454741436247787</v>
      </c>
      <c r="H7906" s="195">
        <f t="shared" ca="1" si="618"/>
        <v>69.770577884549482</v>
      </c>
      <c r="O7906" s="154"/>
      <c r="P7906" s="154"/>
    </row>
    <row r="7907" spans="3:16" hidden="1" outlineLevel="2">
      <c r="C7907" s="179">
        <v>7883</v>
      </c>
      <c r="D7907" s="195">
        <f t="shared" ca="1" si="619"/>
        <v>4.8218787014850939E-2</v>
      </c>
      <c r="E7907" s="195">
        <f t="shared" ca="1" si="615"/>
        <v>248.75397475523133</v>
      </c>
      <c r="F7907" s="195">
        <f t="shared" ca="1" si="616"/>
        <v>250.88009867862064</v>
      </c>
      <c r="G7907" s="195">
        <f t="shared" ca="1" si="617"/>
        <v>0</v>
      </c>
      <c r="H7907" s="195">
        <f t="shared" ca="1" si="618"/>
        <v>0.88009867862064084</v>
      </c>
      <c r="O7907" s="154"/>
      <c r="P7907" s="154"/>
    </row>
    <row r="7908" spans="3:16" hidden="1" outlineLevel="2">
      <c r="C7908" s="179">
        <v>7884</v>
      </c>
      <c r="D7908" s="195">
        <f t="shared" ca="1" si="619"/>
        <v>0.58905793676335405</v>
      </c>
      <c r="E7908" s="195">
        <f t="shared" ca="1" si="615"/>
        <v>280.14160322203958</v>
      </c>
      <c r="F7908" s="195">
        <f t="shared" ca="1" si="616"/>
        <v>273.48693839619182</v>
      </c>
      <c r="G7908" s="195">
        <f t="shared" ca="1" si="617"/>
        <v>30.141603222039578</v>
      </c>
      <c r="H7908" s="195">
        <f t="shared" ca="1" si="618"/>
        <v>23.486938396191817</v>
      </c>
      <c r="O7908" s="154"/>
      <c r="P7908" s="154"/>
    </row>
    <row r="7909" spans="3:16" hidden="1" outlineLevel="2">
      <c r="C7909" s="179">
        <v>7885</v>
      </c>
      <c r="D7909" s="195">
        <f t="shared" ca="1" si="619"/>
        <v>0.63044481292048427</v>
      </c>
      <c r="E7909" s="195">
        <f t="shared" ca="1" si="615"/>
        <v>282.70064524293946</v>
      </c>
      <c r="F7909" s="195">
        <f t="shared" ca="1" si="616"/>
        <v>275.29856773145048</v>
      </c>
      <c r="G7909" s="195">
        <f t="shared" ca="1" si="617"/>
        <v>32.700645242939459</v>
      </c>
      <c r="H7909" s="195">
        <f t="shared" ca="1" si="618"/>
        <v>25.298567731450476</v>
      </c>
      <c r="O7909" s="154"/>
      <c r="P7909" s="154"/>
    </row>
    <row r="7910" spans="3:16" hidden="1" outlineLevel="2">
      <c r="C7910" s="179">
        <v>7886</v>
      </c>
      <c r="D7910" s="195">
        <f t="shared" ca="1" si="619"/>
        <v>-0.30341202448347138</v>
      </c>
      <c r="E7910" s="195">
        <f t="shared" ca="1" si="615"/>
        <v>230.25918111417195</v>
      </c>
      <c r="F7910" s="195">
        <f t="shared" ca="1" si="616"/>
        <v>237.19446594853898</v>
      </c>
      <c r="G7910" s="195">
        <f t="shared" ca="1" si="617"/>
        <v>0</v>
      </c>
      <c r="H7910" s="195">
        <f t="shared" ca="1" si="618"/>
        <v>0</v>
      </c>
      <c r="O7910" s="154"/>
      <c r="P7910" s="154"/>
    </row>
    <row r="7911" spans="3:16" hidden="1" outlineLevel="2">
      <c r="C7911" s="179">
        <v>7887</v>
      </c>
      <c r="D7911" s="195">
        <f t="shared" ca="1" si="619"/>
        <v>-0.48570683259755332</v>
      </c>
      <c r="E7911" s="195">
        <f t="shared" ca="1" si="615"/>
        <v>221.21885808490512</v>
      </c>
      <c r="F7911" s="195">
        <f t="shared" ca="1" si="616"/>
        <v>230.39593740482226</v>
      </c>
      <c r="G7911" s="195">
        <f t="shared" ca="1" si="617"/>
        <v>0</v>
      </c>
      <c r="H7911" s="195">
        <f t="shared" ca="1" si="618"/>
        <v>0</v>
      </c>
      <c r="O7911" s="154"/>
      <c r="P7911" s="154"/>
    </row>
    <row r="7912" spans="3:16" hidden="1" outlineLevel="2">
      <c r="C7912" s="179">
        <v>7888</v>
      </c>
      <c r="D7912" s="195">
        <f t="shared" ca="1" si="619"/>
        <v>-0.77577400992794265</v>
      </c>
      <c r="E7912" s="195">
        <f t="shared" ca="1" si="615"/>
        <v>207.55994923230773</v>
      </c>
      <c r="F7912" s="195">
        <f t="shared" ca="1" si="616"/>
        <v>219.97757204647959</v>
      </c>
      <c r="G7912" s="195">
        <f t="shared" ca="1" si="617"/>
        <v>0</v>
      </c>
      <c r="H7912" s="195">
        <f t="shared" ca="1" si="618"/>
        <v>0</v>
      </c>
      <c r="O7912" s="154"/>
      <c r="P7912" s="154"/>
    </row>
    <row r="7913" spans="3:16" hidden="1" outlineLevel="2">
      <c r="C7913" s="179">
        <v>7889</v>
      </c>
      <c r="D7913" s="195">
        <f t="shared" ca="1" si="619"/>
        <v>-2.3723591239845944E-3</v>
      </c>
      <c r="E7913" s="195">
        <f t="shared" ca="1" si="615"/>
        <v>246.00421902836501</v>
      </c>
      <c r="F7913" s="195">
        <f t="shared" ca="1" si="616"/>
        <v>248.86347426558447</v>
      </c>
      <c r="G7913" s="195">
        <f t="shared" ca="1" si="617"/>
        <v>0</v>
      </c>
      <c r="H7913" s="195">
        <f t="shared" ca="1" si="618"/>
        <v>0</v>
      </c>
      <c r="O7913" s="154"/>
      <c r="P7913" s="154"/>
    </row>
    <row r="7914" spans="3:16" hidden="1" outlineLevel="2">
      <c r="C7914" s="179">
        <v>7890</v>
      </c>
      <c r="D7914" s="195">
        <f t="shared" ca="1" si="619"/>
        <v>-4.9599251927393034E-2</v>
      </c>
      <c r="E7914" s="195">
        <f t="shared" ca="1" si="615"/>
        <v>243.46475702236819</v>
      </c>
      <c r="F7914" s="195">
        <f t="shared" ca="1" si="616"/>
        <v>246.99558462973027</v>
      </c>
      <c r="G7914" s="195">
        <f t="shared" ca="1" si="617"/>
        <v>0</v>
      </c>
      <c r="H7914" s="195">
        <f t="shared" ca="1" si="618"/>
        <v>0</v>
      </c>
      <c r="O7914" s="154"/>
      <c r="P7914" s="154"/>
    </row>
    <row r="7915" spans="3:16" hidden="1" outlineLevel="2">
      <c r="C7915" s="179">
        <v>7891</v>
      </c>
      <c r="D7915" s="195">
        <f t="shared" ca="1" si="619"/>
        <v>-3.906907061666736E-2</v>
      </c>
      <c r="E7915" s="195">
        <f t="shared" ca="1" si="615"/>
        <v>244.02870042436476</v>
      </c>
      <c r="F7915" s="195">
        <f t="shared" ca="1" si="616"/>
        <v>247.41084979624944</v>
      </c>
      <c r="G7915" s="195">
        <f t="shared" ca="1" si="617"/>
        <v>0</v>
      </c>
      <c r="H7915" s="195">
        <f t="shared" ca="1" si="618"/>
        <v>0</v>
      </c>
      <c r="O7915" s="154"/>
      <c r="P7915" s="154"/>
    </row>
    <row r="7916" spans="3:16" hidden="1" outlineLevel="2">
      <c r="C7916" s="179">
        <v>7892</v>
      </c>
      <c r="D7916" s="195">
        <f t="shared" ca="1" si="619"/>
        <v>0.25341364946681261</v>
      </c>
      <c r="E7916" s="195">
        <f t="shared" ca="1" si="615"/>
        <v>260.22558393520649</v>
      </c>
      <c r="F7916" s="195">
        <f t="shared" ca="1" si="616"/>
        <v>259.22835681974823</v>
      </c>
      <c r="G7916" s="195">
        <f t="shared" ca="1" si="617"/>
        <v>10.225583935206487</v>
      </c>
      <c r="H7916" s="195">
        <f t="shared" ca="1" si="618"/>
        <v>9.2283568197482282</v>
      </c>
      <c r="O7916" s="154"/>
      <c r="P7916" s="154"/>
    </row>
    <row r="7917" spans="3:16" hidden="1" outlineLevel="2">
      <c r="C7917" s="179">
        <v>7893</v>
      </c>
      <c r="D7917" s="195">
        <f t="shared" ca="1" si="619"/>
        <v>-2.4354295203587095</v>
      </c>
      <c r="E7917" s="195">
        <f t="shared" ca="1" si="615"/>
        <v>144.13752179619553</v>
      </c>
      <c r="F7917" s="195">
        <f t="shared" ca="1" si="616"/>
        <v>168.80848606688008</v>
      </c>
      <c r="G7917" s="195">
        <f t="shared" ca="1" si="617"/>
        <v>0</v>
      </c>
      <c r="H7917" s="195">
        <f t="shared" ca="1" si="618"/>
        <v>0</v>
      </c>
      <c r="O7917" s="154"/>
      <c r="P7917" s="154"/>
    </row>
    <row r="7918" spans="3:16" hidden="1" outlineLevel="2">
      <c r="C7918" s="179">
        <v>7894</v>
      </c>
      <c r="D7918" s="195">
        <f t="shared" ca="1" si="619"/>
        <v>1.3225638610684682</v>
      </c>
      <c r="E7918" s="195">
        <f t="shared" ca="1" si="615"/>
        <v>329.13169535379097</v>
      </c>
      <c r="F7918" s="195">
        <f t="shared" ca="1" si="616"/>
        <v>307.4364043983166</v>
      </c>
      <c r="G7918" s="195">
        <f t="shared" ca="1" si="617"/>
        <v>79.131695353790974</v>
      </c>
      <c r="H7918" s="195">
        <f t="shared" ca="1" si="618"/>
        <v>57.436404398316597</v>
      </c>
      <c r="O7918" s="154"/>
      <c r="P7918" s="154"/>
    </row>
    <row r="7919" spans="3:16" hidden="1" outlineLevel="2">
      <c r="C7919" s="179">
        <v>7895</v>
      </c>
      <c r="D7919" s="195">
        <f t="shared" ca="1" si="619"/>
        <v>-1.6225257744029087</v>
      </c>
      <c r="E7919" s="195">
        <f t="shared" ca="1" si="615"/>
        <v>172.32385128332518</v>
      </c>
      <c r="F7919" s="195">
        <f t="shared" ca="1" si="616"/>
        <v>192.18248810079589</v>
      </c>
      <c r="G7919" s="195">
        <f t="shared" ca="1" si="617"/>
        <v>0</v>
      </c>
      <c r="H7919" s="195">
        <f t="shared" ca="1" si="618"/>
        <v>0</v>
      </c>
      <c r="O7919" s="154"/>
      <c r="P7919" s="154"/>
    </row>
    <row r="7920" spans="3:16" hidden="1" outlineLevel="2">
      <c r="C7920" s="179">
        <v>7896</v>
      </c>
      <c r="D7920" s="195">
        <f t="shared" ca="1" si="619"/>
        <v>-0.68804470232402992</v>
      </c>
      <c r="E7920" s="195">
        <f t="shared" ca="1" si="615"/>
        <v>211.59958000992705</v>
      </c>
      <c r="F7920" s="195">
        <f t="shared" ca="1" si="616"/>
        <v>223.07785487958321</v>
      </c>
      <c r="G7920" s="195">
        <f t="shared" ca="1" si="617"/>
        <v>0</v>
      </c>
      <c r="H7920" s="195">
        <f t="shared" ca="1" si="618"/>
        <v>0</v>
      </c>
      <c r="O7920" s="154"/>
      <c r="P7920" s="154"/>
    </row>
    <row r="7921" spans="3:16" hidden="1" outlineLevel="2">
      <c r="C7921" s="179">
        <v>7897</v>
      </c>
      <c r="D7921" s="195">
        <f t="shared" ca="1" si="619"/>
        <v>0.10364568134052798</v>
      </c>
      <c r="E7921" s="195">
        <f t="shared" ca="1" si="615"/>
        <v>251.80186118137013</v>
      </c>
      <c r="F7921" s="195">
        <f t="shared" ca="1" si="616"/>
        <v>253.10824573172542</v>
      </c>
      <c r="G7921" s="195">
        <f t="shared" ca="1" si="617"/>
        <v>1.8018611813701284</v>
      </c>
      <c r="H7921" s="195">
        <f t="shared" ca="1" si="618"/>
        <v>3.1082457317254182</v>
      </c>
      <c r="O7921" s="154"/>
      <c r="P7921" s="154"/>
    </row>
    <row r="7922" spans="3:16" hidden="1" outlineLevel="2">
      <c r="C7922" s="179">
        <v>7898</v>
      </c>
      <c r="D7922" s="195">
        <f t="shared" ca="1" si="619"/>
        <v>-0.30685181852938975</v>
      </c>
      <c r="E7922" s="195">
        <f t="shared" ca="1" si="615"/>
        <v>230.08522233125544</v>
      </c>
      <c r="F7922" s="195">
        <f t="shared" ca="1" si="616"/>
        <v>237.06434312522191</v>
      </c>
      <c r="G7922" s="195">
        <f t="shared" ca="1" si="617"/>
        <v>0</v>
      </c>
      <c r="H7922" s="195">
        <f t="shared" ca="1" si="618"/>
        <v>0</v>
      </c>
      <c r="O7922" s="154"/>
      <c r="P7922" s="154"/>
    </row>
    <row r="7923" spans="3:16" hidden="1" outlineLevel="2">
      <c r="C7923" s="179">
        <v>7899</v>
      </c>
      <c r="D7923" s="195">
        <f t="shared" ca="1" si="619"/>
        <v>1.1897698728049062</v>
      </c>
      <c r="E7923" s="195">
        <f t="shared" ca="1" si="615"/>
        <v>319.66738645741333</v>
      </c>
      <c r="F7923" s="195">
        <f t="shared" ca="1" si="616"/>
        <v>300.99208060368289</v>
      </c>
      <c r="G7923" s="195">
        <f t="shared" ca="1" si="617"/>
        <v>69.667386457413329</v>
      </c>
      <c r="H7923" s="195">
        <f t="shared" ca="1" si="618"/>
        <v>50.992080603682894</v>
      </c>
      <c r="O7923" s="154"/>
      <c r="P7923" s="154"/>
    </row>
    <row r="7924" spans="3:16" hidden="1" outlineLevel="2">
      <c r="C7924" s="179">
        <v>7900</v>
      </c>
      <c r="D7924" s="195">
        <f t="shared" ca="1" si="619"/>
        <v>1.0137370509631851</v>
      </c>
      <c r="E7924" s="195">
        <f t="shared" ca="1" si="615"/>
        <v>307.53960177291532</v>
      </c>
      <c r="F7924" s="195">
        <f t="shared" ca="1" si="616"/>
        <v>292.65717508653785</v>
      </c>
      <c r="G7924" s="195">
        <f t="shared" ca="1" si="617"/>
        <v>57.539601772915319</v>
      </c>
      <c r="H7924" s="195">
        <f t="shared" ca="1" si="618"/>
        <v>42.657175086537848</v>
      </c>
      <c r="O7924" s="154"/>
      <c r="P7924" s="154"/>
    </row>
    <row r="7925" spans="3:16" hidden="1" outlineLevel="2">
      <c r="C7925" s="179">
        <v>7901</v>
      </c>
      <c r="D7925" s="195">
        <f t="shared" ca="1" si="619"/>
        <v>2.0507045392515506</v>
      </c>
      <c r="E7925" s="195">
        <f t="shared" ca="1" si="615"/>
        <v>386.23341590685084</v>
      </c>
      <c r="F7925" s="195">
        <f t="shared" ca="1" si="616"/>
        <v>345.30453362812398</v>
      </c>
      <c r="G7925" s="195">
        <f t="shared" ca="1" si="617"/>
        <v>136.23341590685084</v>
      </c>
      <c r="H7925" s="195">
        <f t="shared" ca="1" si="618"/>
        <v>95.304533628123977</v>
      </c>
      <c r="O7925" s="154"/>
      <c r="P7925" s="154"/>
    </row>
    <row r="7926" spans="3:16" hidden="1" outlineLevel="2">
      <c r="C7926" s="179">
        <v>7902</v>
      </c>
      <c r="D7926" s="195">
        <f t="shared" ca="1" si="619"/>
        <v>-0.73869247923442116</v>
      </c>
      <c r="E7926" s="195">
        <f t="shared" ca="1" si="615"/>
        <v>209.25792959402941</v>
      </c>
      <c r="F7926" s="195">
        <f t="shared" ca="1" si="616"/>
        <v>221.28271134907112</v>
      </c>
      <c r="G7926" s="195">
        <f t="shared" ca="1" si="617"/>
        <v>0</v>
      </c>
      <c r="H7926" s="195">
        <f t="shared" ca="1" si="618"/>
        <v>0</v>
      </c>
      <c r="O7926" s="154"/>
      <c r="P7926" s="154"/>
    </row>
    <row r="7927" spans="3:16" hidden="1" outlineLevel="2">
      <c r="C7927" s="179">
        <v>7903</v>
      </c>
      <c r="D7927" s="195">
        <f t="shared" ca="1" si="619"/>
        <v>-0.82316605749330385</v>
      </c>
      <c r="E7927" s="195">
        <f t="shared" ca="1" si="615"/>
        <v>205.40988738043299</v>
      </c>
      <c r="F7927" s="195">
        <f t="shared" ca="1" si="616"/>
        <v>218.3207386396241</v>
      </c>
      <c r="G7927" s="195">
        <f t="shared" ca="1" si="617"/>
        <v>0</v>
      </c>
      <c r="H7927" s="195">
        <f t="shared" ca="1" si="618"/>
        <v>0</v>
      </c>
      <c r="O7927" s="154"/>
      <c r="P7927" s="154"/>
    </row>
    <row r="7928" spans="3:16" hidden="1" outlineLevel="2">
      <c r="C7928" s="179">
        <v>7904</v>
      </c>
      <c r="D7928" s="195">
        <f t="shared" ca="1" si="619"/>
        <v>-1.1361148623365045</v>
      </c>
      <c r="E7928" s="195">
        <f t="shared" ca="1" si="615"/>
        <v>191.76059085229235</v>
      </c>
      <c r="F7928" s="195">
        <f t="shared" ca="1" si="616"/>
        <v>207.68890482705163</v>
      </c>
      <c r="G7928" s="195">
        <f t="shared" ca="1" si="617"/>
        <v>0</v>
      </c>
      <c r="H7928" s="195">
        <f t="shared" ca="1" si="618"/>
        <v>0</v>
      </c>
      <c r="O7928" s="154"/>
      <c r="P7928" s="154"/>
    </row>
    <row r="7929" spans="3:16" hidden="1" outlineLevel="2">
      <c r="C7929" s="179">
        <v>7905</v>
      </c>
      <c r="D7929" s="195">
        <f t="shared" ca="1" si="619"/>
        <v>-0.27851945633922315</v>
      </c>
      <c r="E7929" s="195">
        <f t="shared" ca="1" si="615"/>
        <v>231.52198500498253</v>
      </c>
      <c r="F7929" s="195">
        <f t="shared" ca="1" si="616"/>
        <v>238.13824966986235</v>
      </c>
      <c r="G7929" s="195">
        <f t="shared" ca="1" si="617"/>
        <v>0</v>
      </c>
      <c r="H7929" s="195">
        <f t="shared" ca="1" si="618"/>
        <v>0</v>
      </c>
      <c r="O7929" s="154"/>
      <c r="P7929" s="154"/>
    </row>
    <row r="7930" spans="3:16" hidden="1" outlineLevel="2">
      <c r="C7930" s="179">
        <v>7906</v>
      </c>
      <c r="D7930" s="195">
        <f t="shared" ca="1" si="619"/>
        <v>0.78217697090704308</v>
      </c>
      <c r="E7930" s="195">
        <f t="shared" ca="1" si="615"/>
        <v>292.28416087042979</v>
      </c>
      <c r="F7930" s="195">
        <f t="shared" ca="1" si="616"/>
        <v>282.04359910760769</v>
      </c>
      <c r="G7930" s="195">
        <f t="shared" ca="1" si="617"/>
        <v>42.284160870429787</v>
      </c>
      <c r="H7930" s="195">
        <f t="shared" ca="1" si="618"/>
        <v>32.04359910760769</v>
      </c>
      <c r="O7930" s="154"/>
      <c r="P7930" s="154"/>
    </row>
    <row r="7931" spans="3:16" hidden="1" outlineLevel="2">
      <c r="C7931" s="179">
        <v>7907</v>
      </c>
      <c r="D7931" s="195">
        <f t="shared" ca="1" si="619"/>
        <v>-1.326633562619546</v>
      </c>
      <c r="E7931" s="195">
        <f t="shared" ca="1" si="615"/>
        <v>183.89918941885924</v>
      </c>
      <c r="F7931" s="195">
        <f t="shared" ca="1" si="616"/>
        <v>201.47158071396024</v>
      </c>
      <c r="G7931" s="195">
        <f t="shared" ca="1" si="617"/>
        <v>0</v>
      </c>
      <c r="H7931" s="195">
        <f t="shared" ca="1" si="618"/>
        <v>0</v>
      </c>
      <c r="O7931" s="154"/>
      <c r="P7931" s="154"/>
    </row>
    <row r="7932" spans="3:16" hidden="1" outlineLevel="2">
      <c r="C7932" s="179">
        <v>7908</v>
      </c>
      <c r="D7932" s="195">
        <f t="shared" ca="1" si="619"/>
        <v>2.2744498306972636</v>
      </c>
      <c r="E7932" s="195">
        <f t="shared" ca="1" si="615"/>
        <v>405.69524186989747</v>
      </c>
      <c r="F7932" s="195">
        <f t="shared" ca="1" si="616"/>
        <v>357.85227703054977</v>
      </c>
      <c r="G7932" s="195">
        <f t="shared" ca="1" si="617"/>
        <v>155.69524186989747</v>
      </c>
      <c r="H7932" s="195">
        <f t="shared" ca="1" si="618"/>
        <v>107.85227703054977</v>
      </c>
      <c r="O7932" s="154"/>
      <c r="P7932" s="154"/>
    </row>
    <row r="7933" spans="3:16" hidden="1" outlineLevel="2">
      <c r="C7933" s="179">
        <v>7909</v>
      </c>
      <c r="D7933" s="195">
        <f t="shared" ca="1" si="619"/>
        <v>3.804202987074895E-2</v>
      </c>
      <c r="E7933" s="195">
        <f t="shared" ca="1" si="615"/>
        <v>248.1983839380047</v>
      </c>
      <c r="F7933" s="195">
        <f t="shared" ca="1" si="616"/>
        <v>250.47313207187267</v>
      </c>
      <c r="G7933" s="195">
        <f t="shared" ca="1" si="617"/>
        <v>0</v>
      </c>
      <c r="H7933" s="195">
        <f t="shared" ca="1" si="618"/>
        <v>0.47313207187266926</v>
      </c>
      <c r="O7933" s="154"/>
      <c r="P7933" s="154"/>
    </row>
    <row r="7934" spans="3:16" hidden="1" outlineLevel="2">
      <c r="C7934" s="179">
        <v>7910</v>
      </c>
      <c r="D7934" s="195">
        <f t="shared" ca="1" si="619"/>
        <v>-1.9091186742369155E-2</v>
      </c>
      <c r="E7934" s="195">
        <f t="shared" ca="1" si="615"/>
        <v>245.10220763727827</v>
      </c>
      <c r="F7934" s="195">
        <f t="shared" ca="1" si="616"/>
        <v>248.20061155306959</v>
      </c>
      <c r="G7934" s="195">
        <f t="shared" ca="1" si="617"/>
        <v>0</v>
      </c>
      <c r="H7934" s="195">
        <f t="shared" ca="1" si="618"/>
        <v>0</v>
      </c>
      <c r="O7934" s="154"/>
      <c r="P7934" s="154"/>
    </row>
    <row r="7935" spans="3:16" hidden="1" outlineLevel="2">
      <c r="C7935" s="179">
        <v>7911</v>
      </c>
      <c r="D7935" s="195">
        <f t="shared" ca="1" si="619"/>
        <v>2.0698642586204348</v>
      </c>
      <c r="E7935" s="195">
        <f t="shared" ca="1" si="615"/>
        <v>387.86276634231342</v>
      </c>
      <c r="F7935" s="195">
        <f t="shared" ca="1" si="616"/>
        <v>346.36157245931616</v>
      </c>
      <c r="G7935" s="195">
        <f t="shared" ca="1" si="617"/>
        <v>137.86276634231342</v>
      </c>
      <c r="H7935" s="195">
        <f t="shared" ca="1" si="618"/>
        <v>96.361572459316164</v>
      </c>
      <c r="O7935" s="154"/>
      <c r="P7935" s="154"/>
    </row>
    <row r="7936" spans="3:16" hidden="1" outlineLevel="2">
      <c r="C7936" s="179">
        <v>7912</v>
      </c>
      <c r="D7936" s="195">
        <f t="shared" ca="1" si="619"/>
        <v>-1.0902219788720278</v>
      </c>
      <c r="E7936" s="195">
        <f t="shared" ca="1" si="615"/>
        <v>193.70396845304595</v>
      </c>
      <c r="F7936" s="195">
        <f t="shared" ca="1" si="616"/>
        <v>209.21501196173975</v>
      </c>
      <c r="G7936" s="195">
        <f t="shared" ca="1" si="617"/>
        <v>0</v>
      </c>
      <c r="H7936" s="195">
        <f t="shared" ca="1" si="618"/>
        <v>0</v>
      </c>
      <c r="O7936" s="154"/>
      <c r="P7936" s="154"/>
    </row>
    <row r="7937" spans="3:16" hidden="1" outlineLevel="2">
      <c r="C7937" s="179">
        <v>7913</v>
      </c>
      <c r="D7937" s="195">
        <f t="shared" ca="1" si="619"/>
        <v>-0.50256589612711644</v>
      </c>
      <c r="E7937" s="195">
        <f t="shared" ca="1" si="615"/>
        <v>220.40093483487783</v>
      </c>
      <c r="F7937" s="195">
        <f t="shared" ca="1" si="616"/>
        <v>229.77712356488627</v>
      </c>
      <c r="G7937" s="195">
        <f t="shared" ca="1" si="617"/>
        <v>0</v>
      </c>
      <c r="H7937" s="195">
        <f t="shared" ca="1" si="618"/>
        <v>0</v>
      </c>
      <c r="O7937" s="154"/>
      <c r="P7937" s="154"/>
    </row>
    <row r="7938" spans="3:16" hidden="1" outlineLevel="2">
      <c r="C7938" s="179">
        <v>7914</v>
      </c>
      <c r="D7938" s="195">
        <f t="shared" ca="1" si="619"/>
        <v>-0.1117040159482799</v>
      </c>
      <c r="E7938" s="195">
        <f t="shared" ca="1" si="615"/>
        <v>240.16514863857637</v>
      </c>
      <c r="F7938" s="195">
        <f t="shared" ca="1" si="616"/>
        <v>244.56057798562273</v>
      </c>
      <c r="G7938" s="195">
        <f t="shared" ca="1" si="617"/>
        <v>0</v>
      </c>
      <c r="H7938" s="195">
        <f t="shared" ca="1" si="618"/>
        <v>0</v>
      </c>
      <c r="O7938" s="154"/>
      <c r="P7938" s="154"/>
    </row>
    <row r="7939" spans="3:16" hidden="1" outlineLevel="2">
      <c r="C7939" s="179">
        <v>7915</v>
      </c>
      <c r="D7939" s="195">
        <f t="shared" ca="1" si="619"/>
        <v>-1.2841033232378065</v>
      </c>
      <c r="E7939" s="195">
        <f t="shared" ca="1" si="615"/>
        <v>185.62570076447318</v>
      </c>
      <c r="F7939" s="195">
        <f t="shared" ca="1" si="616"/>
        <v>202.84316145988927</v>
      </c>
      <c r="G7939" s="195">
        <f t="shared" ca="1" si="617"/>
        <v>0</v>
      </c>
      <c r="H7939" s="195">
        <f t="shared" ca="1" si="618"/>
        <v>0</v>
      </c>
      <c r="O7939" s="154"/>
      <c r="P7939" s="154"/>
    </row>
    <row r="7940" spans="3:16" hidden="1" outlineLevel="2">
      <c r="C7940" s="179">
        <v>7916</v>
      </c>
      <c r="D7940" s="195">
        <f t="shared" ca="1" si="619"/>
        <v>0.56824290756710483</v>
      </c>
      <c r="E7940" s="195">
        <f t="shared" ca="1" si="615"/>
        <v>278.86333208531181</v>
      </c>
      <c r="F7940" s="195">
        <f t="shared" ca="1" si="616"/>
        <v>272.58031191870788</v>
      </c>
      <c r="G7940" s="195">
        <f t="shared" ca="1" si="617"/>
        <v>28.863332085311811</v>
      </c>
      <c r="H7940" s="195">
        <f t="shared" ca="1" si="618"/>
        <v>22.580311918707878</v>
      </c>
      <c r="O7940" s="154"/>
      <c r="P7940" s="154"/>
    </row>
    <row r="7941" spans="3:16" hidden="1" outlineLevel="2">
      <c r="C7941" s="179">
        <v>7917</v>
      </c>
      <c r="D7941" s="195">
        <f t="shared" ca="1" si="619"/>
        <v>-0.1550380917927196</v>
      </c>
      <c r="E7941" s="195">
        <f t="shared" ca="1" si="615"/>
        <v>237.88934526705322</v>
      </c>
      <c r="F7941" s="195">
        <f t="shared" ca="1" si="616"/>
        <v>242.87576632593439</v>
      </c>
      <c r="G7941" s="195">
        <f t="shared" ca="1" si="617"/>
        <v>0</v>
      </c>
      <c r="H7941" s="195">
        <f t="shared" ca="1" si="618"/>
        <v>0</v>
      </c>
      <c r="O7941" s="154"/>
      <c r="P7941" s="154"/>
    </row>
    <row r="7942" spans="3:16" hidden="1" outlineLevel="2">
      <c r="C7942" s="179">
        <v>7918</v>
      </c>
      <c r="D7942" s="195">
        <f t="shared" ca="1" si="619"/>
        <v>1.6240329730435734</v>
      </c>
      <c r="E7942" s="195">
        <f t="shared" ca="1" si="615"/>
        <v>351.67078007863211</v>
      </c>
      <c r="F7942" s="195">
        <f t="shared" ca="1" si="616"/>
        <v>322.58313091939647</v>
      </c>
      <c r="G7942" s="195">
        <f t="shared" ca="1" si="617"/>
        <v>101.67078007863211</v>
      </c>
      <c r="H7942" s="195">
        <f t="shared" ca="1" si="618"/>
        <v>72.583130919396467</v>
      </c>
      <c r="O7942" s="154"/>
      <c r="P7942" s="154"/>
    </row>
    <row r="7943" spans="3:16" hidden="1" outlineLevel="2">
      <c r="C7943" s="179">
        <v>7919</v>
      </c>
      <c r="D7943" s="195">
        <f t="shared" ca="1" si="619"/>
        <v>-0.4258363646377693</v>
      </c>
      <c r="E7943" s="195">
        <f t="shared" ca="1" si="615"/>
        <v>224.14810147230645</v>
      </c>
      <c r="F7943" s="195">
        <f t="shared" ca="1" si="616"/>
        <v>232.60698824333363</v>
      </c>
      <c r="G7943" s="195">
        <f t="shared" ca="1" si="617"/>
        <v>0</v>
      </c>
      <c r="H7943" s="195">
        <f t="shared" ca="1" si="618"/>
        <v>0</v>
      </c>
      <c r="O7943" s="154"/>
      <c r="P7943" s="154"/>
    </row>
    <row r="7944" spans="3:16" hidden="1" outlineLevel="2">
      <c r="C7944" s="179">
        <v>7920</v>
      </c>
      <c r="D7944" s="195">
        <f t="shared" ca="1" si="619"/>
        <v>5.5991813410840134E-2</v>
      </c>
      <c r="E7944" s="195">
        <f t="shared" ca="1" si="615"/>
        <v>249.17917367170821</v>
      </c>
      <c r="F7944" s="195">
        <f t="shared" ca="1" si="616"/>
        <v>251.19138589418574</v>
      </c>
      <c r="G7944" s="195">
        <f t="shared" ca="1" si="617"/>
        <v>0</v>
      </c>
      <c r="H7944" s="195">
        <f t="shared" ca="1" si="618"/>
        <v>1.1913858941857427</v>
      </c>
      <c r="O7944" s="154"/>
      <c r="P7944" s="154"/>
    </row>
    <row r="7945" spans="3:16" hidden="1" outlineLevel="2">
      <c r="C7945" s="179">
        <v>7921</v>
      </c>
      <c r="D7945" s="195">
        <f t="shared" ca="1" si="619"/>
        <v>1.7209764230954643</v>
      </c>
      <c r="E7945" s="195">
        <f t="shared" ca="1" si="615"/>
        <v>359.24171076840548</v>
      </c>
      <c r="F7945" s="195">
        <f t="shared" ca="1" si="616"/>
        <v>327.61070297984259</v>
      </c>
      <c r="G7945" s="195">
        <f t="shared" ca="1" si="617"/>
        <v>109.24171076840548</v>
      </c>
      <c r="H7945" s="195">
        <f t="shared" ca="1" si="618"/>
        <v>77.610702979842586</v>
      </c>
      <c r="O7945" s="154"/>
      <c r="P7945" s="154"/>
    </row>
    <row r="7946" spans="3:16" hidden="1" outlineLevel="2">
      <c r="C7946" s="179">
        <v>7922</v>
      </c>
      <c r="D7946" s="195">
        <f t="shared" ca="1" si="619"/>
        <v>-0.21224583646889988</v>
      </c>
      <c r="E7946" s="195">
        <f t="shared" ca="1" si="615"/>
        <v>234.91792332198884</v>
      </c>
      <c r="F7946" s="195">
        <f t="shared" ca="1" si="616"/>
        <v>240.66931463158474</v>
      </c>
      <c r="G7946" s="195">
        <f t="shared" ca="1" si="617"/>
        <v>0</v>
      </c>
      <c r="H7946" s="195">
        <f t="shared" ca="1" si="618"/>
        <v>0</v>
      </c>
      <c r="O7946" s="154"/>
      <c r="P7946" s="154"/>
    </row>
    <row r="7947" spans="3:16" hidden="1" outlineLevel="2">
      <c r="C7947" s="179">
        <v>7923</v>
      </c>
      <c r="D7947" s="195">
        <f t="shared" ca="1" si="619"/>
        <v>0.54137238882697314</v>
      </c>
      <c r="E7947" s="195">
        <f t="shared" ca="1" si="615"/>
        <v>277.22180840392468</v>
      </c>
      <c r="F7947" s="195">
        <f t="shared" ca="1" si="616"/>
        <v>271.41437330874078</v>
      </c>
      <c r="G7947" s="195">
        <f t="shared" ca="1" si="617"/>
        <v>27.221808403924683</v>
      </c>
      <c r="H7947" s="195">
        <f t="shared" ca="1" si="618"/>
        <v>21.414373308740778</v>
      </c>
      <c r="O7947" s="154"/>
      <c r="P7947" s="154"/>
    </row>
    <row r="7948" spans="3:16" hidden="1" outlineLevel="2">
      <c r="C7948" s="179">
        <v>7924</v>
      </c>
      <c r="D7948" s="195">
        <f t="shared" ca="1" si="619"/>
        <v>0.42141657583293152</v>
      </c>
      <c r="E7948" s="195">
        <f t="shared" ca="1" si="615"/>
        <v>270.01074757602692</v>
      </c>
      <c r="F7948" s="195">
        <f t="shared" ca="1" si="616"/>
        <v>266.2698987888208</v>
      </c>
      <c r="G7948" s="195">
        <f t="shared" ca="1" si="617"/>
        <v>20.010747576026915</v>
      </c>
      <c r="H7948" s="195">
        <f t="shared" ca="1" si="618"/>
        <v>16.269898788820797</v>
      </c>
      <c r="O7948" s="154"/>
      <c r="P7948" s="154"/>
    </row>
    <row r="7949" spans="3:16" hidden="1" outlineLevel="2">
      <c r="C7949" s="179">
        <v>7925</v>
      </c>
      <c r="D7949" s="195">
        <f t="shared" ca="1" si="619"/>
        <v>-1.1744124511247831</v>
      </c>
      <c r="E7949" s="195">
        <f t="shared" ca="1" si="615"/>
        <v>190.15377562841763</v>
      </c>
      <c r="F7949" s="195">
        <f t="shared" ca="1" si="616"/>
        <v>206.42389361281053</v>
      </c>
      <c r="G7949" s="195">
        <f t="shared" ca="1" si="617"/>
        <v>0</v>
      </c>
      <c r="H7949" s="195">
        <f t="shared" ca="1" si="618"/>
        <v>0</v>
      </c>
      <c r="O7949" s="154"/>
      <c r="P7949" s="154"/>
    </row>
    <row r="7950" spans="3:16" hidden="1" outlineLevel="2">
      <c r="C7950" s="179">
        <v>7926</v>
      </c>
      <c r="D7950" s="195">
        <f t="shared" ca="1" si="619"/>
        <v>-1.1490676974680807</v>
      </c>
      <c r="E7950" s="195">
        <f t="shared" ca="1" si="615"/>
        <v>191.21562734172397</v>
      </c>
      <c r="F7950" s="195">
        <f t="shared" ca="1" si="616"/>
        <v>207.26019331067991</v>
      </c>
      <c r="G7950" s="195">
        <f t="shared" ca="1" si="617"/>
        <v>0</v>
      </c>
      <c r="H7950" s="195">
        <f t="shared" ca="1" si="618"/>
        <v>0</v>
      </c>
      <c r="O7950" s="154"/>
      <c r="P7950" s="154"/>
    </row>
    <row r="7951" spans="3:16" hidden="1" outlineLevel="2">
      <c r="C7951" s="179">
        <v>7927</v>
      </c>
      <c r="D7951" s="195">
        <f t="shared" ca="1" si="619"/>
        <v>1.4377563288135999</v>
      </c>
      <c r="E7951" s="195">
        <f t="shared" ca="1" si="615"/>
        <v>337.56819625938988</v>
      </c>
      <c r="F7951" s="195">
        <f t="shared" ca="1" si="616"/>
        <v>313.13819810862395</v>
      </c>
      <c r="G7951" s="195">
        <f t="shared" ca="1" si="617"/>
        <v>87.568196259389879</v>
      </c>
      <c r="H7951" s="195">
        <f t="shared" ca="1" si="618"/>
        <v>63.138198108623953</v>
      </c>
      <c r="O7951" s="154"/>
      <c r="P7951" s="154"/>
    </row>
    <row r="7952" spans="3:16" hidden="1" outlineLevel="2">
      <c r="C7952" s="179">
        <v>7928</v>
      </c>
      <c r="D7952" s="195">
        <f t="shared" ca="1" si="619"/>
        <v>-0.51065821236391895</v>
      </c>
      <c r="E7952" s="195">
        <f t="shared" ca="1" si="615"/>
        <v>220.00940819740137</v>
      </c>
      <c r="F7952" s="195">
        <f t="shared" ca="1" si="616"/>
        <v>229.48068481265531</v>
      </c>
      <c r="G7952" s="195">
        <f t="shared" ca="1" si="617"/>
        <v>0</v>
      </c>
      <c r="H7952" s="195">
        <f t="shared" ca="1" si="618"/>
        <v>0</v>
      </c>
      <c r="O7952" s="154"/>
      <c r="P7952" s="154"/>
    </row>
    <row r="7953" spans="3:16" hidden="1" outlineLevel="2">
      <c r="C7953" s="179">
        <v>7929</v>
      </c>
      <c r="D7953" s="195">
        <f t="shared" ca="1" si="619"/>
        <v>0.47316771325690377</v>
      </c>
      <c r="E7953" s="195">
        <f t="shared" ca="1" si="615"/>
        <v>273.09843578797268</v>
      </c>
      <c r="F7953" s="195">
        <f t="shared" ca="1" si="616"/>
        <v>268.47725057720237</v>
      </c>
      <c r="G7953" s="195">
        <f t="shared" ca="1" si="617"/>
        <v>23.098435787972676</v>
      </c>
      <c r="H7953" s="195">
        <f t="shared" ca="1" si="618"/>
        <v>18.477250577202369</v>
      </c>
      <c r="O7953" s="154"/>
      <c r="P7953" s="154"/>
    </row>
    <row r="7954" spans="3:16" hidden="1" outlineLevel="2">
      <c r="C7954" s="179">
        <v>7930</v>
      </c>
      <c r="D7954" s="195">
        <f t="shared" ca="1" si="619"/>
        <v>-1.0745959789715165</v>
      </c>
      <c r="E7954" s="195">
        <f t="shared" ca="1" si="615"/>
        <v>194.37015083688547</v>
      </c>
      <c r="F7954" s="195">
        <f t="shared" ca="1" si="616"/>
        <v>209.73718892756403</v>
      </c>
      <c r="G7954" s="195">
        <f t="shared" ca="1" si="617"/>
        <v>0</v>
      </c>
      <c r="H7954" s="195">
        <f t="shared" ca="1" si="618"/>
        <v>0</v>
      </c>
      <c r="O7954" s="154"/>
      <c r="P7954" s="154"/>
    </row>
    <row r="7955" spans="3:16" hidden="1" outlineLevel="2">
      <c r="C7955" s="179">
        <v>7931</v>
      </c>
      <c r="D7955" s="195">
        <f t="shared" ca="1" si="619"/>
        <v>0.68238538270203652</v>
      </c>
      <c r="E7955" s="195">
        <f t="shared" ca="1" si="615"/>
        <v>285.94534901248534</v>
      </c>
      <c r="F7955" s="195">
        <f t="shared" ca="1" si="616"/>
        <v>277.58915484239463</v>
      </c>
      <c r="G7955" s="195">
        <f t="shared" ca="1" si="617"/>
        <v>35.945349012485337</v>
      </c>
      <c r="H7955" s="195">
        <f t="shared" ca="1" si="618"/>
        <v>27.589154842394635</v>
      </c>
      <c r="O7955" s="154"/>
      <c r="P7955" s="154"/>
    </row>
    <row r="7956" spans="3:16" hidden="1" outlineLevel="2">
      <c r="C7956" s="179">
        <v>7932</v>
      </c>
      <c r="D7956" s="195">
        <f t="shared" ca="1" si="619"/>
        <v>6.7807847748645803E-2</v>
      </c>
      <c r="E7956" s="195">
        <f t="shared" ca="1" si="615"/>
        <v>249.82692517139094</v>
      </c>
      <c r="F7956" s="195">
        <f t="shared" ca="1" si="616"/>
        <v>251.6653238674719</v>
      </c>
      <c r="G7956" s="195">
        <f t="shared" ca="1" si="617"/>
        <v>0</v>
      </c>
      <c r="H7956" s="195">
        <f t="shared" ca="1" si="618"/>
        <v>1.6653238674718978</v>
      </c>
      <c r="O7956" s="154"/>
      <c r="P7956" s="154"/>
    </row>
    <row r="7957" spans="3:16" hidden="1" outlineLevel="2">
      <c r="C7957" s="179">
        <v>7933</v>
      </c>
      <c r="D7957" s="195">
        <f t="shared" ca="1" si="619"/>
        <v>0.11146995962782218</v>
      </c>
      <c r="E7957" s="195">
        <f t="shared" ca="1" si="615"/>
        <v>252.23511026041757</v>
      </c>
      <c r="F7957" s="195">
        <f t="shared" ca="1" si="616"/>
        <v>253.42436960079283</v>
      </c>
      <c r="G7957" s="195">
        <f t="shared" ca="1" si="617"/>
        <v>2.2351102604175708</v>
      </c>
      <c r="H7957" s="195">
        <f t="shared" ca="1" si="618"/>
        <v>3.4243696007928293</v>
      </c>
      <c r="O7957" s="154"/>
      <c r="P7957" s="154"/>
    </row>
    <row r="7958" spans="3:16" hidden="1" outlineLevel="2">
      <c r="C7958" s="179">
        <v>7934</v>
      </c>
      <c r="D7958" s="195">
        <f t="shared" ca="1" si="619"/>
        <v>0.5452608925295378</v>
      </c>
      <c r="E7958" s="195">
        <f t="shared" ca="1" si="615"/>
        <v>277.45875829537897</v>
      </c>
      <c r="F7958" s="195">
        <f t="shared" ca="1" si="616"/>
        <v>271.58279022289975</v>
      </c>
      <c r="G7958" s="195">
        <f t="shared" ca="1" si="617"/>
        <v>27.458758295378971</v>
      </c>
      <c r="H7958" s="195">
        <f t="shared" ca="1" si="618"/>
        <v>21.582790222899746</v>
      </c>
      <c r="O7958" s="154"/>
      <c r="P7958" s="154"/>
    </row>
    <row r="7959" spans="3:16" hidden="1" outlineLevel="2">
      <c r="C7959" s="179">
        <v>7935</v>
      </c>
      <c r="D7959" s="195">
        <f t="shared" ca="1" si="619"/>
        <v>-2.0754866299456229</v>
      </c>
      <c r="E7959" s="195">
        <f t="shared" ca="1" si="615"/>
        <v>155.99952406811053</v>
      </c>
      <c r="F7959" s="195">
        <f t="shared" ca="1" si="616"/>
        <v>178.78530160903557</v>
      </c>
      <c r="G7959" s="195">
        <f t="shared" ca="1" si="617"/>
        <v>0</v>
      </c>
      <c r="H7959" s="195">
        <f t="shared" ca="1" si="618"/>
        <v>0</v>
      </c>
      <c r="O7959" s="154"/>
      <c r="P7959" s="154"/>
    </row>
    <row r="7960" spans="3:16" hidden="1" outlineLevel="2">
      <c r="C7960" s="179">
        <v>7936</v>
      </c>
      <c r="D7960" s="195">
        <f t="shared" ca="1" si="619"/>
        <v>-0.1551654919403149</v>
      </c>
      <c r="E7960" s="195">
        <f t="shared" ca="1" si="615"/>
        <v>237.88268640661647</v>
      </c>
      <c r="F7960" s="195">
        <f t="shared" ca="1" si="616"/>
        <v>242.87083021013791</v>
      </c>
      <c r="G7960" s="195">
        <f t="shared" ca="1" si="617"/>
        <v>0</v>
      </c>
      <c r="H7960" s="195">
        <f t="shared" ca="1" si="618"/>
        <v>0</v>
      </c>
      <c r="O7960" s="154"/>
      <c r="P7960" s="154"/>
    </row>
    <row r="7961" spans="3:16" hidden="1" outlineLevel="2">
      <c r="C7961" s="179">
        <v>7937</v>
      </c>
      <c r="D7961" s="195">
        <f t="shared" ca="1" si="619"/>
        <v>-9.2215173935128986E-2</v>
      </c>
      <c r="E7961" s="195">
        <f t="shared" ref="E7961:E8024" ca="1" si="620">$H$9 * EXP(($H$17 - $H$18 - ($H$11^2)/2)*$H$14 + $H$11*SQRT($H$14)*D7961)</f>
        <v>241.19574177629272</v>
      </c>
      <c r="F7961" s="195">
        <f t="shared" ref="F7961:F8024" ca="1" si="621">$H$9 * EXP(($H$17 - $H$18 - ($H$12^2)/2)*$H$14 + $H$12*SQRT($H$14)*D7961)</f>
        <v>245.32210166431173</v>
      </c>
      <c r="G7961" s="195">
        <f t="shared" ref="G7961:G8024" ca="1" si="622">MAX(E7961-$H$16, 0)</f>
        <v>0</v>
      </c>
      <c r="H7961" s="195">
        <f t="shared" ref="H7961:H8024" ca="1" si="623">MAX(F7961-$H$16, 0)</f>
        <v>0</v>
      </c>
      <c r="O7961" s="154"/>
      <c r="P7961" s="154"/>
    </row>
    <row r="7962" spans="3:16" hidden="1" outlineLevel="2">
      <c r="C7962" s="179">
        <v>7938</v>
      </c>
      <c r="D7962" s="195">
        <f t="shared" ref="D7962:D8025" ca="1" si="624">_xlfn.NORM.S.INV(RAND())</f>
        <v>-1.0819134577285392</v>
      </c>
      <c r="E7962" s="195">
        <f t="shared" ca="1" si="620"/>
        <v>194.0579004135447</v>
      </c>
      <c r="F7962" s="195">
        <f t="shared" ca="1" si="621"/>
        <v>209.49249731057526</v>
      </c>
      <c r="G7962" s="195">
        <f t="shared" ca="1" si="622"/>
        <v>0</v>
      </c>
      <c r="H7962" s="195">
        <f t="shared" ca="1" si="623"/>
        <v>0</v>
      </c>
      <c r="O7962" s="154"/>
      <c r="P7962" s="154"/>
    </row>
    <row r="7963" spans="3:16" hidden="1" outlineLevel="2">
      <c r="C7963" s="179">
        <v>7939</v>
      </c>
      <c r="D7963" s="195">
        <f t="shared" ca="1" si="624"/>
        <v>-0.26044726043252975</v>
      </c>
      <c r="E7963" s="195">
        <f t="shared" ca="1" si="620"/>
        <v>232.44312736306267</v>
      </c>
      <c r="F7963" s="195">
        <f t="shared" ca="1" si="621"/>
        <v>238.82579590634774</v>
      </c>
      <c r="G7963" s="195">
        <f t="shared" ca="1" si="622"/>
        <v>0</v>
      </c>
      <c r="H7963" s="195">
        <f t="shared" ca="1" si="623"/>
        <v>0</v>
      </c>
      <c r="O7963" s="154"/>
      <c r="P7963" s="154"/>
    </row>
    <row r="7964" spans="3:16" hidden="1" outlineLevel="2">
      <c r="C7964" s="179">
        <v>7940</v>
      </c>
      <c r="D7964" s="195">
        <f t="shared" ca="1" si="624"/>
        <v>0.22958948732734077</v>
      </c>
      <c r="E7964" s="195">
        <f t="shared" ca="1" si="620"/>
        <v>258.86698107039575</v>
      </c>
      <c r="F7964" s="195">
        <f t="shared" ca="1" si="621"/>
        <v>258.24500086949774</v>
      </c>
      <c r="G7964" s="195">
        <f t="shared" ca="1" si="622"/>
        <v>8.8669810703957523</v>
      </c>
      <c r="H7964" s="195">
        <f t="shared" ca="1" si="623"/>
        <v>8.2450008694977441</v>
      </c>
      <c r="O7964" s="154"/>
      <c r="P7964" s="154"/>
    </row>
    <row r="7965" spans="3:16" hidden="1" outlineLevel="2">
      <c r="C7965" s="179">
        <v>7941</v>
      </c>
      <c r="D7965" s="195">
        <f t="shared" ca="1" si="624"/>
        <v>-1.263040337971312</v>
      </c>
      <c r="E7965" s="195">
        <f t="shared" ca="1" si="620"/>
        <v>186.48674292165461</v>
      </c>
      <c r="F7965" s="195">
        <f t="shared" ca="1" si="621"/>
        <v>203.52588641658198</v>
      </c>
      <c r="G7965" s="195">
        <f t="shared" ca="1" si="622"/>
        <v>0</v>
      </c>
      <c r="H7965" s="195">
        <f t="shared" ca="1" si="623"/>
        <v>0</v>
      </c>
      <c r="O7965" s="154"/>
      <c r="P7965" s="154"/>
    </row>
    <row r="7966" spans="3:16" hidden="1" outlineLevel="2">
      <c r="C7966" s="179">
        <v>7942</v>
      </c>
      <c r="D7966" s="195">
        <f t="shared" ca="1" si="624"/>
        <v>-0.64924620303549196</v>
      </c>
      <c r="E7966" s="195">
        <f t="shared" ca="1" si="620"/>
        <v>213.4111003491536</v>
      </c>
      <c r="F7966" s="195">
        <f t="shared" ca="1" si="621"/>
        <v>224.4628611362678</v>
      </c>
      <c r="G7966" s="195">
        <f t="shared" ca="1" si="622"/>
        <v>0</v>
      </c>
      <c r="H7966" s="195">
        <f t="shared" ca="1" si="623"/>
        <v>0</v>
      </c>
      <c r="O7966" s="154"/>
      <c r="P7966" s="154"/>
    </row>
    <row r="7967" spans="3:16" hidden="1" outlineLevel="2">
      <c r="C7967" s="179">
        <v>7943</v>
      </c>
      <c r="D7967" s="195">
        <f t="shared" ca="1" si="624"/>
        <v>-0.84142362563734285</v>
      </c>
      <c r="E7967" s="195">
        <f t="shared" ca="1" si="620"/>
        <v>204.58754143751065</v>
      </c>
      <c r="F7967" s="195">
        <f t="shared" ca="1" si="621"/>
        <v>217.68578611616996</v>
      </c>
      <c r="G7967" s="195">
        <f t="shared" ca="1" si="622"/>
        <v>0</v>
      </c>
      <c r="H7967" s="195">
        <f t="shared" ca="1" si="623"/>
        <v>0</v>
      </c>
      <c r="O7967" s="154"/>
      <c r="P7967" s="154"/>
    </row>
    <row r="7968" spans="3:16" hidden="1" outlineLevel="2">
      <c r="C7968" s="179">
        <v>7944</v>
      </c>
      <c r="D7968" s="195">
        <f t="shared" ca="1" si="624"/>
        <v>-0.63338236795180414</v>
      </c>
      <c r="E7968" s="195">
        <f t="shared" ca="1" si="620"/>
        <v>214.15624974560532</v>
      </c>
      <c r="F7968" s="195">
        <f t="shared" ca="1" si="621"/>
        <v>225.03163282755125</v>
      </c>
      <c r="G7968" s="195">
        <f t="shared" ca="1" si="622"/>
        <v>0</v>
      </c>
      <c r="H7968" s="195">
        <f t="shared" ca="1" si="623"/>
        <v>0</v>
      </c>
      <c r="O7968" s="154"/>
      <c r="P7968" s="154"/>
    </row>
    <row r="7969" spans="3:16" hidden="1" outlineLevel="2">
      <c r="C7969" s="179">
        <v>7945</v>
      </c>
      <c r="D7969" s="195">
        <f t="shared" ca="1" si="624"/>
        <v>0.16519083987159952</v>
      </c>
      <c r="E7969" s="195">
        <f t="shared" ca="1" si="620"/>
        <v>255.22996185996158</v>
      </c>
      <c r="F7969" s="195">
        <f t="shared" ca="1" si="621"/>
        <v>255.60553904240444</v>
      </c>
      <c r="G7969" s="195">
        <f t="shared" ca="1" si="622"/>
        <v>5.2299618599615769</v>
      </c>
      <c r="H7969" s="195">
        <f t="shared" ca="1" si="623"/>
        <v>5.6055390424044447</v>
      </c>
      <c r="O7969" s="154"/>
      <c r="P7969" s="154"/>
    </row>
    <row r="7970" spans="3:16" hidden="1" outlineLevel="2">
      <c r="C7970" s="179">
        <v>7946</v>
      </c>
      <c r="D7970" s="195">
        <f t="shared" ca="1" si="624"/>
        <v>-1.4401181278360766</v>
      </c>
      <c r="E7970" s="195">
        <f t="shared" ca="1" si="620"/>
        <v>179.37047943885685</v>
      </c>
      <c r="F7970" s="195">
        <f t="shared" ca="1" si="621"/>
        <v>197.8569748757958</v>
      </c>
      <c r="G7970" s="195">
        <f t="shared" ca="1" si="622"/>
        <v>0</v>
      </c>
      <c r="H7970" s="195">
        <f t="shared" ca="1" si="623"/>
        <v>0</v>
      </c>
      <c r="O7970" s="154"/>
      <c r="P7970" s="154"/>
    </row>
    <row r="7971" spans="3:16" hidden="1" outlineLevel="2">
      <c r="C7971" s="179">
        <v>7947</v>
      </c>
      <c r="D7971" s="195">
        <f t="shared" ca="1" si="624"/>
        <v>-9.5323574524793064E-2</v>
      </c>
      <c r="E7971" s="195">
        <f t="shared" ca="1" si="620"/>
        <v>241.03106991579833</v>
      </c>
      <c r="F7971" s="195">
        <f t="shared" ca="1" si="621"/>
        <v>245.20048260968036</v>
      </c>
      <c r="G7971" s="195">
        <f t="shared" ca="1" si="622"/>
        <v>0</v>
      </c>
      <c r="H7971" s="195">
        <f t="shared" ca="1" si="623"/>
        <v>0</v>
      </c>
      <c r="O7971" s="154"/>
      <c r="P7971" s="154"/>
    </row>
    <row r="7972" spans="3:16" hidden="1" outlineLevel="2">
      <c r="C7972" s="179">
        <v>7948</v>
      </c>
      <c r="D7972" s="195">
        <f t="shared" ca="1" si="624"/>
        <v>0.238984319388412</v>
      </c>
      <c r="E7972" s="195">
        <f t="shared" ca="1" si="620"/>
        <v>259.40188410239773</v>
      </c>
      <c r="F7972" s="195">
        <f t="shared" ca="1" si="621"/>
        <v>258.63233170131491</v>
      </c>
      <c r="G7972" s="195">
        <f t="shared" ca="1" si="622"/>
        <v>9.4018841023977302</v>
      </c>
      <c r="H7972" s="195">
        <f t="shared" ca="1" si="623"/>
        <v>8.6323317013149108</v>
      </c>
      <c r="O7972" s="154"/>
      <c r="P7972" s="154"/>
    </row>
    <row r="7973" spans="3:16" hidden="1" outlineLevel="2">
      <c r="C7973" s="179">
        <v>7949</v>
      </c>
      <c r="D7973" s="195">
        <f t="shared" ca="1" si="624"/>
        <v>2.1242065816860944</v>
      </c>
      <c r="E7973" s="195">
        <f t="shared" ca="1" si="620"/>
        <v>392.52155111167912</v>
      </c>
      <c r="F7973" s="195">
        <f t="shared" ca="1" si="621"/>
        <v>349.37726714364413</v>
      </c>
      <c r="G7973" s="195">
        <f t="shared" ca="1" si="622"/>
        <v>142.52155111167912</v>
      </c>
      <c r="H7973" s="195">
        <f t="shared" ca="1" si="623"/>
        <v>99.377267143644133</v>
      </c>
      <c r="O7973" s="154"/>
      <c r="P7973" s="154"/>
    </row>
    <row r="7974" spans="3:16" hidden="1" outlineLevel="2">
      <c r="C7974" s="179">
        <v>7950</v>
      </c>
      <c r="D7974" s="195">
        <f t="shared" ca="1" si="624"/>
        <v>0.55455832460396248</v>
      </c>
      <c r="E7974" s="195">
        <f t="shared" ca="1" si="620"/>
        <v>278.02612805350958</v>
      </c>
      <c r="F7974" s="195">
        <f t="shared" ca="1" si="621"/>
        <v>271.98589970077211</v>
      </c>
      <c r="G7974" s="195">
        <f t="shared" ca="1" si="622"/>
        <v>28.026128053509581</v>
      </c>
      <c r="H7974" s="195">
        <f t="shared" ca="1" si="623"/>
        <v>21.985899700772109</v>
      </c>
      <c r="O7974" s="154"/>
      <c r="P7974" s="154"/>
    </row>
    <row r="7975" spans="3:16" hidden="1" outlineLevel="2">
      <c r="C7975" s="179">
        <v>7951</v>
      </c>
      <c r="D7975" s="195">
        <f t="shared" ca="1" si="624"/>
        <v>-1.7148660435670198</v>
      </c>
      <c r="E7975" s="195">
        <f t="shared" ca="1" si="620"/>
        <v>168.8628685636823</v>
      </c>
      <c r="F7975" s="195">
        <f t="shared" ca="1" si="621"/>
        <v>189.37223292599157</v>
      </c>
      <c r="G7975" s="195">
        <f t="shared" ca="1" si="622"/>
        <v>0</v>
      </c>
      <c r="H7975" s="195">
        <f t="shared" ca="1" si="623"/>
        <v>0</v>
      </c>
      <c r="O7975" s="154"/>
      <c r="P7975" s="154"/>
    </row>
    <row r="7976" spans="3:16" hidden="1" outlineLevel="2">
      <c r="C7976" s="179">
        <v>7952</v>
      </c>
      <c r="D7976" s="195">
        <f t="shared" ca="1" si="624"/>
        <v>-0.26462815507737814</v>
      </c>
      <c r="E7976" s="195">
        <f t="shared" ca="1" si="620"/>
        <v>232.22970125514439</v>
      </c>
      <c r="F7976" s="195">
        <f t="shared" ca="1" si="621"/>
        <v>238.66655990147603</v>
      </c>
      <c r="G7976" s="195">
        <f t="shared" ca="1" si="622"/>
        <v>0</v>
      </c>
      <c r="H7976" s="195">
        <f t="shared" ca="1" si="623"/>
        <v>0</v>
      </c>
      <c r="O7976" s="154"/>
      <c r="P7976" s="154"/>
    </row>
    <row r="7977" spans="3:16" hidden="1" outlineLevel="2">
      <c r="C7977" s="179">
        <v>7953</v>
      </c>
      <c r="D7977" s="195">
        <f t="shared" ca="1" si="624"/>
        <v>-0.52162488852934707</v>
      </c>
      <c r="E7977" s="195">
        <f t="shared" ca="1" si="620"/>
        <v>219.47992251779559</v>
      </c>
      <c r="F7977" s="195">
        <f t="shared" ca="1" si="621"/>
        <v>229.07956237739731</v>
      </c>
      <c r="G7977" s="195">
        <f t="shared" ca="1" si="622"/>
        <v>0</v>
      </c>
      <c r="H7977" s="195">
        <f t="shared" ca="1" si="623"/>
        <v>0</v>
      </c>
      <c r="O7977" s="154"/>
      <c r="P7977" s="154"/>
    </row>
    <row r="7978" spans="3:16" hidden="1" outlineLevel="2">
      <c r="C7978" s="179">
        <v>7954</v>
      </c>
      <c r="D7978" s="195">
        <f t="shared" ca="1" si="624"/>
        <v>0.71208272853453158</v>
      </c>
      <c r="E7978" s="195">
        <f t="shared" ca="1" si="620"/>
        <v>287.81723499663525</v>
      </c>
      <c r="F7978" s="195">
        <f t="shared" ca="1" si="621"/>
        <v>278.90736580600083</v>
      </c>
      <c r="G7978" s="195">
        <f t="shared" ca="1" si="622"/>
        <v>37.81723499663525</v>
      </c>
      <c r="H7978" s="195">
        <f t="shared" ca="1" si="623"/>
        <v>28.907365806000826</v>
      </c>
      <c r="O7978" s="154"/>
      <c r="P7978" s="154"/>
    </row>
    <row r="7979" spans="3:16" hidden="1" outlineLevel="2">
      <c r="C7979" s="179">
        <v>7955</v>
      </c>
      <c r="D7979" s="195">
        <f t="shared" ca="1" si="624"/>
        <v>0.82833068964550827</v>
      </c>
      <c r="E7979" s="195">
        <f t="shared" ca="1" si="620"/>
        <v>295.26320498289431</v>
      </c>
      <c r="F7979" s="195">
        <f t="shared" ca="1" si="621"/>
        <v>284.12789021124826</v>
      </c>
      <c r="G7979" s="195">
        <f t="shared" ca="1" si="622"/>
        <v>45.263204982894308</v>
      </c>
      <c r="H7979" s="195">
        <f t="shared" ca="1" si="623"/>
        <v>34.127890211248257</v>
      </c>
      <c r="O7979" s="154"/>
      <c r="P7979" s="154"/>
    </row>
    <row r="7980" spans="3:16" hidden="1" outlineLevel="2">
      <c r="C7980" s="179">
        <v>7956</v>
      </c>
      <c r="D7980" s="195">
        <f t="shared" ca="1" si="624"/>
        <v>0.38392075232373901</v>
      </c>
      <c r="E7980" s="195">
        <f t="shared" ca="1" si="620"/>
        <v>267.79542336334481</v>
      </c>
      <c r="F7980" s="195">
        <f t="shared" ca="1" si="621"/>
        <v>264.6819285344132</v>
      </c>
      <c r="G7980" s="195">
        <f t="shared" ca="1" si="622"/>
        <v>17.79542336334481</v>
      </c>
      <c r="H7980" s="195">
        <f t="shared" ca="1" si="623"/>
        <v>14.681928534413203</v>
      </c>
      <c r="O7980" s="154"/>
      <c r="P7980" s="154"/>
    </row>
    <row r="7981" spans="3:16" hidden="1" outlineLevel="2">
      <c r="C7981" s="179">
        <v>7957</v>
      </c>
      <c r="D7981" s="195">
        <f t="shared" ca="1" si="624"/>
        <v>-0.6371914071477669</v>
      </c>
      <c r="E7981" s="195">
        <f t="shared" ca="1" si="620"/>
        <v>213.9770961436131</v>
      </c>
      <c r="F7981" s="195">
        <f t="shared" ca="1" si="621"/>
        <v>224.89493465507812</v>
      </c>
      <c r="G7981" s="195">
        <f t="shared" ca="1" si="622"/>
        <v>0</v>
      </c>
      <c r="H7981" s="195">
        <f t="shared" ca="1" si="623"/>
        <v>0</v>
      </c>
      <c r="O7981" s="154"/>
      <c r="P7981" s="154"/>
    </row>
    <row r="7982" spans="3:16" hidden="1" outlineLevel="2">
      <c r="C7982" s="179">
        <v>7958</v>
      </c>
      <c r="D7982" s="195">
        <f t="shared" ca="1" si="624"/>
        <v>1.3522852300653589</v>
      </c>
      <c r="E7982" s="195">
        <f t="shared" ca="1" si="620"/>
        <v>331.28804103271108</v>
      </c>
      <c r="F7982" s="195">
        <f t="shared" ca="1" si="621"/>
        <v>308.89753730898616</v>
      </c>
      <c r="G7982" s="195">
        <f t="shared" ca="1" si="622"/>
        <v>81.288041032711078</v>
      </c>
      <c r="H7982" s="195">
        <f t="shared" ca="1" si="623"/>
        <v>58.897537308986159</v>
      </c>
      <c r="O7982" s="154"/>
      <c r="P7982" s="154"/>
    </row>
    <row r="7983" spans="3:16" hidden="1" outlineLevel="2">
      <c r="C7983" s="179">
        <v>7959</v>
      </c>
      <c r="D7983" s="195">
        <f t="shared" ca="1" si="624"/>
        <v>-0.43935091920753916</v>
      </c>
      <c r="E7983" s="195">
        <f t="shared" ca="1" si="620"/>
        <v>223.48351233106192</v>
      </c>
      <c r="F7983" s="195">
        <f t="shared" ca="1" si="621"/>
        <v>232.10604092186992</v>
      </c>
      <c r="G7983" s="195">
        <f t="shared" ca="1" si="622"/>
        <v>0</v>
      </c>
      <c r="H7983" s="195">
        <f t="shared" ca="1" si="623"/>
        <v>0</v>
      </c>
      <c r="O7983" s="154"/>
      <c r="P7983" s="154"/>
    </row>
    <row r="7984" spans="3:16" hidden="1" outlineLevel="2">
      <c r="C7984" s="179">
        <v>7960</v>
      </c>
      <c r="D7984" s="195">
        <f t="shared" ca="1" si="624"/>
        <v>1.5191482851087006</v>
      </c>
      <c r="E7984" s="195">
        <f t="shared" ca="1" si="620"/>
        <v>343.65925979506966</v>
      </c>
      <c r="F7984" s="195">
        <f t="shared" ca="1" si="621"/>
        <v>317.23057590066219</v>
      </c>
      <c r="G7984" s="195">
        <f t="shared" ca="1" si="622"/>
        <v>93.659259795069659</v>
      </c>
      <c r="H7984" s="195">
        <f t="shared" ca="1" si="623"/>
        <v>67.230575900662188</v>
      </c>
      <c r="O7984" s="154"/>
      <c r="P7984" s="154"/>
    </row>
    <row r="7985" spans="3:16" hidden="1" outlineLevel="2">
      <c r="C7985" s="179">
        <v>7961</v>
      </c>
      <c r="D7985" s="195">
        <f t="shared" ca="1" si="624"/>
        <v>0.30010675063347503</v>
      </c>
      <c r="E7985" s="195">
        <f t="shared" ca="1" si="620"/>
        <v>262.90903353313456</v>
      </c>
      <c r="F7985" s="195">
        <f t="shared" ca="1" si="621"/>
        <v>261.16651563779521</v>
      </c>
      <c r="G7985" s="195">
        <f t="shared" ca="1" si="622"/>
        <v>12.909033533134561</v>
      </c>
      <c r="H7985" s="195">
        <f t="shared" ca="1" si="623"/>
        <v>11.166515637795214</v>
      </c>
      <c r="O7985" s="154"/>
      <c r="P7985" s="154"/>
    </row>
    <row r="7986" spans="3:16" hidden="1" outlineLevel="2">
      <c r="C7986" s="179">
        <v>7962</v>
      </c>
      <c r="D7986" s="195">
        <f t="shared" ca="1" si="624"/>
        <v>0.81080344963438922</v>
      </c>
      <c r="E7986" s="195">
        <f t="shared" ca="1" si="620"/>
        <v>294.12833015214204</v>
      </c>
      <c r="F7986" s="195">
        <f t="shared" ca="1" si="621"/>
        <v>283.33455629992778</v>
      </c>
      <c r="G7986" s="195">
        <f t="shared" ca="1" si="622"/>
        <v>44.128330152142041</v>
      </c>
      <c r="H7986" s="195">
        <f t="shared" ca="1" si="623"/>
        <v>33.334556299927783</v>
      </c>
      <c r="O7986" s="154"/>
      <c r="P7986" s="154"/>
    </row>
    <row r="7987" spans="3:16" hidden="1" outlineLevel="2">
      <c r="C7987" s="179">
        <v>7963</v>
      </c>
      <c r="D7987" s="195">
        <f t="shared" ca="1" si="624"/>
        <v>-1.1937169448073031</v>
      </c>
      <c r="E7987" s="195">
        <f t="shared" ca="1" si="620"/>
        <v>189.34894641337769</v>
      </c>
      <c r="F7987" s="195">
        <f t="shared" ca="1" si="621"/>
        <v>205.78916881801854</v>
      </c>
      <c r="G7987" s="195">
        <f t="shared" ca="1" si="622"/>
        <v>0</v>
      </c>
      <c r="H7987" s="195">
        <f t="shared" ca="1" si="623"/>
        <v>0</v>
      </c>
      <c r="O7987" s="154"/>
      <c r="P7987" s="154"/>
    </row>
    <row r="7988" spans="3:16" hidden="1" outlineLevel="2">
      <c r="C7988" s="179">
        <v>7964</v>
      </c>
      <c r="D7988" s="195">
        <f t="shared" ca="1" si="624"/>
        <v>-0.82170413784100338</v>
      </c>
      <c r="E7988" s="195">
        <f t="shared" ca="1" si="620"/>
        <v>205.47587700666838</v>
      </c>
      <c r="F7988" s="195">
        <f t="shared" ca="1" si="621"/>
        <v>218.3716605604194</v>
      </c>
      <c r="G7988" s="195">
        <f t="shared" ca="1" si="622"/>
        <v>0</v>
      </c>
      <c r="H7988" s="195">
        <f t="shared" ca="1" si="623"/>
        <v>0</v>
      </c>
      <c r="O7988" s="154"/>
      <c r="P7988" s="154"/>
    </row>
    <row r="7989" spans="3:16" hidden="1" outlineLevel="2">
      <c r="C7989" s="179">
        <v>7965</v>
      </c>
      <c r="D7989" s="195">
        <f t="shared" ca="1" si="624"/>
        <v>-1.0228358960379109</v>
      </c>
      <c r="E7989" s="195">
        <f t="shared" ca="1" si="620"/>
        <v>196.59324291881839</v>
      </c>
      <c r="F7989" s="195">
        <f t="shared" ca="1" si="621"/>
        <v>211.47619178978314</v>
      </c>
      <c r="G7989" s="195">
        <f t="shared" ca="1" si="622"/>
        <v>0</v>
      </c>
      <c r="H7989" s="195">
        <f t="shared" ca="1" si="623"/>
        <v>0</v>
      </c>
      <c r="O7989" s="154"/>
      <c r="P7989" s="154"/>
    </row>
    <row r="7990" spans="3:16" hidden="1" outlineLevel="2">
      <c r="C7990" s="179">
        <v>7966</v>
      </c>
      <c r="D7990" s="195">
        <f t="shared" ca="1" si="624"/>
        <v>0.40064600890177243</v>
      </c>
      <c r="E7990" s="195">
        <f t="shared" ca="1" si="620"/>
        <v>268.78132871855473</v>
      </c>
      <c r="F7990" s="195">
        <f t="shared" ca="1" si="621"/>
        <v>265.3890796397452</v>
      </c>
      <c r="G7990" s="195">
        <f t="shared" ca="1" si="622"/>
        <v>18.781328718554732</v>
      </c>
      <c r="H7990" s="195">
        <f t="shared" ca="1" si="623"/>
        <v>15.389079639745205</v>
      </c>
      <c r="O7990" s="154"/>
      <c r="P7990" s="154"/>
    </row>
    <row r="7991" spans="3:16" hidden="1" outlineLevel="2">
      <c r="C7991" s="179">
        <v>7967</v>
      </c>
      <c r="D7991" s="195">
        <f t="shared" ca="1" si="624"/>
        <v>-0.29155909277955816</v>
      </c>
      <c r="E7991" s="195">
        <f t="shared" ca="1" si="620"/>
        <v>230.85962087110644</v>
      </c>
      <c r="F7991" s="195">
        <f t="shared" ca="1" si="621"/>
        <v>237.64339388630211</v>
      </c>
      <c r="G7991" s="195">
        <f t="shared" ca="1" si="622"/>
        <v>0</v>
      </c>
      <c r="H7991" s="195">
        <f t="shared" ca="1" si="623"/>
        <v>0</v>
      </c>
      <c r="O7991" s="154"/>
      <c r="P7991" s="154"/>
    </row>
    <row r="7992" spans="3:16" hidden="1" outlineLevel="2">
      <c r="C7992" s="179">
        <v>7968</v>
      </c>
      <c r="D7992" s="195">
        <f t="shared" ca="1" si="624"/>
        <v>2.0978446883221125</v>
      </c>
      <c r="E7992" s="195">
        <f t="shared" ca="1" si="620"/>
        <v>390.25459016809481</v>
      </c>
      <c r="F7992" s="195">
        <f t="shared" ca="1" si="621"/>
        <v>347.91106449902509</v>
      </c>
      <c r="G7992" s="195">
        <f t="shared" ca="1" si="622"/>
        <v>140.25459016809481</v>
      </c>
      <c r="H7992" s="195">
        <f t="shared" ca="1" si="623"/>
        <v>97.911064499025088</v>
      </c>
      <c r="O7992" s="154"/>
      <c r="P7992" s="154"/>
    </row>
    <row r="7993" spans="3:16" hidden="1" outlineLevel="2">
      <c r="C7993" s="179">
        <v>7969</v>
      </c>
      <c r="D7993" s="195">
        <f t="shared" ca="1" si="624"/>
        <v>1.6307662392419235</v>
      </c>
      <c r="E7993" s="195">
        <f t="shared" ca="1" si="620"/>
        <v>352.191428344543</v>
      </c>
      <c r="F7993" s="195">
        <f t="shared" ca="1" si="621"/>
        <v>322.92981694999361</v>
      </c>
      <c r="G7993" s="195">
        <f t="shared" ca="1" si="622"/>
        <v>102.191428344543</v>
      </c>
      <c r="H7993" s="195">
        <f t="shared" ca="1" si="623"/>
        <v>72.929816949993608</v>
      </c>
      <c r="O7993" s="154"/>
      <c r="P7993" s="154"/>
    </row>
    <row r="7994" spans="3:16" hidden="1" outlineLevel="2">
      <c r="C7994" s="179">
        <v>7970</v>
      </c>
      <c r="D7994" s="195">
        <f t="shared" ca="1" si="624"/>
        <v>4.5532346624218394E-2</v>
      </c>
      <c r="E7994" s="195">
        <f t="shared" ca="1" si="620"/>
        <v>248.60719027456446</v>
      </c>
      <c r="F7994" s="195">
        <f t="shared" ca="1" si="621"/>
        <v>250.77260423895294</v>
      </c>
      <c r="G7994" s="195">
        <f t="shared" ca="1" si="622"/>
        <v>0</v>
      </c>
      <c r="H7994" s="195">
        <f t="shared" ca="1" si="623"/>
        <v>0.77260423895293684</v>
      </c>
      <c r="O7994" s="154"/>
      <c r="P7994" s="154"/>
    </row>
    <row r="7995" spans="3:16" hidden="1" outlineLevel="2">
      <c r="C7995" s="179">
        <v>7971</v>
      </c>
      <c r="D7995" s="195">
        <f t="shared" ca="1" si="624"/>
        <v>-0.99663658785976705</v>
      </c>
      <c r="E7995" s="195">
        <f t="shared" ca="1" si="620"/>
        <v>197.72817550242132</v>
      </c>
      <c r="F7995" s="195">
        <f t="shared" ca="1" si="621"/>
        <v>212.36190847782743</v>
      </c>
      <c r="G7995" s="195">
        <f t="shared" ca="1" si="622"/>
        <v>0</v>
      </c>
      <c r="H7995" s="195">
        <f t="shared" ca="1" si="623"/>
        <v>0</v>
      </c>
      <c r="O7995" s="154"/>
      <c r="P7995" s="154"/>
    </row>
    <row r="7996" spans="3:16" hidden="1" outlineLevel="2">
      <c r="C7996" s="179">
        <v>7972</v>
      </c>
      <c r="D7996" s="195">
        <f t="shared" ca="1" si="624"/>
        <v>1.8780496155997858E-2</v>
      </c>
      <c r="E7996" s="195">
        <f t="shared" ca="1" si="620"/>
        <v>247.15021272738039</v>
      </c>
      <c r="F7996" s="195">
        <f t="shared" ca="1" si="621"/>
        <v>249.70467328304068</v>
      </c>
      <c r="G7996" s="195">
        <f t="shared" ca="1" si="622"/>
        <v>0</v>
      </c>
      <c r="H7996" s="195">
        <f t="shared" ca="1" si="623"/>
        <v>0</v>
      </c>
      <c r="O7996" s="154"/>
      <c r="P7996" s="154"/>
    </row>
    <row r="7997" spans="3:16" hidden="1" outlineLevel="2">
      <c r="C7997" s="179">
        <v>7973</v>
      </c>
      <c r="D7997" s="195">
        <f t="shared" ca="1" si="624"/>
        <v>0.26364220973347319</v>
      </c>
      <c r="E7997" s="195">
        <f t="shared" ca="1" si="620"/>
        <v>260.8110661022198</v>
      </c>
      <c r="F7997" s="195">
        <f t="shared" ca="1" si="621"/>
        <v>259.65169459992597</v>
      </c>
      <c r="G7997" s="195">
        <f t="shared" ca="1" si="622"/>
        <v>10.811066102219797</v>
      </c>
      <c r="H7997" s="195">
        <f t="shared" ca="1" si="623"/>
        <v>9.6516945999259747</v>
      </c>
      <c r="O7997" s="154"/>
      <c r="P7997" s="154"/>
    </row>
    <row r="7998" spans="3:16" hidden="1" outlineLevel="2">
      <c r="C7998" s="179">
        <v>7974</v>
      </c>
      <c r="D7998" s="195">
        <f t="shared" ca="1" si="624"/>
        <v>-0.84786344795230628</v>
      </c>
      <c r="E7998" s="195">
        <f t="shared" ca="1" si="620"/>
        <v>204.2982690867544</v>
      </c>
      <c r="F7998" s="195">
        <f t="shared" ca="1" si="621"/>
        <v>217.46226604239649</v>
      </c>
      <c r="G7998" s="195">
        <f t="shared" ca="1" si="622"/>
        <v>0</v>
      </c>
      <c r="H7998" s="195">
        <f t="shared" ca="1" si="623"/>
        <v>0</v>
      </c>
      <c r="O7998" s="154"/>
      <c r="P7998" s="154"/>
    </row>
    <row r="7999" spans="3:16" hidden="1" outlineLevel="2">
      <c r="C7999" s="179">
        <v>7975</v>
      </c>
      <c r="D7999" s="195">
        <f t="shared" ca="1" si="624"/>
        <v>-1.213367967262079</v>
      </c>
      <c r="E7999" s="195">
        <f t="shared" ca="1" si="620"/>
        <v>188.53316860356725</v>
      </c>
      <c r="F7999" s="195">
        <f t="shared" ca="1" si="621"/>
        <v>205.14505480144066</v>
      </c>
      <c r="G7999" s="195">
        <f t="shared" ca="1" si="622"/>
        <v>0</v>
      </c>
      <c r="H7999" s="195">
        <f t="shared" ca="1" si="623"/>
        <v>0</v>
      </c>
      <c r="O7999" s="154"/>
      <c r="P7999" s="154"/>
    </row>
    <row r="8000" spans="3:16" hidden="1" outlineLevel="2">
      <c r="C8000" s="179">
        <v>7976</v>
      </c>
      <c r="D8000" s="195">
        <f t="shared" ca="1" si="624"/>
        <v>-0.34284041601208926</v>
      </c>
      <c r="E8000" s="195">
        <f t="shared" ca="1" si="620"/>
        <v>228.2730528641321</v>
      </c>
      <c r="F8000" s="195">
        <f t="shared" ca="1" si="621"/>
        <v>235.70721543134709</v>
      </c>
      <c r="G8000" s="195">
        <f t="shared" ca="1" si="622"/>
        <v>0</v>
      </c>
      <c r="H8000" s="195">
        <f t="shared" ca="1" si="623"/>
        <v>0</v>
      </c>
      <c r="O8000" s="154"/>
      <c r="P8000" s="154"/>
    </row>
    <row r="8001" spans="3:16" hidden="1" outlineLevel="2">
      <c r="C8001" s="179">
        <v>7977</v>
      </c>
      <c r="D8001" s="195">
        <f t="shared" ca="1" si="624"/>
        <v>1.4699671299366066</v>
      </c>
      <c r="E8001" s="195">
        <f t="shared" ca="1" si="620"/>
        <v>339.96571396497313</v>
      </c>
      <c r="F8001" s="195">
        <f t="shared" ca="1" si="621"/>
        <v>314.75140289925849</v>
      </c>
      <c r="G8001" s="195">
        <f t="shared" ca="1" si="622"/>
        <v>89.965713964973133</v>
      </c>
      <c r="H8001" s="195">
        <f t="shared" ca="1" si="623"/>
        <v>64.751402899258494</v>
      </c>
      <c r="O8001" s="154"/>
      <c r="P8001" s="154"/>
    </row>
    <row r="8002" spans="3:16" hidden="1" outlineLevel="2">
      <c r="C8002" s="179">
        <v>7978</v>
      </c>
      <c r="D8002" s="195">
        <f t="shared" ca="1" si="624"/>
        <v>1.1031086682907771</v>
      </c>
      <c r="E8002" s="195">
        <f t="shared" ca="1" si="620"/>
        <v>313.63823744300026</v>
      </c>
      <c r="F8002" s="195">
        <f t="shared" ca="1" si="621"/>
        <v>296.85954257688394</v>
      </c>
      <c r="G8002" s="195">
        <f t="shared" ca="1" si="622"/>
        <v>63.638237443000264</v>
      </c>
      <c r="H8002" s="195">
        <f t="shared" ca="1" si="623"/>
        <v>46.859542576883939</v>
      </c>
      <c r="O8002" s="154"/>
      <c r="P8002" s="154"/>
    </row>
    <row r="8003" spans="3:16" hidden="1" outlineLevel="2">
      <c r="C8003" s="179">
        <v>7979</v>
      </c>
      <c r="D8003" s="195">
        <f t="shared" ca="1" si="624"/>
        <v>1.0928966402112346</v>
      </c>
      <c r="E8003" s="195">
        <f t="shared" ca="1" si="620"/>
        <v>312.93530280835853</v>
      </c>
      <c r="F8003" s="195">
        <f t="shared" ca="1" si="621"/>
        <v>296.37632252766474</v>
      </c>
      <c r="G8003" s="195">
        <f t="shared" ca="1" si="622"/>
        <v>62.935302808358529</v>
      </c>
      <c r="H8003" s="195">
        <f t="shared" ca="1" si="623"/>
        <v>46.37632252766474</v>
      </c>
      <c r="O8003" s="154"/>
      <c r="P8003" s="154"/>
    </row>
    <row r="8004" spans="3:16" hidden="1" outlineLevel="2">
      <c r="C8004" s="179">
        <v>7980</v>
      </c>
      <c r="D8004" s="195">
        <f t="shared" ca="1" si="624"/>
        <v>0.55861903466244933</v>
      </c>
      <c r="E8004" s="195">
        <f t="shared" ca="1" si="620"/>
        <v>278.27429413029347</v>
      </c>
      <c r="F8004" s="195">
        <f t="shared" ca="1" si="621"/>
        <v>272.16214789786937</v>
      </c>
      <c r="G8004" s="195">
        <f t="shared" ca="1" si="622"/>
        <v>28.27429413029347</v>
      </c>
      <c r="H8004" s="195">
        <f t="shared" ca="1" si="623"/>
        <v>22.162147897869374</v>
      </c>
      <c r="O8004" s="154"/>
      <c r="P8004" s="154"/>
    </row>
    <row r="8005" spans="3:16" hidden="1" outlineLevel="2">
      <c r="C8005" s="179">
        <v>7981</v>
      </c>
      <c r="D8005" s="195">
        <f t="shared" ca="1" si="624"/>
        <v>0.63160694183639665</v>
      </c>
      <c r="E8005" s="195">
        <f t="shared" ca="1" si="620"/>
        <v>282.77283866409658</v>
      </c>
      <c r="F8005" s="195">
        <f t="shared" ca="1" si="621"/>
        <v>275.34961049204105</v>
      </c>
      <c r="G8005" s="195">
        <f t="shared" ca="1" si="622"/>
        <v>32.772838664096582</v>
      </c>
      <c r="H8005" s="195">
        <f t="shared" ca="1" si="623"/>
        <v>25.349610492041052</v>
      </c>
      <c r="O8005" s="154"/>
      <c r="P8005" s="154"/>
    </row>
    <row r="8006" spans="3:16" hidden="1" outlineLevel="2">
      <c r="C8006" s="179">
        <v>7982</v>
      </c>
      <c r="D8006" s="195">
        <f t="shared" ca="1" si="624"/>
        <v>0.48858333616573862</v>
      </c>
      <c r="E8006" s="195">
        <f t="shared" ca="1" si="620"/>
        <v>274.0250032746834</v>
      </c>
      <c r="F8006" s="195">
        <f t="shared" ca="1" si="621"/>
        <v>269.13830669502994</v>
      </c>
      <c r="G8006" s="195">
        <f t="shared" ca="1" si="622"/>
        <v>24.025003274683399</v>
      </c>
      <c r="H8006" s="195">
        <f t="shared" ca="1" si="623"/>
        <v>19.138306695029939</v>
      </c>
      <c r="O8006" s="154"/>
      <c r="P8006" s="154"/>
    </row>
    <row r="8007" spans="3:16" hidden="1" outlineLevel="2">
      <c r="C8007" s="179">
        <v>7983</v>
      </c>
      <c r="D8007" s="195">
        <f t="shared" ca="1" si="624"/>
        <v>-0.82502392802974722</v>
      </c>
      <c r="E8007" s="195">
        <f t="shared" ca="1" si="620"/>
        <v>205.32605549700585</v>
      </c>
      <c r="F8007" s="195">
        <f t="shared" ca="1" si="621"/>
        <v>218.25604200055466</v>
      </c>
      <c r="G8007" s="195">
        <f t="shared" ca="1" si="622"/>
        <v>0</v>
      </c>
      <c r="H8007" s="195">
        <f t="shared" ca="1" si="623"/>
        <v>0</v>
      </c>
      <c r="O8007" s="154"/>
      <c r="P8007" s="154"/>
    </row>
    <row r="8008" spans="3:16" hidden="1" outlineLevel="2">
      <c r="C8008" s="179">
        <v>7984</v>
      </c>
      <c r="D8008" s="195">
        <f t="shared" ca="1" si="624"/>
        <v>-1.0338775221979426</v>
      </c>
      <c r="E8008" s="195">
        <f t="shared" ca="1" si="620"/>
        <v>196.1168821388078</v>
      </c>
      <c r="F8008" s="195">
        <f t="shared" ca="1" si="621"/>
        <v>211.10401634058917</v>
      </c>
      <c r="G8008" s="195">
        <f t="shared" ca="1" si="622"/>
        <v>0</v>
      </c>
      <c r="H8008" s="195">
        <f t="shared" ca="1" si="623"/>
        <v>0</v>
      </c>
      <c r="O8008" s="154"/>
      <c r="P8008" s="154"/>
    </row>
    <row r="8009" spans="3:16" hidden="1" outlineLevel="2">
      <c r="C8009" s="179">
        <v>7985</v>
      </c>
      <c r="D8009" s="195">
        <f t="shared" ca="1" si="624"/>
        <v>0.60581066073279799</v>
      </c>
      <c r="E8009" s="195">
        <f t="shared" ca="1" si="620"/>
        <v>281.17465868796302</v>
      </c>
      <c r="F8009" s="195">
        <f t="shared" ca="1" si="621"/>
        <v>274.2188154303376</v>
      </c>
      <c r="G8009" s="195">
        <f t="shared" ca="1" si="622"/>
        <v>31.174658687963017</v>
      </c>
      <c r="H8009" s="195">
        <f t="shared" ca="1" si="623"/>
        <v>24.2188154303376</v>
      </c>
      <c r="O8009" s="154"/>
      <c r="P8009" s="154"/>
    </row>
    <row r="8010" spans="3:16" hidden="1" outlineLevel="2">
      <c r="C8010" s="179">
        <v>7986</v>
      </c>
      <c r="D8010" s="195">
        <f t="shared" ca="1" si="624"/>
        <v>1.0160418914012348</v>
      </c>
      <c r="E8010" s="195">
        <f t="shared" ca="1" si="620"/>
        <v>307.69538222199844</v>
      </c>
      <c r="F8010" s="195">
        <f t="shared" ca="1" si="621"/>
        <v>292.76480067101807</v>
      </c>
      <c r="G8010" s="195">
        <f t="shared" ca="1" si="622"/>
        <v>57.695382221998443</v>
      </c>
      <c r="H8010" s="195">
        <f t="shared" ca="1" si="623"/>
        <v>42.764800671018065</v>
      </c>
      <c r="O8010" s="154"/>
      <c r="P8010" s="154"/>
    </row>
    <row r="8011" spans="3:16" hidden="1" outlineLevel="2">
      <c r="C8011" s="179">
        <v>7987</v>
      </c>
      <c r="D8011" s="195">
        <f t="shared" ca="1" si="624"/>
        <v>-0.18906889340361857</v>
      </c>
      <c r="E8011" s="195">
        <f t="shared" ca="1" si="620"/>
        <v>236.11725590364264</v>
      </c>
      <c r="F8011" s="195">
        <f t="shared" ca="1" si="621"/>
        <v>241.56080289829234</v>
      </c>
      <c r="G8011" s="195">
        <f t="shared" ca="1" si="622"/>
        <v>0</v>
      </c>
      <c r="H8011" s="195">
        <f t="shared" ca="1" si="623"/>
        <v>0</v>
      </c>
      <c r="O8011" s="154"/>
      <c r="P8011" s="154"/>
    </row>
    <row r="8012" spans="3:16" hidden="1" outlineLevel="2">
      <c r="C8012" s="179">
        <v>7988</v>
      </c>
      <c r="D8012" s="195">
        <f t="shared" ca="1" si="624"/>
        <v>1.5791785794635216</v>
      </c>
      <c r="E8012" s="195">
        <f t="shared" ca="1" si="620"/>
        <v>348.22201138078822</v>
      </c>
      <c r="F8012" s="195">
        <f t="shared" ca="1" si="621"/>
        <v>320.28312260012524</v>
      </c>
      <c r="G8012" s="195">
        <f t="shared" ca="1" si="622"/>
        <v>98.222011380788217</v>
      </c>
      <c r="H8012" s="195">
        <f t="shared" ca="1" si="623"/>
        <v>70.283122600125239</v>
      </c>
      <c r="O8012" s="154"/>
      <c r="P8012" s="154"/>
    </row>
    <row r="8013" spans="3:16" hidden="1" outlineLevel="2">
      <c r="C8013" s="179">
        <v>7989</v>
      </c>
      <c r="D8013" s="195">
        <f t="shared" ca="1" si="624"/>
        <v>-1.0812324552039418</v>
      </c>
      <c r="E8013" s="195">
        <f t="shared" ca="1" si="620"/>
        <v>194.08693887553667</v>
      </c>
      <c r="F8013" s="195">
        <f t="shared" ca="1" si="621"/>
        <v>209.51525752892385</v>
      </c>
      <c r="G8013" s="195">
        <f t="shared" ca="1" si="622"/>
        <v>0</v>
      </c>
      <c r="H8013" s="195">
        <f t="shared" ca="1" si="623"/>
        <v>0</v>
      </c>
      <c r="O8013" s="154"/>
      <c r="P8013" s="154"/>
    </row>
    <row r="8014" spans="3:16" hidden="1" outlineLevel="2">
      <c r="C8014" s="179">
        <v>7990</v>
      </c>
      <c r="D8014" s="195">
        <f t="shared" ca="1" si="624"/>
        <v>-0.78689855968207378</v>
      </c>
      <c r="E8014" s="195">
        <f t="shared" ca="1" si="620"/>
        <v>207.0532428018339</v>
      </c>
      <c r="F8014" s="195">
        <f t="shared" ca="1" si="621"/>
        <v>219.58753022455556</v>
      </c>
      <c r="G8014" s="195">
        <f t="shared" ca="1" si="622"/>
        <v>0</v>
      </c>
      <c r="H8014" s="195">
        <f t="shared" ca="1" si="623"/>
        <v>0</v>
      </c>
      <c r="O8014" s="154"/>
      <c r="P8014" s="154"/>
    </row>
    <row r="8015" spans="3:16" hidden="1" outlineLevel="2">
      <c r="C8015" s="179">
        <v>7991</v>
      </c>
      <c r="D8015" s="195">
        <f t="shared" ca="1" si="624"/>
        <v>0.3991425798793557</v>
      </c>
      <c r="E8015" s="195">
        <f t="shared" ca="1" si="620"/>
        <v>268.69255766639935</v>
      </c>
      <c r="F8015" s="195">
        <f t="shared" ca="1" si="621"/>
        <v>265.32543680195357</v>
      </c>
      <c r="G8015" s="195">
        <f t="shared" ca="1" si="622"/>
        <v>18.692557666399352</v>
      </c>
      <c r="H8015" s="195">
        <f t="shared" ca="1" si="623"/>
        <v>15.325436801953572</v>
      </c>
      <c r="O8015" s="154"/>
      <c r="P8015" s="154"/>
    </row>
    <row r="8016" spans="3:16" hidden="1" outlineLevel="2">
      <c r="C8016" s="179">
        <v>7992</v>
      </c>
      <c r="D8016" s="195">
        <f t="shared" ca="1" si="624"/>
        <v>0.36926988389122878</v>
      </c>
      <c r="E8016" s="195">
        <f t="shared" ca="1" si="620"/>
        <v>266.93476900434763</v>
      </c>
      <c r="F8016" s="195">
        <f t="shared" ca="1" si="621"/>
        <v>264.06403183577538</v>
      </c>
      <c r="G8016" s="195">
        <f t="shared" ca="1" si="622"/>
        <v>16.934769004347629</v>
      </c>
      <c r="H8016" s="195">
        <f t="shared" ca="1" si="623"/>
        <v>14.064031835775381</v>
      </c>
      <c r="O8016" s="154"/>
      <c r="P8016" s="154"/>
    </row>
    <row r="8017" spans="3:16" hidden="1" outlineLevel="2">
      <c r="C8017" s="179">
        <v>7993</v>
      </c>
      <c r="D8017" s="195">
        <f t="shared" ca="1" si="624"/>
        <v>-1.0234235314515168</v>
      </c>
      <c r="E8017" s="195">
        <f t="shared" ca="1" si="620"/>
        <v>196.5678618691048</v>
      </c>
      <c r="F8017" s="195">
        <f t="shared" ca="1" si="621"/>
        <v>211.45636808949646</v>
      </c>
      <c r="G8017" s="195">
        <f t="shared" ca="1" si="622"/>
        <v>0</v>
      </c>
      <c r="H8017" s="195">
        <f t="shared" ca="1" si="623"/>
        <v>0</v>
      </c>
      <c r="O8017" s="154"/>
      <c r="P8017" s="154"/>
    </row>
    <row r="8018" spans="3:16" hidden="1" outlineLevel="2">
      <c r="C8018" s="179">
        <v>7994</v>
      </c>
      <c r="D8018" s="195">
        <f t="shared" ca="1" si="624"/>
        <v>-3.8880886863060945E-3</v>
      </c>
      <c r="E8018" s="195">
        <f t="shared" ca="1" si="620"/>
        <v>245.92230599085886</v>
      </c>
      <c r="F8018" s="195">
        <f t="shared" ca="1" si="621"/>
        <v>248.80330620498719</v>
      </c>
      <c r="G8018" s="195">
        <f t="shared" ca="1" si="622"/>
        <v>0</v>
      </c>
      <c r="H8018" s="195">
        <f t="shared" ca="1" si="623"/>
        <v>0</v>
      </c>
      <c r="O8018" s="154"/>
      <c r="P8018" s="154"/>
    </row>
    <row r="8019" spans="3:16" hidden="1" outlineLevel="2">
      <c r="C8019" s="179">
        <v>7995</v>
      </c>
      <c r="D8019" s="195">
        <f t="shared" ca="1" si="624"/>
        <v>-0.1729541369660981</v>
      </c>
      <c r="E8019" s="195">
        <f t="shared" ca="1" si="620"/>
        <v>236.95474973018977</v>
      </c>
      <c r="F8019" s="195">
        <f t="shared" ca="1" si="621"/>
        <v>242.18259356387085</v>
      </c>
      <c r="G8019" s="195">
        <f t="shared" ca="1" si="622"/>
        <v>0</v>
      </c>
      <c r="H8019" s="195">
        <f t="shared" ca="1" si="623"/>
        <v>0</v>
      </c>
      <c r="O8019" s="154"/>
      <c r="P8019" s="154"/>
    </row>
    <row r="8020" spans="3:16" hidden="1" outlineLevel="2">
      <c r="C8020" s="179">
        <v>7996</v>
      </c>
      <c r="D8020" s="195">
        <f t="shared" ca="1" si="624"/>
        <v>-0.53402861483659381</v>
      </c>
      <c r="E8020" s="195">
        <f t="shared" ca="1" si="620"/>
        <v>218.88258968558677</v>
      </c>
      <c r="F8020" s="195">
        <f t="shared" ca="1" si="621"/>
        <v>228.6267226180687</v>
      </c>
      <c r="G8020" s="195">
        <f t="shared" ca="1" si="622"/>
        <v>0</v>
      </c>
      <c r="H8020" s="195">
        <f t="shared" ca="1" si="623"/>
        <v>0</v>
      </c>
      <c r="O8020" s="154"/>
      <c r="P8020" s="154"/>
    </row>
    <row r="8021" spans="3:16" hidden="1" outlineLevel="2">
      <c r="C8021" s="179">
        <v>7997</v>
      </c>
      <c r="D8021" s="195">
        <f t="shared" ca="1" si="624"/>
        <v>1.1162202061150144</v>
      </c>
      <c r="E8021" s="195">
        <f t="shared" ca="1" si="620"/>
        <v>314.54307249406799</v>
      </c>
      <c r="F8021" s="195">
        <f t="shared" ca="1" si="621"/>
        <v>297.48111903727533</v>
      </c>
      <c r="G8021" s="195">
        <f t="shared" ca="1" si="622"/>
        <v>64.543072494067985</v>
      </c>
      <c r="H8021" s="195">
        <f t="shared" ca="1" si="623"/>
        <v>47.481119037275334</v>
      </c>
      <c r="O8021" s="154"/>
      <c r="P8021" s="154"/>
    </row>
    <row r="8022" spans="3:16" hidden="1" outlineLevel="2">
      <c r="C8022" s="179">
        <v>7998</v>
      </c>
      <c r="D8022" s="195">
        <f t="shared" ca="1" si="624"/>
        <v>-1.8156492657365526</v>
      </c>
      <c r="E8022" s="195">
        <f t="shared" ca="1" si="620"/>
        <v>165.16472378002678</v>
      </c>
      <c r="F8022" s="195">
        <f t="shared" ca="1" si="621"/>
        <v>186.35190828045421</v>
      </c>
      <c r="G8022" s="195">
        <f t="shared" ca="1" si="622"/>
        <v>0</v>
      </c>
      <c r="H8022" s="195">
        <f t="shared" ca="1" si="623"/>
        <v>0</v>
      </c>
      <c r="O8022" s="154"/>
      <c r="P8022" s="154"/>
    </row>
    <row r="8023" spans="3:16" hidden="1" outlineLevel="2">
      <c r="C8023" s="179">
        <v>7999</v>
      </c>
      <c r="D8023" s="195">
        <f t="shared" ca="1" si="624"/>
        <v>1.6524899598502691E-2</v>
      </c>
      <c r="E8023" s="195">
        <f t="shared" ca="1" si="620"/>
        <v>247.0277579117072</v>
      </c>
      <c r="F8023" s="195">
        <f t="shared" ca="1" si="621"/>
        <v>249.61483827784878</v>
      </c>
      <c r="G8023" s="195">
        <f t="shared" ca="1" si="622"/>
        <v>0</v>
      </c>
      <c r="H8023" s="195">
        <f t="shared" ca="1" si="623"/>
        <v>0</v>
      </c>
      <c r="O8023" s="154"/>
      <c r="P8023" s="154"/>
    </row>
    <row r="8024" spans="3:16" hidden="1" outlineLevel="2">
      <c r="C8024" s="179">
        <v>8000</v>
      </c>
      <c r="D8024" s="195">
        <f t="shared" ca="1" si="624"/>
        <v>-0.12613946398802156</v>
      </c>
      <c r="E8024" s="195">
        <f t="shared" ca="1" si="620"/>
        <v>239.40462489147757</v>
      </c>
      <c r="F8024" s="195">
        <f t="shared" ca="1" si="621"/>
        <v>243.99803929811324</v>
      </c>
      <c r="G8024" s="195">
        <f t="shared" ca="1" si="622"/>
        <v>0</v>
      </c>
      <c r="H8024" s="195">
        <f t="shared" ca="1" si="623"/>
        <v>0</v>
      </c>
      <c r="O8024" s="154"/>
      <c r="P8024" s="154"/>
    </row>
    <row r="8025" spans="3:16" hidden="1" outlineLevel="2">
      <c r="C8025" s="179">
        <v>8001</v>
      </c>
      <c r="D8025" s="195">
        <f t="shared" ca="1" si="624"/>
        <v>0.47001594743470132</v>
      </c>
      <c r="E8025" s="195">
        <f t="shared" ref="E8025:E8088" ca="1" si="625">$H$9 * EXP(($H$17 - $H$18 - ($H$11^2)/2)*$H$14 + $H$11*SQRT($H$14)*D8025)</f>
        <v>272.90938266363895</v>
      </c>
      <c r="F8025" s="195">
        <f t="shared" ref="F8025:F8088" ca="1" si="626">$H$9 * EXP(($H$17 - $H$18 - ($H$12^2)/2)*$H$14 + $H$12*SQRT($H$14)*D8025)</f>
        <v>268.34229591414754</v>
      </c>
      <c r="G8025" s="195">
        <f t="shared" ref="G8025:G8088" ca="1" si="627">MAX(E8025-$H$16, 0)</f>
        <v>22.909382663638951</v>
      </c>
      <c r="H8025" s="195">
        <f t="shared" ref="H8025:H8088" ca="1" si="628">MAX(F8025-$H$16, 0)</f>
        <v>18.342295914147542</v>
      </c>
      <c r="O8025" s="154"/>
      <c r="P8025" s="154"/>
    </row>
    <row r="8026" spans="3:16" hidden="1" outlineLevel="2">
      <c r="C8026" s="179">
        <v>8002</v>
      </c>
      <c r="D8026" s="195">
        <f t="shared" ref="D8026:D8089" ca="1" si="629">_xlfn.NORM.S.INV(RAND())</f>
        <v>-2.1072806626505156</v>
      </c>
      <c r="E8026" s="195">
        <f t="shared" ca="1" si="625"/>
        <v>154.91356382093963</v>
      </c>
      <c r="F8026" s="195">
        <f t="shared" ca="1" si="626"/>
        <v>177.88079414460549</v>
      </c>
      <c r="G8026" s="195">
        <f t="shared" ca="1" si="627"/>
        <v>0</v>
      </c>
      <c r="H8026" s="195">
        <f t="shared" ca="1" si="628"/>
        <v>0</v>
      </c>
      <c r="O8026" s="154"/>
      <c r="P8026" s="154"/>
    </row>
    <row r="8027" spans="3:16" hidden="1" outlineLevel="2">
      <c r="C8027" s="179">
        <v>8003</v>
      </c>
      <c r="D8027" s="195">
        <f t="shared" ca="1" si="629"/>
        <v>-0.26173257991310989</v>
      </c>
      <c r="E8027" s="195">
        <f t="shared" ca="1" si="625"/>
        <v>232.37749356348078</v>
      </c>
      <c r="F8027" s="195">
        <f t="shared" ca="1" si="626"/>
        <v>238.77683116811028</v>
      </c>
      <c r="G8027" s="195">
        <f t="shared" ca="1" si="627"/>
        <v>0</v>
      </c>
      <c r="H8027" s="195">
        <f t="shared" ca="1" si="628"/>
        <v>0</v>
      </c>
      <c r="O8027" s="154"/>
      <c r="P8027" s="154"/>
    </row>
    <row r="8028" spans="3:16" hidden="1" outlineLevel="2">
      <c r="C8028" s="179">
        <v>8004</v>
      </c>
      <c r="D8028" s="195">
        <f t="shared" ca="1" si="629"/>
        <v>0.66114227491426703</v>
      </c>
      <c r="E8028" s="195">
        <f t="shared" ca="1" si="625"/>
        <v>284.61382491638381</v>
      </c>
      <c r="F8028" s="195">
        <f t="shared" ca="1" si="626"/>
        <v>276.65003609370535</v>
      </c>
      <c r="G8028" s="195">
        <f t="shared" ca="1" si="627"/>
        <v>34.613824916383805</v>
      </c>
      <c r="H8028" s="195">
        <f t="shared" ca="1" si="628"/>
        <v>26.650036093705353</v>
      </c>
      <c r="O8028" s="154"/>
      <c r="P8028" s="154"/>
    </row>
    <row r="8029" spans="3:16" hidden="1" outlineLevel="2">
      <c r="C8029" s="179">
        <v>8005</v>
      </c>
      <c r="D8029" s="195">
        <f t="shared" ca="1" si="629"/>
        <v>-0.48256672050175642</v>
      </c>
      <c r="E8029" s="195">
        <f t="shared" ca="1" si="625"/>
        <v>221.37153669305968</v>
      </c>
      <c r="F8029" s="195">
        <f t="shared" ca="1" si="626"/>
        <v>230.51137954969602</v>
      </c>
      <c r="G8029" s="195">
        <f t="shared" ca="1" si="627"/>
        <v>0</v>
      </c>
      <c r="H8029" s="195">
        <f t="shared" ca="1" si="628"/>
        <v>0</v>
      </c>
      <c r="O8029" s="154"/>
      <c r="P8029" s="154"/>
    </row>
    <row r="8030" spans="3:16" hidden="1" outlineLevel="2">
      <c r="C8030" s="179">
        <v>8006</v>
      </c>
      <c r="D8030" s="195">
        <f t="shared" ca="1" si="629"/>
        <v>-0.47625961683268536</v>
      </c>
      <c r="E8030" s="195">
        <f t="shared" ca="1" si="625"/>
        <v>221.6785192993018</v>
      </c>
      <c r="F8030" s="195">
        <f t="shared" ca="1" si="626"/>
        <v>230.74342682821128</v>
      </c>
      <c r="G8030" s="195">
        <f t="shared" ca="1" si="627"/>
        <v>0</v>
      </c>
      <c r="H8030" s="195">
        <f t="shared" ca="1" si="628"/>
        <v>0</v>
      </c>
      <c r="O8030" s="154"/>
      <c r="P8030" s="154"/>
    </row>
    <row r="8031" spans="3:16" hidden="1" outlineLevel="2">
      <c r="C8031" s="179">
        <v>8007</v>
      </c>
      <c r="D8031" s="195">
        <f t="shared" ca="1" si="629"/>
        <v>-0.98371204991092676</v>
      </c>
      <c r="E8031" s="195">
        <f t="shared" ca="1" si="625"/>
        <v>198.29046689816582</v>
      </c>
      <c r="F8031" s="195">
        <f t="shared" ca="1" si="626"/>
        <v>212.80021211901811</v>
      </c>
      <c r="G8031" s="195">
        <f t="shared" ca="1" si="627"/>
        <v>0</v>
      </c>
      <c r="H8031" s="195">
        <f t="shared" ca="1" si="628"/>
        <v>0</v>
      </c>
      <c r="O8031" s="154"/>
      <c r="P8031" s="154"/>
    </row>
    <row r="8032" spans="3:16" hidden="1" outlineLevel="2">
      <c r="C8032" s="179">
        <v>8008</v>
      </c>
      <c r="D8032" s="195">
        <f t="shared" ca="1" si="629"/>
        <v>-0.57119922922409461</v>
      </c>
      <c r="E8032" s="195">
        <f t="shared" ca="1" si="625"/>
        <v>217.10226259960498</v>
      </c>
      <c r="F8032" s="195">
        <f t="shared" ca="1" si="626"/>
        <v>227.27503797960503</v>
      </c>
      <c r="G8032" s="195">
        <f t="shared" ca="1" si="627"/>
        <v>0</v>
      </c>
      <c r="H8032" s="195">
        <f t="shared" ca="1" si="628"/>
        <v>0</v>
      </c>
      <c r="O8032" s="154"/>
      <c r="P8032" s="154"/>
    </row>
    <row r="8033" spans="3:16" hidden="1" outlineLevel="2">
      <c r="C8033" s="179">
        <v>8009</v>
      </c>
      <c r="D8033" s="195">
        <f t="shared" ca="1" si="629"/>
        <v>-0.66193550992214412</v>
      </c>
      <c r="E8033" s="195">
        <f t="shared" ca="1" si="625"/>
        <v>212.81693037671477</v>
      </c>
      <c r="F8033" s="195">
        <f t="shared" ca="1" si="626"/>
        <v>224.00894195303397</v>
      </c>
      <c r="G8033" s="195">
        <f t="shared" ca="1" si="627"/>
        <v>0</v>
      </c>
      <c r="H8033" s="195">
        <f t="shared" ca="1" si="628"/>
        <v>0</v>
      </c>
      <c r="O8033" s="154"/>
      <c r="P8033" s="154"/>
    </row>
    <row r="8034" spans="3:16" hidden="1" outlineLevel="2">
      <c r="C8034" s="179">
        <v>8010</v>
      </c>
      <c r="D8034" s="195">
        <f t="shared" ca="1" si="629"/>
        <v>-1.4707558021662546</v>
      </c>
      <c r="E8034" s="195">
        <f t="shared" ca="1" si="625"/>
        <v>178.1670880218951</v>
      </c>
      <c r="F8034" s="195">
        <f t="shared" ca="1" si="626"/>
        <v>196.89229790423371</v>
      </c>
      <c r="G8034" s="195">
        <f t="shared" ca="1" si="627"/>
        <v>0</v>
      </c>
      <c r="H8034" s="195">
        <f t="shared" ca="1" si="628"/>
        <v>0</v>
      </c>
      <c r="O8034" s="154"/>
      <c r="P8034" s="154"/>
    </row>
    <row r="8035" spans="3:16" hidden="1" outlineLevel="2">
      <c r="C8035" s="179">
        <v>8011</v>
      </c>
      <c r="D8035" s="195">
        <f t="shared" ca="1" si="629"/>
        <v>0.38658621635353968</v>
      </c>
      <c r="E8035" s="195">
        <f t="shared" ca="1" si="625"/>
        <v>267.95230215037969</v>
      </c>
      <c r="F8035" s="195">
        <f t="shared" ca="1" si="626"/>
        <v>264.79449916308289</v>
      </c>
      <c r="G8035" s="195">
        <f t="shared" ca="1" si="627"/>
        <v>17.952302150379694</v>
      </c>
      <c r="H8035" s="195">
        <f t="shared" ca="1" si="628"/>
        <v>14.794499163082889</v>
      </c>
      <c r="O8035" s="154"/>
      <c r="P8035" s="154"/>
    </row>
    <row r="8036" spans="3:16" hidden="1" outlineLevel="2">
      <c r="C8036" s="179">
        <v>8012</v>
      </c>
      <c r="D8036" s="195">
        <f t="shared" ca="1" si="629"/>
        <v>2.8963349732325625</v>
      </c>
      <c r="E8036" s="195">
        <f t="shared" ca="1" si="625"/>
        <v>465.09429239371246</v>
      </c>
      <c r="F8036" s="195">
        <f t="shared" ca="1" si="626"/>
        <v>395.17474804600698</v>
      </c>
      <c r="G8036" s="195">
        <f t="shared" ca="1" si="627"/>
        <v>215.09429239371246</v>
      </c>
      <c r="H8036" s="195">
        <f t="shared" ca="1" si="628"/>
        <v>145.17474804600698</v>
      </c>
      <c r="O8036" s="154"/>
      <c r="P8036" s="154"/>
    </row>
    <row r="8037" spans="3:16" hidden="1" outlineLevel="2">
      <c r="C8037" s="179">
        <v>8013</v>
      </c>
      <c r="D8037" s="195">
        <f t="shared" ca="1" si="629"/>
        <v>-2.1043584247299543</v>
      </c>
      <c r="E8037" s="195">
        <f t="shared" ca="1" si="625"/>
        <v>155.01305979665202</v>
      </c>
      <c r="F8037" s="195">
        <f t="shared" ca="1" si="626"/>
        <v>177.96373748127905</v>
      </c>
      <c r="G8037" s="195">
        <f t="shared" ca="1" si="627"/>
        <v>0</v>
      </c>
      <c r="H8037" s="195">
        <f t="shared" ca="1" si="628"/>
        <v>0</v>
      </c>
      <c r="O8037" s="154"/>
      <c r="P8037" s="154"/>
    </row>
    <row r="8038" spans="3:16" hidden="1" outlineLevel="2">
      <c r="C8038" s="179">
        <v>8014</v>
      </c>
      <c r="D8038" s="195">
        <f t="shared" ca="1" si="629"/>
        <v>0.29674551756472412</v>
      </c>
      <c r="E8038" s="195">
        <f t="shared" ca="1" si="625"/>
        <v>262.71494277863638</v>
      </c>
      <c r="F8038" s="195">
        <f t="shared" ca="1" si="626"/>
        <v>261.02651328672482</v>
      </c>
      <c r="G8038" s="195">
        <f t="shared" ca="1" si="627"/>
        <v>12.714942778636384</v>
      </c>
      <c r="H8038" s="195">
        <f t="shared" ca="1" si="628"/>
        <v>11.026513286724821</v>
      </c>
      <c r="O8038" s="154"/>
      <c r="P8038" s="154"/>
    </row>
    <row r="8039" spans="3:16" hidden="1" outlineLevel="2">
      <c r="C8039" s="179">
        <v>8015</v>
      </c>
      <c r="D8039" s="195">
        <f t="shared" ca="1" si="629"/>
        <v>-0.50717071257681112</v>
      </c>
      <c r="E8039" s="195">
        <f t="shared" ca="1" si="625"/>
        <v>220.17805686440664</v>
      </c>
      <c r="F8039" s="195">
        <f t="shared" ca="1" si="626"/>
        <v>229.60839242357264</v>
      </c>
      <c r="G8039" s="195">
        <f t="shared" ca="1" si="627"/>
        <v>0</v>
      </c>
      <c r="H8039" s="195">
        <f t="shared" ca="1" si="628"/>
        <v>0</v>
      </c>
      <c r="O8039" s="154"/>
      <c r="P8039" s="154"/>
    </row>
    <row r="8040" spans="3:16" hidden="1" outlineLevel="2">
      <c r="C8040" s="179">
        <v>8016</v>
      </c>
      <c r="D8040" s="195">
        <f t="shared" ca="1" si="629"/>
        <v>-1.2971075534320367</v>
      </c>
      <c r="E8040" s="195">
        <f t="shared" ca="1" si="625"/>
        <v>185.09608179626963</v>
      </c>
      <c r="F8040" s="195">
        <f t="shared" ca="1" si="626"/>
        <v>202.42279287224676</v>
      </c>
      <c r="G8040" s="195">
        <f t="shared" ca="1" si="627"/>
        <v>0</v>
      </c>
      <c r="H8040" s="195">
        <f t="shared" ca="1" si="628"/>
        <v>0</v>
      </c>
      <c r="O8040" s="154"/>
      <c r="P8040" s="154"/>
    </row>
    <row r="8041" spans="3:16" hidden="1" outlineLevel="2">
      <c r="C8041" s="179">
        <v>8017</v>
      </c>
      <c r="D8041" s="195">
        <f t="shared" ca="1" si="629"/>
        <v>2.1879781843850155</v>
      </c>
      <c r="E8041" s="195">
        <f t="shared" ca="1" si="625"/>
        <v>398.06012615548502</v>
      </c>
      <c r="F8041" s="195">
        <f t="shared" ca="1" si="626"/>
        <v>352.94973718256534</v>
      </c>
      <c r="G8041" s="195">
        <f t="shared" ca="1" si="627"/>
        <v>148.06012615548502</v>
      </c>
      <c r="H8041" s="195">
        <f t="shared" ca="1" si="628"/>
        <v>102.94973718256534</v>
      </c>
      <c r="O8041" s="154"/>
      <c r="P8041" s="154"/>
    </row>
    <row r="8042" spans="3:16" hidden="1" outlineLevel="2">
      <c r="C8042" s="179">
        <v>8018</v>
      </c>
      <c r="D8042" s="195">
        <f t="shared" ca="1" si="629"/>
        <v>1.3898210182511459</v>
      </c>
      <c r="E8042" s="195">
        <f t="shared" ca="1" si="625"/>
        <v>334.03153781502795</v>
      </c>
      <c r="F8042" s="195">
        <f t="shared" ca="1" si="626"/>
        <v>310.75276213722702</v>
      </c>
      <c r="G8042" s="195">
        <f t="shared" ca="1" si="627"/>
        <v>84.031537815027946</v>
      </c>
      <c r="H8042" s="195">
        <f t="shared" ca="1" si="628"/>
        <v>60.752762137227023</v>
      </c>
      <c r="O8042" s="154"/>
      <c r="P8042" s="154"/>
    </row>
    <row r="8043" spans="3:16" hidden="1" outlineLevel="2">
      <c r="C8043" s="179">
        <v>8019</v>
      </c>
      <c r="D8043" s="195">
        <f t="shared" ca="1" si="629"/>
        <v>1.3850440036349725</v>
      </c>
      <c r="E8043" s="195">
        <f t="shared" ca="1" si="625"/>
        <v>333.68112722951457</v>
      </c>
      <c r="F8043" s="195">
        <f t="shared" ca="1" si="626"/>
        <v>310.51603843993655</v>
      </c>
      <c r="G8043" s="195">
        <f t="shared" ca="1" si="627"/>
        <v>83.681127229514573</v>
      </c>
      <c r="H8043" s="195">
        <f t="shared" ca="1" si="628"/>
        <v>60.516038439936551</v>
      </c>
      <c r="O8043" s="154"/>
      <c r="P8043" s="154"/>
    </row>
    <row r="8044" spans="3:16" hidden="1" outlineLevel="2">
      <c r="C8044" s="179">
        <v>8020</v>
      </c>
      <c r="D8044" s="195">
        <f t="shared" ca="1" si="629"/>
        <v>2.0824461971411767</v>
      </c>
      <c r="E8044" s="195">
        <f t="shared" ca="1" si="625"/>
        <v>388.93647671576383</v>
      </c>
      <c r="F8044" s="195">
        <f t="shared" ca="1" si="626"/>
        <v>347.05747564123885</v>
      </c>
      <c r="G8044" s="195">
        <f t="shared" ca="1" si="627"/>
        <v>138.93647671576383</v>
      </c>
      <c r="H8044" s="195">
        <f t="shared" ca="1" si="628"/>
        <v>97.057475641238852</v>
      </c>
      <c r="O8044" s="154"/>
      <c r="P8044" s="154"/>
    </row>
    <row r="8045" spans="3:16" hidden="1" outlineLevel="2">
      <c r="C8045" s="179">
        <v>8021</v>
      </c>
      <c r="D8045" s="195">
        <f t="shared" ca="1" si="629"/>
        <v>-1.0081199930484208</v>
      </c>
      <c r="E8045" s="195">
        <f t="shared" ca="1" si="625"/>
        <v>197.22991948629823</v>
      </c>
      <c r="F8045" s="195">
        <f t="shared" ca="1" si="626"/>
        <v>211.97323472765876</v>
      </c>
      <c r="G8045" s="195">
        <f t="shared" ca="1" si="627"/>
        <v>0</v>
      </c>
      <c r="H8045" s="195">
        <f t="shared" ca="1" si="628"/>
        <v>0</v>
      </c>
      <c r="O8045" s="154"/>
      <c r="P8045" s="154"/>
    </row>
    <row r="8046" spans="3:16" hidden="1" outlineLevel="2">
      <c r="C8046" s="179">
        <v>8022</v>
      </c>
      <c r="D8046" s="195">
        <f t="shared" ca="1" si="629"/>
        <v>-1.0745018249592133</v>
      </c>
      <c r="E8046" s="195">
        <f t="shared" ca="1" si="625"/>
        <v>194.37417183587991</v>
      </c>
      <c r="F8046" s="195">
        <f t="shared" ca="1" si="626"/>
        <v>209.74033923670885</v>
      </c>
      <c r="G8046" s="195">
        <f t="shared" ca="1" si="627"/>
        <v>0</v>
      </c>
      <c r="H8046" s="195">
        <f t="shared" ca="1" si="628"/>
        <v>0</v>
      </c>
      <c r="O8046" s="154"/>
      <c r="P8046" s="154"/>
    </row>
    <row r="8047" spans="3:16" hidden="1" outlineLevel="2">
      <c r="C8047" s="179">
        <v>8023</v>
      </c>
      <c r="D8047" s="195">
        <f t="shared" ca="1" si="629"/>
        <v>-0.97853109940331739</v>
      </c>
      <c r="E8047" s="195">
        <f t="shared" ca="1" si="625"/>
        <v>198.51631661881413</v>
      </c>
      <c r="F8047" s="195">
        <f t="shared" ca="1" si="626"/>
        <v>212.97616509759547</v>
      </c>
      <c r="G8047" s="195">
        <f t="shared" ca="1" si="627"/>
        <v>0</v>
      </c>
      <c r="H8047" s="195">
        <f t="shared" ca="1" si="628"/>
        <v>0</v>
      </c>
      <c r="O8047" s="154"/>
      <c r="P8047" s="154"/>
    </row>
    <row r="8048" spans="3:16" hidden="1" outlineLevel="2">
      <c r="C8048" s="179">
        <v>8024</v>
      </c>
      <c r="D8048" s="195">
        <f t="shared" ca="1" si="629"/>
        <v>-0.66544204794175543</v>
      </c>
      <c r="E8048" s="195">
        <f t="shared" ca="1" si="625"/>
        <v>212.65303054520709</v>
      </c>
      <c r="F8048" s="195">
        <f t="shared" ca="1" si="626"/>
        <v>223.88366877930903</v>
      </c>
      <c r="G8048" s="195">
        <f t="shared" ca="1" si="627"/>
        <v>0</v>
      </c>
      <c r="H8048" s="195">
        <f t="shared" ca="1" si="628"/>
        <v>0</v>
      </c>
      <c r="O8048" s="154"/>
      <c r="P8048" s="154"/>
    </row>
    <row r="8049" spans="3:16" hidden="1" outlineLevel="2">
      <c r="C8049" s="179">
        <v>8025</v>
      </c>
      <c r="D8049" s="195">
        <f t="shared" ca="1" si="629"/>
        <v>-0.71403760390876836</v>
      </c>
      <c r="E8049" s="195">
        <f t="shared" ca="1" si="625"/>
        <v>210.3945688073718</v>
      </c>
      <c r="F8049" s="195">
        <f t="shared" ca="1" si="626"/>
        <v>222.15475912926499</v>
      </c>
      <c r="G8049" s="195">
        <f t="shared" ca="1" si="627"/>
        <v>0</v>
      </c>
      <c r="H8049" s="195">
        <f t="shared" ca="1" si="628"/>
        <v>0</v>
      </c>
      <c r="O8049" s="154"/>
      <c r="P8049" s="154"/>
    </row>
    <row r="8050" spans="3:16" hidden="1" outlineLevel="2">
      <c r="C8050" s="179">
        <v>8026</v>
      </c>
      <c r="D8050" s="195">
        <f t="shared" ca="1" si="629"/>
        <v>0.33075117343844673</v>
      </c>
      <c r="E8050" s="195">
        <f t="shared" ca="1" si="625"/>
        <v>264.68518872242129</v>
      </c>
      <c r="F8050" s="195">
        <f t="shared" ca="1" si="626"/>
        <v>262.4463877111462</v>
      </c>
      <c r="G8050" s="195">
        <f t="shared" ca="1" si="627"/>
        <v>14.685188722421287</v>
      </c>
      <c r="H8050" s="195">
        <f t="shared" ca="1" si="628"/>
        <v>12.446387711146201</v>
      </c>
      <c r="O8050" s="154"/>
      <c r="P8050" s="154"/>
    </row>
    <row r="8051" spans="3:16" hidden="1" outlineLevel="2">
      <c r="C8051" s="179">
        <v>8027</v>
      </c>
      <c r="D8051" s="195">
        <f t="shared" ca="1" si="629"/>
        <v>9.6148699261700263E-2</v>
      </c>
      <c r="E8051" s="195">
        <f t="shared" ca="1" si="625"/>
        <v>251.38743341945445</v>
      </c>
      <c r="F8051" s="195">
        <f t="shared" ca="1" si="626"/>
        <v>252.80571553682728</v>
      </c>
      <c r="G8051" s="195">
        <f t="shared" ca="1" si="627"/>
        <v>1.3874334194544531</v>
      </c>
      <c r="H8051" s="195">
        <f t="shared" ca="1" si="628"/>
        <v>2.8057155368272788</v>
      </c>
      <c r="O8051" s="154"/>
      <c r="P8051" s="154"/>
    </row>
    <row r="8052" spans="3:16" hidden="1" outlineLevel="2">
      <c r="C8052" s="179">
        <v>8028</v>
      </c>
      <c r="D8052" s="195">
        <f t="shared" ca="1" si="629"/>
        <v>0.52831671499758748</v>
      </c>
      <c r="E8052" s="195">
        <f t="shared" ca="1" si="625"/>
        <v>276.42772703473622</v>
      </c>
      <c r="F8052" s="195">
        <f t="shared" ca="1" si="626"/>
        <v>270.84967616728585</v>
      </c>
      <c r="G8052" s="195">
        <f t="shared" ca="1" si="627"/>
        <v>26.427727034736222</v>
      </c>
      <c r="H8052" s="195">
        <f t="shared" ca="1" si="628"/>
        <v>20.84967616728585</v>
      </c>
      <c r="O8052" s="154"/>
      <c r="P8052" s="154"/>
    </row>
    <row r="8053" spans="3:16" hidden="1" outlineLevel="2">
      <c r="C8053" s="179">
        <v>8029</v>
      </c>
      <c r="D8053" s="195">
        <f t="shared" ca="1" si="629"/>
        <v>-1.4320705021214346</v>
      </c>
      <c r="E8053" s="195">
        <f t="shared" ca="1" si="625"/>
        <v>179.6879210257153</v>
      </c>
      <c r="F8053" s="195">
        <f t="shared" ca="1" si="626"/>
        <v>198.11115031293926</v>
      </c>
      <c r="G8053" s="195">
        <f t="shared" ca="1" si="627"/>
        <v>0</v>
      </c>
      <c r="H8053" s="195">
        <f t="shared" ca="1" si="628"/>
        <v>0</v>
      </c>
      <c r="O8053" s="154"/>
      <c r="P8053" s="154"/>
    </row>
    <row r="8054" spans="3:16" hidden="1" outlineLevel="2">
      <c r="C8054" s="179">
        <v>8030</v>
      </c>
      <c r="D8054" s="195">
        <f t="shared" ca="1" si="629"/>
        <v>-0.61774136388911949</v>
      </c>
      <c r="E8054" s="195">
        <f t="shared" ca="1" si="625"/>
        <v>214.89347958816276</v>
      </c>
      <c r="F8054" s="195">
        <f t="shared" ca="1" si="626"/>
        <v>225.59382626256343</v>
      </c>
      <c r="G8054" s="195">
        <f t="shared" ca="1" si="627"/>
        <v>0</v>
      </c>
      <c r="H8054" s="195">
        <f t="shared" ca="1" si="628"/>
        <v>0</v>
      </c>
      <c r="O8054" s="154"/>
      <c r="P8054" s="154"/>
    </row>
    <row r="8055" spans="3:16" hidden="1" outlineLevel="2">
      <c r="C8055" s="179">
        <v>8031</v>
      </c>
      <c r="D8055" s="195">
        <f t="shared" ca="1" si="629"/>
        <v>2.3557367246684016</v>
      </c>
      <c r="E8055" s="195">
        <f t="shared" ca="1" si="625"/>
        <v>413.00605251012695</v>
      </c>
      <c r="F8055" s="195">
        <f t="shared" ca="1" si="626"/>
        <v>362.52294344848991</v>
      </c>
      <c r="G8055" s="195">
        <f t="shared" ca="1" si="627"/>
        <v>163.00605251012695</v>
      </c>
      <c r="H8055" s="195">
        <f t="shared" ca="1" si="628"/>
        <v>112.52294344848991</v>
      </c>
      <c r="O8055" s="154"/>
      <c r="P8055" s="154"/>
    </row>
    <row r="8056" spans="3:16" hidden="1" outlineLevel="2">
      <c r="C8056" s="179">
        <v>8032</v>
      </c>
      <c r="D8056" s="195">
        <f t="shared" ca="1" si="629"/>
        <v>-0.62063429528675018</v>
      </c>
      <c r="E8056" s="195">
        <f t="shared" ca="1" si="625"/>
        <v>214.756931876778</v>
      </c>
      <c r="F8056" s="195">
        <f t="shared" ca="1" si="626"/>
        <v>225.48973823647279</v>
      </c>
      <c r="G8056" s="195">
        <f t="shared" ca="1" si="627"/>
        <v>0</v>
      </c>
      <c r="H8056" s="195">
        <f t="shared" ca="1" si="628"/>
        <v>0</v>
      </c>
      <c r="O8056" s="154"/>
      <c r="P8056" s="154"/>
    </row>
    <row r="8057" spans="3:16" hidden="1" outlineLevel="2">
      <c r="C8057" s="179">
        <v>8033</v>
      </c>
      <c r="D8057" s="195">
        <f t="shared" ca="1" si="629"/>
        <v>-2.3131117087907911</v>
      </c>
      <c r="E8057" s="195">
        <f t="shared" ca="1" si="625"/>
        <v>148.06376099645536</v>
      </c>
      <c r="F8057" s="195">
        <f t="shared" ca="1" si="626"/>
        <v>172.13480365087193</v>
      </c>
      <c r="G8057" s="195">
        <f t="shared" ca="1" si="627"/>
        <v>0</v>
      </c>
      <c r="H8057" s="195">
        <f t="shared" ca="1" si="628"/>
        <v>0</v>
      </c>
      <c r="O8057" s="154"/>
      <c r="P8057" s="154"/>
    </row>
    <row r="8058" spans="3:16" hidden="1" outlineLevel="2">
      <c r="C8058" s="179">
        <v>8034</v>
      </c>
      <c r="D8058" s="195">
        <f t="shared" ca="1" si="629"/>
        <v>1.3570348716283018</v>
      </c>
      <c r="E8058" s="195">
        <f t="shared" ca="1" si="625"/>
        <v>331.63394400364513</v>
      </c>
      <c r="F8058" s="195">
        <f t="shared" ca="1" si="626"/>
        <v>309.13167722717128</v>
      </c>
      <c r="G8058" s="195">
        <f t="shared" ca="1" si="627"/>
        <v>81.633944003645126</v>
      </c>
      <c r="H8058" s="195">
        <f t="shared" ca="1" si="628"/>
        <v>59.131677227171281</v>
      </c>
      <c r="O8058" s="154"/>
      <c r="P8058" s="154"/>
    </row>
    <row r="8059" spans="3:16" hidden="1" outlineLevel="2">
      <c r="C8059" s="179">
        <v>8035</v>
      </c>
      <c r="D8059" s="195">
        <f t="shared" ca="1" si="629"/>
        <v>2.5082277439897078</v>
      </c>
      <c r="E8059" s="195">
        <f t="shared" ca="1" si="625"/>
        <v>427.07810713131607</v>
      </c>
      <c r="F8059" s="195">
        <f t="shared" ca="1" si="626"/>
        <v>371.45000536006302</v>
      </c>
      <c r="G8059" s="195">
        <f t="shared" ca="1" si="627"/>
        <v>177.07810713131607</v>
      </c>
      <c r="H8059" s="195">
        <f t="shared" ca="1" si="628"/>
        <v>121.45000536006302</v>
      </c>
      <c r="O8059" s="154"/>
      <c r="P8059" s="154"/>
    </row>
    <row r="8060" spans="3:16" hidden="1" outlineLevel="2">
      <c r="C8060" s="179">
        <v>8036</v>
      </c>
      <c r="D8060" s="195">
        <f t="shared" ca="1" si="629"/>
        <v>-0.45862438374235343</v>
      </c>
      <c r="E8060" s="195">
        <f t="shared" ca="1" si="625"/>
        <v>222.5391315920595</v>
      </c>
      <c r="F8060" s="195">
        <f t="shared" ca="1" si="626"/>
        <v>231.39349248777845</v>
      </c>
      <c r="G8060" s="195">
        <f t="shared" ca="1" si="627"/>
        <v>0</v>
      </c>
      <c r="H8060" s="195">
        <f t="shared" ca="1" si="628"/>
        <v>0</v>
      </c>
      <c r="O8060" s="154"/>
      <c r="P8060" s="154"/>
    </row>
    <row r="8061" spans="3:16" hidden="1" outlineLevel="2">
      <c r="C8061" s="179">
        <v>8037</v>
      </c>
      <c r="D8061" s="195">
        <f t="shared" ca="1" si="629"/>
        <v>0.27508881721318618</v>
      </c>
      <c r="E8061" s="195">
        <f t="shared" ca="1" si="625"/>
        <v>261.46783127270726</v>
      </c>
      <c r="F8061" s="195">
        <f t="shared" ca="1" si="626"/>
        <v>260.12626448015851</v>
      </c>
      <c r="G8061" s="195">
        <f t="shared" ca="1" si="627"/>
        <v>11.467831272707258</v>
      </c>
      <c r="H8061" s="195">
        <f t="shared" ca="1" si="628"/>
        <v>10.126264480158511</v>
      </c>
      <c r="O8061" s="154"/>
      <c r="P8061" s="154"/>
    </row>
    <row r="8062" spans="3:16" hidden="1" outlineLevel="2">
      <c r="C8062" s="179">
        <v>8038</v>
      </c>
      <c r="D8062" s="195">
        <f t="shared" ca="1" si="629"/>
        <v>0.32202371641753758</v>
      </c>
      <c r="E8062" s="195">
        <f t="shared" ca="1" si="625"/>
        <v>264.17812551284266</v>
      </c>
      <c r="F8062" s="195">
        <f t="shared" ca="1" si="626"/>
        <v>262.08124581760865</v>
      </c>
      <c r="G8062" s="195">
        <f t="shared" ca="1" si="627"/>
        <v>14.178125512842655</v>
      </c>
      <c r="H8062" s="195">
        <f t="shared" ca="1" si="628"/>
        <v>12.081245817608647</v>
      </c>
      <c r="O8062" s="154"/>
      <c r="P8062" s="154"/>
    </row>
    <row r="8063" spans="3:16" hidden="1" outlineLevel="2">
      <c r="C8063" s="179">
        <v>8039</v>
      </c>
      <c r="D8063" s="195">
        <f t="shared" ca="1" si="629"/>
        <v>-0.26935665170163714</v>
      </c>
      <c r="E8063" s="195">
        <f t="shared" ca="1" si="625"/>
        <v>231.98855732460757</v>
      </c>
      <c r="F8063" s="195">
        <f t="shared" ca="1" si="626"/>
        <v>238.48659554211454</v>
      </c>
      <c r="G8063" s="195">
        <f t="shared" ca="1" si="627"/>
        <v>0</v>
      </c>
      <c r="H8063" s="195">
        <f t="shared" ca="1" si="628"/>
        <v>0</v>
      </c>
      <c r="O8063" s="154"/>
      <c r="P8063" s="154"/>
    </row>
    <row r="8064" spans="3:16" hidden="1" outlineLevel="2">
      <c r="C8064" s="179">
        <v>8040</v>
      </c>
      <c r="D8064" s="195">
        <f t="shared" ca="1" si="629"/>
        <v>-8.3755357252209492E-2</v>
      </c>
      <c r="E8064" s="195">
        <f t="shared" ca="1" si="625"/>
        <v>241.64448235455481</v>
      </c>
      <c r="F8064" s="195">
        <f t="shared" ca="1" si="626"/>
        <v>245.65340541732155</v>
      </c>
      <c r="G8064" s="195">
        <f t="shared" ca="1" si="627"/>
        <v>0</v>
      </c>
      <c r="H8064" s="195">
        <f t="shared" ca="1" si="628"/>
        <v>0</v>
      </c>
      <c r="O8064" s="154"/>
      <c r="P8064" s="154"/>
    </row>
    <row r="8065" spans="3:16" hidden="1" outlineLevel="2">
      <c r="C8065" s="179">
        <v>8041</v>
      </c>
      <c r="D8065" s="195">
        <f t="shared" ca="1" si="629"/>
        <v>-0.54233680806699003</v>
      </c>
      <c r="E8065" s="195">
        <f t="shared" ca="1" si="625"/>
        <v>218.48339702600293</v>
      </c>
      <c r="F8065" s="195">
        <f t="shared" ca="1" si="626"/>
        <v>228.32390478669993</v>
      </c>
      <c r="G8065" s="195">
        <f t="shared" ca="1" si="627"/>
        <v>0</v>
      </c>
      <c r="H8065" s="195">
        <f t="shared" ca="1" si="628"/>
        <v>0</v>
      </c>
      <c r="O8065" s="154"/>
      <c r="P8065" s="154"/>
    </row>
    <row r="8066" spans="3:16" hidden="1" outlineLevel="2">
      <c r="C8066" s="179">
        <v>8042</v>
      </c>
      <c r="D8066" s="195">
        <f t="shared" ca="1" si="629"/>
        <v>-1.0087729507381615</v>
      </c>
      <c r="E8066" s="195">
        <f t="shared" ca="1" si="625"/>
        <v>197.20162591594382</v>
      </c>
      <c r="F8066" s="195">
        <f t="shared" ca="1" si="626"/>
        <v>211.95115574356177</v>
      </c>
      <c r="G8066" s="195">
        <f t="shared" ca="1" si="627"/>
        <v>0</v>
      </c>
      <c r="H8066" s="195">
        <f t="shared" ca="1" si="628"/>
        <v>0</v>
      </c>
      <c r="O8066" s="154"/>
      <c r="P8066" s="154"/>
    </row>
    <row r="8067" spans="3:16" hidden="1" outlineLevel="2">
      <c r="C8067" s="179">
        <v>8043</v>
      </c>
      <c r="D8067" s="195">
        <f t="shared" ca="1" si="629"/>
        <v>-1.913310323194223</v>
      </c>
      <c r="E8067" s="195">
        <f t="shared" ca="1" si="625"/>
        <v>161.6584272229135</v>
      </c>
      <c r="F8067" s="195">
        <f t="shared" ca="1" si="626"/>
        <v>183.47111415004224</v>
      </c>
      <c r="G8067" s="195">
        <f t="shared" ca="1" si="627"/>
        <v>0</v>
      </c>
      <c r="H8067" s="195">
        <f t="shared" ca="1" si="628"/>
        <v>0</v>
      </c>
      <c r="O8067" s="154"/>
      <c r="P8067" s="154"/>
    </row>
    <row r="8068" spans="3:16" hidden="1" outlineLevel="2">
      <c r="C8068" s="179">
        <v>8044</v>
      </c>
      <c r="D8068" s="195">
        <f t="shared" ca="1" si="629"/>
        <v>-4.8705131233673905E-2</v>
      </c>
      <c r="E8068" s="195">
        <f t="shared" ca="1" si="625"/>
        <v>243.51259094297077</v>
      </c>
      <c r="F8068" s="195">
        <f t="shared" ca="1" si="626"/>
        <v>247.03081781821948</v>
      </c>
      <c r="G8068" s="195">
        <f t="shared" ca="1" si="627"/>
        <v>0</v>
      </c>
      <c r="H8068" s="195">
        <f t="shared" ca="1" si="628"/>
        <v>0</v>
      </c>
      <c r="O8068" s="154"/>
      <c r="P8068" s="154"/>
    </row>
    <row r="8069" spans="3:16" hidden="1" outlineLevel="2">
      <c r="C8069" s="179">
        <v>8045</v>
      </c>
      <c r="D8069" s="195">
        <f t="shared" ca="1" si="629"/>
        <v>1.5906186024409856</v>
      </c>
      <c r="E8069" s="195">
        <f t="shared" ca="1" si="625"/>
        <v>349.09838664402525</v>
      </c>
      <c r="F8069" s="195">
        <f t="shared" ca="1" si="626"/>
        <v>320.86817254386472</v>
      </c>
      <c r="G8069" s="195">
        <f t="shared" ca="1" si="627"/>
        <v>99.098386644025254</v>
      </c>
      <c r="H8069" s="195">
        <f t="shared" ca="1" si="628"/>
        <v>70.868172543864716</v>
      </c>
      <c r="O8069" s="154"/>
      <c r="P8069" s="154"/>
    </row>
    <row r="8070" spans="3:16" hidden="1" outlineLevel="2">
      <c r="C8070" s="179">
        <v>8046</v>
      </c>
      <c r="D8070" s="195">
        <f t="shared" ca="1" si="629"/>
        <v>-0.56978248816807875</v>
      </c>
      <c r="E8070" s="195">
        <f t="shared" ca="1" si="625"/>
        <v>217.16985276253979</v>
      </c>
      <c r="F8070" s="195">
        <f t="shared" ca="1" si="626"/>
        <v>227.32641003406556</v>
      </c>
      <c r="G8070" s="195">
        <f t="shared" ca="1" si="627"/>
        <v>0</v>
      </c>
      <c r="H8070" s="195">
        <f t="shared" ca="1" si="628"/>
        <v>0</v>
      </c>
      <c r="O8070" s="154"/>
      <c r="P8070" s="154"/>
    </row>
    <row r="8071" spans="3:16" hidden="1" outlineLevel="2">
      <c r="C8071" s="179">
        <v>8047</v>
      </c>
      <c r="D8071" s="195">
        <f t="shared" ca="1" si="629"/>
        <v>1.3490173613810146</v>
      </c>
      <c r="E8071" s="195">
        <f t="shared" ca="1" si="625"/>
        <v>331.05026092396514</v>
      </c>
      <c r="F8071" s="195">
        <f t="shared" ca="1" si="626"/>
        <v>308.7365463517159</v>
      </c>
      <c r="G8071" s="195">
        <f t="shared" ca="1" si="627"/>
        <v>81.050260923965141</v>
      </c>
      <c r="H8071" s="195">
        <f t="shared" ca="1" si="628"/>
        <v>58.736546351715901</v>
      </c>
      <c r="O8071" s="154"/>
      <c r="P8071" s="154"/>
    </row>
    <row r="8072" spans="3:16" hidden="1" outlineLevel="2">
      <c r="C8072" s="179">
        <v>8048</v>
      </c>
      <c r="D8072" s="195">
        <f t="shared" ca="1" si="629"/>
        <v>-0.87010484026353396</v>
      </c>
      <c r="E8072" s="195">
        <f t="shared" ca="1" si="625"/>
        <v>203.30234323164643</v>
      </c>
      <c r="F8072" s="195">
        <f t="shared" ca="1" si="626"/>
        <v>216.69205226681464</v>
      </c>
      <c r="G8072" s="195">
        <f t="shared" ca="1" si="627"/>
        <v>0</v>
      </c>
      <c r="H8072" s="195">
        <f t="shared" ca="1" si="628"/>
        <v>0</v>
      </c>
      <c r="O8072" s="154"/>
      <c r="P8072" s="154"/>
    </row>
    <row r="8073" spans="3:16" hidden="1" outlineLevel="2">
      <c r="C8073" s="179">
        <v>8049</v>
      </c>
      <c r="D8073" s="195">
        <f t="shared" ca="1" si="629"/>
        <v>-0.95178362309751641</v>
      </c>
      <c r="E8073" s="195">
        <f t="shared" ca="1" si="625"/>
        <v>199.68640011379932</v>
      </c>
      <c r="F8073" s="195">
        <f t="shared" ca="1" si="626"/>
        <v>213.88686720070874</v>
      </c>
      <c r="G8073" s="195">
        <f t="shared" ca="1" si="627"/>
        <v>0</v>
      </c>
      <c r="H8073" s="195">
        <f t="shared" ca="1" si="628"/>
        <v>0</v>
      </c>
      <c r="O8073" s="154"/>
      <c r="P8073" s="154"/>
    </row>
    <row r="8074" spans="3:16" hidden="1" outlineLevel="2">
      <c r="C8074" s="179">
        <v>8050</v>
      </c>
      <c r="D8074" s="195">
        <f t="shared" ca="1" si="629"/>
        <v>0.44585736582777147</v>
      </c>
      <c r="E8074" s="195">
        <f t="shared" ca="1" si="625"/>
        <v>271.46461219377034</v>
      </c>
      <c r="F8074" s="195">
        <f t="shared" ca="1" si="626"/>
        <v>267.31010604194807</v>
      </c>
      <c r="G8074" s="195">
        <f t="shared" ca="1" si="627"/>
        <v>21.464612193770336</v>
      </c>
      <c r="H8074" s="195">
        <f t="shared" ca="1" si="628"/>
        <v>17.310106041948075</v>
      </c>
      <c r="O8074" s="154"/>
      <c r="P8074" s="154"/>
    </row>
    <row r="8075" spans="3:16" hidden="1" outlineLevel="2">
      <c r="C8075" s="179">
        <v>8051</v>
      </c>
      <c r="D8075" s="195">
        <f t="shared" ca="1" si="629"/>
        <v>1.3596677657318024</v>
      </c>
      <c r="E8075" s="195">
        <f t="shared" ca="1" si="625"/>
        <v>331.82584580864551</v>
      </c>
      <c r="F8075" s="195">
        <f t="shared" ca="1" si="626"/>
        <v>309.26154570455253</v>
      </c>
      <c r="G8075" s="195">
        <f t="shared" ca="1" si="627"/>
        <v>81.825845808645511</v>
      </c>
      <c r="H8075" s="195">
        <f t="shared" ca="1" si="628"/>
        <v>59.261545704552532</v>
      </c>
      <c r="O8075" s="154"/>
      <c r="P8075" s="154"/>
    </row>
    <row r="8076" spans="3:16" hidden="1" outlineLevel="2">
      <c r="C8076" s="179">
        <v>8052</v>
      </c>
      <c r="D8076" s="195">
        <f t="shared" ca="1" si="629"/>
        <v>-0.63201228134547904</v>
      </c>
      <c r="E8076" s="195">
        <f t="shared" ca="1" si="625"/>
        <v>214.22072680344303</v>
      </c>
      <c r="F8076" s="195">
        <f t="shared" ca="1" si="626"/>
        <v>225.08082258619922</v>
      </c>
      <c r="G8076" s="195">
        <f t="shared" ca="1" si="627"/>
        <v>0</v>
      </c>
      <c r="H8076" s="195">
        <f t="shared" ca="1" si="628"/>
        <v>0</v>
      </c>
      <c r="O8076" s="154"/>
      <c r="P8076" s="154"/>
    </row>
    <row r="8077" spans="3:16" hidden="1" outlineLevel="2">
      <c r="C8077" s="179">
        <v>8053</v>
      </c>
      <c r="D8077" s="195">
        <f t="shared" ca="1" si="629"/>
        <v>-1.3066336668654837</v>
      </c>
      <c r="E8077" s="195">
        <f t="shared" ca="1" si="625"/>
        <v>184.7090740792456</v>
      </c>
      <c r="F8077" s="195">
        <f t="shared" ca="1" si="626"/>
        <v>202.11540916314789</v>
      </c>
      <c r="G8077" s="195">
        <f t="shared" ca="1" si="627"/>
        <v>0</v>
      </c>
      <c r="H8077" s="195">
        <f t="shared" ca="1" si="628"/>
        <v>0</v>
      </c>
      <c r="O8077" s="154"/>
      <c r="P8077" s="154"/>
    </row>
    <row r="8078" spans="3:16" hidden="1" outlineLevel="2">
      <c r="C8078" s="179">
        <v>8054</v>
      </c>
      <c r="D8078" s="195">
        <f t="shared" ca="1" si="629"/>
        <v>2.452848197606698</v>
      </c>
      <c r="E8078" s="195">
        <f t="shared" ca="1" si="625"/>
        <v>421.91301280982259</v>
      </c>
      <c r="F8078" s="195">
        <f t="shared" ca="1" si="626"/>
        <v>368.18286034018195</v>
      </c>
      <c r="G8078" s="195">
        <f t="shared" ca="1" si="627"/>
        <v>171.91301280982259</v>
      </c>
      <c r="H8078" s="195">
        <f t="shared" ca="1" si="628"/>
        <v>118.18286034018195</v>
      </c>
      <c r="O8078" s="154"/>
      <c r="P8078" s="154"/>
    </row>
    <row r="8079" spans="3:16" hidden="1" outlineLevel="2">
      <c r="C8079" s="179">
        <v>8055</v>
      </c>
      <c r="D8079" s="195">
        <f t="shared" ca="1" si="629"/>
        <v>-0.25591797478735612</v>
      </c>
      <c r="E8079" s="195">
        <f t="shared" ca="1" si="625"/>
        <v>232.67455946656182</v>
      </c>
      <c r="F8079" s="195">
        <f t="shared" ca="1" si="626"/>
        <v>238.99842082636798</v>
      </c>
      <c r="G8079" s="195">
        <f t="shared" ca="1" si="627"/>
        <v>0</v>
      </c>
      <c r="H8079" s="195">
        <f t="shared" ca="1" si="628"/>
        <v>0</v>
      </c>
      <c r="O8079" s="154"/>
      <c r="P8079" s="154"/>
    </row>
    <row r="8080" spans="3:16" hidden="1" outlineLevel="2">
      <c r="C8080" s="179">
        <v>8056</v>
      </c>
      <c r="D8080" s="195">
        <f t="shared" ca="1" si="629"/>
        <v>0.33745703033090196</v>
      </c>
      <c r="E8080" s="195">
        <f t="shared" ca="1" si="625"/>
        <v>265.07545854378333</v>
      </c>
      <c r="F8080" s="195">
        <f t="shared" ca="1" si="626"/>
        <v>262.72729488869464</v>
      </c>
      <c r="G8080" s="195">
        <f t="shared" ca="1" si="627"/>
        <v>15.075458543783327</v>
      </c>
      <c r="H8080" s="195">
        <f t="shared" ca="1" si="628"/>
        <v>12.727294888694644</v>
      </c>
      <c r="O8080" s="154"/>
      <c r="P8080" s="154"/>
    </row>
    <row r="8081" spans="3:16" hidden="1" outlineLevel="2">
      <c r="C8081" s="179">
        <v>8057</v>
      </c>
      <c r="D8081" s="195">
        <f t="shared" ca="1" si="629"/>
        <v>-1.5999036190894222</v>
      </c>
      <c r="E8081" s="195">
        <f t="shared" ca="1" si="625"/>
        <v>173.18250925372243</v>
      </c>
      <c r="F8081" s="195">
        <f t="shared" ca="1" si="626"/>
        <v>192.87730011255582</v>
      </c>
      <c r="G8081" s="195">
        <f t="shared" ca="1" si="627"/>
        <v>0</v>
      </c>
      <c r="H8081" s="195">
        <f t="shared" ca="1" si="628"/>
        <v>0</v>
      </c>
      <c r="O8081" s="154"/>
      <c r="P8081" s="154"/>
    </row>
    <row r="8082" spans="3:16" hidden="1" outlineLevel="2">
      <c r="C8082" s="179">
        <v>8058</v>
      </c>
      <c r="D8082" s="195">
        <f t="shared" ca="1" si="629"/>
        <v>-1.0368064215070756</v>
      </c>
      <c r="E8082" s="195">
        <f t="shared" ca="1" si="625"/>
        <v>195.99071659662545</v>
      </c>
      <c r="F8082" s="195">
        <f t="shared" ca="1" si="626"/>
        <v>211.00540312531726</v>
      </c>
      <c r="G8082" s="195">
        <f t="shared" ca="1" si="627"/>
        <v>0</v>
      </c>
      <c r="H8082" s="195">
        <f t="shared" ca="1" si="628"/>
        <v>0</v>
      </c>
      <c r="O8082" s="154"/>
      <c r="P8082" s="154"/>
    </row>
    <row r="8083" spans="3:16" hidden="1" outlineLevel="2">
      <c r="C8083" s="179">
        <v>8059</v>
      </c>
      <c r="D8083" s="195">
        <f t="shared" ca="1" si="629"/>
        <v>-0.13275303117770665</v>
      </c>
      <c r="E8083" s="195">
        <f t="shared" ca="1" si="625"/>
        <v>239.05699759139912</v>
      </c>
      <c r="F8083" s="195">
        <f t="shared" ca="1" si="626"/>
        <v>243.74074588753595</v>
      </c>
      <c r="G8083" s="195">
        <f t="shared" ca="1" si="627"/>
        <v>0</v>
      </c>
      <c r="H8083" s="195">
        <f t="shared" ca="1" si="628"/>
        <v>0</v>
      </c>
      <c r="O8083" s="154"/>
      <c r="P8083" s="154"/>
    </row>
    <row r="8084" spans="3:16" hidden="1" outlineLevel="2">
      <c r="C8084" s="179">
        <v>8060</v>
      </c>
      <c r="D8084" s="195">
        <f t="shared" ca="1" si="629"/>
        <v>-0.96546334965908442</v>
      </c>
      <c r="E8084" s="195">
        <f t="shared" ca="1" si="625"/>
        <v>199.08711365074336</v>
      </c>
      <c r="F8084" s="195">
        <f t="shared" ca="1" si="626"/>
        <v>213.42061233103084</v>
      </c>
      <c r="G8084" s="195">
        <f t="shared" ca="1" si="627"/>
        <v>0</v>
      </c>
      <c r="H8084" s="195">
        <f t="shared" ca="1" si="628"/>
        <v>0</v>
      </c>
      <c r="O8084" s="154"/>
      <c r="P8084" s="154"/>
    </row>
    <row r="8085" spans="3:16" hidden="1" outlineLevel="2">
      <c r="C8085" s="179">
        <v>8061</v>
      </c>
      <c r="D8085" s="195">
        <f t="shared" ca="1" si="629"/>
        <v>-4.6218785068651368E-2</v>
      </c>
      <c r="E8085" s="195">
        <f t="shared" ca="1" si="625"/>
        <v>243.64565559870428</v>
      </c>
      <c r="F8085" s="195">
        <f t="shared" ca="1" si="626"/>
        <v>247.12881971913822</v>
      </c>
      <c r="G8085" s="195">
        <f t="shared" ca="1" si="627"/>
        <v>0</v>
      </c>
      <c r="H8085" s="195">
        <f t="shared" ca="1" si="628"/>
        <v>0</v>
      </c>
      <c r="O8085" s="154"/>
      <c r="P8085" s="154"/>
    </row>
    <row r="8086" spans="3:16" hidden="1" outlineLevel="2">
      <c r="C8086" s="179">
        <v>8062</v>
      </c>
      <c r="D8086" s="195">
        <f t="shared" ca="1" si="629"/>
        <v>0.50352830856568387</v>
      </c>
      <c r="E8086" s="195">
        <f t="shared" ca="1" si="625"/>
        <v>274.92628301186733</v>
      </c>
      <c r="F8086" s="195">
        <f t="shared" ca="1" si="626"/>
        <v>269.78073413340809</v>
      </c>
      <c r="G8086" s="195">
        <f t="shared" ca="1" si="627"/>
        <v>24.926283011867326</v>
      </c>
      <c r="H8086" s="195">
        <f t="shared" ca="1" si="628"/>
        <v>19.780734133408089</v>
      </c>
      <c r="O8086" s="154"/>
      <c r="P8086" s="154"/>
    </row>
    <row r="8087" spans="3:16" hidden="1" outlineLevel="2">
      <c r="C8087" s="179">
        <v>8063</v>
      </c>
      <c r="D8087" s="195">
        <f t="shared" ca="1" si="629"/>
        <v>0.58649635772621589</v>
      </c>
      <c r="E8087" s="195">
        <f t="shared" ca="1" si="625"/>
        <v>279.98397853760008</v>
      </c>
      <c r="F8087" s="195">
        <f t="shared" ca="1" si="626"/>
        <v>273.37520287607617</v>
      </c>
      <c r="G8087" s="195">
        <f t="shared" ca="1" si="627"/>
        <v>29.98397853760008</v>
      </c>
      <c r="H8087" s="195">
        <f t="shared" ca="1" si="628"/>
        <v>23.375202876076173</v>
      </c>
      <c r="O8087" s="154"/>
      <c r="P8087" s="154"/>
    </row>
    <row r="8088" spans="3:16" hidden="1" outlineLevel="2">
      <c r="C8088" s="179">
        <v>8064</v>
      </c>
      <c r="D8088" s="195">
        <f t="shared" ca="1" si="629"/>
        <v>-0.55482590022212441</v>
      </c>
      <c r="E8088" s="195">
        <f t="shared" ca="1" si="625"/>
        <v>217.88468959001889</v>
      </c>
      <c r="F8088" s="195">
        <f t="shared" ca="1" si="626"/>
        <v>227.86945560215131</v>
      </c>
      <c r="G8088" s="195">
        <f t="shared" ca="1" si="627"/>
        <v>0</v>
      </c>
      <c r="H8088" s="195">
        <f t="shared" ca="1" si="628"/>
        <v>0</v>
      </c>
      <c r="O8088" s="154"/>
      <c r="P8088" s="154"/>
    </row>
    <row r="8089" spans="3:16" hidden="1" outlineLevel="2">
      <c r="C8089" s="179">
        <v>8065</v>
      </c>
      <c r="D8089" s="195">
        <f t="shared" ca="1" si="629"/>
        <v>-0.95416398028757332</v>
      </c>
      <c r="E8089" s="195">
        <f t="shared" ref="E8089:E8152" ca="1" si="630">$H$9 * EXP(($H$17 - $H$18 - ($H$11^2)/2)*$H$14 + $H$11*SQRT($H$14)*D8089)</f>
        <v>199.58199106864538</v>
      </c>
      <c r="F8089" s="195">
        <f t="shared" ref="F8089:F8152" ca="1" si="631">$H$9 * EXP(($H$17 - $H$18 - ($H$12^2)/2)*$H$14 + $H$12*SQRT($H$14)*D8089)</f>
        <v>213.80566282485526</v>
      </c>
      <c r="G8089" s="195">
        <f t="shared" ref="G8089:G8152" ca="1" si="632">MAX(E8089-$H$16, 0)</f>
        <v>0</v>
      </c>
      <c r="H8089" s="195">
        <f t="shared" ref="H8089:H8152" ca="1" si="633">MAX(F8089-$H$16, 0)</f>
        <v>0</v>
      </c>
      <c r="O8089" s="154"/>
      <c r="P8089" s="154"/>
    </row>
    <row r="8090" spans="3:16" hidden="1" outlineLevel="2">
      <c r="C8090" s="179">
        <v>8066</v>
      </c>
      <c r="D8090" s="195">
        <f t="shared" ref="D8090:D8153" ca="1" si="634">_xlfn.NORM.S.INV(RAND())</f>
        <v>1.0672220934829586</v>
      </c>
      <c r="E8090" s="195">
        <f t="shared" ca="1" si="630"/>
        <v>311.17497301387112</v>
      </c>
      <c r="F8090" s="195">
        <f t="shared" ca="1" si="631"/>
        <v>295.16490782563568</v>
      </c>
      <c r="G8090" s="195">
        <f t="shared" ca="1" si="632"/>
        <v>61.174973013871124</v>
      </c>
      <c r="H8090" s="195">
        <f t="shared" ca="1" si="633"/>
        <v>45.16490782563568</v>
      </c>
      <c r="O8090" s="154"/>
      <c r="P8090" s="154"/>
    </row>
    <row r="8091" spans="3:16" hidden="1" outlineLevel="2">
      <c r="C8091" s="179">
        <v>8067</v>
      </c>
      <c r="D8091" s="195">
        <f t="shared" ca="1" si="634"/>
        <v>-1.6470603647193616</v>
      </c>
      <c r="E8091" s="195">
        <f t="shared" ca="1" si="630"/>
        <v>171.39741568218179</v>
      </c>
      <c r="F8091" s="195">
        <f t="shared" ca="1" si="631"/>
        <v>191.43176697910175</v>
      </c>
      <c r="G8091" s="195">
        <f t="shared" ca="1" si="632"/>
        <v>0</v>
      </c>
      <c r="H8091" s="195">
        <f t="shared" ca="1" si="633"/>
        <v>0</v>
      </c>
      <c r="O8091" s="154"/>
      <c r="P8091" s="154"/>
    </row>
    <row r="8092" spans="3:16" hidden="1" outlineLevel="2">
      <c r="C8092" s="179">
        <v>8068</v>
      </c>
      <c r="D8092" s="195">
        <f t="shared" ca="1" si="634"/>
        <v>1.429338821096791</v>
      </c>
      <c r="E8092" s="195">
        <f t="shared" ca="1" si="630"/>
        <v>336.94445485727499</v>
      </c>
      <c r="F8092" s="195">
        <f t="shared" ca="1" si="631"/>
        <v>312.71799075243882</v>
      </c>
      <c r="G8092" s="195">
        <f t="shared" ca="1" si="632"/>
        <v>86.944454857274991</v>
      </c>
      <c r="H8092" s="195">
        <f t="shared" ca="1" si="633"/>
        <v>62.717990752438823</v>
      </c>
      <c r="O8092" s="154"/>
      <c r="P8092" s="154"/>
    </row>
    <row r="8093" spans="3:16" hidden="1" outlineLevel="2">
      <c r="C8093" s="179">
        <v>8069</v>
      </c>
      <c r="D8093" s="195">
        <f t="shared" ca="1" si="634"/>
        <v>8.5550339206925841E-2</v>
      </c>
      <c r="E8093" s="195">
        <f t="shared" ca="1" si="630"/>
        <v>250.80272715645</v>
      </c>
      <c r="F8093" s="195">
        <f t="shared" ca="1" si="631"/>
        <v>252.37865040954796</v>
      </c>
      <c r="G8093" s="195">
        <f t="shared" ca="1" si="632"/>
        <v>0.80272715645000403</v>
      </c>
      <c r="H8093" s="195">
        <f t="shared" ca="1" si="633"/>
        <v>2.3786504095479586</v>
      </c>
      <c r="O8093" s="154"/>
      <c r="P8093" s="154"/>
    </row>
    <row r="8094" spans="3:16" hidden="1" outlineLevel="2">
      <c r="C8094" s="179">
        <v>8070</v>
      </c>
      <c r="D8094" s="195">
        <f t="shared" ca="1" si="634"/>
        <v>-0.30133248239438171</v>
      </c>
      <c r="E8094" s="195">
        <f t="shared" ca="1" si="630"/>
        <v>230.36441241994339</v>
      </c>
      <c r="F8094" s="195">
        <f t="shared" ca="1" si="631"/>
        <v>237.2731668929122</v>
      </c>
      <c r="G8094" s="195">
        <f t="shared" ca="1" si="632"/>
        <v>0</v>
      </c>
      <c r="H8094" s="195">
        <f t="shared" ca="1" si="633"/>
        <v>0</v>
      </c>
      <c r="O8094" s="154"/>
      <c r="P8094" s="154"/>
    </row>
    <row r="8095" spans="3:16" hidden="1" outlineLevel="2">
      <c r="C8095" s="179">
        <v>8071</v>
      </c>
      <c r="D8095" s="195">
        <f t="shared" ca="1" si="634"/>
        <v>0.13465176619670555</v>
      </c>
      <c r="E8095" s="195">
        <f t="shared" ca="1" si="630"/>
        <v>253.52312363841804</v>
      </c>
      <c r="F8095" s="195">
        <f t="shared" ca="1" si="631"/>
        <v>254.36330254558732</v>
      </c>
      <c r="G8095" s="195">
        <f t="shared" ca="1" si="632"/>
        <v>3.523123638418042</v>
      </c>
      <c r="H8095" s="195">
        <f t="shared" ca="1" si="633"/>
        <v>4.3633025455873167</v>
      </c>
      <c r="O8095" s="154"/>
      <c r="P8095" s="154"/>
    </row>
    <row r="8096" spans="3:16" hidden="1" outlineLevel="2">
      <c r="C8096" s="179">
        <v>8072</v>
      </c>
      <c r="D8096" s="195">
        <f t="shared" ca="1" si="634"/>
        <v>1.0769220667319594</v>
      </c>
      <c r="E8096" s="195">
        <f t="shared" ca="1" si="630"/>
        <v>311.83886761992756</v>
      </c>
      <c r="F8096" s="195">
        <f t="shared" ca="1" si="631"/>
        <v>295.62200333712866</v>
      </c>
      <c r="G8096" s="195">
        <f t="shared" ca="1" si="632"/>
        <v>61.838867619927555</v>
      </c>
      <c r="H8096" s="195">
        <f t="shared" ca="1" si="633"/>
        <v>45.62200333712866</v>
      </c>
      <c r="O8096" s="154"/>
      <c r="P8096" s="154"/>
    </row>
    <row r="8097" spans="3:16" hidden="1" outlineLevel="2">
      <c r="C8097" s="179">
        <v>8073</v>
      </c>
      <c r="D8097" s="195">
        <f t="shared" ca="1" si="634"/>
        <v>0.54010485765339744</v>
      </c>
      <c r="E8097" s="195">
        <f t="shared" ca="1" si="630"/>
        <v>277.14461385446845</v>
      </c>
      <c r="F8097" s="195">
        <f t="shared" ca="1" si="631"/>
        <v>271.3594972108981</v>
      </c>
      <c r="G8097" s="195">
        <f t="shared" ca="1" si="632"/>
        <v>27.144613854468446</v>
      </c>
      <c r="H8097" s="195">
        <f t="shared" ca="1" si="633"/>
        <v>21.359497210898098</v>
      </c>
      <c r="O8097" s="154"/>
      <c r="P8097" s="154"/>
    </row>
    <row r="8098" spans="3:16" hidden="1" outlineLevel="2">
      <c r="C8098" s="179">
        <v>8074</v>
      </c>
      <c r="D8098" s="195">
        <f t="shared" ca="1" si="634"/>
        <v>-0.56786340507112321</v>
      </c>
      <c r="E8098" s="195">
        <f t="shared" ca="1" si="630"/>
        <v>217.26144231772832</v>
      </c>
      <c r="F8098" s="195">
        <f t="shared" ca="1" si="631"/>
        <v>227.39601589217423</v>
      </c>
      <c r="G8098" s="195">
        <f t="shared" ca="1" si="632"/>
        <v>0</v>
      </c>
      <c r="H8098" s="195">
        <f t="shared" ca="1" si="633"/>
        <v>0</v>
      </c>
      <c r="O8098" s="154"/>
      <c r="P8098" s="154"/>
    </row>
    <row r="8099" spans="3:16" hidden="1" outlineLevel="2">
      <c r="C8099" s="179">
        <v>8075</v>
      </c>
      <c r="D8099" s="195">
        <f t="shared" ca="1" si="634"/>
        <v>0.11354731107214887</v>
      </c>
      <c r="E8099" s="195">
        <f t="shared" ca="1" si="630"/>
        <v>252.35026337775588</v>
      </c>
      <c r="F8099" s="195">
        <f t="shared" ca="1" si="631"/>
        <v>253.50836702180621</v>
      </c>
      <c r="G8099" s="195">
        <f t="shared" ca="1" si="632"/>
        <v>2.3502633777558799</v>
      </c>
      <c r="H8099" s="195">
        <f t="shared" ca="1" si="633"/>
        <v>3.5083670218062082</v>
      </c>
      <c r="O8099" s="154"/>
      <c r="P8099" s="154"/>
    </row>
    <row r="8100" spans="3:16" hidden="1" outlineLevel="2">
      <c r="C8100" s="179">
        <v>8076</v>
      </c>
      <c r="D8100" s="195">
        <f t="shared" ca="1" si="634"/>
        <v>-1.0439943384437749</v>
      </c>
      <c r="E8100" s="195">
        <f t="shared" ca="1" si="630"/>
        <v>195.68143311595284</v>
      </c>
      <c r="F8100" s="195">
        <f t="shared" ca="1" si="631"/>
        <v>210.76358809531118</v>
      </c>
      <c r="G8100" s="195">
        <f t="shared" ca="1" si="632"/>
        <v>0</v>
      </c>
      <c r="H8100" s="195">
        <f t="shared" ca="1" si="633"/>
        <v>0</v>
      </c>
      <c r="O8100" s="154"/>
      <c r="P8100" s="154"/>
    </row>
    <row r="8101" spans="3:16" hidden="1" outlineLevel="2">
      <c r="C8101" s="179">
        <v>8077</v>
      </c>
      <c r="D8101" s="195">
        <f t="shared" ca="1" si="634"/>
        <v>-1.6627544712291007</v>
      </c>
      <c r="E8101" s="195">
        <f t="shared" ca="1" si="630"/>
        <v>170.80741383292809</v>
      </c>
      <c r="F8101" s="195">
        <f t="shared" ca="1" si="631"/>
        <v>190.95308983014704</v>
      </c>
      <c r="G8101" s="195">
        <f t="shared" ca="1" si="632"/>
        <v>0</v>
      </c>
      <c r="H8101" s="195">
        <f t="shared" ca="1" si="633"/>
        <v>0</v>
      </c>
      <c r="O8101" s="154"/>
      <c r="P8101" s="154"/>
    </row>
    <row r="8102" spans="3:16" hidden="1" outlineLevel="2">
      <c r="C8102" s="179">
        <v>8078</v>
      </c>
      <c r="D8102" s="195">
        <f t="shared" ca="1" si="634"/>
        <v>-0.10832644786388151</v>
      </c>
      <c r="E8102" s="195">
        <f t="shared" ca="1" si="630"/>
        <v>240.34344247184569</v>
      </c>
      <c r="F8102" s="195">
        <f t="shared" ca="1" si="631"/>
        <v>244.69238642235831</v>
      </c>
      <c r="G8102" s="195">
        <f t="shared" ca="1" si="632"/>
        <v>0</v>
      </c>
      <c r="H8102" s="195">
        <f t="shared" ca="1" si="633"/>
        <v>0</v>
      </c>
      <c r="O8102" s="154"/>
      <c r="P8102" s="154"/>
    </row>
    <row r="8103" spans="3:16" hidden="1" outlineLevel="2">
      <c r="C8103" s="179">
        <v>8079</v>
      </c>
      <c r="D8103" s="195">
        <f t="shared" ca="1" si="634"/>
        <v>1.0151865397876043</v>
      </c>
      <c r="E8103" s="195">
        <f t="shared" ca="1" si="630"/>
        <v>307.63756117950271</v>
      </c>
      <c r="F8103" s="195">
        <f t="shared" ca="1" si="631"/>
        <v>292.72485501603506</v>
      </c>
      <c r="G8103" s="195">
        <f t="shared" ca="1" si="632"/>
        <v>57.637561179502711</v>
      </c>
      <c r="H8103" s="195">
        <f t="shared" ca="1" si="633"/>
        <v>42.724855016035065</v>
      </c>
      <c r="O8103" s="154"/>
      <c r="P8103" s="154"/>
    </row>
    <row r="8104" spans="3:16" hidden="1" outlineLevel="2">
      <c r="C8104" s="179">
        <v>8080</v>
      </c>
      <c r="D8104" s="195">
        <f t="shared" ca="1" si="634"/>
        <v>-0.22726166092207906</v>
      </c>
      <c r="E8104" s="195">
        <f t="shared" ca="1" si="630"/>
        <v>234.14415635308802</v>
      </c>
      <c r="F8104" s="195">
        <f t="shared" ca="1" si="631"/>
        <v>240.09349630600454</v>
      </c>
      <c r="G8104" s="195">
        <f t="shared" ca="1" si="632"/>
        <v>0</v>
      </c>
      <c r="H8104" s="195">
        <f t="shared" ca="1" si="633"/>
        <v>0</v>
      </c>
      <c r="O8104" s="154"/>
      <c r="P8104" s="154"/>
    </row>
    <row r="8105" spans="3:16" hidden="1" outlineLevel="2">
      <c r="C8105" s="179">
        <v>8081</v>
      </c>
      <c r="D8105" s="195">
        <f t="shared" ca="1" si="634"/>
        <v>0.6262435761711187</v>
      </c>
      <c r="E8105" s="195">
        <f t="shared" ca="1" si="630"/>
        <v>282.4398110060871</v>
      </c>
      <c r="F8105" s="195">
        <f t="shared" ca="1" si="631"/>
        <v>275.11412089177821</v>
      </c>
      <c r="G8105" s="195">
        <f t="shared" ca="1" si="632"/>
        <v>32.439811006087098</v>
      </c>
      <c r="H8105" s="195">
        <f t="shared" ca="1" si="633"/>
        <v>25.114120891778214</v>
      </c>
      <c r="O8105" s="154"/>
      <c r="P8105" s="154"/>
    </row>
    <row r="8106" spans="3:16" hidden="1" outlineLevel="2">
      <c r="C8106" s="179">
        <v>8082</v>
      </c>
      <c r="D8106" s="195">
        <f t="shared" ca="1" si="634"/>
        <v>-1.6156220321930541</v>
      </c>
      <c r="E8106" s="195">
        <f t="shared" ca="1" si="630"/>
        <v>172.58544086948214</v>
      </c>
      <c r="F8106" s="195">
        <f t="shared" ca="1" si="631"/>
        <v>192.39426236894974</v>
      </c>
      <c r="G8106" s="195">
        <f t="shared" ca="1" si="632"/>
        <v>0</v>
      </c>
      <c r="H8106" s="195">
        <f t="shared" ca="1" si="633"/>
        <v>0</v>
      </c>
      <c r="O8106" s="154"/>
      <c r="P8106" s="154"/>
    </row>
    <row r="8107" spans="3:16" hidden="1" outlineLevel="2">
      <c r="C8107" s="179">
        <v>8083</v>
      </c>
      <c r="D8107" s="195">
        <f t="shared" ca="1" si="634"/>
        <v>-0.1414669891454699</v>
      </c>
      <c r="E8107" s="195">
        <f t="shared" ca="1" si="630"/>
        <v>238.59973854327311</v>
      </c>
      <c r="F8107" s="195">
        <f t="shared" ca="1" si="631"/>
        <v>243.40215332898214</v>
      </c>
      <c r="G8107" s="195">
        <f t="shared" ca="1" si="632"/>
        <v>0</v>
      </c>
      <c r="H8107" s="195">
        <f t="shared" ca="1" si="633"/>
        <v>0</v>
      </c>
      <c r="O8107" s="154"/>
      <c r="P8107" s="154"/>
    </row>
    <row r="8108" spans="3:16" hidden="1" outlineLevel="2">
      <c r="C8108" s="179">
        <v>8084</v>
      </c>
      <c r="D8108" s="195">
        <f t="shared" ca="1" si="634"/>
        <v>0.93958786549971862</v>
      </c>
      <c r="E8108" s="195">
        <f t="shared" ca="1" si="630"/>
        <v>302.56983969617949</v>
      </c>
      <c r="F8108" s="195">
        <f t="shared" ca="1" si="631"/>
        <v>289.21577527101027</v>
      </c>
      <c r="G8108" s="195">
        <f t="shared" ca="1" si="632"/>
        <v>52.569839696179486</v>
      </c>
      <c r="H8108" s="195">
        <f t="shared" ca="1" si="633"/>
        <v>39.215775271010273</v>
      </c>
      <c r="O8108" s="154"/>
      <c r="P8108" s="154"/>
    </row>
    <row r="8109" spans="3:16" hidden="1" outlineLevel="2">
      <c r="C8109" s="179">
        <v>8085</v>
      </c>
      <c r="D8109" s="195">
        <f t="shared" ca="1" si="634"/>
        <v>-0.37988809358890385</v>
      </c>
      <c r="E8109" s="195">
        <f t="shared" ca="1" si="630"/>
        <v>226.42246233961674</v>
      </c>
      <c r="F8109" s="195">
        <f t="shared" ca="1" si="631"/>
        <v>234.31826493280286</v>
      </c>
      <c r="G8109" s="195">
        <f t="shared" ca="1" si="632"/>
        <v>0</v>
      </c>
      <c r="H8109" s="195">
        <f t="shared" ca="1" si="633"/>
        <v>0</v>
      </c>
      <c r="O8109" s="154"/>
      <c r="P8109" s="154"/>
    </row>
    <row r="8110" spans="3:16" hidden="1" outlineLevel="2">
      <c r="C8110" s="179">
        <v>8086</v>
      </c>
      <c r="D8110" s="195">
        <f t="shared" ca="1" si="634"/>
        <v>-0.46862212010489229</v>
      </c>
      <c r="E8110" s="195">
        <f t="shared" ca="1" si="630"/>
        <v>222.05082540519669</v>
      </c>
      <c r="F8110" s="195">
        <f t="shared" ca="1" si="631"/>
        <v>231.02473387401261</v>
      </c>
      <c r="G8110" s="195">
        <f t="shared" ca="1" si="632"/>
        <v>0</v>
      </c>
      <c r="H8110" s="195">
        <f t="shared" ca="1" si="633"/>
        <v>0</v>
      </c>
      <c r="O8110" s="154"/>
      <c r="P8110" s="154"/>
    </row>
    <row r="8111" spans="3:16" hidden="1" outlineLevel="2">
      <c r="C8111" s="179">
        <v>8087</v>
      </c>
      <c r="D8111" s="195">
        <f t="shared" ca="1" si="634"/>
        <v>0.98155614179623463</v>
      </c>
      <c r="E8111" s="195">
        <f t="shared" ca="1" si="630"/>
        <v>305.37276619219114</v>
      </c>
      <c r="F8111" s="195">
        <f t="shared" ca="1" si="631"/>
        <v>291.15859891596961</v>
      </c>
      <c r="G8111" s="195">
        <f t="shared" ca="1" si="632"/>
        <v>55.372766192191136</v>
      </c>
      <c r="H8111" s="195">
        <f t="shared" ca="1" si="633"/>
        <v>41.158598915969606</v>
      </c>
      <c r="O8111" s="154"/>
      <c r="P8111" s="154"/>
    </row>
    <row r="8112" spans="3:16" hidden="1" outlineLevel="2">
      <c r="C8112" s="179">
        <v>8088</v>
      </c>
      <c r="D8112" s="195">
        <f t="shared" ca="1" si="634"/>
        <v>-0.39284741455258937</v>
      </c>
      <c r="E8112" s="195">
        <f t="shared" ca="1" si="630"/>
        <v>225.77867167776449</v>
      </c>
      <c r="F8112" s="195">
        <f t="shared" ca="1" si="631"/>
        <v>233.83434313995116</v>
      </c>
      <c r="G8112" s="195">
        <f t="shared" ca="1" si="632"/>
        <v>0</v>
      </c>
      <c r="H8112" s="195">
        <f t="shared" ca="1" si="633"/>
        <v>0</v>
      </c>
      <c r="O8112" s="154"/>
      <c r="P8112" s="154"/>
    </row>
    <row r="8113" spans="3:16" hidden="1" outlineLevel="2">
      <c r="C8113" s="179">
        <v>8089</v>
      </c>
      <c r="D8113" s="195">
        <f t="shared" ca="1" si="634"/>
        <v>-0.45460380354821039</v>
      </c>
      <c r="E8113" s="195">
        <f t="shared" ca="1" si="630"/>
        <v>222.73580607873336</v>
      </c>
      <c r="F8113" s="195">
        <f t="shared" ca="1" si="631"/>
        <v>231.54195431168029</v>
      </c>
      <c r="G8113" s="195">
        <f t="shared" ca="1" si="632"/>
        <v>0</v>
      </c>
      <c r="H8113" s="195">
        <f t="shared" ca="1" si="633"/>
        <v>0</v>
      </c>
      <c r="O8113" s="154"/>
      <c r="P8113" s="154"/>
    </row>
    <row r="8114" spans="3:16" hidden="1" outlineLevel="2">
      <c r="C8114" s="179">
        <v>8090</v>
      </c>
      <c r="D8114" s="195">
        <f t="shared" ca="1" si="634"/>
        <v>0.14162633795140375</v>
      </c>
      <c r="E8114" s="195">
        <f t="shared" ca="1" si="630"/>
        <v>253.91192609156781</v>
      </c>
      <c r="F8114" s="195">
        <f t="shared" ca="1" si="631"/>
        <v>254.64647386702865</v>
      </c>
      <c r="G8114" s="195">
        <f t="shared" ca="1" si="632"/>
        <v>3.9119260915678069</v>
      </c>
      <c r="H8114" s="195">
        <f t="shared" ca="1" si="633"/>
        <v>4.6464738670286465</v>
      </c>
      <c r="O8114" s="154"/>
      <c r="P8114" s="154"/>
    </row>
    <row r="8115" spans="3:16" hidden="1" outlineLevel="2">
      <c r="C8115" s="179">
        <v>8091</v>
      </c>
      <c r="D8115" s="195">
        <f t="shared" ca="1" si="634"/>
        <v>-1.6481310505409692</v>
      </c>
      <c r="E8115" s="195">
        <f t="shared" ca="1" si="630"/>
        <v>171.35709978697639</v>
      </c>
      <c r="F8115" s="195">
        <f t="shared" ca="1" si="631"/>
        <v>191.3990724860231</v>
      </c>
      <c r="G8115" s="195">
        <f t="shared" ca="1" si="632"/>
        <v>0</v>
      </c>
      <c r="H8115" s="195">
        <f t="shared" ca="1" si="633"/>
        <v>0</v>
      </c>
      <c r="O8115" s="154"/>
      <c r="P8115" s="154"/>
    </row>
    <row r="8116" spans="3:16" hidden="1" outlineLevel="2">
      <c r="C8116" s="179">
        <v>8092</v>
      </c>
      <c r="D8116" s="195">
        <f t="shared" ca="1" si="634"/>
        <v>-1.6894483224217109</v>
      </c>
      <c r="E8116" s="195">
        <f t="shared" ca="1" si="630"/>
        <v>169.80855051983673</v>
      </c>
      <c r="F8116" s="195">
        <f t="shared" ca="1" si="631"/>
        <v>190.14166332425108</v>
      </c>
      <c r="G8116" s="195">
        <f t="shared" ca="1" si="632"/>
        <v>0</v>
      </c>
      <c r="H8116" s="195">
        <f t="shared" ca="1" si="633"/>
        <v>0</v>
      </c>
      <c r="O8116" s="154"/>
      <c r="P8116" s="154"/>
    </row>
    <row r="8117" spans="3:16" hidden="1" outlineLevel="2">
      <c r="C8117" s="179">
        <v>8093</v>
      </c>
      <c r="D8117" s="195">
        <f t="shared" ca="1" si="634"/>
        <v>0.82537988014512742</v>
      </c>
      <c r="E8117" s="195">
        <f t="shared" ca="1" si="630"/>
        <v>295.07183633256773</v>
      </c>
      <c r="F8117" s="195">
        <f t="shared" ca="1" si="631"/>
        <v>283.99417264542797</v>
      </c>
      <c r="G8117" s="195">
        <f t="shared" ca="1" si="632"/>
        <v>45.071836332567727</v>
      </c>
      <c r="H8117" s="195">
        <f t="shared" ca="1" si="633"/>
        <v>33.994172645427966</v>
      </c>
      <c r="O8117" s="154"/>
      <c r="P8117" s="154"/>
    </row>
    <row r="8118" spans="3:16" hidden="1" outlineLevel="2">
      <c r="C8118" s="179">
        <v>8094</v>
      </c>
      <c r="D8118" s="195">
        <f t="shared" ca="1" si="634"/>
        <v>-1.1858007938601218E-2</v>
      </c>
      <c r="E8118" s="195">
        <f t="shared" ca="1" si="630"/>
        <v>245.49204426192054</v>
      </c>
      <c r="F8118" s="195">
        <f t="shared" ca="1" si="631"/>
        <v>248.48717333828054</v>
      </c>
      <c r="G8118" s="195">
        <f t="shared" ca="1" si="632"/>
        <v>0</v>
      </c>
      <c r="H8118" s="195">
        <f t="shared" ca="1" si="633"/>
        <v>0</v>
      </c>
      <c r="O8118" s="154"/>
      <c r="P8118" s="154"/>
    </row>
    <row r="8119" spans="3:16" hidden="1" outlineLevel="2">
      <c r="C8119" s="179">
        <v>8095</v>
      </c>
      <c r="D8119" s="195">
        <f t="shared" ca="1" si="634"/>
        <v>-1.3099381452804664</v>
      </c>
      <c r="E8119" s="195">
        <f t="shared" ca="1" si="630"/>
        <v>184.57501551306069</v>
      </c>
      <c r="F8119" s="195">
        <f t="shared" ca="1" si="631"/>
        <v>202.00889103726058</v>
      </c>
      <c r="G8119" s="195">
        <f t="shared" ca="1" si="632"/>
        <v>0</v>
      </c>
      <c r="H8119" s="195">
        <f t="shared" ca="1" si="633"/>
        <v>0</v>
      </c>
      <c r="O8119" s="154"/>
      <c r="P8119" s="154"/>
    </row>
    <row r="8120" spans="3:16" hidden="1" outlineLevel="2">
      <c r="C8120" s="179">
        <v>8096</v>
      </c>
      <c r="D8120" s="195">
        <f t="shared" ca="1" si="634"/>
        <v>-0.91972585459498557</v>
      </c>
      <c r="E8120" s="195">
        <f t="shared" ca="1" si="630"/>
        <v>201.09787527462589</v>
      </c>
      <c r="F8120" s="195">
        <f t="shared" ca="1" si="631"/>
        <v>214.98350706892103</v>
      </c>
      <c r="G8120" s="195">
        <f t="shared" ca="1" si="632"/>
        <v>0</v>
      </c>
      <c r="H8120" s="195">
        <f t="shared" ca="1" si="633"/>
        <v>0</v>
      </c>
      <c r="O8120" s="154"/>
      <c r="P8120" s="154"/>
    </row>
    <row r="8121" spans="3:16" hidden="1" outlineLevel="2">
      <c r="C8121" s="179">
        <v>8097</v>
      </c>
      <c r="D8121" s="195">
        <f t="shared" ca="1" si="634"/>
        <v>-0.42891594237299352</v>
      </c>
      <c r="E8121" s="195">
        <f t="shared" ca="1" si="630"/>
        <v>223.99648709581922</v>
      </c>
      <c r="F8121" s="195">
        <f t="shared" ca="1" si="631"/>
        <v>232.4927417466325</v>
      </c>
      <c r="G8121" s="195">
        <f t="shared" ca="1" si="632"/>
        <v>0</v>
      </c>
      <c r="H8121" s="195">
        <f t="shared" ca="1" si="633"/>
        <v>0</v>
      </c>
      <c r="O8121" s="154"/>
      <c r="P8121" s="154"/>
    </row>
    <row r="8122" spans="3:16" hidden="1" outlineLevel="2">
      <c r="C8122" s="179">
        <v>8098</v>
      </c>
      <c r="D8122" s="195">
        <f t="shared" ca="1" si="634"/>
        <v>-0.13295239864096586</v>
      </c>
      <c r="E8122" s="195">
        <f t="shared" ca="1" si="630"/>
        <v>239.04652612989364</v>
      </c>
      <c r="F8122" s="195">
        <f t="shared" ca="1" si="631"/>
        <v>243.73299393419558</v>
      </c>
      <c r="G8122" s="195">
        <f t="shared" ca="1" si="632"/>
        <v>0</v>
      </c>
      <c r="H8122" s="195">
        <f t="shared" ca="1" si="633"/>
        <v>0</v>
      </c>
      <c r="O8122" s="154"/>
      <c r="P8122" s="154"/>
    </row>
    <row r="8123" spans="3:16" hidden="1" outlineLevel="2">
      <c r="C8123" s="179">
        <v>8099</v>
      </c>
      <c r="D8123" s="195">
        <f t="shared" ca="1" si="634"/>
        <v>0.80335179758674957</v>
      </c>
      <c r="E8123" s="195">
        <f t="shared" ca="1" si="630"/>
        <v>293.64716405564417</v>
      </c>
      <c r="F8123" s="195">
        <f t="shared" ca="1" si="631"/>
        <v>282.99794426160338</v>
      </c>
      <c r="G8123" s="195">
        <f t="shared" ca="1" si="632"/>
        <v>43.647164055644168</v>
      </c>
      <c r="H8123" s="195">
        <f t="shared" ca="1" si="633"/>
        <v>32.997944261603379</v>
      </c>
      <c r="O8123" s="154"/>
      <c r="P8123" s="154"/>
    </row>
    <row r="8124" spans="3:16" hidden="1" outlineLevel="2">
      <c r="C8124" s="179">
        <v>8100</v>
      </c>
      <c r="D8124" s="195">
        <f t="shared" ca="1" si="634"/>
        <v>0.41781807050507203</v>
      </c>
      <c r="E8124" s="195">
        <f t="shared" ca="1" si="630"/>
        <v>269.79734847069534</v>
      </c>
      <c r="F8124" s="195">
        <f t="shared" ca="1" si="631"/>
        <v>266.11708758008905</v>
      </c>
      <c r="G8124" s="195">
        <f t="shared" ca="1" si="632"/>
        <v>19.79734847069534</v>
      </c>
      <c r="H8124" s="195">
        <f t="shared" ca="1" si="633"/>
        <v>16.117087580089049</v>
      </c>
      <c r="O8124" s="154"/>
      <c r="P8124" s="154"/>
    </row>
    <row r="8125" spans="3:16" hidden="1" outlineLevel="2">
      <c r="C8125" s="179">
        <v>8101</v>
      </c>
      <c r="D8125" s="195">
        <f t="shared" ca="1" si="634"/>
        <v>0.66691673121751593</v>
      </c>
      <c r="E8125" s="195">
        <f t="shared" ca="1" si="630"/>
        <v>284.97515464267531</v>
      </c>
      <c r="F8125" s="195">
        <f t="shared" ca="1" si="631"/>
        <v>276.90499930239497</v>
      </c>
      <c r="G8125" s="195">
        <f t="shared" ca="1" si="632"/>
        <v>34.975154642675307</v>
      </c>
      <c r="H8125" s="195">
        <f t="shared" ca="1" si="633"/>
        <v>26.90499930239497</v>
      </c>
      <c r="O8125" s="154"/>
      <c r="P8125" s="154"/>
    </row>
    <row r="8126" spans="3:16" hidden="1" outlineLevel="2">
      <c r="C8126" s="179">
        <v>8102</v>
      </c>
      <c r="D8126" s="195">
        <f t="shared" ca="1" si="634"/>
        <v>0.79158307415151064</v>
      </c>
      <c r="E8126" s="195">
        <f t="shared" ca="1" si="630"/>
        <v>292.88883994536872</v>
      </c>
      <c r="F8126" s="195">
        <f t="shared" ca="1" si="631"/>
        <v>282.46713235103562</v>
      </c>
      <c r="G8126" s="195">
        <f t="shared" ca="1" si="632"/>
        <v>42.888839945368716</v>
      </c>
      <c r="H8126" s="195">
        <f t="shared" ca="1" si="633"/>
        <v>32.467132351035616</v>
      </c>
      <c r="O8126" s="154"/>
      <c r="P8126" s="154"/>
    </row>
    <row r="8127" spans="3:16" hidden="1" outlineLevel="2">
      <c r="C8127" s="179">
        <v>8103</v>
      </c>
      <c r="D8127" s="195">
        <f t="shared" ca="1" si="634"/>
        <v>-0.24144194333858457</v>
      </c>
      <c r="E8127" s="195">
        <f t="shared" ca="1" si="630"/>
        <v>233.41578493124447</v>
      </c>
      <c r="F8127" s="195">
        <f t="shared" ca="1" si="631"/>
        <v>239.55098375774</v>
      </c>
      <c r="G8127" s="195">
        <f t="shared" ca="1" si="632"/>
        <v>0</v>
      </c>
      <c r="H8127" s="195">
        <f t="shared" ca="1" si="633"/>
        <v>0</v>
      </c>
      <c r="O8127" s="154"/>
      <c r="P8127" s="154"/>
    </row>
    <row r="8128" spans="3:16" hidden="1" outlineLevel="2">
      <c r="C8128" s="179">
        <v>8104</v>
      </c>
      <c r="D8128" s="195">
        <f t="shared" ca="1" si="634"/>
        <v>-0.9930618247129438</v>
      </c>
      <c r="E8128" s="195">
        <f t="shared" ca="1" si="630"/>
        <v>197.88353845468382</v>
      </c>
      <c r="F8128" s="195">
        <f t="shared" ca="1" si="631"/>
        <v>212.48304730601598</v>
      </c>
      <c r="G8128" s="195">
        <f t="shared" ca="1" si="632"/>
        <v>0</v>
      </c>
      <c r="H8128" s="195">
        <f t="shared" ca="1" si="633"/>
        <v>0</v>
      </c>
      <c r="O8128" s="154"/>
      <c r="P8128" s="154"/>
    </row>
    <row r="8129" spans="3:16" hidden="1" outlineLevel="2">
      <c r="C8129" s="179">
        <v>8105</v>
      </c>
      <c r="D8129" s="195">
        <f t="shared" ca="1" si="634"/>
        <v>1.0349893794901381</v>
      </c>
      <c r="E8129" s="195">
        <f t="shared" ca="1" si="630"/>
        <v>308.97900673101555</v>
      </c>
      <c r="F8129" s="195">
        <f t="shared" ca="1" si="631"/>
        <v>293.65106376515683</v>
      </c>
      <c r="G8129" s="195">
        <f t="shared" ca="1" si="632"/>
        <v>58.979006731015545</v>
      </c>
      <c r="H8129" s="195">
        <f t="shared" ca="1" si="633"/>
        <v>43.651063765156835</v>
      </c>
      <c r="O8129" s="154"/>
      <c r="P8129" s="154"/>
    </row>
    <row r="8130" spans="3:16" hidden="1" outlineLevel="2">
      <c r="C8130" s="179">
        <v>8106</v>
      </c>
      <c r="D8130" s="195">
        <f t="shared" ca="1" si="634"/>
        <v>0.24740296564609782</v>
      </c>
      <c r="E8130" s="195">
        <f t="shared" ca="1" si="630"/>
        <v>259.88214604951133</v>
      </c>
      <c r="F8130" s="195">
        <f t="shared" ca="1" si="631"/>
        <v>258.97990977875378</v>
      </c>
      <c r="G8130" s="195">
        <f t="shared" ca="1" si="632"/>
        <v>9.8821460495113342</v>
      </c>
      <c r="H8130" s="195">
        <f t="shared" ca="1" si="633"/>
        <v>8.9799097787537789</v>
      </c>
      <c r="O8130" s="154"/>
      <c r="P8130" s="154"/>
    </row>
    <row r="8131" spans="3:16" hidden="1" outlineLevel="2">
      <c r="C8131" s="179">
        <v>8107</v>
      </c>
      <c r="D8131" s="195">
        <f t="shared" ca="1" si="634"/>
        <v>-0.14505712514515059</v>
      </c>
      <c r="E8131" s="195">
        <f t="shared" ca="1" si="630"/>
        <v>238.41160308469841</v>
      </c>
      <c r="F8131" s="195">
        <f t="shared" ca="1" si="631"/>
        <v>243.26279061532404</v>
      </c>
      <c r="G8131" s="195">
        <f t="shared" ca="1" si="632"/>
        <v>0</v>
      </c>
      <c r="H8131" s="195">
        <f t="shared" ca="1" si="633"/>
        <v>0</v>
      </c>
      <c r="O8131" s="154"/>
      <c r="P8131" s="154"/>
    </row>
    <row r="8132" spans="3:16" hidden="1" outlineLevel="2">
      <c r="C8132" s="179">
        <v>8108</v>
      </c>
      <c r="D8132" s="195">
        <f t="shared" ca="1" si="634"/>
        <v>2.1193325210099307</v>
      </c>
      <c r="E8132" s="195">
        <f t="shared" ca="1" si="630"/>
        <v>392.10142179998354</v>
      </c>
      <c r="F8132" s="195">
        <f t="shared" ca="1" si="631"/>
        <v>349.10571553427343</v>
      </c>
      <c r="G8132" s="195">
        <f t="shared" ca="1" si="632"/>
        <v>142.10142179998354</v>
      </c>
      <c r="H8132" s="195">
        <f t="shared" ca="1" si="633"/>
        <v>99.105715534273429</v>
      </c>
      <c r="O8132" s="154"/>
      <c r="P8132" s="154"/>
    </row>
    <row r="8133" spans="3:16" hidden="1" outlineLevel="2">
      <c r="C8133" s="179">
        <v>8109</v>
      </c>
      <c r="D8133" s="195">
        <f t="shared" ca="1" si="634"/>
        <v>0.7187660144370408</v>
      </c>
      <c r="E8133" s="195">
        <f t="shared" ca="1" si="630"/>
        <v>288.24018283386772</v>
      </c>
      <c r="F8133" s="195">
        <f t="shared" ca="1" si="631"/>
        <v>279.20488651310643</v>
      </c>
      <c r="G8133" s="195">
        <f t="shared" ca="1" si="632"/>
        <v>38.240182833867721</v>
      </c>
      <c r="H8133" s="195">
        <f t="shared" ca="1" si="633"/>
        <v>29.20488651310643</v>
      </c>
      <c r="O8133" s="154"/>
      <c r="P8133" s="154"/>
    </row>
    <row r="8134" spans="3:16" hidden="1" outlineLevel="2">
      <c r="C8134" s="179">
        <v>8110</v>
      </c>
      <c r="D8134" s="195">
        <f t="shared" ca="1" si="634"/>
        <v>-1.5406567427598936</v>
      </c>
      <c r="E8134" s="195">
        <f t="shared" ca="1" si="630"/>
        <v>175.45164422102076</v>
      </c>
      <c r="F8134" s="195">
        <f t="shared" ca="1" si="631"/>
        <v>194.70892357897486</v>
      </c>
      <c r="G8134" s="195">
        <f t="shared" ca="1" si="632"/>
        <v>0</v>
      </c>
      <c r="H8134" s="195">
        <f t="shared" ca="1" si="633"/>
        <v>0</v>
      </c>
      <c r="O8134" s="154"/>
      <c r="P8134" s="154"/>
    </row>
    <row r="8135" spans="3:16" hidden="1" outlineLevel="2">
      <c r="C8135" s="179">
        <v>8111</v>
      </c>
      <c r="D8135" s="195">
        <f t="shared" ca="1" si="634"/>
        <v>-0.5991655095168742</v>
      </c>
      <c r="E8135" s="195">
        <f t="shared" ca="1" si="630"/>
        <v>215.77233953459827</v>
      </c>
      <c r="F8135" s="195">
        <f t="shared" ca="1" si="631"/>
        <v>226.2633335211849</v>
      </c>
      <c r="G8135" s="195">
        <f t="shared" ca="1" si="632"/>
        <v>0</v>
      </c>
      <c r="H8135" s="195">
        <f t="shared" ca="1" si="633"/>
        <v>0</v>
      </c>
      <c r="O8135" s="154"/>
      <c r="P8135" s="154"/>
    </row>
    <row r="8136" spans="3:16" hidden="1" outlineLevel="2">
      <c r="C8136" s="179">
        <v>8112</v>
      </c>
      <c r="D8136" s="195">
        <f t="shared" ca="1" si="634"/>
        <v>0.29510219701331242</v>
      </c>
      <c r="E8136" s="195">
        <f t="shared" ca="1" si="630"/>
        <v>262.62010317522657</v>
      </c>
      <c r="F8136" s="195">
        <f t="shared" ca="1" si="631"/>
        <v>260.95809288475368</v>
      </c>
      <c r="G8136" s="195">
        <f t="shared" ca="1" si="632"/>
        <v>12.620103175226575</v>
      </c>
      <c r="H8136" s="195">
        <f t="shared" ca="1" si="633"/>
        <v>10.958092884753682</v>
      </c>
      <c r="O8136" s="154"/>
      <c r="P8136" s="154"/>
    </row>
    <row r="8137" spans="3:16" hidden="1" outlineLevel="2">
      <c r="C8137" s="179">
        <v>8113</v>
      </c>
      <c r="D8137" s="195">
        <f t="shared" ca="1" si="634"/>
        <v>-1.8101469824897931</v>
      </c>
      <c r="E8137" s="195">
        <f t="shared" ca="1" si="630"/>
        <v>165.36451842849297</v>
      </c>
      <c r="F8137" s="195">
        <f t="shared" ca="1" si="631"/>
        <v>186.51555339463064</v>
      </c>
      <c r="G8137" s="195">
        <f t="shared" ca="1" si="632"/>
        <v>0</v>
      </c>
      <c r="H8137" s="195">
        <f t="shared" ca="1" si="633"/>
        <v>0</v>
      </c>
      <c r="O8137" s="154"/>
      <c r="P8137" s="154"/>
    </row>
    <row r="8138" spans="3:16" hidden="1" outlineLevel="2">
      <c r="C8138" s="179">
        <v>8114</v>
      </c>
      <c r="D8138" s="195">
        <f t="shared" ca="1" si="634"/>
        <v>2.0420865070530403</v>
      </c>
      <c r="E8138" s="195">
        <f t="shared" ca="1" si="630"/>
        <v>385.50276837910775</v>
      </c>
      <c r="F8138" s="195">
        <f t="shared" ca="1" si="631"/>
        <v>344.83013051803613</v>
      </c>
      <c r="G8138" s="195">
        <f t="shared" ca="1" si="632"/>
        <v>135.50276837910775</v>
      </c>
      <c r="H8138" s="195">
        <f t="shared" ca="1" si="633"/>
        <v>94.830130518036128</v>
      </c>
      <c r="O8138" s="154"/>
      <c r="P8138" s="154"/>
    </row>
    <row r="8139" spans="3:16" hidden="1" outlineLevel="2">
      <c r="C8139" s="179">
        <v>8115</v>
      </c>
      <c r="D8139" s="195">
        <f t="shared" ca="1" si="634"/>
        <v>-2.2782108722873229</v>
      </c>
      <c r="E8139" s="195">
        <f t="shared" ca="1" si="630"/>
        <v>149.20351699784129</v>
      </c>
      <c r="F8139" s="195">
        <f t="shared" ca="1" si="631"/>
        <v>173.09586192427</v>
      </c>
      <c r="G8139" s="195">
        <f t="shared" ca="1" si="632"/>
        <v>0</v>
      </c>
      <c r="H8139" s="195">
        <f t="shared" ca="1" si="633"/>
        <v>0</v>
      </c>
      <c r="O8139" s="154"/>
      <c r="P8139" s="154"/>
    </row>
    <row r="8140" spans="3:16" hidden="1" outlineLevel="2">
      <c r="C8140" s="179">
        <v>8116</v>
      </c>
      <c r="D8140" s="195">
        <f t="shared" ca="1" si="634"/>
        <v>-2.353091738135233</v>
      </c>
      <c r="E8140" s="195">
        <f t="shared" ca="1" si="630"/>
        <v>146.76882925340649</v>
      </c>
      <c r="F8140" s="195">
        <f t="shared" ca="1" si="631"/>
        <v>171.04043605813493</v>
      </c>
      <c r="G8140" s="195">
        <f t="shared" ca="1" si="632"/>
        <v>0</v>
      </c>
      <c r="H8140" s="195">
        <f t="shared" ca="1" si="633"/>
        <v>0</v>
      </c>
      <c r="O8140" s="154"/>
      <c r="P8140" s="154"/>
    </row>
    <row r="8141" spans="3:16" hidden="1" outlineLevel="2">
      <c r="C8141" s="179">
        <v>8117</v>
      </c>
      <c r="D8141" s="195">
        <f t="shared" ca="1" si="634"/>
        <v>1.4780689283283033</v>
      </c>
      <c r="E8141" s="195">
        <f t="shared" ca="1" si="630"/>
        <v>340.5714232346246</v>
      </c>
      <c r="F8141" s="195">
        <f t="shared" ca="1" si="631"/>
        <v>315.15846946023299</v>
      </c>
      <c r="G8141" s="195">
        <f t="shared" ca="1" si="632"/>
        <v>90.571423234624604</v>
      </c>
      <c r="H8141" s="195">
        <f t="shared" ca="1" si="633"/>
        <v>65.158469460232993</v>
      </c>
      <c r="O8141" s="154"/>
      <c r="P8141" s="154"/>
    </row>
    <row r="8142" spans="3:16" hidden="1" outlineLevel="2">
      <c r="C8142" s="179">
        <v>8118</v>
      </c>
      <c r="D8142" s="195">
        <f t="shared" ca="1" si="634"/>
        <v>1.0197474360693823</v>
      </c>
      <c r="E8142" s="195">
        <f t="shared" ca="1" si="630"/>
        <v>307.94599944077095</v>
      </c>
      <c r="F8142" s="195">
        <f t="shared" ca="1" si="631"/>
        <v>292.93791575876702</v>
      </c>
      <c r="G8142" s="195">
        <f t="shared" ca="1" si="632"/>
        <v>57.945999440770947</v>
      </c>
      <c r="H8142" s="195">
        <f t="shared" ca="1" si="633"/>
        <v>42.937915758767019</v>
      </c>
      <c r="O8142" s="154"/>
      <c r="P8142" s="154"/>
    </row>
    <row r="8143" spans="3:16" hidden="1" outlineLevel="2">
      <c r="C8143" s="179">
        <v>8119</v>
      </c>
      <c r="D8143" s="195">
        <f t="shared" ca="1" si="634"/>
        <v>0.2524376241321924</v>
      </c>
      <c r="E8143" s="195">
        <f t="shared" ca="1" si="630"/>
        <v>260.16978504191235</v>
      </c>
      <c r="F8143" s="195">
        <f t="shared" ca="1" si="631"/>
        <v>259.18799735246523</v>
      </c>
      <c r="G8143" s="195">
        <f t="shared" ca="1" si="632"/>
        <v>10.169785041912348</v>
      </c>
      <c r="H8143" s="195">
        <f t="shared" ca="1" si="633"/>
        <v>9.1879973524652314</v>
      </c>
      <c r="O8143" s="154"/>
      <c r="P8143" s="154"/>
    </row>
    <row r="8144" spans="3:16" hidden="1" outlineLevel="2">
      <c r="C8144" s="179">
        <v>8120</v>
      </c>
      <c r="D8144" s="195">
        <f t="shared" ca="1" si="634"/>
        <v>-1.1733217376831402</v>
      </c>
      <c r="E8144" s="195">
        <f t="shared" ca="1" si="630"/>
        <v>190.1993508434887</v>
      </c>
      <c r="F8144" s="195">
        <f t="shared" ca="1" si="631"/>
        <v>206.45981425167946</v>
      </c>
      <c r="G8144" s="195">
        <f t="shared" ca="1" si="632"/>
        <v>0</v>
      </c>
      <c r="H8144" s="195">
        <f t="shared" ca="1" si="633"/>
        <v>0</v>
      </c>
      <c r="O8144" s="154"/>
      <c r="P8144" s="154"/>
    </row>
    <row r="8145" spans="3:16" hidden="1" outlineLevel="2">
      <c r="C8145" s="179">
        <v>8121</v>
      </c>
      <c r="D8145" s="195">
        <f t="shared" ca="1" si="634"/>
        <v>-0.35821458551213614</v>
      </c>
      <c r="E8145" s="195">
        <f t="shared" ca="1" si="630"/>
        <v>227.50325965531954</v>
      </c>
      <c r="F8145" s="195">
        <f t="shared" ca="1" si="631"/>
        <v>235.12982748605839</v>
      </c>
      <c r="G8145" s="195">
        <f t="shared" ca="1" si="632"/>
        <v>0</v>
      </c>
      <c r="H8145" s="195">
        <f t="shared" ca="1" si="633"/>
        <v>0</v>
      </c>
      <c r="O8145" s="154"/>
      <c r="P8145" s="154"/>
    </row>
    <row r="8146" spans="3:16" hidden="1" outlineLevel="2">
      <c r="C8146" s="179">
        <v>8122</v>
      </c>
      <c r="D8146" s="195">
        <f t="shared" ca="1" si="634"/>
        <v>0.39844409532504366</v>
      </c>
      <c r="E8146" s="195">
        <f t="shared" ca="1" si="630"/>
        <v>268.65132511696368</v>
      </c>
      <c r="F8146" s="195">
        <f t="shared" ca="1" si="631"/>
        <v>265.29587389500909</v>
      </c>
      <c r="G8146" s="195">
        <f t="shared" ca="1" si="632"/>
        <v>18.651325116963676</v>
      </c>
      <c r="H8146" s="195">
        <f t="shared" ca="1" si="633"/>
        <v>15.295873895009095</v>
      </c>
      <c r="O8146" s="154"/>
      <c r="P8146" s="154"/>
    </row>
    <row r="8147" spans="3:16" hidden="1" outlineLevel="2">
      <c r="C8147" s="179">
        <v>8123</v>
      </c>
      <c r="D8147" s="195">
        <f t="shared" ca="1" si="634"/>
        <v>-0.7992012051800319</v>
      </c>
      <c r="E8147" s="195">
        <f t="shared" ca="1" si="630"/>
        <v>206.49431619976727</v>
      </c>
      <c r="F8147" s="195">
        <f t="shared" ca="1" si="631"/>
        <v>219.15698803439867</v>
      </c>
      <c r="G8147" s="195">
        <f t="shared" ca="1" si="632"/>
        <v>0</v>
      </c>
      <c r="H8147" s="195">
        <f t="shared" ca="1" si="633"/>
        <v>0</v>
      </c>
      <c r="O8147" s="154"/>
      <c r="P8147" s="154"/>
    </row>
    <row r="8148" spans="3:16" hidden="1" outlineLevel="2">
      <c r="C8148" s="179">
        <v>8124</v>
      </c>
      <c r="D8148" s="195">
        <f t="shared" ca="1" si="634"/>
        <v>-1.2333992010465908</v>
      </c>
      <c r="E8148" s="195">
        <f t="shared" ca="1" si="630"/>
        <v>187.70522418604821</v>
      </c>
      <c r="F8148" s="195">
        <f t="shared" ca="1" si="631"/>
        <v>204.4905532609751</v>
      </c>
      <c r="G8148" s="195">
        <f t="shared" ca="1" si="632"/>
        <v>0</v>
      </c>
      <c r="H8148" s="195">
        <f t="shared" ca="1" si="633"/>
        <v>0</v>
      </c>
      <c r="O8148" s="154"/>
      <c r="P8148" s="154"/>
    </row>
    <row r="8149" spans="3:16" hidden="1" outlineLevel="2">
      <c r="C8149" s="179">
        <v>8125</v>
      </c>
      <c r="D8149" s="195">
        <f t="shared" ca="1" si="634"/>
        <v>0.22552632265098951</v>
      </c>
      <c r="E8149" s="195">
        <f t="shared" ca="1" si="630"/>
        <v>258.63598302232117</v>
      </c>
      <c r="F8149" s="195">
        <f t="shared" ca="1" si="631"/>
        <v>258.07766415392382</v>
      </c>
      <c r="G8149" s="195">
        <f t="shared" ca="1" si="632"/>
        <v>8.6359830223211702</v>
      </c>
      <c r="H8149" s="195">
        <f t="shared" ca="1" si="633"/>
        <v>8.0776641539238199</v>
      </c>
      <c r="O8149" s="154"/>
      <c r="P8149" s="154"/>
    </row>
    <row r="8150" spans="3:16" hidden="1" outlineLevel="2">
      <c r="C8150" s="179">
        <v>8126</v>
      </c>
      <c r="D8150" s="195">
        <f t="shared" ca="1" si="634"/>
        <v>-0.21430618219596323</v>
      </c>
      <c r="E8150" s="195">
        <f t="shared" ca="1" si="630"/>
        <v>234.81160232843661</v>
      </c>
      <c r="F8150" s="195">
        <f t="shared" ca="1" si="631"/>
        <v>240.59022399163121</v>
      </c>
      <c r="G8150" s="195">
        <f t="shared" ca="1" si="632"/>
        <v>0</v>
      </c>
      <c r="H8150" s="195">
        <f t="shared" ca="1" si="633"/>
        <v>0</v>
      </c>
      <c r="O8150" s="154"/>
      <c r="P8150" s="154"/>
    </row>
    <row r="8151" spans="3:16" hidden="1" outlineLevel="2">
      <c r="C8151" s="179">
        <v>8127</v>
      </c>
      <c r="D8151" s="195">
        <f t="shared" ca="1" si="634"/>
        <v>-1.454219618432913</v>
      </c>
      <c r="E8151" s="195">
        <f t="shared" ca="1" si="630"/>
        <v>178.81559257681704</v>
      </c>
      <c r="F8151" s="195">
        <f t="shared" ca="1" si="631"/>
        <v>197.41238084584032</v>
      </c>
      <c r="G8151" s="195">
        <f t="shared" ca="1" si="632"/>
        <v>0</v>
      </c>
      <c r="H8151" s="195">
        <f t="shared" ca="1" si="633"/>
        <v>0</v>
      </c>
      <c r="O8151" s="154"/>
      <c r="P8151" s="154"/>
    </row>
    <row r="8152" spans="3:16" hidden="1" outlineLevel="2">
      <c r="C8152" s="179">
        <v>8128</v>
      </c>
      <c r="D8152" s="195">
        <f t="shared" ca="1" si="634"/>
        <v>0.37769973936306356</v>
      </c>
      <c r="E8152" s="195">
        <f t="shared" ca="1" si="630"/>
        <v>267.42963612409477</v>
      </c>
      <c r="F8152" s="195">
        <f t="shared" ca="1" si="631"/>
        <v>264.41938244741357</v>
      </c>
      <c r="G8152" s="195">
        <f t="shared" ca="1" si="632"/>
        <v>17.42963612409477</v>
      </c>
      <c r="H8152" s="195">
        <f t="shared" ca="1" si="633"/>
        <v>14.419382447413568</v>
      </c>
      <c r="O8152" s="154"/>
      <c r="P8152" s="154"/>
    </row>
    <row r="8153" spans="3:16" hidden="1" outlineLevel="2">
      <c r="C8153" s="179">
        <v>8129</v>
      </c>
      <c r="D8153" s="195">
        <f t="shared" ca="1" si="634"/>
        <v>0.56865680844964228</v>
      </c>
      <c r="E8153" s="195">
        <f t="shared" ref="E8153:E8216" ca="1" si="635">$H$9 * EXP(($H$17 - $H$18 - ($H$11^2)/2)*$H$14 + $H$11*SQRT($H$14)*D8153)</f>
        <v>278.88869321419975</v>
      </c>
      <c r="F8153" s="195">
        <f t="shared" ref="F8153:F8216" ca="1" si="636">$H$9 * EXP(($H$17 - $H$18 - ($H$12^2)/2)*$H$14 + $H$12*SQRT($H$14)*D8153)</f>
        <v>272.59831060518997</v>
      </c>
      <c r="G8153" s="195">
        <f t="shared" ref="G8153:G8216" ca="1" si="637">MAX(E8153-$H$16, 0)</f>
        <v>28.888693214199748</v>
      </c>
      <c r="H8153" s="195">
        <f t="shared" ref="H8153:H8216" ca="1" si="638">MAX(F8153-$H$16, 0)</f>
        <v>22.598310605189965</v>
      </c>
      <c r="O8153" s="154"/>
      <c r="P8153" s="154"/>
    </row>
    <row r="8154" spans="3:16" hidden="1" outlineLevel="2">
      <c r="C8154" s="179">
        <v>8130</v>
      </c>
      <c r="D8154" s="195">
        <f t="shared" ref="D8154:D8217" ca="1" si="639">_xlfn.NORM.S.INV(RAND())</f>
        <v>-1.1481684266159986</v>
      </c>
      <c r="E8154" s="195">
        <f t="shared" ca="1" si="635"/>
        <v>191.25341220663501</v>
      </c>
      <c r="F8154" s="195">
        <f t="shared" ca="1" si="636"/>
        <v>207.28992867098748</v>
      </c>
      <c r="G8154" s="195">
        <f t="shared" ca="1" si="637"/>
        <v>0</v>
      </c>
      <c r="H8154" s="195">
        <f t="shared" ca="1" si="638"/>
        <v>0</v>
      </c>
      <c r="O8154" s="154"/>
      <c r="P8154" s="154"/>
    </row>
    <row r="8155" spans="3:16" hidden="1" outlineLevel="2">
      <c r="C8155" s="179">
        <v>8131</v>
      </c>
      <c r="D8155" s="195">
        <f t="shared" ca="1" si="639"/>
        <v>1.9212905498093173E-2</v>
      </c>
      <c r="E8155" s="195">
        <f t="shared" ca="1" si="635"/>
        <v>247.17369487188398</v>
      </c>
      <c r="F8155" s="195">
        <f t="shared" ca="1" si="636"/>
        <v>249.72189880359787</v>
      </c>
      <c r="G8155" s="195">
        <f t="shared" ca="1" si="637"/>
        <v>0</v>
      </c>
      <c r="H8155" s="195">
        <f t="shared" ca="1" si="638"/>
        <v>0</v>
      </c>
      <c r="O8155" s="154"/>
      <c r="P8155" s="154"/>
    </row>
    <row r="8156" spans="3:16" hidden="1" outlineLevel="2">
      <c r="C8156" s="179">
        <v>8132</v>
      </c>
      <c r="D8156" s="195">
        <f t="shared" ca="1" si="639"/>
        <v>-1.0180609568411774</v>
      </c>
      <c r="E8156" s="195">
        <f t="shared" ca="1" si="635"/>
        <v>196.79960283203235</v>
      </c>
      <c r="F8156" s="195">
        <f t="shared" ca="1" si="636"/>
        <v>211.63734181705158</v>
      </c>
      <c r="G8156" s="195">
        <f t="shared" ca="1" si="637"/>
        <v>0</v>
      </c>
      <c r="H8156" s="195">
        <f t="shared" ca="1" si="638"/>
        <v>0</v>
      </c>
      <c r="O8156" s="154"/>
      <c r="P8156" s="154"/>
    </row>
    <row r="8157" spans="3:16" hidden="1" outlineLevel="2">
      <c r="C8157" s="179">
        <v>8133</v>
      </c>
      <c r="D8157" s="195">
        <f t="shared" ca="1" si="639"/>
        <v>8.0765561191924167E-3</v>
      </c>
      <c r="E8157" s="195">
        <f t="shared" ca="1" si="635"/>
        <v>246.56964200234631</v>
      </c>
      <c r="F8157" s="195">
        <f t="shared" ca="1" si="636"/>
        <v>249.27864813764492</v>
      </c>
      <c r="G8157" s="195">
        <f t="shared" ca="1" si="637"/>
        <v>0</v>
      </c>
      <c r="H8157" s="195">
        <f t="shared" ca="1" si="638"/>
        <v>0</v>
      </c>
      <c r="O8157" s="154"/>
      <c r="P8157" s="154"/>
    </row>
    <row r="8158" spans="3:16" hidden="1" outlineLevel="2">
      <c r="C8158" s="179">
        <v>8134</v>
      </c>
      <c r="D8158" s="195">
        <f t="shared" ca="1" si="639"/>
        <v>0.31775575600763584</v>
      </c>
      <c r="E8158" s="195">
        <f t="shared" ca="1" si="635"/>
        <v>263.93051179899834</v>
      </c>
      <c r="F8158" s="195">
        <f t="shared" ca="1" si="636"/>
        <v>261.90286665272947</v>
      </c>
      <c r="G8158" s="195">
        <f t="shared" ca="1" si="637"/>
        <v>13.930511798998339</v>
      </c>
      <c r="H8158" s="195">
        <f t="shared" ca="1" si="638"/>
        <v>11.902866652729472</v>
      </c>
      <c r="O8158" s="154"/>
      <c r="P8158" s="154"/>
    </row>
    <row r="8159" spans="3:16" hidden="1" outlineLevel="2">
      <c r="C8159" s="179">
        <v>8135</v>
      </c>
      <c r="D8159" s="195">
        <f t="shared" ca="1" si="639"/>
        <v>0.26683258496198009</v>
      </c>
      <c r="E8159" s="195">
        <f t="shared" ca="1" si="635"/>
        <v>260.99395235917927</v>
      </c>
      <c r="F8159" s="195">
        <f t="shared" ca="1" si="636"/>
        <v>259.78387865955511</v>
      </c>
      <c r="G8159" s="195">
        <f t="shared" ca="1" si="637"/>
        <v>10.993952359179275</v>
      </c>
      <c r="H8159" s="195">
        <f t="shared" ca="1" si="638"/>
        <v>9.7838786595551142</v>
      </c>
      <c r="O8159" s="154"/>
      <c r="P8159" s="154"/>
    </row>
    <row r="8160" spans="3:16" hidden="1" outlineLevel="2">
      <c r="C8160" s="179">
        <v>8136</v>
      </c>
      <c r="D8160" s="195">
        <f t="shared" ca="1" si="639"/>
        <v>-0.91323419446119214</v>
      </c>
      <c r="E8160" s="195">
        <f t="shared" ca="1" si="635"/>
        <v>201.38490976392634</v>
      </c>
      <c r="F8160" s="195">
        <f t="shared" ca="1" si="636"/>
        <v>215.20625898689826</v>
      </c>
      <c r="G8160" s="195">
        <f t="shared" ca="1" si="637"/>
        <v>0</v>
      </c>
      <c r="H8160" s="195">
        <f t="shared" ca="1" si="638"/>
        <v>0</v>
      </c>
      <c r="O8160" s="154"/>
      <c r="P8160" s="154"/>
    </row>
    <row r="8161" spans="3:16" hidden="1" outlineLevel="2">
      <c r="C8161" s="179">
        <v>8137</v>
      </c>
      <c r="D8161" s="195">
        <f t="shared" ca="1" si="639"/>
        <v>-0.28403879639137397</v>
      </c>
      <c r="E8161" s="195">
        <f t="shared" ca="1" si="635"/>
        <v>231.24139179748667</v>
      </c>
      <c r="F8161" s="195">
        <f t="shared" ca="1" si="636"/>
        <v>237.92866439540362</v>
      </c>
      <c r="G8161" s="195">
        <f t="shared" ca="1" si="637"/>
        <v>0</v>
      </c>
      <c r="H8161" s="195">
        <f t="shared" ca="1" si="638"/>
        <v>0</v>
      </c>
      <c r="O8161" s="154"/>
      <c r="P8161" s="154"/>
    </row>
    <row r="8162" spans="3:16" hidden="1" outlineLevel="2">
      <c r="C8162" s="179">
        <v>8138</v>
      </c>
      <c r="D8162" s="195">
        <f t="shared" ca="1" si="639"/>
        <v>-0.27463357584111764</v>
      </c>
      <c r="E8162" s="195">
        <f t="shared" ca="1" si="635"/>
        <v>231.71974031685966</v>
      </c>
      <c r="F8162" s="195">
        <f t="shared" ca="1" si="636"/>
        <v>238.28591850633973</v>
      </c>
      <c r="G8162" s="195">
        <f t="shared" ca="1" si="637"/>
        <v>0</v>
      </c>
      <c r="H8162" s="195">
        <f t="shared" ca="1" si="638"/>
        <v>0</v>
      </c>
      <c r="O8162" s="154"/>
      <c r="P8162" s="154"/>
    </row>
    <row r="8163" spans="3:16" hidden="1" outlineLevel="2">
      <c r="C8163" s="179">
        <v>8139</v>
      </c>
      <c r="D8163" s="195">
        <f t="shared" ca="1" si="639"/>
        <v>-1.5920855578991926</v>
      </c>
      <c r="E8163" s="195">
        <f t="shared" ca="1" si="635"/>
        <v>173.48024927844585</v>
      </c>
      <c r="F8163" s="195">
        <f t="shared" ca="1" si="636"/>
        <v>193.11800597858706</v>
      </c>
      <c r="G8163" s="195">
        <f t="shared" ca="1" si="637"/>
        <v>0</v>
      </c>
      <c r="H8163" s="195">
        <f t="shared" ca="1" si="638"/>
        <v>0</v>
      </c>
      <c r="O8163" s="154"/>
      <c r="P8163" s="154"/>
    </row>
    <row r="8164" spans="3:16" hidden="1" outlineLevel="2">
      <c r="C8164" s="179">
        <v>8140</v>
      </c>
      <c r="D8164" s="195">
        <f t="shared" ca="1" si="639"/>
        <v>-1.7515842169226628</v>
      </c>
      <c r="E8164" s="195">
        <f t="shared" ca="1" si="635"/>
        <v>167.50603796543984</v>
      </c>
      <c r="F8164" s="195">
        <f t="shared" ca="1" si="636"/>
        <v>188.26621625416993</v>
      </c>
      <c r="G8164" s="195">
        <f t="shared" ca="1" si="637"/>
        <v>0</v>
      </c>
      <c r="H8164" s="195">
        <f t="shared" ca="1" si="638"/>
        <v>0</v>
      </c>
      <c r="O8164" s="154"/>
      <c r="P8164" s="154"/>
    </row>
    <row r="8165" spans="3:16" hidden="1" outlineLevel="2">
      <c r="C8165" s="179">
        <v>8141</v>
      </c>
      <c r="D8165" s="195">
        <f t="shared" ca="1" si="639"/>
        <v>0.86336920680457896</v>
      </c>
      <c r="E8165" s="195">
        <f t="shared" ca="1" si="635"/>
        <v>297.54506448060624</v>
      </c>
      <c r="F8165" s="195">
        <f t="shared" ca="1" si="636"/>
        <v>285.72050064174363</v>
      </c>
      <c r="G8165" s="195">
        <f t="shared" ca="1" si="637"/>
        <v>47.545064480606243</v>
      </c>
      <c r="H8165" s="195">
        <f t="shared" ca="1" si="638"/>
        <v>35.720500641743627</v>
      </c>
      <c r="O8165" s="154"/>
      <c r="P8165" s="154"/>
    </row>
    <row r="8166" spans="3:16" hidden="1" outlineLevel="2">
      <c r="C8166" s="179">
        <v>8142</v>
      </c>
      <c r="D8166" s="195">
        <f t="shared" ca="1" si="639"/>
        <v>0.58216008283456566</v>
      </c>
      <c r="E8166" s="195">
        <f t="shared" ca="1" si="635"/>
        <v>279.71735150145537</v>
      </c>
      <c r="F8166" s="195">
        <f t="shared" ca="1" si="636"/>
        <v>273.18615954659481</v>
      </c>
      <c r="G8166" s="195">
        <f t="shared" ca="1" si="637"/>
        <v>29.717351501455369</v>
      </c>
      <c r="H8166" s="195">
        <f t="shared" ca="1" si="638"/>
        <v>23.186159546594808</v>
      </c>
      <c r="O8166" s="154"/>
      <c r="P8166" s="154"/>
    </row>
    <row r="8167" spans="3:16" hidden="1" outlineLevel="2">
      <c r="C8167" s="179">
        <v>8143</v>
      </c>
      <c r="D8167" s="195">
        <f t="shared" ca="1" si="639"/>
        <v>-1.1233240887863327</v>
      </c>
      <c r="E8167" s="195">
        <f t="shared" ca="1" si="635"/>
        <v>192.30026005790648</v>
      </c>
      <c r="F8167" s="195">
        <f t="shared" ca="1" si="636"/>
        <v>208.11312264325593</v>
      </c>
      <c r="G8167" s="195">
        <f t="shared" ca="1" si="637"/>
        <v>0</v>
      </c>
      <c r="H8167" s="195">
        <f t="shared" ca="1" si="638"/>
        <v>0</v>
      </c>
      <c r="O8167" s="154"/>
      <c r="P8167" s="154"/>
    </row>
    <row r="8168" spans="3:16" hidden="1" outlineLevel="2">
      <c r="C8168" s="179">
        <v>8144</v>
      </c>
      <c r="D8168" s="195">
        <f t="shared" ca="1" si="639"/>
        <v>0.45407778317522907</v>
      </c>
      <c r="E8168" s="195">
        <f t="shared" ca="1" si="635"/>
        <v>271.95536231986432</v>
      </c>
      <c r="F8168" s="195">
        <f t="shared" ca="1" si="636"/>
        <v>267.66088188496138</v>
      </c>
      <c r="G8168" s="195">
        <f t="shared" ca="1" si="637"/>
        <v>21.955362319864321</v>
      </c>
      <c r="H8168" s="195">
        <f t="shared" ca="1" si="638"/>
        <v>17.660881884961384</v>
      </c>
      <c r="O8168" s="154"/>
      <c r="P8168" s="154"/>
    </row>
    <row r="8169" spans="3:16" hidden="1" outlineLevel="2">
      <c r="C8169" s="179">
        <v>8145</v>
      </c>
      <c r="D8169" s="195">
        <f t="shared" ca="1" si="639"/>
        <v>1.8312613149924366</v>
      </c>
      <c r="E8169" s="195">
        <f t="shared" ca="1" si="635"/>
        <v>368.05293464309096</v>
      </c>
      <c r="F8169" s="195">
        <f t="shared" ca="1" si="636"/>
        <v>333.42551550043009</v>
      </c>
      <c r="G8169" s="195">
        <f t="shared" ca="1" si="637"/>
        <v>118.05293464309096</v>
      </c>
      <c r="H8169" s="195">
        <f t="shared" ca="1" si="638"/>
        <v>83.425515500430095</v>
      </c>
      <c r="O8169" s="154"/>
      <c r="P8169" s="154"/>
    </row>
    <row r="8170" spans="3:16" hidden="1" outlineLevel="2">
      <c r="C8170" s="179">
        <v>8146</v>
      </c>
      <c r="D8170" s="195">
        <f t="shared" ca="1" si="639"/>
        <v>-2.2989705900895729</v>
      </c>
      <c r="E8170" s="195">
        <f t="shared" ca="1" si="635"/>
        <v>148.52451431306483</v>
      </c>
      <c r="F8170" s="195">
        <f t="shared" ca="1" si="636"/>
        <v>172.52356049488807</v>
      </c>
      <c r="G8170" s="195">
        <f t="shared" ca="1" si="637"/>
        <v>0</v>
      </c>
      <c r="H8170" s="195">
        <f t="shared" ca="1" si="638"/>
        <v>0</v>
      </c>
      <c r="O8170" s="154"/>
      <c r="P8170" s="154"/>
    </row>
    <row r="8171" spans="3:16" hidden="1" outlineLevel="2">
      <c r="C8171" s="179">
        <v>8147</v>
      </c>
      <c r="D8171" s="195">
        <f t="shared" ca="1" si="639"/>
        <v>2.0170831191185514</v>
      </c>
      <c r="E8171" s="195">
        <f t="shared" ca="1" si="635"/>
        <v>383.39076286782938</v>
      </c>
      <c r="F8171" s="195">
        <f t="shared" ca="1" si="636"/>
        <v>343.45743615700417</v>
      </c>
      <c r="G8171" s="195">
        <f t="shared" ca="1" si="637"/>
        <v>133.39076286782938</v>
      </c>
      <c r="H8171" s="195">
        <f t="shared" ca="1" si="638"/>
        <v>93.457436157004167</v>
      </c>
      <c r="O8171" s="154"/>
      <c r="P8171" s="154"/>
    </row>
    <row r="8172" spans="3:16" hidden="1" outlineLevel="2">
      <c r="C8172" s="179">
        <v>8148</v>
      </c>
      <c r="D8172" s="195">
        <f t="shared" ca="1" si="639"/>
        <v>0.35799218645635023</v>
      </c>
      <c r="E8172" s="195">
        <f t="shared" ca="1" si="635"/>
        <v>266.27415359766417</v>
      </c>
      <c r="F8172" s="195">
        <f t="shared" ca="1" si="636"/>
        <v>263.58938049211832</v>
      </c>
      <c r="G8172" s="195">
        <f t="shared" ca="1" si="637"/>
        <v>16.274153597664167</v>
      </c>
      <c r="H8172" s="195">
        <f t="shared" ca="1" si="638"/>
        <v>13.589380492118323</v>
      </c>
      <c r="O8172" s="154"/>
      <c r="P8172" s="154"/>
    </row>
    <row r="8173" spans="3:16" hidden="1" outlineLevel="2">
      <c r="C8173" s="179">
        <v>8149</v>
      </c>
      <c r="D8173" s="195">
        <f t="shared" ca="1" si="639"/>
        <v>-0.53169230160713188</v>
      </c>
      <c r="E8173" s="195">
        <f t="shared" ca="1" si="635"/>
        <v>218.99497636174976</v>
      </c>
      <c r="F8173" s="195">
        <f t="shared" ca="1" si="636"/>
        <v>228.7119491136452</v>
      </c>
      <c r="G8173" s="195">
        <f t="shared" ca="1" si="637"/>
        <v>0</v>
      </c>
      <c r="H8173" s="195">
        <f t="shared" ca="1" si="638"/>
        <v>0</v>
      </c>
      <c r="O8173" s="154"/>
      <c r="P8173" s="154"/>
    </row>
    <row r="8174" spans="3:16" hidden="1" outlineLevel="2">
      <c r="C8174" s="179">
        <v>8150</v>
      </c>
      <c r="D8174" s="195">
        <f t="shared" ca="1" si="639"/>
        <v>7.7221469302646867E-2</v>
      </c>
      <c r="E8174" s="195">
        <f t="shared" ca="1" si="635"/>
        <v>250.34418202512268</v>
      </c>
      <c r="F8174" s="195">
        <f t="shared" ca="1" si="636"/>
        <v>252.04354160267408</v>
      </c>
      <c r="G8174" s="195">
        <f t="shared" ca="1" si="637"/>
        <v>0.34418202512267726</v>
      </c>
      <c r="H8174" s="195">
        <f t="shared" ca="1" si="638"/>
        <v>2.0435416026740825</v>
      </c>
      <c r="O8174" s="154"/>
      <c r="P8174" s="154"/>
    </row>
    <row r="8175" spans="3:16" hidden="1" outlineLevel="2">
      <c r="C8175" s="179">
        <v>8151</v>
      </c>
      <c r="D8175" s="195">
        <f t="shared" ca="1" si="639"/>
        <v>1.2585035087742329</v>
      </c>
      <c r="E8175" s="195">
        <f t="shared" ca="1" si="635"/>
        <v>324.5315948348902</v>
      </c>
      <c r="F8175" s="195">
        <f t="shared" ca="1" si="636"/>
        <v>304.31059113255645</v>
      </c>
      <c r="G8175" s="195">
        <f t="shared" ca="1" si="637"/>
        <v>74.5315948348902</v>
      </c>
      <c r="H8175" s="195">
        <f t="shared" ca="1" si="638"/>
        <v>54.310591132556453</v>
      </c>
      <c r="O8175" s="154"/>
      <c r="P8175" s="154"/>
    </row>
    <row r="8176" spans="3:16" hidden="1" outlineLevel="2">
      <c r="C8176" s="179">
        <v>8152</v>
      </c>
      <c r="D8176" s="195">
        <f t="shared" ca="1" si="639"/>
        <v>-0.94025558562389866</v>
      </c>
      <c r="E8176" s="195">
        <f t="shared" ca="1" si="635"/>
        <v>200.19282502702313</v>
      </c>
      <c r="F8176" s="195">
        <f t="shared" ca="1" si="636"/>
        <v>214.28057547301816</v>
      </c>
      <c r="G8176" s="195">
        <f t="shared" ca="1" si="637"/>
        <v>0</v>
      </c>
      <c r="H8176" s="195">
        <f t="shared" ca="1" si="638"/>
        <v>0</v>
      </c>
      <c r="O8176" s="154"/>
      <c r="P8176" s="154"/>
    </row>
    <row r="8177" spans="3:16" hidden="1" outlineLevel="2">
      <c r="C8177" s="179">
        <v>8153</v>
      </c>
      <c r="D8177" s="195">
        <f t="shared" ca="1" si="639"/>
        <v>0.67956420643649995</v>
      </c>
      <c r="E8177" s="195">
        <f t="shared" ca="1" si="635"/>
        <v>285.76815879792167</v>
      </c>
      <c r="F8177" s="195">
        <f t="shared" ca="1" si="636"/>
        <v>277.46425248680885</v>
      </c>
      <c r="G8177" s="195">
        <f t="shared" ca="1" si="637"/>
        <v>35.768158797921672</v>
      </c>
      <c r="H8177" s="195">
        <f t="shared" ca="1" si="638"/>
        <v>27.464252486808846</v>
      </c>
      <c r="O8177" s="154"/>
      <c r="P8177" s="154"/>
    </row>
    <row r="8178" spans="3:16" hidden="1" outlineLevel="2">
      <c r="C8178" s="179">
        <v>8154</v>
      </c>
      <c r="D8178" s="195">
        <f t="shared" ca="1" si="639"/>
        <v>0.63398449386385947</v>
      </c>
      <c r="E8178" s="195">
        <f t="shared" ca="1" si="635"/>
        <v>282.92059367869649</v>
      </c>
      <c r="F8178" s="195">
        <f t="shared" ca="1" si="636"/>
        <v>275.4540662768801</v>
      </c>
      <c r="G8178" s="195">
        <f t="shared" ca="1" si="637"/>
        <v>32.920593678696491</v>
      </c>
      <c r="H8178" s="195">
        <f t="shared" ca="1" si="638"/>
        <v>25.454066276880098</v>
      </c>
      <c r="O8178" s="154"/>
      <c r="P8178" s="154"/>
    </row>
    <row r="8179" spans="3:16" hidden="1" outlineLevel="2">
      <c r="C8179" s="179">
        <v>8155</v>
      </c>
      <c r="D8179" s="195">
        <f t="shared" ca="1" si="639"/>
        <v>0.46351458309373078</v>
      </c>
      <c r="E8179" s="195">
        <f t="shared" ca="1" si="635"/>
        <v>272.51982307976431</v>
      </c>
      <c r="F8179" s="195">
        <f t="shared" ca="1" si="636"/>
        <v>268.06412989229767</v>
      </c>
      <c r="G8179" s="195">
        <f t="shared" ca="1" si="637"/>
        <v>22.519823079764308</v>
      </c>
      <c r="H8179" s="195">
        <f t="shared" ca="1" si="638"/>
        <v>18.064129892297672</v>
      </c>
      <c r="O8179" s="154"/>
      <c r="P8179" s="154"/>
    </row>
    <row r="8180" spans="3:16" hidden="1" outlineLevel="2">
      <c r="C8180" s="179">
        <v>8156</v>
      </c>
      <c r="D8180" s="195">
        <f t="shared" ca="1" si="639"/>
        <v>0.67099466742159086</v>
      </c>
      <c r="E8180" s="195">
        <f t="shared" ca="1" si="635"/>
        <v>285.23060297373689</v>
      </c>
      <c r="F8180" s="195">
        <f t="shared" ca="1" si="636"/>
        <v>277.08519654154844</v>
      </c>
      <c r="G8180" s="195">
        <f t="shared" ca="1" si="637"/>
        <v>35.230602973736893</v>
      </c>
      <c r="H8180" s="195">
        <f t="shared" ca="1" si="638"/>
        <v>27.085196541548441</v>
      </c>
      <c r="O8180" s="154"/>
      <c r="P8180" s="154"/>
    </row>
    <row r="8181" spans="3:16" hidden="1" outlineLevel="2">
      <c r="C8181" s="179">
        <v>8157</v>
      </c>
      <c r="D8181" s="195">
        <f t="shared" ca="1" si="639"/>
        <v>-2.746383895094739</v>
      </c>
      <c r="E8181" s="195">
        <f t="shared" ca="1" si="635"/>
        <v>134.61869514977977</v>
      </c>
      <c r="F8181" s="195">
        <f t="shared" ca="1" si="636"/>
        <v>160.63891317070559</v>
      </c>
      <c r="G8181" s="195">
        <f t="shared" ca="1" si="637"/>
        <v>0</v>
      </c>
      <c r="H8181" s="195">
        <f t="shared" ca="1" si="638"/>
        <v>0</v>
      </c>
      <c r="O8181" s="154"/>
      <c r="P8181" s="154"/>
    </row>
    <row r="8182" spans="3:16" hidden="1" outlineLevel="2">
      <c r="C8182" s="179">
        <v>8158</v>
      </c>
      <c r="D8182" s="195">
        <f t="shared" ca="1" si="639"/>
        <v>-1.8495019672993274</v>
      </c>
      <c r="E8182" s="195">
        <f t="shared" ca="1" si="635"/>
        <v>163.94079100893504</v>
      </c>
      <c r="F8182" s="195">
        <f t="shared" ca="1" si="636"/>
        <v>185.34823895320338</v>
      </c>
      <c r="G8182" s="195">
        <f t="shared" ca="1" si="637"/>
        <v>0</v>
      </c>
      <c r="H8182" s="195">
        <f t="shared" ca="1" si="638"/>
        <v>0</v>
      </c>
      <c r="O8182" s="154"/>
      <c r="P8182" s="154"/>
    </row>
    <row r="8183" spans="3:16" hidden="1" outlineLevel="2">
      <c r="C8183" s="179">
        <v>8159</v>
      </c>
      <c r="D8183" s="195">
        <f t="shared" ca="1" si="639"/>
        <v>0.68393634465216968</v>
      </c>
      <c r="E8183" s="195">
        <f t="shared" ca="1" si="635"/>
        <v>286.04280740608368</v>
      </c>
      <c r="F8183" s="195">
        <f t="shared" ca="1" si="636"/>
        <v>277.65784476125907</v>
      </c>
      <c r="G8183" s="195">
        <f t="shared" ca="1" si="637"/>
        <v>36.042807406083682</v>
      </c>
      <c r="H8183" s="195">
        <f t="shared" ca="1" si="638"/>
        <v>27.657844761259071</v>
      </c>
      <c r="O8183" s="154"/>
      <c r="P8183" s="154"/>
    </row>
    <row r="8184" spans="3:16" hidden="1" outlineLevel="2">
      <c r="C8184" s="179">
        <v>8160</v>
      </c>
      <c r="D8184" s="195">
        <f t="shared" ca="1" si="639"/>
        <v>1.2638807290669627</v>
      </c>
      <c r="E8184" s="195">
        <f t="shared" ca="1" si="635"/>
        <v>324.9152424101124</v>
      </c>
      <c r="F8184" s="195">
        <f t="shared" ca="1" si="636"/>
        <v>304.57174521513537</v>
      </c>
      <c r="G8184" s="195">
        <f t="shared" ca="1" si="637"/>
        <v>74.915242410112398</v>
      </c>
      <c r="H8184" s="195">
        <f t="shared" ca="1" si="638"/>
        <v>54.571745215135365</v>
      </c>
      <c r="O8184" s="154"/>
      <c r="P8184" s="154"/>
    </row>
    <row r="8185" spans="3:16" hidden="1" outlineLevel="2">
      <c r="C8185" s="179">
        <v>8161</v>
      </c>
      <c r="D8185" s="195">
        <f t="shared" ca="1" si="639"/>
        <v>0.27269135718267218</v>
      </c>
      <c r="E8185" s="195">
        <f t="shared" ca="1" si="635"/>
        <v>261.33013685633694</v>
      </c>
      <c r="F8185" s="195">
        <f t="shared" ca="1" si="636"/>
        <v>260.02679538445909</v>
      </c>
      <c r="G8185" s="195">
        <f t="shared" ca="1" si="637"/>
        <v>11.330136856336935</v>
      </c>
      <c r="H8185" s="195">
        <f t="shared" ca="1" si="638"/>
        <v>10.026795384459092</v>
      </c>
      <c r="O8185" s="154"/>
      <c r="P8185" s="154"/>
    </row>
    <row r="8186" spans="3:16" hidden="1" outlineLevel="2">
      <c r="C8186" s="179">
        <v>8162</v>
      </c>
      <c r="D8186" s="195">
        <f t="shared" ca="1" si="639"/>
        <v>1.8204939030036487</v>
      </c>
      <c r="E8186" s="195">
        <f t="shared" ca="1" si="635"/>
        <v>367.18323545378553</v>
      </c>
      <c r="F8186" s="195">
        <f t="shared" ca="1" si="636"/>
        <v>332.85328255339061</v>
      </c>
      <c r="G8186" s="195">
        <f t="shared" ca="1" si="637"/>
        <v>117.18323545378553</v>
      </c>
      <c r="H8186" s="195">
        <f t="shared" ca="1" si="638"/>
        <v>82.853282553390613</v>
      </c>
      <c r="O8186" s="154"/>
      <c r="P8186" s="154"/>
    </row>
    <row r="8187" spans="3:16" hidden="1" outlineLevel="2">
      <c r="C8187" s="179">
        <v>8163</v>
      </c>
      <c r="D8187" s="195">
        <f t="shared" ca="1" si="639"/>
        <v>0.90299838726522241</v>
      </c>
      <c r="E8187" s="195">
        <f t="shared" ca="1" si="635"/>
        <v>300.14714671030038</v>
      </c>
      <c r="F8187" s="195">
        <f t="shared" ca="1" si="636"/>
        <v>287.53253174176638</v>
      </c>
      <c r="G8187" s="195">
        <f t="shared" ca="1" si="637"/>
        <v>50.147146710300376</v>
      </c>
      <c r="H8187" s="195">
        <f t="shared" ca="1" si="638"/>
        <v>37.532531741766377</v>
      </c>
      <c r="O8187" s="154"/>
      <c r="P8187" s="154"/>
    </row>
    <row r="8188" spans="3:16" hidden="1" outlineLevel="2">
      <c r="C8188" s="179">
        <v>8164</v>
      </c>
      <c r="D8188" s="195">
        <f t="shared" ca="1" si="639"/>
        <v>1.0920360824826443</v>
      </c>
      <c r="E8188" s="195">
        <f t="shared" ca="1" si="635"/>
        <v>312.87613920995977</v>
      </c>
      <c r="F8188" s="195">
        <f t="shared" ca="1" si="636"/>
        <v>296.33563799407796</v>
      </c>
      <c r="G8188" s="195">
        <f t="shared" ca="1" si="637"/>
        <v>62.876139209959774</v>
      </c>
      <c r="H8188" s="195">
        <f t="shared" ca="1" si="638"/>
        <v>46.335637994077956</v>
      </c>
      <c r="O8188" s="154"/>
      <c r="P8188" s="154"/>
    </row>
    <row r="8189" spans="3:16" hidden="1" outlineLevel="2">
      <c r="C8189" s="179">
        <v>8165</v>
      </c>
      <c r="D8189" s="195">
        <f t="shared" ca="1" si="639"/>
        <v>-0.18448149955537946</v>
      </c>
      <c r="E8189" s="195">
        <f t="shared" ca="1" si="635"/>
        <v>236.35536375162044</v>
      </c>
      <c r="F8189" s="195">
        <f t="shared" ca="1" si="636"/>
        <v>241.73764556335666</v>
      </c>
      <c r="G8189" s="195">
        <f t="shared" ca="1" si="637"/>
        <v>0</v>
      </c>
      <c r="H8189" s="195">
        <f t="shared" ca="1" si="638"/>
        <v>0</v>
      </c>
      <c r="O8189" s="154"/>
      <c r="P8189" s="154"/>
    </row>
    <row r="8190" spans="3:16" hidden="1" outlineLevel="2">
      <c r="C8190" s="179">
        <v>8166</v>
      </c>
      <c r="D8190" s="195">
        <f t="shared" ca="1" si="639"/>
        <v>1.7508288110506858</v>
      </c>
      <c r="E8190" s="195">
        <f t="shared" ca="1" si="635"/>
        <v>361.60573518141581</v>
      </c>
      <c r="F8190" s="195">
        <f t="shared" ca="1" si="636"/>
        <v>329.17459701050547</v>
      </c>
      <c r="G8190" s="195">
        <f t="shared" ca="1" si="637"/>
        <v>111.60573518141581</v>
      </c>
      <c r="H8190" s="195">
        <f t="shared" ca="1" si="638"/>
        <v>79.174597010505465</v>
      </c>
      <c r="O8190" s="154"/>
      <c r="P8190" s="154"/>
    </row>
    <row r="8191" spans="3:16" hidden="1" outlineLevel="2">
      <c r="C8191" s="179">
        <v>8167</v>
      </c>
      <c r="D8191" s="195">
        <f t="shared" ca="1" si="639"/>
        <v>-1.0408068278244682</v>
      </c>
      <c r="E8191" s="195">
        <f t="shared" ca="1" si="635"/>
        <v>195.81852584332552</v>
      </c>
      <c r="F8191" s="195">
        <f t="shared" ca="1" si="636"/>
        <v>210.87078772482525</v>
      </c>
      <c r="G8191" s="195">
        <f t="shared" ca="1" si="637"/>
        <v>0</v>
      </c>
      <c r="H8191" s="195">
        <f t="shared" ca="1" si="638"/>
        <v>0</v>
      </c>
      <c r="O8191" s="154"/>
      <c r="P8191" s="154"/>
    </row>
    <row r="8192" spans="3:16" hidden="1" outlineLevel="2">
      <c r="C8192" s="179">
        <v>8168</v>
      </c>
      <c r="D8192" s="195">
        <f t="shared" ca="1" si="639"/>
        <v>-0.50305707819354861</v>
      </c>
      <c r="E8192" s="195">
        <f t="shared" ca="1" si="635"/>
        <v>220.37715035993779</v>
      </c>
      <c r="F8192" s="195">
        <f t="shared" ca="1" si="636"/>
        <v>229.75911961012821</v>
      </c>
      <c r="G8192" s="195">
        <f t="shared" ca="1" si="637"/>
        <v>0</v>
      </c>
      <c r="H8192" s="195">
        <f t="shared" ca="1" si="638"/>
        <v>0</v>
      </c>
      <c r="O8192" s="154"/>
      <c r="P8192" s="154"/>
    </row>
    <row r="8193" spans="3:16" hidden="1" outlineLevel="2">
      <c r="C8193" s="179">
        <v>8169</v>
      </c>
      <c r="D8193" s="195">
        <f t="shared" ca="1" si="639"/>
        <v>-0.38636991824194222</v>
      </c>
      <c r="E8193" s="195">
        <f t="shared" ca="1" si="635"/>
        <v>226.10023035904376</v>
      </c>
      <c r="F8193" s="195">
        <f t="shared" ca="1" si="636"/>
        <v>234.0760981672185</v>
      </c>
      <c r="G8193" s="195">
        <f t="shared" ca="1" si="637"/>
        <v>0</v>
      </c>
      <c r="H8193" s="195">
        <f t="shared" ca="1" si="638"/>
        <v>0</v>
      </c>
      <c r="O8193" s="154"/>
      <c r="P8193" s="154"/>
    </row>
    <row r="8194" spans="3:16" hidden="1" outlineLevel="2">
      <c r="C8194" s="179">
        <v>8170</v>
      </c>
      <c r="D8194" s="195">
        <f t="shared" ca="1" si="639"/>
        <v>-9.83792428581238E-2</v>
      </c>
      <c r="E8194" s="195">
        <f t="shared" ca="1" si="635"/>
        <v>240.86930120253467</v>
      </c>
      <c r="F8194" s="195">
        <f t="shared" ca="1" si="636"/>
        <v>245.08098552100398</v>
      </c>
      <c r="G8194" s="195">
        <f t="shared" ca="1" si="637"/>
        <v>0</v>
      </c>
      <c r="H8194" s="195">
        <f t="shared" ca="1" si="638"/>
        <v>0</v>
      </c>
      <c r="O8194" s="154"/>
      <c r="P8194" s="154"/>
    </row>
    <row r="8195" spans="3:16" hidden="1" outlineLevel="2">
      <c r="C8195" s="179">
        <v>8171</v>
      </c>
      <c r="D8195" s="195">
        <f t="shared" ca="1" si="639"/>
        <v>6.8672630876923907E-2</v>
      </c>
      <c r="E8195" s="195">
        <f t="shared" ca="1" si="635"/>
        <v>249.87439840119472</v>
      </c>
      <c r="F8195" s="195">
        <f t="shared" ca="1" si="636"/>
        <v>251.70004518388021</v>
      </c>
      <c r="G8195" s="195">
        <f t="shared" ca="1" si="637"/>
        <v>0</v>
      </c>
      <c r="H8195" s="195">
        <f t="shared" ca="1" si="638"/>
        <v>1.7000451838802064</v>
      </c>
      <c r="O8195" s="154"/>
      <c r="P8195" s="154"/>
    </row>
    <row r="8196" spans="3:16" hidden="1" outlineLevel="2">
      <c r="C8196" s="179">
        <v>8172</v>
      </c>
      <c r="D8196" s="195">
        <f t="shared" ca="1" si="639"/>
        <v>-0.45050431036112848</v>
      </c>
      <c r="E8196" s="195">
        <f t="shared" ca="1" si="635"/>
        <v>222.93651971545276</v>
      </c>
      <c r="F8196" s="195">
        <f t="shared" ca="1" si="636"/>
        <v>231.69342811118557</v>
      </c>
      <c r="G8196" s="195">
        <f t="shared" ca="1" si="637"/>
        <v>0</v>
      </c>
      <c r="H8196" s="195">
        <f t="shared" ca="1" si="638"/>
        <v>0</v>
      </c>
      <c r="O8196" s="154"/>
      <c r="P8196" s="154"/>
    </row>
    <row r="8197" spans="3:16" hidden="1" outlineLevel="2">
      <c r="C8197" s="179">
        <v>8173</v>
      </c>
      <c r="D8197" s="195">
        <f t="shared" ca="1" si="639"/>
        <v>0.82916749913808063</v>
      </c>
      <c r="E8197" s="195">
        <f t="shared" ca="1" si="635"/>
        <v>295.31749711807424</v>
      </c>
      <c r="F8197" s="195">
        <f t="shared" ca="1" si="636"/>
        <v>284.16582215433544</v>
      </c>
      <c r="G8197" s="195">
        <f t="shared" ca="1" si="637"/>
        <v>45.317497118074243</v>
      </c>
      <c r="H8197" s="195">
        <f t="shared" ca="1" si="638"/>
        <v>34.165822154335444</v>
      </c>
      <c r="O8197" s="154"/>
      <c r="P8197" s="154"/>
    </row>
    <row r="8198" spans="3:16" hidden="1" outlineLevel="2">
      <c r="C8198" s="179">
        <v>8174</v>
      </c>
      <c r="D8198" s="195">
        <f t="shared" ca="1" si="639"/>
        <v>1.3227782246791739</v>
      </c>
      <c r="E8198" s="195">
        <f t="shared" ca="1" si="635"/>
        <v>329.14719750849702</v>
      </c>
      <c r="F8198" s="195">
        <f t="shared" ca="1" si="636"/>
        <v>307.4469179491557</v>
      </c>
      <c r="G8198" s="195">
        <f t="shared" ca="1" si="637"/>
        <v>79.147197508497015</v>
      </c>
      <c r="H8198" s="195">
        <f t="shared" ca="1" si="638"/>
        <v>57.446917949155704</v>
      </c>
      <c r="O8198" s="154"/>
      <c r="P8198" s="154"/>
    </row>
    <row r="8199" spans="3:16" hidden="1" outlineLevel="2">
      <c r="C8199" s="179">
        <v>8175</v>
      </c>
      <c r="D8199" s="195">
        <f t="shared" ca="1" si="639"/>
        <v>0.4169195980463325</v>
      </c>
      <c r="E8199" s="195">
        <f t="shared" ca="1" si="635"/>
        <v>269.74409343881968</v>
      </c>
      <c r="F8199" s="195">
        <f t="shared" ca="1" si="636"/>
        <v>266.07894746099925</v>
      </c>
      <c r="G8199" s="195">
        <f t="shared" ca="1" si="637"/>
        <v>19.744093438819675</v>
      </c>
      <c r="H8199" s="195">
        <f t="shared" ca="1" si="638"/>
        <v>16.078947460999245</v>
      </c>
      <c r="O8199" s="154"/>
      <c r="P8199" s="154"/>
    </row>
    <row r="8200" spans="3:16" hidden="1" outlineLevel="2">
      <c r="C8200" s="179">
        <v>8176</v>
      </c>
      <c r="D8200" s="195">
        <f t="shared" ca="1" si="639"/>
        <v>0.10732822432704528</v>
      </c>
      <c r="E8200" s="195">
        <f t="shared" ca="1" si="635"/>
        <v>252.00567965180713</v>
      </c>
      <c r="F8200" s="195">
        <f t="shared" ca="1" si="636"/>
        <v>253.25698215356704</v>
      </c>
      <c r="G8200" s="195">
        <f t="shared" ca="1" si="637"/>
        <v>2.005679651807128</v>
      </c>
      <c r="H8200" s="195">
        <f t="shared" ca="1" si="638"/>
        <v>3.2569821535670371</v>
      </c>
      <c r="O8200" s="154"/>
      <c r="P8200" s="154"/>
    </row>
    <row r="8201" spans="3:16" hidden="1" outlineLevel="2">
      <c r="C8201" s="179">
        <v>8177</v>
      </c>
      <c r="D8201" s="195">
        <f t="shared" ca="1" si="639"/>
        <v>-1.0107914347687312</v>
      </c>
      <c r="E8201" s="195">
        <f t="shared" ca="1" si="635"/>
        <v>197.11418784286153</v>
      </c>
      <c r="F8201" s="195">
        <f t="shared" ca="1" si="636"/>
        <v>211.88291765958465</v>
      </c>
      <c r="G8201" s="195">
        <f t="shared" ca="1" si="637"/>
        <v>0</v>
      </c>
      <c r="H8201" s="195">
        <f t="shared" ca="1" si="638"/>
        <v>0</v>
      </c>
      <c r="O8201" s="154"/>
      <c r="P8201" s="154"/>
    </row>
    <row r="8202" spans="3:16" hidden="1" outlineLevel="2">
      <c r="C8202" s="179">
        <v>8178</v>
      </c>
      <c r="D8202" s="195">
        <f t="shared" ca="1" si="639"/>
        <v>-0.60697302931468744</v>
      </c>
      <c r="E8202" s="195">
        <f t="shared" ca="1" si="635"/>
        <v>215.40251349668748</v>
      </c>
      <c r="F8202" s="195">
        <f t="shared" ca="1" si="636"/>
        <v>225.98169472393329</v>
      </c>
      <c r="G8202" s="195">
        <f t="shared" ca="1" si="637"/>
        <v>0</v>
      </c>
      <c r="H8202" s="195">
        <f t="shared" ca="1" si="638"/>
        <v>0</v>
      </c>
      <c r="O8202" s="154"/>
      <c r="P8202" s="154"/>
    </row>
    <row r="8203" spans="3:16" hidden="1" outlineLevel="2">
      <c r="C8203" s="179">
        <v>8179</v>
      </c>
      <c r="D8203" s="195">
        <f t="shared" ca="1" si="639"/>
        <v>-1.6583541981539773</v>
      </c>
      <c r="E8203" s="195">
        <f t="shared" ca="1" si="635"/>
        <v>170.97263183718141</v>
      </c>
      <c r="F8203" s="195">
        <f t="shared" ca="1" si="636"/>
        <v>191.08717921403394</v>
      </c>
      <c r="G8203" s="195">
        <f t="shared" ca="1" si="637"/>
        <v>0</v>
      </c>
      <c r="H8203" s="195">
        <f t="shared" ca="1" si="638"/>
        <v>0</v>
      </c>
      <c r="O8203" s="154"/>
      <c r="P8203" s="154"/>
    </row>
    <row r="8204" spans="3:16" hidden="1" outlineLevel="2">
      <c r="C8204" s="179">
        <v>8180</v>
      </c>
      <c r="D8204" s="195">
        <f t="shared" ca="1" si="639"/>
        <v>-0.43398522155853592</v>
      </c>
      <c r="E8204" s="195">
        <f t="shared" ca="1" si="635"/>
        <v>223.74713865884661</v>
      </c>
      <c r="F8204" s="195">
        <f t="shared" ca="1" si="636"/>
        <v>232.30480329093359</v>
      </c>
      <c r="G8204" s="195">
        <f t="shared" ca="1" si="637"/>
        <v>0</v>
      </c>
      <c r="H8204" s="195">
        <f t="shared" ca="1" si="638"/>
        <v>0</v>
      </c>
      <c r="O8204" s="154"/>
      <c r="P8204" s="154"/>
    </row>
    <row r="8205" spans="3:16" hidden="1" outlineLevel="2">
      <c r="C8205" s="179">
        <v>8181</v>
      </c>
      <c r="D8205" s="195">
        <f t="shared" ca="1" si="639"/>
        <v>-0.84464371457826792</v>
      </c>
      <c r="E8205" s="195">
        <f t="shared" ca="1" si="635"/>
        <v>204.44284611371077</v>
      </c>
      <c r="F8205" s="195">
        <f t="shared" ca="1" si="636"/>
        <v>217.57399120501088</v>
      </c>
      <c r="G8205" s="195">
        <f t="shared" ca="1" si="637"/>
        <v>0</v>
      </c>
      <c r="H8205" s="195">
        <f t="shared" ca="1" si="638"/>
        <v>0</v>
      </c>
      <c r="O8205" s="154"/>
      <c r="P8205" s="154"/>
    </row>
    <row r="8206" spans="3:16" hidden="1" outlineLevel="2">
      <c r="C8206" s="179">
        <v>8182</v>
      </c>
      <c r="D8206" s="195">
        <f t="shared" ca="1" si="639"/>
        <v>-0.37063357673624775</v>
      </c>
      <c r="E8206" s="195">
        <f t="shared" ca="1" si="635"/>
        <v>226.88332969018398</v>
      </c>
      <c r="F8206" s="195">
        <f t="shared" ca="1" si="636"/>
        <v>234.66445623772557</v>
      </c>
      <c r="G8206" s="195">
        <f t="shared" ca="1" si="637"/>
        <v>0</v>
      </c>
      <c r="H8206" s="195">
        <f t="shared" ca="1" si="638"/>
        <v>0</v>
      </c>
      <c r="O8206" s="154"/>
      <c r="P8206" s="154"/>
    </row>
    <row r="8207" spans="3:16" hidden="1" outlineLevel="2">
      <c r="C8207" s="179">
        <v>8183</v>
      </c>
      <c r="D8207" s="195">
        <f t="shared" ca="1" si="639"/>
        <v>0.81696129021857389</v>
      </c>
      <c r="E8207" s="195">
        <f t="shared" ca="1" si="635"/>
        <v>294.52654751815834</v>
      </c>
      <c r="F8207" s="195">
        <f t="shared" ca="1" si="636"/>
        <v>283.61302536428565</v>
      </c>
      <c r="G8207" s="195">
        <f t="shared" ca="1" si="637"/>
        <v>44.526547518158338</v>
      </c>
      <c r="H8207" s="195">
        <f t="shared" ca="1" si="638"/>
        <v>33.613025364285647</v>
      </c>
      <c r="O8207" s="154"/>
      <c r="P8207" s="154"/>
    </row>
    <row r="8208" spans="3:16" hidden="1" outlineLevel="2">
      <c r="C8208" s="179">
        <v>8184</v>
      </c>
      <c r="D8208" s="195">
        <f t="shared" ca="1" si="639"/>
        <v>0.37778023807792854</v>
      </c>
      <c r="E8208" s="195">
        <f t="shared" ca="1" si="635"/>
        <v>267.43436614859081</v>
      </c>
      <c r="F8208" s="195">
        <f t="shared" ca="1" si="636"/>
        <v>264.42277807974222</v>
      </c>
      <c r="G8208" s="195">
        <f t="shared" ca="1" si="637"/>
        <v>17.434366148590811</v>
      </c>
      <c r="H8208" s="195">
        <f t="shared" ca="1" si="638"/>
        <v>14.422778079742216</v>
      </c>
      <c r="O8208" s="154"/>
      <c r="P8208" s="154"/>
    </row>
    <row r="8209" spans="3:16" hidden="1" outlineLevel="2">
      <c r="C8209" s="179">
        <v>8185</v>
      </c>
      <c r="D8209" s="195">
        <f t="shared" ca="1" si="639"/>
        <v>2.6253389003385181</v>
      </c>
      <c r="E8209" s="195">
        <f t="shared" ca="1" si="635"/>
        <v>438.2099246417531</v>
      </c>
      <c r="F8209" s="195">
        <f t="shared" ca="1" si="636"/>
        <v>378.4548326975742</v>
      </c>
      <c r="G8209" s="195">
        <f t="shared" ca="1" si="637"/>
        <v>188.2099246417531</v>
      </c>
      <c r="H8209" s="195">
        <f t="shared" ca="1" si="638"/>
        <v>128.4548326975742</v>
      </c>
      <c r="O8209" s="154"/>
      <c r="P8209" s="154"/>
    </row>
    <row r="8210" spans="3:16" hidden="1" outlineLevel="2">
      <c r="C8210" s="179">
        <v>8186</v>
      </c>
      <c r="D8210" s="195">
        <f t="shared" ca="1" si="639"/>
        <v>3.56309773811712E-2</v>
      </c>
      <c r="E8210" s="195">
        <f t="shared" ca="1" si="635"/>
        <v>248.06693664232901</v>
      </c>
      <c r="F8210" s="195">
        <f t="shared" ca="1" si="636"/>
        <v>250.37681130520096</v>
      </c>
      <c r="G8210" s="195">
        <f t="shared" ca="1" si="637"/>
        <v>0</v>
      </c>
      <c r="H8210" s="195">
        <f t="shared" ca="1" si="638"/>
        <v>0.37681130520095962</v>
      </c>
      <c r="O8210" s="154"/>
      <c r="P8210" s="154"/>
    </row>
    <row r="8211" spans="3:16" hidden="1" outlineLevel="2">
      <c r="C8211" s="179">
        <v>8187</v>
      </c>
      <c r="D8211" s="195">
        <f t="shared" ca="1" si="639"/>
        <v>0.83348557883171015</v>
      </c>
      <c r="E8211" s="195">
        <f t="shared" ca="1" si="635"/>
        <v>295.59781250392444</v>
      </c>
      <c r="F8211" s="195">
        <f t="shared" ca="1" si="636"/>
        <v>284.36163795110525</v>
      </c>
      <c r="G8211" s="195">
        <f t="shared" ca="1" si="637"/>
        <v>45.597812503924445</v>
      </c>
      <c r="H8211" s="195">
        <f t="shared" ca="1" si="638"/>
        <v>34.361637951105251</v>
      </c>
      <c r="O8211" s="154"/>
      <c r="P8211" s="154"/>
    </row>
    <row r="8212" spans="3:16" hidden="1" outlineLevel="2">
      <c r="C8212" s="179">
        <v>8188</v>
      </c>
      <c r="D8212" s="195">
        <f t="shared" ca="1" si="639"/>
        <v>1.3851782872901057</v>
      </c>
      <c r="E8212" s="195">
        <f t="shared" ca="1" si="635"/>
        <v>333.69097237806614</v>
      </c>
      <c r="F8212" s="195">
        <f t="shared" ca="1" si="636"/>
        <v>310.52269036702103</v>
      </c>
      <c r="G8212" s="195">
        <f t="shared" ca="1" si="637"/>
        <v>83.690972378066135</v>
      </c>
      <c r="H8212" s="195">
        <f t="shared" ca="1" si="638"/>
        <v>60.522690367021028</v>
      </c>
      <c r="O8212" s="154"/>
      <c r="P8212" s="154"/>
    </row>
    <row r="8213" spans="3:16" hidden="1" outlineLevel="2">
      <c r="C8213" s="179">
        <v>8189</v>
      </c>
      <c r="D8213" s="195">
        <f t="shared" ca="1" si="639"/>
        <v>1.5459212467112882</v>
      </c>
      <c r="E8213" s="195">
        <f t="shared" ca="1" si="635"/>
        <v>345.68677218093046</v>
      </c>
      <c r="F8213" s="195">
        <f t="shared" ca="1" si="636"/>
        <v>318.58837295921899</v>
      </c>
      <c r="G8213" s="195">
        <f t="shared" ca="1" si="637"/>
        <v>95.686772180930461</v>
      </c>
      <c r="H8213" s="195">
        <f t="shared" ca="1" si="638"/>
        <v>68.588372959218987</v>
      </c>
      <c r="O8213" s="154"/>
      <c r="P8213" s="154"/>
    </row>
    <row r="8214" spans="3:16" hidden="1" outlineLevel="2">
      <c r="C8214" s="179">
        <v>8190</v>
      </c>
      <c r="D8214" s="195">
        <f t="shared" ca="1" si="639"/>
        <v>-0.58686068925266355</v>
      </c>
      <c r="E8214" s="195">
        <f t="shared" ca="1" si="635"/>
        <v>216.3564827231335</v>
      </c>
      <c r="F8214" s="195">
        <f t="shared" ca="1" si="636"/>
        <v>226.70791504868498</v>
      </c>
      <c r="G8214" s="195">
        <f t="shared" ca="1" si="637"/>
        <v>0</v>
      </c>
      <c r="H8214" s="195">
        <f t="shared" ca="1" si="638"/>
        <v>0</v>
      </c>
      <c r="O8214" s="154"/>
      <c r="P8214" s="154"/>
    </row>
    <row r="8215" spans="3:16" hidden="1" outlineLevel="2">
      <c r="C8215" s="179">
        <v>8191</v>
      </c>
      <c r="D8215" s="195">
        <f t="shared" ca="1" si="639"/>
        <v>1.4409734435515382</v>
      </c>
      <c r="E8215" s="195">
        <f t="shared" ca="1" si="635"/>
        <v>337.8068908856502</v>
      </c>
      <c r="F8215" s="195">
        <f t="shared" ca="1" si="636"/>
        <v>313.29894762856026</v>
      </c>
      <c r="G8215" s="195">
        <f t="shared" ca="1" si="637"/>
        <v>87.806890885650205</v>
      </c>
      <c r="H8215" s="195">
        <f t="shared" ca="1" si="638"/>
        <v>63.298947628560256</v>
      </c>
      <c r="O8215" s="154"/>
      <c r="P8215" s="154"/>
    </row>
    <row r="8216" spans="3:16" hidden="1" outlineLevel="2">
      <c r="C8216" s="179">
        <v>8192</v>
      </c>
      <c r="D8216" s="195">
        <f t="shared" ca="1" si="639"/>
        <v>-0.65013434986899565</v>
      </c>
      <c r="E8216" s="195">
        <f t="shared" ca="1" si="635"/>
        <v>213.36945941418804</v>
      </c>
      <c r="F8216" s="195">
        <f t="shared" ca="1" si="636"/>
        <v>224.43106062240844</v>
      </c>
      <c r="G8216" s="195">
        <f t="shared" ca="1" si="637"/>
        <v>0</v>
      </c>
      <c r="H8216" s="195">
        <f t="shared" ca="1" si="638"/>
        <v>0</v>
      </c>
      <c r="O8216" s="154"/>
      <c r="P8216" s="154"/>
    </row>
    <row r="8217" spans="3:16" hidden="1" outlineLevel="2">
      <c r="C8217" s="179">
        <v>8193</v>
      </c>
      <c r="D8217" s="195">
        <f t="shared" ca="1" si="639"/>
        <v>0.33880944835576887</v>
      </c>
      <c r="E8217" s="195">
        <f t="shared" ref="E8217:E8280" ca="1" si="640">$H$9 * EXP(($H$17 - $H$18 - ($H$11^2)/2)*$H$14 + $H$11*SQRT($H$14)*D8217)</f>
        <v>265.15423674621582</v>
      </c>
      <c r="F8217" s="195">
        <f t="shared" ref="F8217:F8280" ca="1" si="641">$H$9 * EXP(($H$17 - $H$18 - ($H$12^2)/2)*$H$14 + $H$12*SQRT($H$14)*D8217)</f>
        <v>262.78398386727724</v>
      </c>
      <c r="G8217" s="195">
        <f t="shared" ref="G8217:G8280" ca="1" si="642">MAX(E8217-$H$16, 0)</f>
        <v>15.154236746215815</v>
      </c>
      <c r="H8217" s="195">
        <f t="shared" ref="H8217:H8280" ca="1" si="643">MAX(F8217-$H$16, 0)</f>
        <v>12.783983867277243</v>
      </c>
      <c r="O8217" s="154"/>
      <c r="P8217" s="154"/>
    </row>
    <row r="8218" spans="3:16" hidden="1" outlineLevel="2">
      <c r="C8218" s="179">
        <v>8194</v>
      </c>
      <c r="D8218" s="195">
        <f t="shared" ref="D8218:D8281" ca="1" si="644">_xlfn.NORM.S.INV(RAND())</f>
        <v>-0.16195961239374684</v>
      </c>
      <c r="E8218" s="195">
        <f t="shared" ca="1" si="640"/>
        <v>237.52784602820009</v>
      </c>
      <c r="F8218" s="195">
        <f t="shared" ca="1" si="641"/>
        <v>242.60773744619868</v>
      </c>
      <c r="G8218" s="195">
        <f t="shared" ca="1" si="642"/>
        <v>0</v>
      </c>
      <c r="H8218" s="195">
        <f t="shared" ca="1" si="643"/>
        <v>0</v>
      </c>
      <c r="O8218" s="154"/>
      <c r="P8218" s="154"/>
    </row>
    <row r="8219" spans="3:16" hidden="1" outlineLevel="2">
      <c r="C8219" s="179">
        <v>8195</v>
      </c>
      <c r="D8219" s="195">
        <f t="shared" ca="1" si="644"/>
        <v>1.423728370516508</v>
      </c>
      <c r="E8219" s="195">
        <f t="shared" ca="1" si="640"/>
        <v>336.52935797379195</v>
      </c>
      <c r="F8219" s="195">
        <f t="shared" ca="1" si="641"/>
        <v>312.43822670086422</v>
      </c>
      <c r="G8219" s="195">
        <f t="shared" ca="1" si="642"/>
        <v>86.529357973791946</v>
      </c>
      <c r="H8219" s="195">
        <f t="shared" ca="1" si="643"/>
        <v>62.43822670086422</v>
      </c>
      <c r="O8219" s="154"/>
      <c r="P8219" s="154"/>
    </row>
    <row r="8220" spans="3:16" hidden="1" outlineLevel="2">
      <c r="C8220" s="179">
        <v>8196</v>
      </c>
      <c r="D8220" s="195">
        <f t="shared" ca="1" si="644"/>
        <v>-2.6489629798672274</v>
      </c>
      <c r="E8220" s="195">
        <f t="shared" ca="1" si="640"/>
        <v>137.53125566258493</v>
      </c>
      <c r="F8220" s="195">
        <f t="shared" ca="1" si="641"/>
        <v>163.15495423467993</v>
      </c>
      <c r="G8220" s="195">
        <f t="shared" ca="1" si="642"/>
        <v>0</v>
      </c>
      <c r="H8220" s="195">
        <f t="shared" ca="1" si="643"/>
        <v>0</v>
      </c>
      <c r="O8220" s="154"/>
      <c r="P8220" s="154"/>
    </row>
    <row r="8221" spans="3:16" hidden="1" outlineLevel="2">
      <c r="C8221" s="179">
        <v>8197</v>
      </c>
      <c r="D8221" s="195">
        <f t="shared" ca="1" si="644"/>
        <v>-0.31350626115932334</v>
      </c>
      <c r="E8221" s="195">
        <f t="shared" ca="1" si="640"/>
        <v>229.74906388246245</v>
      </c>
      <c r="F8221" s="195">
        <f t="shared" ca="1" si="641"/>
        <v>236.8128170214969</v>
      </c>
      <c r="G8221" s="195">
        <f t="shared" ca="1" si="642"/>
        <v>0</v>
      </c>
      <c r="H8221" s="195">
        <f t="shared" ca="1" si="643"/>
        <v>0</v>
      </c>
      <c r="O8221" s="154"/>
      <c r="P8221" s="154"/>
    </row>
    <row r="8222" spans="3:16" hidden="1" outlineLevel="2">
      <c r="C8222" s="179">
        <v>8198</v>
      </c>
      <c r="D8222" s="195">
        <f t="shared" ca="1" si="644"/>
        <v>1.3815484558673985</v>
      </c>
      <c r="E8222" s="195">
        <f t="shared" ca="1" si="640"/>
        <v>333.42494960761439</v>
      </c>
      <c r="F8222" s="195">
        <f t="shared" ca="1" si="641"/>
        <v>310.34293175799377</v>
      </c>
      <c r="G8222" s="195">
        <f t="shared" ca="1" si="642"/>
        <v>83.424949607614394</v>
      </c>
      <c r="H8222" s="195">
        <f t="shared" ca="1" si="643"/>
        <v>60.342931757993767</v>
      </c>
      <c r="O8222" s="154"/>
      <c r="P8222" s="154"/>
    </row>
    <row r="8223" spans="3:16" hidden="1" outlineLevel="2">
      <c r="C8223" s="179">
        <v>8199</v>
      </c>
      <c r="D8223" s="195">
        <f t="shared" ca="1" si="644"/>
        <v>1.3419233071187369</v>
      </c>
      <c r="E8223" s="195">
        <f t="shared" ca="1" si="640"/>
        <v>330.53466308155487</v>
      </c>
      <c r="F8223" s="195">
        <f t="shared" ca="1" si="641"/>
        <v>308.38734777612848</v>
      </c>
      <c r="G8223" s="195">
        <f t="shared" ca="1" si="642"/>
        <v>80.534663081554868</v>
      </c>
      <c r="H8223" s="195">
        <f t="shared" ca="1" si="643"/>
        <v>58.387347776128479</v>
      </c>
      <c r="O8223" s="154"/>
      <c r="P8223" s="154"/>
    </row>
    <row r="8224" spans="3:16" hidden="1" outlineLevel="2">
      <c r="C8224" s="179">
        <v>8200</v>
      </c>
      <c r="D8224" s="195">
        <f t="shared" ca="1" si="644"/>
        <v>0.28035440810741497</v>
      </c>
      <c r="E8224" s="195">
        <f t="shared" ca="1" si="640"/>
        <v>261.77050707090524</v>
      </c>
      <c r="F8224" s="195">
        <f t="shared" ca="1" si="641"/>
        <v>260.34486408555938</v>
      </c>
      <c r="G8224" s="195">
        <f t="shared" ca="1" si="642"/>
        <v>11.770507070905239</v>
      </c>
      <c r="H8224" s="195">
        <f t="shared" ca="1" si="643"/>
        <v>10.344864085559379</v>
      </c>
      <c r="O8224" s="154"/>
      <c r="P8224" s="154"/>
    </row>
    <row r="8225" spans="3:16" hidden="1" outlineLevel="2">
      <c r="C8225" s="179">
        <v>8201</v>
      </c>
      <c r="D8225" s="195">
        <f t="shared" ca="1" si="644"/>
        <v>0.69995355214017319</v>
      </c>
      <c r="E8225" s="195">
        <f t="shared" ca="1" si="640"/>
        <v>287.05123174172616</v>
      </c>
      <c r="F8225" s="195">
        <f t="shared" ca="1" si="641"/>
        <v>278.36821925061281</v>
      </c>
      <c r="G8225" s="195">
        <f t="shared" ca="1" si="642"/>
        <v>37.051231741726156</v>
      </c>
      <c r="H8225" s="195">
        <f t="shared" ca="1" si="643"/>
        <v>28.36821925061281</v>
      </c>
      <c r="O8225" s="154"/>
      <c r="P8225" s="154"/>
    </row>
    <row r="8226" spans="3:16" hidden="1" outlineLevel="2">
      <c r="C8226" s="179">
        <v>8202</v>
      </c>
      <c r="D8226" s="195">
        <f t="shared" ca="1" si="644"/>
        <v>1.640014107540217</v>
      </c>
      <c r="E8226" s="195">
        <f t="shared" ca="1" si="640"/>
        <v>352.90777425090579</v>
      </c>
      <c r="F8226" s="195">
        <f t="shared" ca="1" si="641"/>
        <v>323.40658354049441</v>
      </c>
      <c r="G8226" s="195">
        <f t="shared" ca="1" si="642"/>
        <v>102.90777425090579</v>
      </c>
      <c r="H8226" s="195">
        <f t="shared" ca="1" si="643"/>
        <v>73.40658354049441</v>
      </c>
      <c r="O8226" s="154"/>
      <c r="P8226" s="154"/>
    </row>
    <row r="8227" spans="3:16" hidden="1" outlineLevel="2">
      <c r="C8227" s="179">
        <v>8203</v>
      </c>
      <c r="D8227" s="195">
        <f t="shared" ca="1" si="644"/>
        <v>-1.3940449113253726E-2</v>
      </c>
      <c r="E8227" s="195">
        <f t="shared" ca="1" si="640"/>
        <v>245.37974629790841</v>
      </c>
      <c r="F8227" s="195">
        <f t="shared" ca="1" si="641"/>
        <v>248.40463794601445</v>
      </c>
      <c r="G8227" s="195">
        <f t="shared" ca="1" si="642"/>
        <v>0</v>
      </c>
      <c r="H8227" s="195">
        <f t="shared" ca="1" si="643"/>
        <v>0</v>
      </c>
      <c r="O8227" s="154"/>
      <c r="P8227" s="154"/>
    </row>
    <row r="8228" spans="3:16" hidden="1" outlineLevel="2">
      <c r="C8228" s="179">
        <v>8204</v>
      </c>
      <c r="D8228" s="195">
        <f t="shared" ca="1" si="644"/>
        <v>2.3444604083695038</v>
      </c>
      <c r="E8228" s="195">
        <f t="shared" ca="1" si="640"/>
        <v>411.98406204294196</v>
      </c>
      <c r="F8228" s="195">
        <f t="shared" ca="1" si="641"/>
        <v>361.87139334159349</v>
      </c>
      <c r="G8228" s="195">
        <f t="shared" ca="1" si="642"/>
        <v>161.98406204294196</v>
      </c>
      <c r="H8228" s="195">
        <f t="shared" ca="1" si="643"/>
        <v>111.87139334159349</v>
      </c>
      <c r="O8228" s="154"/>
      <c r="P8228" s="154"/>
    </row>
    <row r="8229" spans="3:16" hidden="1" outlineLevel="2">
      <c r="C8229" s="179">
        <v>8205</v>
      </c>
      <c r="D8229" s="195">
        <f t="shared" ca="1" si="644"/>
        <v>-0.39660730936414246</v>
      </c>
      <c r="E8229" s="195">
        <f t="shared" ca="1" si="640"/>
        <v>225.59223115895253</v>
      </c>
      <c r="F8229" s="195">
        <f t="shared" ca="1" si="641"/>
        <v>233.69412978246825</v>
      </c>
      <c r="G8229" s="195">
        <f t="shared" ca="1" si="642"/>
        <v>0</v>
      </c>
      <c r="H8229" s="195">
        <f t="shared" ca="1" si="643"/>
        <v>0</v>
      </c>
      <c r="O8229" s="154"/>
      <c r="P8229" s="154"/>
    </row>
    <row r="8230" spans="3:16" hidden="1" outlineLevel="2">
      <c r="C8230" s="179">
        <v>8206</v>
      </c>
      <c r="D8230" s="195">
        <f t="shared" ca="1" si="644"/>
        <v>-0.53553458425680966</v>
      </c>
      <c r="E8230" s="195">
        <f t="shared" ca="1" si="640"/>
        <v>218.81017667701994</v>
      </c>
      <c r="F8230" s="195">
        <f t="shared" ca="1" si="641"/>
        <v>228.57180311305143</v>
      </c>
      <c r="G8230" s="195">
        <f t="shared" ca="1" si="642"/>
        <v>0</v>
      </c>
      <c r="H8230" s="195">
        <f t="shared" ca="1" si="643"/>
        <v>0</v>
      </c>
      <c r="O8230" s="154"/>
      <c r="P8230" s="154"/>
    </row>
    <row r="8231" spans="3:16" hidden="1" outlineLevel="2">
      <c r="C8231" s="179">
        <v>8207</v>
      </c>
      <c r="D8231" s="195">
        <f t="shared" ca="1" si="644"/>
        <v>-1.0164859033098288</v>
      </c>
      <c r="E8231" s="195">
        <f t="shared" ca="1" si="640"/>
        <v>196.86771986992184</v>
      </c>
      <c r="F8231" s="195">
        <f t="shared" ca="1" si="641"/>
        <v>211.690525427517</v>
      </c>
      <c r="G8231" s="195">
        <f t="shared" ca="1" si="642"/>
        <v>0</v>
      </c>
      <c r="H8231" s="195">
        <f t="shared" ca="1" si="643"/>
        <v>0</v>
      </c>
      <c r="O8231" s="154"/>
      <c r="P8231" s="154"/>
    </row>
    <row r="8232" spans="3:16" hidden="1" outlineLevel="2">
      <c r="C8232" s="179">
        <v>8208</v>
      </c>
      <c r="D8232" s="195">
        <f t="shared" ca="1" si="644"/>
        <v>-2.0726171708191474</v>
      </c>
      <c r="E8232" s="195">
        <f t="shared" ca="1" si="640"/>
        <v>156.09790734779449</v>
      </c>
      <c r="F8232" s="195">
        <f t="shared" ca="1" si="641"/>
        <v>178.86716069602886</v>
      </c>
      <c r="G8232" s="195">
        <f t="shared" ca="1" si="642"/>
        <v>0</v>
      </c>
      <c r="H8232" s="195">
        <f t="shared" ca="1" si="643"/>
        <v>0</v>
      </c>
      <c r="O8232" s="154"/>
      <c r="P8232" s="154"/>
    </row>
    <row r="8233" spans="3:16" hidden="1" outlineLevel="2">
      <c r="C8233" s="179">
        <v>8209</v>
      </c>
      <c r="D8233" s="195">
        <f t="shared" ca="1" si="644"/>
        <v>0.26710869399538489</v>
      </c>
      <c r="E8233" s="195">
        <f t="shared" ca="1" si="640"/>
        <v>261.00978616453739</v>
      </c>
      <c r="F8233" s="195">
        <f t="shared" ca="1" si="641"/>
        <v>259.79532160992886</v>
      </c>
      <c r="G8233" s="195">
        <f t="shared" ca="1" si="642"/>
        <v>11.009786164537388</v>
      </c>
      <c r="H8233" s="195">
        <f t="shared" ca="1" si="643"/>
        <v>9.7953216099288625</v>
      </c>
      <c r="O8233" s="154"/>
      <c r="P8233" s="154"/>
    </row>
    <row r="8234" spans="3:16" hidden="1" outlineLevel="2">
      <c r="C8234" s="179">
        <v>8210</v>
      </c>
      <c r="D8234" s="195">
        <f t="shared" ca="1" si="644"/>
        <v>0.44576483641591153</v>
      </c>
      <c r="E8234" s="195">
        <f t="shared" ca="1" si="640"/>
        <v>271.45909332993125</v>
      </c>
      <c r="F8234" s="195">
        <f t="shared" ca="1" si="641"/>
        <v>267.30616030969298</v>
      </c>
      <c r="G8234" s="195">
        <f t="shared" ca="1" si="642"/>
        <v>21.45909332993125</v>
      </c>
      <c r="H8234" s="195">
        <f t="shared" ca="1" si="643"/>
        <v>17.306160309692984</v>
      </c>
      <c r="O8234" s="154"/>
      <c r="P8234" s="154"/>
    </row>
    <row r="8235" spans="3:16" hidden="1" outlineLevel="2">
      <c r="C8235" s="179">
        <v>8211</v>
      </c>
      <c r="D8235" s="195">
        <f t="shared" ca="1" si="644"/>
        <v>-0.54261463860529169</v>
      </c>
      <c r="E8235" s="195">
        <f t="shared" ca="1" si="640"/>
        <v>218.47006039198715</v>
      </c>
      <c r="F8235" s="195">
        <f t="shared" ca="1" si="641"/>
        <v>228.31378532579976</v>
      </c>
      <c r="G8235" s="195">
        <f t="shared" ca="1" si="642"/>
        <v>0</v>
      </c>
      <c r="H8235" s="195">
        <f t="shared" ca="1" si="643"/>
        <v>0</v>
      </c>
      <c r="O8235" s="154"/>
      <c r="P8235" s="154"/>
    </row>
    <row r="8236" spans="3:16" hidden="1" outlineLevel="2">
      <c r="C8236" s="179">
        <v>8212</v>
      </c>
      <c r="D8236" s="195">
        <f t="shared" ca="1" si="644"/>
        <v>0.84419589797249162</v>
      </c>
      <c r="E8236" s="195">
        <f t="shared" ca="1" si="640"/>
        <v>296.29423981343558</v>
      </c>
      <c r="F8236" s="195">
        <f t="shared" ca="1" si="641"/>
        <v>284.84791091619871</v>
      </c>
      <c r="G8236" s="195">
        <f t="shared" ca="1" si="642"/>
        <v>46.294239813435581</v>
      </c>
      <c r="H8236" s="195">
        <f t="shared" ca="1" si="643"/>
        <v>34.847910916198714</v>
      </c>
      <c r="O8236" s="154"/>
      <c r="P8236" s="154"/>
    </row>
    <row r="8237" spans="3:16" hidden="1" outlineLevel="2">
      <c r="C8237" s="179">
        <v>8213</v>
      </c>
      <c r="D8237" s="195">
        <f t="shared" ca="1" si="644"/>
        <v>-0.70238911671095627</v>
      </c>
      <c r="E8237" s="195">
        <f t="shared" ca="1" si="640"/>
        <v>210.93373294261622</v>
      </c>
      <c r="F8237" s="195">
        <f t="shared" ca="1" si="641"/>
        <v>222.56796298259664</v>
      </c>
      <c r="G8237" s="195">
        <f t="shared" ca="1" si="642"/>
        <v>0</v>
      </c>
      <c r="H8237" s="195">
        <f t="shared" ca="1" si="643"/>
        <v>0</v>
      </c>
      <c r="O8237" s="154"/>
      <c r="P8237" s="154"/>
    </row>
    <row r="8238" spans="3:16" hidden="1" outlineLevel="2">
      <c r="C8238" s="179">
        <v>8214</v>
      </c>
      <c r="D8238" s="195">
        <f t="shared" ca="1" si="644"/>
        <v>-5.4731347721004298E-3</v>
      </c>
      <c r="E8238" s="195">
        <f t="shared" ca="1" si="640"/>
        <v>245.83667612495998</v>
      </c>
      <c r="F8238" s="195">
        <f t="shared" ca="1" si="641"/>
        <v>248.74040213117308</v>
      </c>
      <c r="G8238" s="195">
        <f t="shared" ca="1" si="642"/>
        <v>0</v>
      </c>
      <c r="H8238" s="195">
        <f t="shared" ca="1" si="643"/>
        <v>0</v>
      </c>
      <c r="O8238" s="154"/>
      <c r="P8238" s="154"/>
    </row>
    <row r="8239" spans="3:16" hidden="1" outlineLevel="2">
      <c r="C8239" s="179">
        <v>8215</v>
      </c>
      <c r="D8239" s="195">
        <f t="shared" ca="1" si="644"/>
        <v>-2.8465892594944582</v>
      </c>
      <c r="E8239" s="195">
        <f t="shared" ca="1" si="640"/>
        <v>131.68722602090477</v>
      </c>
      <c r="F8239" s="195">
        <f t="shared" ca="1" si="641"/>
        <v>158.09143318792275</v>
      </c>
      <c r="G8239" s="195">
        <f t="shared" ca="1" si="642"/>
        <v>0</v>
      </c>
      <c r="H8239" s="195">
        <f t="shared" ca="1" si="643"/>
        <v>0</v>
      </c>
      <c r="O8239" s="154"/>
      <c r="P8239" s="154"/>
    </row>
    <row r="8240" spans="3:16" hidden="1" outlineLevel="2">
      <c r="C8240" s="179">
        <v>8216</v>
      </c>
      <c r="D8240" s="195">
        <f t="shared" ca="1" si="644"/>
        <v>-1.4107820455208682</v>
      </c>
      <c r="E8240" s="195">
        <f t="shared" ca="1" si="640"/>
        <v>180.53036341534082</v>
      </c>
      <c r="F8240" s="195">
        <f t="shared" ca="1" si="641"/>
        <v>198.78509832249867</v>
      </c>
      <c r="G8240" s="195">
        <f t="shared" ca="1" si="642"/>
        <v>0</v>
      </c>
      <c r="H8240" s="195">
        <f t="shared" ca="1" si="643"/>
        <v>0</v>
      </c>
      <c r="O8240" s="154"/>
      <c r="P8240" s="154"/>
    </row>
    <row r="8241" spans="3:16" hidden="1" outlineLevel="2">
      <c r="C8241" s="179">
        <v>8217</v>
      </c>
      <c r="D8241" s="195">
        <f t="shared" ca="1" si="644"/>
        <v>0.86265770299450262</v>
      </c>
      <c r="E8241" s="195">
        <f t="shared" ca="1" si="640"/>
        <v>297.49855332781328</v>
      </c>
      <c r="F8241" s="195">
        <f t="shared" ca="1" si="641"/>
        <v>285.68807193547298</v>
      </c>
      <c r="G8241" s="195">
        <f t="shared" ca="1" si="642"/>
        <v>47.498553327813283</v>
      </c>
      <c r="H8241" s="195">
        <f t="shared" ca="1" si="643"/>
        <v>35.688071935472976</v>
      </c>
      <c r="O8241" s="154"/>
      <c r="P8241" s="154"/>
    </row>
    <row r="8242" spans="3:16" hidden="1" outlineLevel="2">
      <c r="C8242" s="179">
        <v>8218</v>
      </c>
      <c r="D8242" s="195">
        <f t="shared" ca="1" si="644"/>
        <v>-0.24239885762739302</v>
      </c>
      <c r="E8242" s="195">
        <f t="shared" ca="1" si="640"/>
        <v>233.36671463539813</v>
      </c>
      <c r="F8242" s="195">
        <f t="shared" ca="1" si="641"/>
        <v>239.5144180917585</v>
      </c>
      <c r="G8242" s="195">
        <f t="shared" ca="1" si="642"/>
        <v>0</v>
      </c>
      <c r="H8242" s="195">
        <f t="shared" ca="1" si="643"/>
        <v>0</v>
      </c>
      <c r="O8242" s="154"/>
      <c r="P8242" s="154"/>
    </row>
    <row r="8243" spans="3:16" hidden="1" outlineLevel="2">
      <c r="C8243" s="179">
        <v>8219</v>
      </c>
      <c r="D8243" s="195">
        <f t="shared" ca="1" si="644"/>
        <v>-0.70200726479901721</v>
      </c>
      <c r="E8243" s="195">
        <f t="shared" ca="1" si="640"/>
        <v>210.9514307838719</v>
      </c>
      <c r="F8243" s="195">
        <f t="shared" ca="1" si="641"/>
        <v>222.58152132151366</v>
      </c>
      <c r="G8243" s="195">
        <f t="shared" ca="1" si="642"/>
        <v>0</v>
      </c>
      <c r="H8243" s="195">
        <f t="shared" ca="1" si="643"/>
        <v>0</v>
      </c>
      <c r="O8243" s="154"/>
      <c r="P8243" s="154"/>
    </row>
    <row r="8244" spans="3:16" hidden="1" outlineLevel="2">
      <c r="C8244" s="179">
        <v>8220</v>
      </c>
      <c r="D8244" s="195">
        <f t="shared" ca="1" si="644"/>
        <v>-0.55529285232668391</v>
      </c>
      <c r="E8244" s="195">
        <f t="shared" ca="1" si="640"/>
        <v>217.86233648586989</v>
      </c>
      <c r="F8244" s="195">
        <f t="shared" ca="1" si="641"/>
        <v>227.85248184775548</v>
      </c>
      <c r="G8244" s="195">
        <f t="shared" ca="1" si="642"/>
        <v>0</v>
      </c>
      <c r="H8244" s="195">
        <f t="shared" ca="1" si="643"/>
        <v>0</v>
      </c>
      <c r="O8244" s="154"/>
      <c r="P8244" s="154"/>
    </row>
    <row r="8245" spans="3:16" hidden="1" outlineLevel="2">
      <c r="C8245" s="179">
        <v>8221</v>
      </c>
      <c r="D8245" s="195">
        <f t="shared" ca="1" si="644"/>
        <v>-0.30787991210290166</v>
      </c>
      <c r="E8245" s="195">
        <f t="shared" ca="1" si="640"/>
        <v>230.03325464404287</v>
      </c>
      <c r="F8245" s="195">
        <f t="shared" ca="1" si="641"/>
        <v>237.02546557376448</v>
      </c>
      <c r="G8245" s="195">
        <f t="shared" ca="1" si="642"/>
        <v>0</v>
      </c>
      <c r="H8245" s="195">
        <f t="shared" ca="1" si="643"/>
        <v>0</v>
      </c>
      <c r="O8245" s="154"/>
      <c r="P8245" s="154"/>
    </row>
    <row r="8246" spans="3:16" hidden="1" outlineLevel="2">
      <c r="C8246" s="179">
        <v>8222</v>
      </c>
      <c r="D8246" s="195">
        <f t="shared" ca="1" si="644"/>
        <v>0.65866833021190974</v>
      </c>
      <c r="E8246" s="195">
        <f t="shared" ca="1" si="640"/>
        <v>284.45916099383874</v>
      </c>
      <c r="F8246" s="195">
        <f t="shared" ca="1" si="641"/>
        <v>276.54087430087583</v>
      </c>
      <c r="G8246" s="195">
        <f t="shared" ca="1" si="642"/>
        <v>34.459160993838736</v>
      </c>
      <c r="H8246" s="195">
        <f t="shared" ca="1" si="643"/>
        <v>26.540874300875828</v>
      </c>
      <c r="O8246" s="154"/>
      <c r="P8246" s="154"/>
    </row>
    <row r="8247" spans="3:16" hidden="1" outlineLevel="2">
      <c r="C8247" s="179">
        <v>8223</v>
      </c>
      <c r="D8247" s="195">
        <f t="shared" ca="1" si="644"/>
        <v>-0.56420245449165862</v>
      </c>
      <c r="E8247" s="195">
        <f t="shared" ca="1" si="640"/>
        <v>217.43627083381537</v>
      </c>
      <c r="F8247" s="195">
        <f t="shared" ca="1" si="641"/>
        <v>227.52885904674548</v>
      </c>
      <c r="G8247" s="195">
        <f t="shared" ca="1" si="642"/>
        <v>0</v>
      </c>
      <c r="H8247" s="195">
        <f t="shared" ca="1" si="643"/>
        <v>0</v>
      </c>
      <c r="O8247" s="154"/>
      <c r="P8247" s="154"/>
    </row>
    <row r="8248" spans="3:16" hidden="1" outlineLevel="2">
      <c r="C8248" s="179">
        <v>8224</v>
      </c>
      <c r="D8248" s="195">
        <f t="shared" ca="1" si="644"/>
        <v>-0.47245797879744494</v>
      </c>
      <c r="E8248" s="195">
        <f t="shared" ca="1" si="640"/>
        <v>221.86376017954078</v>
      </c>
      <c r="F8248" s="195">
        <f t="shared" ca="1" si="641"/>
        <v>230.88340729544404</v>
      </c>
      <c r="G8248" s="195">
        <f t="shared" ca="1" si="642"/>
        <v>0</v>
      </c>
      <c r="H8248" s="195">
        <f t="shared" ca="1" si="643"/>
        <v>0</v>
      </c>
      <c r="O8248" s="154"/>
      <c r="P8248" s="154"/>
    </row>
    <row r="8249" spans="3:16" hidden="1" outlineLevel="2">
      <c r="C8249" s="179">
        <v>8225</v>
      </c>
      <c r="D8249" s="195">
        <f t="shared" ca="1" si="644"/>
        <v>0.75209361384912143</v>
      </c>
      <c r="E8249" s="195">
        <f t="shared" ca="1" si="640"/>
        <v>290.35859605298606</v>
      </c>
      <c r="F8249" s="195">
        <f t="shared" ca="1" si="641"/>
        <v>280.69327977925838</v>
      </c>
      <c r="G8249" s="195">
        <f t="shared" ca="1" si="642"/>
        <v>40.358596052986059</v>
      </c>
      <c r="H8249" s="195">
        <f t="shared" ca="1" si="643"/>
        <v>30.693279779258376</v>
      </c>
      <c r="O8249" s="154"/>
      <c r="P8249" s="154"/>
    </row>
    <row r="8250" spans="3:16" hidden="1" outlineLevel="2">
      <c r="C8250" s="179">
        <v>8226</v>
      </c>
      <c r="D8250" s="195">
        <f t="shared" ca="1" si="644"/>
        <v>-0.93132021628941442</v>
      </c>
      <c r="E8250" s="195">
        <f t="shared" ca="1" si="640"/>
        <v>200.5862378101904</v>
      </c>
      <c r="F8250" s="195">
        <f t="shared" ca="1" si="641"/>
        <v>214.58623681564569</v>
      </c>
      <c r="G8250" s="195">
        <f t="shared" ca="1" si="642"/>
        <v>0</v>
      </c>
      <c r="H8250" s="195">
        <f t="shared" ca="1" si="643"/>
        <v>0</v>
      </c>
      <c r="O8250" s="154"/>
      <c r="P8250" s="154"/>
    </row>
    <row r="8251" spans="3:16" hidden="1" outlineLevel="2">
      <c r="C8251" s="179">
        <v>8227</v>
      </c>
      <c r="D8251" s="195">
        <f t="shared" ca="1" si="644"/>
        <v>0.13251043305894358</v>
      </c>
      <c r="E8251" s="195">
        <f t="shared" ca="1" si="640"/>
        <v>253.40387299708354</v>
      </c>
      <c r="F8251" s="195">
        <f t="shared" ca="1" si="641"/>
        <v>254.27642647796532</v>
      </c>
      <c r="G8251" s="195">
        <f t="shared" ca="1" si="642"/>
        <v>3.4038729970835391</v>
      </c>
      <c r="H8251" s="195">
        <f t="shared" ca="1" si="643"/>
        <v>4.2764264779653161</v>
      </c>
      <c r="O8251" s="154"/>
      <c r="P8251" s="154"/>
    </row>
    <row r="8252" spans="3:16" hidden="1" outlineLevel="2">
      <c r="C8252" s="179">
        <v>8228</v>
      </c>
      <c r="D8252" s="195">
        <f t="shared" ca="1" si="644"/>
        <v>-1.184469962818945</v>
      </c>
      <c r="E8252" s="195">
        <f t="shared" ca="1" si="640"/>
        <v>189.73403906164171</v>
      </c>
      <c r="F8252" s="195">
        <f t="shared" ca="1" si="641"/>
        <v>206.09296235198687</v>
      </c>
      <c r="G8252" s="195">
        <f t="shared" ca="1" si="642"/>
        <v>0</v>
      </c>
      <c r="H8252" s="195">
        <f t="shared" ca="1" si="643"/>
        <v>0</v>
      </c>
      <c r="O8252" s="154"/>
      <c r="P8252" s="154"/>
    </row>
    <row r="8253" spans="3:16" hidden="1" outlineLevel="2">
      <c r="C8253" s="179">
        <v>8229</v>
      </c>
      <c r="D8253" s="195">
        <f t="shared" ca="1" si="644"/>
        <v>0.60386420432655163</v>
      </c>
      <c r="E8253" s="195">
        <f t="shared" ca="1" si="640"/>
        <v>281.05443527203369</v>
      </c>
      <c r="F8253" s="195">
        <f t="shared" ca="1" si="641"/>
        <v>274.13368003755346</v>
      </c>
      <c r="G8253" s="195">
        <f t="shared" ca="1" si="642"/>
        <v>31.054435272033686</v>
      </c>
      <c r="H8253" s="195">
        <f t="shared" ca="1" si="643"/>
        <v>24.133680037553461</v>
      </c>
      <c r="O8253" s="154"/>
      <c r="P8253" s="154"/>
    </row>
    <row r="8254" spans="3:16" hidden="1" outlineLevel="2">
      <c r="C8254" s="179">
        <v>8230</v>
      </c>
      <c r="D8254" s="195">
        <f t="shared" ca="1" si="644"/>
        <v>-2.8491582193604139</v>
      </c>
      <c r="E8254" s="195">
        <f t="shared" ca="1" si="640"/>
        <v>131.61291735288967</v>
      </c>
      <c r="F8254" s="195">
        <f t="shared" ca="1" si="641"/>
        <v>158.02665745951543</v>
      </c>
      <c r="G8254" s="195">
        <f t="shared" ca="1" si="642"/>
        <v>0</v>
      </c>
      <c r="H8254" s="195">
        <f t="shared" ca="1" si="643"/>
        <v>0</v>
      </c>
      <c r="O8254" s="154"/>
      <c r="P8254" s="154"/>
    </row>
    <row r="8255" spans="3:16" hidden="1" outlineLevel="2">
      <c r="C8255" s="179">
        <v>8231</v>
      </c>
      <c r="D8255" s="195">
        <f t="shared" ca="1" si="644"/>
        <v>0.53705736004455262</v>
      </c>
      <c r="E8255" s="195">
        <f t="shared" ca="1" si="640"/>
        <v>276.95910463631623</v>
      </c>
      <c r="F8255" s="195">
        <f t="shared" ca="1" si="641"/>
        <v>271.22760520512156</v>
      </c>
      <c r="G8255" s="195">
        <f t="shared" ca="1" si="642"/>
        <v>26.959104636316226</v>
      </c>
      <c r="H8255" s="195">
        <f t="shared" ca="1" si="643"/>
        <v>21.227605205121563</v>
      </c>
      <c r="O8255" s="154"/>
      <c r="P8255" s="154"/>
    </row>
    <row r="8256" spans="3:16" hidden="1" outlineLevel="2">
      <c r="C8256" s="179">
        <v>8232</v>
      </c>
      <c r="D8256" s="195">
        <f t="shared" ca="1" si="644"/>
        <v>0.9650120459665541</v>
      </c>
      <c r="E8256" s="195">
        <f t="shared" ca="1" si="640"/>
        <v>304.26475201229152</v>
      </c>
      <c r="F8256" s="195">
        <f t="shared" ca="1" si="641"/>
        <v>290.39117502018053</v>
      </c>
      <c r="G8256" s="195">
        <f t="shared" ca="1" si="642"/>
        <v>54.264752012291524</v>
      </c>
      <c r="H8256" s="195">
        <f t="shared" ca="1" si="643"/>
        <v>40.391175020180526</v>
      </c>
      <c r="O8256" s="154"/>
      <c r="P8256" s="154"/>
    </row>
    <row r="8257" spans="3:16" hidden="1" outlineLevel="2">
      <c r="C8257" s="179">
        <v>8233</v>
      </c>
      <c r="D8257" s="195">
        <f t="shared" ca="1" si="644"/>
        <v>-0.49147815047054078</v>
      </c>
      <c r="E8257" s="195">
        <f t="shared" ca="1" si="640"/>
        <v>220.9385194941971</v>
      </c>
      <c r="F8257" s="195">
        <f t="shared" ca="1" si="641"/>
        <v>230.18391315233205</v>
      </c>
      <c r="G8257" s="195">
        <f t="shared" ca="1" si="642"/>
        <v>0</v>
      </c>
      <c r="H8257" s="195">
        <f t="shared" ca="1" si="643"/>
        <v>0</v>
      </c>
      <c r="O8257" s="154"/>
      <c r="P8257" s="154"/>
    </row>
    <row r="8258" spans="3:16" hidden="1" outlineLevel="2">
      <c r="C8258" s="179">
        <v>8234</v>
      </c>
      <c r="D8258" s="195">
        <f t="shared" ca="1" si="644"/>
        <v>5.0970785034150652E-2</v>
      </c>
      <c r="E8258" s="195">
        <f t="shared" ca="1" si="640"/>
        <v>248.90443110491353</v>
      </c>
      <c r="F8258" s="195">
        <f t="shared" ca="1" si="641"/>
        <v>250.99026410042956</v>
      </c>
      <c r="G8258" s="195">
        <f t="shared" ca="1" si="642"/>
        <v>0</v>
      </c>
      <c r="H8258" s="195">
        <f t="shared" ca="1" si="643"/>
        <v>0.99026410042955604</v>
      </c>
      <c r="O8258" s="154"/>
      <c r="P8258" s="154"/>
    </row>
    <row r="8259" spans="3:16" hidden="1" outlineLevel="2">
      <c r="C8259" s="179">
        <v>8235</v>
      </c>
      <c r="D8259" s="195">
        <f t="shared" ca="1" si="644"/>
        <v>0.21026280124032085</v>
      </c>
      <c r="E8259" s="195">
        <f t="shared" ca="1" si="640"/>
        <v>257.77006510436473</v>
      </c>
      <c r="F8259" s="195">
        <f t="shared" ca="1" si="641"/>
        <v>257.45002191751297</v>
      </c>
      <c r="G8259" s="195">
        <f t="shared" ca="1" si="642"/>
        <v>7.7700651043647326</v>
      </c>
      <c r="H8259" s="195">
        <f t="shared" ca="1" si="643"/>
        <v>7.45002191751297</v>
      </c>
      <c r="O8259" s="154"/>
      <c r="P8259" s="154"/>
    </row>
    <row r="8260" spans="3:16" hidden="1" outlineLevel="2">
      <c r="C8260" s="179">
        <v>8236</v>
      </c>
      <c r="D8260" s="195">
        <f t="shared" ca="1" si="644"/>
        <v>-0.16498955454188546</v>
      </c>
      <c r="E8260" s="195">
        <f t="shared" ca="1" si="640"/>
        <v>237.36977023011269</v>
      </c>
      <c r="F8260" s="195">
        <f t="shared" ca="1" si="641"/>
        <v>242.49049910482017</v>
      </c>
      <c r="G8260" s="195">
        <f t="shared" ca="1" si="642"/>
        <v>0</v>
      </c>
      <c r="H8260" s="195">
        <f t="shared" ca="1" si="643"/>
        <v>0</v>
      </c>
      <c r="O8260" s="154"/>
      <c r="P8260" s="154"/>
    </row>
    <row r="8261" spans="3:16" hidden="1" outlineLevel="2">
      <c r="C8261" s="179">
        <v>8237</v>
      </c>
      <c r="D8261" s="195">
        <f t="shared" ca="1" si="644"/>
        <v>-1.376833901045176</v>
      </c>
      <c r="E8261" s="195">
        <f t="shared" ca="1" si="640"/>
        <v>181.88196303823293</v>
      </c>
      <c r="F8261" s="195">
        <f t="shared" ca="1" si="641"/>
        <v>199.86457193690148</v>
      </c>
      <c r="G8261" s="195">
        <f t="shared" ca="1" si="642"/>
        <v>0</v>
      </c>
      <c r="H8261" s="195">
        <f t="shared" ca="1" si="643"/>
        <v>0</v>
      </c>
      <c r="O8261" s="154"/>
      <c r="P8261" s="154"/>
    </row>
    <row r="8262" spans="3:16" hidden="1" outlineLevel="2">
      <c r="C8262" s="179">
        <v>8238</v>
      </c>
      <c r="D8262" s="195">
        <f t="shared" ca="1" si="644"/>
        <v>-1.5212227476962565</v>
      </c>
      <c r="E8262" s="195">
        <f t="shared" ca="1" si="640"/>
        <v>176.20241634316588</v>
      </c>
      <c r="F8262" s="195">
        <f t="shared" ca="1" si="641"/>
        <v>195.31350802169356</v>
      </c>
      <c r="G8262" s="195">
        <f t="shared" ca="1" si="642"/>
        <v>0</v>
      </c>
      <c r="H8262" s="195">
        <f t="shared" ca="1" si="643"/>
        <v>0</v>
      </c>
      <c r="O8262" s="154"/>
      <c r="P8262" s="154"/>
    </row>
    <row r="8263" spans="3:16" hidden="1" outlineLevel="2">
      <c r="C8263" s="179">
        <v>8239</v>
      </c>
      <c r="D8263" s="195">
        <f t="shared" ca="1" si="644"/>
        <v>1.6394906223694181</v>
      </c>
      <c r="E8263" s="195">
        <f t="shared" ca="1" si="640"/>
        <v>352.86718587234191</v>
      </c>
      <c r="F8263" s="195">
        <f t="shared" ca="1" si="641"/>
        <v>323.37957688878009</v>
      </c>
      <c r="G8263" s="195">
        <f t="shared" ca="1" si="642"/>
        <v>102.86718587234191</v>
      </c>
      <c r="H8263" s="195">
        <f t="shared" ca="1" si="643"/>
        <v>73.379576888780093</v>
      </c>
      <c r="O8263" s="154"/>
      <c r="P8263" s="154"/>
    </row>
    <row r="8264" spans="3:16" hidden="1" outlineLevel="2">
      <c r="C8264" s="179">
        <v>8240</v>
      </c>
      <c r="D8264" s="195">
        <f t="shared" ca="1" si="644"/>
        <v>-0.54049589035932988</v>
      </c>
      <c r="E8264" s="195">
        <f t="shared" ca="1" si="640"/>
        <v>218.57178673783042</v>
      </c>
      <c r="F8264" s="195">
        <f t="shared" ca="1" si="641"/>
        <v>228.39096812506827</v>
      </c>
      <c r="G8264" s="195">
        <f t="shared" ca="1" si="642"/>
        <v>0</v>
      </c>
      <c r="H8264" s="195">
        <f t="shared" ca="1" si="643"/>
        <v>0</v>
      </c>
      <c r="O8264" s="154"/>
      <c r="P8264" s="154"/>
    </row>
    <row r="8265" spans="3:16" hidden="1" outlineLevel="2">
      <c r="C8265" s="179">
        <v>8241</v>
      </c>
      <c r="D8265" s="195">
        <f t="shared" ca="1" si="644"/>
        <v>0.88467460295577371</v>
      </c>
      <c r="E8265" s="195">
        <f t="shared" ca="1" si="640"/>
        <v>298.94117668757013</v>
      </c>
      <c r="F8265" s="195">
        <f t="shared" ca="1" si="641"/>
        <v>286.69325884578177</v>
      </c>
      <c r="G8265" s="195">
        <f t="shared" ca="1" si="642"/>
        <v>48.941176687570135</v>
      </c>
      <c r="H8265" s="195">
        <f t="shared" ca="1" si="643"/>
        <v>36.69325884578177</v>
      </c>
      <c r="O8265" s="154"/>
      <c r="P8265" s="154"/>
    </row>
    <row r="8266" spans="3:16" hidden="1" outlineLevel="2">
      <c r="C8266" s="179">
        <v>8242</v>
      </c>
      <c r="D8266" s="195">
        <f t="shared" ca="1" si="644"/>
        <v>-0.998599974037503</v>
      </c>
      <c r="E8266" s="195">
        <f t="shared" ca="1" si="640"/>
        <v>197.64289658354815</v>
      </c>
      <c r="F8266" s="195">
        <f t="shared" ca="1" si="641"/>
        <v>212.29540413985652</v>
      </c>
      <c r="G8266" s="195">
        <f t="shared" ca="1" si="642"/>
        <v>0</v>
      </c>
      <c r="H8266" s="195">
        <f t="shared" ca="1" si="643"/>
        <v>0</v>
      </c>
      <c r="O8266" s="154"/>
      <c r="P8266" s="154"/>
    </row>
    <row r="8267" spans="3:16" hidden="1" outlineLevel="2">
      <c r="C8267" s="179">
        <v>8243</v>
      </c>
      <c r="D8267" s="195">
        <f t="shared" ca="1" si="644"/>
        <v>0.45611649377253027</v>
      </c>
      <c r="E8267" s="195">
        <f t="shared" ca="1" si="640"/>
        <v>272.07720839587535</v>
      </c>
      <c r="F8267" s="195">
        <f t="shared" ca="1" si="641"/>
        <v>267.74794751503123</v>
      </c>
      <c r="G8267" s="195">
        <f t="shared" ca="1" si="642"/>
        <v>22.077208395875346</v>
      </c>
      <c r="H8267" s="195">
        <f t="shared" ca="1" si="643"/>
        <v>17.747947515031228</v>
      </c>
      <c r="O8267" s="154"/>
      <c r="P8267" s="154"/>
    </row>
    <row r="8268" spans="3:16" hidden="1" outlineLevel="2">
      <c r="C8268" s="179">
        <v>8244</v>
      </c>
      <c r="D8268" s="195">
        <f t="shared" ca="1" si="644"/>
        <v>9.0708947498957818E-2</v>
      </c>
      <c r="E8268" s="195">
        <f t="shared" ca="1" si="640"/>
        <v>251.08715494135487</v>
      </c>
      <c r="F8268" s="195">
        <f t="shared" ca="1" si="641"/>
        <v>252.58642838699086</v>
      </c>
      <c r="G8268" s="195">
        <f t="shared" ca="1" si="642"/>
        <v>1.0871549413548678</v>
      </c>
      <c r="H8268" s="195">
        <f t="shared" ca="1" si="643"/>
        <v>2.5864283869908604</v>
      </c>
      <c r="O8268" s="154"/>
      <c r="P8268" s="154"/>
    </row>
    <row r="8269" spans="3:16" hidden="1" outlineLevel="2">
      <c r="C8269" s="179">
        <v>8245</v>
      </c>
      <c r="D8269" s="195">
        <f t="shared" ca="1" si="644"/>
        <v>-0.62756857507933639</v>
      </c>
      <c r="E8269" s="195">
        <f t="shared" ca="1" si="640"/>
        <v>214.4299837724511</v>
      </c>
      <c r="F8269" s="195">
        <f t="shared" ca="1" si="641"/>
        <v>225.24043748187282</v>
      </c>
      <c r="G8269" s="195">
        <f t="shared" ca="1" si="642"/>
        <v>0</v>
      </c>
      <c r="H8269" s="195">
        <f t="shared" ca="1" si="643"/>
        <v>0</v>
      </c>
      <c r="O8269" s="154"/>
      <c r="P8269" s="154"/>
    </row>
    <row r="8270" spans="3:16" hidden="1" outlineLevel="2">
      <c r="C8270" s="179">
        <v>8246</v>
      </c>
      <c r="D8270" s="195">
        <f t="shared" ca="1" si="644"/>
        <v>-1.2246560710556247</v>
      </c>
      <c r="E8270" s="195">
        <f t="shared" ca="1" si="640"/>
        <v>188.06615301418728</v>
      </c>
      <c r="F8270" s="195">
        <f t="shared" ca="1" si="641"/>
        <v>204.77596953248371</v>
      </c>
      <c r="G8270" s="195">
        <f t="shared" ca="1" si="642"/>
        <v>0</v>
      </c>
      <c r="H8270" s="195">
        <f t="shared" ca="1" si="643"/>
        <v>0</v>
      </c>
      <c r="O8270" s="154"/>
      <c r="P8270" s="154"/>
    </row>
    <row r="8271" spans="3:16" hidden="1" outlineLevel="2">
      <c r="C8271" s="179">
        <v>8247</v>
      </c>
      <c r="D8271" s="195">
        <f t="shared" ca="1" si="644"/>
        <v>0.87646955149957229</v>
      </c>
      <c r="E8271" s="195">
        <f t="shared" ca="1" si="640"/>
        <v>298.40273744106992</v>
      </c>
      <c r="F8271" s="195">
        <f t="shared" ca="1" si="641"/>
        <v>286.31824247391</v>
      </c>
      <c r="G8271" s="195">
        <f t="shared" ca="1" si="642"/>
        <v>48.402737441069917</v>
      </c>
      <c r="H8271" s="195">
        <f t="shared" ca="1" si="643"/>
        <v>36.318242473910004</v>
      </c>
      <c r="O8271" s="154"/>
      <c r="P8271" s="154"/>
    </row>
    <row r="8272" spans="3:16" hidden="1" outlineLevel="2">
      <c r="C8272" s="179">
        <v>8248</v>
      </c>
      <c r="D8272" s="195">
        <f t="shared" ca="1" si="644"/>
        <v>0.27008746655352056</v>
      </c>
      <c r="E8272" s="195">
        <f t="shared" ca="1" si="640"/>
        <v>261.18066856291495</v>
      </c>
      <c r="F8272" s="195">
        <f t="shared" ca="1" si="641"/>
        <v>259.9188047030097</v>
      </c>
      <c r="G8272" s="195">
        <f t="shared" ca="1" si="642"/>
        <v>11.180668562914946</v>
      </c>
      <c r="H8272" s="195">
        <f t="shared" ca="1" si="643"/>
        <v>9.9188047030096982</v>
      </c>
      <c r="O8272" s="154"/>
      <c r="P8272" s="154"/>
    </row>
    <row r="8273" spans="3:16" hidden="1" outlineLevel="2">
      <c r="C8273" s="179">
        <v>8249</v>
      </c>
      <c r="D8273" s="195">
        <f t="shared" ca="1" si="644"/>
        <v>-1.1554425954478496</v>
      </c>
      <c r="E8273" s="195">
        <f t="shared" ca="1" si="640"/>
        <v>190.94798576770845</v>
      </c>
      <c r="F8273" s="195">
        <f t="shared" ca="1" si="641"/>
        <v>207.0495226964712</v>
      </c>
      <c r="G8273" s="195">
        <f t="shared" ca="1" si="642"/>
        <v>0</v>
      </c>
      <c r="H8273" s="195">
        <f t="shared" ca="1" si="643"/>
        <v>0</v>
      </c>
      <c r="O8273" s="154"/>
      <c r="P8273" s="154"/>
    </row>
    <row r="8274" spans="3:16" hidden="1" outlineLevel="2">
      <c r="C8274" s="179">
        <v>8250</v>
      </c>
      <c r="D8274" s="195">
        <f t="shared" ca="1" si="644"/>
        <v>0.1957147001683269</v>
      </c>
      <c r="E8274" s="195">
        <f t="shared" ca="1" si="640"/>
        <v>256.94743244952127</v>
      </c>
      <c r="F8274" s="195">
        <f t="shared" ca="1" si="641"/>
        <v>256.85321889014909</v>
      </c>
      <c r="G8274" s="195">
        <f t="shared" ca="1" si="642"/>
        <v>6.9474324495212727</v>
      </c>
      <c r="H8274" s="195">
        <f t="shared" ca="1" si="643"/>
        <v>6.853218890149094</v>
      </c>
      <c r="O8274" s="154"/>
      <c r="P8274" s="154"/>
    </row>
    <row r="8275" spans="3:16" hidden="1" outlineLevel="2">
      <c r="C8275" s="179">
        <v>8251</v>
      </c>
      <c r="D8275" s="195">
        <f t="shared" ca="1" si="644"/>
        <v>-0.66392435950592843</v>
      </c>
      <c r="E8275" s="195">
        <f t="shared" ca="1" si="640"/>
        <v>212.7239536406183</v>
      </c>
      <c r="F8275" s="195">
        <f t="shared" ca="1" si="641"/>
        <v>223.93788050757766</v>
      </c>
      <c r="G8275" s="195">
        <f t="shared" ca="1" si="642"/>
        <v>0</v>
      </c>
      <c r="H8275" s="195">
        <f t="shared" ca="1" si="643"/>
        <v>0</v>
      </c>
      <c r="O8275" s="154"/>
      <c r="P8275" s="154"/>
    </row>
    <row r="8276" spans="3:16" hidden="1" outlineLevel="2">
      <c r="C8276" s="179">
        <v>8252</v>
      </c>
      <c r="D8276" s="195">
        <f t="shared" ca="1" si="644"/>
        <v>-5.3071333845319058E-3</v>
      </c>
      <c r="E8276" s="195">
        <f t="shared" ca="1" si="640"/>
        <v>245.84564271641386</v>
      </c>
      <c r="F8276" s="195">
        <f t="shared" ca="1" si="641"/>
        <v>248.74698930976592</v>
      </c>
      <c r="G8276" s="195">
        <f t="shared" ca="1" si="642"/>
        <v>0</v>
      </c>
      <c r="H8276" s="195">
        <f t="shared" ca="1" si="643"/>
        <v>0</v>
      </c>
      <c r="O8276" s="154"/>
      <c r="P8276" s="154"/>
    </row>
    <row r="8277" spans="3:16" hidden="1" outlineLevel="2">
      <c r="C8277" s="179">
        <v>8253</v>
      </c>
      <c r="D8277" s="195">
        <f t="shared" ca="1" si="644"/>
        <v>-1.5827165791790474</v>
      </c>
      <c r="E8277" s="195">
        <f t="shared" ca="1" si="640"/>
        <v>173.83772819715182</v>
      </c>
      <c r="F8277" s="195">
        <f t="shared" ca="1" si="641"/>
        <v>193.40685789243531</v>
      </c>
      <c r="G8277" s="195">
        <f t="shared" ca="1" si="642"/>
        <v>0</v>
      </c>
      <c r="H8277" s="195">
        <f t="shared" ca="1" si="643"/>
        <v>0</v>
      </c>
      <c r="O8277" s="154"/>
      <c r="P8277" s="154"/>
    </row>
    <row r="8278" spans="3:16" hidden="1" outlineLevel="2">
      <c r="C8278" s="179">
        <v>8254</v>
      </c>
      <c r="D8278" s="195">
        <f t="shared" ca="1" si="644"/>
        <v>0.28669964129219216</v>
      </c>
      <c r="E8278" s="195">
        <f t="shared" ca="1" si="640"/>
        <v>262.13570822415898</v>
      </c>
      <c r="F8278" s="195">
        <f t="shared" ca="1" si="641"/>
        <v>260.60852882993942</v>
      </c>
      <c r="G8278" s="195">
        <f t="shared" ca="1" si="642"/>
        <v>12.135708224158975</v>
      </c>
      <c r="H8278" s="195">
        <f t="shared" ca="1" si="643"/>
        <v>10.608528829939416</v>
      </c>
      <c r="O8278" s="154"/>
      <c r="P8278" s="154"/>
    </row>
    <row r="8279" spans="3:16" hidden="1" outlineLevel="2">
      <c r="C8279" s="179">
        <v>8255</v>
      </c>
      <c r="D8279" s="195">
        <f t="shared" ca="1" si="644"/>
        <v>-1.8496930204171496</v>
      </c>
      <c r="E8279" s="195">
        <f t="shared" ca="1" si="640"/>
        <v>163.93390935056132</v>
      </c>
      <c r="F8279" s="195">
        <f t="shared" ca="1" si="641"/>
        <v>185.34258995271009</v>
      </c>
      <c r="G8279" s="195">
        <f t="shared" ca="1" si="642"/>
        <v>0</v>
      </c>
      <c r="H8279" s="195">
        <f t="shared" ca="1" si="643"/>
        <v>0</v>
      </c>
      <c r="O8279" s="154"/>
      <c r="P8279" s="154"/>
    </row>
    <row r="8280" spans="3:16" hidden="1" outlineLevel="2">
      <c r="C8280" s="179">
        <v>8256</v>
      </c>
      <c r="D8280" s="195">
        <f t="shared" ca="1" si="644"/>
        <v>0.17496008628396023</v>
      </c>
      <c r="E8280" s="195">
        <f t="shared" ca="1" si="640"/>
        <v>255.77839030110573</v>
      </c>
      <c r="F8280" s="195">
        <f t="shared" ca="1" si="641"/>
        <v>256.00420157599922</v>
      </c>
      <c r="G8280" s="195">
        <f t="shared" ca="1" si="642"/>
        <v>5.7783903011057305</v>
      </c>
      <c r="H8280" s="195">
        <f t="shared" ca="1" si="643"/>
        <v>6.0042015759992182</v>
      </c>
      <c r="O8280" s="154"/>
      <c r="P8280" s="154"/>
    </row>
    <row r="8281" spans="3:16" hidden="1" outlineLevel="2">
      <c r="C8281" s="179">
        <v>8257</v>
      </c>
      <c r="D8281" s="195">
        <f t="shared" ca="1" si="644"/>
        <v>-0.2389810806977738</v>
      </c>
      <c r="E8281" s="195">
        <f t="shared" ref="E8281:E8344" ca="1" si="645">$H$9 * EXP(($H$17 - $H$18 - ($H$11^2)/2)*$H$14 + $H$11*SQRT($H$14)*D8281)</f>
        <v>233.54202466757789</v>
      </c>
      <c r="F8281" s="195">
        <f t="shared" ref="F8281:F8344" ca="1" si="646">$H$9 * EXP(($H$17 - $H$18 - ($H$12^2)/2)*$H$14 + $H$12*SQRT($H$14)*D8281)</f>
        <v>239.645044027247</v>
      </c>
      <c r="G8281" s="195">
        <f t="shared" ref="G8281:G8344" ca="1" si="647">MAX(E8281-$H$16, 0)</f>
        <v>0</v>
      </c>
      <c r="H8281" s="195">
        <f t="shared" ref="H8281:H8344" ca="1" si="648">MAX(F8281-$H$16, 0)</f>
        <v>0</v>
      </c>
      <c r="O8281" s="154"/>
      <c r="P8281" s="154"/>
    </row>
    <row r="8282" spans="3:16" hidden="1" outlineLevel="2">
      <c r="C8282" s="179">
        <v>8258</v>
      </c>
      <c r="D8282" s="195">
        <f t="shared" ref="D8282:D8345" ca="1" si="649">_xlfn.NORM.S.INV(RAND())</f>
        <v>-1.5920545331915239</v>
      </c>
      <c r="E8282" s="195">
        <f t="shared" ca="1" si="645"/>
        <v>173.48143183054827</v>
      </c>
      <c r="F8282" s="195">
        <f t="shared" ca="1" si="646"/>
        <v>193.11896177892285</v>
      </c>
      <c r="G8282" s="195">
        <f t="shared" ca="1" si="647"/>
        <v>0</v>
      </c>
      <c r="H8282" s="195">
        <f t="shared" ca="1" si="648"/>
        <v>0</v>
      </c>
      <c r="O8282" s="154"/>
      <c r="P8282" s="154"/>
    </row>
    <row r="8283" spans="3:16" hidden="1" outlineLevel="2">
      <c r="C8283" s="179">
        <v>8259</v>
      </c>
      <c r="D8283" s="195">
        <f t="shared" ca="1" si="649"/>
        <v>0.10878184891445469</v>
      </c>
      <c r="E8283" s="195">
        <f t="shared" ca="1" si="645"/>
        <v>252.08617912035274</v>
      </c>
      <c r="F8283" s="195">
        <f t="shared" ca="1" si="646"/>
        <v>253.31571751980954</v>
      </c>
      <c r="G8283" s="195">
        <f t="shared" ca="1" si="647"/>
        <v>2.0861791203527389</v>
      </c>
      <c r="H8283" s="195">
        <f t="shared" ca="1" si="648"/>
        <v>3.3157175198095388</v>
      </c>
      <c r="O8283" s="154"/>
      <c r="P8283" s="154"/>
    </row>
    <row r="8284" spans="3:16" hidden="1" outlineLevel="2">
      <c r="C8284" s="179">
        <v>8260</v>
      </c>
      <c r="D8284" s="195">
        <f t="shared" ca="1" si="649"/>
        <v>1.554866123932624</v>
      </c>
      <c r="E8284" s="195">
        <f t="shared" ca="1" si="645"/>
        <v>346.36682876523736</v>
      </c>
      <c r="F8284" s="195">
        <f t="shared" ca="1" si="646"/>
        <v>319.04330847151374</v>
      </c>
      <c r="G8284" s="195">
        <f t="shared" ca="1" si="647"/>
        <v>96.366828765237358</v>
      </c>
      <c r="H8284" s="195">
        <f t="shared" ca="1" si="648"/>
        <v>69.04330847151374</v>
      </c>
      <c r="O8284" s="154"/>
      <c r="P8284" s="154"/>
    </row>
    <row r="8285" spans="3:16" hidden="1" outlineLevel="2">
      <c r="C8285" s="179">
        <v>8261</v>
      </c>
      <c r="D8285" s="195">
        <f t="shared" ca="1" si="649"/>
        <v>0.99588179529482523</v>
      </c>
      <c r="E8285" s="195">
        <f t="shared" ca="1" si="645"/>
        <v>306.33546288516663</v>
      </c>
      <c r="F8285" s="195">
        <f t="shared" ca="1" si="646"/>
        <v>291.82475507831015</v>
      </c>
      <c r="G8285" s="195">
        <f t="shared" ca="1" si="647"/>
        <v>56.335462885166635</v>
      </c>
      <c r="H8285" s="195">
        <f t="shared" ca="1" si="648"/>
        <v>41.824755078310147</v>
      </c>
      <c r="O8285" s="154"/>
      <c r="P8285" s="154"/>
    </row>
    <row r="8286" spans="3:16" hidden="1" outlineLevel="2">
      <c r="C8286" s="179">
        <v>8262</v>
      </c>
      <c r="D8286" s="195">
        <f t="shared" ca="1" si="649"/>
        <v>-0.8071354034683681</v>
      </c>
      <c r="E8286" s="195">
        <f t="shared" ca="1" si="645"/>
        <v>206.13465488292141</v>
      </c>
      <c r="F8286" s="195">
        <f t="shared" ca="1" si="646"/>
        <v>218.87977146081423</v>
      </c>
      <c r="G8286" s="195">
        <f t="shared" ca="1" si="647"/>
        <v>0</v>
      </c>
      <c r="H8286" s="195">
        <f t="shared" ca="1" si="648"/>
        <v>0</v>
      </c>
      <c r="O8286" s="154"/>
      <c r="P8286" s="154"/>
    </row>
    <row r="8287" spans="3:16" hidden="1" outlineLevel="2">
      <c r="C8287" s="179">
        <v>8263</v>
      </c>
      <c r="D8287" s="195">
        <f t="shared" ca="1" si="649"/>
        <v>-1.5175006402852096</v>
      </c>
      <c r="E8287" s="195">
        <f t="shared" ca="1" si="645"/>
        <v>176.346574568249</v>
      </c>
      <c r="F8287" s="195">
        <f t="shared" ca="1" si="646"/>
        <v>195.42951544039812</v>
      </c>
      <c r="G8287" s="195">
        <f t="shared" ca="1" si="647"/>
        <v>0</v>
      </c>
      <c r="H8287" s="195">
        <f t="shared" ca="1" si="648"/>
        <v>0</v>
      </c>
      <c r="O8287" s="154"/>
      <c r="P8287" s="154"/>
    </row>
    <row r="8288" spans="3:16" hidden="1" outlineLevel="2">
      <c r="C8288" s="179">
        <v>8264</v>
      </c>
      <c r="D8288" s="195">
        <f t="shared" ca="1" si="649"/>
        <v>-0.41615273075705828</v>
      </c>
      <c r="E8288" s="195">
        <f t="shared" ca="1" si="645"/>
        <v>224.62551705398295</v>
      </c>
      <c r="F8288" s="195">
        <f t="shared" ca="1" si="646"/>
        <v>232.96659864942737</v>
      </c>
      <c r="G8288" s="195">
        <f t="shared" ca="1" si="647"/>
        <v>0</v>
      </c>
      <c r="H8288" s="195">
        <f t="shared" ca="1" si="648"/>
        <v>0</v>
      </c>
      <c r="O8288" s="154"/>
      <c r="P8288" s="154"/>
    </row>
    <row r="8289" spans="3:16" hidden="1" outlineLevel="2">
      <c r="C8289" s="179">
        <v>8265</v>
      </c>
      <c r="D8289" s="195">
        <f t="shared" ca="1" si="649"/>
        <v>-1.2581577083121425</v>
      </c>
      <c r="E8289" s="195">
        <f t="shared" ca="1" si="645"/>
        <v>186.68691144796389</v>
      </c>
      <c r="F8289" s="195">
        <f t="shared" ca="1" si="646"/>
        <v>203.68447730325843</v>
      </c>
      <c r="G8289" s="195">
        <f t="shared" ca="1" si="647"/>
        <v>0</v>
      </c>
      <c r="H8289" s="195">
        <f t="shared" ca="1" si="648"/>
        <v>0</v>
      </c>
      <c r="O8289" s="154"/>
      <c r="P8289" s="154"/>
    </row>
    <row r="8290" spans="3:16" hidden="1" outlineLevel="2">
      <c r="C8290" s="179">
        <v>8266</v>
      </c>
      <c r="D8290" s="195">
        <f t="shared" ca="1" si="649"/>
        <v>-0.25174292096746193</v>
      </c>
      <c r="E8290" s="195">
        <f t="shared" ca="1" si="645"/>
        <v>232.88809554226245</v>
      </c>
      <c r="F8290" s="195">
        <f t="shared" ca="1" si="646"/>
        <v>239.15765540501812</v>
      </c>
      <c r="G8290" s="195">
        <f t="shared" ca="1" si="647"/>
        <v>0</v>
      </c>
      <c r="H8290" s="195">
        <f t="shared" ca="1" si="648"/>
        <v>0</v>
      </c>
      <c r="O8290" s="154"/>
      <c r="P8290" s="154"/>
    </row>
    <row r="8291" spans="3:16" hidden="1" outlineLevel="2">
      <c r="C8291" s="179">
        <v>8267</v>
      </c>
      <c r="D8291" s="195">
        <f t="shared" ca="1" si="649"/>
        <v>-0.39029146795989506</v>
      </c>
      <c r="E8291" s="195">
        <f t="shared" ca="1" si="645"/>
        <v>225.90550042680042</v>
      </c>
      <c r="F8291" s="195">
        <f t="shared" ca="1" si="646"/>
        <v>233.92970709447061</v>
      </c>
      <c r="G8291" s="195">
        <f t="shared" ca="1" si="647"/>
        <v>0</v>
      </c>
      <c r="H8291" s="195">
        <f t="shared" ca="1" si="648"/>
        <v>0</v>
      </c>
      <c r="O8291" s="154"/>
      <c r="P8291" s="154"/>
    </row>
    <row r="8292" spans="3:16" hidden="1" outlineLevel="2">
      <c r="C8292" s="179">
        <v>8268</v>
      </c>
      <c r="D8292" s="195">
        <f t="shared" ca="1" si="649"/>
        <v>1.1854511064177307</v>
      </c>
      <c r="E8292" s="195">
        <f t="shared" ca="1" si="645"/>
        <v>319.36419771136491</v>
      </c>
      <c r="F8292" s="195">
        <f t="shared" ca="1" si="646"/>
        <v>300.78477987843269</v>
      </c>
      <c r="G8292" s="195">
        <f t="shared" ca="1" si="647"/>
        <v>69.364197711364909</v>
      </c>
      <c r="H8292" s="195">
        <f t="shared" ca="1" si="648"/>
        <v>50.784779878432687</v>
      </c>
      <c r="O8292" s="154"/>
      <c r="P8292" s="154"/>
    </row>
    <row r="8293" spans="3:16" hidden="1" outlineLevel="2">
      <c r="C8293" s="179">
        <v>8269</v>
      </c>
      <c r="D8293" s="195">
        <f t="shared" ca="1" si="649"/>
        <v>-0.65632520601709365</v>
      </c>
      <c r="E8293" s="195">
        <f t="shared" ca="1" si="645"/>
        <v>213.07942555448287</v>
      </c>
      <c r="F8293" s="195">
        <f t="shared" ca="1" si="646"/>
        <v>224.20951923428368</v>
      </c>
      <c r="G8293" s="195">
        <f t="shared" ca="1" si="647"/>
        <v>0</v>
      </c>
      <c r="H8293" s="195">
        <f t="shared" ca="1" si="648"/>
        <v>0</v>
      </c>
      <c r="O8293" s="154"/>
      <c r="P8293" s="154"/>
    </row>
    <row r="8294" spans="3:16" hidden="1" outlineLevel="2">
      <c r="C8294" s="179">
        <v>8270</v>
      </c>
      <c r="D8294" s="195">
        <f t="shared" ca="1" si="649"/>
        <v>0.42814170703246024</v>
      </c>
      <c r="E8294" s="195">
        <f t="shared" ca="1" si="645"/>
        <v>270.41001491130942</v>
      </c>
      <c r="F8294" s="195">
        <f t="shared" ca="1" si="646"/>
        <v>266.55571802736296</v>
      </c>
      <c r="G8294" s="195">
        <f t="shared" ca="1" si="647"/>
        <v>20.410014911309418</v>
      </c>
      <c r="H8294" s="195">
        <f t="shared" ca="1" si="648"/>
        <v>16.555718027362957</v>
      </c>
      <c r="O8294" s="154"/>
      <c r="P8294" s="154"/>
    </row>
    <row r="8295" spans="3:16" hidden="1" outlineLevel="2">
      <c r="C8295" s="179">
        <v>8271</v>
      </c>
      <c r="D8295" s="195">
        <f t="shared" ca="1" si="649"/>
        <v>-0.88306883606382447</v>
      </c>
      <c r="E8295" s="195">
        <f t="shared" ca="1" si="645"/>
        <v>202.72408215458179</v>
      </c>
      <c r="F8295" s="195">
        <f t="shared" ca="1" si="646"/>
        <v>216.24437144091988</v>
      </c>
      <c r="G8295" s="195">
        <f t="shared" ca="1" si="647"/>
        <v>0</v>
      </c>
      <c r="H8295" s="195">
        <f t="shared" ca="1" si="648"/>
        <v>0</v>
      </c>
      <c r="O8295" s="154"/>
      <c r="P8295" s="154"/>
    </row>
    <row r="8296" spans="3:16" hidden="1" outlineLevel="2">
      <c r="C8296" s="179">
        <v>8272</v>
      </c>
      <c r="D8296" s="195">
        <f t="shared" ca="1" si="649"/>
        <v>1.5544184171566537</v>
      </c>
      <c r="E8296" s="195">
        <f t="shared" ca="1" si="645"/>
        <v>346.33275895855502</v>
      </c>
      <c r="F8296" s="195">
        <f t="shared" ca="1" si="646"/>
        <v>319.02052271583779</v>
      </c>
      <c r="G8296" s="195">
        <f t="shared" ca="1" si="647"/>
        <v>96.332758958555019</v>
      </c>
      <c r="H8296" s="195">
        <f t="shared" ca="1" si="648"/>
        <v>69.020522715837785</v>
      </c>
      <c r="O8296" s="154"/>
      <c r="P8296" s="154"/>
    </row>
    <row r="8297" spans="3:16" hidden="1" outlineLevel="2">
      <c r="C8297" s="179">
        <v>8273</v>
      </c>
      <c r="D8297" s="195">
        <f t="shared" ca="1" si="649"/>
        <v>0.1586393991826282</v>
      </c>
      <c r="E8297" s="195">
        <f t="shared" ca="1" si="645"/>
        <v>254.8628342880794</v>
      </c>
      <c r="F8297" s="195">
        <f t="shared" ca="1" si="646"/>
        <v>255.33853626218885</v>
      </c>
      <c r="G8297" s="195">
        <f t="shared" ca="1" si="647"/>
        <v>4.862834288079398</v>
      </c>
      <c r="H8297" s="195">
        <f t="shared" ca="1" si="648"/>
        <v>5.3385362621888532</v>
      </c>
      <c r="O8297" s="154"/>
      <c r="P8297" s="154"/>
    </row>
    <row r="8298" spans="3:16" hidden="1" outlineLevel="2">
      <c r="C8298" s="179">
        <v>8274</v>
      </c>
      <c r="D8298" s="195">
        <f t="shared" ca="1" si="649"/>
        <v>-0.51926698860536991</v>
      </c>
      <c r="E8298" s="195">
        <f t="shared" ca="1" si="645"/>
        <v>219.59365741442375</v>
      </c>
      <c r="F8298" s="195">
        <f t="shared" ca="1" si="646"/>
        <v>229.16574685096361</v>
      </c>
      <c r="G8298" s="195">
        <f t="shared" ca="1" si="647"/>
        <v>0</v>
      </c>
      <c r="H8298" s="195">
        <f t="shared" ca="1" si="648"/>
        <v>0</v>
      </c>
      <c r="O8298" s="154"/>
      <c r="P8298" s="154"/>
    </row>
    <row r="8299" spans="3:16" hidden="1" outlineLevel="2">
      <c r="C8299" s="179">
        <v>8275</v>
      </c>
      <c r="D8299" s="195">
        <f t="shared" ca="1" si="649"/>
        <v>0.64268110048881189</v>
      </c>
      <c r="E8299" s="195">
        <f t="shared" ca="1" si="645"/>
        <v>283.46170976193275</v>
      </c>
      <c r="F8299" s="195">
        <f t="shared" ca="1" si="646"/>
        <v>275.83648218041964</v>
      </c>
      <c r="G8299" s="195">
        <f t="shared" ca="1" si="647"/>
        <v>33.461709761932752</v>
      </c>
      <c r="H8299" s="195">
        <f t="shared" ca="1" si="648"/>
        <v>25.836482180419637</v>
      </c>
      <c r="O8299" s="154"/>
      <c r="P8299" s="154"/>
    </row>
    <row r="8300" spans="3:16" hidden="1" outlineLevel="2">
      <c r="C8300" s="179">
        <v>8276</v>
      </c>
      <c r="D8300" s="195">
        <f t="shared" ca="1" si="649"/>
        <v>0.59610708612950625</v>
      </c>
      <c r="E8300" s="195">
        <f t="shared" ca="1" si="645"/>
        <v>280.57582515319478</v>
      </c>
      <c r="F8300" s="195">
        <f t="shared" ca="1" si="646"/>
        <v>273.79465657410839</v>
      </c>
      <c r="G8300" s="195">
        <f t="shared" ca="1" si="647"/>
        <v>30.575825153194785</v>
      </c>
      <c r="H8300" s="195">
        <f t="shared" ca="1" si="648"/>
        <v>23.794656574108387</v>
      </c>
      <c r="O8300" s="154"/>
      <c r="P8300" s="154"/>
    </row>
    <row r="8301" spans="3:16" hidden="1" outlineLevel="2">
      <c r="C8301" s="179">
        <v>8277</v>
      </c>
      <c r="D8301" s="195">
        <f t="shared" ca="1" si="649"/>
        <v>-0.87610577480112772</v>
      </c>
      <c r="E8301" s="195">
        <f t="shared" ca="1" si="645"/>
        <v>203.03446583773396</v>
      </c>
      <c r="F8301" s="195">
        <f t="shared" ca="1" si="646"/>
        <v>216.48470913794716</v>
      </c>
      <c r="G8301" s="195">
        <f t="shared" ca="1" si="647"/>
        <v>0</v>
      </c>
      <c r="H8301" s="195">
        <f t="shared" ca="1" si="648"/>
        <v>0</v>
      </c>
      <c r="O8301" s="154"/>
      <c r="P8301" s="154"/>
    </row>
    <row r="8302" spans="3:16" hidden="1" outlineLevel="2">
      <c r="C8302" s="179">
        <v>8278</v>
      </c>
      <c r="D8302" s="195">
        <f t="shared" ca="1" si="649"/>
        <v>-1.4153882779053566</v>
      </c>
      <c r="E8302" s="195">
        <f t="shared" ca="1" si="645"/>
        <v>180.34774800576113</v>
      </c>
      <c r="F8302" s="195">
        <f t="shared" ca="1" si="646"/>
        <v>198.63908053883097</v>
      </c>
      <c r="G8302" s="195">
        <f t="shared" ca="1" si="647"/>
        <v>0</v>
      </c>
      <c r="H8302" s="195">
        <f t="shared" ca="1" si="648"/>
        <v>0</v>
      </c>
      <c r="O8302" s="154"/>
      <c r="P8302" s="154"/>
    </row>
    <row r="8303" spans="3:16" hidden="1" outlineLevel="2">
      <c r="C8303" s="179">
        <v>8279</v>
      </c>
      <c r="D8303" s="195">
        <f t="shared" ca="1" si="649"/>
        <v>0.46041990782166292</v>
      </c>
      <c r="E8303" s="195">
        <f t="shared" ca="1" si="645"/>
        <v>272.33458656071019</v>
      </c>
      <c r="F8303" s="195">
        <f t="shared" ca="1" si="646"/>
        <v>267.93182307321041</v>
      </c>
      <c r="G8303" s="195">
        <f t="shared" ca="1" si="647"/>
        <v>22.334586560710193</v>
      </c>
      <c r="H8303" s="195">
        <f t="shared" ca="1" si="648"/>
        <v>17.93182307321041</v>
      </c>
      <c r="O8303" s="154"/>
      <c r="P8303" s="154"/>
    </row>
    <row r="8304" spans="3:16" hidden="1" outlineLevel="2">
      <c r="C8304" s="179">
        <v>8280</v>
      </c>
      <c r="D8304" s="195">
        <f t="shared" ca="1" si="649"/>
        <v>7.9175336975243676E-2</v>
      </c>
      <c r="E8304" s="195">
        <f t="shared" ca="1" si="645"/>
        <v>250.45167669807023</v>
      </c>
      <c r="F8304" s="195">
        <f t="shared" ca="1" si="646"/>
        <v>252.12211473089624</v>
      </c>
      <c r="G8304" s="195">
        <f t="shared" ca="1" si="647"/>
        <v>0.45167669807023003</v>
      </c>
      <c r="H8304" s="195">
        <f t="shared" ca="1" si="648"/>
        <v>2.1221147308962429</v>
      </c>
      <c r="O8304" s="154"/>
      <c r="P8304" s="154"/>
    </row>
    <row r="8305" spans="3:16" hidden="1" outlineLevel="2">
      <c r="C8305" s="179">
        <v>8281</v>
      </c>
      <c r="D8305" s="195">
        <f t="shared" ca="1" si="649"/>
        <v>0.83240049537518257</v>
      </c>
      <c r="E8305" s="195">
        <f t="shared" ca="1" si="645"/>
        <v>295.52734747123139</v>
      </c>
      <c r="F8305" s="195">
        <f t="shared" ca="1" si="646"/>
        <v>284.31241901760143</v>
      </c>
      <c r="G8305" s="195">
        <f t="shared" ca="1" si="647"/>
        <v>45.527347471231394</v>
      </c>
      <c r="H8305" s="195">
        <f t="shared" ca="1" si="648"/>
        <v>34.312419017601428</v>
      </c>
      <c r="O8305" s="154"/>
      <c r="P8305" s="154"/>
    </row>
    <row r="8306" spans="3:16" hidden="1" outlineLevel="2">
      <c r="C8306" s="179">
        <v>8282</v>
      </c>
      <c r="D8306" s="195">
        <f t="shared" ca="1" si="649"/>
        <v>-0.81428292079732567</v>
      </c>
      <c r="E8306" s="195">
        <f t="shared" ca="1" si="645"/>
        <v>205.81119060337127</v>
      </c>
      <c r="F8306" s="195">
        <f t="shared" ca="1" si="646"/>
        <v>218.63034133390929</v>
      </c>
      <c r="G8306" s="195">
        <f t="shared" ca="1" si="647"/>
        <v>0</v>
      </c>
      <c r="H8306" s="195">
        <f t="shared" ca="1" si="648"/>
        <v>0</v>
      </c>
      <c r="O8306" s="154"/>
      <c r="P8306" s="154"/>
    </row>
    <row r="8307" spans="3:16" hidden="1" outlineLevel="2">
      <c r="C8307" s="179">
        <v>8283</v>
      </c>
      <c r="D8307" s="195">
        <f t="shared" ca="1" si="649"/>
        <v>1.979056481316585</v>
      </c>
      <c r="E8307" s="195">
        <f t="shared" ca="1" si="645"/>
        <v>380.20085874893982</v>
      </c>
      <c r="F8307" s="195">
        <f t="shared" ca="1" si="646"/>
        <v>341.38022868633698</v>
      </c>
      <c r="G8307" s="195">
        <f t="shared" ca="1" si="647"/>
        <v>130.20085874893982</v>
      </c>
      <c r="H8307" s="195">
        <f t="shared" ca="1" si="648"/>
        <v>91.380228686336977</v>
      </c>
      <c r="O8307" s="154"/>
      <c r="P8307" s="154"/>
    </row>
    <row r="8308" spans="3:16" hidden="1" outlineLevel="2">
      <c r="C8308" s="179">
        <v>8284</v>
      </c>
      <c r="D8308" s="195">
        <f t="shared" ca="1" si="649"/>
        <v>-0.1924889940203231</v>
      </c>
      <c r="E8308" s="195">
        <f t="shared" ca="1" si="645"/>
        <v>235.93989229600186</v>
      </c>
      <c r="F8308" s="195">
        <f t="shared" ca="1" si="646"/>
        <v>241.42904322339501</v>
      </c>
      <c r="G8308" s="195">
        <f t="shared" ca="1" si="647"/>
        <v>0</v>
      </c>
      <c r="H8308" s="195">
        <f t="shared" ca="1" si="648"/>
        <v>0</v>
      </c>
      <c r="O8308" s="154"/>
      <c r="P8308" s="154"/>
    </row>
    <row r="8309" spans="3:16" hidden="1" outlineLevel="2">
      <c r="C8309" s="179">
        <v>8285</v>
      </c>
      <c r="D8309" s="195">
        <f t="shared" ca="1" si="649"/>
        <v>-1.8962677487369912</v>
      </c>
      <c r="E8309" s="195">
        <f t="shared" ca="1" si="645"/>
        <v>162.26489535378346</v>
      </c>
      <c r="F8309" s="195">
        <f t="shared" ca="1" si="646"/>
        <v>183.97060672961797</v>
      </c>
      <c r="G8309" s="195">
        <f t="shared" ca="1" si="647"/>
        <v>0</v>
      </c>
      <c r="H8309" s="195">
        <f t="shared" ca="1" si="648"/>
        <v>0</v>
      </c>
      <c r="O8309" s="154"/>
      <c r="P8309" s="154"/>
    </row>
    <row r="8310" spans="3:16" hidden="1" outlineLevel="2">
      <c r="C8310" s="179">
        <v>8286</v>
      </c>
      <c r="D8310" s="195">
        <f t="shared" ca="1" si="649"/>
        <v>0.20764531472252332</v>
      </c>
      <c r="E8310" s="195">
        <f t="shared" ca="1" si="645"/>
        <v>257.62186342416919</v>
      </c>
      <c r="F8310" s="195">
        <f t="shared" ca="1" si="646"/>
        <v>257.34254322986493</v>
      </c>
      <c r="G8310" s="195">
        <f t="shared" ca="1" si="647"/>
        <v>7.6218634241691916</v>
      </c>
      <c r="H8310" s="195">
        <f t="shared" ca="1" si="648"/>
        <v>7.3425432298649298</v>
      </c>
      <c r="O8310" s="154"/>
      <c r="P8310" s="154"/>
    </row>
    <row r="8311" spans="3:16" hidden="1" outlineLevel="2">
      <c r="C8311" s="179">
        <v>8287</v>
      </c>
      <c r="D8311" s="195">
        <f t="shared" ca="1" si="649"/>
        <v>0.41057538813576472</v>
      </c>
      <c r="E8311" s="195">
        <f t="shared" ca="1" si="645"/>
        <v>269.36835302850585</v>
      </c>
      <c r="F8311" s="195">
        <f t="shared" ca="1" si="646"/>
        <v>265.80979153603812</v>
      </c>
      <c r="G8311" s="195">
        <f t="shared" ca="1" si="647"/>
        <v>19.368353028505851</v>
      </c>
      <c r="H8311" s="195">
        <f t="shared" ca="1" si="648"/>
        <v>15.809791536038119</v>
      </c>
      <c r="O8311" s="154"/>
      <c r="P8311" s="154"/>
    </row>
    <row r="8312" spans="3:16" hidden="1" outlineLevel="2">
      <c r="C8312" s="179">
        <v>8288</v>
      </c>
      <c r="D8312" s="195">
        <f t="shared" ca="1" si="649"/>
        <v>-1.234904735769212</v>
      </c>
      <c r="E8312" s="195">
        <f t="shared" ca="1" si="645"/>
        <v>187.6431435186806</v>
      </c>
      <c r="F8312" s="195">
        <f t="shared" ca="1" si="646"/>
        <v>204.44144579645618</v>
      </c>
      <c r="G8312" s="195">
        <f t="shared" ca="1" si="647"/>
        <v>0</v>
      </c>
      <c r="H8312" s="195">
        <f t="shared" ca="1" si="648"/>
        <v>0</v>
      </c>
      <c r="O8312" s="154"/>
      <c r="P8312" s="154"/>
    </row>
    <row r="8313" spans="3:16" hidden="1" outlineLevel="2">
      <c r="C8313" s="179">
        <v>8289</v>
      </c>
      <c r="D8313" s="195">
        <f t="shared" ca="1" si="649"/>
        <v>-0.78733432151551608</v>
      </c>
      <c r="E8313" s="195">
        <f t="shared" ca="1" si="645"/>
        <v>207.03341970489976</v>
      </c>
      <c r="F8313" s="195">
        <f t="shared" ca="1" si="646"/>
        <v>219.57226590652337</v>
      </c>
      <c r="G8313" s="195">
        <f t="shared" ca="1" si="647"/>
        <v>0</v>
      </c>
      <c r="H8313" s="195">
        <f t="shared" ca="1" si="648"/>
        <v>0</v>
      </c>
      <c r="O8313" s="154"/>
      <c r="P8313" s="154"/>
    </row>
    <row r="8314" spans="3:16" hidden="1" outlineLevel="2">
      <c r="C8314" s="179">
        <v>8290</v>
      </c>
      <c r="D8314" s="195">
        <f t="shared" ca="1" si="649"/>
        <v>0.6001912743051282</v>
      </c>
      <c r="E8314" s="195">
        <f t="shared" ca="1" si="645"/>
        <v>280.82771573822976</v>
      </c>
      <c r="F8314" s="195">
        <f t="shared" ca="1" si="646"/>
        <v>273.97310299311516</v>
      </c>
      <c r="G8314" s="195">
        <f t="shared" ca="1" si="647"/>
        <v>30.827715738229756</v>
      </c>
      <c r="H8314" s="195">
        <f t="shared" ca="1" si="648"/>
        <v>23.973102993115162</v>
      </c>
      <c r="O8314" s="154"/>
      <c r="P8314" s="154"/>
    </row>
    <row r="8315" spans="3:16" hidden="1" outlineLevel="2">
      <c r="C8315" s="179">
        <v>8291</v>
      </c>
      <c r="D8315" s="195">
        <f t="shared" ca="1" si="649"/>
        <v>1.2114032291774024</v>
      </c>
      <c r="E8315" s="195">
        <f t="shared" ca="1" si="645"/>
        <v>321.19044239536044</v>
      </c>
      <c r="F8315" s="195">
        <f t="shared" ca="1" si="646"/>
        <v>302.03263365463044</v>
      </c>
      <c r="G8315" s="195">
        <f t="shared" ca="1" si="647"/>
        <v>71.190442395360435</v>
      </c>
      <c r="H8315" s="195">
        <f t="shared" ca="1" si="648"/>
        <v>52.032633654630445</v>
      </c>
      <c r="O8315" s="154"/>
      <c r="P8315" s="154"/>
    </row>
    <row r="8316" spans="3:16" hidden="1" outlineLevel="2">
      <c r="C8316" s="179">
        <v>8292</v>
      </c>
      <c r="D8316" s="195">
        <f t="shared" ca="1" si="649"/>
        <v>-0.52263000331394782</v>
      </c>
      <c r="E8316" s="195">
        <f t="shared" ca="1" si="645"/>
        <v>219.4314580358911</v>
      </c>
      <c r="F8316" s="195">
        <f t="shared" ca="1" si="646"/>
        <v>229.04283390836704</v>
      </c>
      <c r="G8316" s="195">
        <f t="shared" ca="1" si="647"/>
        <v>0</v>
      </c>
      <c r="H8316" s="195">
        <f t="shared" ca="1" si="648"/>
        <v>0</v>
      </c>
      <c r="O8316" s="154"/>
      <c r="P8316" s="154"/>
    </row>
    <row r="8317" spans="3:16" hidden="1" outlineLevel="2">
      <c r="C8317" s="179">
        <v>8293</v>
      </c>
      <c r="D8317" s="195">
        <f t="shared" ca="1" si="649"/>
        <v>0.25872733422227523</v>
      </c>
      <c r="E8317" s="195">
        <f t="shared" ca="1" si="645"/>
        <v>260.52957470003912</v>
      </c>
      <c r="F8317" s="195">
        <f t="shared" ca="1" si="646"/>
        <v>259.44819241520941</v>
      </c>
      <c r="G8317" s="195">
        <f t="shared" ca="1" si="647"/>
        <v>10.52957470003912</v>
      </c>
      <c r="H8317" s="195">
        <f t="shared" ca="1" si="648"/>
        <v>9.4481924152094052</v>
      </c>
      <c r="O8317" s="154"/>
      <c r="P8317" s="154"/>
    </row>
    <row r="8318" spans="3:16" hidden="1" outlineLevel="2">
      <c r="C8318" s="179">
        <v>8294</v>
      </c>
      <c r="D8318" s="195">
        <f t="shared" ca="1" si="649"/>
        <v>-0.6250819960748859</v>
      </c>
      <c r="E8318" s="195">
        <f t="shared" ca="1" si="645"/>
        <v>214.54716754775549</v>
      </c>
      <c r="F8318" s="195">
        <f t="shared" ca="1" si="646"/>
        <v>225.32980308738752</v>
      </c>
      <c r="G8318" s="195">
        <f t="shared" ca="1" si="647"/>
        <v>0</v>
      </c>
      <c r="H8318" s="195">
        <f t="shared" ca="1" si="648"/>
        <v>0</v>
      </c>
      <c r="O8318" s="154"/>
      <c r="P8318" s="154"/>
    </row>
    <row r="8319" spans="3:16" hidden="1" outlineLevel="2">
      <c r="C8319" s="179">
        <v>8295</v>
      </c>
      <c r="D8319" s="195">
        <f t="shared" ca="1" si="649"/>
        <v>2.2538998572042619</v>
      </c>
      <c r="E8319" s="195">
        <f t="shared" ca="1" si="645"/>
        <v>403.8675955126252</v>
      </c>
      <c r="F8319" s="195">
        <f t="shared" ca="1" si="646"/>
        <v>356.68105559520353</v>
      </c>
      <c r="G8319" s="195">
        <f t="shared" ca="1" si="647"/>
        <v>153.8675955126252</v>
      </c>
      <c r="H8319" s="195">
        <f t="shared" ca="1" si="648"/>
        <v>106.68105559520353</v>
      </c>
      <c r="O8319" s="154"/>
      <c r="P8319" s="154"/>
    </row>
    <row r="8320" spans="3:16" hidden="1" outlineLevel="2">
      <c r="C8320" s="179">
        <v>8296</v>
      </c>
      <c r="D8320" s="195">
        <f t="shared" ca="1" si="649"/>
        <v>-1.1019264207070292</v>
      </c>
      <c r="E8320" s="195">
        <f t="shared" ca="1" si="645"/>
        <v>193.20646970991419</v>
      </c>
      <c r="F8320" s="195">
        <f t="shared" ca="1" si="646"/>
        <v>208.82473420616228</v>
      </c>
      <c r="G8320" s="195">
        <f t="shared" ca="1" si="647"/>
        <v>0</v>
      </c>
      <c r="H8320" s="195">
        <f t="shared" ca="1" si="648"/>
        <v>0</v>
      </c>
      <c r="O8320" s="154"/>
      <c r="P8320" s="154"/>
    </row>
    <row r="8321" spans="3:16" hidden="1" outlineLevel="2">
      <c r="C8321" s="179">
        <v>8297</v>
      </c>
      <c r="D8321" s="195">
        <f t="shared" ca="1" si="649"/>
        <v>-0.41651037886868114</v>
      </c>
      <c r="E8321" s="195">
        <f t="shared" ca="1" si="645"/>
        <v>224.60786647193285</v>
      </c>
      <c r="F8321" s="195">
        <f t="shared" ca="1" si="646"/>
        <v>232.95330718468614</v>
      </c>
      <c r="G8321" s="195">
        <f t="shared" ca="1" si="647"/>
        <v>0</v>
      </c>
      <c r="H8321" s="195">
        <f t="shared" ca="1" si="648"/>
        <v>0</v>
      </c>
      <c r="O8321" s="154"/>
      <c r="P8321" s="154"/>
    </row>
    <row r="8322" spans="3:16" hidden="1" outlineLevel="2">
      <c r="C8322" s="179">
        <v>8298</v>
      </c>
      <c r="D8322" s="195">
        <f t="shared" ca="1" si="649"/>
        <v>3.7332104208332877E-2</v>
      </c>
      <c r="E8322" s="195">
        <f t="shared" ca="1" si="645"/>
        <v>248.15967252507519</v>
      </c>
      <c r="F8322" s="195">
        <f t="shared" ca="1" si="646"/>
        <v>250.4447669230143</v>
      </c>
      <c r="G8322" s="195">
        <f t="shared" ca="1" si="647"/>
        <v>0</v>
      </c>
      <c r="H8322" s="195">
        <f t="shared" ca="1" si="648"/>
        <v>0.44476692301429921</v>
      </c>
      <c r="O8322" s="154"/>
      <c r="P8322" s="154"/>
    </row>
    <row r="8323" spans="3:16" hidden="1" outlineLevel="2">
      <c r="C8323" s="179">
        <v>8299</v>
      </c>
      <c r="D8323" s="195">
        <f t="shared" ca="1" si="649"/>
        <v>0.89463587933904065</v>
      </c>
      <c r="E8323" s="195">
        <f t="shared" ca="1" si="645"/>
        <v>299.59617041989782</v>
      </c>
      <c r="F8323" s="195">
        <f t="shared" ca="1" si="646"/>
        <v>287.14920464921784</v>
      </c>
      <c r="G8323" s="195">
        <f t="shared" ca="1" si="647"/>
        <v>49.596170419897817</v>
      </c>
      <c r="H8323" s="195">
        <f t="shared" ca="1" si="648"/>
        <v>37.149204649217836</v>
      </c>
      <c r="O8323" s="154"/>
      <c r="P8323" s="154"/>
    </row>
    <row r="8324" spans="3:16" hidden="1" outlineLevel="2">
      <c r="C8324" s="179">
        <v>8300</v>
      </c>
      <c r="D8324" s="195">
        <f t="shared" ca="1" si="649"/>
        <v>0.20643292161558291</v>
      </c>
      <c r="E8324" s="195">
        <f t="shared" ca="1" si="645"/>
        <v>257.55324679145264</v>
      </c>
      <c r="F8324" s="195">
        <f t="shared" ca="1" si="646"/>
        <v>257.29277540192737</v>
      </c>
      <c r="G8324" s="195">
        <f t="shared" ca="1" si="647"/>
        <v>7.5532467914526364</v>
      </c>
      <c r="H8324" s="195">
        <f t="shared" ca="1" si="648"/>
        <v>7.2927754019273721</v>
      </c>
      <c r="O8324" s="154"/>
      <c r="P8324" s="154"/>
    </row>
    <row r="8325" spans="3:16" hidden="1" outlineLevel="2">
      <c r="C8325" s="179">
        <v>8301</v>
      </c>
      <c r="D8325" s="195">
        <f t="shared" ca="1" si="649"/>
        <v>-1.0864477476835837E-2</v>
      </c>
      <c r="E8325" s="195">
        <f t="shared" ca="1" si="645"/>
        <v>245.5456396081893</v>
      </c>
      <c r="F8325" s="195">
        <f t="shared" ca="1" si="646"/>
        <v>248.52656054820699</v>
      </c>
      <c r="G8325" s="195">
        <f t="shared" ca="1" si="647"/>
        <v>0</v>
      </c>
      <c r="H8325" s="195">
        <f t="shared" ca="1" si="648"/>
        <v>0</v>
      </c>
      <c r="O8325" s="154"/>
      <c r="P8325" s="154"/>
    </row>
    <row r="8326" spans="3:16" hidden="1" outlineLevel="2">
      <c r="C8326" s="179">
        <v>8302</v>
      </c>
      <c r="D8326" s="195">
        <f t="shared" ca="1" si="649"/>
        <v>-0.16023521050936609</v>
      </c>
      <c r="E8326" s="195">
        <f t="shared" ca="1" si="645"/>
        <v>237.61785718909388</v>
      </c>
      <c r="F8326" s="195">
        <f t="shared" ca="1" si="646"/>
        <v>242.67448548507076</v>
      </c>
      <c r="G8326" s="195">
        <f t="shared" ca="1" si="647"/>
        <v>0</v>
      </c>
      <c r="H8326" s="195">
        <f t="shared" ca="1" si="648"/>
        <v>0</v>
      </c>
      <c r="O8326" s="154"/>
      <c r="P8326" s="154"/>
    </row>
    <row r="8327" spans="3:16" hidden="1" outlineLevel="2">
      <c r="C8327" s="179">
        <v>8303</v>
      </c>
      <c r="D8327" s="195">
        <f t="shared" ca="1" si="649"/>
        <v>1.7456080435865207</v>
      </c>
      <c r="E8327" s="195">
        <f t="shared" ca="1" si="645"/>
        <v>361.19118065050299</v>
      </c>
      <c r="F8327" s="195">
        <f t="shared" ca="1" si="646"/>
        <v>328.90055606320669</v>
      </c>
      <c r="G8327" s="195">
        <f t="shared" ca="1" si="647"/>
        <v>111.19118065050299</v>
      </c>
      <c r="H8327" s="195">
        <f t="shared" ca="1" si="648"/>
        <v>78.900556063206693</v>
      </c>
      <c r="O8327" s="154"/>
      <c r="P8327" s="154"/>
    </row>
    <row r="8328" spans="3:16" hidden="1" outlineLevel="2">
      <c r="C8328" s="179">
        <v>8304</v>
      </c>
      <c r="D8328" s="195">
        <f t="shared" ca="1" si="649"/>
        <v>-0.48140245691731226</v>
      </c>
      <c r="E8328" s="195">
        <f t="shared" ca="1" si="645"/>
        <v>221.428172319878</v>
      </c>
      <c r="F8328" s="195">
        <f t="shared" ca="1" si="646"/>
        <v>230.55419688669676</v>
      </c>
      <c r="G8328" s="195">
        <f t="shared" ca="1" si="647"/>
        <v>0</v>
      </c>
      <c r="H8328" s="195">
        <f t="shared" ca="1" si="648"/>
        <v>0</v>
      </c>
      <c r="O8328" s="154"/>
      <c r="P8328" s="154"/>
    </row>
    <row r="8329" spans="3:16" hidden="1" outlineLevel="2">
      <c r="C8329" s="179">
        <v>8305</v>
      </c>
      <c r="D8329" s="195">
        <f t="shared" ca="1" si="649"/>
        <v>1.8083006251495396E-2</v>
      </c>
      <c r="E8329" s="195">
        <f t="shared" ca="1" si="645"/>
        <v>247.11233998915185</v>
      </c>
      <c r="F8329" s="195">
        <f t="shared" ca="1" si="646"/>
        <v>249.6768904792178</v>
      </c>
      <c r="G8329" s="195">
        <f t="shared" ca="1" si="647"/>
        <v>0</v>
      </c>
      <c r="H8329" s="195">
        <f t="shared" ca="1" si="648"/>
        <v>0</v>
      </c>
      <c r="O8329" s="154"/>
      <c r="P8329" s="154"/>
    </row>
    <row r="8330" spans="3:16" hidden="1" outlineLevel="2">
      <c r="C8330" s="179">
        <v>8306</v>
      </c>
      <c r="D8330" s="195">
        <f t="shared" ca="1" si="649"/>
        <v>1.0240451912312698</v>
      </c>
      <c r="E8330" s="195">
        <f t="shared" ca="1" si="645"/>
        <v>308.23692533019124</v>
      </c>
      <c r="F8330" s="195">
        <f t="shared" ca="1" si="646"/>
        <v>293.13882586450524</v>
      </c>
      <c r="G8330" s="195">
        <f t="shared" ca="1" si="647"/>
        <v>58.236925330191241</v>
      </c>
      <c r="H8330" s="195">
        <f t="shared" ca="1" si="648"/>
        <v>43.138825864505236</v>
      </c>
      <c r="O8330" s="154"/>
      <c r="P8330" s="154"/>
    </row>
    <row r="8331" spans="3:16" hidden="1" outlineLevel="2">
      <c r="C8331" s="179">
        <v>8307</v>
      </c>
      <c r="D8331" s="195">
        <f t="shared" ca="1" si="649"/>
        <v>-0.86489693827180336</v>
      </c>
      <c r="E8331" s="195">
        <f t="shared" ca="1" si="645"/>
        <v>203.53510666347452</v>
      </c>
      <c r="F8331" s="195">
        <f t="shared" ca="1" si="646"/>
        <v>216.87215563800424</v>
      </c>
      <c r="G8331" s="195">
        <f t="shared" ca="1" si="647"/>
        <v>0</v>
      </c>
      <c r="H8331" s="195">
        <f t="shared" ca="1" si="648"/>
        <v>0</v>
      </c>
      <c r="O8331" s="154"/>
      <c r="P8331" s="154"/>
    </row>
    <row r="8332" spans="3:16" hidden="1" outlineLevel="2">
      <c r="C8332" s="179">
        <v>8308</v>
      </c>
      <c r="D8332" s="195">
        <f t="shared" ca="1" si="649"/>
        <v>0.62005748035563912</v>
      </c>
      <c r="E8332" s="195">
        <f t="shared" ca="1" si="645"/>
        <v>282.05618458152071</v>
      </c>
      <c r="F8332" s="195">
        <f t="shared" ca="1" si="646"/>
        <v>274.84275773210732</v>
      </c>
      <c r="G8332" s="195">
        <f t="shared" ca="1" si="647"/>
        <v>32.056184581520711</v>
      </c>
      <c r="H8332" s="195">
        <f t="shared" ca="1" si="648"/>
        <v>24.842757732107316</v>
      </c>
      <c r="O8332" s="154"/>
      <c r="P8332" s="154"/>
    </row>
    <row r="8333" spans="3:16" hidden="1" outlineLevel="2">
      <c r="C8333" s="179">
        <v>8309</v>
      </c>
      <c r="D8333" s="195">
        <f t="shared" ca="1" si="649"/>
        <v>2.105294543427895E-2</v>
      </c>
      <c r="E8333" s="195">
        <f t="shared" ca="1" si="645"/>
        <v>247.27364385039283</v>
      </c>
      <c r="F8333" s="195">
        <f t="shared" ca="1" si="646"/>
        <v>249.79521218611157</v>
      </c>
      <c r="G8333" s="195">
        <f t="shared" ca="1" si="647"/>
        <v>0</v>
      </c>
      <c r="H8333" s="195">
        <f t="shared" ca="1" si="648"/>
        <v>0</v>
      </c>
      <c r="O8333" s="154"/>
      <c r="P8333" s="154"/>
    </row>
    <row r="8334" spans="3:16" hidden="1" outlineLevel="2">
      <c r="C8334" s="179">
        <v>8310</v>
      </c>
      <c r="D8334" s="195">
        <f t="shared" ca="1" si="649"/>
        <v>-7.2856852300580532E-2</v>
      </c>
      <c r="E8334" s="195">
        <f t="shared" ca="1" si="645"/>
        <v>242.2238109374218</v>
      </c>
      <c r="F8334" s="195">
        <f t="shared" ca="1" si="646"/>
        <v>246.08087276030042</v>
      </c>
      <c r="G8334" s="195">
        <f t="shared" ca="1" si="647"/>
        <v>0</v>
      </c>
      <c r="H8334" s="195">
        <f t="shared" ca="1" si="648"/>
        <v>0</v>
      </c>
      <c r="O8334" s="154"/>
      <c r="P8334" s="154"/>
    </row>
    <row r="8335" spans="3:16" hidden="1" outlineLevel="2">
      <c r="C8335" s="179">
        <v>8311</v>
      </c>
      <c r="D8335" s="195">
        <f t="shared" ca="1" si="649"/>
        <v>6.8519217121558789E-3</v>
      </c>
      <c r="E8335" s="195">
        <f t="shared" ca="1" si="645"/>
        <v>246.50330609043922</v>
      </c>
      <c r="F8335" s="195">
        <f t="shared" ca="1" si="646"/>
        <v>249.22995309465927</v>
      </c>
      <c r="G8335" s="195">
        <f t="shared" ca="1" si="647"/>
        <v>0</v>
      </c>
      <c r="H8335" s="195">
        <f t="shared" ca="1" si="648"/>
        <v>0</v>
      </c>
      <c r="O8335" s="154"/>
      <c r="P8335" s="154"/>
    </row>
    <row r="8336" spans="3:16" hidden="1" outlineLevel="2">
      <c r="C8336" s="179">
        <v>8312</v>
      </c>
      <c r="D8336" s="195">
        <f t="shared" ca="1" si="649"/>
        <v>0.64069573312695316</v>
      </c>
      <c r="E8336" s="195">
        <f t="shared" ca="1" si="645"/>
        <v>283.33808609274081</v>
      </c>
      <c r="F8336" s="195">
        <f t="shared" ca="1" si="646"/>
        <v>275.74913287662491</v>
      </c>
      <c r="G8336" s="195">
        <f t="shared" ca="1" si="647"/>
        <v>33.338086092740809</v>
      </c>
      <c r="H8336" s="195">
        <f t="shared" ca="1" si="648"/>
        <v>25.749132876624913</v>
      </c>
      <c r="O8336" s="154"/>
      <c r="P8336" s="154"/>
    </row>
    <row r="8337" spans="3:16" hidden="1" outlineLevel="2">
      <c r="C8337" s="179">
        <v>8313</v>
      </c>
      <c r="D8337" s="195">
        <f t="shared" ca="1" si="649"/>
        <v>-0.17857137721605681</v>
      </c>
      <c r="E8337" s="195">
        <f t="shared" ca="1" si="645"/>
        <v>236.66248156596777</v>
      </c>
      <c r="F8337" s="195">
        <f t="shared" ca="1" si="646"/>
        <v>241.96566987044113</v>
      </c>
      <c r="G8337" s="195">
        <f t="shared" ca="1" si="647"/>
        <v>0</v>
      </c>
      <c r="H8337" s="195">
        <f t="shared" ca="1" si="648"/>
        <v>0</v>
      </c>
      <c r="O8337" s="154"/>
      <c r="P8337" s="154"/>
    </row>
    <row r="8338" spans="3:16" hidden="1" outlineLevel="2">
      <c r="C8338" s="179">
        <v>8314</v>
      </c>
      <c r="D8338" s="195">
        <f t="shared" ca="1" si="649"/>
        <v>-2.2946911805869639</v>
      </c>
      <c r="E8338" s="195">
        <f t="shared" ca="1" si="645"/>
        <v>148.66423066767516</v>
      </c>
      <c r="F8338" s="195">
        <f t="shared" ca="1" si="646"/>
        <v>172.64137971615509</v>
      </c>
      <c r="G8338" s="195">
        <f t="shared" ca="1" si="647"/>
        <v>0</v>
      </c>
      <c r="H8338" s="195">
        <f t="shared" ca="1" si="648"/>
        <v>0</v>
      </c>
      <c r="O8338" s="154"/>
      <c r="P8338" s="154"/>
    </row>
    <row r="8339" spans="3:16" hidden="1" outlineLevel="2">
      <c r="C8339" s="179">
        <v>8315</v>
      </c>
      <c r="D8339" s="195">
        <f t="shared" ca="1" si="649"/>
        <v>0.8206363733796519</v>
      </c>
      <c r="E8339" s="195">
        <f t="shared" ca="1" si="645"/>
        <v>294.7644659225918</v>
      </c>
      <c r="F8339" s="195">
        <f t="shared" ca="1" si="646"/>
        <v>283.77934989074117</v>
      </c>
      <c r="G8339" s="195">
        <f t="shared" ca="1" si="647"/>
        <v>44.764465922591796</v>
      </c>
      <c r="H8339" s="195">
        <f t="shared" ca="1" si="648"/>
        <v>33.779349890741173</v>
      </c>
      <c r="O8339" s="154"/>
      <c r="P8339" s="154"/>
    </row>
    <row r="8340" spans="3:16" hidden="1" outlineLevel="2">
      <c r="C8340" s="179">
        <v>8316</v>
      </c>
      <c r="D8340" s="195">
        <f t="shared" ca="1" si="649"/>
        <v>5.9397897748951496E-2</v>
      </c>
      <c r="E8340" s="195">
        <f t="shared" ca="1" si="645"/>
        <v>249.3657217261524</v>
      </c>
      <c r="F8340" s="195">
        <f t="shared" ca="1" si="646"/>
        <v>251.3279113930937</v>
      </c>
      <c r="G8340" s="195">
        <f t="shared" ca="1" si="647"/>
        <v>0</v>
      </c>
      <c r="H8340" s="195">
        <f t="shared" ca="1" si="648"/>
        <v>1.3279113930937001</v>
      </c>
      <c r="O8340" s="154"/>
      <c r="P8340" s="154"/>
    </row>
    <row r="8341" spans="3:16" hidden="1" outlineLevel="2">
      <c r="C8341" s="179">
        <v>8317</v>
      </c>
      <c r="D8341" s="195">
        <f t="shared" ca="1" si="649"/>
        <v>0.47400488434762506</v>
      </c>
      <c r="E8341" s="195">
        <f t="shared" ca="1" si="645"/>
        <v>273.14867403150276</v>
      </c>
      <c r="F8341" s="195">
        <f t="shared" ca="1" si="646"/>
        <v>268.51310860113063</v>
      </c>
      <c r="G8341" s="195">
        <f t="shared" ca="1" si="647"/>
        <v>23.148674031502765</v>
      </c>
      <c r="H8341" s="195">
        <f t="shared" ca="1" si="648"/>
        <v>18.513108601130625</v>
      </c>
      <c r="O8341" s="154"/>
      <c r="P8341" s="154"/>
    </row>
    <row r="8342" spans="3:16" hidden="1" outlineLevel="2">
      <c r="C8342" s="179">
        <v>8318</v>
      </c>
      <c r="D8342" s="195">
        <f t="shared" ca="1" si="649"/>
        <v>0.89753617253155793</v>
      </c>
      <c r="E8342" s="195">
        <f t="shared" ca="1" si="645"/>
        <v>299.78714590063379</v>
      </c>
      <c r="F8342" s="195">
        <f t="shared" ca="1" si="646"/>
        <v>287.28209260822035</v>
      </c>
      <c r="G8342" s="195">
        <f t="shared" ca="1" si="647"/>
        <v>49.787145900633789</v>
      </c>
      <c r="H8342" s="195">
        <f t="shared" ca="1" si="648"/>
        <v>37.282092608220353</v>
      </c>
      <c r="O8342" s="154"/>
      <c r="P8342" s="154"/>
    </row>
    <row r="8343" spans="3:16" hidden="1" outlineLevel="2">
      <c r="C8343" s="179">
        <v>8319</v>
      </c>
      <c r="D8343" s="195">
        <f t="shared" ca="1" si="649"/>
        <v>-0.26569540914815221</v>
      </c>
      <c r="E8343" s="195">
        <f t="shared" ca="1" si="645"/>
        <v>232.17525152473243</v>
      </c>
      <c r="F8343" s="195">
        <f t="shared" ca="1" si="646"/>
        <v>238.62592885007669</v>
      </c>
      <c r="G8343" s="195">
        <f t="shared" ca="1" si="647"/>
        <v>0</v>
      </c>
      <c r="H8343" s="195">
        <f t="shared" ca="1" si="648"/>
        <v>0</v>
      </c>
      <c r="O8343" s="154"/>
      <c r="P8343" s="154"/>
    </row>
    <row r="8344" spans="3:16" hidden="1" outlineLevel="2">
      <c r="C8344" s="179">
        <v>8320</v>
      </c>
      <c r="D8344" s="195">
        <f t="shared" ca="1" si="649"/>
        <v>1.0673276099112925</v>
      </c>
      <c r="E8344" s="195">
        <f t="shared" ca="1" si="645"/>
        <v>311.18218725818423</v>
      </c>
      <c r="F8344" s="195">
        <f t="shared" ca="1" si="646"/>
        <v>295.16987631194877</v>
      </c>
      <c r="G8344" s="195">
        <f t="shared" ca="1" si="647"/>
        <v>61.182187258184229</v>
      </c>
      <c r="H8344" s="195">
        <f t="shared" ca="1" si="648"/>
        <v>45.169876311948769</v>
      </c>
      <c r="O8344" s="154"/>
      <c r="P8344" s="154"/>
    </row>
    <row r="8345" spans="3:16" hidden="1" outlineLevel="2">
      <c r="C8345" s="179">
        <v>8321</v>
      </c>
      <c r="D8345" s="195">
        <f t="shared" ca="1" si="649"/>
        <v>0.23252434345161616</v>
      </c>
      <c r="E8345" s="195">
        <f t="shared" ref="E8345:E8408" ca="1" si="650">$H$9 * EXP(($H$17 - $H$18 - ($H$11^2)/2)*$H$14 + $H$11*SQRT($H$14)*D8345)</f>
        <v>259.03396111579764</v>
      </c>
      <c r="F8345" s="195">
        <f t="shared" ref="F8345:F8408" ca="1" si="651">$H$9 * EXP(($H$17 - $H$18 - ($H$12^2)/2)*$H$14 + $H$12*SQRT($H$14)*D8345)</f>
        <v>258.36593699381405</v>
      </c>
      <c r="G8345" s="195">
        <f t="shared" ref="G8345:G8408" ca="1" si="652">MAX(E8345-$H$16, 0)</f>
        <v>9.0339611157976378</v>
      </c>
      <c r="H8345" s="195">
        <f t="shared" ref="H8345:H8408" ca="1" si="653">MAX(F8345-$H$16, 0)</f>
        <v>8.3659369938140458</v>
      </c>
      <c r="O8345" s="154"/>
      <c r="P8345" s="154"/>
    </row>
    <row r="8346" spans="3:16" hidden="1" outlineLevel="2">
      <c r="C8346" s="179">
        <v>8322</v>
      </c>
      <c r="D8346" s="195">
        <f t="shared" ref="D8346:D8409" ca="1" si="654">_xlfn.NORM.S.INV(RAND())</f>
        <v>-1.9756559334857298</v>
      </c>
      <c r="E8346" s="195">
        <f t="shared" ca="1" si="650"/>
        <v>159.45907825337159</v>
      </c>
      <c r="F8346" s="195">
        <f t="shared" ca="1" si="651"/>
        <v>181.65538404478801</v>
      </c>
      <c r="G8346" s="195">
        <f t="shared" ca="1" si="652"/>
        <v>0</v>
      </c>
      <c r="H8346" s="195">
        <f t="shared" ca="1" si="653"/>
        <v>0</v>
      </c>
      <c r="O8346" s="154"/>
      <c r="P8346" s="154"/>
    </row>
    <row r="8347" spans="3:16" hidden="1" outlineLevel="2">
      <c r="C8347" s="179">
        <v>8323</v>
      </c>
      <c r="D8347" s="195">
        <f t="shared" ca="1" si="654"/>
        <v>-0.37058860791808818</v>
      </c>
      <c r="E8347" s="195">
        <f t="shared" ca="1" si="650"/>
        <v>226.88557138906637</v>
      </c>
      <c r="F8347" s="195">
        <f t="shared" ca="1" si="651"/>
        <v>234.66613967129308</v>
      </c>
      <c r="G8347" s="195">
        <f t="shared" ca="1" si="652"/>
        <v>0</v>
      </c>
      <c r="H8347" s="195">
        <f t="shared" ca="1" si="653"/>
        <v>0</v>
      </c>
      <c r="O8347" s="154"/>
      <c r="P8347" s="154"/>
    </row>
    <row r="8348" spans="3:16" hidden="1" outlineLevel="2">
      <c r="C8348" s="179">
        <v>8324</v>
      </c>
      <c r="D8348" s="195">
        <f t="shared" ca="1" si="654"/>
        <v>-0.51437414398049697</v>
      </c>
      <c r="E8348" s="195">
        <f t="shared" ca="1" si="650"/>
        <v>219.82985515956787</v>
      </c>
      <c r="F8348" s="195">
        <f t="shared" ca="1" si="651"/>
        <v>229.34469049234599</v>
      </c>
      <c r="G8348" s="195">
        <f t="shared" ca="1" si="652"/>
        <v>0</v>
      </c>
      <c r="H8348" s="195">
        <f t="shared" ca="1" si="653"/>
        <v>0</v>
      </c>
      <c r="O8348" s="154"/>
      <c r="P8348" s="154"/>
    </row>
    <row r="8349" spans="3:16" hidden="1" outlineLevel="2">
      <c r="C8349" s="179">
        <v>8325</v>
      </c>
      <c r="D8349" s="195">
        <f t="shared" ca="1" si="654"/>
        <v>1.372811131834186</v>
      </c>
      <c r="E8349" s="195">
        <f t="shared" ca="1" si="650"/>
        <v>332.78547867463368</v>
      </c>
      <c r="F8349" s="195">
        <f t="shared" ca="1" si="651"/>
        <v>309.91066354157084</v>
      </c>
      <c r="G8349" s="195">
        <f t="shared" ca="1" si="652"/>
        <v>82.78547867463368</v>
      </c>
      <c r="H8349" s="195">
        <f t="shared" ca="1" si="653"/>
        <v>59.910663541570841</v>
      </c>
      <c r="O8349" s="154"/>
      <c r="P8349" s="154"/>
    </row>
    <row r="8350" spans="3:16" hidden="1" outlineLevel="2">
      <c r="C8350" s="179">
        <v>8326</v>
      </c>
      <c r="D8350" s="195">
        <f t="shared" ca="1" si="654"/>
        <v>1.3435583905702695</v>
      </c>
      <c r="E8350" s="195">
        <f t="shared" ca="1" si="650"/>
        <v>330.65343014422069</v>
      </c>
      <c r="F8350" s="195">
        <f t="shared" ca="1" si="651"/>
        <v>308.46779827743279</v>
      </c>
      <c r="G8350" s="195">
        <f t="shared" ca="1" si="652"/>
        <v>80.653430144220692</v>
      </c>
      <c r="H8350" s="195">
        <f t="shared" ca="1" si="653"/>
        <v>58.467798277432792</v>
      </c>
      <c r="O8350" s="154"/>
      <c r="P8350" s="154"/>
    </row>
    <row r="8351" spans="3:16" hidden="1" outlineLevel="2">
      <c r="C8351" s="179">
        <v>8327</v>
      </c>
      <c r="D8351" s="195">
        <f t="shared" ca="1" si="654"/>
        <v>-0.13400976755466745</v>
      </c>
      <c r="E8351" s="195">
        <f t="shared" ca="1" si="650"/>
        <v>238.99099716256944</v>
      </c>
      <c r="F8351" s="195">
        <f t="shared" ca="1" si="651"/>
        <v>243.69188465413606</v>
      </c>
      <c r="G8351" s="195">
        <f t="shared" ca="1" si="652"/>
        <v>0</v>
      </c>
      <c r="H8351" s="195">
        <f t="shared" ca="1" si="653"/>
        <v>0</v>
      </c>
      <c r="O8351" s="154"/>
      <c r="P8351" s="154"/>
    </row>
    <row r="8352" spans="3:16" hidden="1" outlineLevel="2">
      <c r="C8352" s="179">
        <v>8328</v>
      </c>
      <c r="D8352" s="195">
        <f t="shared" ca="1" si="654"/>
        <v>-1.6097935197506765</v>
      </c>
      <c r="E8352" s="195">
        <f t="shared" ca="1" si="650"/>
        <v>172.80659806029243</v>
      </c>
      <c r="F8352" s="195">
        <f t="shared" ca="1" si="651"/>
        <v>192.57323532141299</v>
      </c>
      <c r="G8352" s="195">
        <f t="shared" ca="1" si="652"/>
        <v>0</v>
      </c>
      <c r="H8352" s="195">
        <f t="shared" ca="1" si="653"/>
        <v>0</v>
      </c>
      <c r="O8352" s="154"/>
      <c r="P8352" s="154"/>
    </row>
    <row r="8353" spans="3:16" hidden="1" outlineLevel="2">
      <c r="C8353" s="179">
        <v>8329</v>
      </c>
      <c r="D8353" s="195">
        <f t="shared" ca="1" si="654"/>
        <v>-1.3809846387729805E-2</v>
      </c>
      <c r="E8353" s="195">
        <f t="shared" ca="1" si="650"/>
        <v>245.38678768554291</v>
      </c>
      <c r="F8353" s="195">
        <f t="shared" ca="1" si="651"/>
        <v>248.40981344350331</v>
      </c>
      <c r="G8353" s="195">
        <f t="shared" ca="1" si="652"/>
        <v>0</v>
      </c>
      <c r="H8353" s="195">
        <f t="shared" ca="1" si="653"/>
        <v>0</v>
      </c>
      <c r="O8353" s="154"/>
      <c r="P8353" s="154"/>
    </row>
    <row r="8354" spans="3:16" hidden="1" outlineLevel="2">
      <c r="C8354" s="179">
        <v>8330</v>
      </c>
      <c r="D8354" s="195">
        <f t="shared" ca="1" si="654"/>
        <v>1.1779602007413552</v>
      </c>
      <c r="E8354" s="195">
        <f t="shared" ca="1" si="650"/>
        <v>318.83899824235544</v>
      </c>
      <c r="F8354" s="195">
        <f t="shared" ca="1" si="651"/>
        <v>300.4255550415067</v>
      </c>
      <c r="G8354" s="195">
        <f t="shared" ca="1" si="652"/>
        <v>68.838998242355444</v>
      </c>
      <c r="H8354" s="195">
        <f t="shared" ca="1" si="653"/>
        <v>50.425555041506698</v>
      </c>
      <c r="O8354" s="154"/>
      <c r="P8354" s="154"/>
    </row>
    <row r="8355" spans="3:16" hidden="1" outlineLevel="2">
      <c r="C8355" s="179">
        <v>8331</v>
      </c>
      <c r="D8355" s="195">
        <f t="shared" ca="1" si="654"/>
        <v>1.176583915387283</v>
      </c>
      <c r="E8355" s="195">
        <f t="shared" ca="1" si="650"/>
        <v>318.74259862030391</v>
      </c>
      <c r="F8355" s="195">
        <f t="shared" ca="1" si="651"/>
        <v>300.35960222860706</v>
      </c>
      <c r="G8355" s="195">
        <f t="shared" ca="1" si="652"/>
        <v>68.742598620303909</v>
      </c>
      <c r="H8355" s="195">
        <f t="shared" ca="1" si="653"/>
        <v>50.359602228607059</v>
      </c>
      <c r="O8355" s="154"/>
      <c r="P8355" s="154"/>
    </row>
    <row r="8356" spans="3:16" hidden="1" outlineLevel="2">
      <c r="C8356" s="179">
        <v>8332</v>
      </c>
      <c r="D8356" s="195">
        <f t="shared" ca="1" si="654"/>
        <v>1.3085459617048165</v>
      </c>
      <c r="E8356" s="195">
        <f t="shared" ca="1" si="650"/>
        <v>328.1195448819991</v>
      </c>
      <c r="F8356" s="195">
        <f t="shared" ca="1" si="651"/>
        <v>306.74967069123898</v>
      </c>
      <c r="G8356" s="195">
        <f t="shared" ca="1" si="652"/>
        <v>78.119544881999104</v>
      </c>
      <c r="H8356" s="195">
        <f t="shared" ca="1" si="653"/>
        <v>56.749670691238975</v>
      </c>
      <c r="O8356" s="154"/>
      <c r="P8356" s="154"/>
    </row>
    <row r="8357" spans="3:16" hidden="1" outlineLevel="2">
      <c r="C8357" s="179">
        <v>8333</v>
      </c>
      <c r="D8357" s="195">
        <f t="shared" ca="1" si="654"/>
        <v>-0.84300593338491403</v>
      </c>
      <c r="E8357" s="195">
        <f t="shared" ca="1" si="650"/>
        <v>204.51642733786247</v>
      </c>
      <c r="F8357" s="195">
        <f t="shared" ca="1" si="651"/>
        <v>217.63084444654771</v>
      </c>
      <c r="G8357" s="195">
        <f t="shared" ca="1" si="652"/>
        <v>0</v>
      </c>
      <c r="H8357" s="195">
        <f t="shared" ca="1" si="653"/>
        <v>0</v>
      </c>
      <c r="O8357" s="154"/>
      <c r="P8357" s="154"/>
    </row>
    <row r="8358" spans="3:16" hidden="1" outlineLevel="2">
      <c r="C8358" s="179">
        <v>8334</v>
      </c>
      <c r="D8358" s="195">
        <f t="shared" ca="1" si="654"/>
        <v>-0.92061511805028806</v>
      </c>
      <c r="E8358" s="195">
        <f t="shared" ca="1" si="650"/>
        <v>201.05858757784515</v>
      </c>
      <c r="F8358" s="195">
        <f t="shared" ca="1" si="651"/>
        <v>214.95301124148972</v>
      </c>
      <c r="G8358" s="195">
        <f t="shared" ca="1" si="652"/>
        <v>0</v>
      </c>
      <c r="H8358" s="195">
        <f t="shared" ca="1" si="653"/>
        <v>0</v>
      </c>
      <c r="O8358" s="154"/>
      <c r="P8358" s="154"/>
    </row>
    <row r="8359" spans="3:16" hidden="1" outlineLevel="2">
      <c r="C8359" s="179">
        <v>8335</v>
      </c>
      <c r="D8359" s="195">
        <f t="shared" ca="1" si="654"/>
        <v>2.5133261785120871</v>
      </c>
      <c r="E8359" s="195">
        <f t="shared" ca="1" si="650"/>
        <v>427.55679067395346</v>
      </c>
      <c r="F8359" s="195">
        <f t="shared" ca="1" si="651"/>
        <v>371.75224364714961</v>
      </c>
      <c r="G8359" s="195">
        <f t="shared" ca="1" si="652"/>
        <v>177.55679067395346</v>
      </c>
      <c r="H8359" s="195">
        <f t="shared" ca="1" si="653"/>
        <v>121.75224364714961</v>
      </c>
      <c r="O8359" s="154"/>
      <c r="P8359" s="154"/>
    </row>
    <row r="8360" spans="3:16" hidden="1" outlineLevel="2">
      <c r="C8360" s="179">
        <v>8336</v>
      </c>
      <c r="D8360" s="195">
        <f t="shared" ca="1" si="654"/>
        <v>-0.93672326626614144</v>
      </c>
      <c r="E8360" s="195">
        <f t="shared" ca="1" si="650"/>
        <v>200.34825618353042</v>
      </c>
      <c r="F8360" s="195">
        <f t="shared" ca="1" si="651"/>
        <v>214.40135707110687</v>
      </c>
      <c r="G8360" s="195">
        <f t="shared" ca="1" si="652"/>
        <v>0</v>
      </c>
      <c r="H8360" s="195">
        <f t="shared" ca="1" si="653"/>
        <v>0</v>
      </c>
      <c r="O8360" s="154"/>
      <c r="P8360" s="154"/>
    </row>
    <row r="8361" spans="3:16" hidden="1" outlineLevel="2">
      <c r="C8361" s="179">
        <v>8337</v>
      </c>
      <c r="D8361" s="195">
        <f t="shared" ca="1" si="654"/>
        <v>-1.5273049960906799</v>
      </c>
      <c r="E8361" s="195">
        <f t="shared" ca="1" si="650"/>
        <v>175.96710279886656</v>
      </c>
      <c r="F8361" s="195">
        <f t="shared" ca="1" si="651"/>
        <v>195.12408995813749</v>
      </c>
      <c r="G8361" s="195">
        <f t="shared" ca="1" si="652"/>
        <v>0</v>
      </c>
      <c r="H8361" s="195">
        <f t="shared" ca="1" si="653"/>
        <v>0</v>
      </c>
      <c r="O8361" s="154"/>
      <c r="P8361" s="154"/>
    </row>
    <row r="8362" spans="3:16" hidden="1" outlineLevel="2">
      <c r="C8362" s="179">
        <v>8338</v>
      </c>
      <c r="D8362" s="195">
        <f t="shared" ca="1" si="654"/>
        <v>-0.14949011923771016</v>
      </c>
      <c r="E8362" s="195">
        <f t="shared" ca="1" si="650"/>
        <v>238.17950362718292</v>
      </c>
      <c r="F8362" s="195">
        <f t="shared" ca="1" si="651"/>
        <v>243.09081973263866</v>
      </c>
      <c r="G8362" s="195">
        <f t="shared" ca="1" si="652"/>
        <v>0</v>
      </c>
      <c r="H8362" s="195">
        <f t="shared" ca="1" si="653"/>
        <v>0</v>
      </c>
      <c r="O8362" s="154"/>
      <c r="P8362" s="154"/>
    </row>
    <row r="8363" spans="3:16" hidden="1" outlineLevel="2">
      <c r="C8363" s="179">
        <v>8339</v>
      </c>
      <c r="D8363" s="195">
        <f t="shared" ca="1" si="654"/>
        <v>0.78746668397261388</v>
      </c>
      <c r="E8363" s="195">
        <f t="shared" ca="1" si="650"/>
        <v>292.62406063592783</v>
      </c>
      <c r="F8363" s="195">
        <f t="shared" ca="1" si="651"/>
        <v>282.28170341607819</v>
      </c>
      <c r="G8363" s="195">
        <f t="shared" ca="1" si="652"/>
        <v>42.624060635927833</v>
      </c>
      <c r="H8363" s="195">
        <f t="shared" ca="1" si="653"/>
        <v>32.281703416078187</v>
      </c>
      <c r="O8363" s="154"/>
      <c r="P8363" s="154"/>
    </row>
    <row r="8364" spans="3:16" hidden="1" outlineLevel="2">
      <c r="C8364" s="179">
        <v>8340</v>
      </c>
      <c r="D8364" s="195">
        <f t="shared" ca="1" si="654"/>
        <v>-0.36426796366593311</v>
      </c>
      <c r="E8364" s="195">
        <f t="shared" ca="1" si="650"/>
        <v>227.2008764134624</v>
      </c>
      <c r="F8364" s="195">
        <f t="shared" ca="1" si="651"/>
        <v>234.90287680528567</v>
      </c>
      <c r="G8364" s="195">
        <f t="shared" ca="1" si="652"/>
        <v>0</v>
      </c>
      <c r="H8364" s="195">
        <f t="shared" ca="1" si="653"/>
        <v>0</v>
      </c>
      <c r="O8364" s="154"/>
      <c r="P8364" s="154"/>
    </row>
    <row r="8365" spans="3:16" hidden="1" outlineLevel="2">
      <c r="C8365" s="179">
        <v>8341</v>
      </c>
      <c r="D8365" s="195">
        <f t="shared" ca="1" si="654"/>
        <v>-0.88683108500172725</v>
      </c>
      <c r="E8365" s="195">
        <f t="shared" ca="1" si="650"/>
        <v>202.55657457903439</v>
      </c>
      <c r="F8365" s="195">
        <f t="shared" ca="1" si="651"/>
        <v>216.11462434185498</v>
      </c>
      <c r="G8365" s="195">
        <f t="shared" ca="1" si="652"/>
        <v>0</v>
      </c>
      <c r="H8365" s="195">
        <f t="shared" ca="1" si="653"/>
        <v>0</v>
      </c>
      <c r="O8365" s="154"/>
      <c r="P8365" s="154"/>
    </row>
    <row r="8366" spans="3:16" hidden="1" outlineLevel="2">
      <c r="C8366" s="179">
        <v>8342</v>
      </c>
      <c r="D8366" s="195">
        <f t="shared" ca="1" si="654"/>
        <v>1.1206568352477289</v>
      </c>
      <c r="E8366" s="195">
        <f t="shared" ca="1" si="650"/>
        <v>314.84983763817365</v>
      </c>
      <c r="F8366" s="195">
        <f t="shared" ca="1" si="651"/>
        <v>297.69174013348749</v>
      </c>
      <c r="G8366" s="195">
        <f t="shared" ca="1" si="652"/>
        <v>64.849837638173653</v>
      </c>
      <c r="H8366" s="195">
        <f t="shared" ca="1" si="653"/>
        <v>47.691740133487485</v>
      </c>
      <c r="O8366" s="154"/>
      <c r="P8366" s="154"/>
    </row>
    <row r="8367" spans="3:16" hidden="1" outlineLevel="2">
      <c r="C8367" s="179">
        <v>8343</v>
      </c>
      <c r="D8367" s="195">
        <f t="shared" ca="1" si="654"/>
        <v>-0.61419170049690575</v>
      </c>
      <c r="E8367" s="195">
        <f t="shared" ca="1" si="650"/>
        <v>215.06114398322538</v>
      </c>
      <c r="F8367" s="195">
        <f t="shared" ca="1" si="651"/>
        <v>225.72160923580833</v>
      </c>
      <c r="G8367" s="195">
        <f t="shared" ca="1" si="652"/>
        <v>0</v>
      </c>
      <c r="H8367" s="195">
        <f t="shared" ca="1" si="653"/>
        <v>0</v>
      </c>
      <c r="O8367" s="154"/>
      <c r="P8367" s="154"/>
    </row>
    <row r="8368" spans="3:16" hidden="1" outlineLevel="2">
      <c r="C8368" s="179">
        <v>8344</v>
      </c>
      <c r="D8368" s="195">
        <f t="shared" ca="1" si="654"/>
        <v>-1.328672076612847</v>
      </c>
      <c r="E8368" s="195">
        <f t="shared" ca="1" si="650"/>
        <v>183.81684060926651</v>
      </c>
      <c r="F8368" s="195">
        <f t="shared" ca="1" si="651"/>
        <v>201.40607298941831</v>
      </c>
      <c r="G8368" s="195">
        <f t="shared" ca="1" si="652"/>
        <v>0</v>
      </c>
      <c r="H8368" s="195">
        <f t="shared" ca="1" si="653"/>
        <v>0</v>
      </c>
      <c r="O8368" s="154"/>
      <c r="P8368" s="154"/>
    </row>
    <row r="8369" spans="3:16" hidden="1" outlineLevel="2">
      <c r="C8369" s="179">
        <v>8345</v>
      </c>
      <c r="D8369" s="195">
        <f t="shared" ca="1" si="654"/>
        <v>-0.82083725409691555</v>
      </c>
      <c r="E8369" s="195">
        <f t="shared" ca="1" si="650"/>
        <v>205.5150173049359</v>
      </c>
      <c r="F8369" s="195">
        <f t="shared" ca="1" si="651"/>
        <v>218.40186166333118</v>
      </c>
      <c r="G8369" s="195">
        <f t="shared" ca="1" si="652"/>
        <v>0</v>
      </c>
      <c r="H8369" s="195">
        <f t="shared" ca="1" si="653"/>
        <v>0</v>
      </c>
      <c r="O8369" s="154"/>
      <c r="P8369" s="154"/>
    </row>
    <row r="8370" spans="3:16" hidden="1" outlineLevel="2">
      <c r="C8370" s="179">
        <v>8346</v>
      </c>
      <c r="D8370" s="195">
        <f t="shared" ca="1" si="654"/>
        <v>-0.68277770608193722</v>
      </c>
      <c r="E8370" s="195">
        <f t="shared" ca="1" si="650"/>
        <v>211.84459361174834</v>
      </c>
      <c r="F8370" s="195">
        <f t="shared" ca="1" si="651"/>
        <v>223.2653705522815</v>
      </c>
      <c r="G8370" s="195">
        <f t="shared" ca="1" si="652"/>
        <v>0</v>
      </c>
      <c r="H8370" s="195">
        <f t="shared" ca="1" si="653"/>
        <v>0</v>
      </c>
      <c r="O8370" s="154"/>
      <c r="P8370" s="154"/>
    </row>
    <row r="8371" spans="3:16" hidden="1" outlineLevel="2">
      <c r="C8371" s="179">
        <v>8347</v>
      </c>
      <c r="D8371" s="195">
        <f t="shared" ca="1" si="654"/>
        <v>0.78975563457933484</v>
      </c>
      <c r="E8371" s="195">
        <f t="shared" ca="1" si="650"/>
        <v>292.77126366078841</v>
      </c>
      <c r="F8371" s="195">
        <f t="shared" ca="1" si="651"/>
        <v>282.38479758025341</v>
      </c>
      <c r="G8371" s="195">
        <f t="shared" ca="1" si="652"/>
        <v>42.771263660788406</v>
      </c>
      <c r="H8371" s="195">
        <f t="shared" ca="1" si="653"/>
        <v>32.384797580253405</v>
      </c>
      <c r="O8371" s="154"/>
      <c r="P8371" s="154"/>
    </row>
    <row r="8372" spans="3:16" hidden="1" outlineLevel="2">
      <c r="C8372" s="179">
        <v>8348</v>
      </c>
      <c r="D8372" s="195">
        <f t="shared" ca="1" si="654"/>
        <v>-0.18711667941563923</v>
      </c>
      <c r="E8372" s="195">
        <f t="shared" ca="1" si="650"/>
        <v>236.21855588398108</v>
      </c>
      <c r="F8372" s="195">
        <f t="shared" ca="1" si="651"/>
        <v>241.63604434727552</v>
      </c>
      <c r="G8372" s="195">
        <f t="shared" ca="1" si="652"/>
        <v>0</v>
      </c>
      <c r="H8372" s="195">
        <f t="shared" ca="1" si="653"/>
        <v>0</v>
      </c>
      <c r="O8372" s="154"/>
      <c r="P8372" s="154"/>
    </row>
    <row r="8373" spans="3:16" hidden="1" outlineLevel="2">
      <c r="C8373" s="179">
        <v>8349</v>
      </c>
      <c r="D8373" s="195">
        <f t="shared" ca="1" si="654"/>
        <v>1.4337565179451583</v>
      </c>
      <c r="E8373" s="195">
        <f t="shared" ca="1" si="650"/>
        <v>337.27166449039254</v>
      </c>
      <c r="F8373" s="195">
        <f t="shared" ca="1" si="651"/>
        <v>312.93845463789216</v>
      </c>
      <c r="G8373" s="195">
        <f t="shared" ca="1" si="652"/>
        <v>87.271664490392538</v>
      </c>
      <c r="H8373" s="195">
        <f t="shared" ca="1" si="653"/>
        <v>62.938454637892164</v>
      </c>
      <c r="O8373" s="154"/>
      <c r="P8373" s="154"/>
    </row>
    <row r="8374" spans="3:16" hidden="1" outlineLevel="2">
      <c r="C8374" s="179">
        <v>8350</v>
      </c>
      <c r="D8374" s="195">
        <f t="shared" ca="1" si="654"/>
        <v>1.0189474686963307</v>
      </c>
      <c r="E8374" s="195">
        <f t="shared" ca="1" si="650"/>
        <v>307.89187795091408</v>
      </c>
      <c r="F8374" s="195">
        <f t="shared" ca="1" si="651"/>
        <v>292.90053433936259</v>
      </c>
      <c r="G8374" s="195">
        <f t="shared" ca="1" si="652"/>
        <v>57.891877950914079</v>
      </c>
      <c r="H8374" s="195">
        <f t="shared" ca="1" si="653"/>
        <v>42.900534339362594</v>
      </c>
      <c r="O8374" s="154"/>
      <c r="P8374" s="154"/>
    </row>
    <row r="8375" spans="3:16" hidden="1" outlineLevel="2">
      <c r="C8375" s="179">
        <v>8351</v>
      </c>
      <c r="D8375" s="195">
        <f t="shared" ca="1" si="654"/>
        <v>0.56939870222775524</v>
      </c>
      <c r="E8375" s="195">
        <f t="shared" ca="1" si="650"/>
        <v>278.93415736690008</v>
      </c>
      <c r="F8375" s="195">
        <f t="shared" ca="1" si="651"/>
        <v>272.63057520082509</v>
      </c>
      <c r="G8375" s="195">
        <f t="shared" ca="1" si="652"/>
        <v>28.934157366900081</v>
      </c>
      <c r="H8375" s="195">
        <f t="shared" ca="1" si="653"/>
        <v>22.630575200825092</v>
      </c>
      <c r="O8375" s="154"/>
      <c r="P8375" s="154"/>
    </row>
    <row r="8376" spans="3:16" hidden="1" outlineLevel="2">
      <c r="C8376" s="179">
        <v>8352</v>
      </c>
      <c r="D8376" s="195">
        <f t="shared" ca="1" si="654"/>
        <v>0.54456456456249613</v>
      </c>
      <c r="E8376" s="195">
        <f t="shared" ca="1" si="650"/>
        <v>277.41631196758198</v>
      </c>
      <c r="F8376" s="195">
        <f t="shared" ca="1" si="651"/>
        <v>271.55262353705979</v>
      </c>
      <c r="G8376" s="195">
        <f t="shared" ca="1" si="652"/>
        <v>27.416311967581976</v>
      </c>
      <c r="H8376" s="195">
        <f t="shared" ca="1" si="653"/>
        <v>21.552623537059787</v>
      </c>
      <c r="O8376" s="154"/>
      <c r="P8376" s="154"/>
    </row>
    <row r="8377" spans="3:16" hidden="1" outlineLevel="2">
      <c r="C8377" s="179">
        <v>8353</v>
      </c>
      <c r="D8377" s="195">
        <f t="shared" ca="1" si="654"/>
        <v>-8.738583502000076E-2</v>
      </c>
      <c r="E8377" s="195">
        <f t="shared" ca="1" si="650"/>
        <v>241.4518059505059</v>
      </c>
      <c r="F8377" s="195">
        <f t="shared" ca="1" si="651"/>
        <v>245.51117370094809</v>
      </c>
      <c r="G8377" s="195">
        <f t="shared" ca="1" si="652"/>
        <v>0</v>
      </c>
      <c r="H8377" s="195">
        <f t="shared" ca="1" si="653"/>
        <v>0</v>
      </c>
      <c r="O8377" s="154"/>
      <c r="P8377" s="154"/>
    </row>
    <row r="8378" spans="3:16" hidden="1" outlineLevel="2">
      <c r="C8378" s="179">
        <v>8354</v>
      </c>
      <c r="D8378" s="195">
        <f t="shared" ca="1" si="654"/>
        <v>-0.30646548507785876</v>
      </c>
      <c r="E8378" s="195">
        <f t="shared" ca="1" si="650"/>
        <v>230.10475360384814</v>
      </c>
      <c r="F8378" s="195">
        <f t="shared" ca="1" si="651"/>
        <v>237.07895404550439</v>
      </c>
      <c r="G8378" s="195">
        <f t="shared" ca="1" si="652"/>
        <v>0</v>
      </c>
      <c r="H8378" s="195">
        <f t="shared" ca="1" si="653"/>
        <v>0</v>
      </c>
      <c r="O8378" s="154"/>
      <c r="P8378" s="154"/>
    </row>
    <row r="8379" spans="3:16" hidden="1" outlineLevel="2">
      <c r="C8379" s="179">
        <v>8355</v>
      </c>
      <c r="D8379" s="195">
        <f t="shared" ca="1" si="654"/>
        <v>2.1375588210640157</v>
      </c>
      <c r="E8379" s="195">
        <f t="shared" ca="1" si="650"/>
        <v>393.67478098726264</v>
      </c>
      <c r="F8379" s="195">
        <f t="shared" ca="1" si="651"/>
        <v>350.1222512494046</v>
      </c>
      <c r="G8379" s="195">
        <f t="shared" ca="1" si="652"/>
        <v>143.67478098726264</v>
      </c>
      <c r="H8379" s="195">
        <f t="shared" ca="1" si="653"/>
        <v>100.1222512494046</v>
      </c>
      <c r="O8379" s="154"/>
      <c r="P8379" s="154"/>
    </row>
    <row r="8380" spans="3:16" hidden="1" outlineLevel="2">
      <c r="C8380" s="179">
        <v>8356</v>
      </c>
      <c r="D8380" s="195">
        <f t="shared" ca="1" si="654"/>
        <v>-0.81482228277876168</v>
      </c>
      <c r="E8380" s="195">
        <f t="shared" ca="1" si="650"/>
        <v>205.78680212800992</v>
      </c>
      <c r="F8380" s="195">
        <f t="shared" ca="1" si="651"/>
        <v>218.61153051437046</v>
      </c>
      <c r="G8380" s="195">
        <f t="shared" ca="1" si="652"/>
        <v>0</v>
      </c>
      <c r="H8380" s="195">
        <f t="shared" ca="1" si="653"/>
        <v>0</v>
      </c>
      <c r="O8380" s="154"/>
      <c r="P8380" s="154"/>
    </row>
    <row r="8381" spans="3:16" hidden="1" outlineLevel="2">
      <c r="C8381" s="179">
        <v>8357</v>
      </c>
      <c r="D8381" s="195">
        <f t="shared" ca="1" si="654"/>
        <v>-1.5796181176383046E-2</v>
      </c>
      <c r="E8381" s="195">
        <f t="shared" ca="1" si="650"/>
        <v>245.27971716177635</v>
      </c>
      <c r="F8381" s="195">
        <f t="shared" ca="1" si="651"/>
        <v>248.33111103405915</v>
      </c>
      <c r="G8381" s="195">
        <f t="shared" ca="1" si="652"/>
        <v>0</v>
      </c>
      <c r="H8381" s="195">
        <f t="shared" ca="1" si="653"/>
        <v>0</v>
      </c>
      <c r="O8381" s="154"/>
      <c r="P8381" s="154"/>
    </row>
    <row r="8382" spans="3:16" hidden="1" outlineLevel="2">
      <c r="C8382" s="179">
        <v>8358</v>
      </c>
      <c r="D8382" s="195">
        <f t="shared" ca="1" si="654"/>
        <v>-0.35065237208659844</v>
      </c>
      <c r="E8382" s="195">
        <f t="shared" ca="1" si="650"/>
        <v>227.88157893194011</v>
      </c>
      <c r="F8382" s="195">
        <f t="shared" ca="1" si="651"/>
        <v>235.413654861651</v>
      </c>
      <c r="G8382" s="195">
        <f t="shared" ca="1" si="652"/>
        <v>0</v>
      </c>
      <c r="H8382" s="195">
        <f t="shared" ca="1" si="653"/>
        <v>0</v>
      </c>
      <c r="O8382" s="154"/>
      <c r="P8382" s="154"/>
    </row>
    <row r="8383" spans="3:16" hidden="1" outlineLevel="2">
      <c r="C8383" s="179">
        <v>8359</v>
      </c>
      <c r="D8383" s="195">
        <f t="shared" ca="1" si="654"/>
        <v>0.57953380818307065</v>
      </c>
      <c r="E8383" s="195">
        <f t="shared" ca="1" si="650"/>
        <v>279.55599171037119</v>
      </c>
      <c r="F8383" s="195">
        <f t="shared" ca="1" si="651"/>
        <v>273.07172859782378</v>
      </c>
      <c r="G8383" s="195">
        <f t="shared" ca="1" si="652"/>
        <v>29.555991710371188</v>
      </c>
      <c r="H8383" s="195">
        <f t="shared" ca="1" si="653"/>
        <v>23.071728597823778</v>
      </c>
      <c r="O8383" s="154"/>
      <c r="P8383" s="154"/>
    </row>
    <row r="8384" spans="3:16" hidden="1" outlineLevel="2">
      <c r="C8384" s="179">
        <v>8360</v>
      </c>
      <c r="D8384" s="195">
        <f t="shared" ca="1" si="654"/>
        <v>0.50120844044366641</v>
      </c>
      <c r="E8384" s="195">
        <f t="shared" ca="1" si="650"/>
        <v>274.78618565277668</v>
      </c>
      <c r="F8384" s="195">
        <f t="shared" ca="1" si="651"/>
        <v>269.68091138873649</v>
      </c>
      <c r="G8384" s="195">
        <f t="shared" ca="1" si="652"/>
        <v>24.78618565277668</v>
      </c>
      <c r="H8384" s="195">
        <f t="shared" ca="1" si="653"/>
        <v>19.68091138873649</v>
      </c>
      <c r="O8384" s="154"/>
      <c r="P8384" s="154"/>
    </row>
    <row r="8385" spans="3:16" hidden="1" outlineLevel="2">
      <c r="C8385" s="179">
        <v>8361</v>
      </c>
      <c r="D8385" s="195">
        <f t="shared" ca="1" si="654"/>
        <v>0.296699928203844</v>
      </c>
      <c r="E8385" s="195">
        <f t="shared" ca="1" si="650"/>
        <v>262.71231125561974</v>
      </c>
      <c r="F8385" s="195">
        <f t="shared" ca="1" si="651"/>
        <v>261.02461491094522</v>
      </c>
      <c r="G8385" s="195">
        <f t="shared" ca="1" si="652"/>
        <v>12.712311255619738</v>
      </c>
      <c r="H8385" s="195">
        <f t="shared" ca="1" si="653"/>
        <v>11.024614910945218</v>
      </c>
      <c r="O8385" s="154"/>
      <c r="P8385" s="154"/>
    </row>
    <row r="8386" spans="3:16" hidden="1" outlineLevel="2">
      <c r="C8386" s="179">
        <v>8362</v>
      </c>
      <c r="D8386" s="195">
        <f t="shared" ca="1" si="654"/>
        <v>1.250215069204891</v>
      </c>
      <c r="E8386" s="195">
        <f t="shared" ca="1" si="650"/>
        <v>323.94112809251783</v>
      </c>
      <c r="F8386" s="195">
        <f t="shared" ca="1" si="651"/>
        <v>303.90848713318394</v>
      </c>
      <c r="G8386" s="195">
        <f t="shared" ca="1" si="652"/>
        <v>73.941128092517829</v>
      </c>
      <c r="H8386" s="195">
        <f t="shared" ca="1" si="653"/>
        <v>53.908487133183939</v>
      </c>
      <c r="O8386" s="154"/>
      <c r="P8386" s="154"/>
    </row>
    <row r="8387" spans="3:16" hidden="1" outlineLevel="2">
      <c r="C8387" s="179">
        <v>8363</v>
      </c>
      <c r="D8387" s="195">
        <f t="shared" ca="1" si="654"/>
        <v>-0.83207402437752187</v>
      </c>
      <c r="E8387" s="195">
        <f t="shared" ca="1" si="650"/>
        <v>205.00824820067442</v>
      </c>
      <c r="F8387" s="195">
        <f t="shared" ca="1" si="651"/>
        <v>218.01071081046905</v>
      </c>
      <c r="G8387" s="195">
        <f t="shared" ca="1" si="652"/>
        <v>0</v>
      </c>
      <c r="H8387" s="195">
        <f t="shared" ca="1" si="653"/>
        <v>0</v>
      </c>
      <c r="O8387" s="154"/>
      <c r="P8387" s="154"/>
    </row>
    <row r="8388" spans="3:16" hidden="1" outlineLevel="2">
      <c r="C8388" s="179">
        <v>8364</v>
      </c>
      <c r="D8388" s="195">
        <f t="shared" ca="1" si="654"/>
        <v>0.34351376606291661</v>
      </c>
      <c r="E8388" s="195">
        <f t="shared" ca="1" si="650"/>
        <v>265.42844514279773</v>
      </c>
      <c r="F8388" s="195">
        <f t="shared" ca="1" si="651"/>
        <v>262.9812689037052</v>
      </c>
      <c r="G8388" s="195">
        <f t="shared" ca="1" si="652"/>
        <v>15.428445142797727</v>
      </c>
      <c r="H8388" s="195">
        <f t="shared" ca="1" si="653"/>
        <v>12.9812689037052</v>
      </c>
      <c r="O8388" s="154"/>
      <c r="P8388" s="154"/>
    </row>
    <row r="8389" spans="3:16" hidden="1" outlineLevel="2">
      <c r="C8389" s="179">
        <v>8365</v>
      </c>
      <c r="D8389" s="195">
        <f t="shared" ca="1" si="654"/>
        <v>-0.35132893487824512</v>
      </c>
      <c r="E8389" s="195">
        <f t="shared" ca="1" si="650"/>
        <v>227.84770652023326</v>
      </c>
      <c r="F8389" s="195">
        <f t="shared" ca="1" si="651"/>
        <v>235.38824794514301</v>
      </c>
      <c r="G8389" s="195">
        <f t="shared" ca="1" si="652"/>
        <v>0</v>
      </c>
      <c r="H8389" s="195">
        <f t="shared" ca="1" si="653"/>
        <v>0</v>
      </c>
      <c r="O8389" s="154"/>
      <c r="P8389" s="154"/>
    </row>
    <row r="8390" spans="3:16" hidden="1" outlineLevel="2">
      <c r="C8390" s="179">
        <v>8366</v>
      </c>
      <c r="D8390" s="195">
        <f t="shared" ca="1" si="654"/>
        <v>-1.585020871162204</v>
      </c>
      <c r="E8390" s="195">
        <f t="shared" ca="1" si="650"/>
        <v>173.7497383261977</v>
      </c>
      <c r="F8390" s="195">
        <f t="shared" ca="1" si="651"/>
        <v>193.33577498298786</v>
      </c>
      <c r="G8390" s="195">
        <f t="shared" ca="1" si="652"/>
        <v>0</v>
      </c>
      <c r="H8390" s="195">
        <f t="shared" ca="1" si="653"/>
        <v>0</v>
      </c>
      <c r="O8390" s="154"/>
      <c r="P8390" s="154"/>
    </row>
    <row r="8391" spans="3:16" hidden="1" outlineLevel="2">
      <c r="C8391" s="179">
        <v>8367</v>
      </c>
      <c r="D8391" s="195">
        <f t="shared" ca="1" si="654"/>
        <v>0.60775867913748316</v>
      </c>
      <c r="E8391" s="195">
        <f t="shared" ca="1" si="650"/>
        <v>281.29503006966667</v>
      </c>
      <c r="F8391" s="195">
        <f t="shared" ca="1" si="651"/>
        <v>274.30404561445891</v>
      </c>
      <c r="G8391" s="195">
        <f t="shared" ca="1" si="652"/>
        <v>31.295030069666666</v>
      </c>
      <c r="H8391" s="195">
        <f t="shared" ca="1" si="653"/>
        <v>24.304045614458914</v>
      </c>
      <c r="O8391" s="154"/>
      <c r="P8391" s="154"/>
    </row>
    <row r="8392" spans="3:16" hidden="1" outlineLevel="2">
      <c r="C8392" s="179">
        <v>8368</v>
      </c>
      <c r="D8392" s="195">
        <f t="shared" ca="1" si="654"/>
        <v>1.280678045814496</v>
      </c>
      <c r="E8392" s="195">
        <f t="shared" ca="1" si="650"/>
        <v>326.11660118107801</v>
      </c>
      <c r="F8392" s="195">
        <f t="shared" ca="1" si="651"/>
        <v>305.38898060701575</v>
      </c>
      <c r="G8392" s="195">
        <f t="shared" ca="1" si="652"/>
        <v>76.116601181078011</v>
      </c>
      <c r="H8392" s="195">
        <f t="shared" ca="1" si="653"/>
        <v>55.388980607015753</v>
      </c>
      <c r="O8392" s="154"/>
      <c r="P8392" s="154"/>
    </row>
    <row r="8393" spans="3:16" hidden="1" outlineLevel="2">
      <c r="C8393" s="179">
        <v>8369</v>
      </c>
      <c r="D8393" s="195">
        <f t="shared" ca="1" si="654"/>
        <v>0.52517999734155552</v>
      </c>
      <c r="E8393" s="195">
        <f t="shared" ca="1" si="650"/>
        <v>276.23728252645481</v>
      </c>
      <c r="F8393" s="195">
        <f t="shared" ca="1" si="651"/>
        <v>270.71417883889876</v>
      </c>
      <c r="G8393" s="195">
        <f t="shared" ca="1" si="652"/>
        <v>26.237282526454806</v>
      </c>
      <c r="H8393" s="195">
        <f t="shared" ca="1" si="653"/>
        <v>20.714178838898761</v>
      </c>
      <c r="O8393" s="154"/>
      <c r="P8393" s="154"/>
    </row>
    <row r="8394" spans="3:16" hidden="1" outlineLevel="2">
      <c r="C8394" s="179">
        <v>8370</v>
      </c>
      <c r="D8394" s="195">
        <f t="shared" ca="1" si="654"/>
        <v>0.89088223000146005</v>
      </c>
      <c r="E8394" s="195">
        <f t="shared" ca="1" si="650"/>
        <v>299.34918464065754</v>
      </c>
      <c r="F8394" s="195">
        <f t="shared" ca="1" si="651"/>
        <v>286.97730819023263</v>
      </c>
      <c r="G8394" s="195">
        <f t="shared" ca="1" si="652"/>
        <v>49.349184640657541</v>
      </c>
      <c r="H8394" s="195">
        <f t="shared" ca="1" si="653"/>
        <v>36.977308190232634</v>
      </c>
      <c r="O8394" s="154"/>
      <c r="P8394" s="154"/>
    </row>
    <row r="8395" spans="3:16" hidden="1" outlineLevel="2">
      <c r="C8395" s="179">
        <v>8371</v>
      </c>
      <c r="D8395" s="195">
        <f t="shared" ca="1" si="654"/>
        <v>-0.19816965869178502</v>
      </c>
      <c r="E8395" s="195">
        <f t="shared" ca="1" si="650"/>
        <v>235.6455920675231</v>
      </c>
      <c r="F8395" s="195">
        <f t="shared" ca="1" si="651"/>
        <v>241.21035392279128</v>
      </c>
      <c r="G8395" s="195">
        <f t="shared" ca="1" si="652"/>
        <v>0</v>
      </c>
      <c r="H8395" s="195">
        <f t="shared" ca="1" si="653"/>
        <v>0</v>
      </c>
      <c r="O8395" s="154"/>
      <c r="P8395" s="154"/>
    </row>
    <row r="8396" spans="3:16" hidden="1" outlineLevel="2">
      <c r="C8396" s="179">
        <v>8372</v>
      </c>
      <c r="D8396" s="195">
        <f t="shared" ca="1" si="654"/>
        <v>1.4127134585936665</v>
      </c>
      <c r="E8396" s="195">
        <f t="shared" ca="1" si="650"/>
        <v>335.71589155014237</v>
      </c>
      <c r="F8396" s="195">
        <f t="shared" ca="1" si="651"/>
        <v>311.88969804675128</v>
      </c>
      <c r="G8396" s="195">
        <f t="shared" ca="1" si="652"/>
        <v>85.715891550142373</v>
      </c>
      <c r="H8396" s="195">
        <f t="shared" ca="1" si="653"/>
        <v>61.889698046751278</v>
      </c>
      <c r="O8396" s="154"/>
      <c r="P8396" s="154"/>
    </row>
    <row r="8397" spans="3:16" hidden="1" outlineLevel="2">
      <c r="C8397" s="179">
        <v>8373</v>
      </c>
      <c r="D8397" s="195">
        <f t="shared" ca="1" si="654"/>
        <v>0.79680060980037126</v>
      </c>
      <c r="E8397" s="195">
        <f t="shared" ca="1" si="650"/>
        <v>293.22479275194326</v>
      </c>
      <c r="F8397" s="195">
        <f t="shared" ca="1" si="651"/>
        <v>282.70233907690942</v>
      </c>
      <c r="G8397" s="195">
        <f t="shared" ca="1" si="652"/>
        <v>43.224792751943255</v>
      </c>
      <c r="H8397" s="195">
        <f t="shared" ca="1" si="653"/>
        <v>32.702339076909425</v>
      </c>
      <c r="O8397" s="154"/>
      <c r="P8397" s="154"/>
    </row>
    <row r="8398" spans="3:16" hidden="1" outlineLevel="2">
      <c r="C8398" s="179">
        <v>8374</v>
      </c>
      <c r="D8398" s="195">
        <f t="shared" ca="1" si="654"/>
        <v>-0.29359583168544684</v>
      </c>
      <c r="E8398" s="195">
        <f t="shared" ca="1" si="650"/>
        <v>230.7563334971633</v>
      </c>
      <c r="F8398" s="195">
        <f t="shared" ca="1" si="651"/>
        <v>237.56619230601319</v>
      </c>
      <c r="G8398" s="195">
        <f t="shared" ca="1" si="652"/>
        <v>0</v>
      </c>
      <c r="H8398" s="195">
        <f t="shared" ca="1" si="653"/>
        <v>0</v>
      </c>
      <c r="O8398" s="154"/>
      <c r="P8398" s="154"/>
    </row>
    <row r="8399" spans="3:16" hidden="1" outlineLevel="2">
      <c r="C8399" s="179">
        <v>8375</v>
      </c>
      <c r="D8399" s="195">
        <f t="shared" ca="1" si="654"/>
        <v>0.66937769383315004</v>
      </c>
      <c r="E8399" s="195">
        <f t="shared" ca="1" si="650"/>
        <v>285.12928582242716</v>
      </c>
      <c r="F8399" s="195">
        <f t="shared" ca="1" si="651"/>
        <v>277.01373113390082</v>
      </c>
      <c r="G8399" s="195">
        <f t="shared" ca="1" si="652"/>
        <v>35.129285822427164</v>
      </c>
      <c r="H8399" s="195">
        <f t="shared" ca="1" si="653"/>
        <v>27.013731133900819</v>
      </c>
      <c r="O8399" s="154"/>
      <c r="P8399" s="154"/>
    </row>
    <row r="8400" spans="3:16" hidden="1" outlineLevel="2">
      <c r="C8400" s="179">
        <v>8376</v>
      </c>
      <c r="D8400" s="195">
        <f t="shared" ca="1" si="654"/>
        <v>-0.17516347952754516</v>
      </c>
      <c r="E8400" s="195">
        <f t="shared" ca="1" si="650"/>
        <v>236.83975335758655</v>
      </c>
      <c r="F8400" s="195">
        <f t="shared" ca="1" si="651"/>
        <v>242.0972511169316</v>
      </c>
      <c r="G8400" s="195">
        <f t="shared" ca="1" si="652"/>
        <v>0</v>
      </c>
      <c r="H8400" s="195">
        <f t="shared" ca="1" si="653"/>
        <v>0</v>
      </c>
      <c r="O8400" s="154"/>
      <c r="P8400" s="154"/>
    </row>
    <row r="8401" spans="3:16" hidden="1" outlineLevel="2">
      <c r="C8401" s="179">
        <v>8377</v>
      </c>
      <c r="D8401" s="195">
        <f t="shared" ca="1" si="654"/>
        <v>-1.3948267054065788</v>
      </c>
      <c r="E8401" s="195">
        <f t="shared" ca="1" si="650"/>
        <v>181.16434822697929</v>
      </c>
      <c r="F8401" s="195">
        <f t="shared" ca="1" si="651"/>
        <v>199.29171368408447</v>
      </c>
      <c r="G8401" s="195">
        <f t="shared" ca="1" si="652"/>
        <v>0</v>
      </c>
      <c r="H8401" s="195">
        <f t="shared" ca="1" si="653"/>
        <v>0</v>
      </c>
      <c r="O8401" s="154"/>
      <c r="P8401" s="154"/>
    </row>
    <row r="8402" spans="3:16" hidden="1" outlineLevel="2">
      <c r="C8402" s="179">
        <v>8378</v>
      </c>
      <c r="D8402" s="195">
        <f t="shared" ca="1" si="654"/>
        <v>-1.2859844068008022</v>
      </c>
      <c r="E8402" s="195">
        <f t="shared" ca="1" si="650"/>
        <v>185.5489968516309</v>
      </c>
      <c r="F8402" s="195">
        <f t="shared" ca="1" si="651"/>
        <v>202.78230048063958</v>
      </c>
      <c r="G8402" s="195">
        <f t="shared" ca="1" si="652"/>
        <v>0</v>
      </c>
      <c r="H8402" s="195">
        <f t="shared" ca="1" si="653"/>
        <v>0</v>
      </c>
      <c r="O8402" s="154"/>
      <c r="P8402" s="154"/>
    </row>
    <row r="8403" spans="3:16" hidden="1" outlineLevel="2">
      <c r="C8403" s="179">
        <v>8379</v>
      </c>
      <c r="D8403" s="195">
        <f t="shared" ca="1" si="654"/>
        <v>-1.4468535631595261</v>
      </c>
      <c r="E8403" s="195">
        <f t="shared" ca="1" si="650"/>
        <v>179.10522882628717</v>
      </c>
      <c r="F8403" s="195">
        <f t="shared" ca="1" si="651"/>
        <v>197.64449423311012</v>
      </c>
      <c r="G8403" s="195">
        <f t="shared" ca="1" si="652"/>
        <v>0</v>
      </c>
      <c r="H8403" s="195">
        <f t="shared" ca="1" si="653"/>
        <v>0</v>
      </c>
      <c r="O8403" s="154"/>
      <c r="P8403" s="154"/>
    </row>
    <row r="8404" spans="3:16" hidden="1" outlineLevel="2">
      <c r="C8404" s="179">
        <v>8380</v>
      </c>
      <c r="D8404" s="195">
        <f t="shared" ca="1" si="654"/>
        <v>0.88291410121792813</v>
      </c>
      <c r="E8404" s="195">
        <f t="shared" ca="1" si="650"/>
        <v>298.82556565647099</v>
      </c>
      <c r="F8404" s="195">
        <f t="shared" ca="1" si="651"/>
        <v>286.6127527820309</v>
      </c>
      <c r="G8404" s="195">
        <f t="shared" ca="1" si="652"/>
        <v>48.825565656470985</v>
      </c>
      <c r="H8404" s="195">
        <f t="shared" ca="1" si="653"/>
        <v>36.612752782030896</v>
      </c>
      <c r="O8404" s="154"/>
      <c r="P8404" s="154"/>
    </row>
    <row r="8405" spans="3:16" hidden="1" outlineLevel="2">
      <c r="C8405" s="179">
        <v>8381</v>
      </c>
      <c r="D8405" s="195">
        <f t="shared" ca="1" si="654"/>
        <v>1.3691628374116647</v>
      </c>
      <c r="E8405" s="195">
        <f t="shared" ca="1" si="650"/>
        <v>332.51882887332255</v>
      </c>
      <c r="F8405" s="195">
        <f t="shared" ca="1" si="651"/>
        <v>309.73034696130003</v>
      </c>
      <c r="G8405" s="195">
        <f t="shared" ca="1" si="652"/>
        <v>82.518828873322548</v>
      </c>
      <c r="H8405" s="195">
        <f t="shared" ca="1" si="653"/>
        <v>59.730346961300029</v>
      </c>
      <c r="O8405" s="154"/>
      <c r="P8405" s="154"/>
    </row>
    <row r="8406" spans="3:16" hidden="1" outlineLevel="2">
      <c r="C8406" s="179">
        <v>8382</v>
      </c>
      <c r="D8406" s="195">
        <f t="shared" ca="1" si="654"/>
        <v>0.90525496647837056</v>
      </c>
      <c r="E8406" s="195">
        <f t="shared" ca="1" si="650"/>
        <v>300.29599832102463</v>
      </c>
      <c r="F8406" s="195">
        <f t="shared" ca="1" si="651"/>
        <v>287.63605820595654</v>
      </c>
      <c r="G8406" s="195">
        <f t="shared" ca="1" si="652"/>
        <v>50.295998321024626</v>
      </c>
      <c r="H8406" s="195">
        <f t="shared" ca="1" si="653"/>
        <v>37.636058205956544</v>
      </c>
      <c r="O8406" s="154"/>
      <c r="P8406" s="154"/>
    </row>
    <row r="8407" spans="3:16" hidden="1" outlineLevel="2">
      <c r="C8407" s="179">
        <v>8383</v>
      </c>
      <c r="D8407" s="195">
        <f t="shared" ca="1" si="654"/>
        <v>0.50796183939009831</v>
      </c>
      <c r="E8407" s="195">
        <f t="shared" ca="1" si="650"/>
        <v>275.19422366109444</v>
      </c>
      <c r="F8407" s="195">
        <f t="shared" ca="1" si="651"/>
        <v>269.97160950376616</v>
      </c>
      <c r="G8407" s="195">
        <f t="shared" ca="1" si="652"/>
        <v>25.194223661094441</v>
      </c>
      <c r="H8407" s="195">
        <f t="shared" ca="1" si="653"/>
        <v>19.97160950376616</v>
      </c>
      <c r="O8407" s="154"/>
      <c r="P8407" s="154"/>
    </row>
    <row r="8408" spans="3:16" hidden="1" outlineLevel="2">
      <c r="C8408" s="179">
        <v>8384</v>
      </c>
      <c r="D8408" s="195">
        <f t="shared" ca="1" si="654"/>
        <v>-3.4212903782291804E-2</v>
      </c>
      <c r="E8408" s="195">
        <f t="shared" ca="1" si="650"/>
        <v>244.28921215615495</v>
      </c>
      <c r="F8408" s="195">
        <f t="shared" ca="1" si="651"/>
        <v>247.60259133583071</v>
      </c>
      <c r="G8408" s="195">
        <f t="shared" ca="1" si="652"/>
        <v>0</v>
      </c>
      <c r="H8408" s="195">
        <f t="shared" ca="1" si="653"/>
        <v>0</v>
      </c>
      <c r="O8408" s="154"/>
      <c r="P8408" s="154"/>
    </row>
    <row r="8409" spans="3:16" hidden="1" outlineLevel="2">
      <c r="C8409" s="179">
        <v>8385</v>
      </c>
      <c r="D8409" s="195">
        <f t="shared" ca="1" si="654"/>
        <v>-1.438789911589238</v>
      </c>
      <c r="E8409" s="195">
        <f t="shared" ref="E8409:E8472" ca="1" si="655">$H$9 * EXP(($H$17 - $H$18 - ($H$11^2)/2)*$H$14 + $H$11*SQRT($H$14)*D8409)</f>
        <v>179.42283275521694</v>
      </c>
      <c r="F8409" s="195">
        <f t="shared" ref="F8409:F8472" ca="1" si="656">$H$9 * EXP(($H$17 - $H$18 - ($H$12^2)/2)*$H$14 + $H$12*SQRT($H$14)*D8409)</f>
        <v>197.89890264942471</v>
      </c>
      <c r="G8409" s="195">
        <f t="shared" ref="G8409:G8472" ca="1" si="657">MAX(E8409-$H$16, 0)</f>
        <v>0</v>
      </c>
      <c r="H8409" s="195">
        <f t="shared" ref="H8409:H8472" ca="1" si="658">MAX(F8409-$H$16, 0)</f>
        <v>0</v>
      </c>
      <c r="O8409" s="154"/>
      <c r="P8409" s="154"/>
    </row>
    <row r="8410" spans="3:16" hidden="1" outlineLevel="2">
      <c r="C8410" s="179">
        <v>8386</v>
      </c>
      <c r="D8410" s="195">
        <f t="shared" ref="D8410:D8473" ca="1" si="659">_xlfn.NORM.S.INV(RAND())</f>
        <v>0.63498497748965443</v>
      </c>
      <c r="E8410" s="195">
        <f t="shared" ca="1" si="655"/>
        <v>282.98279267109626</v>
      </c>
      <c r="F8410" s="195">
        <f t="shared" ca="1" si="656"/>
        <v>275.49803354367634</v>
      </c>
      <c r="G8410" s="195">
        <f t="shared" ca="1" si="657"/>
        <v>32.982792671096263</v>
      </c>
      <c r="H8410" s="195">
        <f t="shared" ca="1" si="658"/>
        <v>25.498033543676343</v>
      </c>
      <c r="O8410" s="154"/>
      <c r="P8410" s="154"/>
    </row>
    <row r="8411" spans="3:16" hidden="1" outlineLevel="2">
      <c r="C8411" s="179">
        <v>8387</v>
      </c>
      <c r="D8411" s="195">
        <f t="shared" ca="1" si="659"/>
        <v>0.74308580950596259</v>
      </c>
      <c r="E8411" s="195">
        <f t="shared" ca="1" si="655"/>
        <v>289.78449941495415</v>
      </c>
      <c r="F8411" s="195">
        <f t="shared" ca="1" si="656"/>
        <v>280.29021523650891</v>
      </c>
      <c r="G8411" s="195">
        <f t="shared" ca="1" si="657"/>
        <v>39.784499414954155</v>
      </c>
      <c r="H8411" s="195">
        <f t="shared" ca="1" si="658"/>
        <v>30.290215236508914</v>
      </c>
      <c r="O8411" s="154"/>
      <c r="P8411" s="154"/>
    </row>
    <row r="8412" spans="3:16" hidden="1" outlineLevel="2">
      <c r="C8412" s="179">
        <v>8388</v>
      </c>
      <c r="D8412" s="195">
        <f t="shared" ca="1" si="659"/>
        <v>-2.0726725947749918</v>
      </c>
      <c r="E8412" s="195">
        <f t="shared" ca="1" si="655"/>
        <v>156.09600647512983</v>
      </c>
      <c r="F8412" s="195">
        <f t="shared" ca="1" si="656"/>
        <v>178.8655792227778</v>
      </c>
      <c r="G8412" s="195">
        <f t="shared" ca="1" si="657"/>
        <v>0</v>
      </c>
      <c r="H8412" s="195">
        <f t="shared" ca="1" si="658"/>
        <v>0</v>
      </c>
      <c r="O8412" s="154"/>
      <c r="P8412" s="154"/>
    </row>
    <row r="8413" spans="3:16" hidden="1" outlineLevel="2">
      <c r="C8413" s="179">
        <v>8389</v>
      </c>
      <c r="D8413" s="195">
        <f t="shared" ca="1" si="659"/>
        <v>-0.94499353962672372</v>
      </c>
      <c r="E8413" s="195">
        <f t="shared" ca="1" si="655"/>
        <v>199.98453216574791</v>
      </c>
      <c r="F8413" s="195">
        <f t="shared" ca="1" si="656"/>
        <v>214.11867610079219</v>
      </c>
      <c r="G8413" s="195">
        <f t="shared" ca="1" si="657"/>
        <v>0</v>
      </c>
      <c r="H8413" s="195">
        <f t="shared" ca="1" si="658"/>
        <v>0</v>
      </c>
      <c r="O8413" s="154"/>
      <c r="P8413" s="154"/>
    </row>
    <row r="8414" spans="3:16" hidden="1" outlineLevel="2">
      <c r="C8414" s="179">
        <v>8390</v>
      </c>
      <c r="D8414" s="195">
        <f t="shared" ca="1" si="659"/>
        <v>-1.39328610629024</v>
      </c>
      <c r="E8414" s="195">
        <f t="shared" ca="1" si="655"/>
        <v>181.22568161480348</v>
      </c>
      <c r="F8414" s="195">
        <f t="shared" ca="1" si="656"/>
        <v>199.34069922324193</v>
      </c>
      <c r="G8414" s="195">
        <f t="shared" ca="1" si="657"/>
        <v>0</v>
      </c>
      <c r="H8414" s="195">
        <f t="shared" ca="1" si="658"/>
        <v>0</v>
      </c>
      <c r="O8414" s="154"/>
      <c r="P8414" s="154"/>
    </row>
    <row r="8415" spans="3:16" hidden="1" outlineLevel="2">
      <c r="C8415" s="179">
        <v>8391</v>
      </c>
      <c r="D8415" s="195">
        <f t="shared" ca="1" si="659"/>
        <v>-0.74017512644216232</v>
      </c>
      <c r="E8415" s="195">
        <f t="shared" ca="1" si="655"/>
        <v>209.18977265453736</v>
      </c>
      <c r="F8415" s="195">
        <f t="shared" ca="1" si="656"/>
        <v>221.23037907751177</v>
      </c>
      <c r="G8415" s="195">
        <f t="shared" ca="1" si="657"/>
        <v>0</v>
      </c>
      <c r="H8415" s="195">
        <f t="shared" ca="1" si="658"/>
        <v>0</v>
      </c>
      <c r="O8415" s="154"/>
      <c r="P8415" s="154"/>
    </row>
    <row r="8416" spans="3:16" hidden="1" outlineLevel="2">
      <c r="C8416" s="179">
        <v>8392</v>
      </c>
      <c r="D8416" s="195">
        <f t="shared" ca="1" si="659"/>
        <v>0.2207200868325401</v>
      </c>
      <c r="E8416" s="195">
        <f t="shared" ca="1" si="655"/>
        <v>258.36300618207139</v>
      </c>
      <c r="F8416" s="195">
        <f t="shared" ca="1" si="656"/>
        <v>257.87986489940141</v>
      </c>
      <c r="G8416" s="195">
        <f t="shared" ca="1" si="657"/>
        <v>8.3630061820713877</v>
      </c>
      <c r="H8416" s="195">
        <f t="shared" ca="1" si="658"/>
        <v>7.8798648994014115</v>
      </c>
      <c r="O8416" s="154"/>
      <c r="P8416" s="154"/>
    </row>
    <row r="8417" spans="3:16" hidden="1" outlineLevel="2">
      <c r="C8417" s="179">
        <v>8393</v>
      </c>
      <c r="D8417" s="195">
        <f t="shared" ca="1" si="659"/>
        <v>-0.36626786368703207</v>
      </c>
      <c r="E8417" s="195">
        <f t="shared" ca="1" si="655"/>
        <v>227.10106414110115</v>
      </c>
      <c r="F8417" s="195">
        <f t="shared" ca="1" si="656"/>
        <v>234.82794555462576</v>
      </c>
      <c r="G8417" s="195">
        <f t="shared" ca="1" si="657"/>
        <v>0</v>
      </c>
      <c r="H8417" s="195">
        <f t="shared" ca="1" si="658"/>
        <v>0</v>
      </c>
      <c r="O8417" s="154"/>
      <c r="P8417" s="154"/>
    </row>
    <row r="8418" spans="3:16" hidden="1" outlineLevel="2">
      <c r="C8418" s="179">
        <v>8394</v>
      </c>
      <c r="D8418" s="195">
        <f t="shared" ca="1" si="659"/>
        <v>1.6660676344079177</v>
      </c>
      <c r="E8418" s="195">
        <f t="shared" ca="1" si="655"/>
        <v>354.9337415923348</v>
      </c>
      <c r="F8418" s="195">
        <f t="shared" ca="1" si="656"/>
        <v>324.75354090131657</v>
      </c>
      <c r="G8418" s="195">
        <f t="shared" ca="1" si="657"/>
        <v>104.9337415923348</v>
      </c>
      <c r="H8418" s="195">
        <f t="shared" ca="1" si="658"/>
        <v>74.753540901316569</v>
      </c>
      <c r="O8418" s="154"/>
      <c r="P8418" s="154"/>
    </row>
    <row r="8419" spans="3:16" hidden="1" outlineLevel="2">
      <c r="C8419" s="179">
        <v>8395</v>
      </c>
      <c r="D8419" s="195">
        <f t="shared" ca="1" si="659"/>
        <v>-1.0863170724258795</v>
      </c>
      <c r="E8419" s="195">
        <f t="shared" ca="1" si="655"/>
        <v>193.8702318079356</v>
      </c>
      <c r="F8419" s="195">
        <f t="shared" ca="1" si="656"/>
        <v>209.34538097885891</v>
      </c>
      <c r="G8419" s="195">
        <f t="shared" ca="1" si="657"/>
        <v>0</v>
      </c>
      <c r="H8419" s="195">
        <f t="shared" ca="1" si="658"/>
        <v>0</v>
      </c>
      <c r="O8419" s="154"/>
      <c r="P8419" s="154"/>
    </row>
    <row r="8420" spans="3:16" hidden="1" outlineLevel="2">
      <c r="C8420" s="179">
        <v>8396</v>
      </c>
      <c r="D8420" s="195">
        <f t="shared" ca="1" si="659"/>
        <v>1.2081995218442017</v>
      </c>
      <c r="E8420" s="195">
        <f t="shared" ca="1" si="655"/>
        <v>320.96443446638494</v>
      </c>
      <c r="F8420" s="195">
        <f t="shared" ca="1" si="656"/>
        <v>301.87831040221386</v>
      </c>
      <c r="G8420" s="195">
        <f t="shared" ca="1" si="657"/>
        <v>70.964434466384944</v>
      </c>
      <c r="H8420" s="195">
        <f t="shared" ca="1" si="658"/>
        <v>51.878310402213856</v>
      </c>
      <c r="O8420" s="154"/>
      <c r="P8420" s="154"/>
    </row>
    <row r="8421" spans="3:16" hidden="1" outlineLevel="2">
      <c r="C8421" s="179">
        <v>8397</v>
      </c>
      <c r="D8421" s="195">
        <f t="shared" ca="1" si="659"/>
        <v>8.2301043282510325E-2</v>
      </c>
      <c r="E8421" s="195">
        <f t="shared" ca="1" si="655"/>
        <v>250.62373764924305</v>
      </c>
      <c r="F8421" s="195">
        <f t="shared" ca="1" si="656"/>
        <v>252.24786329359071</v>
      </c>
      <c r="G8421" s="195">
        <f t="shared" ca="1" si="657"/>
        <v>0.62373764924305419</v>
      </c>
      <c r="H8421" s="195">
        <f t="shared" ca="1" si="658"/>
        <v>2.2478632935907115</v>
      </c>
      <c r="O8421" s="154"/>
      <c r="P8421" s="154"/>
    </row>
    <row r="8422" spans="3:16" hidden="1" outlineLevel="2">
      <c r="C8422" s="179">
        <v>8398</v>
      </c>
      <c r="D8422" s="195">
        <f t="shared" ca="1" si="659"/>
        <v>-1.1558304202178855</v>
      </c>
      <c r="E8422" s="195">
        <f t="shared" ca="1" si="655"/>
        <v>190.93171555649906</v>
      </c>
      <c r="F8422" s="195">
        <f t="shared" ca="1" si="656"/>
        <v>207.03671320230458</v>
      </c>
      <c r="G8422" s="195">
        <f t="shared" ca="1" si="657"/>
        <v>0</v>
      </c>
      <c r="H8422" s="195">
        <f t="shared" ca="1" si="658"/>
        <v>0</v>
      </c>
      <c r="O8422" s="154"/>
      <c r="P8422" s="154"/>
    </row>
    <row r="8423" spans="3:16" hidden="1" outlineLevel="2">
      <c r="C8423" s="179">
        <v>8399</v>
      </c>
      <c r="D8423" s="195">
        <f t="shared" ca="1" si="659"/>
        <v>-6.6658523353551477E-2</v>
      </c>
      <c r="E8423" s="195">
        <f t="shared" ca="1" si="655"/>
        <v>242.55391303345922</v>
      </c>
      <c r="F8423" s="195">
        <f t="shared" ca="1" si="656"/>
        <v>246.32431887642292</v>
      </c>
      <c r="G8423" s="195">
        <f t="shared" ca="1" si="657"/>
        <v>0</v>
      </c>
      <c r="H8423" s="195">
        <f t="shared" ca="1" si="658"/>
        <v>0</v>
      </c>
      <c r="O8423" s="154"/>
      <c r="P8423" s="154"/>
    </row>
    <row r="8424" spans="3:16" hidden="1" outlineLevel="2">
      <c r="C8424" s="179">
        <v>8400</v>
      </c>
      <c r="D8424" s="195">
        <f t="shared" ca="1" si="659"/>
        <v>9.9427568600921126E-2</v>
      </c>
      <c r="E8424" s="195">
        <f t="shared" ca="1" si="655"/>
        <v>251.56860296286973</v>
      </c>
      <c r="F8424" s="195">
        <f t="shared" ca="1" si="656"/>
        <v>252.93798519303053</v>
      </c>
      <c r="G8424" s="195">
        <f t="shared" ca="1" si="657"/>
        <v>1.5686029628697327</v>
      </c>
      <c r="H8424" s="195">
        <f t="shared" ca="1" si="658"/>
        <v>2.9379851930305279</v>
      </c>
      <c r="O8424" s="154"/>
      <c r="P8424" s="154"/>
    </row>
    <row r="8425" spans="3:16" hidden="1" outlineLevel="2">
      <c r="C8425" s="179">
        <v>8401</v>
      </c>
      <c r="D8425" s="195">
        <f t="shared" ca="1" si="659"/>
        <v>-0.52210924978514628</v>
      </c>
      <c r="E8425" s="195">
        <f t="shared" ca="1" si="655"/>
        <v>219.45656631946153</v>
      </c>
      <c r="F8425" s="195">
        <f t="shared" ca="1" si="656"/>
        <v>229.06186232303745</v>
      </c>
      <c r="G8425" s="195">
        <f t="shared" ca="1" si="657"/>
        <v>0</v>
      </c>
      <c r="H8425" s="195">
        <f t="shared" ca="1" si="658"/>
        <v>0</v>
      </c>
      <c r="O8425" s="154"/>
      <c r="P8425" s="154"/>
    </row>
    <row r="8426" spans="3:16" hidden="1" outlineLevel="2">
      <c r="C8426" s="179">
        <v>8402</v>
      </c>
      <c r="D8426" s="195">
        <f t="shared" ca="1" si="659"/>
        <v>1.2092626792444818</v>
      </c>
      <c r="E8426" s="195">
        <f t="shared" ca="1" si="655"/>
        <v>321.03941806371597</v>
      </c>
      <c r="F8426" s="195">
        <f t="shared" ca="1" si="656"/>
        <v>301.92951417289669</v>
      </c>
      <c r="G8426" s="195">
        <f t="shared" ca="1" si="657"/>
        <v>71.039418063715971</v>
      </c>
      <c r="H8426" s="195">
        <f t="shared" ca="1" si="658"/>
        <v>51.929514172896688</v>
      </c>
      <c r="O8426" s="154"/>
      <c r="P8426" s="154"/>
    </row>
    <row r="8427" spans="3:16" hidden="1" outlineLevel="2">
      <c r="C8427" s="179">
        <v>8403</v>
      </c>
      <c r="D8427" s="195">
        <f t="shared" ca="1" si="659"/>
        <v>1.0520783871693264</v>
      </c>
      <c r="E8427" s="195">
        <f t="shared" ca="1" si="655"/>
        <v>310.14131805578313</v>
      </c>
      <c r="F8427" s="195">
        <f t="shared" ca="1" si="656"/>
        <v>294.45269785045656</v>
      </c>
      <c r="G8427" s="195">
        <f t="shared" ca="1" si="657"/>
        <v>60.141318055783131</v>
      </c>
      <c r="H8427" s="195">
        <f t="shared" ca="1" si="658"/>
        <v>44.452697850456559</v>
      </c>
      <c r="O8427" s="154"/>
      <c r="P8427" s="154"/>
    </row>
    <row r="8428" spans="3:16" hidden="1" outlineLevel="2">
      <c r="C8428" s="179">
        <v>8404</v>
      </c>
      <c r="D8428" s="195">
        <f t="shared" ca="1" si="659"/>
        <v>0.63324191123395568</v>
      </c>
      <c r="E8428" s="195">
        <f t="shared" ca="1" si="655"/>
        <v>282.87443695361702</v>
      </c>
      <c r="F8428" s="195">
        <f t="shared" ca="1" si="656"/>
        <v>275.42143726755484</v>
      </c>
      <c r="G8428" s="195">
        <f t="shared" ca="1" si="657"/>
        <v>32.874436953617021</v>
      </c>
      <c r="H8428" s="195">
        <f t="shared" ca="1" si="658"/>
        <v>25.421437267554836</v>
      </c>
      <c r="O8428" s="154"/>
      <c r="P8428" s="154"/>
    </row>
    <row r="8429" spans="3:16" hidden="1" outlineLevel="2">
      <c r="C8429" s="179">
        <v>8405</v>
      </c>
      <c r="D8429" s="195">
        <f t="shared" ca="1" si="659"/>
        <v>-0.13942391548715494</v>
      </c>
      <c r="E8429" s="195">
        <f t="shared" ca="1" si="655"/>
        <v>238.70686889644446</v>
      </c>
      <c r="F8429" s="195">
        <f t="shared" ca="1" si="656"/>
        <v>243.48149746836611</v>
      </c>
      <c r="G8429" s="195">
        <f t="shared" ca="1" si="657"/>
        <v>0</v>
      </c>
      <c r="H8429" s="195">
        <f t="shared" ca="1" si="658"/>
        <v>0</v>
      </c>
      <c r="O8429" s="154"/>
      <c r="P8429" s="154"/>
    </row>
    <row r="8430" spans="3:16" hidden="1" outlineLevel="2">
      <c r="C8430" s="179">
        <v>8406</v>
      </c>
      <c r="D8430" s="195">
        <f t="shared" ca="1" si="659"/>
        <v>-0.22358040698927692</v>
      </c>
      <c r="E8430" s="195">
        <f t="shared" ca="1" si="655"/>
        <v>234.33361560367396</v>
      </c>
      <c r="F8430" s="195">
        <f t="shared" ca="1" si="656"/>
        <v>240.23453534430283</v>
      </c>
      <c r="G8430" s="195">
        <f t="shared" ca="1" si="657"/>
        <v>0</v>
      </c>
      <c r="H8430" s="195">
        <f t="shared" ca="1" si="658"/>
        <v>0</v>
      </c>
      <c r="O8430" s="154"/>
      <c r="P8430" s="154"/>
    </row>
    <row r="8431" spans="3:16" hidden="1" outlineLevel="2">
      <c r="C8431" s="179">
        <v>8407</v>
      </c>
      <c r="D8431" s="195">
        <f t="shared" ca="1" si="659"/>
        <v>-0.43338425084072796</v>
      </c>
      <c r="E8431" s="195">
        <f t="shared" ca="1" si="655"/>
        <v>223.77668478470883</v>
      </c>
      <c r="F8431" s="195">
        <f t="shared" ca="1" si="656"/>
        <v>232.32707573911105</v>
      </c>
      <c r="G8431" s="195">
        <f t="shared" ca="1" si="657"/>
        <v>0</v>
      </c>
      <c r="H8431" s="195">
        <f t="shared" ca="1" si="658"/>
        <v>0</v>
      </c>
      <c r="O8431" s="154"/>
      <c r="P8431" s="154"/>
    </row>
    <row r="8432" spans="3:16" hidden="1" outlineLevel="2">
      <c r="C8432" s="179">
        <v>8408</v>
      </c>
      <c r="D8432" s="195">
        <f t="shared" ca="1" si="659"/>
        <v>-0.38134902690825168</v>
      </c>
      <c r="E8432" s="195">
        <f t="shared" ca="1" si="655"/>
        <v>226.34979466353042</v>
      </c>
      <c r="F8432" s="195">
        <f t="shared" ca="1" si="656"/>
        <v>234.26366129625143</v>
      </c>
      <c r="G8432" s="195">
        <f t="shared" ca="1" si="657"/>
        <v>0</v>
      </c>
      <c r="H8432" s="195">
        <f t="shared" ca="1" si="658"/>
        <v>0</v>
      </c>
      <c r="O8432" s="154"/>
      <c r="P8432" s="154"/>
    </row>
    <row r="8433" spans="3:16" hidden="1" outlineLevel="2">
      <c r="C8433" s="179">
        <v>8409</v>
      </c>
      <c r="D8433" s="195">
        <f t="shared" ca="1" si="659"/>
        <v>0.26815419717111422</v>
      </c>
      <c r="E8433" s="195">
        <f t="shared" ca="1" si="655"/>
        <v>261.06975051014081</v>
      </c>
      <c r="F8433" s="195">
        <f t="shared" ca="1" si="656"/>
        <v>259.8386555858425</v>
      </c>
      <c r="G8433" s="195">
        <f t="shared" ca="1" si="657"/>
        <v>11.069750510140807</v>
      </c>
      <c r="H8433" s="195">
        <f t="shared" ca="1" si="658"/>
        <v>9.8386555858425027</v>
      </c>
      <c r="O8433" s="154"/>
      <c r="P8433" s="154"/>
    </row>
    <row r="8434" spans="3:16" hidden="1" outlineLevel="2">
      <c r="C8434" s="179">
        <v>8410</v>
      </c>
      <c r="D8434" s="195">
        <f t="shared" ca="1" si="659"/>
        <v>-2.6696213281804732E-2</v>
      </c>
      <c r="E8434" s="195">
        <f t="shared" ca="1" si="655"/>
        <v>244.69299763987874</v>
      </c>
      <c r="F8434" s="195">
        <f t="shared" ca="1" si="656"/>
        <v>247.89967440572019</v>
      </c>
      <c r="G8434" s="195">
        <f t="shared" ca="1" si="657"/>
        <v>0</v>
      </c>
      <c r="H8434" s="195">
        <f t="shared" ca="1" si="658"/>
        <v>0</v>
      </c>
      <c r="O8434" s="154"/>
      <c r="P8434" s="154"/>
    </row>
    <row r="8435" spans="3:16" hidden="1" outlineLevel="2">
      <c r="C8435" s="179">
        <v>8411</v>
      </c>
      <c r="D8435" s="195">
        <f t="shared" ca="1" si="659"/>
        <v>0.63902677764219107</v>
      </c>
      <c r="E8435" s="195">
        <f t="shared" ca="1" si="655"/>
        <v>283.23420628113587</v>
      </c>
      <c r="F8435" s="195">
        <f t="shared" ca="1" si="656"/>
        <v>275.67572600214197</v>
      </c>
      <c r="G8435" s="195">
        <f t="shared" ca="1" si="657"/>
        <v>33.234206281135869</v>
      </c>
      <c r="H8435" s="195">
        <f t="shared" ca="1" si="658"/>
        <v>25.675726002141971</v>
      </c>
      <c r="O8435" s="154"/>
      <c r="P8435" s="154"/>
    </row>
    <row r="8436" spans="3:16" hidden="1" outlineLevel="2">
      <c r="C8436" s="179">
        <v>8412</v>
      </c>
      <c r="D8436" s="195">
        <f t="shared" ca="1" si="659"/>
        <v>0.81004451497408192</v>
      </c>
      <c r="E8436" s="195">
        <f t="shared" ca="1" si="655"/>
        <v>294.0792883856995</v>
      </c>
      <c r="F8436" s="195">
        <f t="shared" ca="1" si="656"/>
        <v>283.30025478663066</v>
      </c>
      <c r="G8436" s="195">
        <f t="shared" ca="1" si="657"/>
        <v>44.079288385699499</v>
      </c>
      <c r="H8436" s="195">
        <f t="shared" ca="1" si="658"/>
        <v>33.30025478663066</v>
      </c>
      <c r="O8436" s="154"/>
      <c r="P8436" s="154"/>
    </row>
    <row r="8437" spans="3:16" hidden="1" outlineLevel="2">
      <c r="C8437" s="179">
        <v>8413</v>
      </c>
      <c r="D8437" s="195">
        <f t="shared" ca="1" si="659"/>
        <v>0.7142612343450343</v>
      </c>
      <c r="E8437" s="195">
        <f t="shared" ca="1" si="655"/>
        <v>287.95503224018</v>
      </c>
      <c r="F8437" s="195">
        <f t="shared" ca="1" si="656"/>
        <v>279.00431178747175</v>
      </c>
      <c r="G8437" s="195">
        <f t="shared" ca="1" si="657"/>
        <v>37.955032240180003</v>
      </c>
      <c r="H8437" s="195">
        <f t="shared" ca="1" si="658"/>
        <v>29.00431178747175</v>
      </c>
      <c r="O8437" s="154"/>
      <c r="P8437" s="154"/>
    </row>
    <row r="8438" spans="3:16" hidden="1" outlineLevel="2">
      <c r="C8438" s="179">
        <v>8414</v>
      </c>
      <c r="D8438" s="195">
        <f t="shared" ca="1" si="659"/>
        <v>1.1135702358606605</v>
      </c>
      <c r="E8438" s="195">
        <f t="shared" ca="1" si="655"/>
        <v>314.35998622831721</v>
      </c>
      <c r="F8438" s="195">
        <f t="shared" ca="1" si="656"/>
        <v>297.3553874932814</v>
      </c>
      <c r="G8438" s="195">
        <f t="shared" ca="1" si="657"/>
        <v>64.359986228317211</v>
      </c>
      <c r="H8438" s="195">
        <f t="shared" ca="1" si="658"/>
        <v>47.355387493281398</v>
      </c>
      <c r="O8438" s="154"/>
      <c r="P8438" s="154"/>
    </row>
    <row r="8439" spans="3:16" hidden="1" outlineLevel="2">
      <c r="C8439" s="179">
        <v>8415</v>
      </c>
      <c r="D8439" s="195">
        <f t="shared" ca="1" si="659"/>
        <v>0.83644606080753492</v>
      </c>
      <c r="E8439" s="195">
        <f t="shared" ca="1" si="655"/>
        <v>295.79015088672452</v>
      </c>
      <c r="F8439" s="195">
        <f t="shared" ca="1" si="656"/>
        <v>284.49596752091963</v>
      </c>
      <c r="G8439" s="195">
        <f t="shared" ca="1" si="657"/>
        <v>45.790150886724518</v>
      </c>
      <c r="H8439" s="195">
        <f t="shared" ca="1" si="658"/>
        <v>34.495967520919635</v>
      </c>
      <c r="O8439" s="154"/>
      <c r="P8439" s="154"/>
    </row>
    <row r="8440" spans="3:16" hidden="1" outlineLevel="2">
      <c r="C8440" s="179">
        <v>8416</v>
      </c>
      <c r="D8440" s="195">
        <f t="shared" ca="1" si="659"/>
        <v>-0.70144562528670418</v>
      </c>
      <c r="E8440" s="195">
        <f t="shared" ca="1" si="655"/>
        <v>210.97746401020422</v>
      </c>
      <c r="F8440" s="195">
        <f t="shared" ca="1" si="656"/>
        <v>222.60146484336605</v>
      </c>
      <c r="G8440" s="195">
        <f t="shared" ca="1" si="657"/>
        <v>0</v>
      </c>
      <c r="H8440" s="195">
        <f t="shared" ca="1" si="658"/>
        <v>0</v>
      </c>
      <c r="O8440" s="154"/>
      <c r="P8440" s="154"/>
    </row>
    <row r="8441" spans="3:16" hidden="1" outlineLevel="2">
      <c r="C8441" s="179">
        <v>8417</v>
      </c>
      <c r="D8441" s="195">
        <f t="shared" ca="1" si="659"/>
        <v>-0.95327408365922695</v>
      </c>
      <c r="E8441" s="195">
        <f t="shared" ca="1" si="655"/>
        <v>199.62101800311987</v>
      </c>
      <c r="F8441" s="195">
        <f t="shared" ca="1" si="656"/>
        <v>213.83601747485912</v>
      </c>
      <c r="G8441" s="195">
        <f t="shared" ca="1" si="657"/>
        <v>0</v>
      </c>
      <c r="H8441" s="195">
        <f t="shared" ca="1" si="658"/>
        <v>0</v>
      </c>
      <c r="O8441" s="154"/>
      <c r="P8441" s="154"/>
    </row>
    <row r="8442" spans="3:16" hidden="1" outlineLevel="2">
      <c r="C8442" s="179">
        <v>8418</v>
      </c>
      <c r="D8442" s="195">
        <f t="shared" ca="1" si="659"/>
        <v>-1.3027728699588164</v>
      </c>
      <c r="E8442" s="195">
        <f t="shared" ca="1" si="655"/>
        <v>184.86582513363237</v>
      </c>
      <c r="F8442" s="195">
        <f t="shared" ca="1" si="656"/>
        <v>202.23993107150019</v>
      </c>
      <c r="G8442" s="195">
        <f t="shared" ca="1" si="657"/>
        <v>0</v>
      </c>
      <c r="H8442" s="195">
        <f t="shared" ca="1" si="658"/>
        <v>0</v>
      </c>
      <c r="O8442" s="154"/>
      <c r="P8442" s="154"/>
    </row>
    <row r="8443" spans="3:16" hidden="1" outlineLevel="2">
      <c r="C8443" s="179">
        <v>8419</v>
      </c>
      <c r="D8443" s="195">
        <f t="shared" ca="1" si="659"/>
        <v>-0.63815325426568625</v>
      </c>
      <c r="E8443" s="195">
        <f t="shared" ca="1" si="655"/>
        <v>213.9318805208656</v>
      </c>
      <c r="F8443" s="195">
        <f t="shared" ca="1" si="656"/>
        <v>224.86042917767745</v>
      </c>
      <c r="G8443" s="195">
        <f t="shared" ca="1" si="657"/>
        <v>0</v>
      </c>
      <c r="H8443" s="195">
        <f t="shared" ca="1" si="658"/>
        <v>0</v>
      </c>
      <c r="O8443" s="154"/>
      <c r="P8443" s="154"/>
    </row>
    <row r="8444" spans="3:16" hidden="1" outlineLevel="2">
      <c r="C8444" s="179">
        <v>8420</v>
      </c>
      <c r="D8444" s="195">
        <f t="shared" ca="1" si="659"/>
        <v>3.2892394583047594E-3</v>
      </c>
      <c r="E8444" s="195">
        <f t="shared" ca="1" si="655"/>
        <v>246.31042442787049</v>
      </c>
      <c r="F8444" s="195">
        <f t="shared" ca="1" si="656"/>
        <v>249.0883445189024</v>
      </c>
      <c r="G8444" s="195">
        <f t="shared" ca="1" si="657"/>
        <v>0</v>
      </c>
      <c r="H8444" s="195">
        <f t="shared" ca="1" si="658"/>
        <v>0</v>
      </c>
      <c r="O8444" s="154"/>
      <c r="P8444" s="154"/>
    </row>
    <row r="8445" spans="3:16" hidden="1" outlineLevel="2">
      <c r="C8445" s="179">
        <v>8421</v>
      </c>
      <c r="D8445" s="195">
        <f t="shared" ca="1" si="659"/>
        <v>-0.38831609094697289</v>
      </c>
      <c r="E8445" s="195">
        <f t="shared" ca="1" si="655"/>
        <v>226.0035695110073</v>
      </c>
      <c r="F8445" s="195">
        <f t="shared" ca="1" si="656"/>
        <v>234.00343628077621</v>
      </c>
      <c r="G8445" s="195">
        <f t="shared" ca="1" si="657"/>
        <v>0</v>
      </c>
      <c r="H8445" s="195">
        <f t="shared" ca="1" si="658"/>
        <v>0</v>
      </c>
      <c r="O8445" s="154"/>
      <c r="P8445" s="154"/>
    </row>
    <row r="8446" spans="3:16" hidden="1" outlineLevel="2">
      <c r="C8446" s="179">
        <v>8422</v>
      </c>
      <c r="D8446" s="195">
        <f t="shared" ca="1" si="659"/>
        <v>1.3228966486698404</v>
      </c>
      <c r="E8446" s="195">
        <f t="shared" ca="1" si="655"/>
        <v>329.15576190119344</v>
      </c>
      <c r="F8446" s="195">
        <f t="shared" ca="1" si="656"/>
        <v>307.4527262563214</v>
      </c>
      <c r="G8446" s="195">
        <f t="shared" ca="1" si="657"/>
        <v>79.155761901193443</v>
      </c>
      <c r="H8446" s="195">
        <f t="shared" ca="1" si="658"/>
        <v>57.452726256321398</v>
      </c>
      <c r="O8446" s="154"/>
      <c r="P8446" s="154"/>
    </row>
    <row r="8447" spans="3:16" hidden="1" outlineLevel="2">
      <c r="C8447" s="179">
        <v>8423</v>
      </c>
      <c r="D8447" s="195">
        <f t="shared" ca="1" si="659"/>
        <v>1.720614721909099</v>
      </c>
      <c r="E8447" s="195">
        <f t="shared" ca="1" si="655"/>
        <v>359.21316245202974</v>
      </c>
      <c r="F8447" s="195">
        <f t="shared" ca="1" si="656"/>
        <v>327.59179996293699</v>
      </c>
      <c r="G8447" s="195">
        <f t="shared" ca="1" si="657"/>
        <v>109.21316245202974</v>
      </c>
      <c r="H8447" s="195">
        <f t="shared" ca="1" si="658"/>
        <v>77.591799962936989</v>
      </c>
      <c r="O8447" s="154"/>
      <c r="P8447" s="154"/>
    </row>
    <row r="8448" spans="3:16" hidden="1" outlineLevel="2">
      <c r="C8448" s="179">
        <v>8424</v>
      </c>
      <c r="D8448" s="195">
        <f t="shared" ca="1" si="659"/>
        <v>0.49915302824497476</v>
      </c>
      <c r="E8448" s="195">
        <f t="shared" ca="1" si="655"/>
        <v>274.6621184951407</v>
      </c>
      <c r="F8448" s="195">
        <f t="shared" ca="1" si="656"/>
        <v>269.59249890832081</v>
      </c>
      <c r="G8448" s="195">
        <f t="shared" ca="1" si="657"/>
        <v>24.662118495140703</v>
      </c>
      <c r="H8448" s="195">
        <f t="shared" ca="1" si="658"/>
        <v>19.592498908320806</v>
      </c>
      <c r="O8448" s="154"/>
      <c r="P8448" s="154"/>
    </row>
    <row r="8449" spans="3:16" hidden="1" outlineLevel="2">
      <c r="C8449" s="179">
        <v>8425</v>
      </c>
      <c r="D8449" s="195">
        <f t="shared" ca="1" si="659"/>
        <v>0.39217328857905648</v>
      </c>
      <c r="E8449" s="195">
        <f t="shared" ca="1" si="655"/>
        <v>268.28143364142619</v>
      </c>
      <c r="F8449" s="195">
        <f t="shared" ca="1" si="656"/>
        <v>265.03061354324791</v>
      </c>
      <c r="G8449" s="195">
        <f t="shared" ca="1" si="657"/>
        <v>18.28143364142619</v>
      </c>
      <c r="H8449" s="195">
        <f t="shared" ca="1" si="658"/>
        <v>15.03061354324791</v>
      </c>
      <c r="O8449" s="154"/>
      <c r="P8449" s="154"/>
    </row>
    <row r="8450" spans="3:16" hidden="1" outlineLevel="2">
      <c r="C8450" s="179">
        <v>8426</v>
      </c>
      <c r="D8450" s="195">
        <f t="shared" ca="1" si="659"/>
        <v>0.82889402752286334</v>
      </c>
      <c r="E8450" s="195">
        <f t="shared" ca="1" si="655"/>
        <v>295.29975320275958</v>
      </c>
      <c r="F8450" s="195">
        <f t="shared" ca="1" si="656"/>
        <v>284.15342533528184</v>
      </c>
      <c r="G8450" s="195">
        <f t="shared" ca="1" si="657"/>
        <v>45.299753202759575</v>
      </c>
      <c r="H8450" s="195">
        <f t="shared" ca="1" si="658"/>
        <v>34.153425335281838</v>
      </c>
      <c r="O8450" s="154"/>
      <c r="P8450" s="154"/>
    </row>
    <row r="8451" spans="3:16" hidden="1" outlineLevel="2">
      <c r="C8451" s="179">
        <v>8427</v>
      </c>
      <c r="D8451" s="195">
        <f t="shared" ca="1" si="659"/>
        <v>-0.54322341564884991</v>
      </c>
      <c r="E8451" s="195">
        <f t="shared" ca="1" si="655"/>
        <v>218.44084025686655</v>
      </c>
      <c r="F8451" s="195">
        <f t="shared" ca="1" si="656"/>
        <v>228.29161332167408</v>
      </c>
      <c r="G8451" s="195">
        <f t="shared" ca="1" si="657"/>
        <v>0</v>
      </c>
      <c r="H8451" s="195">
        <f t="shared" ca="1" si="658"/>
        <v>0</v>
      </c>
      <c r="O8451" s="154"/>
      <c r="P8451" s="154"/>
    </row>
    <row r="8452" spans="3:16" hidden="1" outlineLevel="2">
      <c r="C8452" s="179">
        <v>8428</v>
      </c>
      <c r="D8452" s="195">
        <f t="shared" ca="1" si="659"/>
        <v>9.816429149872076E-2</v>
      </c>
      <c r="E8452" s="195">
        <f t="shared" ca="1" si="655"/>
        <v>251.49878681855191</v>
      </c>
      <c r="F8452" s="195">
        <f t="shared" ca="1" si="656"/>
        <v>252.88701637572555</v>
      </c>
      <c r="G8452" s="195">
        <f t="shared" ca="1" si="657"/>
        <v>1.4987868185519062</v>
      </c>
      <c r="H8452" s="195">
        <f t="shared" ca="1" si="658"/>
        <v>2.8870163757255511</v>
      </c>
      <c r="O8452" s="154"/>
      <c r="P8452" s="154"/>
    </row>
    <row r="8453" spans="3:16" hidden="1" outlineLevel="2">
      <c r="C8453" s="179">
        <v>8429</v>
      </c>
      <c r="D8453" s="195">
        <f t="shared" ca="1" si="659"/>
        <v>0.75438766322868778</v>
      </c>
      <c r="E8453" s="195">
        <f t="shared" ca="1" si="655"/>
        <v>290.5049848944243</v>
      </c>
      <c r="F8453" s="195">
        <f t="shared" ca="1" si="656"/>
        <v>280.79602222151112</v>
      </c>
      <c r="G8453" s="195">
        <f t="shared" ca="1" si="657"/>
        <v>40.504984894424297</v>
      </c>
      <c r="H8453" s="195">
        <f t="shared" ca="1" si="658"/>
        <v>30.796022221511123</v>
      </c>
      <c r="O8453" s="154"/>
      <c r="P8453" s="154"/>
    </row>
    <row r="8454" spans="3:16" hidden="1" outlineLevel="2">
      <c r="C8454" s="179">
        <v>8430</v>
      </c>
      <c r="D8454" s="195">
        <f t="shared" ca="1" si="659"/>
        <v>0.61333749744609944</v>
      </c>
      <c r="E8454" s="195">
        <f t="shared" ca="1" si="655"/>
        <v>281.64003995725847</v>
      </c>
      <c r="F8454" s="195">
        <f t="shared" ca="1" si="656"/>
        <v>274.54827804859536</v>
      </c>
      <c r="G8454" s="195">
        <f t="shared" ca="1" si="657"/>
        <v>31.640039957258466</v>
      </c>
      <c r="H8454" s="195">
        <f t="shared" ca="1" si="658"/>
        <v>24.548278048595364</v>
      </c>
      <c r="O8454" s="154"/>
      <c r="P8454" s="154"/>
    </row>
    <row r="8455" spans="3:16" hidden="1" outlineLevel="2">
      <c r="C8455" s="179">
        <v>8431</v>
      </c>
      <c r="D8455" s="195">
        <f t="shared" ca="1" si="659"/>
        <v>-0.242102446566276</v>
      </c>
      <c r="E8455" s="195">
        <f t="shared" ca="1" si="655"/>
        <v>233.38191340841306</v>
      </c>
      <c r="F8455" s="195">
        <f t="shared" ca="1" si="656"/>
        <v>239.52574397221619</v>
      </c>
      <c r="G8455" s="195">
        <f t="shared" ca="1" si="657"/>
        <v>0</v>
      </c>
      <c r="H8455" s="195">
        <f t="shared" ca="1" si="658"/>
        <v>0</v>
      </c>
      <c r="O8455" s="154"/>
      <c r="P8455" s="154"/>
    </row>
    <row r="8456" spans="3:16" hidden="1" outlineLevel="2">
      <c r="C8456" s="179">
        <v>8432</v>
      </c>
      <c r="D8456" s="195">
        <f t="shared" ca="1" si="659"/>
        <v>0.38502548477310072</v>
      </c>
      <c r="E8456" s="195">
        <f t="shared" ca="1" si="655"/>
        <v>267.86043244614558</v>
      </c>
      <c r="F8456" s="195">
        <f t="shared" ca="1" si="656"/>
        <v>264.72857892756281</v>
      </c>
      <c r="G8456" s="195">
        <f t="shared" ca="1" si="657"/>
        <v>17.86043244614558</v>
      </c>
      <c r="H8456" s="195">
        <f t="shared" ca="1" si="658"/>
        <v>14.728578927562808</v>
      </c>
      <c r="O8456" s="154"/>
      <c r="P8456" s="154"/>
    </row>
    <row r="8457" spans="3:16" hidden="1" outlineLevel="2">
      <c r="C8457" s="179">
        <v>8433</v>
      </c>
      <c r="D8457" s="195">
        <f t="shared" ca="1" si="659"/>
        <v>-0.74942790538183435</v>
      </c>
      <c r="E8457" s="195">
        <f t="shared" ca="1" si="655"/>
        <v>208.76492588353219</v>
      </c>
      <c r="F8457" s="195">
        <f t="shared" ca="1" si="656"/>
        <v>220.90406778634167</v>
      </c>
      <c r="G8457" s="195">
        <f t="shared" ca="1" si="657"/>
        <v>0</v>
      </c>
      <c r="H8457" s="195">
        <f t="shared" ca="1" si="658"/>
        <v>0</v>
      </c>
      <c r="O8457" s="154"/>
      <c r="P8457" s="154"/>
    </row>
    <row r="8458" spans="3:16" hidden="1" outlineLevel="2">
      <c r="C8458" s="179">
        <v>8434</v>
      </c>
      <c r="D8458" s="195">
        <f t="shared" ca="1" si="659"/>
        <v>-8.9596673828173198E-2</v>
      </c>
      <c r="E8458" s="195">
        <f t="shared" ca="1" si="655"/>
        <v>241.33454777567292</v>
      </c>
      <c r="F8458" s="195">
        <f t="shared" ca="1" si="656"/>
        <v>245.42459971843559</v>
      </c>
      <c r="G8458" s="195">
        <f t="shared" ca="1" si="657"/>
        <v>0</v>
      </c>
      <c r="H8458" s="195">
        <f t="shared" ca="1" si="658"/>
        <v>0</v>
      </c>
      <c r="O8458" s="154"/>
      <c r="P8458" s="154"/>
    </row>
    <row r="8459" spans="3:16" hidden="1" outlineLevel="2">
      <c r="C8459" s="179">
        <v>8435</v>
      </c>
      <c r="D8459" s="195">
        <f t="shared" ca="1" si="659"/>
        <v>0.76226538959116474</v>
      </c>
      <c r="E8459" s="195">
        <f t="shared" ca="1" si="655"/>
        <v>291.00824378369305</v>
      </c>
      <c r="F8459" s="195">
        <f t="shared" ca="1" si="656"/>
        <v>281.14912440294046</v>
      </c>
      <c r="G8459" s="195">
        <f t="shared" ca="1" si="657"/>
        <v>41.008243783693047</v>
      </c>
      <c r="H8459" s="195">
        <f t="shared" ca="1" si="658"/>
        <v>31.149124402940458</v>
      </c>
      <c r="O8459" s="154"/>
      <c r="P8459" s="154"/>
    </row>
    <row r="8460" spans="3:16" hidden="1" outlineLevel="2">
      <c r="C8460" s="179">
        <v>8436</v>
      </c>
      <c r="D8460" s="195">
        <f t="shared" ca="1" si="659"/>
        <v>-1.0168708859327003</v>
      </c>
      <c r="E8460" s="195">
        <f t="shared" ca="1" si="655"/>
        <v>196.85106817906725</v>
      </c>
      <c r="F8460" s="195">
        <f t="shared" ca="1" si="656"/>
        <v>211.67752478401988</v>
      </c>
      <c r="G8460" s="195">
        <f t="shared" ca="1" si="657"/>
        <v>0</v>
      </c>
      <c r="H8460" s="195">
        <f t="shared" ca="1" si="658"/>
        <v>0</v>
      </c>
      <c r="O8460" s="154"/>
      <c r="P8460" s="154"/>
    </row>
    <row r="8461" spans="3:16" hidden="1" outlineLevel="2">
      <c r="C8461" s="179">
        <v>8437</v>
      </c>
      <c r="D8461" s="195">
        <f t="shared" ca="1" si="659"/>
        <v>-1.454129456800727</v>
      </c>
      <c r="E8461" s="195">
        <f t="shared" ca="1" si="655"/>
        <v>178.81913493540242</v>
      </c>
      <c r="F8461" s="195">
        <f t="shared" ca="1" si="656"/>
        <v>197.41522030032897</v>
      </c>
      <c r="G8461" s="195">
        <f t="shared" ca="1" si="657"/>
        <v>0</v>
      </c>
      <c r="H8461" s="195">
        <f t="shared" ca="1" si="658"/>
        <v>0</v>
      </c>
      <c r="O8461" s="154"/>
      <c r="P8461" s="154"/>
    </row>
    <row r="8462" spans="3:16" hidden="1" outlineLevel="2">
      <c r="C8462" s="179">
        <v>8438</v>
      </c>
      <c r="D8462" s="195">
        <f t="shared" ca="1" si="659"/>
        <v>0.18635822790767517</v>
      </c>
      <c r="E8462" s="195">
        <f t="shared" ca="1" si="655"/>
        <v>256.41975181216031</v>
      </c>
      <c r="F8462" s="195">
        <f t="shared" ca="1" si="656"/>
        <v>256.47012192846006</v>
      </c>
      <c r="G8462" s="195">
        <f t="shared" ca="1" si="657"/>
        <v>6.4197518121603139</v>
      </c>
      <c r="H8462" s="195">
        <f t="shared" ca="1" si="658"/>
        <v>6.4701219284600597</v>
      </c>
      <c r="O8462" s="154"/>
      <c r="P8462" s="154"/>
    </row>
    <row r="8463" spans="3:16" hidden="1" outlineLevel="2">
      <c r="C8463" s="179">
        <v>8439</v>
      </c>
      <c r="D8463" s="195">
        <f t="shared" ca="1" si="659"/>
        <v>-0.17407941246558145</v>
      </c>
      <c r="E8463" s="195">
        <f t="shared" ca="1" si="655"/>
        <v>236.89617211808297</v>
      </c>
      <c r="F8463" s="195">
        <f t="shared" ca="1" si="656"/>
        <v>242.13912268242271</v>
      </c>
      <c r="G8463" s="195">
        <f t="shared" ca="1" si="657"/>
        <v>0</v>
      </c>
      <c r="H8463" s="195">
        <f t="shared" ca="1" si="658"/>
        <v>0</v>
      </c>
      <c r="O8463" s="154"/>
      <c r="P8463" s="154"/>
    </row>
    <row r="8464" spans="3:16" hidden="1" outlineLevel="2">
      <c r="C8464" s="179">
        <v>8440</v>
      </c>
      <c r="D8464" s="195">
        <f t="shared" ca="1" si="659"/>
        <v>-0.41421905186901931</v>
      </c>
      <c r="E8464" s="195">
        <f t="shared" ca="1" si="655"/>
        <v>224.72097163474035</v>
      </c>
      <c r="F8464" s="195">
        <f t="shared" ca="1" si="656"/>
        <v>233.03847410961009</v>
      </c>
      <c r="G8464" s="195">
        <f t="shared" ca="1" si="657"/>
        <v>0</v>
      </c>
      <c r="H8464" s="195">
        <f t="shared" ca="1" si="658"/>
        <v>0</v>
      </c>
      <c r="O8464" s="154"/>
      <c r="P8464" s="154"/>
    </row>
    <row r="8465" spans="3:16" hidden="1" outlineLevel="2">
      <c r="C8465" s="179">
        <v>8441</v>
      </c>
      <c r="D8465" s="195">
        <f t="shared" ca="1" si="659"/>
        <v>-1.1121937793584058</v>
      </c>
      <c r="E8465" s="195">
        <f t="shared" ca="1" si="655"/>
        <v>192.77110653028785</v>
      </c>
      <c r="F8465" s="195">
        <f t="shared" ca="1" si="656"/>
        <v>208.48297463593678</v>
      </c>
      <c r="G8465" s="195">
        <f t="shared" ca="1" si="657"/>
        <v>0</v>
      </c>
      <c r="H8465" s="195">
        <f t="shared" ca="1" si="658"/>
        <v>0</v>
      </c>
      <c r="O8465" s="154"/>
      <c r="P8465" s="154"/>
    </row>
    <row r="8466" spans="3:16" hidden="1" outlineLevel="2">
      <c r="C8466" s="179">
        <v>8442</v>
      </c>
      <c r="D8466" s="195">
        <f t="shared" ca="1" si="659"/>
        <v>0.5830495533202793</v>
      </c>
      <c r="E8466" s="195">
        <f t="shared" ca="1" si="655"/>
        <v>279.77202217898616</v>
      </c>
      <c r="F8466" s="195">
        <f t="shared" ca="1" si="656"/>
        <v>273.22492605479965</v>
      </c>
      <c r="G8466" s="195">
        <f t="shared" ca="1" si="657"/>
        <v>29.772022178986163</v>
      </c>
      <c r="H8466" s="195">
        <f t="shared" ca="1" si="658"/>
        <v>23.224926054799653</v>
      </c>
      <c r="O8466" s="154"/>
      <c r="P8466" s="154"/>
    </row>
    <row r="8467" spans="3:16" hidden="1" outlineLevel="2">
      <c r="C8467" s="179">
        <v>8443</v>
      </c>
      <c r="D8467" s="195">
        <f t="shared" ca="1" si="659"/>
        <v>-1.6601185405216941</v>
      </c>
      <c r="E8467" s="195">
        <f t="shared" ca="1" si="655"/>
        <v>170.90636650892938</v>
      </c>
      <c r="F8467" s="195">
        <f t="shared" ca="1" si="656"/>
        <v>191.03340315981245</v>
      </c>
      <c r="G8467" s="195">
        <f t="shared" ca="1" si="657"/>
        <v>0</v>
      </c>
      <c r="H8467" s="195">
        <f t="shared" ca="1" si="658"/>
        <v>0</v>
      </c>
      <c r="O8467" s="154"/>
      <c r="P8467" s="154"/>
    </row>
    <row r="8468" spans="3:16" hidden="1" outlineLevel="2">
      <c r="C8468" s="179">
        <v>8444</v>
      </c>
      <c r="D8468" s="195">
        <f t="shared" ca="1" si="659"/>
        <v>0.25829885400295832</v>
      </c>
      <c r="E8468" s="195">
        <f t="shared" ca="1" si="655"/>
        <v>260.50504860346615</v>
      </c>
      <c r="F8468" s="195">
        <f t="shared" ca="1" si="656"/>
        <v>259.43045859825133</v>
      </c>
      <c r="G8468" s="195">
        <f t="shared" ca="1" si="657"/>
        <v>10.50504860346615</v>
      </c>
      <c r="H8468" s="195">
        <f t="shared" ca="1" si="658"/>
        <v>9.4304585982513345</v>
      </c>
      <c r="O8468" s="154"/>
      <c r="P8468" s="154"/>
    </row>
    <row r="8469" spans="3:16" hidden="1" outlineLevel="2">
      <c r="C8469" s="179">
        <v>8445</v>
      </c>
      <c r="D8469" s="195">
        <f t="shared" ca="1" si="659"/>
        <v>0.21366654658043338</v>
      </c>
      <c r="E8469" s="195">
        <f t="shared" ca="1" si="655"/>
        <v>257.96291216102833</v>
      </c>
      <c r="F8469" s="195">
        <f t="shared" ca="1" si="656"/>
        <v>257.58985294366852</v>
      </c>
      <c r="G8469" s="195">
        <f t="shared" ca="1" si="657"/>
        <v>7.9629121610283278</v>
      </c>
      <c r="H8469" s="195">
        <f t="shared" ca="1" si="658"/>
        <v>7.589852943668518</v>
      </c>
      <c r="O8469" s="154"/>
      <c r="P8469" s="154"/>
    </row>
    <row r="8470" spans="3:16" hidden="1" outlineLevel="2">
      <c r="C8470" s="179">
        <v>8446</v>
      </c>
      <c r="D8470" s="195">
        <f t="shared" ca="1" si="659"/>
        <v>-1.8575216109741508</v>
      </c>
      <c r="E8470" s="195">
        <f t="shared" ca="1" si="655"/>
        <v>163.65217487759185</v>
      </c>
      <c r="F8470" s="195">
        <f t="shared" ca="1" si="656"/>
        <v>185.11126457342033</v>
      </c>
      <c r="G8470" s="195">
        <f t="shared" ca="1" si="657"/>
        <v>0</v>
      </c>
      <c r="H8470" s="195">
        <f t="shared" ca="1" si="658"/>
        <v>0</v>
      </c>
      <c r="O8470" s="154"/>
      <c r="P8470" s="154"/>
    </row>
    <row r="8471" spans="3:16" hidden="1" outlineLevel="2">
      <c r="C8471" s="179">
        <v>8447</v>
      </c>
      <c r="D8471" s="195">
        <f t="shared" ca="1" si="659"/>
        <v>-1.4293950676320655</v>
      </c>
      <c r="E8471" s="195">
        <f t="shared" ca="1" si="655"/>
        <v>179.79357891413434</v>
      </c>
      <c r="F8471" s="195">
        <f t="shared" ca="1" si="656"/>
        <v>198.19572327888025</v>
      </c>
      <c r="G8471" s="195">
        <f t="shared" ca="1" si="657"/>
        <v>0</v>
      </c>
      <c r="H8471" s="195">
        <f t="shared" ca="1" si="658"/>
        <v>0</v>
      </c>
      <c r="O8471" s="154"/>
      <c r="P8471" s="154"/>
    </row>
    <row r="8472" spans="3:16" hidden="1" outlineLevel="2">
      <c r="C8472" s="179">
        <v>8448</v>
      </c>
      <c r="D8472" s="195">
        <f t="shared" ca="1" si="659"/>
        <v>-0.92396751583837</v>
      </c>
      <c r="E8472" s="195">
        <f t="shared" ca="1" si="655"/>
        <v>200.91054749949873</v>
      </c>
      <c r="F8472" s="195">
        <f t="shared" ca="1" si="656"/>
        <v>214.83808516212252</v>
      </c>
      <c r="G8472" s="195">
        <f t="shared" ca="1" si="657"/>
        <v>0</v>
      </c>
      <c r="H8472" s="195">
        <f t="shared" ca="1" si="658"/>
        <v>0</v>
      </c>
      <c r="O8472" s="154"/>
      <c r="P8472" s="154"/>
    </row>
    <row r="8473" spans="3:16" hidden="1" outlineLevel="2">
      <c r="C8473" s="179">
        <v>8449</v>
      </c>
      <c r="D8473" s="195">
        <f t="shared" ca="1" si="659"/>
        <v>1.6152843622155766</v>
      </c>
      <c r="E8473" s="195">
        <f t="shared" ref="E8473:E8536" ca="1" si="660">$H$9 * EXP(($H$17 - $H$18 - ($H$11^2)/2)*$H$14 + $H$11*SQRT($H$14)*D8473)</f>
        <v>350.99544529911634</v>
      </c>
      <c r="F8473" s="195">
        <f t="shared" ref="F8473:F8536" ca="1" si="661">$H$9 * EXP(($H$17 - $H$18 - ($H$12^2)/2)*$H$14 + $H$12*SQRT($H$14)*D8473)</f>
        <v>322.13323364400526</v>
      </c>
      <c r="G8473" s="195">
        <f t="shared" ref="G8473:G8536" ca="1" si="662">MAX(E8473-$H$16, 0)</f>
        <v>100.99544529911634</v>
      </c>
      <c r="H8473" s="195">
        <f t="shared" ref="H8473:H8536" ca="1" si="663">MAX(F8473-$H$16, 0)</f>
        <v>72.133233644005259</v>
      </c>
      <c r="O8473" s="154"/>
      <c r="P8473" s="154"/>
    </row>
    <row r="8474" spans="3:16" hidden="1" outlineLevel="2">
      <c r="C8474" s="179">
        <v>8450</v>
      </c>
      <c r="D8474" s="195">
        <f t="shared" ref="D8474:D8537" ca="1" si="664">_xlfn.NORM.S.INV(RAND())</f>
        <v>1.1075239813513318</v>
      </c>
      <c r="E8474" s="195">
        <f t="shared" ca="1" si="660"/>
        <v>313.94264978040496</v>
      </c>
      <c r="F8474" s="195">
        <f t="shared" ca="1" si="661"/>
        <v>297.06871340366416</v>
      </c>
      <c r="G8474" s="195">
        <f t="shared" ca="1" si="662"/>
        <v>63.942649780404963</v>
      </c>
      <c r="H8474" s="195">
        <f t="shared" ca="1" si="663"/>
        <v>47.068713403664162</v>
      </c>
      <c r="O8474" s="154"/>
      <c r="P8474" s="154"/>
    </row>
    <row r="8475" spans="3:16" hidden="1" outlineLevel="2">
      <c r="C8475" s="179">
        <v>8451</v>
      </c>
      <c r="D8475" s="195">
        <f t="shared" ca="1" si="664"/>
        <v>-0.69425044096949362</v>
      </c>
      <c r="E8475" s="195">
        <f t="shared" ca="1" si="660"/>
        <v>211.31126098188722</v>
      </c>
      <c r="F8475" s="195">
        <f t="shared" ca="1" si="661"/>
        <v>222.85712017306099</v>
      </c>
      <c r="G8475" s="195">
        <f t="shared" ca="1" si="662"/>
        <v>0</v>
      </c>
      <c r="H8475" s="195">
        <f t="shared" ca="1" si="663"/>
        <v>0</v>
      </c>
      <c r="O8475" s="154"/>
      <c r="P8475" s="154"/>
    </row>
    <row r="8476" spans="3:16" hidden="1" outlineLevel="2">
      <c r="C8476" s="179">
        <v>8452</v>
      </c>
      <c r="D8476" s="195">
        <f t="shared" ca="1" si="664"/>
        <v>1.5539353511635319</v>
      </c>
      <c r="E8476" s="195">
        <f t="shared" ca="1" si="660"/>
        <v>346.29600212774596</v>
      </c>
      <c r="F8476" s="195">
        <f t="shared" ca="1" si="661"/>
        <v>318.99593920016804</v>
      </c>
      <c r="G8476" s="195">
        <f t="shared" ca="1" si="662"/>
        <v>96.296002127745965</v>
      </c>
      <c r="H8476" s="195">
        <f t="shared" ca="1" si="663"/>
        <v>68.995939200168038</v>
      </c>
      <c r="O8476" s="154"/>
      <c r="P8476" s="154"/>
    </row>
    <row r="8477" spans="3:16" hidden="1" outlineLevel="2">
      <c r="C8477" s="179">
        <v>8453</v>
      </c>
      <c r="D8477" s="195">
        <f t="shared" ca="1" si="664"/>
        <v>-0.23448601607581293</v>
      </c>
      <c r="E8477" s="195">
        <f t="shared" ca="1" si="660"/>
        <v>233.77279316881476</v>
      </c>
      <c r="F8477" s="195">
        <f t="shared" ca="1" si="661"/>
        <v>239.81695189427521</v>
      </c>
      <c r="G8477" s="195">
        <f t="shared" ca="1" si="662"/>
        <v>0</v>
      </c>
      <c r="H8477" s="195">
        <f t="shared" ca="1" si="663"/>
        <v>0</v>
      </c>
      <c r="O8477" s="154"/>
      <c r="P8477" s="154"/>
    </row>
    <row r="8478" spans="3:16" hidden="1" outlineLevel="2">
      <c r="C8478" s="179">
        <v>8454</v>
      </c>
      <c r="D8478" s="195">
        <f t="shared" ca="1" si="664"/>
        <v>-1.268039615636726</v>
      </c>
      <c r="E8478" s="195">
        <f t="shared" ca="1" si="660"/>
        <v>186.28201466216669</v>
      </c>
      <c r="F8478" s="195">
        <f t="shared" ca="1" si="661"/>
        <v>203.3636346691772</v>
      </c>
      <c r="G8478" s="195">
        <f t="shared" ca="1" si="662"/>
        <v>0</v>
      </c>
      <c r="H8478" s="195">
        <f t="shared" ca="1" si="663"/>
        <v>0</v>
      </c>
      <c r="O8478" s="154"/>
      <c r="P8478" s="154"/>
    </row>
    <row r="8479" spans="3:16" hidden="1" outlineLevel="2">
      <c r="C8479" s="179">
        <v>8455</v>
      </c>
      <c r="D8479" s="195">
        <f t="shared" ca="1" si="664"/>
        <v>3.2430181719478736E-2</v>
      </c>
      <c r="E8479" s="195">
        <f t="shared" ca="1" si="660"/>
        <v>247.89254117262797</v>
      </c>
      <c r="F8479" s="195">
        <f t="shared" ca="1" si="661"/>
        <v>250.24899777875632</v>
      </c>
      <c r="G8479" s="195">
        <f t="shared" ca="1" si="662"/>
        <v>0</v>
      </c>
      <c r="H8479" s="195">
        <f t="shared" ca="1" si="663"/>
        <v>0.24899777875631912</v>
      </c>
      <c r="O8479" s="154"/>
      <c r="P8479" s="154"/>
    </row>
    <row r="8480" spans="3:16" hidden="1" outlineLevel="2">
      <c r="C8480" s="179">
        <v>8456</v>
      </c>
      <c r="D8480" s="195">
        <f t="shared" ca="1" si="664"/>
        <v>2.270289768336613</v>
      </c>
      <c r="E8480" s="195">
        <f t="shared" ca="1" si="660"/>
        <v>405.32459327366212</v>
      </c>
      <c r="F8480" s="195">
        <f t="shared" ca="1" si="661"/>
        <v>357.61486913257096</v>
      </c>
      <c r="G8480" s="195">
        <f t="shared" ca="1" si="662"/>
        <v>155.32459327366212</v>
      </c>
      <c r="H8480" s="195">
        <f t="shared" ca="1" si="663"/>
        <v>107.61486913257096</v>
      </c>
      <c r="O8480" s="154"/>
      <c r="P8480" s="154"/>
    </row>
    <row r="8481" spans="3:16" hidden="1" outlineLevel="2">
      <c r="C8481" s="179">
        <v>8457</v>
      </c>
      <c r="D8481" s="195">
        <f t="shared" ca="1" si="664"/>
        <v>1.239382874269958</v>
      </c>
      <c r="E8481" s="195">
        <f t="shared" ca="1" si="660"/>
        <v>323.1710639215234</v>
      </c>
      <c r="F8481" s="195">
        <f t="shared" ca="1" si="661"/>
        <v>303.38377663990332</v>
      </c>
      <c r="G8481" s="195">
        <f t="shared" ca="1" si="662"/>
        <v>73.171063921523398</v>
      </c>
      <c r="H8481" s="195">
        <f t="shared" ca="1" si="663"/>
        <v>53.383776639903317</v>
      </c>
      <c r="O8481" s="154"/>
      <c r="P8481" s="154"/>
    </row>
    <row r="8482" spans="3:16" hidden="1" outlineLevel="2">
      <c r="C8482" s="179">
        <v>8458</v>
      </c>
      <c r="D8482" s="195">
        <f t="shared" ca="1" si="664"/>
        <v>-0.56645980480839164</v>
      </c>
      <c r="E8482" s="195">
        <f t="shared" ca="1" si="660"/>
        <v>217.32845455790061</v>
      </c>
      <c r="F8482" s="195">
        <f t="shared" ca="1" si="661"/>
        <v>227.44693849017173</v>
      </c>
      <c r="G8482" s="195">
        <f t="shared" ca="1" si="662"/>
        <v>0</v>
      </c>
      <c r="H8482" s="195">
        <f t="shared" ca="1" si="663"/>
        <v>0</v>
      </c>
      <c r="O8482" s="154"/>
      <c r="P8482" s="154"/>
    </row>
    <row r="8483" spans="3:16" hidden="1" outlineLevel="2">
      <c r="C8483" s="179">
        <v>8459</v>
      </c>
      <c r="D8483" s="195">
        <f t="shared" ca="1" si="664"/>
        <v>0.39303520308108408</v>
      </c>
      <c r="E8483" s="195">
        <f t="shared" ca="1" si="660"/>
        <v>268.3322445543883</v>
      </c>
      <c r="F8483" s="195">
        <f t="shared" ca="1" si="661"/>
        <v>265.06705751700781</v>
      </c>
      <c r="G8483" s="195">
        <f t="shared" ca="1" si="662"/>
        <v>18.332244554388296</v>
      </c>
      <c r="H8483" s="195">
        <f t="shared" ca="1" si="663"/>
        <v>15.067057517007811</v>
      </c>
      <c r="O8483" s="154"/>
      <c r="P8483" s="154"/>
    </row>
    <row r="8484" spans="3:16" hidden="1" outlineLevel="2">
      <c r="C8484" s="179">
        <v>8460</v>
      </c>
      <c r="D8484" s="195">
        <f t="shared" ca="1" si="664"/>
        <v>-0.67639744030223514</v>
      </c>
      <c r="E8484" s="195">
        <f t="shared" ca="1" si="660"/>
        <v>212.14177504051116</v>
      </c>
      <c r="F8484" s="195">
        <f t="shared" ca="1" si="661"/>
        <v>223.49273199289252</v>
      </c>
      <c r="G8484" s="195">
        <f t="shared" ca="1" si="662"/>
        <v>0</v>
      </c>
      <c r="H8484" s="195">
        <f t="shared" ca="1" si="663"/>
        <v>0</v>
      </c>
      <c r="O8484" s="154"/>
      <c r="P8484" s="154"/>
    </row>
    <row r="8485" spans="3:16" hidden="1" outlineLevel="2">
      <c r="C8485" s="179">
        <v>8461</v>
      </c>
      <c r="D8485" s="195">
        <f t="shared" ca="1" si="664"/>
        <v>-2.350523538046739E-2</v>
      </c>
      <c r="E8485" s="195">
        <f t="shared" ca="1" si="660"/>
        <v>244.86461398917785</v>
      </c>
      <c r="F8485" s="195">
        <f t="shared" ca="1" si="661"/>
        <v>248.02589956681652</v>
      </c>
      <c r="G8485" s="195">
        <f t="shared" ca="1" si="662"/>
        <v>0</v>
      </c>
      <c r="H8485" s="195">
        <f t="shared" ca="1" si="663"/>
        <v>0</v>
      </c>
      <c r="O8485" s="154"/>
      <c r="P8485" s="154"/>
    </row>
    <row r="8486" spans="3:16" hidden="1" outlineLevel="2">
      <c r="C8486" s="179">
        <v>8462</v>
      </c>
      <c r="D8486" s="195">
        <f t="shared" ca="1" si="664"/>
        <v>2.5927714511984261</v>
      </c>
      <c r="E8486" s="195">
        <f t="shared" ca="1" si="660"/>
        <v>435.08547065095559</v>
      </c>
      <c r="F8486" s="195">
        <f t="shared" ca="1" si="661"/>
        <v>376.49370552525625</v>
      </c>
      <c r="G8486" s="195">
        <f t="shared" ca="1" si="662"/>
        <v>185.08547065095559</v>
      </c>
      <c r="H8486" s="195">
        <f t="shared" ca="1" si="663"/>
        <v>126.49370552525625</v>
      </c>
      <c r="O8486" s="154"/>
      <c r="P8486" s="154"/>
    </row>
    <row r="8487" spans="3:16" hidden="1" outlineLevel="2">
      <c r="C8487" s="179">
        <v>8463</v>
      </c>
      <c r="D8487" s="195">
        <f t="shared" ca="1" si="664"/>
        <v>-0.11545897206844578</v>
      </c>
      <c r="E8487" s="195">
        <f t="shared" ca="1" si="660"/>
        <v>239.96708863557328</v>
      </c>
      <c r="F8487" s="195">
        <f t="shared" ca="1" si="661"/>
        <v>244.41412545277169</v>
      </c>
      <c r="G8487" s="195">
        <f t="shared" ca="1" si="662"/>
        <v>0</v>
      </c>
      <c r="H8487" s="195">
        <f t="shared" ca="1" si="663"/>
        <v>0</v>
      </c>
      <c r="O8487" s="154"/>
      <c r="P8487" s="154"/>
    </row>
    <row r="8488" spans="3:16" hidden="1" outlineLevel="2">
      <c r="C8488" s="179">
        <v>8464</v>
      </c>
      <c r="D8488" s="195">
        <f t="shared" ca="1" si="664"/>
        <v>0.44383009803220819</v>
      </c>
      <c r="E8488" s="195">
        <f t="shared" ca="1" si="660"/>
        <v>271.34372266214166</v>
      </c>
      <c r="F8488" s="195">
        <f t="shared" ca="1" si="661"/>
        <v>267.22367058894474</v>
      </c>
      <c r="G8488" s="195">
        <f t="shared" ca="1" si="662"/>
        <v>21.343722662141658</v>
      </c>
      <c r="H8488" s="195">
        <f t="shared" ca="1" si="663"/>
        <v>17.223670588944742</v>
      </c>
      <c r="O8488" s="154"/>
      <c r="P8488" s="154"/>
    </row>
    <row r="8489" spans="3:16" hidden="1" outlineLevel="2">
      <c r="C8489" s="179">
        <v>8465</v>
      </c>
      <c r="D8489" s="195">
        <f t="shared" ca="1" si="664"/>
        <v>0.87867923813757121</v>
      </c>
      <c r="E8489" s="195">
        <f t="shared" ca="1" si="660"/>
        <v>298.54764798647221</v>
      </c>
      <c r="F8489" s="195">
        <f t="shared" ca="1" si="661"/>
        <v>286.41918912004098</v>
      </c>
      <c r="G8489" s="195">
        <f t="shared" ca="1" si="662"/>
        <v>48.547647986472214</v>
      </c>
      <c r="H8489" s="195">
        <f t="shared" ca="1" si="663"/>
        <v>36.419189120040983</v>
      </c>
      <c r="O8489" s="154"/>
      <c r="P8489" s="154"/>
    </row>
    <row r="8490" spans="3:16" hidden="1" outlineLevel="2">
      <c r="C8490" s="179">
        <v>8466</v>
      </c>
      <c r="D8490" s="195">
        <f t="shared" ca="1" si="664"/>
        <v>-0.5491390978848848</v>
      </c>
      <c r="E8490" s="195">
        <f t="shared" ca="1" si="660"/>
        <v>218.15710223654318</v>
      </c>
      <c r="F8490" s="195">
        <f t="shared" ca="1" si="661"/>
        <v>228.07627291766727</v>
      </c>
      <c r="G8490" s="195">
        <f t="shared" ca="1" si="662"/>
        <v>0</v>
      </c>
      <c r="H8490" s="195">
        <f t="shared" ca="1" si="663"/>
        <v>0</v>
      </c>
      <c r="O8490" s="154"/>
      <c r="P8490" s="154"/>
    </row>
    <row r="8491" spans="3:16" hidden="1" outlineLevel="2">
      <c r="C8491" s="179">
        <v>8467</v>
      </c>
      <c r="D8491" s="195">
        <f t="shared" ca="1" si="664"/>
        <v>-0.84830968172003374</v>
      </c>
      <c r="E8491" s="195">
        <f t="shared" ca="1" si="660"/>
        <v>204.27823973482964</v>
      </c>
      <c r="F8491" s="195">
        <f t="shared" ca="1" si="661"/>
        <v>217.44678620051465</v>
      </c>
      <c r="G8491" s="195">
        <f t="shared" ca="1" si="662"/>
        <v>0</v>
      </c>
      <c r="H8491" s="195">
        <f t="shared" ca="1" si="663"/>
        <v>0</v>
      </c>
      <c r="O8491" s="154"/>
      <c r="P8491" s="154"/>
    </row>
    <row r="8492" spans="3:16" hidden="1" outlineLevel="2">
      <c r="C8492" s="179">
        <v>8468</v>
      </c>
      <c r="D8492" s="195">
        <f t="shared" ca="1" si="664"/>
        <v>-0.87189158140114675</v>
      </c>
      <c r="E8492" s="195">
        <f t="shared" ca="1" si="660"/>
        <v>203.22254746605361</v>
      </c>
      <c r="F8492" s="195">
        <f t="shared" ca="1" si="661"/>
        <v>216.63029637980785</v>
      </c>
      <c r="G8492" s="195">
        <f t="shared" ca="1" si="662"/>
        <v>0</v>
      </c>
      <c r="H8492" s="195">
        <f t="shared" ca="1" si="663"/>
        <v>0</v>
      </c>
      <c r="O8492" s="154"/>
      <c r="P8492" s="154"/>
    </row>
    <row r="8493" spans="3:16" hidden="1" outlineLevel="2">
      <c r="C8493" s="179">
        <v>8469</v>
      </c>
      <c r="D8493" s="195">
        <f t="shared" ca="1" si="664"/>
        <v>0.34978190483323751</v>
      </c>
      <c r="E8493" s="195">
        <f t="shared" ca="1" si="660"/>
        <v>265.79424726933775</v>
      </c>
      <c r="F8493" s="195">
        <f t="shared" ca="1" si="661"/>
        <v>263.24436609345662</v>
      </c>
      <c r="G8493" s="195">
        <f t="shared" ca="1" si="662"/>
        <v>15.794247269337745</v>
      </c>
      <c r="H8493" s="195">
        <f t="shared" ca="1" si="663"/>
        <v>13.24436609345662</v>
      </c>
      <c r="O8493" s="154"/>
      <c r="P8493" s="154"/>
    </row>
    <row r="8494" spans="3:16" hidden="1" outlineLevel="2">
      <c r="C8494" s="179">
        <v>8470</v>
      </c>
      <c r="D8494" s="195">
        <f t="shared" ca="1" si="664"/>
        <v>-1.7858426410358692</v>
      </c>
      <c r="E8494" s="195">
        <f t="shared" ca="1" si="660"/>
        <v>166.24993439513563</v>
      </c>
      <c r="F8494" s="195">
        <f t="shared" ca="1" si="661"/>
        <v>187.2401173848946</v>
      </c>
      <c r="G8494" s="195">
        <f t="shared" ca="1" si="662"/>
        <v>0</v>
      </c>
      <c r="H8494" s="195">
        <f t="shared" ca="1" si="663"/>
        <v>0</v>
      </c>
      <c r="O8494" s="154"/>
      <c r="P8494" s="154"/>
    </row>
    <row r="8495" spans="3:16" hidden="1" outlineLevel="2">
      <c r="C8495" s="179">
        <v>8471</v>
      </c>
      <c r="D8495" s="195">
        <f t="shared" ca="1" si="664"/>
        <v>0.49580062125430224</v>
      </c>
      <c r="E8495" s="195">
        <f t="shared" ca="1" si="660"/>
        <v>274.45988334762905</v>
      </c>
      <c r="F8495" s="195">
        <f t="shared" ca="1" si="661"/>
        <v>269.44835906224023</v>
      </c>
      <c r="G8495" s="195">
        <f t="shared" ca="1" si="662"/>
        <v>24.459883347629045</v>
      </c>
      <c r="H8495" s="195">
        <f t="shared" ca="1" si="663"/>
        <v>19.448359062240229</v>
      </c>
      <c r="O8495" s="154"/>
      <c r="P8495" s="154"/>
    </row>
    <row r="8496" spans="3:16" hidden="1" outlineLevel="2">
      <c r="C8496" s="179">
        <v>8472</v>
      </c>
      <c r="D8496" s="195">
        <f t="shared" ca="1" si="664"/>
        <v>-0.27268150808295161</v>
      </c>
      <c r="E8496" s="195">
        <f t="shared" ca="1" si="660"/>
        <v>231.81914620915711</v>
      </c>
      <c r="F8496" s="195">
        <f t="shared" ca="1" si="661"/>
        <v>238.36013433272183</v>
      </c>
      <c r="G8496" s="195">
        <f t="shared" ca="1" si="662"/>
        <v>0</v>
      </c>
      <c r="H8496" s="195">
        <f t="shared" ca="1" si="663"/>
        <v>0</v>
      </c>
      <c r="O8496" s="154"/>
      <c r="P8496" s="154"/>
    </row>
    <row r="8497" spans="3:16" hidden="1" outlineLevel="2">
      <c r="C8497" s="179">
        <v>8473</v>
      </c>
      <c r="D8497" s="195">
        <f t="shared" ca="1" si="664"/>
        <v>-1.7870433652899766</v>
      </c>
      <c r="E8497" s="195">
        <f t="shared" ca="1" si="660"/>
        <v>166.20608046215523</v>
      </c>
      <c r="F8497" s="195">
        <f t="shared" ca="1" si="661"/>
        <v>187.20425524239459</v>
      </c>
      <c r="G8497" s="195">
        <f t="shared" ca="1" si="662"/>
        <v>0</v>
      </c>
      <c r="H8497" s="195">
        <f t="shared" ca="1" si="663"/>
        <v>0</v>
      </c>
      <c r="O8497" s="154"/>
      <c r="P8497" s="154"/>
    </row>
    <row r="8498" spans="3:16" hidden="1" outlineLevel="2">
      <c r="C8498" s="179">
        <v>8474</v>
      </c>
      <c r="D8498" s="195">
        <f t="shared" ca="1" si="664"/>
        <v>0.83360150626079133</v>
      </c>
      <c r="E8498" s="195">
        <f t="shared" ca="1" si="660"/>
        <v>295.60534179384433</v>
      </c>
      <c r="F8498" s="195">
        <f t="shared" ca="1" si="661"/>
        <v>284.36689687474819</v>
      </c>
      <c r="G8498" s="195">
        <f t="shared" ca="1" si="662"/>
        <v>45.605341793844332</v>
      </c>
      <c r="H8498" s="195">
        <f t="shared" ca="1" si="663"/>
        <v>34.366896874748193</v>
      </c>
      <c r="O8498" s="154"/>
      <c r="P8498" s="154"/>
    </row>
    <row r="8499" spans="3:16" hidden="1" outlineLevel="2">
      <c r="C8499" s="179">
        <v>8475</v>
      </c>
      <c r="D8499" s="195">
        <f t="shared" ca="1" si="664"/>
        <v>-0.20547614304572753</v>
      </c>
      <c r="E8499" s="195">
        <f t="shared" ca="1" si="660"/>
        <v>235.26760207899574</v>
      </c>
      <c r="F8499" s="195">
        <f t="shared" ca="1" si="661"/>
        <v>240.92936644697156</v>
      </c>
      <c r="G8499" s="195">
        <f t="shared" ca="1" si="662"/>
        <v>0</v>
      </c>
      <c r="H8499" s="195">
        <f t="shared" ca="1" si="663"/>
        <v>0</v>
      </c>
      <c r="O8499" s="154"/>
      <c r="P8499" s="154"/>
    </row>
    <row r="8500" spans="3:16" hidden="1" outlineLevel="2">
      <c r="C8500" s="179">
        <v>8476</v>
      </c>
      <c r="D8500" s="195">
        <f t="shared" ca="1" si="664"/>
        <v>-1.3961440095566213</v>
      </c>
      <c r="E8500" s="195">
        <f t="shared" ca="1" si="660"/>
        <v>181.11192098437198</v>
      </c>
      <c r="F8500" s="195">
        <f t="shared" ca="1" si="661"/>
        <v>199.24983767288799</v>
      </c>
      <c r="G8500" s="195">
        <f t="shared" ca="1" si="662"/>
        <v>0</v>
      </c>
      <c r="H8500" s="195">
        <f t="shared" ca="1" si="663"/>
        <v>0</v>
      </c>
      <c r="O8500" s="154"/>
      <c r="P8500" s="154"/>
    </row>
    <row r="8501" spans="3:16" hidden="1" outlineLevel="2">
      <c r="C8501" s="179">
        <v>8477</v>
      </c>
      <c r="D8501" s="195">
        <f t="shared" ca="1" si="664"/>
        <v>0.34702386787581224</v>
      </c>
      <c r="E8501" s="195">
        <f t="shared" ca="1" si="660"/>
        <v>265.63322900309862</v>
      </c>
      <c r="F8501" s="195">
        <f t="shared" ca="1" si="661"/>
        <v>263.12856857125848</v>
      </c>
      <c r="G8501" s="195">
        <f t="shared" ca="1" si="662"/>
        <v>15.63322900309862</v>
      </c>
      <c r="H8501" s="195">
        <f t="shared" ca="1" si="663"/>
        <v>13.128568571258484</v>
      </c>
      <c r="O8501" s="154"/>
      <c r="P8501" s="154"/>
    </row>
    <row r="8502" spans="3:16" hidden="1" outlineLevel="2">
      <c r="C8502" s="179">
        <v>8478</v>
      </c>
      <c r="D8502" s="195">
        <f t="shared" ca="1" si="664"/>
        <v>0.11246429398195486</v>
      </c>
      <c r="E8502" s="195">
        <f t="shared" ca="1" si="660"/>
        <v>252.2902223012118</v>
      </c>
      <c r="F8502" s="195">
        <f t="shared" ca="1" si="661"/>
        <v>253.46457190097038</v>
      </c>
      <c r="G8502" s="195">
        <f t="shared" ca="1" si="662"/>
        <v>2.2902223012117986</v>
      </c>
      <c r="H8502" s="195">
        <f t="shared" ca="1" si="663"/>
        <v>3.4645719009703839</v>
      </c>
      <c r="O8502" s="154"/>
      <c r="P8502" s="154"/>
    </row>
    <row r="8503" spans="3:16" hidden="1" outlineLevel="2">
      <c r="C8503" s="179">
        <v>8479</v>
      </c>
      <c r="D8503" s="195">
        <f t="shared" ca="1" si="664"/>
        <v>0.48123285858691056</v>
      </c>
      <c r="E8503" s="195">
        <f t="shared" ca="1" si="660"/>
        <v>273.58280589102867</v>
      </c>
      <c r="F8503" s="195">
        <f t="shared" ca="1" si="661"/>
        <v>268.82289912856004</v>
      </c>
      <c r="G8503" s="195">
        <f t="shared" ca="1" si="662"/>
        <v>23.58280589102867</v>
      </c>
      <c r="H8503" s="195">
        <f t="shared" ca="1" si="663"/>
        <v>18.822899128560039</v>
      </c>
      <c r="O8503" s="154"/>
      <c r="P8503" s="154"/>
    </row>
    <row r="8504" spans="3:16" hidden="1" outlineLevel="2">
      <c r="C8504" s="179">
        <v>8480</v>
      </c>
      <c r="D8504" s="195">
        <f t="shared" ca="1" si="664"/>
        <v>-0.16932443211411299</v>
      </c>
      <c r="E8504" s="195">
        <f t="shared" ca="1" si="660"/>
        <v>237.14379725100548</v>
      </c>
      <c r="F8504" s="195">
        <f t="shared" ca="1" si="661"/>
        <v>242.32286705886159</v>
      </c>
      <c r="G8504" s="195">
        <f t="shared" ca="1" si="662"/>
        <v>0</v>
      </c>
      <c r="H8504" s="195">
        <f t="shared" ca="1" si="663"/>
        <v>0</v>
      </c>
      <c r="O8504" s="154"/>
      <c r="P8504" s="154"/>
    </row>
    <row r="8505" spans="3:16" hidden="1" outlineLevel="2">
      <c r="C8505" s="179">
        <v>8481</v>
      </c>
      <c r="D8505" s="195">
        <f t="shared" ca="1" si="664"/>
        <v>-0.13065756878212662</v>
      </c>
      <c r="E8505" s="195">
        <f t="shared" ca="1" si="660"/>
        <v>239.16708619949537</v>
      </c>
      <c r="F8505" s="195">
        <f t="shared" ca="1" si="661"/>
        <v>243.8222381238127</v>
      </c>
      <c r="G8505" s="195">
        <f t="shared" ca="1" si="662"/>
        <v>0</v>
      </c>
      <c r="H8505" s="195">
        <f t="shared" ca="1" si="663"/>
        <v>0</v>
      </c>
      <c r="O8505" s="154"/>
      <c r="P8505" s="154"/>
    </row>
    <row r="8506" spans="3:16" hidden="1" outlineLevel="2">
      <c r="C8506" s="179">
        <v>8482</v>
      </c>
      <c r="D8506" s="195">
        <f t="shared" ca="1" si="664"/>
        <v>9.4527249207560865E-2</v>
      </c>
      <c r="E8506" s="195">
        <f t="shared" ca="1" si="660"/>
        <v>251.29789058243972</v>
      </c>
      <c r="F8506" s="195">
        <f t="shared" ca="1" si="661"/>
        <v>252.74033177045698</v>
      </c>
      <c r="G8506" s="195">
        <f t="shared" ca="1" si="662"/>
        <v>1.2978905824397202</v>
      </c>
      <c r="H8506" s="195">
        <f t="shared" ca="1" si="663"/>
        <v>2.7403317704569758</v>
      </c>
      <c r="O8506" s="154"/>
      <c r="P8506" s="154"/>
    </row>
    <row r="8507" spans="3:16" hidden="1" outlineLevel="2">
      <c r="C8507" s="179">
        <v>8483</v>
      </c>
      <c r="D8507" s="195">
        <f t="shared" ca="1" si="664"/>
        <v>-1.0030056048009635</v>
      </c>
      <c r="E8507" s="195">
        <f t="shared" ca="1" si="660"/>
        <v>197.4516735531501</v>
      </c>
      <c r="F8507" s="195">
        <f t="shared" ca="1" si="661"/>
        <v>212.1462512337288</v>
      </c>
      <c r="G8507" s="195">
        <f t="shared" ca="1" si="662"/>
        <v>0</v>
      </c>
      <c r="H8507" s="195">
        <f t="shared" ca="1" si="663"/>
        <v>0</v>
      </c>
      <c r="O8507" s="154"/>
      <c r="P8507" s="154"/>
    </row>
    <row r="8508" spans="3:16" hidden="1" outlineLevel="2">
      <c r="C8508" s="179">
        <v>8484</v>
      </c>
      <c r="D8508" s="195">
        <f t="shared" ca="1" si="664"/>
        <v>-7.8851225595918242E-2</v>
      </c>
      <c r="E8508" s="195">
        <f t="shared" ca="1" si="660"/>
        <v>241.90499815752159</v>
      </c>
      <c r="F8508" s="195">
        <f t="shared" ca="1" si="661"/>
        <v>245.84566608320856</v>
      </c>
      <c r="G8508" s="195">
        <f t="shared" ca="1" si="662"/>
        <v>0</v>
      </c>
      <c r="H8508" s="195">
        <f t="shared" ca="1" si="663"/>
        <v>0</v>
      </c>
      <c r="O8508" s="154"/>
      <c r="P8508" s="154"/>
    </row>
    <row r="8509" spans="3:16" hidden="1" outlineLevel="2">
      <c r="C8509" s="179">
        <v>8485</v>
      </c>
      <c r="D8509" s="195">
        <f t="shared" ca="1" si="664"/>
        <v>-0.95216759739411283</v>
      </c>
      <c r="E8509" s="195">
        <f t="shared" ca="1" si="660"/>
        <v>199.66955424591239</v>
      </c>
      <c r="F8509" s="195">
        <f t="shared" ca="1" si="661"/>
        <v>213.8737660751394</v>
      </c>
      <c r="G8509" s="195">
        <f t="shared" ca="1" si="662"/>
        <v>0</v>
      </c>
      <c r="H8509" s="195">
        <f t="shared" ca="1" si="663"/>
        <v>0</v>
      </c>
      <c r="O8509" s="154"/>
      <c r="P8509" s="154"/>
    </row>
    <row r="8510" spans="3:16" hidden="1" outlineLevel="2">
      <c r="C8510" s="179">
        <v>8486</v>
      </c>
      <c r="D8510" s="195">
        <f t="shared" ca="1" si="664"/>
        <v>0.52531198940700907</v>
      </c>
      <c r="E8510" s="195">
        <f t="shared" ca="1" si="660"/>
        <v>276.24529372479554</v>
      </c>
      <c r="F8510" s="195">
        <f t="shared" ca="1" si="661"/>
        <v>270.71987915628841</v>
      </c>
      <c r="G8510" s="195">
        <f t="shared" ca="1" si="662"/>
        <v>26.245293724795545</v>
      </c>
      <c r="H8510" s="195">
        <f t="shared" ca="1" si="663"/>
        <v>20.719879156288414</v>
      </c>
      <c r="O8510" s="154"/>
      <c r="P8510" s="154"/>
    </row>
    <row r="8511" spans="3:16" hidden="1" outlineLevel="2">
      <c r="C8511" s="179">
        <v>8487</v>
      </c>
      <c r="D8511" s="195">
        <f t="shared" ca="1" si="664"/>
        <v>-0.37013249018247674</v>
      </c>
      <c r="E8511" s="195">
        <f t="shared" ca="1" si="660"/>
        <v>226.90831014333389</v>
      </c>
      <c r="F8511" s="195">
        <f t="shared" ca="1" si="661"/>
        <v>234.68321538350182</v>
      </c>
      <c r="G8511" s="195">
        <f t="shared" ca="1" si="662"/>
        <v>0</v>
      </c>
      <c r="H8511" s="195">
        <f t="shared" ca="1" si="663"/>
        <v>0</v>
      </c>
      <c r="O8511" s="154"/>
      <c r="P8511" s="154"/>
    </row>
    <row r="8512" spans="3:16" hidden="1" outlineLevel="2">
      <c r="C8512" s="179">
        <v>8488</v>
      </c>
      <c r="D8512" s="195">
        <f t="shared" ca="1" si="664"/>
        <v>-0.74262729630216895</v>
      </c>
      <c r="E8512" s="195">
        <f t="shared" ca="1" si="660"/>
        <v>209.0770957059089</v>
      </c>
      <c r="F8512" s="195">
        <f t="shared" ca="1" si="661"/>
        <v>221.14385320080805</v>
      </c>
      <c r="G8512" s="195">
        <f t="shared" ca="1" si="662"/>
        <v>0</v>
      </c>
      <c r="H8512" s="195">
        <f t="shared" ca="1" si="663"/>
        <v>0</v>
      </c>
      <c r="O8512" s="154"/>
      <c r="P8512" s="154"/>
    </row>
    <row r="8513" spans="3:16" hidden="1" outlineLevel="2">
      <c r="C8513" s="179">
        <v>8489</v>
      </c>
      <c r="D8513" s="195">
        <f t="shared" ca="1" si="664"/>
        <v>0.53112463253815656</v>
      </c>
      <c r="E8513" s="195">
        <f t="shared" ca="1" si="660"/>
        <v>276.59831995190791</v>
      </c>
      <c r="F8513" s="195">
        <f t="shared" ca="1" si="661"/>
        <v>270.97102778790088</v>
      </c>
      <c r="G8513" s="195">
        <f t="shared" ca="1" si="662"/>
        <v>26.598319951907911</v>
      </c>
      <c r="H8513" s="195">
        <f t="shared" ca="1" si="663"/>
        <v>20.97102778790088</v>
      </c>
      <c r="O8513" s="154"/>
      <c r="P8513" s="154"/>
    </row>
    <row r="8514" spans="3:16" hidden="1" outlineLevel="2">
      <c r="C8514" s="179">
        <v>8490</v>
      </c>
      <c r="D8514" s="195">
        <f t="shared" ca="1" si="664"/>
        <v>2.006951549874461</v>
      </c>
      <c r="E8514" s="195">
        <f t="shared" ca="1" si="660"/>
        <v>382.5382594345881</v>
      </c>
      <c r="F8514" s="195">
        <f t="shared" ca="1" si="661"/>
        <v>342.90276656454523</v>
      </c>
      <c r="G8514" s="195">
        <f t="shared" ca="1" si="662"/>
        <v>132.5382594345881</v>
      </c>
      <c r="H8514" s="195">
        <f t="shared" ca="1" si="663"/>
        <v>92.902766564545232</v>
      </c>
      <c r="O8514" s="154"/>
      <c r="P8514" s="154"/>
    </row>
    <row r="8515" spans="3:16" hidden="1" outlineLevel="2">
      <c r="C8515" s="179">
        <v>8491</v>
      </c>
      <c r="D8515" s="195">
        <f t="shared" ca="1" si="664"/>
        <v>-0.92742993771591864</v>
      </c>
      <c r="E8515" s="195">
        <f t="shared" ca="1" si="660"/>
        <v>200.7577632429709</v>
      </c>
      <c r="F8515" s="195">
        <f t="shared" ca="1" si="661"/>
        <v>214.71945176754716</v>
      </c>
      <c r="G8515" s="195">
        <f t="shared" ca="1" si="662"/>
        <v>0</v>
      </c>
      <c r="H8515" s="195">
        <f t="shared" ca="1" si="663"/>
        <v>0</v>
      </c>
      <c r="O8515" s="154"/>
      <c r="P8515" s="154"/>
    </row>
    <row r="8516" spans="3:16" hidden="1" outlineLevel="2">
      <c r="C8516" s="179">
        <v>8492</v>
      </c>
      <c r="D8516" s="195">
        <f t="shared" ca="1" si="664"/>
        <v>-1.2428454626785572</v>
      </c>
      <c r="E8516" s="195">
        <f t="shared" ca="1" si="660"/>
        <v>187.3160475234815</v>
      </c>
      <c r="F8516" s="195">
        <f t="shared" ca="1" si="661"/>
        <v>204.18263058597179</v>
      </c>
      <c r="G8516" s="195">
        <f t="shared" ca="1" si="662"/>
        <v>0</v>
      </c>
      <c r="H8516" s="195">
        <f t="shared" ca="1" si="663"/>
        <v>0</v>
      </c>
      <c r="O8516" s="154"/>
      <c r="P8516" s="154"/>
    </row>
    <row r="8517" spans="3:16" hidden="1" outlineLevel="2">
      <c r="C8517" s="179">
        <v>8493</v>
      </c>
      <c r="D8517" s="195">
        <f t="shared" ca="1" si="664"/>
        <v>-1.0177257145699787</v>
      </c>
      <c r="E8517" s="195">
        <f t="shared" ca="1" si="660"/>
        <v>196.81409922840612</v>
      </c>
      <c r="F8517" s="195">
        <f t="shared" ca="1" si="661"/>
        <v>211.64866056328202</v>
      </c>
      <c r="G8517" s="195">
        <f t="shared" ca="1" si="662"/>
        <v>0</v>
      </c>
      <c r="H8517" s="195">
        <f t="shared" ca="1" si="663"/>
        <v>0</v>
      </c>
      <c r="O8517" s="154"/>
      <c r="P8517" s="154"/>
    </row>
    <row r="8518" spans="3:16" hidden="1" outlineLevel="2">
      <c r="C8518" s="179">
        <v>8494</v>
      </c>
      <c r="D8518" s="195">
        <f t="shared" ca="1" si="664"/>
        <v>0.56065074271233306</v>
      </c>
      <c r="E8518" s="195">
        <f t="shared" ca="1" si="660"/>
        <v>278.39854298597493</v>
      </c>
      <c r="F8518" s="195">
        <f t="shared" ca="1" si="661"/>
        <v>272.25037358404364</v>
      </c>
      <c r="G8518" s="195">
        <f t="shared" ca="1" si="662"/>
        <v>28.398542985974927</v>
      </c>
      <c r="H8518" s="195">
        <f t="shared" ca="1" si="663"/>
        <v>22.250373584043643</v>
      </c>
      <c r="O8518" s="154"/>
      <c r="P8518" s="154"/>
    </row>
    <row r="8519" spans="3:16" hidden="1" outlineLevel="2">
      <c r="C8519" s="179">
        <v>8495</v>
      </c>
      <c r="D8519" s="195">
        <f t="shared" ca="1" si="664"/>
        <v>-9.3582580805572947E-3</v>
      </c>
      <c r="E8519" s="195">
        <f t="shared" ca="1" si="660"/>
        <v>245.62691393776328</v>
      </c>
      <c r="F8519" s="195">
        <f t="shared" ca="1" si="661"/>
        <v>248.58628454463687</v>
      </c>
      <c r="G8519" s="195">
        <f t="shared" ca="1" si="662"/>
        <v>0</v>
      </c>
      <c r="H8519" s="195">
        <f t="shared" ca="1" si="663"/>
        <v>0</v>
      </c>
      <c r="O8519" s="154"/>
      <c r="P8519" s="154"/>
    </row>
    <row r="8520" spans="3:16" hidden="1" outlineLevel="2">
      <c r="C8520" s="179">
        <v>8496</v>
      </c>
      <c r="D8520" s="195">
        <f t="shared" ca="1" si="664"/>
        <v>-1.0731177443956557</v>
      </c>
      <c r="E8520" s="195">
        <f t="shared" ca="1" si="660"/>
        <v>194.4332908294044</v>
      </c>
      <c r="F8520" s="195">
        <f t="shared" ca="1" si="661"/>
        <v>209.78665479679927</v>
      </c>
      <c r="G8520" s="195">
        <f t="shared" ca="1" si="662"/>
        <v>0</v>
      </c>
      <c r="H8520" s="195">
        <f t="shared" ca="1" si="663"/>
        <v>0</v>
      </c>
      <c r="O8520" s="154"/>
      <c r="P8520" s="154"/>
    </row>
    <row r="8521" spans="3:16" hidden="1" outlineLevel="2">
      <c r="C8521" s="179">
        <v>8497</v>
      </c>
      <c r="D8521" s="195">
        <f t="shared" ca="1" si="664"/>
        <v>0.13899871963079599</v>
      </c>
      <c r="E8521" s="195">
        <f t="shared" ca="1" si="660"/>
        <v>253.76537768841709</v>
      </c>
      <c r="F8521" s="195">
        <f t="shared" ca="1" si="661"/>
        <v>254.53975417445918</v>
      </c>
      <c r="G8521" s="195">
        <f t="shared" ca="1" si="662"/>
        <v>3.7653776884170895</v>
      </c>
      <c r="H8521" s="195">
        <f t="shared" ca="1" si="663"/>
        <v>4.5397541744591763</v>
      </c>
      <c r="O8521" s="154"/>
      <c r="P8521" s="154"/>
    </row>
    <row r="8522" spans="3:16" hidden="1" outlineLevel="2">
      <c r="C8522" s="179">
        <v>8498</v>
      </c>
      <c r="D8522" s="195">
        <f t="shared" ca="1" si="664"/>
        <v>-0.19804626368454528</v>
      </c>
      <c r="E8522" s="195">
        <f t="shared" ca="1" si="660"/>
        <v>235.65198093477136</v>
      </c>
      <c r="F8522" s="195">
        <f t="shared" ca="1" si="661"/>
        <v>241.21510217135688</v>
      </c>
      <c r="G8522" s="195">
        <f t="shared" ca="1" si="662"/>
        <v>0</v>
      </c>
      <c r="H8522" s="195">
        <f t="shared" ca="1" si="663"/>
        <v>0</v>
      </c>
      <c r="O8522" s="154"/>
      <c r="P8522" s="154"/>
    </row>
    <row r="8523" spans="3:16" hidden="1" outlineLevel="2">
      <c r="C8523" s="179">
        <v>8499</v>
      </c>
      <c r="D8523" s="195">
        <f t="shared" ca="1" si="664"/>
        <v>0.34158645405130122</v>
      </c>
      <c r="E8523" s="195">
        <f t="shared" ca="1" si="660"/>
        <v>265.31607042612302</v>
      </c>
      <c r="F8523" s="195">
        <f t="shared" ca="1" si="661"/>
        <v>262.90042528969246</v>
      </c>
      <c r="G8523" s="195">
        <f t="shared" ca="1" si="662"/>
        <v>15.316070426123019</v>
      </c>
      <c r="H8523" s="195">
        <f t="shared" ca="1" si="663"/>
        <v>12.900425289692464</v>
      </c>
      <c r="O8523" s="154"/>
      <c r="P8523" s="154"/>
    </row>
    <row r="8524" spans="3:16" hidden="1" outlineLevel="2">
      <c r="C8524" s="179">
        <v>8500</v>
      </c>
      <c r="D8524" s="195">
        <f t="shared" ca="1" si="664"/>
        <v>-6.9619190009750601E-2</v>
      </c>
      <c r="E8524" s="195">
        <f t="shared" ca="1" si="660"/>
        <v>242.39618182924707</v>
      </c>
      <c r="F8524" s="195">
        <f t="shared" ca="1" si="661"/>
        <v>246.20800544069536</v>
      </c>
      <c r="G8524" s="195">
        <f t="shared" ca="1" si="662"/>
        <v>0</v>
      </c>
      <c r="H8524" s="195">
        <f t="shared" ca="1" si="663"/>
        <v>0</v>
      </c>
      <c r="O8524" s="154"/>
      <c r="P8524" s="154"/>
    </row>
    <row r="8525" spans="3:16" hidden="1" outlineLevel="2">
      <c r="C8525" s="179">
        <v>8501</v>
      </c>
      <c r="D8525" s="195">
        <f t="shared" ca="1" si="664"/>
        <v>-0.81360990546311418</v>
      </c>
      <c r="E8525" s="195">
        <f t="shared" ca="1" si="660"/>
        <v>205.84162657170944</v>
      </c>
      <c r="F8525" s="195">
        <f t="shared" ca="1" si="661"/>
        <v>218.65381572543629</v>
      </c>
      <c r="G8525" s="195">
        <f t="shared" ca="1" si="662"/>
        <v>0</v>
      </c>
      <c r="H8525" s="195">
        <f t="shared" ca="1" si="663"/>
        <v>0</v>
      </c>
      <c r="O8525" s="154"/>
      <c r="P8525" s="154"/>
    </row>
    <row r="8526" spans="3:16" hidden="1" outlineLevel="2">
      <c r="C8526" s="179">
        <v>8502</v>
      </c>
      <c r="D8526" s="195">
        <f t="shared" ca="1" si="664"/>
        <v>0.66694043298499739</v>
      </c>
      <c r="E8526" s="195">
        <f t="shared" ca="1" si="660"/>
        <v>284.97663869745122</v>
      </c>
      <c r="F8526" s="195">
        <f t="shared" ca="1" si="661"/>
        <v>276.90604630554549</v>
      </c>
      <c r="G8526" s="195">
        <f t="shared" ca="1" si="662"/>
        <v>34.976638697451222</v>
      </c>
      <c r="H8526" s="195">
        <f t="shared" ca="1" si="663"/>
        <v>26.906046305545487</v>
      </c>
      <c r="O8526" s="154"/>
      <c r="P8526" s="154"/>
    </row>
    <row r="8527" spans="3:16" hidden="1" outlineLevel="2">
      <c r="C8527" s="179">
        <v>8503</v>
      </c>
      <c r="D8527" s="195">
        <f t="shared" ca="1" si="664"/>
        <v>-1.238728937575873</v>
      </c>
      <c r="E8527" s="195">
        <f t="shared" ca="1" si="660"/>
        <v>187.48554500090299</v>
      </c>
      <c r="F8527" s="195">
        <f t="shared" ca="1" si="661"/>
        <v>204.31676116781867</v>
      </c>
      <c r="G8527" s="195">
        <f t="shared" ca="1" si="662"/>
        <v>0</v>
      </c>
      <c r="H8527" s="195">
        <f t="shared" ca="1" si="663"/>
        <v>0</v>
      </c>
      <c r="O8527" s="154"/>
      <c r="P8527" s="154"/>
    </row>
    <row r="8528" spans="3:16" hidden="1" outlineLevel="2">
      <c r="C8528" s="179">
        <v>8504</v>
      </c>
      <c r="D8528" s="195">
        <f t="shared" ca="1" si="664"/>
        <v>-0.84606062119143566</v>
      </c>
      <c r="E8528" s="195">
        <f t="shared" ca="1" si="660"/>
        <v>204.37920956549408</v>
      </c>
      <c r="F8528" s="195">
        <f t="shared" ca="1" si="661"/>
        <v>217.52481729283303</v>
      </c>
      <c r="G8528" s="195">
        <f t="shared" ca="1" si="662"/>
        <v>0</v>
      </c>
      <c r="H8528" s="195">
        <f t="shared" ca="1" si="663"/>
        <v>0</v>
      </c>
      <c r="O8528" s="154"/>
      <c r="P8528" s="154"/>
    </row>
    <row r="8529" spans="3:16" hidden="1" outlineLevel="2">
      <c r="C8529" s="179">
        <v>8505</v>
      </c>
      <c r="D8529" s="195">
        <f t="shared" ca="1" si="664"/>
        <v>0.29824964159799394</v>
      </c>
      <c r="E8529" s="195">
        <f t="shared" ca="1" si="660"/>
        <v>262.80177906846313</v>
      </c>
      <c r="F8529" s="195">
        <f t="shared" ca="1" si="661"/>
        <v>261.08915390211661</v>
      </c>
      <c r="G8529" s="195">
        <f t="shared" ca="1" si="662"/>
        <v>12.801779068463134</v>
      </c>
      <c r="H8529" s="195">
        <f t="shared" ca="1" si="663"/>
        <v>11.089153902116607</v>
      </c>
      <c r="O8529" s="154"/>
      <c r="P8529" s="154"/>
    </row>
    <row r="8530" spans="3:16" hidden="1" outlineLevel="2">
      <c r="C8530" s="179">
        <v>8506</v>
      </c>
      <c r="D8530" s="195">
        <f t="shared" ca="1" si="664"/>
        <v>1.8849979240832879</v>
      </c>
      <c r="E8530" s="195">
        <f t="shared" ca="1" si="660"/>
        <v>372.42420776943243</v>
      </c>
      <c r="F8530" s="195">
        <f t="shared" ca="1" si="661"/>
        <v>336.29608155182399</v>
      </c>
      <c r="G8530" s="195">
        <f t="shared" ca="1" si="662"/>
        <v>122.42420776943243</v>
      </c>
      <c r="H8530" s="195">
        <f t="shared" ca="1" si="663"/>
        <v>86.296081551823988</v>
      </c>
      <c r="O8530" s="154"/>
      <c r="P8530" s="154"/>
    </row>
    <row r="8531" spans="3:16" hidden="1" outlineLevel="2">
      <c r="C8531" s="179">
        <v>8507</v>
      </c>
      <c r="D8531" s="195">
        <f t="shared" ca="1" si="664"/>
        <v>-1.1716629336692812</v>
      </c>
      <c r="E8531" s="195">
        <f t="shared" ca="1" si="660"/>
        <v>190.26868453466338</v>
      </c>
      <c r="F8531" s="195">
        <f t="shared" ca="1" si="661"/>
        <v>206.51445588985464</v>
      </c>
      <c r="G8531" s="195">
        <f t="shared" ca="1" si="662"/>
        <v>0</v>
      </c>
      <c r="H8531" s="195">
        <f t="shared" ca="1" si="663"/>
        <v>0</v>
      </c>
      <c r="O8531" s="154"/>
      <c r="P8531" s="154"/>
    </row>
    <row r="8532" spans="3:16" hidden="1" outlineLevel="2">
      <c r="C8532" s="179">
        <v>8508</v>
      </c>
      <c r="D8532" s="195">
        <f t="shared" ca="1" si="664"/>
        <v>-1.614884024152609</v>
      </c>
      <c r="E8532" s="195">
        <f t="shared" ca="1" si="660"/>
        <v>172.61342820342344</v>
      </c>
      <c r="F8532" s="195">
        <f t="shared" ca="1" si="661"/>
        <v>192.41691477890308</v>
      </c>
      <c r="G8532" s="195">
        <f t="shared" ca="1" si="662"/>
        <v>0</v>
      </c>
      <c r="H8532" s="195">
        <f t="shared" ca="1" si="663"/>
        <v>0</v>
      </c>
      <c r="O8532" s="154"/>
      <c r="P8532" s="154"/>
    </row>
    <row r="8533" spans="3:16" hidden="1" outlineLevel="2">
      <c r="C8533" s="179">
        <v>8509</v>
      </c>
      <c r="D8533" s="195">
        <f t="shared" ca="1" si="664"/>
        <v>-0.14601529967476226</v>
      </c>
      <c r="E8533" s="195">
        <f t="shared" ca="1" si="660"/>
        <v>238.36141653206633</v>
      </c>
      <c r="F8533" s="195">
        <f t="shared" ca="1" si="661"/>
        <v>243.22560947095201</v>
      </c>
      <c r="G8533" s="195">
        <f t="shared" ca="1" si="662"/>
        <v>0</v>
      </c>
      <c r="H8533" s="195">
        <f t="shared" ca="1" si="663"/>
        <v>0</v>
      </c>
      <c r="O8533" s="154"/>
      <c r="P8533" s="154"/>
    </row>
    <row r="8534" spans="3:16" hidden="1" outlineLevel="2">
      <c r="C8534" s="179">
        <v>8510</v>
      </c>
      <c r="D8534" s="195">
        <f t="shared" ca="1" si="664"/>
        <v>0.48339455752962374</v>
      </c>
      <c r="E8534" s="195">
        <f t="shared" ca="1" si="660"/>
        <v>273.71277741715824</v>
      </c>
      <c r="F8534" s="195">
        <f t="shared" ca="1" si="661"/>
        <v>268.91561882339022</v>
      </c>
      <c r="G8534" s="195">
        <f t="shared" ca="1" si="662"/>
        <v>23.712777417158236</v>
      </c>
      <c r="H8534" s="195">
        <f t="shared" ca="1" si="663"/>
        <v>18.915618823390218</v>
      </c>
      <c r="O8534" s="154"/>
      <c r="P8534" s="154"/>
    </row>
    <row r="8535" spans="3:16" hidden="1" outlineLevel="2">
      <c r="C8535" s="179">
        <v>8511</v>
      </c>
      <c r="D8535" s="195">
        <f t="shared" ca="1" si="664"/>
        <v>0.3219461514253088</v>
      </c>
      <c r="E8535" s="195">
        <f t="shared" ca="1" si="660"/>
        <v>264.17362336268468</v>
      </c>
      <c r="F8535" s="195">
        <f t="shared" ca="1" si="661"/>
        <v>262.07800290945693</v>
      </c>
      <c r="G8535" s="195">
        <f t="shared" ca="1" si="662"/>
        <v>14.17362336268468</v>
      </c>
      <c r="H8535" s="195">
        <f t="shared" ca="1" si="663"/>
        <v>12.078002909456927</v>
      </c>
      <c r="O8535" s="154"/>
      <c r="P8535" s="154"/>
    </row>
    <row r="8536" spans="3:16" hidden="1" outlineLevel="2">
      <c r="C8536" s="179">
        <v>8512</v>
      </c>
      <c r="D8536" s="195">
        <f t="shared" ca="1" si="664"/>
        <v>0.53102586582031841</v>
      </c>
      <c r="E8536" s="195">
        <f t="shared" ca="1" si="660"/>
        <v>276.59231766824166</v>
      </c>
      <c r="F8536" s="195">
        <f t="shared" ca="1" si="661"/>
        <v>270.9667583991988</v>
      </c>
      <c r="G8536" s="195">
        <f t="shared" ca="1" si="662"/>
        <v>26.592317668241662</v>
      </c>
      <c r="H8536" s="195">
        <f t="shared" ca="1" si="663"/>
        <v>20.966758399198795</v>
      </c>
      <c r="O8536" s="154"/>
      <c r="P8536" s="154"/>
    </row>
    <row r="8537" spans="3:16" hidden="1" outlineLevel="2">
      <c r="C8537" s="179">
        <v>8513</v>
      </c>
      <c r="D8537" s="195">
        <f t="shared" ca="1" si="664"/>
        <v>-0.86577914955945401</v>
      </c>
      <c r="E8537" s="195">
        <f t="shared" ref="E8537:E8600" ca="1" si="665">$H$9 * EXP(($H$17 - $H$18 - ($H$11^2)/2)*$H$14 + $H$11*SQRT($H$14)*D8537)</f>
        <v>203.49565812498804</v>
      </c>
      <c r="F8537" s="195">
        <f t="shared" ref="F8537:F8600" ca="1" si="666">$H$9 * EXP(($H$17 - $H$18 - ($H$12^2)/2)*$H$14 + $H$12*SQRT($H$14)*D8537)</f>
        <v>216.84163585203964</v>
      </c>
      <c r="G8537" s="195">
        <f t="shared" ref="G8537:G8600" ca="1" si="667">MAX(E8537-$H$16, 0)</f>
        <v>0</v>
      </c>
      <c r="H8537" s="195">
        <f t="shared" ref="H8537:H8600" ca="1" si="668">MAX(F8537-$H$16, 0)</f>
        <v>0</v>
      </c>
      <c r="O8537" s="154"/>
      <c r="P8537" s="154"/>
    </row>
    <row r="8538" spans="3:16" hidden="1" outlineLevel="2">
      <c r="C8538" s="179">
        <v>8514</v>
      </c>
      <c r="D8538" s="195">
        <f t="shared" ref="D8538:D8601" ca="1" si="669">_xlfn.NORM.S.INV(RAND())</f>
        <v>-0.1855160738254239</v>
      </c>
      <c r="E8538" s="195">
        <f t="shared" ca="1" si="665"/>
        <v>236.30164340017731</v>
      </c>
      <c r="F8538" s="195">
        <f t="shared" ca="1" si="666"/>
        <v>241.69775173079921</v>
      </c>
      <c r="G8538" s="195">
        <f t="shared" ca="1" si="667"/>
        <v>0</v>
      </c>
      <c r="H8538" s="195">
        <f t="shared" ca="1" si="668"/>
        <v>0</v>
      </c>
      <c r="O8538" s="154"/>
      <c r="P8538" s="154"/>
    </row>
    <row r="8539" spans="3:16" hidden="1" outlineLevel="2">
      <c r="C8539" s="179">
        <v>8515</v>
      </c>
      <c r="D8539" s="195">
        <f t="shared" ca="1" si="669"/>
        <v>-6.4037448620540199E-2</v>
      </c>
      <c r="E8539" s="195">
        <f t="shared" ca="1" si="665"/>
        <v>242.69363793658187</v>
      </c>
      <c r="F8539" s="195">
        <f t="shared" ca="1" si="666"/>
        <v>246.42733688056441</v>
      </c>
      <c r="G8539" s="195">
        <f t="shared" ca="1" si="667"/>
        <v>0</v>
      </c>
      <c r="H8539" s="195">
        <f t="shared" ca="1" si="668"/>
        <v>0</v>
      </c>
      <c r="O8539" s="154"/>
      <c r="P8539" s="154"/>
    </row>
    <row r="8540" spans="3:16" hidden="1" outlineLevel="2">
      <c r="C8540" s="179">
        <v>8516</v>
      </c>
      <c r="D8540" s="195">
        <f t="shared" ca="1" si="669"/>
        <v>0.51924948434567897</v>
      </c>
      <c r="E8540" s="195">
        <f t="shared" ca="1" si="665"/>
        <v>275.87757236550482</v>
      </c>
      <c r="F8540" s="195">
        <f t="shared" ca="1" si="666"/>
        <v>270.45818266184625</v>
      </c>
      <c r="G8540" s="195">
        <f t="shared" ca="1" si="667"/>
        <v>25.877572365504818</v>
      </c>
      <c r="H8540" s="195">
        <f t="shared" ca="1" si="668"/>
        <v>20.458182661846251</v>
      </c>
      <c r="O8540" s="154"/>
      <c r="P8540" s="154"/>
    </row>
    <row r="8541" spans="3:16" hidden="1" outlineLevel="2">
      <c r="C8541" s="179">
        <v>8517</v>
      </c>
      <c r="D8541" s="195">
        <f t="shared" ca="1" si="669"/>
        <v>1.6179744916539875</v>
      </c>
      <c r="E8541" s="195">
        <f t="shared" ca="1" si="665"/>
        <v>351.20296726879684</v>
      </c>
      <c r="F8541" s="195">
        <f t="shared" ca="1" si="666"/>
        <v>322.27150669278205</v>
      </c>
      <c r="G8541" s="195">
        <f t="shared" ca="1" si="667"/>
        <v>101.20296726879684</v>
      </c>
      <c r="H8541" s="195">
        <f t="shared" ca="1" si="668"/>
        <v>72.271506692782054</v>
      </c>
      <c r="O8541" s="154"/>
      <c r="P8541" s="154"/>
    </row>
    <row r="8542" spans="3:16" hidden="1" outlineLevel="2">
      <c r="C8542" s="179">
        <v>8518</v>
      </c>
      <c r="D8542" s="195">
        <f t="shared" ca="1" si="669"/>
        <v>-0.95899419326311797</v>
      </c>
      <c r="E8542" s="195">
        <f t="shared" ca="1" si="665"/>
        <v>199.37029233132048</v>
      </c>
      <c r="F8542" s="195">
        <f t="shared" ca="1" si="666"/>
        <v>213.64097791404475</v>
      </c>
      <c r="G8542" s="195">
        <f t="shared" ca="1" si="667"/>
        <v>0</v>
      </c>
      <c r="H8542" s="195">
        <f t="shared" ca="1" si="668"/>
        <v>0</v>
      </c>
      <c r="O8542" s="154"/>
      <c r="P8542" s="154"/>
    </row>
    <row r="8543" spans="3:16" hidden="1" outlineLevel="2">
      <c r="C8543" s="179">
        <v>8519</v>
      </c>
      <c r="D8543" s="195">
        <f t="shared" ca="1" si="669"/>
        <v>-0.26872598440706846</v>
      </c>
      <c r="E8543" s="195">
        <f t="shared" ca="1" si="665"/>
        <v>232.02070562609828</v>
      </c>
      <c r="F8543" s="195">
        <f t="shared" ca="1" si="666"/>
        <v>238.51059059813971</v>
      </c>
      <c r="G8543" s="195">
        <f t="shared" ca="1" si="667"/>
        <v>0</v>
      </c>
      <c r="H8543" s="195">
        <f t="shared" ca="1" si="668"/>
        <v>0</v>
      </c>
      <c r="O8543" s="154"/>
      <c r="P8543" s="154"/>
    </row>
    <row r="8544" spans="3:16" hidden="1" outlineLevel="2">
      <c r="C8544" s="179">
        <v>8520</v>
      </c>
      <c r="D8544" s="195">
        <f t="shared" ca="1" si="669"/>
        <v>-0.71736795209787962</v>
      </c>
      <c r="E8544" s="195">
        <f t="shared" ca="1" si="665"/>
        <v>210.2406731548152</v>
      </c>
      <c r="F8544" s="195">
        <f t="shared" ca="1" si="666"/>
        <v>222.0367636036915</v>
      </c>
      <c r="G8544" s="195">
        <f t="shared" ca="1" si="667"/>
        <v>0</v>
      </c>
      <c r="H8544" s="195">
        <f t="shared" ca="1" si="668"/>
        <v>0</v>
      </c>
      <c r="O8544" s="154"/>
      <c r="P8544" s="154"/>
    </row>
    <row r="8545" spans="3:16" hidden="1" outlineLevel="2">
      <c r="C8545" s="179">
        <v>8521</v>
      </c>
      <c r="D8545" s="195">
        <f t="shared" ca="1" si="669"/>
        <v>0.30980737378598694</v>
      </c>
      <c r="E8545" s="195">
        <f t="shared" ca="1" si="665"/>
        <v>263.46998994475939</v>
      </c>
      <c r="F8545" s="195">
        <f t="shared" ca="1" si="666"/>
        <v>261.57098799704096</v>
      </c>
      <c r="G8545" s="195">
        <f t="shared" ca="1" si="667"/>
        <v>13.469989944759391</v>
      </c>
      <c r="H8545" s="195">
        <f t="shared" ca="1" si="668"/>
        <v>11.570987997040959</v>
      </c>
      <c r="O8545" s="154"/>
      <c r="P8545" s="154"/>
    </row>
    <row r="8546" spans="3:16" hidden="1" outlineLevel="2">
      <c r="C8546" s="179">
        <v>8522</v>
      </c>
      <c r="D8546" s="195">
        <f t="shared" ca="1" si="669"/>
        <v>-2.101486437897925</v>
      </c>
      <c r="E8546" s="195">
        <f t="shared" ca="1" si="665"/>
        <v>155.11090709379815</v>
      </c>
      <c r="F8546" s="195">
        <f t="shared" ca="1" si="666"/>
        <v>178.04529219958198</v>
      </c>
      <c r="G8546" s="195">
        <f t="shared" ca="1" si="667"/>
        <v>0</v>
      </c>
      <c r="H8546" s="195">
        <f t="shared" ca="1" si="668"/>
        <v>0</v>
      </c>
      <c r="O8546" s="154"/>
      <c r="P8546" s="154"/>
    </row>
    <row r="8547" spans="3:16" hidden="1" outlineLevel="2">
      <c r="C8547" s="179">
        <v>8523</v>
      </c>
      <c r="D8547" s="195">
        <f t="shared" ca="1" si="669"/>
        <v>-0.30090859122940772</v>
      </c>
      <c r="E8547" s="195">
        <f t="shared" ca="1" si="665"/>
        <v>230.38586853287168</v>
      </c>
      <c r="F8547" s="195">
        <f t="shared" ca="1" si="666"/>
        <v>237.28921239506809</v>
      </c>
      <c r="G8547" s="195">
        <f t="shared" ca="1" si="667"/>
        <v>0</v>
      </c>
      <c r="H8547" s="195">
        <f t="shared" ca="1" si="668"/>
        <v>0</v>
      </c>
      <c r="O8547" s="154"/>
      <c r="P8547" s="154"/>
    </row>
    <row r="8548" spans="3:16" hidden="1" outlineLevel="2">
      <c r="C8548" s="179">
        <v>8524</v>
      </c>
      <c r="D8548" s="195">
        <f t="shared" ca="1" si="669"/>
        <v>-0.37709799107280673</v>
      </c>
      <c r="E8548" s="195">
        <f t="shared" ca="1" si="665"/>
        <v>226.56130849634883</v>
      </c>
      <c r="F8548" s="195">
        <f t="shared" ca="1" si="666"/>
        <v>234.42258277532522</v>
      </c>
      <c r="G8548" s="195">
        <f t="shared" ca="1" si="667"/>
        <v>0</v>
      </c>
      <c r="H8548" s="195">
        <f t="shared" ca="1" si="668"/>
        <v>0</v>
      </c>
      <c r="O8548" s="154"/>
      <c r="P8548" s="154"/>
    </row>
    <row r="8549" spans="3:16" hidden="1" outlineLevel="2">
      <c r="C8549" s="179">
        <v>8525</v>
      </c>
      <c r="D8549" s="195">
        <f t="shared" ca="1" si="669"/>
        <v>-1.3618546998129881</v>
      </c>
      <c r="E8549" s="195">
        <f t="shared" ca="1" si="665"/>
        <v>182.48155281633473</v>
      </c>
      <c r="F8549" s="195">
        <f t="shared" ca="1" si="666"/>
        <v>200.34273839418307</v>
      </c>
      <c r="G8549" s="195">
        <f t="shared" ca="1" si="667"/>
        <v>0</v>
      </c>
      <c r="H8549" s="195">
        <f t="shared" ca="1" si="668"/>
        <v>0</v>
      </c>
      <c r="O8549" s="154"/>
      <c r="P8549" s="154"/>
    </row>
    <row r="8550" spans="3:16" hidden="1" outlineLevel="2">
      <c r="C8550" s="179">
        <v>8526</v>
      </c>
      <c r="D8550" s="195">
        <f t="shared" ca="1" si="669"/>
        <v>0.96002187845102482</v>
      </c>
      <c r="E8550" s="195">
        <f t="shared" ca="1" si="665"/>
        <v>303.93133344967538</v>
      </c>
      <c r="F8550" s="195">
        <f t="shared" ca="1" si="666"/>
        <v>290.16009557106531</v>
      </c>
      <c r="G8550" s="195">
        <f t="shared" ca="1" si="667"/>
        <v>53.931333449675378</v>
      </c>
      <c r="H8550" s="195">
        <f t="shared" ca="1" si="668"/>
        <v>40.160095571065312</v>
      </c>
      <c r="O8550" s="154"/>
      <c r="P8550" s="154"/>
    </row>
    <row r="8551" spans="3:16" hidden="1" outlineLevel="2">
      <c r="C8551" s="179">
        <v>8527</v>
      </c>
      <c r="D8551" s="195">
        <f t="shared" ca="1" si="669"/>
        <v>1.1649230066486234</v>
      </c>
      <c r="E8551" s="195">
        <f t="shared" ca="1" si="665"/>
        <v>317.92699838310784</v>
      </c>
      <c r="F8551" s="195">
        <f t="shared" ca="1" si="666"/>
        <v>299.80138186926604</v>
      </c>
      <c r="G8551" s="195">
        <f t="shared" ca="1" si="667"/>
        <v>67.926998383107843</v>
      </c>
      <c r="H8551" s="195">
        <f t="shared" ca="1" si="668"/>
        <v>49.801381869266038</v>
      </c>
      <c r="O8551" s="154"/>
      <c r="P8551" s="154"/>
    </row>
    <row r="8552" spans="3:16" hidden="1" outlineLevel="2">
      <c r="C8552" s="179">
        <v>8528</v>
      </c>
      <c r="D8552" s="195">
        <f t="shared" ca="1" si="669"/>
        <v>-0.99911340098834733</v>
      </c>
      <c r="E8552" s="195">
        <f t="shared" ca="1" si="665"/>
        <v>197.62060214985803</v>
      </c>
      <c r="F8552" s="195">
        <f t="shared" ca="1" si="666"/>
        <v>212.27801664132059</v>
      </c>
      <c r="G8552" s="195">
        <f t="shared" ca="1" si="667"/>
        <v>0</v>
      </c>
      <c r="H8552" s="195">
        <f t="shared" ca="1" si="668"/>
        <v>0</v>
      </c>
      <c r="O8552" s="154"/>
      <c r="P8552" s="154"/>
    </row>
    <row r="8553" spans="3:16" hidden="1" outlineLevel="2">
      <c r="C8553" s="179">
        <v>8529</v>
      </c>
      <c r="D8553" s="195">
        <f t="shared" ca="1" si="669"/>
        <v>1.6375323122443292E-2</v>
      </c>
      <c r="E8553" s="195">
        <f t="shared" ca="1" si="665"/>
        <v>247.01963965114427</v>
      </c>
      <c r="F8553" s="195">
        <f t="shared" ca="1" si="666"/>
        <v>249.60888214807693</v>
      </c>
      <c r="G8553" s="195">
        <f t="shared" ca="1" si="667"/>
        <v>0</v>
      </c>
      <c r="H8553" s="195">
        <f t="shared" ca="1" si="668"/>
        <v>0</v>
      </c>
      <c r="O8553" s="154"/>
      <c r="P8553" s="154"/>
    </row>
    <row r="8554" spans="3:16" hidden="1" outlineLevel="2">
      <c r="C8554" s="179">
        <v>8530</v>
      </c>
      <c r="D8554" s="195">
        <f t="shared" ca="1" si="669"/>
        <v>-0.68960819021449216</v>
      </c>
      <c r="E8554" s="195">
        <f t="shared" ca="1" si="665"/>
        <v>211.52690320954372</v>
      </c>
      <c r="F8554" s="195">
        <f t="shared" ca="1" si="666"/>
        <v>223.02222188219579</v>
      </c>
      <c r="G8554" s="195">
        <f t="shared" ca="1" si="667"/>
        <v>0</v>
      </c>
      <c r="H8554" s="195">
        <f t="shared" ca="1" si="668"/>
        <v>0</v>
      </c>
      <c r="O8554" s="154"/>
      <c r="P8554" s="154"/>
    </row>
    <row r="8555" spans="3:16" hidden="1" outlineLevel="2">
      <c r="C8555" s="179">
        <v>8531</v>
      </c>
      <c r="D8555" s="195">
        <f t="shared" ca="1" si="669"/>
        <v>-0.70758578470696276</v>
      </c>
      <c r="E8555" s="195">
        <f t="shared" ca="1" si="665"/>
        <v>210.69302846673978</v>
      </c>
      <c r="F8555" s="195">
        <f t="shared" ca="1" si="666"/>
        <v>222.38352801875723</v>
      </c>
      <c r="G8555" s="195">
        <f t="shared" ca="1" si="667"/>
        <v>0</v>
      </c>
      <c r="H8555" s="195">
        <f t="shared" ca="1" si="668"/>
        <v>0</v>
      </c>
      <c r="O8555" s="154"/>
      <c r="P8555" s="154"/>
    </row>
    <row r="8556" spans="3:16" hidden="1" outlineLevel="2">
      <c r="C8556" s="179">
        <v>8532</v>
      </c>
      <c r="D8556" s="195">
        <f t="shared" ca="1" si="669"/>
        <v>-2.5135324440943473E-2</v>
      </c>
      <c r="E8556" s="195">
        <f t="shared" ca="1" si="665"/>
        <v>244.77692992727353</v>
      </c>
      <c r="F8556" s="195">
        <f t="shared" ca="1" si="666"/>
        <v>247.96141028548473</v>
      </c>
      <c r="G8556" s="195">
        <f t="shared" ca="1" si="667"/>
        <v>0</v>
      </c>
      <c r="H8556" s="195">
        <f t="shared" ca="1" si="668"/>
        <v>0</v>
      </c>
      <c r="O8556" s="154"/>
      <c r="P8556" s="154"/>
    </row>
    <row r="8557" spans="3:16" hidden="1" outlineLevel="2">
      <c r="C8557" s="179">
        <v>8533</v>
      </c>
      <c r="D8557" s="195">
        <f t="shared" ca="1" si="669"/>
        <v>0.34596867056984948</v>
      </c>
      <c r="E8557" s="195">
        <f t="shared" ca="1" si="665"/>
        <v>265.57165082989491</v>
      </c>
      <c r="F8557" s="195">
        <f t="shared" ca="1" si="666"/>
        <v>263.08427907284579</v>
      </c>
      <c r="G8557" s="195">
        <f t="shared" ca="1" si="667"/>
        <v>15.571650829894907</v>
      </c>
      <c r="H8557" s="195">
        <f t="shared" ca="1" si="668"/>
        <v>13.084279072845789</v>
      </c>
      <c r="O8557" s="154"/>
      <c r="P8557" s="154"/>
    </row>
    <row r="8558" spans="3:16" hidden="1" outlineLevel="2">
      <c r="C8558" s="179">
        <v>8534</v>
      </c>
      <c r="D8558" s="195">
        <f t="shared" ca="1" si="669"/>
        <v>-0.12814659091289224</v>
      </c>
      <c r="E8558" s="195">
        <f t="shared" ca="1" si="665"/>
        <v>239.29907138045581</v>
      </c>
      <c r="F8558" s="195">
        <f t="shared" ca="1" si="666"/>
        <v>243.91992558472541</v>
      </c>
      <c r="G8558" s="195">
        <f t="shared" ca="1" si="667"/>
        <v>0</v>
      </c>
      <c r="H8558" s="195">
        <f t="shared" ca="1" si="668"/>
        <v>0</v>
      </c>
      <c r="O8558" s="154"/>
      <c r="P8558" s="154"/>
    </row>
    <row r="8559" spans="3:16" hidden="1" outlineLevel="2">
      <c r="C8559" s="179">
        <v>8535</v>
      </c>
      <c r="D8559" s="195">
        <f t="shared" ca="1" si="669"/>
        <v>0.93558680885509804</v>
      </c>
      <c r="E8559" s="195">
        <f t="shared" ca="1" si="665"/>
        <v>302.30396896815006</v>
      </c>
      <c r="F8559" s="195">
        <f t="shared" ca="1" si="666"/>
        <v>289.03123390875982</v>
      </c>
      <c r="G8559" s="195">
        <f t="shared" ca="1" si="667"/>
        <v>52.303968968150059</v>
      </c>
      <c r="H8559" s="195">
        <f t="shared" ca="1" si="668"/>
        <v>39.031233908759816</v>
      </c>
      <c r="O8559" s="154"/>
      <c r="P8559" s="154"/>
    </row>
    <row r="8560" spans="3:16" hidden="1" outlineLevel="2">
      <c r="C8560" s="179">
        <v>8536</v>
      </c>
      <c r="D8560" s="195">
        <f t="shared" ca="1" si="669"/>
        <v>-0.84462330484747272</v>
      </c>
      <c r="E8560" s="195">
        <f t="shared" ca="1" si="665"/>
        <v>204.44376290660216</v>
      </c>
      <c r="F8560" s="195">
        <f t="shared" ca="1" si="666"/>
        <v>217.57469960834979</v>
      </c>
      <c r="G8560" s="195">
        <f t="shared" ca="1" si="667"/>
        <v>0</v>
      </c>
      <c r="H8560" s="195">
        <f t="shared" ca="1" si="668"/>
        <v>0</v>
      </c>
      <c r="O8560" s="154"/>
      <c r="P8560" s="154"/>
    </row>
    <row r="8561" spans="3:16" hidden="1" outlineLevel="2">
      <c r="C8561" s="179">
        <v>8537</v>
      </c>
      <c r="D8561" s="195">
        <f t="shared" ca="1" si="669"/>
        <v>-1.1911796312351741</v>
      </c>
      <c r="E8561" s="195">
        <f t="shared" ca="1" si="665"/>
        <v>189.45453553248711</v>
      </c>
      <c r="F8561" s="195">
        <f t="shared" ca="1" si="666"/>
        <v>205.87248324103484</v>
      </c>
      <c r="G8561" s="195">
        <f t="shared" ca="1" si="667"/>
        <v>0</v>
      </c>
      <c r="H8561" s="195">
        <f t="shared" ca="1" si="668"/>
        <v>0</v>
      </c>
      <c r="O8561" s="154"/>
      <c r="P8561" s="154"/>
    </row>
    <row r="8562" spans="3:16" hidden="1" outlineLevel="2">
      <c r="C8562" s="179">
        <v>8538</v>
      </c>
      <c r="D8562" s="195">
        <f t="shared" ca="1" si="669"/>
        <v>-0.93349285472982868</v>
      </c>
      <c r="E8562" s="195">
        <f t="shared" ca="1" si="665"/>
        <v>200.49050826249862</v>
      </c>
      <c r="F8562" s="195">
        <f t="shared" ca="1" si="666"/>
        <v>214.51187504877998</v>
      </c>
      <c r="G8562" s="195">
        <f t="shared" ca="1" si="667"/>
        <v>0</v>
      </c>
      <c r="H8562" s="195">
        <f t="shared" ca="1" si="668"/>
        <v>0</v>
      </c>
      <c r="O8562" s="154"/>
      <c r="P8562" s="154"/>
    </row>
    <row r="8563" spans="3:16" hidden="1" outlineLevel="2">
      <c r="C8563" s="179">
        <v>8539</v>
      </c>
      <c r="D8563" s="195">
        <f t="shared" ca="1" si="669"/>
        <v>0.16832553240626943</v>
      </c>
      <c r="E8563" s="195">
        <f t="shared" ca="1" si="665"/>
        <v>255.40580978202877</v>
      </c>
      <c r="F8563" s="195">
        <f t="shared" ca="1" si="666"/>
        <v>255.73339160620498</v>
      </c>
      <c r="G8563" s="195">
        <f t="shared" ca="1" si="667"/>
        <v>5.4058097820287685</v>
      </c>
      <c r="H8563" s="195">
        <f t="shared" ca="1" si="668"/>
        <v>5.7333916062049752</v>
      </c>
      <c r="O8563" s="154"/>
      <c r="P8563" s="154"/>
    </row>
    <row r="8564" spans="3:16" hidden="1" outlineLevel="2">
      <c r="C8564" s="179">
        <v>8540</v>
      </c>
      <c r="D8564" s="195">
        <f t="shared" ca="1" si="669"/>
        <v>0.32107748801816344</v>
      </c>
      <c r="E8564" s="195">
        <f t="shared" ca="1" si="665"/>
        <v>264.12320826594163</v>
      </c>
      <c r="F8564" s="195">
        <f t="shared" ca="1" si="666"/>
        <v>262.0416877760257</v>
      </c>
      <c r="G8564" s="195">
        <f t="shared" ca="1" si="667"/>
        <v>14.123208265941628</v>
      </c>
      <c r="H8564" s="195">
        <f t="shared" ca="1" si="668"/>
        <v>12.041687776025697</v>
      </c>
      <c r="O8564" s="154"/>
      <c r="P8564" s="154"/>
    </row>
    <row r="8565" spans="3:16" hidden="1" outlineLevel="2">
      <c r="C8565" s="179">
        <v>8541</v>
      </c>
      <c r="D8565" s="195">
        <f t="shared" ca="1" si="669"/>
        <v>-0.92381627342043005</v>
      </c>
      <c r="E8565" s="195">
        <f t="shared" ca="1" si="665"/>
        <v>200.91722393462965</v>
      </c>
      <c r="F8565" s="195">
        <f t="shared" ca="1" si="666"/>
        <v>214.84326869385396</v>
      </c>
      <c r="G8565" s="195">
        <f t="shared" ca="1" si="667"/>
        <v>0</v>
      </c>
      <c r="H8565" s="195">
        <f t="shared" ca="1" si="668"/>
        <v>0</v>
      </c>
      <c r="O8565" s="154"/>
      <c r="P8565" s="154"/>
    </row>
    <row r="8566" spans="3:16" hidden="1" outlineLevel="2">
      <c r="C8566" s="179">
        <v>8542</v>
      </c>
      <c r="D8566" s="195">
        <f t="shared" ca="1" si="669"/>
        <v>-0.67059530952427504</v>
      </c>
      <c r="E8566" s="195">
        <f t="shared" ca="1" si="665"/>
        <v>212.41238989586344</v>
      </c>
      <c r="F8566" s="195">
        <f t="shared" ca="1" si="666"/>
        <v>223.69969253924563</v>
      </c>
      <c r="G8566" s="195">
        <f t="shared" ca="1" si="667"/>
        <v>0</v>
      </c>
      <c r="H8566" s="195">
        <f t="shared" ca="1" si="668"/>
        <v>0</v>
      </c>
      <c r="O8566" s="154"/>
      <c r="P8566" s="154"/>
    </row>
    <row r="8567" spans="3:16" hidden="1" outlineLevel="2">
      <c r="C8567" s="179">
        <v>8543</v>
      </c>
      <c r="D8567" s="195">
        <f t="shared" ca="1" si="669"/>
        <v>0.20088656293104418</v>
      </c>
      <c r="E8567" s="195">
        <f t="shared" ca="1" si="665"/>
        <v>257.23957789469938</v>
      </c>
      <c r="F8567" s="195">
        <f t="shared" ca="1" si="666"/>
        <v>257.06522423644282</v>
      </c>
      <c r="G8567" s="195">
        <f t="shared" ca="1" si="667"/>
        <v>7.2395778946993801</v>
      </c>
      <c r="H8567" s="195">
        <f t="shared" ca="1" si="668"/>
        <v>7.0652242364428162</v>
      </c>
      <c r="O8567" s="154"/>
      <c r="P8567" s="154"/>
    </row>
    <row r="8568" spans="3:16" hidden="1" outlineLevel="2">
      <c r="C8568" s="179">
        <v>8544</v>
      </c>
      <c r="D8568" s="195">
        <f t="shared" ca="1" si="669"/>
        <v>8.0489501098913757E-2</v>
      </c>
      <c r="E8568" s="195">
        <f t="shared" ca="1" si="665"/>
        <v>250.52400317657543</v>
      </c>
      <c r="F8568" s="195">
        <f t="shared" ca="1" si="666"/>
        <v>252.17497650205658</v>
      </c>
      <c r="G8568" s="195">
        <f t="shared" ca="1" si="667"/>
        <v>0.52400317657543383</v>
      </c>
      <c r="H8568" s="195">
        <f t="shared" ca="1" si="668"/>
        <v>2.1749765020565803</v>
      </c>
      <c r="O8568" s="154"/>
      <c r="P8568" s="154"/>
    </row>
    <row r="8569" spans="3:16" hidden="1" outlineLevel="2">
      <c r="C8569" s="179">
        <v>8545</v>
      </c>
      <c r="D8569" s="195">
        <f t="shared" ca="1" si="669"/>
        <v>1.103972698689986</v>
      </c>
      <c r="E8569" s="195">
        <f t="shared" ca="1" si="665"/>
        <v>313.69778450244456</v>
      </c>
      <c r="F8569" s="195">
        <f t="shared" ca="1" si="666"/>
        <v>296.90046351723754</v>
      </c>
      <c r="G8569" s="195">
        <f t="shared" ca="1" si="667"/>
        <v>63.697784502444563</v>
      </c>
      <c r="H8569" s="195">
        <f t="shared" ca="1" si="668"/>
        <v>46.90046351723754</v>
      </c>
      <c r="O8569" s="154"/>
      <c r="P8569" s="154"/>
    </row>
    <row r="8570" spans="3:16" hidden="1" outlineLevel="2">
      <c r="C8570" s="179">
        <v>8546</v>
      </c>
      <c r="D8570" s="195">
        <f t="shared" ca="1" si="669"/>
        <v>0.8033356963131788</v>
      </c>
      <c r="E8570" s="195">
        <f t="shared" ca="1" si="665"/>
        <v>293.64612522120098</v>
      </c>
      <c r="F8570" s="195">
        <f t="shared" ca="1" si="666"/>
        <v>282.99721735504124</v>
      </c>
      <c r="G8570" s="195">
        <f t="shared" ca="1" si="667"/>
        <v>43.646125221200975</v>
      </c>
      <c r="H8570" s="195">
        <f t="shared" ca="1" si="668"/>
        <v>32.997217355041244</v>
      </c>
      <c r="O8570" s="154"/>
      <c r="P8570" s="154"/>
    </row>
    <row r="8571" spans="3:16" hidden="1" outlineLevel="2">
      <c r="C8571" s="179">
        <v>8547</v>
      </c>
      <c r="D8571" s="195">
        <f t="shared" ca="1" si="669"/>
        <v>1.0990316179814241</v>
      </c>
      <c r="E8571" s="195">
        <f t="shared" ca="1" si="665"/>
        <v>313.35740864594294</v>
      </c>
      <c r="F8571" s="195">
        <f t="shared" ca="1" si="666"/>
        <v>296.66652738333931</v>
      </c>
      <c r="G8571" s="195">
        <f t="shared" ca="1" si="667"/>
        <v>63.35740864594294</v>
      </c>
      <c r="H8571" s="195">
        <f t="shared" ca="1" si="668"/>
        <v>46.666527383339314</v>
      </c>
      <c r="O8571" s="154"/>
      <c r="P8571" s="154"/>
    </row>
    <row r="8572" spans="3:16" hidden="1" outlineLevel="2">
      <c r="C8572" s="179">
        <v>8548</v>
      </c>
      <c r="D8572" s="195">
        <f t="shared" ca="1" si="669"/>
        <v>0.54156825002814579</v>
      </c>
      <c r="E8572" s="195">
        <f t="shared" ca="1" si="665"/>
        <v>277.23373856258161</v>
      </c>
      <c r="F8572" s="195">
        <f t="shared" ca="1" si="666"/>
        <v>271.42285385209755</v>
      </c>
      <c r="G8572" s="195">
        <f t="shared" ca="1" si="667"/>
        <v>27.233738562581607</v>
      </c>
      <c r="H8572" s="195">
        <f t="shared" ca="1" si="668"/>
        <v>21.422853852097546</v>
      </c>
      <c r="O8572" s="154"/>
      <c r="P8572" s="154"/>
    </row>
    <row r="8573" spans="3:16" hidden="1" outlineLevel="2">
      <c r="C8573" s="179">
        <v>8549</v>
      </c>
      <c r="D8573" s="195">
        <f t="shared" ca="1" si="669"/>
        <v>0.91248571185255656</v>
      </c>
      <c r="E8573" s="195">
        <f t="shared" ca="1" si="665"/>
        <v>300.7734602094252</v>
      </c>
      <c r="F8573" s="195">
        <f t="shared" ca="1" si="666"/>
        <v>287.96803867826287</v>
      </c>
      <c r="G8573" s="195">
        <f t="shared" ca="1" si="667"/>
        <v>50.773460209425195</v>
      </c>
      <c r="H8573" s="195">
        <f t="shared" ca="1" si="668"/>
        <v>37.968038678262872</v>
      </c>
      <c r="O8573" s="154"/>
      <c r="P8573" s="154"/>
    </row>
    <row r="8574" spans="3:16" hidden="1" outlineLevel="2">
      <c r="C8574" s="179">
        <v>8550</v>
      </c>
      <c r="D8574" s="195">
        <f t="shared" ca="1" si="669"/>
        <v>-0.39842955285371257</v>
      </c>
      <c r="E8574" s="195">
        <f t="shared" ca="1" si="665"/>
        <v>225.50192763921197</v>
      </c>
      <c r="F8574" s="195">
        <f t="shared" ca="1" si="666"/>
        <v>233.62620523942712</v>
      </c>
      <c r="G8574" s="195">
        <f t="shared" ca="1" si="667"/>
        <v>0</v>
      </c>
      <c r="H8574" s="195">
        <f t="shared" ca="1" si="668"/>
        <v>0</v>
      </c>
      <c r="O8574" s="154"/>
      <c r="P8574" s="154"/>
    </row>
    <row r="8575" spans="3:16" hidden="1" outlineLevel="2">
      <c r="C8575" s="179">
        <v>8551</v>
      </c>
      <c r="D8575" s="195">
        <f t="shared" ca="1" si="669"/>
        <v>0.43636872466421978</v>
      </c>
      <c r="E8575" s="195">
        <f t="shared" ca="1" si="665"/>
        <v>270.89925140444103</v>
      </c>
      <c r="F8575" s="195">
        <f t="shared" ca="1" si="666"/>
        <v>266.90578496207826</v>
      </c>
      <c r="G8575" s="195">
        <f t="shared" ca="1" si="667"/>
        <v>20.899251404441031</v>
      </c>
      <c r="H8575" s="195">
        <f t="shared" ca="1" si="668"/>
        <v>16.905784962078258</v>
      </c>
      <c r="O8575" s="154"/>
      <c r="P8575" s="154"/>
    </row>
    <row r="8576" spans="3:16" hidden="1" outlineLevel="2">
      <c r="C8576" s="179">
        <v>8552</v>
      </c>
      <c r="D8576" s="195">
        <f t="shared" ca="1" si="669"/>
        <v>-0.32295605073947425</v>
      </c>
      <c r="E8576" s="195">
        <f t="shared" ca="1" si="665"/>
        <v>229.27253834511455</v>
      </c>
      <c r="F8576" s="195">
        <f t="shared" ca="1" si="666"/>
        <v>236.4560902766153</v>
      </c>
      <c r="G8576" s="195">
        <f t="shared" ca="1" si="667"/>
        <v>0</v>
      </c>
      <c r="H8576" s="195">
        <f t="shared" ca="1" si="668"/>
        <v>0</v>
      </c>
      <c r="O8576" s="154"/>
      <c r="P8576" s="154"/>
    </row>
    <row r="8577" spans="3:16" hidden="1" outlineLevel="2">
      <c r="C8577" s="179">
        <v>8553</v>
      </c>
      <c r="D8577" s="195">
        <f t="shared" ca="1" si="669"/>
        <v>-9.708540752222676E-2</v>
      </c>
      <c r="E8577" s="195">
        <f t="shared" ca="1" si="665"/>
        <v>240.937784278794</v>
      </c>
      <c r="F8577" s="195">
        <f t="shared" ca="1" si="666"/>
        <v>245.13157603408513</v>
      </c>
      <c r="G8577" s="195">
        <f t="shared" ca="1" si="667"/>
        <v>0</v>
      </c>
      <c r="H8577" s="195">
        <f t="shared" ca="1" si="668"/>
        <v>0</v>
      </c>
      <c r="O8577" s="154"/>
      <c r="P8577" s="154"/>
    </row>
    <row r="8578" spans="3:16" hidden="1" outlineLevel="2">
      <c r="C8578" s="179">
        <v>8554</v>
      </c>
      <c r="D8578" s="195">
        <f t="shared" ca="1" si="669"/>
        <v>0.9370896227908011</v>
      </c>
      <c r="E8578" s="195">
        <f t="shared" ca="1" si="665"/>
        <v>302.40380374090478</v>
      </c>
      <c r="F8578" s="195">
        <f t="shared" ca="1" si="666"/>
        <v>289.10053461939464</v>
      </c>
      <c r="G8578" s="195">
        <f t="shared" ca="1" si="667"/>
        <v>52.403803740904777</v>
      </c>
      <c r="H8578" s="195">
        <f t="shared" ca="1" si="668"/>
        <v>39.100534619394637</v>
      </c>
      <c r="O8578" s="154"/>
      <c r="P8578" s="154"/>
    </row>
    <row r="8579" spans="3:16" hidden="1" outlineLevel="2">
      <c r="C8579" s="179">
        <v>8555</v>
      </c>
      <c r="D8579" s="195">
        <f t="shared" ca="1" si="669"/>
        <v>0.26516127170925269</v>
      </c>
      <c r="E8579" s="195">
        <f t="shared" ca="1" si="665"/>
        <v>260.89812938800429</v>
      </c>
      <c r="F8579" s="195">
        <f t="shared" ca="1" si="666"/>
        <v>259.71462419170837</v>
      </c>
      <c r="G8579" s="195">
        <f t="shared" ca="1" si="667"/>
        <v>10.898129388004293</v>
      </c>
      <c r="H8579" s="195">
        <f t="shared" ca="1" si="668"/>
        <v>9.7146241917083671</v>
      </c>
      <c r="O8579" s="154"/>
      <c r="P8579" s="154"/>
    </row>
    <row r="8580" spans="3:16" hidden="1" outlineLevel="2">
      <c r="C8580" s="179">
        <v>8556</v>
      </c>
      <c r="D8580" s="195">
        <f t="shared" ca="1" si="669"/>
        <v>1.7702007367018319E-3</v>
      </c>
      <c r="E8580" s="195">
        <f t="shared" ca="1" si="665"/>
        <v>246.22823040563057</v>
      </c>
      <c r="F8580" s="195">
        <f t="shared" ca="1" si="666"/>
        <v>249.02799062870861</v>
      </c>
      <c r="G8580" s="195">
        <f t="shared" ca="1" si="667"/>
        <v>0</v>
      </c>
      <c r="H8580" s="195">
        <f t="shared" ca="1" si="668"/>
        <v>0</v>
      </c>
      <c r="O8580" s="154"/>
      <c r="P8580" s="154"/>
    </row>
    <row r="8581" spans="3:16" hidden="1" outlineLevel="2">
      <c r="C8581" s="179">
        <v>8557</v>
      </c>
      <c r="D8581" s="195">
        <f t="shared" ca="1" si="669"/>
        <v>-0.33478147847802786</v>
      </c>
      <c r="E8581" s="195">
        <f t="shared" ca="1" si="665"/>
        <v>228.67760831694613</v>
      </c>
      <c r="F8581" s="195">
        <f t="shared" ca="1" si="666"/>
        <v>236.01044077961907</v>
      </c>
      <c r="G8581" s="195">
        <f t="shared" ca="1" si="667"/>
        <v>0</v>
      </c>
      <c r="H8581" s="195">
        <f t="shared" ca="1" si="668"/>
        <v>0</v>
      </c>
      <c r="O8581" s="154"/>
      <c r="P8581" s="154"/>
    </row>
    <row r="8582" spans="3:16" hidden="1" outlineLevel="2">
      <c r="C8582" s="179">
        <v>8558</v>
      </c>
      <c r="D8582" s="195">
        <f t="shared" ca="1" si="669"/>
        <v>1.0286133697000379</v>
      </c>
      <c r="E8582" s="195">
        <f t="shared" ca="1" si="665"/>
        <v>308.54645819284724</v>
      </c>
      <c r="F8582" s="195">
        <f t="shared" ca="1" si="666"/>
        <v>293.35252870743381</v>
      </c>
      <c r="G8582" s="195">
        <f t="shared" ca="1" si="667"/>
        <v>58.54645819284724</v>
      </c>
      <c r="H8582" s="195">
        <f t="shared" ca="1" si="668"/>
        <v>43.352528707433805</v>
      </c>
      <c r="O8582" s="154"/>
      <c r="P8582" s="154"/>
    </row>
    <row r="8583" spans="3:16" hidden="1" outlineLevel="2">
      <c r="C8583" s="179">
        <v>8559</v>
      </c>
      <c r="D8583" s="195">
        <f t="shared" ca="1" si="669"/>
        <v>1.4528047382223159</v>
      </c>
      <c r="E8583" s="195">
        <f t="shared" ca="1" si="665"/>
        <v>338.68616936823202</v>
      </c>
      <c r="F8583" s="195">
        <f t="shared" ca="1" si="666"/>
        <v>313.89083184169306</v>
      </c>
      <c r="G8583" s="195">
        <f t="shared" ca="1" si="667"/>
        <v>88.686169368232015</v>
      </c>
      <c r="H8583" s="195">
        <f t="shared" ca="1" si="668"/>
        <v>63.890831841693057</v>
      </c>
      <c r="O8583" s="154"/>
      <c r="P8583" s="154"/>
    </row>
    <row r="8584" spans="3:16" hidden="1" outlineLevel="2">
      <c r="C8584" s="179">
        <v>8560</v>
      </c>
      <c r="D8584" s="195">
        <f t="shared" ca="1" si="669"/>
        <v>4.9920272922269221E-2</v>
      </c>
      <c r="E8584" s="195">
        <f t="shared" ca="1" si="665"/>
        <v>248.84698710918278</v>
      </c>
      <c r="F8584" s="195">
        <f t="shared" ca="1" si="666"/>
        <v>250.94820527047582</v>
      </c>
      <c r="G8584" s="195">
        <f t="shared" ca="1" si="667"/>
        <v>0</v>
      </c>
      <c r="H8584" s="195">
        <f t="shared" ca="1" si="668"/>
        <v>0.94820527047582459</v>
      </c>
      <c r="O8584" s="154"/>
      <c r="P8584" s="154"/>
    </row>
    <row r="8585" spans="3:16" hidden="1" outlineLevel="2">
      <c r="C8585" s="179">
        <v>8561</v>
      </c>
      <c r="D8585" s="195">
        <f t="shared" ca="1" si="669"/>
        <v>3.5493565120331905E-5</v>
      </c>
      <c r="E8585" s="195">
        <f t="shared" ca="1" si="665"/>
        <v>246.13440027407663</v>
      </c>
      <c r="F8585" s="195">
        <f t="shared" ca="1" si="666"/>
        <v>248.95908576386043</v>
      </c>
      <c r="G8585" s="195">
        <f t="shared" ca="1" si="667"/>
        <v>0</v>
      </c>
      <c r="H8585" s="195">
        <f t="shared" ca="1" si="668"/>
        <v>0</v>
      </c>
      <c r="O8585" s="154"/>
      <c r="P8585" s="154"/>
    </row>
    <row r="8586" spans="3:16" hidden="1" outlineLevel="2">
      <c r="C8586" s="179">
        <v>8562</v>
      </c>
      <c r="D8586" s="195">
        <f t="shared" ca="1" si="669"/>
        <v>0.13353862927654064</v>
      </c>
      <c r="E8586" s="195">
        <f t="shared" ca="1" si="665"/>
        <v>253.46112614573636</v>
      </c>
      <c r="F8586" s="195">
        <f t="shared" ca="1" si="666"/>
        <v>254.31813774256349</v>
      </c>
      <c r="G8586" s="195">
        <f t="shared" ca="1" si="667"/>
        <v>3.4611261457363582</v>
      </c>
      <c r="H8586" s="195">
        <f t="shared" ca="1" si="668"/>
        <v>4.3181377425634935</v>
      </c>
      <c r="O8586" s="154"/>
      <c r="P8586" s="154"/>
    </row>
    <row r="8587" spans="3:16" hidden="1" outlineLevel="2">
      <c r="C8587" s="179">
        <v>8563</v>
      </c>
      <c r="D8587" s="195">
        <f t="shared" ca="1" si="669"/>
        <v>0.16084089370761787</v>
      </c>
      <c r="E8587" s="195">
        <f t="shared" ca="1" si="665"/>
        <v>254.98614199627011</v>
      </c>
      <c r="F8587" s="195">
        <f t="shared" ca="1" si="666"/>
        <v>255.42822664461377</v>
      </c>
      <c r="G8587" s="195">
        <f t="shared" ca="1" si="667"/>
        <v>4.9861419962701063</v>
      </c>
      <c r="H8587" s="195">
        <f t="shared" ca="1" si="668"/>
        <v>5.4282266446137726</v>
      </c>
      <c r="O8587" s="154"/>
      <c r="P8587" s="154"/>
    </row>
    <row r="8588" spans="3:16" hidden="1" outlineLevel="2">
      <c r="C8588" s="179">
        <v>8564</v>
      </c>
      <c r="D8588" s="195">
        <f t="shared" ca="1" si="669"/>
        <v>-1.3817073581768933</v>
      </c>
      <c r="E8588" s="195">
        <f t="shared" ca="1" si="665"/>
        <v>181.68731261301309</v>
      </c>
      <c r="F8588" s="195">
        <f t="shared" ca="1" si="666"/>
        <v>199.70924749737804</v>
      </c>
      <c r="G8588" s="195">
        <f t="shared" ca="1" si="667"/>
        <v>0</v>
      </c>
      <c r="H8588" s="195">
        <f t="shared" ca="1" si="668"/>
        <v>0</v>
      </c>
      <c r="O8588" s="154"/>
      <c r="P8588" s="154"/>
    </row>
    <row r="8589" spans="3:16" hidden="1" outlineLevel="2">
      <c r="C8589" s="179">
        <v>8565</v>
      </c>
      <c r="D8589" s="195">
        <f t="shared" ca="1" si="669"/>
        <v>-0.4915464970956181</v>
      </c>
      <c r="E8589" s="195">
        <f t="shared" ca="1" si="665"/>
        <v>220.93520172384771</v>
      </c>
      <c r="F8589" s="195">
        <f t="shared" ca="1" si="666"/>
        <v>230.18140343209316</v>
      </c>
      <c r="G8589" s="195">
        <f t="shared" ca="1" si="667"/>
        <v>0</v>
      </c>
      <c r="H8589" s="195">
        <f t="shared" ca="1" si="668"/>
        <v>0</v>
      </c>
      <c r="O8589" s="154"/>
      <c r="P8589" s="154"/>
    </row>
    <row r="8590" spans="3:16" hidden="1" outlineLevel="2">
      <c r="C8590" s="179">
        <v>8566</v>
      </c>
      <c r="D8590" s="195">
        <f t="shared" ca="1" si="669"/>
        <v>-1.1710857828634997</v>
      </c>
      <c r="E8590" s="195">
        <f t="shared" ca="1" si="665"/>
        <v>190.29281386267539</v>
      </c>
      <c r="F8590" s="195">
        <f t="shared" ca="1" si="666"/>
        <v>206.53347084890356</v>
      </c>
      <c r="G8590" s="195">
        <f t="shared" ca="1" si="667"/>
        <v>0</v>
      </c>
      <c r="H8590" s="195">
        <f t="shared" ca="1" si="668"/>
        <v>0</v>
      </c>
      <c r="O8590" s="154"/>
      <c r="P8590" s="154"/>
    </row>
    <row r="8591" spans="3:16" hidden="1" outlineLevel="2">
      <c r="C8591" s="179">
        <v>8567</v>
      </c>
      <c r="D8591" s="195">
        <f t="shared" ca="1" si="669"/>
        <v>1.2397359452780354</v>
      </c>
      <c r="E8591" s="195">
        <f t="shared" ca="1" si="665"/>
        <v>323.19613496671246</v>
      </c>
      <c r="F8591" s="195">
        <f t="shared" ca="1" si="666"/>
        <v>303.40086507444323</v>
      </c>
      <c r="G8591" s="195">
        <f t="shared" ca="1" si="667"/>
        <v>73.196134966712464</v>
      </c>
      <c r="H8591" s="195">
        <f t="shared" ca="1" si="668"/>
        <v>53.400865074443232</v>
      </c>
      <c r="O8591" s="154"/>
      <c r="P8591" s="154"/>
    </row>
    <row r="8592" spans="3:16" hidden="1" outlineLevel="2">
      <c r="C8592" s="179">
        <v>8568</v>
      </c>
      <c r="D8592" s="195">
        <f t="shared" ca="1" si="669"/>
        <v>-0.51806924630033535</v>
      </c>
      <c r="E8592" s="195">
        <f t="shared" ca="1" si="665"/>
        <v>219.65145389540243</v>
      </c>
      <c r="F8592" s="195">
        <f t="shared" ca="1" si="666"/>
        <v>229.20953839146677</v>
      </c>
      <c r="G8592" s="195">
        <f t="shared" ca="1" si="667"/>
        <v>0</v>
      </c>
      <c r="H8592" s="195">
        <f t="shared" ca="1" si="668"/>
        <v>0</v>
      </c>
      <c r="O8592" s="154"/>
      <c r="P8592" s="154"/>
    </row>
    <row r="8593" spans="3:16" hidden="1" outlineLevel="2">
      <c r="C8593" s="179">
        <v>8569</v>
      </c>
      <c r="D8593" s="195">
        <f t="shared" ca="1" si="669"/>
        <v>-0.20950588453440694</v>
      </c>
      <c r="E8593" s="195">
        <f t="shared" ca="1" si="665"/>
        <v>235.0593889388108</v>
      </c>
      <c r="F8593" s="195">
        <f t="shared" ca="1" si="666"/>
        <v>240.77453364395501</v>
      </c>
      <c r="G8593" s="195">
        <f t="shared" ca="1" si="667"/>
        <v>0</v>
      </c>
      <c r="H8593" s="195">
        <f t="shared" ca="1" si="668"/>
        <v>0</v>
      </c>
      <c r="O8593" s="154"/>
      <c r="P8593" s="154"/>
    </row>
    <row r="8594" spans="3:16" hidden="1" outlineLevel="2">
      <c r="C8594" s="179">
        <v>8570</v>
      </c>
      <c r="D8594" s="195">
        <f t="shared" ca="1" si="669"/>
        <v>5.659764568822153E-2</v>
      </c>
      <c r="E8594" s="195">
        <f t="shared" ca="1" si="665"/>
        <v>249.21234433247713</v>
      </c>
      <c r="F8594" s="195">
        <f t="shared" ca="1" si="666"/>
        <v>251.21566394265804</v>
      </c>
      <c r="G8594" s="195">
        <f t="shared" ca="1" si="667"/>
        <v>0</v>
      </c>
      <c r="H8594" s="195">
        <f t="shared" ca="1" si="668"/>
        <v>1.2156639426580398</v>
      </c>
      <c r="O8594" s="154"/>
      <c r="P8594" s="154"/>
    </row>
    <row r="8595" spans="3:16" hidden="1" outlineLevel="2">
      <c r="C8595" s="179">
        <v>8571</v>
      </c>
      <c r="D8595" s="195">
        <f t="shared" ca="1" si="669"/>
        <v>7.5276689928455709E-2</v>
      </c>
      <c r="E8595" s="195">
        <f t="shared" ca="1" si="665"/>
        <v>250.23723317289202</v>
      </c>
      <c r="F8595" s="195">
        <f t="shared" ca="1" si="666"/>
        <v>251.96535826916437</v>
      </c>
      <c r="G8595" s="195">
        <f t="shared" ca="1" si="667"/>
        <v>0.23723317289201873</v>
      </c>
      <c r="H8595" s="195">
        <f t="shared" ca="1" si="668"/>
        <v>1.9653582691643692</v>
      </c>
      <c r="O8595" s="154"/>
      <c r="P8595" s="154"/>
    </row>
    <row r="8596" spans="3:16" hidden="1" outlineLevel="2">
      <c r="C8596" s="179">
        <v>8572</v>
      </c>
      <c r="D8596" s="195">
        <f t="shared" ca="1" si="669"/>
        <v>1.4655902872475557</v>
      </c>
      <c r="E8596" s="195">
        <f t="shared" ca="1" si="665"/>
        <v>339.63893934284738</v>
      </c>
      <c r="F8596" s="195">
        <f t="shared" ca="1" si="666"/>
        <v>314.53171170971387</v>
      </c>
      <c r="G8596" s="195">
        <f t="shared" ca="1" si="667"/>
        <v>89.63893934284738</v>
      </c>
      <c r="H8596" s="195">
        <f t="shared" ca="1" si="668"/>
        <v>64.531711709713875</v>
      </c>
      <c r="O8596" s="154"/>
      <c r="P8596" s="154"/>
    </row>
    <row r="8597" spans="3:16" hidden="1" outlineLevel="2">
      <c r="C8597" s="179">
        <v>8573</v>
      </c>
      <c r="D8597" s="195">
        <f t="shared" ca="1" si="669"/>
        <v>-1.5621400947009147</v>
      </c>
      <c r="E8597" s="195">
        <f t="shared" ca="1" si="665"/>
        <v>174.62542370888536</v>
      </c>
      <c r="F8597" s="195">
        <f t="shared" ca="1" si="666"/>
        <v>194.04276205526313</v>
      </c>
      <c r="G8597" s="195">
        <f t="shared" ca="1" si="667"/>
        <v>0</v>
      </c>
      <c r="H8597" s="195">
        <f t="shared" ca="1" si="668"/>
        <v>0</v>
      </c>
      <c r="O8597" s="154"/>
      <c r="P8597" s="154"/>
    </row>
    <row r="8598" spans="3:16" hidden="1" outlineLevel="2">
      <c r="C8598" s="179">
        <v>8574</v>
      </c>
      <c r="D8598" s="195">
        <f t="shared" ca="1" si="669"/>
        <v>-0.63356377990297219</v>
      </c>
      <c r="E8598" s="195">
        <f t="shared" ca="1" si="665"/>
        <v>214.14771385067056</v>
      </c>
      <c r="F8598" s="195">
        <f t="shared" ca="1" si="666"/>
        <v>225.02512046126964</v>
      </c>
      <c r="G8598" s="195">
        <f t="shared" ca="1" si="667"/>
        <v>0</v>
      </c>
      <c r="H8598" s="195">
        <f t="shared" ca="1" si="668"/>
        <v>0</v>
      </c>
      <c r="O8598" s="154"/>
      <c r="P8598" s="154"/>
    </row>
    <row r="8599" spans="3:16" hidden="1" outlineLevel="2">
      <c r="C8599" s="179">
        <v>8575</v>
      </c>
      <c r="D8599" s="195">
        <f t="shared" ca="1" si="669"/>
        <v>1.0982787530777569</v>
      </c>
      <c r="E8599" s="195">
        <f t="shared" ca="1" si="665"/>
        <v>313.30557853138248</v>
      </c>
      <c r="F8599" s="195">
        <f t="shared" ca="1" si="666"/>
        <v>296.6308990786336</v>
      </c>
      <c r="G8599" s="195">
        <f t="shared" ca="1" si="667"/>
        <v>63.30557853138248</v>
      </c>
      <c r="H8599" s="195">
        <f t="shared" ca="1" si="668"/>
        <v>46.630899078633604</v>
      </c>
      <c r="O8599" s="154"/>
      <c r="P8599" s="154"/>
    </row>
    <row r="8600" spans="3:16" hidden="1" outlineLevel="2">
      <c r="C8600" s="179">
        <v>8576</v>
      </c>
      <c r="D8600" s="195">
        <f t="shared" ca="1" si="669"/>
        <v>-1.409494108303083</v>
      </c>
      <c r="E8600" s="195">
        <f t="shared" ca="1" si="665"/>
        <v>180.58145712881696</v>
      </c>
      <c r="F8600" s="195">
        <f t="shared" ca="1" si="666"/>
        <v>198.82594519143333</v>
      </c>
      <c r="G8600" s="195">
        <f t="shared" ca="1" si="667"/>
        <v>0</v>
      </c>
      <c r="H8600" s="195">
        <f t="shared" ca="1" si="668"/>
        <v>0</v>
      </c>
      <c r="O8600" s="154"/>
      <c r="P8600" s="154"/>
    </row>
    <row r="8601" spans="3:16" hidden="1" outlineLevel="2">
      <c r="C8601" s="179">
        <v>8577</v>
      </c>
      <c r="D8601" s="195">
        <f t="shared" ca="1" si="669"/>
        <v>-0.35087053271137142</v>
      </c>
      <c r="E8601" s="195">
        <f t="shared" ref="E8601:E8664" ca="1" si="670">$H$9 * EXP(($H$17 - $H$18 - ($H$11^2)/2)*$H$14 + $H$11*SQRT($H$14)*D8601)</f>
        <v>227.87065607491962</v>
      </c>
      <c r="F8601" s="195">
        <f t="shared" ref="F8601:F8664" ca="1" si="671">$H$9 * EXP(($H$17 - $H$18 - ($H$12^2)/2)*$H$14 + $H$12*SQRT($H$14)*D8601)</f>
        <v>235.40546199098983</v>
      </c>
      <c r="G8601" s="195">
        <f t="shared" ref="G8601:G8664" ca="1" si="672">MAX(E8601-$H$16, 0)</f>
        <v>0</v>
      </c>
      <c r="H8601" s="195">
        <f t="shared" ref="H8601:H8664" ca="1" si="673">MAX(F8601-$H$16, 0)</f>
        <v>0</v>
      </c>
      <c r="O8601" s="154"/>
      <c r="P8601" s="154"/>
    </row>
    <row r="8602" spans="3:16" hidden="1" outlineLevel="2">
      <c r="C8602" s="179">
        <v>8578</v>
      </c>
      <c r="D8602" s="195">
        <f t="shared" ref="D8602:D8665" ca="1" si="674">_xlfn.NORM.S.INV(RAND())</f>
        <v>-0.48814940018304842</v>
      </c>
      <c r="E8602" s="195">
        <f t="shared" ca="1" si="670"/>
        <v>221.10016831904753</v>
      </c>
      <c r="F8602" s="195">
        <f t="shared" ca="1" si="671"/>
        <v>230.30617955639542</v>
      </c>
      <c r="G8602" s="195">
        <f t="shared" ca="1" si="672"/>
        <v>0</v>
      </c>
      <c r="H8602" s="195">
        <f t="shared" ca="1" si="673"/>
        <v>0</v>
      </c>
      <c r="O8602" s="154"/>
      <c r="P8602" s="154"/>
    </row>
    <row r="8603" spans="3:16" hidden="1" outlineLevel="2">
      <c r="C8603" s="179">
        <v>8579</v>
      </c>
      <c r="D8603" s="195">
        <f t="shared" ca="1" si="674"/>
        <v>0.39347490996380285</v>
      </c>
      <c r="E8603" s="195">
        <f t="shared" ca="1" si="670"/>
        <v>268.35816951915149</v>
      </c>
      <c r="F8603" s="195">
        <f t="shared" ca="1" si="671"/>
        <v>265.08565139128609</v>
      </c>
      <c r="G8603" s="195">
        <f t="shared" ca="1" si="672"/>
        <v>18.358169519151488</v>
      </c>
      <c r="H8603" s="195">
        <f t="shared" ca="1" si="673"/>
        <v>15.085651391286092</v>
      </c>
      <c r="O8603" s="154"/>
      <c r="P8603" s="154"/>
    </row>
    <row r="8604" spans="3:16" hidden="1" outlineLevel="2">
      <c r="C8604" s="179">
        <v>8580</v>
      </c>
      <c r="D8604" s="195">
        <f t="shared" ca="1" si="674"/>
        <v>0.9449342870760743</v>
      </c>
      <c r="E8604" s="195">
        <f t="shared" ca="1" si="670"/>
        <v>302.9254751181075</v>
      </c>
      <c r="F8604" s="195">
        <f t="shared" ca="1" si="671"/>
        <v>289.46255304047571</v>
      </c>
      <c r="G8604" s="195">
        <f t="shared" ca="1" si="672"/>
        <v>52.925475118107499</v>
      </c>
      <c r="H8604" s="195">
        <f t="shared" ca="1" si="673"/>
        <v>39.462553040475711</v>
      </c>
      <c r="O8604" s="154"/>
      <c r="P8604" s="154"/>
    </row>
    <row r="8605" spans="3:16" hidden="1" outlineLevel="2">
      <c r="C8605" s="179">
        <v>8581</v>
      </c>
      <c r="D8605" s="195">
        <f t="shared" ca="1" si="674"/>
        <v>2.1705684664424028</v>
      </c>
      <c r="E8605" s="195">
        <f t="shared" ca="1" si="670"/>
        <v>396.54037978136984</v>
      </c>
      <c r="F8605" s="195">
        <f t="shared" ca="1" si="671"/>
        <v>351.97083953321993</v>
      </c>
      <c r="G8605" s="195">
        <f t="shared" ca="1" si="672"/>
        <v>146.54037978136984</v>
      </c>
      <c r="H8605" s="195">
        <f t="shared" ca="1" si="673"/>
        <v>101.97083953321993</v>
      </c>
      <c r="O8605" s="154"/>
      <c r="P8605" s="154"/>
    </row>
    <row r="8606" spans="3:16" hidden="1" outlineLevel="2">
      <c r="C8606" s="179">
        <v>8582</v>
      </c>
      <c r="D8606" s="195">
        <f t="shared" ca="1" si="674"/>
        <v>-0.12379287488830644</v>
      </c>
      <c r="E8606" s="195">
        <f t="shared" ca="1" si="670"/>
        <v>239.52808953756465</v>
      </c>
      <c r="F8606" s="195">
        <f t="shared" ca="1" si="671"/>
        <v>244.08939597919019</v>
      </c>
      <c r="G8606" s="195">
        <f t="shared" ca="1" si="672"/>
        <v>0</v>
      </c>
      <c r="H8606" s="195">
        <f t="shared" ca="1" si="673"/>
        <v>0</v>
      </c>
      <c r="O8606" s="154"/>
      <c r="P8606" s="154"/>
    </row>
    <row r="8607" spans="3:16" hidden="1" outlineLevel="2">
      <c r="C8607" s="179">
        <v>8583</v>
      </c>
      <c r="D8607" s="195">
        <f t="shared" ca="1" si="674"/>
        <v>-0.92954355464583183</v>
      </c>
      <c r="E8607" s="195">
        <f t="shared" ca="1" si="670"/>
        <v>200.66455402636504</v>
      </c>
      <c r="F8607" s="195">
        <f t="shared" ca="1" si="671"/>
        <v>214.64706484884323</v>
      </c>
      <c r="G8607" s="195">
        <f t="shared" ca="1" si="672"/>
        <v>0</v>
      </c>
      <c r="H8607" s="195">
        <f t="shared" ca="1" si="673"/>
        <v>0</v>
      </c>
      <c r="O8607" s="154"/>
      <c r="P8607" s="154"/>
    </row>
    <row r="8608" spans="3:16" hidden="1" outlineLevel="2">
      <c r="C8608" s="179">
        <v>8584</v>
      </c>
      <c r="D8608" s="195">
        <f t="shared" ca="1" si="674"/>
        <v>0.89770359863378713</v>
      </c>
      <c r="E8608" s="195">
        <f t="shared" ca="1" si="670"/>
        <v>299.79817411580495</v>
      </c>
      <c r="F8608" s="195">
        <f t="shared" ca="1" si="671"/>
        <v>287.2897657488823</v>
      </c>
      <c r="G8608" s="195">
        <f t="shared" ca="1" si="672"/>
        <v>49.798174115804954</v>
      </c>
      <c r="H8608" s="195">
        <f t="shared" ca="1" si="673"/>
        <v>37.289765748882303</v>
      </c>
      <c r="O8608" s="154"/>
      <c r="P8608" s="154"/>
    </row>
    <row r="8609" spans="3:16" hidden="1" outlineLevel="2">
      <c r="C8609" s="179">
        <v>8585</v>
      </c>
      <c r="D8609" s="195">
        <f t="shared" ca="1" si="674"/>
        <v>0.71167077253629785</v>
      </c>
      <c r="E8609" s="195">
        <f t="shared" ca="1" si="670"/>
        <v>287.7911849178181</v>
      </c>
      <c r="F8609" s="195">
        <f t="shared" ca="1" si="671"/>
        <v>278.88903708410493</v>
      </c>
      <c r="G8609" s="195">
        <f t="shared" ca="1" si="672"/>
        <v>37.7911849178181</v>
      </c>
      <c r="H8609" s="195">
        <f t="shared" ca="1" si="673"/>
        <v>28.889037084104928</v>
      </c>
      <c r="O8609" s="154"/>
      <c r="P8609" s="154"/>
    </row>
    <row r="8610" spans="3:16" hidden="1" outlineLevel="2">
      <c r="C8610" s="179">
        <v>8586</v>
      </c>
      <c r="D8610" s="195">
        <f t="shared" ca="1" si="674"/>
        <v>-0.37214043842713901</v>
      </c>
      <c r="E8610" s="195">
        <f t="shared" ca="1" si="670"/>
        <v>226.80822532900592</v>
      </c>
      <c r="F8610" s="195">
        <f t="shared" ca="1" si="671"/>
        <v>234.60805298567487</v>
      </c>
      <c r="G8610" s="195">
        <f t="shared" ca="1" si="672"/>
        <v>0</v>
      </c>
      <c r="H8610" s="195">
        <f t="shared" ca="1" si="673"/>
        <v>0</v>
      </c>
      <c r="O8610" s="154"/>
      <c r="P8610" s="154"/>
    </row>
    <row r="8611" spans="3:16" hidden="1" outlineLevel="2">
      <c r="C8611" s="179">
        <v>8587</v>
      </c>
      <c r="D8611" s="195">
        <f t="shared" ca="1" si="674"/>
        <v>-0.29505652305921748</v>
      </c>
      <c r="E8611" s="195">
        <f t="shared" ca="1" si="670"/>
        <v>230.68228717804186</v>
      </c>
      <c r="F8611" s="195">
        <f t="shared" ca="1" si="671"/>
        <v>237.51084096589179</v>
      </c>
      <c r="G8611" s="195">
        <f t="shared" ca="1" si="672"/>
        <v>0</v>
      </c>
      <c r="H8611" s="195">
        <f t="shared" ca="1" si="673"/>
        <v>0</v>
      </c>
      <c r="O8611" s="154"/>
      <c r="P8611" s="154"/>
    </row>
    <row r="8612" spans="3:16" hidden="1" outlineLevel="2">
      <c r="C8612" s="179">
        <v>8588</v>
      </c>
      <c r="D8612" s="195">
        <f t="shared" ca="1" si="674"/>
        <v>-0.16529981083525075</v>
      </c>
      <c r="E8612" s="195">
        <f t="shared" ca="1" si="670"/>
        <v>237.35358971753479</v>
      </c>
      <c r="F8612" s="195">
        <f t="shared" ca="1" si="671"/>
        <v>242.47849747528127</v>
      </c>
      <c r="G8612" s="195">
        <f t="shared" ca="1" si="672"/>
        <v>0</v>
      </c>
      <c r="H8612" s="195">
        <f t="shared" ca="1" si="673"/>
        <v>0</v>
      </c>
      <c r="O8612" s="154"/>
      <c r="P8612" s="154"/>
    </row>
    <row r="8613" spans="3:16" hidden="1" outlineLevel="2">
      <c r="C8613" s="179">
        <v>8589</v>
      </c>
      <c r="D8613" s="195">
        <f t="shared" ca="1" si="674"/>
        <v>-0.61352367748986147</v>
      </c>
      <c r="E8613" s="195">
        <f t="shared" ca="1" si="670"/>
        <v>215.09271192832745</v>
      </c>
      <c r="F8613" s="195">
        <f t="shared" ca="1" si="671"/>
        <v>225.74566523145637</v>
      </c>
      <c r="G8613" s="195">
        <f t="shared" ca="1" si="672"/>
        <v>0</v>
      </c>
      <c r="H8613" s="195">
        <f t="shared" ca="1" si="673"/>
        <v>0</v>
      </c>
      <c r="O8613" s="154"/>
      <c r="P8613" s="154"/>
    </row>
    <row r="8614" spans="3:16" hidden="1" outlineLevel="2">
      <c r="C8614" s="179">
        <v>8590</v>
      </c>
      <c r="D8614" s="195">
        <f t="shared" ca="1" si="674"/>
        <v>1.3772092307949861</v>
      </c>
      <c r="E8614" s="195">
        <f t="shared" ca="1" si="670"/>
        <v>333.10721513996492</v>
      </c>
      <c r="F8614" s="195">
        <f t="shared" ca="1" si="671"/>
        <v>310.1281786949192</v>
      </c>
      <c r="G8614" s="195">
        <f t="shared" ca="1" si="672"/>
        <v>83.107215139964921</v>
      </c>
      <c r="H8614" s="195">
        <f t="shared" ca="1" si="673"/>
        <v>60.1281786949192</v>
      </c>
      <c r="O8614" s="154"/>
      <c r="P8614" s="154"/>
    </row>
    <row r="8615" spans="3:16" hidden="1" outlineLevel="2">
      <c r="C8615" s="179">
        <v>8591</v>
      </c>
      <c r="D8615" s="195">
        <f t="shared" ca="1" si="674"/>
        <v>0.3151284367422299</v>
      </c>
      <c r="E8615" s="195">
        <f t="shared" ca="1" si="670"/>
        <v>263.77819837751389</v>
      </c>
      <c r="F8615" s="195">
        <f t="shared" ca="1" si="671"/>
        <v>261.7931183708094</v>
      </c>
      <c r="G8615" s="195">
        <f t="shared" ca="1" si="672"/>
        <v>13.778198377513888</v>
      </c>
      <c r="H8615" s="195">
        <f t="shared" ca="1" si="673"/>
        <v>11.793118370809395</v>
      </c>
      <c r="O8615" s="154"/>
      <c r="P8615" s="154"/>
    </row>
    <row r="8616" spans="3:16" hidden="1" outlineLevel="2">
      <c r="C8616" s="179">
        <v>8592</v>
      </c>
      <c r="D8616" s="195">
        <f t="shared" ca="1" si="674"/>
        <v>0.17618652580523989</v>
      </c>
      <c r="E8616" s="195">
        <f t="shared" ca="1" si="670"/>
        <v>255.84732368069783</v>
      </c>
      <c r="F8616" s="195">
        <f t="shared" ca="1" si="671"/>
        <v>256.05429391987104</v>
      </c>
      <c r="G8616" s="195">
        <f t="shared" ca="1" si="672"/>
        <v>5.8473236806978264</v>
      </c>
      <c r="H8616" s="195">
        <f t="shared" ca="1" si="673"/>
        <v>6.0542939198710428</v>
      </c>
      <c r="O8616" s="154"/>
      <c r="P8616" s="154"/>
    </row>
    <row r="8617" spans="3:16" hidden="1" outlineLevel="2">
      <c r="C8617" s="179">
        <v>8593</v>
      </c>
      <c r="D8617" s="195">
        <f t="shared" ca="1" si="674"/>
        <v>0.67471336746315058</v>
      </c>
      <c r="E8617" s="195">
        <f t="shared" ca="1" si="670"/>
        <v>285.46374779392545</v>
      </c>
      <c r="F8617" s="195">
        <f t="shared" ca="1" si="671"/>
        <v>277.24962195242352</v>
      </c>
      <c r="G8617" s="195">
        <f t="shared" ca="1" si="672"/>
        <v>35.46374779392545</v>
      </c>
      <c r="H8617" s="195">
        <f t="shared" ca="1" si="673"/>
        <v>27.249621952423524</v>
      </c>
      <c r="O8617" s="154"/>
      <c r="P8617" s="154"/>
    </row>
    <row r="8618" spans="3:16" hidden="1" outlineLevel="2">
      <c r="C8618" s="179">
        <v>8594</v>
      </c>
      <c r="D8618" s="195">
        <f t="shared" ca="1" si="674"/>
        <v>0.5848892458582452</v>
      </c>
      <c r="E8618" s="195">
        <f t="shared" ca="1" si="670"/>
        <v>279.88513149427496</v>
      </c>
      <c r="F8618" s="195">
        <f t="shared" ca="1" si="671"/>
        <v>273.30512431218301</v>
      </c>
      <c r="G8618" s="195">
        <f t="shared" ca="1" si="672"/>
        <v>29.885131494274958</v>
      </c>
      <c r="H8618" s="195">
        <f t="shared" ca="1" si="673"/>
        <v>23.305124312183011</v>
      </c>
      <c r="O8618" s="154"/>
      <c r="P8618" s="154"/>
    </row>
    <row r="8619" spans="3:16" hidden="1" outlineLevel="2">
      <c r="C8619" s="179">
        <v>8595</v>
      </c>
      <c r="D8619" s="195">
        <f t="shared" ca="1" si="674"/>
        <v>0.47131495968749376</v>
      </c>
      <c r="E8619" s="195">
        <f t="shared" ca="1" si="670"/>
        <v>272.98728576751671</v>
      </c>
      <c r="F8619" s="195">
        <f t="shared" ca="1" si="671"/>
        <v>268.3979097711765</v>
      </c>
      <c r="G8619" s="195">
        <f t="shared" ca="1" si="672"/>
        <v>22.98728576751671</v>
      </c>
      <c r="H8619" s="195">
        <f t="shared" ca="1" si="673"/>
        <v>18.397909771176501</v>
      </c>
      <c r="O8619" s="154"/>
      <c r="P8619" s="154"/>
    </row>
    <row r="8620" spans="3:16" hidden="1" outlineLevel="2">
      <c r="C8620" s="179">
        <v>8596</v>
      </c>
      <c r="D8620" s="195">
        <f t="shared" ca="1" si="674"/>
        <v>0.91740560062009113</v>
      </c>
      <c r="E8620" s="195">
        <f t="shared" ca="1" si="670"/>
        <v>301.09876511853849</v>
      </c>
      <c r="F8620" s="195">
        <f t="shared" ca="1" si="671"/>
        <v>288.1941413274082</v>
      </c>
      <c r="G8620" s="195">
        <f t="shared" ca="1" si="672"/>
        <v>51.098765118538495</v>
      </c>
      <c r="H8620" s="195">
        <f t="shared" ca="1" si="673"/>
        <v>38.194141327408204</v>
      </c>
      <c r="O8620" s="154"/>
      <c r="P8620" s="154"/>
    </row>
    <row r="8621" spans="3:16" hidden="1" outlineLevel="2">
      <c r="C8621" s="179">
        <v>8597</v>
      </c>
      <c r="D8621" s="195">
        <f t="shared" ca="1" si="674"/>
        <v>-0.83895363909117937</v>
      </c>
      <c r="E8621" s="195">
        <f t="shared" ca="1" si="670"/>
        <v>204.69860016418991</v>
      </c>
      <c r="F8621" s="195">
        <f t="shared" ca="1" si="671"/>
        <v>217.77157793263814</v>
      </c>
      <c r="G8621" s="195">
        <f t="shared" ca="1" si="672"/>
        <v>0</v>
      </c>
      <c r="H8621" s="195">
        <f t="shared" ca="1" si="673"/>
        <v>0</v>
      </c>
      <c r="O8621" s="154"/>
      <c r="P8621" s="154"/>
    </row>
    <row r="8622" spans="3:16" hidden="1" outlineLevel="2">
      <c r="C8622" s="179">
        <v>8598</v>
      </c>
      <c r="D8622" s="195">
        <f t="shared" ca="1" si="674"/>
        <v>0.27565339050770865</v>
      </c>
      <c r="E8622" s="195">
        <f t="shared" ca="1" si="670"/>
        <v>261.50026722112926</v>
      </c>
      <c r="F8622" s="195">
        <f t="shared" ca="1" si="671"/>
        <v>260.14969380267041</v>
      </c>
      <c r="G8622" s="195">
        <f t="shared" ca="1" si="672"/>
        <v>11.500267221129263</v>
      </c>
      <c r="H8622" s="195">
        <f t="shared" ca="1" si="673"/>
        <v>10.149693802670413</v>
      </c>
      <c r="O8622" s="154"/>
      <c r="P8622" s="154"/>
    </row>
    <row r="8623" spans="3:16" hidden="1" outlineLevel="2">
      <c r="C8623" s="179">
        <v>8599</v>
      </c>
      <c r="D8623" s="195">
        <f t="shared" ca="1" si="674"/>
        <v>4.0223676787344585E-2</v>
      </c>
      <c r="E8623" s="195">
        <f t="shared" ca="1" si="670"/>
        <v>248.31738438007093</v>
      </c>
      <c r="F8623" s="195">
        <f t="shared" ca="1" si="671"/>
        <v>250.56032009387377</v>
      </c>
      <c r="G8623" s="195">
        <f t="shared" ca="1" si="672"/>
        <v>0</v>
      </c>
      <c r="H8623" s="195">
        <f t="shared" ca="1" si="673"/>
        <v>0.56032009387377002</v>
      </c>
      <c r="O8623" s="154"/>
      <c r="P8623" s="154"/>
    </row>
    <row r="8624" spans="3:16" hidden="1" outlineLevel="2">
      <c r="C8624" s="179">
        <v>8600</v>
      </c>
      <c r="D8624" s="195">
        <f t="shared" ca="1" si="674"/>
        <v>0.12327755441182213</v>
      </c>
      <c r="E8624" s="195">
        <f t="shared" ca="1" si="670"/>
        <v>252.89033685723052</v>
      </c>
      <c r="F8624" s="195">
        <f t="shared" ca="1" si="671"/>
        <v>253.90217884024631</v>
      </c>
      <c r="G8624" s="195">
        <f t="shared" ca="1" si="672"/>
        <v>2.8903368572305226</v>
      </c>
      <c r="H8624" s="195">
        <f t="shared" ca="1" si="673"/>
        <v>3.9021788402463073</v>
      </c>
      <c r="O8624" s="154"/>
      <c r="P8624" s="154"/>
    </row>
    <row r="8625" spans="3:16" hidden="1" outlineLevel="2">
      <c r="C8625" s="179">
        <v>8601</v>
      </c>
      <c r="D8625" s="195">
        <f t="shared" ca="1" si="674"/>
        <v>1.4033265690937755</v>
      </c>
      <c r="E8625" s="195">
        <f t="shared" ca="1" si="670"/>
        <v>335.02420887764106</v>
      </c>
      <c r="F8625" s="195">
        <f t="shared" ca="1" si="671"/>
        <v>311.42300294515303</v>
      </c>
      <c r="G8625" s="195">
        <f t="shared" ca="1" si="672"/>
        <v>85.024208877641058</v>
      </c>
      <c r="H8625" s="195">
        <f t="shared" ca="1" si="673"/>
        <v>61.42300294515303</v>
      </c>
      <c r="O8625" s="154"/>
      <c r="P8625" s="154"/>
    </row>
    <row r="8626" spans="3:16" hidden="1" outlineLevel="2">
      <c r="C8626" s="179">
        <v>8602</v>
      </c>
      <c r="D8626" s="195">
        <f t="shared" ca="1" si="674"/>
        <v>0.24200276003817742</v>
      </c>
      <c r="E8626" s="195">
        <f t="shared" ca="1" si="670"/>
        <v>259.57397617124406</v>
      </c>
      <c r="F8626" s="195">
        <f t="shared" ca="1" si="671"/>
        <v>258.75689946262469</v>
      </c>
      <c r="G8626" s="195">
        <f t="shared" ca="1" si="672"/>
        <v>9.5739761712440554</v>
      </c>
      <c r="H8626" s="195">
        <f t="shared" ca="1" si="673"/>
        <v>8.7568994626246877</v>
      </c>
      <c r="O8626" s="154"/>
      <c r="P8626" s="154"/>
    </row>
    <row r="8627" spans="3:16" hidden="1" outlineLevel="2">
      <c r="C8627" s="179">
        <v>8603</v>
      </c>
      <c r="D8627" s="195">
        <f t="shared" ca="1" si="674"/>
        <v>0.35447270634535527</v>
      </c>
      <c r="E8627" s="195">
        <f t="shared" ca="1" si="670"/>
        <v>266.06832738109944</v>
      </c>
      <c r="F8627" s="195">
        <f t="shared" ca="1" si="671"/>
        <v>263.44142872738325</v>
      </c>
      <c r="G8627" s="195">
        <f t="shared" ca="1" si="672"/>
        <v>16.068327381099436</v>
      </c>
      <c r="H8627" s="195">
        <f t="shared" ca="1" si="673"/>
        <v>13.441428727383254</v>
      </c>
      <c r="O8627" s="154"/>
      <c r="P8627" s="154"/>
    </row>
    <row r="8628" spans="3:16" hidden="1" outlineLevel="2">
      <c r="C8628" s="179">
        <v>8604</v>
      </c>
      <c r="D8628" s="195">
        <f t="shared" ca="1" si="674"/>
        <v>-0.65790897552635397</v>
      </c>
      <c r="E8628" s="195">
        <f t="shared" ca="1" si="670"/>
        <v>213.00529128656299</v>
      </c>
      <c r="F8628" s="195">
        <f t="shared" ca="1" si="671"/>
        <v>224.15287877054479</v>
      </c>
      <c r="G8628" s="195">
        <f t="shared" ca="1" si="672"/>
        <v>0</v>
      </c>
      <c r="H8628" s="195">
        <f t="shared" ca="1" si="673"/>
        <v>0</v>
      </c>
      <c r="O8628" s="154"/>
      <c r="P8628" s="154"/>
    </row>
    <row r="8629" spans="3:16" hidden="1" outlineLevel="2">
      <c r="C8629" s="179">
        <v>8605</v>
      </c>
      <c r="D8629" s="195">
        <f t="shared" ca="1" si="674"/>
        <v>0.317504989719263</v>
      </c>
      <c r="E8629" s="195">
        <f t="shared" ca="1" si="670"/>
        <v>263.91597034423961</v>
      </c>
      <c r="F8629" s="195">
        <f t="shared" ca="1" si="671"/>
        <v>261.89238966694404</v>
      </c>
      <c r="G8629" s="195">
        <f t="shared" ca="1" si="672"/>
        <v>13.915970344239611</v>
      </c>
      <c r="H8629" s="195">
        <f t="shared" ca="1" si="673"/>
        <v>11.892389666944041</v>
      </c>
      <c r="O8629" s="154"/>
      <c r="P8629" s="154"/>
    </row>
    <row r="8630" spans="3:16" hidden="1" outlineLevel="2">
      <c r="C8630" s="179">
        <v>8606</v>
      </c>
      <c r="D8630" s="195">
        <f t="shared" ca="1" si="674"/>
        <v>1.0485651887194678</v>
      </c>
      <c r="E8630" s="195">
        <f t="shared" ca="1" si="670"/>
        <v>309.90201085144105</v>
      </c>
      <c r="F8630" s="195">
        <f t="shared" ca="1" si="671"/>
        <v>294.28771752240277</v>
      </c>
      <c r="G8630" s="195">
        <f t="shared" ca="1" si="672"/>
        <v>59.902010851441048</v>
      </c>
      <c r="H8630" s="195">
        <f t="shared" ca="1" si="673"/>
        <v>44.287717522402772</v>
      </c>
      <c r="O8630" s="154"/>
      <c r="P8630" s="154"/>
    </row>
    <row r="8631" spans="3:16" hidden="1" outlineLevel="2">
      <c r="C8631" s="179">
        <v>8607</v>
      </c>
      <c r="D8631" s="195">
        <f t="shared" ca="1" si="674"/>
        <v>-0.96186108801603376</v>
      </c>
      <c r="E8631" s="195">
        <f t="shared" ca="1" si="670"/>
        <v>199.24474817862617</v>
      </c>
      <c r="F8631" s="195">
        <f t="shared" ca="1" si="671"/>
        <v>213.54329184440653</v>
      </c>
      <c r="G8631" s="195">
        <f t="shared" ca="1" si="672"/>
        <v>0</v>
      </c>
      <c r="H8631" s="195">
        <f t="shared" ca="1" si="673"/>
        <v>0</v>
      </c>
      <c r="O8631" s="154"/>
      <c r="P8631" s="154"/>
    </row>
    <row r="8632" spans="3:16" hidden="1" outlineLevel="2">
      <c r="C8632" s="179">
        <v>8608</v>
      </c>
      <c r="D8632" s="195">
        <f t="shared" ca="1" si="674"/>
        <v>1.2234225590593071</v>
      </c>
      <c r="E8632" s="195">
        <f t="shared" ca="1" si="670"/>
        <v>322.03977444708778</v>
      </c>
      <c r="F8632" s="195">
        <f t="shared" ca="1" si="671"/>
        <v>302.61231081567513</v>
      </c>
      <c r="G8632" s="195">
        <f t="shared" ca="1" si="672"/>
        <v>72.03977444708778</v>
      </c>
      <c r="H8632" s="195">
        <f t="shared" ca="1" si="673"/>
        <v>52.61231081567513</v>
      </c>
      <c r="O8632" s="154"/>
      <c r="P8632" s="154"/>
    </row>
    <row r="8633" spans="3:16" hidden="1" outlineLevel="2">
      <c r="C8633" s="179">
        <v>8609</v>
      </c>
      <c r="D8633" s="195">
        <f t="shared" ca="1" si="674"/>
        <v>1.3724824042100672</v>
      </c>
      <c r="E8633" s="195">
        <f t="shared" ca="1" si="670"/>
        <v>332.76144357353593</v>
      </c>
      <c r="F8633" s="195">
        <f t="shared" ca="1" si="671"/>
        <v>309.89441190989965</v>
      </c>
      <c r="G8633" s="195">
        <f t="shared" ca="1" si="672"/>
        <v>82.761443573535928</v>
      </c>
      <c r="H8633" s="195">
        <f t="shared" ca="1" si="673"/>
        <v>59.894411909899645</v>
      </c>
      <c r="O8633" s="154"/>
      <c r="P8633" s="154"/>
    </row>
    <row r="8634" spans="3:16" hidden="1" outlineLevel="2">
      <c r="C8634" s="179">
        <v>8610</v>
      </c>
      <c r="D8634" s="195">
        <f t="shared" ca="1" si="674"/>
        <v>0.16065313702009718</v>
      </c>
      <c r="E8634" s="195">
        <f t="shared" ca="1" si="670"/>
        <v>254.97562324699311</v>
      </c>
      <c r="F8634" s="195">
        <f t="shared" ca="1" si="671"/>
        <v>255.42057608089979</v>
      </c>
      <c r="G8634" s="195">
        <f t="shared" ca="1" si="672"/>
        <v>4.9756232469931092</v>
      </c>
      <c r="H8634" s="195">
        <f t="shared" ca="1" si="673"/>
        <v>5.4205760808997923</v>
      </c>
      <c r="O8634" s="154"/>
      <c r="P8634" s="154"/>
    </row>
    <row r="8635" spans="3:16" hidden="1" outlineLevel="2">
      <c r="C8635" s="179">
        <v>8611</v>
      </c>
      <c r="D8635" s="195">
        <f t="shared" ca="1" si="674"/>
        <v>-0.53459152606403959</v>
      </c>
      <c r="E8635" s="195">
        <f t="shared" ca="1" si="670"/>
        <v>218.85551986723891</v>
      </c>
      <c r="F8635" s="195">
        <f t="shared" ca="1" si="671"/>
        <v>228.60619289743954</v>
      </c>
      <c r="G8635" s="195">
        <f t="shared" ca="1" si="672"/>
        <v>0</v>
      </c>
      <c r="H8635" s="195">
        <f t="shared" ca="1" si="673"/>
        <v>0</v>
      </c>
      <c r="O8635" s="154"/>
      <c r="P8635" s="154"/>
    </row>
    <row r="8636" spans="3:16" hidden="1" outlineLevel="2">
      <c r="C8636" s="179">
        <v>8612</v>
      </c>
      <c r="D8636" s="195">
        <f t="shared" ca="1" si="674"/>
        <v>-1.241340387406876</v>
      </c>
      <c r="E8636" s="195">
        <f t="shared" ca="1" si="670"/>
        <v>187.37800105745444</v>
      </c>
      <c r="F8636" s="195">
        <f t="shared" ca="1" si="671"/>
        <v>204.23166091310554</v>
      </c>
      <c r="G8636" s="195">
        <f t="shared" ca="1" si="672"/>
        <v>0</v>
      </c>
      <c r="H8636" s="195">
        <f t="shared" ca="1" si="673"/>
        <v>0</v>
      </c>
      <c r="O8636" s="154"/>
      <c r="P8636" s="154"/>
    </row>
    <row r="8637" spans="3:16" hidden="1" outlineLevel="2">
      <c r="C8637" s="179">
        <v>8613</v>
      </c>
      <c r="D8637" s="195">
        <f t="shared" ca="1" si="674"/>
        <v>-0.69903605772723421</v>
      </c>
      <c r="E8637" s="195">
        <f t="shared" ca="1" si="670"/>
        <v>211.08918922831441</v>
      </c>
      <c r="F8637" s="195">
        <f t="shared" ca="1" si="671"/>
        <v>222.68704759296557</v>
      </c>
      <c r="G8637" s="195">
        <f t="shared" ca="1" si="672"/>
        <v>0</v>
      </c>
      <c r="H8637" s="195">
        <f t="shared" ca="1" si="673"/>
        <v>0</v>
      </c>
      <c r="O8637" s="154"/>
      <c r="P8637" s="154"/>
    </row>
    <row r="8638" spans="3:16" hidden="1" outlineLevel="2">
      <c r="C8638" s="179">
        <v>8614</v>
      </c>
      <c r="D8638" s="195">
        <f t="shared" ca="1" si="674"/>
        <v>-1.1444178930258508</v>
      </c>
      <c r="E8638" s="195">
        <f t="shared" ca="1" si="670"/>
        <v>191.41107973992501</v>
      </c>
      <c r="F8638" s="195">
        <f t="shared" ca="1" si="671"/>
        <v>207.41399011378033</v>
      </c>
      <c r="G8638" s="195">
        <f t="shared" ca="1" si="672"/>
        <v>0</v>
      </c>
      <c r="H8638" s="195">
        <f t="shared" ca="1" si="673"/>
        <v>0</v>
      </c>
      <c r="O8638" s="154"/>
      <c r="P8638" s="154"/>
    </row>
    <row r="8639" spans="3:16" hidden="1" outlineLevel="2">
      <c r="C8639" s="179">
        <v>8615</v>
      </c>
      <c r="D8639" s="195">
        <f t="shared" ca="1" si="674"/>
        <v>-0.23931161688741967</v>
      </c>
      <c r="E8639" s="195">
        <f t="shared" ca="1" si="670"/>
        <v>233.52506453057859</v>
      </c>
      <c r="F8639" s="195">
        <f t="shared" ca="1" si="671"/>
        <v>239.63240796793445</v>
      </c>
      <c r="G8639" s="195">
        <f t="shared" ca="1" si="672"/>
        <v>0</v>
      </c>
      <c r="H8639" s="195">
        <f t="shared" ca="1" si="673"/>
        <v>0</v>
      </c>
      <c r="O8639" s="154"/>
      <c r="P8639" s="154"/>
    </row>
    <row r="8640" spans="3:16" hidden="1" outlineLevel="2">
      <c r="C8640" s="179">
        <v>8616</v>
      </c>
      <c r="D8640" s="195">
        <f t="shared" ca="1" si="674"/>
        <v>1.840978405765693</v>
      </c>
      <c r="E8640" s="195">
        <f t="shared" ca="1" si="670"/>
        <v>368.83956609109305</v>
      </c>
      <c r="F8640" s="195">
        <f t="shared" ca="1" si="671"/>
        <v>333.94277369711591</v>
      </c>
      <c r="G8640" s="195">
        <f t="shared" ca="1" si="672"/>
        <v>118.83956609109305</v>
      </c>
      <c r="H8640" s="195">
        <f t="shared" ca="1" si="673"/>
        <v>83.942773697115911</v>
      </c>
      <c r="O8640" s="154"/>
      <c r="P8640" s="154"/>
    </row>
    <row r="8641" spans="3:16" hidden="1" outlineLevel="2">
      <c r="C8641" s="179">
        <v>8617</v>
      </c>
      <c r="D8641" s="195">
        <f t="shared" ca="1" si="674"/>
        <v>0.68882416731023788</v>
      </c>
      <c r="E8641" s="195">
        <f t="shared" ca="1" si="670"/>
        <v>286.35016274608205</v>
      </c>
      <c r="F8641" s="195">
        <f t="shared" ca="1" si="671"/>
        <v>277.874430748919</v>
      </c>
      <c r="G8641" s="195">
        <f t="shared" ca="1" si="672"/>
        <v>36.350162746082049</v>
      </c>
      <c r="H8641" s="195">
        <f t="shared" ca="1" si="673"/>
        <v>27.874430748918996</v>
      </c>
      <c r="O8641" s="154"/>
      <c r="P8641" s="154"/>
    </row>
    <row r="8642" spans="3:16" hidden="1" outlineLevel="2">
      <c r="C8642" s="179">
        <v>8618</v>
      </c>
      <c r="D8642" s="195">
        <f t="shared" ca="1" si="674"/>
        <v>-0.20004401074476963</v>
      </c>
      <c r="E8642" s="195">
        <f t="shared" ca="1" si="670"/>
        <v>235.54856740700495</v>
      </c>
      <c r="F8642" s="195">
        <f t="shared" ca="1" si="671"/>
        <v>241.13824021564858</v>
      </c>
      <c r="G8642" s="195">
        <f t="shared" ca="1" si="672"/>
        <v>0</v>
      </c>
      <c r="H8642" s="195">
        <f t="shared" ca="1" si="673"/>
        <v>0</v>
      </c>
      <c r="O8642" s="154"/>
      <c r="P8642" s="154"/>
    </row>
    <row r="8643" spans="3:16" hidden="1" outlineLevel="2">
      <c r="C8643" s="179">
        <v>8619</v>
      </c>
      <c r="D8643" s="195">
        <f t="shared" ca="1" si="674"/>
        <v>-1.0539142504038712</v>
      </c>
      <c r="E8643" s="195">
        <f t="shared" ca="1" si="670"/>
        <v>195.25539808824252</v>
      </c>
      <c r="F8643" s="195">
        <f t="shared" ca="1" si="671"/>
        <v>210.43031868826773</v>
      </c>
      <c r="G8643" s="195">
        <f t="shared" ca="1" si="672"/>
        <v>0</v>
      </c>
      <c r="H8643" s="195">
        <f t="shared" ca="1" si="673"/>
        <v>0</v>
      </c>
      <c r="O8643" s="154"/>
      <c r="P8643" s="154"/>
    </row>
    <row r="8644" spans="3:16" hidden="1" outlineLevel="2">
      <c r="C8644" s="179">
        <v>8620</v>
      </c>
      <c r="D8644" s="195">
        <f t="shared" ca="1" si="674"/>
        <v>-0.5413149144379279</v>
      </c>
      <c r="E8644" s="195">
        <f t="shared" ca="1" si="670"/>
        <v>218.5324577503707</v>
      </c>
      <c r="F8644" s="195">
        <f t="shared" ca="1" si="671"/>
        <v>228.36112922147521</v>
      </c>
      <c r="G8644" s="195">
        <f t="shared" ca="1" si="672"/>
        <v>0</v>
      </c>
      <c r="H8644" s="195">
        <f t="shared" ca="1" si="673"/>
        <v>0</v>
      </c>
      <c r="O8644" s="154"/>
      <c r="P8644" s="154"/>
    </row>
    <row r="8645" spans="3:16" hidden="1" outlineLevel="2">
      <c r="C8645" s="179">
        <v>8621</v>
      </c>
      <c r="D8645" s="195">
        <f t="shared" ca="1" si="674"/>
        <v>0.1203769944884539</v>
      </c>
      <c r="E8645" s="195">
        <f t="shared" ca="1" si="670"/>
        <v>252.72922156420356</v>
      </c>
      <c r="F8645" s="195">
        <f t="shared" ca="1" si="671"/>
        <v>253.784720615406</v>
      </c>
      <c r="G8645" s="195">
        <f t="shared" ca="1" si="672"/>
        <v>2.7292215642035558</v>
      </c>
      <c r="H8645" s="195">
        <f t="shared" ca="1" si="673"/>
        <v>3.7847206154060018</v>
      </c>
      <c r="O8645" s="154"/>
      <c r="P8645" s="154"/>
    </row>
    <row r="8646" spans="3:16" hidden="1" outlineLevel="2">
      <c r="C8646" s="179">
        <v>8622</v>
      </c>
      <c r="D8646" s="195">
        <f t="shared" ca="1" si="674"/>
        <v>1.2053523611841495</v>
      </c>
      <c r="E8646" s="195">
        <f t="shared" ca="1" si="670"/>
        <v>320.76371286099567</v>
      </c>
      <c r="F8646" s="195">
        <f t="shared" ca="1" si="671"/>
        <v>301.74122825523898</v>
      </c>
      <c r="G8646" s="195">
        <f t="shared" ca="1" si="672"/>
        <v>70.763712860995668</v>
      </c>
      <c r="H8646" s="195">
        <f t="shared" ca="1" si="673"/>
        <v>51.74122825523898</v>
      </c>
      <c r="O8646" s="154"/>
      <c r="P8646" s="154"/>
    </row>
    <row r="8647" spans="3:16" hidden="1" outlineLevel="2">
      <c r="C8647" s="179">
        <v>8623</v>
      </c>
      <c r="D8647" s="195">
        <f t="shared" ca="1" si="674"/>
        <v>-0.65707437009936609</v>
      </c>
      <c r="E8647" s="195">
        <f t="shared" ca="1" si="670"/>
        <v>213.04435490644045</v>
      </c>
      <c r="F8647" s="195">
        <f t="shared" ca="1" si="671"/>
        <v>224.18272504130704</v>
      </c>
      <c r="G8647" s="195">
        <f t="shared" ca="1" si="672"/>
        <v>0</v>
      </c>
      <c r="H8647" s="195">
        <f t="shared" ca="1" si="673"/>
        <v>0</v>
      </c>
      <c r="O8647" s="154"/>
      <c r="P8647" s="154"/>
    </row>
    <row r="8648" spans="3:16" hidden="1" outlineLevel="2">
      <c r="C8648" s="179">
        <v>8624</v>
      </c>
      <c r="D8648" s="195">
        <f t="shared" ca="1" si="674"/>
        <v>-0.96671466693746466</v>
      </c>
      <c r="E8648" s="195">
        <f t="shared" ca="1" si="670"/>
        <v>199.03238535041712</v>
      </c>
      <c r="F8648" s="195">
        <f t="shared" ca="1" si="671"/>
        <v>213.37801365568819</v>
      </c>
      <c r="G8648" s="195">
        <f t="shared" ca="1" si="672"/>
        <v>0</v>
      </c>
      <c r="H8648" s="195">
        <f t="shared" ca="1" si="673"/>
        <v>0</v>
      </c>
      <c r="O8648" s="154"/>
      <c r="P8648" s="154"/>
    </row>
    <row r="8649" spans="3:16" hidden="1" outlineLevel="2">
      <c r="C8649" s="179">
        <v>8625</v>
      </c>
      <c r="D8649" s="195">
        <f t="shared" ca="1" si="674"/>
        <v>-1.4587646363607942</v>
      </c>
      <c r="E8649" s="195">
        <f t="shared" ca="1" si="670"/>
        <v>178.63711435602823</v>
      </c>
      <c r="F8649" s="195">
        <f t="shared" ca="1" si="671"/>
        <v>197.26929779552125</v>
      </c>
      <c r="G8649" s="195">
        <f t="shared" ca="1" si="672"/>
        <v>0</v>
      </c>
      <c r="H8649" s="195">
        <f t="shared" ca="1" si="673"/>
        <v>0</v>
      </c>
      <c r="O8649" s="154"/>
      <c r="P8649" s="154"/>
    </row>
    <row r="8650" spans="3:16" hidden="1" outlineLevel="2">
      <c r="C8650" s="179">
        <v>8626</v>
      </c>
      <c r="D8650" s="195">
        <f t="shared" ca="1" si="674"/>
        <v>-0.7771057516232136</v>
      </c>
      <c r="E8650" s="195">
        <f t="shared" ca="1" si="670"/>
        <v>207.49922513255078</v>
      </c>
      <c r="F8650" s="195">
        <f t="shared" ca="1" si="671"/>
        <v>219.93084289371478</v>
      </c>
      <c r="G8650" s="195">
        <f t="shared" ca="1" si="672"/>
        <v>0</v>
      </c>
      <c r="H8650" s="195">
        <f t="shared" ca="1" si="673"/>
        <v>0</v>
      </c>
      <c r="O8650" s="154"/>
      <c r="P8650" s="154"/>
    </row>
    <row r="8651" spans="3:16" hidden="1" outlineLevel="2">
      <c r="C8651" s="179">
        <v>8627</v>
      </c>
      <c r="D8651" s="195">
        <f t="shared" ca="1" si="674"/>
        <v>1.364003881173004</v>
      </c>
      <c r="E8651" s="195">
        <f t="shared" ca="1" si="670"/>
        <v>332.1421311104516</v>
      </c>
      <c r="F8651" s="195">
        <f t="shared" ca="1" si="671"/>
        <v>309.47554513206029</v>
      </c>
      <c r="G8651" s="195">
        <f t="shared" ca="1" si="672"/>
        <v>82.142131110451601</v>
      </c>
      <c r="H8651" s="195">
        <f t="shared" ca="1" si="673"/>
        <v>59.47554513206029</v>
      </c>
      <c r="O8651" s="154"/>
      <c r="P8651" s="154"/>
    </row>
    <row r="8652" spans="3:16" hidden="1" outlineLevel="2">
      <c r="C8652" s="179">
        <v>8628</v>
      </c>
      <c r="D8652" s="195">
        <f t="shared" ca="1" si="674"/>
        <v>-1.0747353214006079</v>
      </c>
      <c r="E8652" s="195">
        <f t="shared" ca="1" si="670"/>
        <v>194.36420014629491</v>
      </c>
      <c r="F8652" s="195">
        <f t="shared" ca="1" si="671"/>
        <v>209.73252674119169</v>
      </c>
      <c r="G8652" s="195">
        <f t="shared" ca="1" si="672"/>
        <v>0</v>
      </c>
      <c r="H8652" s="195">
        <f t="shared" ca="1" si="673"/>
        <v>0</v>
      </c>
      <c r="O8652" s="154"/>
      <c r="P8652" s="154"/>
    </row>
    <row r="8653" spans="3:16" hidden="1" outlineLevel="2">
      <c r="C8653" s="179">
        <v>8629</v>
      </c>
      <c r="D8653" s="195">
        <f t="shared" ca="1" si="674"/>
        <v>0.10487834515255921</v>
      </c>
      <c r="E8653" s="195">
        <f t="shared" ca="1" si="670"/>
        <v>251.87006732001294</v>
      </c>
      <c r="F8653" s="195">
        <f t="shared" ca="1" si="671"/>
        <v>253.15802279594826</v>
      </c>
      <c r="G8653" s="195">
        <f t="shared" ca="1" si="672"/>
        <v>1.8700673200129359</v>
      </c>
      <c r="H8653" s="195">
        <f t="shared" ca="1" si="673"/>
        <v>3.1580227959482556</v>
      </c>
      <c r="O8653" s="154"/>
      <c r="P8653" s="154"/>
    </row>
    <row r="8654" spans="3:16" hidden="1" outlineLevel="2">
      <c r="C8654" s="179">
        <v>8630</v>
      </c>
      <c r="D8654" s="195">
        <f t="shared" ca="1" si="674"/>
        <v>1.0490667037001471</v>
      </c>
      <c r="E8654" s="195">
        <f t="shared" ca="1" si="670"/>
        <v>309.93616105534653</v>
      </c>
      <c r="F8654" s="195">
        <f t="shared" ca="1" si="671"/>
        <v>294.31126308421761</v>
      </c>
      <c r="G8654" s="195">
        <f t="shared" ca="1" si="672"/>
        <v>59.936161055346531</v>
      </c>
      <c r="H8654" s="195">
        <f t="shared" ca="1" si="673"/>
        <v>44.311263084217615</v>
      </c>
      <c r="O8654" s="154"/>
      <c r="P8654" s="154"/>
    </row>
    <row r="8655" spans="3:16" hidden="1" outlineLevel="2">
      <c r="C8655" s="179">
        <v>8631</v>
      </c>
      <c r="D8655" s="195">
        <f t="shared" ca="1" si="674"/>
        <v>1.0845607281702649</v>
      </c>
      <c r="E8655" s="195">
        <f t="shared" ca="1" si="670"/>
        <v>312.36267675920385</v>
      </c>
      <c r="F8655" s="195">
        <f t="shared" ca="1" si="671"/>
        <v>295.98246102471882</v>
      </c>
      <c r="G8655" s="195">
        <f t="shared" ca="1" si="672"/>
        <v>62.36267675920385</v>
      </c>
      <c r="H8655" s="195">
        <f t="shared" ca="1" si="673"/>
        <v>45.982461024718816</v>
      </c>
      <c r="O8655" s="154"/>
      <c r="P8655" s="154"/>
    </row>
    <row r="8656" spans="3:16" hidden="1" outlineLevel="2">
      <c r="C8656" s="179">
        <v>8632</v>
      </c>
      <c r="D8656" s="195">
        <f t="shared" ca="1" si="674"/>
        <v>0.62863774864963162</v>
      </c>
      <c r="E8656" s="195">
        <f t="shared" ca="1" si="670"/>
        <v>282.58842395355896</v>
      </c>
      <c r="F8656" s="195">
        <f t="shared" ca="1" si="671"/>
        <v>275.21921706263043</v>
      </c>
      <c r="G8656" s="195">
        <f t="shared" ca="1" si="672"/>
        <v>32.588423953558959</v>
      </c>
      <c r="H8656" s="195">
        <f t="shared" ca="1" si="673"/>
        <v>25.219217062630435</v>
      </c>
      <c r="O8656" s="154"/>
      <c r="P8656" s="154"/>
    </row>
    <row r="8657" spans="3:16" hidden="1" outlineLevel="2">
      <c r="C8657" s="179">
        <v>8633</v>
      </c>
      <c r="D8657" s="195">
        <f t="shared" ca="1" si="674"/>
        <v>-1.1597967866290337</v>
      </c>
      <c r="E8657" s="195">
        <f t="shared" ca="1" si="670"/>
        <v>190.76539621723518</v>
      </c>
      <c r="F8657" s="195">
        <f t="shared" ca="1" si="671"/>
        <v>206.9057532699544</v>
      </c>
      <c r="G8657" s="195">
        <f t="shared" ca="1" si="672"/>
        <v>0</v>
      </c>
      <c r="H8657" s="195">
        <f t="shared" ca="1" si="673"/>
        <v>0</v>
      </c>
      <c r="O8657" s="154"/>
      <c r="P8657" s="154"/>
    </row>
    <row r="8658" spans="3:16" hidden="1" outlineLevel="2">
      <c r="C8658" s="179">
        <v>8634</v>
      </c>
      <c r="D8658" s="195">
        <f t="shared" ca="1" si="674"/>
        <v>-1.5624670248656152</v>
      </c>
      <c r="E8658" s="195">
        <f t="shared" ca="1" si="670"/>
        <v>174.6128805207313</v>
      </c>
      <c r="F8658" s="195">
        <f t="shared" ca="1" si="671"/>
        <v>194.03264214285619</v>
      </c>
      <c r="G8658" s="195">
        <f t="shared" ca="1" si="672"/>
        <v>0</v>
      </c>
      <c r="H8658" s="195">
        <f t="shared" ca="1" si="673"/>
        <v>0</v>
      </c>
      <c r="O8658" s="154"/>
      <c r="P8658" s="154"/>
    </row>
    <row r="8659" spans="3:16" hidden="1" outlineLevel="2">
      <c r="C8659" s="179">
        <v>8635</v>
      </c>
      <c r="D8659" s="195">
        <f t="shared" ca="1" si="674"/>
        <v>0.98165216858039595</v>
      </c>
      <c r="E8659" s="195">
        <f t="shared" ca="1" si="670"/>
        <v>305.37920919526317</v>
      </c>
      <c r="F8659" s="195">
        <f t="shared" ca="1" si="671"/>
        <v>291.1630591841265</v>
      </c>
      <c r="G8659" s="195">
        <f t="shared" ca="1" si="672"/>
        <v>55.379209195263172</v>
      </c>
      <c r="H8659" s="195">
        <f t="shared" ca="1" si="673"/>
        <v>41.163059184126496</v>
      </c>
      <c r="O8659" s="154"/>
      <c r="P8659" s="154"/>
    </row>
    <row r="8660" spans="3:16" hidden="1" outlineLevel="2">
      <c r="C8660" s="179">
        <v>8636</v>
      </c>
      <c r="D8660" s="195">
        <f t="shared" ca="1" si="674"/>
        <v>-1.1144622292880515</v>
      </c>
      <c r="E8660" s="195">
        <f t="shared" ca="1" si="670"/>
        <v>192.67505064432171</v>
      </c>
      <c r="F8660" s="195">
        <f t="shared" ca="1" si="671"/>
        <v>208.40754242255849</v>
      </c>
      <c r="G8660" s="195">
        <f t="shared" ca="1" si="672"/>
        <v>0</v>
      </c>
      <c r="H8660" s="195">
        <f t="shared" ca="1" si="673"/>
        <v>0</v>
      </c>
      <c r="O8660" s="154"/>
      <c r="P8660" s="154"/>
    </row>
    <row r="8661" spans="3:16" hidden="1" outlineLevel="2">
      <c r="C8661" s="179">
        <v>8637</v>
      </c>
      <c r="D8661" s="195">
        <f t="shared" ca="1" si="674"/>
        <v>-0.73388758725779413</v>
      </c>
      <c r="E8661" s="195">
        <f t="shared" ca="1" si="670"/>
        <v>209.4789619668214</v>
      </c>
      <c r="F8661" s="195">
        <f t="shared" ca="1" si="671"/>
        <v>221.45239234582306</v>
      </c>
      <c r="G8661" s="195">
        <f t="shared" ca="1" si="672"/>
        <v>0</v>
      </c>
      <c r="H8661" s="195">
        <f t="shared" ca="1" si="673"/>
        <v>0</v>
      </c>
      <c r="O8661" s="154"/>
      <c r="P8661" s="154"/>
    </row>
    <row r="8662" spans="3:16" hidden="1" outlineLevel="2">
      <c r="C8662" s="179">
        <v>8638</v>
      </c>
      <c r="D8662" s="195">
        <f t="shared" ca="1" si="674"/>
        <v>0.35916806133287238</v>
      </c>
      <c r="E8662" s="195">
        <f t="shared" ca="1" si="670"/>
        <v>266.34295658514094</v>
      </c>
      <c r="F8662" s="195">
        <f t="shared" ca="1" si="671"/>
        <v>263.63883038923672</v>
      </c>
      <c r="G8662" s="195">
        <f t="shared" ca="1" si="672"/>
        <v>16.342956585140939</v>
      </c>
      <c r="H8662" s="195">
        <f t="shared" ca="1" si="673"/>
        <v>13.638830389236716</v>
      </c>
      <c r="O8662" s="154"/>
      <c r="P8662" s="154"/>
    </row>
    <row r="8663" spans="3:16" hidden="1" outlineLevel="2">
      <c r="C8663" s="179">
        <v>8639</v>
      </c>
      <c r="D8663" s="195">
        <f t="shared" ca="1" si="674"/>
        <v>-1.4266639837712192</v>
      </c>
      <c r="E8663" s="195">
        <f t="shared" ca="1" si="670"/>
        <v>179.90149857957817</v>
      </c>
      <c r="F8663" s="195">
        <f t="shared" ca="1" si="671"/>
        <v>198.28209261135004</v>
      </c>
      <c r="G8663" s="195">
        <f t="shared" ca="1" si="672"/>
        <v>0</v>
      </c>
      <c r="H8663" s="195">
        <f t="shared" ca="1" si="673"/>
        <v>0</v>
      </c>
      <c r="O8663" s="154"/>
      <c r="P8663" s="154"/>
    </row>
    <row r="8664" spans="3:16" hidden="1" outlineLevel="2">
      <c r="C8664" s="179">
        <v>8640</v>
      </c>
      <c r="D8664" s="195">
        <f t="shared" ca="1" si="674"/>
        <v>-0.52764058471833053</v>
      </c>
      <c r="E8664" s="195">
        <f t="shared" ca="1" si="670"/>
        <v>219.19001813525713</v>
      </c>
      <c r="F8664" s="195">
        <f t="shared" ca="1" si="671"/>
        <v>228.85982724265472</v>
      </c>
      <c r="G8664" s="195">
        <f t="shared" ca="1" si="672"/>
        <v>0</v>
      </c>
      <c r="H8664" s="195">
        <f t="shared" ca="1" si="673"/>
        <v>0</v>
      </c>
      <c r="O8664" s="154"/>
      <c r="P8664" s="154"/>
    </row>
    <row r="8665" spans="3:16" hidden="1" outlineLevel="2">
      <c r="C8665" s="179">
        <v>8641</v>
      </c>
      <c r="D8665" s="195">
        <f t="shared" ca="1" si="674"/>
        <v>-0.91624531767634387</v>
      </c>
      <c r="E8665" s="195">
        <f t="shared" ref="E8665:E8728" ca="1" si="675">$H$9 * EXP(($H$17 - $H$18 - ($H$11^2)/2)*$H$14 + $H$11*SQRT($H$14)*D8665)</f>
        <v>201.25171938147702</v>
      </c>
      <c r="F8665" s="195">
        <f t="shared" ref="F8665:F8728" ca="1" si="676">$H$9 * EXP(($H$17 - $H$18 - ($H$12^2)/2)*$H$14 + $H$12*SQRT($H$14)*D8665)</f>
        <v>215.10290796890797</v>
      </c>
      <c r="G8665" s="195">
        <f t="shared" ref="G8665:G8728" ca="1" si="677">MAX(E8665-$H$16, 0)</f>
        <v>0</v>
      </c>
      <c r="H8665" s="195">
        <f t="shared" ref="H8665:H8728" ca="1" si="678">MAX(F8665-$H$16, 0)</f>
        <v>0</v>
      </c>
      <c r="O8665" s="154"/>
      <c r="P8665" s="154"/>
    </row>
    <row r="8666" spans="3:16" hidden="1" outlineLevel="2">
      <c r="C8666" s="179">
        <v>8642</v>
      </c>
      <c r="D8666" s="195">
        <f t="shared" ref="D8666:D8729" ca="1" si="679">_xlfn.NORM.S.INV(RAND())</f>
        <v>-0.79768631479155172</v>
      </c>
      <c r="E8666" s="195">
        <f t="shared" ca="1" si="675"/>
        <v>206.56305827826773</v>
      </c>
      <c r="F8666" s="195">
        <f t="shared" ca="1" si="676"/>
        <v>219.20995738505928</v>
      </c>
      <c r="G8666" s="195">
        <f t="shared" ca="1" si="677"/>
        <v>0</v>
      </c>
      <c r="H8666" s="195">
        <f t="shared" ca="1" si="678"/>
        <v>0</v>
      </c>
      <c r="O8666" s="154"/>
      <c r="P8666" s="154"/>
    </row>
    <row r="8667" spans="3:16" hidden="1" outlineLevel="2">
      <c r="C8667" s="179">
        <v>8643</v>
      </c>
      <c r="D8667" s="195">
        <f t="shared" ca="1" si="679"/>
        <v>0.6326068181614708</v>
      </c>
      <c r="E8667" s="195">
        <f t="shared" ca="1" si="675"/>
        <v>282.83496743346984</v>
      </c>
      <c r="F8667" s="195">
        <f t="shared" ca="1" si="676"/>
        <v>275.39353440542186</v>
      </c>
      <c r="G8667" s="195">
        <f t="shared" ca="1" si="677"/>
        <v>32.834967433469842</v>
      </c>
      <c r="H8667" s="195">
        <f t="shared" ca="1" si="678"/>
        <v>25.39353440542186</v>
      </c>
      <c r="O8667" s="154"/>
      <c r="P8667" s="154"/>
    </row>
    <row r="8668" spans="3:16" hidden="1" outlineLevel="2">
      <c r="C8668" s="179">
        <v>8644</v>
      </c>
      <c r="D8668" s="195">
        <f t="shared" ca="1" si="679"/>
        <v>0.26661874255833373</v>
      </c>
      <c r="E8668" s="195">
        <f t="shared" ca="1" si="675"/>
        <v>260.98168996880617</v>
      </c>
      <c r="F8668" s="195">
        <f t="shared" ca="1" si="676"/>
        <v>259.7750166083751</v>
      </c>
      <c r="G8668" s="195">
        <f t="shared" ca="1" si="677"/>
        <v>10.981689968806165</v>
      </c>
      <c r="H8668" s="195">
        <f t="shared" ca="1" si="678"/>
        <v>9.7750166083750969</v>
      </c>
      <c r="O8668" s="154"/>
      <c r="P8668" s="154"/>
    </row>
    <row r="8669" spans="3:16" hidden="1" outlineLevel="2">
      <c r="C8669" s="179">
        <v>8645</v>
      </c>
      <c r="D8669" s="195">
        <f t="shared" ca="1" si="679"/>
        <v>1.7476040918451368</v>
      </c>
      <c r="E8669" s="195">
        <f t="shared" ca="1" si="675"/>
        <v>361.34962052126946</v>
      </c>
      <c r="F8669" s="195">
        <f t="shared" ca="1" si="676"/>
        <v>329.00530278239199</v>
      </c>
      <c r="G8669" s="195">
        <f t="shared" ca="1" si="677"/>
        <v>111.34962052126946</v>
      </c>
      <c r="H8669" s="195">
        <f t="shared" ca="1" si="678"/>
        <v>79.005302782391993</v>
      </c>
      <c r="O8669" s="154"/>
      <c r="P8669" s="154"/>
    </row>
    <row r="8670" spans="3:16" hidden="1" outlineLevel="2">
      <c r="C8670" s="179">
        <v>8646</v>
      </c>
      <c r="D8670" s="195">
        <f t="shared" ca="1" si="679"/>
        <v>0.65295782812869119</v>
      </c>
      <c r="E8670" s="195">
        <f t="shared" ca="1" si="675"/>
        <v>284.10247762117251</v>
      </c>
      <c r="F8670" s="195">
        <f t="shared" ca="1" si="676"/>
        <v>276.28906517752478</v>
      </c>
      <c r="G8670" s="195">
        <f t="shared" ca="1" si="677"/>
        <v>34.102477621172511</v>
      </c>
      <c r="H8670" s="195">
        <f t="shared" ca="1" si="678"/>
        <v>26.289065177524776</v>
      </c>
      <c r="O8670" s="154"/>
      <c r="P8670" s="154"/>
    </row>
    <row r="8671" spans="3:16" hidden="1" outlineLevel="2">
      <c r="C8671" s="179">
        <v>8647</v>
      </c>
      <c r="D8671" s="195">
        <f t="shared" ca="1" si="679"/>
        <v>0.76476278456729496</v>
      </c>
      <c r="E8671" s="195">
        <f t="shared" ca="1" si="675"/>
        <v>291.16796873054977</v>
      </c>
      <c r="F8671" s="195">
        <f t="shared" ca="1" si="676"/>
        <v>281.26115744317616</v>
      </c>
      <c r="G8671" s="195">
        <f t="shared" ca="1" si="677"/>
        <v>41.167968730549774</v>
      </c>
      <c r="H8671" s="195">
        <f t="shared" ca="1" si="678"/>
        <v>31.26115744317616</v>
      </c>
      <c r="O8671" s="154"/>
      <c r="P8671" s="154"/>
    </row>
    <row r="8672" spans="3:16" hidden="1" outlineLevel="2">
      <c r="C8672" s="179">
        <v>8648</v>
      </c>
      <c r="D8672" s="195">
        <f t="shared" ca="1" si="679"/>
        <v>1.2345685243897113</v>
      </c>
      <c r="E8672" s="195">
        <f t="shared" ca="1" si="675"/>
        <v>322.8293981204402</v>
      </c>
      <c r="F8672" s="195">
        <f t="shared" ca="1" si="676"/>
        <v>303.15086087918701</v>
      </c>
      <c r="G8672" s="195">
        <f t="shared" ca="1" si="677"/>
        <v>72.829398120440203</v>
      </c>
      <c r="H8672" s="195">
        <f t="shared" ca="1" si="678"/>
        <v>53.150860879187007</v>
      </c>
      <c r="O8672" s="154"/>
      <c r="P8672" s="154"/>
    </row>
    <row r="8673" spans="3:16" hidden="1" outlineLevel="2">
      <c r="C8673" s="179">
        <v>8649</v>
      </c>
      <c r="D8673" s="195">
        <f t="shared" ca="1" si="679"/>
        <v>-2.824461857850177</v>
      </c>
      <c r="E8673" s="195">
        <f t="shared" ca="1" si="675"/>
        <v>132.32901355571363</v>
      </c>
      <c r="F8673" s="195">
        <f t="shared" ca="1" si="676"/>
        <v>158.65047093494348</v>
      </c>
      <c r="G8673" s="195">
        <f t="shared" ca="1" si="677"/>
        <v>0</v>
      </c>
      <c r="H8673" s="195">
        <f t="shared" ca="1" si="678"/>
        <v>0</v>
      </c>
      <c r="O8673" s="154"/>
      <c r="P8673" s="154"/>
    </row>
    <row r="8674" spans="3:16" hidden="1" outlineLevel="2">
      <c r="C8674" s="179">
        <v>8650</v>
      </c>
      <c r="D8674" s="195">
        <f t="shared" ca="1" si="679"/>
        <v>-2.3208172146511981</v>
      </c>
      <c r="E8674" s="195">
        <f t="shared" ca="1" si="675"/>
        <v>147.81329808896834</v>
      </c>
      <c r="F8674" s="195">
        <f t="shared" ca="1" si="676"/>
        <v>171.92333860921312</v>
      </c>
      <c r="G8674" s="195">
        <f t="shared" ca="1" si="677"/>
        <v>0</v>
      </c>
      <c r="H8674" s="195">
        <f t="shared" ca="1" si="678"/>
        <v>0</v>
      </c>
      <c r="O8674" s="154"/>
      <c r="P8674" s="154"/>
    </row>
    <row r="8675" spans="3:16" hidden="1" outlineLevel="2">
      <c r="C8675" s="179">
        <v>8651</v>
      </c>
      <c r="D8675" s="195">
        <f t="shared" ca="1" si="679"/>
        <v>-0.32353352122486312</v>
      </c>
      <c r="E8675" s="195">
        <f t="shared" ca="1" si="675"/>
        <v>229.2434502454856</v>
      </c>
      <c r="F8675" s="195">
        <f t="shared" ca="1" si="676"/>
        <v>236.43430836807454</v>
      </c>
      <c r="G8675" s="195">
        <f t="shared" ca="1" si="677"/>
        <v>0</v>
      </c>
      <c r="H8675" s="195">
        <f t="shared" ca="1" si="678"/>
        <v>0</v>
      </c>
      <c r="O8675" s="154"/>
      <c r="P8675" s="154"/>
    </row>
    <row r="8676" spans="3:16" hidden="1" outlineLevel="2">
      <c r="C8676" s="179">
        <v>8652</v>
      </c>
      <c r="D8676" s="195">
        <f t="shared" ca="1" si="679"/>
        <v>-1.0569143207020424</v>
      </c>
      <c r="E8676" s="195">
        <f t="shared" ca="1" si="675"/>
        <v>195.12673545902339</v>
      </c>
      <c r="F8676" s="195">
        <f t="shared" ca="1" si="676"/>
        <v>210.32963213817499</v>
      </c>
      <c r="G8676" s="195">
        <f t="shared" ca="1" si="677"/>
        <v>0</v>
      </c>
      <c r="H8676" s="195">
        <f t="shared" ca="1" si="678"/>
        <v>0</v>
      </c>
      <c r="O8676" s="154"/>
      <c r="P8676" s="154"/>
    </row>
    <row r="8677" spans="3:16" hidden="1" outlineLevel="2">
      <c r="C8677" s="179">
        <v>8653</v>
      </c>
      <c r="D8677" s="195">
        <f t="shared" ca="1" si="679"/>
        <v>-1.1387294054364976</v>
      </c>
      <c r="E8677" s="195">
        <f t="shared" ca="1" si="675"/>
        <v>191.65046443827114</v>
      </c>
      <c r="F8677" s="195">
        <f t="shared" ca="1" si="676"/>
        <v>207.60229759237478</v>
      </c>
      <c r="G8677" s="195">
        <f t="shared" ca="1" si="677"/>
        <v>0</v>
      </c>
      <c r="H8677" s="195">
        <f t="shared" ca="1" si="678"/>
        <v>0</v>
      </c>
      <c r="O8677" s="154"/>
      <c r="P8677" s="154"/>
    </row>
    <row r="8678" spans="3:16" hidden="1" outlineLevel="2">
      <c r="C8678" s="179">
        <v>8654</v>
      </c>
      <c r="D8678" s="195">
        <f t="shared" ca="1" si="679"/>
        <v>-2.2202264492310828</v>
      </c>
      <c r="E8678" s="195">
        <f t="shared" ca="1" si="675"/>
        <v>151.11654303652043</v>
      </c>
      <c r="F8678" s="195">
        <f t="shared" ca="1" si="676"/>
        <v>174.70444630719538</v>
      </c>
      <c r="G8678" s="195">
        <f t="shared" ca="1" si="677"/>
        <v>0</v>
      </c>
      <c r="H8678" s="195">
        <f t="shared" ca="1" si="678"/>
        <v>0</v>
      </c>
      <c r="O8678" s="154"/>
      <c r="P8678" s="154"/>
    </row>
    <row r="8679" spans="3:16" hidden="1" outlineLevel="2">
      <c r="C8679" s="179">
        <v>8655</v>
      </c>
      <c r="D8679" s="195">
        <f t="shared" ca="1" si="679"/>
        <v>0.68161079196214991</v>
      </c>
      <c r="E8679" s="195">
        <f t="shared" ca="1" si="675"/>
        <v>285.89668818937923</v>
      </c>
      <c r="F8679" s="195">
        <f t="shared" ca="1" si="676"/>
        <v>277.5548556731984</v>
      </c>
      <c r="G8679" s="195">
        <f t="shared" ca="1" si="677"/>
        <v>35.896688189379233</v>
      </c>
      <c r="H8679" s="195">
        <f t="shared" ca="1" si="678"/>
        <v>27.554855673198404</v>
      </c>
      <c r="O8679" s="154"/>
      <c r="P8679" s="154"/>
    </row>
    <row r="8680" spans="3:16" hidden="1" outlineLevel="2">
      <c r="C8680" s="179">
        <v>8656</v>
      </c>
      <c r="D8680" s="195">
        <f t="shared" ca="1" si="679"/>
        <v>-0.31505447829217642</v>
      </c>
      <c r="E8680" s="195">
        <f t="shared" ca="1" si="675"/>
        <v>229.67092398732871</v>
      </c>
      <c r="F8680" s="195">
        <f t="shared" ca="1" si="676"/>
        <v>236.7543354438493</v>
      </c>
      <c r="G8680" s="195">
        <f t="shared" ca="1" si="677"/>
        <v>0</v>
      </c>
      <c r="H8680" s="195">
        <f t="shared" ca="1" si="678"/>
        <v>0</v>
      </c>
      <c r="O8680" s="154"/>
      <c r="P8680" s="154"/>
    </row>
    <row r="8681" spans="3:16" hidden="1" outlineLevel="2">
      <c r="C8681" s="179">
        <v>8657</v>
      </c>
      <c r="D8681" s="195">
        <f t="shared" ca="1" si="679"/>
        <v>0.16199425619330715</v>
      </c>
      <c r="E8681" s="195">
        <f t="shared" ca="1" si="675"/>
        <v>255.0507666898734</v>
      </c>
      <c r="F8681" s="195">
        <f t="shared" ca="1" si="676"/>
        <v>255.47522799127634</v>
      </c>
      <c r="G8681" s="195">
        <f t="shared" ca="1" si="677"/>
        <v>5.0507666898733987</v>
      </c>
      <c r="H8681" s="195">
        <f t="shared" ca="1" si="678"/>
        <v>5.4752279912763413</v>
      </c>
      <c r="O8681" s="154"/>
      <c r="P8681" s="154"/>
    </row>
    <row r="8682" spans="3:16" hidden="1" outlineLevel="2">
      <c r="C8682" s="179">
        <v>8658</v>
      </c>
      <c r="D8682" s="195">
        <f t="shared" ca="1" si="679"/>
        <v>1.0346158795004592</v>
      </c>
      <c r="E8682" s="195">
        <f t="shared" ca="1" si="675"/>
        <v>308.95365177766593</v>
      </c>
      <c r="F8682" s="195">
        <f t="shared" ca="1" si="676"/>
        <v>293.63356751934163</v>
      </c>
      <c r="G8682" s="195">
        <f t="shared" ca="1" si="677"/>
        <v>58.953651777665925</v>
      </c>
      <c r="H8682" s="195">
        <f t="shared" ca="1" si="678"/>
        <v>43.633567519341625</v>
      </c>
      <c r="O8682" s="154"/>
      <c r="P8682" s="154"/>
    </row>
    <row r="8683" spans="3:16" hidden="1" outlineLevel="2">
      <c r="C8683" s="179">
        <v>8659</v>
      </c>
      <c r="D8683" s="195">
        <f t="shared" ca="1" si="679"/>
        <v>-0.58458583784332097</v>
      </c>
      <c r="E8683" s="195">
        <f t="shared" ca="1" si="675"/>
        <v>216.46464916773346</v>
      </c>
      <c r="F8683" s="195">
        <f t="shared" ca="1" si="676"/>
        <v>226.79020260401592</v>
      </c>
      <c r="G8683" s="195">
        <f t="shared" ca="1" si="677"/>
        <v>0</v>
      </c>
      <c r="H8683" s="195">
        <f t="shared" ca="1" si="678"/>
        <v>0</v>
      </c>
      <c r="O8683" s="154"/>
      <c r="P8683" s="154"/>
    </row>
    <row r="8684" spans="3:16" hidden="1" outlineLevel="2">
      <c r="C8684" s="179">
        <v>8660</v>
      </c>
      <c r="D8684" s="195">
        <f t="shared" ca="1" si="679"/>
        <v>-0.48681671892288919</v>
      </c>
      <c r="E8684" s="195">
        <f t="shared" ca="1" si="675"/>
        <v>221.16491835552691</v>
      </c>
      <c r="F8684" s="195">
        <f t="shared" ca="1" si="676"/>
        <v>230.35514770512444</v>
      </c>
      <c r="G8684" s="195">
        <f t="shared" ca="1" si="677"/>
        <v>0</v>
      </c>
      <c r="H8684" s="195">
        <f t="shared" ca="1" si="678"/>
        <v>0</v>
      </c>
      <c r="O8684" s="154"/>
      <c r="P8684" s="154"/>
    </row>
    <row r="8685" spans="3:16" hidden="1" outlineLevel="2">
      <c r="C8685" s="179">
        <v>8661</v>
      </c>
      <c r="D8685" s="195">
        <f t="shared" ca="1" si="679"/>
        <v>-1.6195435058556868</v>
      </c>
      <c r="E8685" s="195">
        <f t="shared" ca="1" si="675"/>
        <v>172.43680369364861</v>
      </c>
      <c r="F8685" s="195">
        <f t="shared" ca="1" si="676"/>
        <v>192.27394142795544</v>
      </c>
      <c r="G8685" s="195">
        <f t="shared" ca="1" si="677"/>
        <v>0</v>
      </c>
      <c r="H8685" s="195">
        <f t="shared" ca="1" si="678"/>
        <v>0</v>
      </c>
      <c r="O8685" s="154"/>
      <c r="P8685" s="154"/>
    </row>
    <row r="8686" spans="3:16" hidden="1" outlineLevel="2">
      <c r="C8686" s="179">
        <v>8662</v>
      </c>
      <c r="D8686" s="195">
        <f t="shared" ca="1" si="679"/>
        <v>0.77803158859417554</v>
      </c>
      <c r="E8686" s="195">
        <f t="shared" ca="1" si="675"/>
        <v>292.0180680381618</v>
      </c>
      <c r="F8686" s="195">
        <f t="shared" ca="1" si="676"/>
        <v>281.85714460155981</v>
      </c>
      <c r="G8686" s="195">
        <f t="shared" ca="1" si="677"/>
        <v>42.0180680381618</v>
      </c>
      <c r="H8686" s="195">
        <f t="shared" ca="1" si="678"/>
        <v>31.85714460155981</v>
      </c>
      <c r="O8686" s="154"/>
      <c r="P8686" s="154"/>
    </row>
    <row r="8687" spans="3:16" hidden="1" outlineLevel="2">
      <c r="C8687" s="179">
        <v>8663</v>
      </c>
      <c r="D8687" s="195">
        <f t="shared" ca="1" si="679"/>
        <v>-0.79265804936191597</v>
      </c>
      <c r="E8687" s="195">
        <f t="shared" ca="1" si="675"/>
        <v>206.79139293956126</v>
      </c>
      <c r="F8687" s="195">
        <f t="shared" ca="1" si="676"/>
        <v>219.38586648466463</v>
      </c>
      <c r="G8687" s="195">
        <f t="shared" ca="1" si="677"/>
        <v>0</v>
      </c>
      <c r="H8687" s="195">
        <f t="shared" ca="1" si="678"/>
        <v>0</v>
      </c>
      <c r="O8687" s="154"/>
      <c r="P8687" s="154"/>
    </row>
    <row r="8688" spans="3:16" hidden="1" outlineLevel="2">
      <c r="C8688" s="179">
        <v>8664</v>
      </c>
      <c r="D8688" s="195">
        <f t="shared" ca="1" si="679"/>
        <v>-0.33493200660855671</v>
      </c>
      <c r="E8688" s="195">
        <f t="shared" ca="1" si="675"/>
        <v>228.67004529786055</v>
      </c>
      <c r="F8688" s="195">
        <f t="shared" ca="1" si="676"/>
        <v>236.00477343910973</v>
      </c>
      <c r="G8688" s="195">
        <f t="shared" ca="1" si="677"/>
        <v>0</v>
      </c>
      <c r="H8688" s="195">
        <f t="shared" ca="1" si="678"/>
        <v>0</v>
      </c>
      <c r="O8688" s="154"/>
      <c r="P8688" s="154"/>
    </row>
    <row r="8689" spans="3:16" hidden="1" outlineLevel="2">
      <c r="C8689" s="179">
        <v>8665</v>
      </c>
      <c r="D8689" s="195">
        <f t="shared" ca="1" si="679"/>
        <v>1.4201809503468401</v>
      </c>
      <c r="E8689" s="195">
        <f t="shared" ca="1" si="675"/>
        <v>336.26716115510487</v>
      </c>
      <c r="F8689" s="195">
        <f t="shared" ca="1" si="676"/>
        <v>312.26146443808915</v>
      </c>
      <c r="G8689" s="195">
        <f t="shared" ca="1" si="677"/>
        <v>86.267161155104873</v>
      </c>
      <c r="H8689" s="195">
        <f t="shared" ca="1" si="678"/>
        <v>62.261464438089149</v>
      </c>
      <c r="O8689" s="154"/>
      <c r="P8689" s="154"/>
    </row>
    <row r="8690" spans="3:16" hidden="1" outlineLevel="2">
      <c r="C8690" s="179">
        <v>8666</v>
      </c>
      <c r="D8690" s="195">
        <f t="shared" ca="1" si="679"/>
        <v>2.5591983333542428E-2</v>
      </c>
      <c r="E8690" s="195">
        <f t="shared" ca="1" si="675"/>
        <v>247.52037233133356</v>
      </c>
      <c r="F8690" s="195">
        <f t="shared" ca="1" si="676"/>
        <v>249.97615477615219</v>
      </c>
      <c r="G8690" s="195">
        <f t="shared" ca="1" si="677"/>
        <v>0</v>
      </c>
      <c r="H8690" s="195">
        <f t="shared" ca="1" si="678"/>
        <v>0</v>
      </c>
      <c r="O8690" s="154"/>
      <c r="P8690" s="154"/>
    </row>
    <row r="8691" spans="3:16" hidden="1" outlineLevel="2">
      <c r="C8691" s="179">
        <v>8667</v>
      </c>
      <c r="D8691" s="195">
        <f t="shared" ca="1" si="679"/>
        <v>-0.69797791711531709</v>
      </c>
      <c r="E8691" s="195">
        <f t="shared" ca="1" si="675"/>
        <v>211.13827107892644</v>
      </c>
      <c r="F8691" s="195">
        <f t="shared" ca="1" si="676"/>
        <v>222.724640908813</v>
      </c>
      <c r="G8691" s="195">
        <f t="shared" ca="1" si="677"/>
        <v>0</v>
      </c>
      <c r="H8691" s="195">
        <f t="shared" ca="1" si="678"/>
        <v>0</v>
      </c>
      <c r="O8691" s="154"/>
      <c r="P8691" s="154"/>
    </row>
    <row r="8692" spans="3:16" hidden="1" outlineLevel="2">
      <c r="C8692" s="179">
        <v>8668</v>
      </c>
      <c r="D8692" s="195">
        <f t="shared" ca="1" si="679"/>
        <v>1.8641512652064653</v>
      </c>
      <c r="E8692" s="195">
        <f t="shared" ca="1" si="675"/>
        <v>370.72227969179198</v>
      </c>
      <c r="F8692" s="195">
        <f t="shared" ca="1" si="676"/>
        <v>335.17954754217504</v>
      </c>
      <c r="G8692" s="195">
        <f t="shared" ca="1" si="677"/>
        <v>120.72227969179198</v>
      </c>
      <c r="H8692" s="195">
        <f t="shared" ca="1" si="678"/>
        <v>85.179547542175044</v>
      </c>
      <c r="O8692" s="154"/>
      <c r="P8692" s="154"/>
    </row>
    <row r="8693" spans="3:16" hidden="1" outlineLevel="2">
      <c r="C8693" s="179">
        <v>8669</v>
      </c>
      <c r="D8693" s="195">
        <f t="shared" ca="1" si="679"/>
        <v>0.2413556508930009</v>
      </c>
      <c r="E8693" s="195">
        <f t="shared" ca="1" si="675"/>
        <v>259.53707255866556</v>
      </c>
      <c r="F8693" s="195">
        <f t="shared" ca="1" si="676"/>
        <v>258.73018892083303</v>
      </c>
      <c r="G8693" s="195">
        <f t="shared" ca="1" si="677"/>
        <v>9.5370725586655567</v>
      </c>
      <c r="H8693" s="195">
        <f t="shared" ca="1" si="678"/>
        <v>8.7301889208330294</v>
      </c>
      <c r="O8693" s="154"/>
      <c r="P8693" s="154"/>
    </row>
    <row r="8694" spans="3:16" hidden="1" outlineLevel="2">
      <c r="C8694" s="179">
        <v>8670</v>
      </c>
      <c r="D8694" s="195">
        <f t="shared" ca="1" si="679"/>
        <v>-0.47345746053398963</v>
      </c>
      <c r="E8694" s="195">
        <f t="shared" ca="1" si="675"/>
        <v>221.81504384371624</v>
      </c>
      <c r="F8694" s="195">
        <f t="shared" ca="1" si="676"/>
        <v>230.84659705954897</v>
      </c>
      <c r="G8694" s="195">
        <f t="shared" ca="1" si="677"/>
        <v>0</v>
      </c>
      <c r="H8694" s="195">
        <f t="shared" ca="1" si="678"/>
        <v>0</v>
      </c>
      <c r="O8694" s="154"/>
      <c r="P8694" s="154"/>
    </row>
    <row r="8695" spans="3:16" hidden="1" outlineLevel="2">
      <c r="C8695" s="179">
        <v>8671</v>
      </c>
      <c r="D8695" s="195">
        <f t="shared" ca="1" si="679"/>
        <v>1.8011715172320752</v>
      </c>
      <c r="E8695" s="195">
        <f t="shared" ca="1" si="675"/>
        <v>365.6276885738244</v>
      </c>
      <c r="F8695" s="195">
        <f t="shared" ca="1" si="676"/>
        <v>331.82885781812087</v>
      </c>
      <c r="G8695" s="195">
        <f t="shared" ca="1" si="677"/>
        <v>115.6276885738244</v>
      </c>
      <c r="H8695" s="195">
        <f t="shared" ca="1" si="678"/>
        <v>81.828857818120866</v>
      </c>
      <c r="O8695" s="154"/>
      <c r="P8695" s="154"/>
    </row>
    <row r="8696" spans="3:16" hidden="1" outlineLevel="2">
      <c r="C8696" s="179">
        <v>8672</v>
      </c>
      <c r="D8696" s="195">
        <f t="shared" ca="1" si="679"/>
        <v>1.0280087595931957</v>
      </c>
      <c r="E8696" s="195">
        <f t="shared" ca="1" si="675"/>
        <v>308.50547288599518</v>
      </c>
      <c r="F8696" s="195">
        <f t="shared" ca="1" si="676"/>
        <v>293.32423564667096</v>
      </c>
      <c r="G8696" s="195">
        <f t="shared" ca="1" si="677"/>
        <v>58.505472885995175</v>
      </c>
      <c r="H8696" s="195">
        <f t="shared" ca="1" si="678"/>
        <v>43.324235646670957</v>
      </c>
      <c r="O8696" s="154"/>
      <c r="P8696" s="154"/>
    </row>
    <row r="8697" spans="3:16" hidden="1" outlineLevel="2">
      <c r="C8697" s="179">
        <v>8673</v>
      </c>
      <c r="D8697" s="195">
        <f t="shared" ca="1" si="679"/>
        <v>-1.6578575266352482</v>
      </c>
      <c r="E8697" s="195">
        <f t="shared" ca="1" si="675"/>
        <v>170.99129050439387</v>
      </c>
      <c r="F8697" s="195">
        <f t="shared" ca="1" si="676"/>
        <v>191.10232018228203</v>
      </c>
      <c r="G8697" s="195">
        <f t="shared" ca="1" si="677"/>
        <v>0</v>
      </c>
      <c r="H8697" s="195">
        <f t="shared" ca="1" si="678"/>
        <v>0</v>
      </c>
      <c r="O8697" s="154"/>
      <c r="P8697" s="154"/>
    </row>
    <row r="8698" spans="3:16" hidden="1" outlineLevel="2">
      <c r="C8698" s="179">
        <v>8674</v>
      </c>
      <c r="D8698" s="195">
        <f t="shared" ca="1" si="679"/>
        <v>-0.61730272073024206</v>
      </c>
      <c r="E8698" s="195">
        <f t="shared" ca="1" si="675"/>
        <v>214.91419132862933</v>
      </c>
      <c r="F8698" s="195">
        <f t="shared" ca="1" si="676"/>
        <v>225.60961289158428</v>
      </c>
      <c r="G8698" s="195">
        <f t="shared" ca="1" si="677"/>
        <v>0</v>
      </c>
      <c r="H8698" s="195">
        <f t="shared" ca="1" si="678"/>
        <v>0</v>
      </c>
      <c r="O8698" s="154"/>
      <c r="P8698" s="154"/>
    </row>
    <row r="8699" spans="3:16" hidden="1" outlineLevel="2">
      <c r="C8699" s="179">
        <v>8675</v>
      </c>
      <c r="D8699" s="195">
        <f t="shared" ca="1" si="679"/>
        <v>0.28293979832185479</v>
      </c>
      <c r="E8699" s="195">
        <f t="shared" ca="1" si="675"/>
        <v>261.91924825696481</v>
      </c>
      <c r="F8699" s="195">
        <f t="shared" ca="1" si="676"/>
        <v>260.45226310500823</v>
      </c>
      <c r="G8699" s="195">
        <f t="shared" ca="1" si="677"/>
        <v>11.919248256964806</v>
      </c>
      <c r="H8699" s="195">
        <f t="shared" ca="1" si="678"/>
        <v>10.452263105008228</v>
      </c>
      <c r="O8699" s="154"/>
      <c r="P8699" s="154"/>
    </row>
    <row r="8700" spans="3:16" hidden="1" outlineLevel="2">
      <c r="C8700" s="179">
        <v>8676</v>
      </c>
      <c r="D8700" s="195">
        <f t="shared" ca="1" si="679"/>
        <v>-2.002822253425681</v>
      </c>
      <c r="E8700" s="195">
        <f t="shared" ca="1" si="675"/>
        <v>158.51012318222499</v>
      </c>
      <c r="F8700" s="195">
        <f t="shared" ca="1" si="676"/>
        <v>180.86983375108593</v>
      </c>
      <c r="G8700" s="195">
        <f t="shared" ca="1" si="677"/>
        <v>0</v>
      </c>
      <c r="H8700" s="195">
        <f t="shared" ca="1" si="678"/>
        <v>0</v>
      </c>
      <c r="O8700" s="154"/>
      <c r="P8700" s="154"/>
    </row>
    <row r="8701" spans="3:16" hidden="1" outlineLevel="2">
      <c r="C8701" s="179">
        <v>8677</v>
      </c>
      <c r="D8701" s="195">
        <f t="shared" ca="1" si="679"/>
        <v>0.57032413054688957</v>
      </c>
      <c r="E8701" s="195">
        <f t="shared" ca="1" si="675"/>
        <v>278.99087912812962</v>
      </c>
      <c r="F8701" s="195">
        <f t="shared" ca="1" si="676"/>
        <v>272.67082697622544</v>
      </c>
      <c r="G8701" s="195">
        <f t="shared" ca="1" si="677"/>
        <v>28.99087912812962</v>
      </c>
      <c r="H8701" s="195">
        <f t="shared" ca="1" si="678"/>
        <v>22.670826976225442</v>
      </c>
      <c r="O8701" s="154"/>
      <c r="P8701" s="154"/>
    </row>
    <row r="8702" spans="3:16" hidden="1" outlineLevel="2">
      <c r="C8702" s="179">
        <v>8678</v>
      </c>
      <c r="D8702" s="195">
        <f t="shared" ca="1" si="679"/>
        <v>2.7129658109985422</v>
      </c>
      <c r="E8702" s="195">
        <f t="shared" ca="1" si="675"/>
        <v>446.72852459731666</v>
      </c>
      <c r="F8702" s="195">
        <f t="shared" ca="1" si="676"/>
        <v>383.7823664528093</v>
      </c>
      <c r="G8702" s="195">
        <f t="shared" ca="1" si="677"/>
        <v>196.72852459731666</v>
      </c>
      <c r="H8702" s="195">
        <f t="shared" ca="1" si="678"/>
        <v>133.7823664528093</v>
      </c>
      <c r="O8702" s="154"/>
      <c r="P8702" s="154"/>
    </row>
    <row r="8703" spans="3:16" hidden="1" outlineLevel="2">
      <c r="C8703" s="179">
        <v>8679</v>
      </c>
      <c r="D8703" s="195">
        <f t="shared" ca="1" si="679"/>
        <v>-7.9417498344636669E-2</v>
      </c>
      <c r="E8703" s="195">
        <f t="shared" ca="1" si="675"/>
        <v>241.87490245013669</v>
      </c>
      <c r="F8703" s="195">
        <f t="shared" ca="1" si="676"/>
        <v>245.8234583495491</v>
      </c>
      <c r="G8703" s="195">
        <f t="shared" ca="1" si="677"/>
        <v>0</v>
      </c>
      <c r="H8703" s="195">
        <f t="shared" ca="1" si="678"/>
        <v>0</v>
      </c>
      <c r="O8703" s="154"/>
      <c r="P8703" s="154"/>
    </row>
    <row r="8704" spans="3:16" hidden="1" outlineLevel="2">
      <c r="C8704" s="179">
        <v>8680</v>
      </c>
      <c r="D8704" s="195">
        <f t="shared" ca="1" si="679"/>
        <v>1.2758812688263013</v>
      </c>
      <c r="E8704" s="195">
        <f t="shared" ca="1" si="675"/>
        <v>325.77307909324986</v>
      </c>
      <c r="F8704" s="195">
        <f t="shared" ca="1" si="676"/>
        <v>305.15538085730645</v>
      </c>
      <c r="G8704" s="195">
        <f t="shared" ca="1" si="677"/>
        <v>75.773079093249862</v>
      </c>
      <c r="H8704" s="195">
        <f t="shared" ca="1" si="678"/>
        <v>55.155380857306454</v>
      </c>
      <c r="O8704" s="154"/>
      <c r="P8704" s="154"/>
    </row>
    <row r="8705" spans="3:16" hidden="1" outlineLevel="2">
      <c r="C8705" s="179">
        <v>8681</v>
      </c>
      <c r="D8705" s="195">
        <f t="shared" ca="1" si="679"/>
        <v>-0.53639764614843821</v>
      </c>
      <c r="E8705" s="195">
        <f t="shared" ca="1" si="675"/>
        <v>218.76868802260168</v>
      </c>
      <c r="F8705" s="195">
        <f t="shared" ca="1" si="676"/>
        <v>228.54033502652624</v>
      </c>
      <c r="G8705" s="195">
        <f t="shared" ca="1" si="677"/>
        <v>0</v>
      </c>
      <c r="H8705" s="195">
        <f t="shared" ca="1" si="678"/>
        <v>0</v>
      </c>
      <c r="O8705" s="154"/>
      <c r="P8705" s="154"/>
    </row>
    <row r="8706" spans="3:16" hidden="1" outlineLevel="2">
      <c r="C8706" s="179">
        <v>8682</v>
      </c>
      <c r="D8706" s="195">
        <f t="shared" ca="1" si="679"/>
        <v>1.2311303667074609</v>
      </c>
      <c r="E8706" s="195">
        <f t="shared" ca="1" si="675"/>
        <v>322.58561933477716</v>
      </c>
      <c r="F8706" s="195">
        <f t="shared" ca="1" si="676"/>
        <v>302.98463404325736</v>
      </c>
      <c r="G8706" s="195">
        <f t="shared" ca="1" si="677"/>
        <v>72.585619334777164</v>
      </c>
      <c r="H8706" s="195">
        <f t="shared" ca="1" si="678"/>
        <v>52.984634043257358</v>
      </c>
      <c r="O8706" s="154"/>
      <c r="P8706" s="154"/>
    </row>
    <row r="8707" spans="3:16" hidden="1" outlineLevel="2">
      <c r="C8707" s="179">
        <v>8683</v>
      </c>
      <c r="D8707" s="195">
        <f t="shared" ca="1" si="679"/>
        <v>-2.0449132655189461</v>
      </c>
      <c r="E8707" s="195">
        <f t="shared" ca="1" si="675"/>
        <v>157.05097029523355</v>
      </c>
      <c r="F8707" s="195">
        <f t="shared" ca="1" si="676"/>
        <v>179.65941989045766</v>
      </c>
      <c r="G8707" s="195">
        <f t="shared" ca="1" si="677"/>
        <v>0</v>
      </c>
      <c r="H8707" s="195">
        <f t="shared" ca="1" si="678"/>
        <v>0</v>
      </c>
      <c r="O8707" s="154"/>
      <c r="P8707" s="154"/>
    </row>
    <row r="8708" spans="3:16" hidden="1" outlineLevel="2">
      <c r="C8708" s="179">
        <v>8684</v>
      </c>
      <c r="D8708" s="195">
        <f t="shared" ca="1" si="679"/>
        <v>0.55591777687560895</v>
      </c>
      <c r="E8708" s="195">
        <f t="shared" ca="1" si="675"/>
        <v>278.10918491324435</v>
      </c>
      <c r="F8708" s="195">
        <f t="shared" ca="1" si="676"/>
        <v>272.04489169608297</v>
      </c>
      <c r="G8708" s="195">
        <f t="shared" ca="1" si="677"/>
        <v>28.109184913244349</v>
      </c>
      <c r="H8708" s="195">
        <f t="shared" ca="1" si="678"/>
        <v>22.044891696082971</v>
      </c>
      <c r="O8708" s="154"/>
      <c r="P8708" s="154"/>
    </row>
    <row r="8709" spans="3:16" hidden="1" outlineLevel="2">
      <c r="C8709" s="179">
        <v>8685</v>
      </c>
      <c r="D8709" s="195">
        <f t="shared" ca="1" si="679"/>
        <v>7.7599297020366942E-2</v>
      </c>
      <c r="E8709" s="195">
        <f t="shared" ca="1" si="675"/>
        <v>250.36496512923037</v>
      </c>
      <c r="F8709" s="195">
        <f t="shared" ca="1" si="676"/>
        <v>252.05873371330333</v>
      </c>
      <c r="G8709" s="195">
        <f t="shared" ca="1" si="677"/>
        <v>0.36496512923037017</v>
      </c>
      <c r="H8709" s="195">
        <f t="shared" ca="1" si="678"/>
        <v>2.0587337133033259</v>
      </c>
      <c r="O8709" s="154"/>
      <c r="P8709" s="154"/>
    </row>
    <row r="8710" spans="3:16" hidden="1" outlineLevel="2">
      <c r="C8710" s="179">
        <v>8686</v>
      </c>
      <c r="D8710" s="195">
        <f t="shared" ca="1" si="679"/>
        <v>-0.21480044701448242</v>
      </c>
      <c r="E8710" s="195">
        <f t="shared" ca="1" si="675"/>
        <v>234.78610370483534</v>
      </c>
      <c r="F8710" s="195">
        <f t="shared" ca="1" si="676"/>
        <v>240.57125447821548</v>
      </c>
      <c r="G8710" s="195">
        <f t="shared" ca="1" si="677"/>
        <v>0</v>
      </c>
      <c r="H8710" s="195">
        <f t="shared" ca="1" si="678"/>
        <v>0</v>
      </c>
      <c r="O8710" s="154"/>
      <c r="P8710" s="154"/>
    </row>
    <row r="8711" spans="3:16" hidden="1" outlineLevel="2">
      <c r="C8711" s="179">
        <v>8687</v>
      </c>
      <c r="D8711" s="195">
        <f t="shared" ca="1" si="679"/>
        <v>0.70770895932171085</v>
      </c>
      <c r="E8711" s="195">
        <f t="shared" ca="1" si="675"/>
        <v>287.54077960136055</v>
      </c>
      <c r="F8711" s="195">
        <f t="shared" ca="1" si="676"/>
        <v>278.71282980595686</v>
      </c>
      <c r="G8711" s="195">
        <f t="shared" ca="1" si="677"/>
        <v>37.540779601360555</v>
      </c>
      <c r="H8711" s="195">
        <f t="shared" ca="1" si="678"/>
        <v>28.712829805956858</v>
      </c>
      <c r="O8711" s="154"/>
      <c r="P8711" s="154"/>
    </row>
    <row r="8712" spans="3:16" hidden="1" outlineLevel="2">
      <c r="C8712" s="179">
        <v>8688</v>
      </c>
      <c r="D8712" s="195">
        <f t="shared" ca="1" si="679"/>
        <v>0.49324520897635965</v>
      </c>
      <c r="E8712" s="195">
        <f t="shared" ca="1" si="675"/>
        <v>274.30582720992226</v>
      </c>
      <c r="F8712" s="195">
        <f t="shared" ca="1" si="676"/>
        <v>269.33853850608233</v>
      </c>
      <c r="G8712" s="195">
        <f t="shared" ca="1" si="677"/>
        <v>24.305827209922256</v>
      </c>
      <c r="H8712" s="195">
        <f t="shared" ca="1" si="678"/>
        <v>19.33853850608233</v>
      </c>
      <c r="O8712" s="154"/>
      <c r="P8712" s="154"/>
    </row>
    <row r="8713" spans="3:16" hidden="1" outlineLevel="2">
      <c r="C8713" s="179">
        <v>8689</v>
      </c>
      <c r="D8713" s="195">
        <f t="shared" ca="1" si="679"/>
        <v>-3.5204171771109009E-2</v>
      </c>
      <c r="E8713" s="195">
        <f t="shared" ca="1" si="675"/>
        <v>244.23601246070288</v>
      </c>
      <c r="F8713" s="195">
        <f t="shared" ca="1" si="676"/>
        <v>247.56343991146795</v>
      </c>
      <c r="G8713" s="195">
        <f t="shared" ca="1" si="677"/>
        <v>0</v>
      </c>
      <c r="H8713" s="195">
        <f t="shared" ca="1" si="678"/>
        <v>0</v>
      </c>
      <c r="O8713" s="154"/>
      <c r="P8713" s="154"/>
    </row>
    <row r="8714" spans="3:16" hidden="1" outlineLevel="2">
      <c r="C8714" s="179">
        <v>8690</v>
      </c>
      <c r="D8714" s="195">
        <f t="shared" ca="1" si="679"/>
        <v>1.7152597793528139</v>
      </c>
      <c r="E8714" s="195">
        <f t="shared" ca="1" si="675"/>
        <v>358.79077338911821</v>
      </c>
      <c r="F8714" s="195">
        <f t="shared" ca="1" si="676"/>
        <v>327.31207064330721</v>
      </c>
      <c r="G8714" s="195">
        <f t="shared" ca="1" si="677"/>
        <v>108.79077338911821</v>
      </c>
      <c r="H8714" s="195">
        <f t="shared" ca="1" si="678"/>
        <v>77.312070643307209</v>
      </c>
      <c r="O8714" s="154"/>
      <c r="P8714" s="154"/>
    </row>
    <row r="8715" spans="3:16" hidden="1" outlineLevel="2">
      <c r="C8715" s="179">
        <v>8691</v>
      </c>
      <c r="D8715" s="195">
        <f t="shared" ca="1" si="679"/>
        <v>0.18130248580143987</v>
      </c>
      <c r="E8715" s="195">
        <f t="shared" ca="1" si="675"/>
        <v>256.13507226503674</v>
      </c>
      <c r="F8715" s="195">
        <f t="shared" ca="1" si="676"/>
        <v>256.26335446301721</v>
      </c>
      <c r="G8715" s="195">
        <f t="shared" ca="1" si="677"/>
        <v>6.1350722650367402</v>
      </c>
      <c r="H8715" s="195">
        <f t="shared" ca="1" si="678"/>
        <v>6.2633544630172082</v>
      </c>
      <c r="O8715" s="154"/>
      <c r="P8715" s="154"/>
    </row>
    <row r="8716" spans="3:16" hidden="1" outlineLevel="2">
      <c r="C8716" s="179">
        <v>8692</v>
      </c>
      <c r="D8716" s="195">
        <f t="shared" ca="1" si="679"/>
        <v>0.79768647418860161</v>
      </c>
      <c r="E8716" s="195">
        <f t="shared" ca="1" si="675"/>
        <v>293.28187108299284</v>
      </c>
      <c r="F8716" s="195">
        <f t="shared" ca="1" si="676"/>
        <v>282.74229332576397</v>
      </c>
      <c r="G8716" s="195">
        <f t="shared" ca="1" si="677"/>
        <v>43.281871082992836</v>
      </c>
      <c r="H8716" s="195">
        <f t="shared" ca="1" si="678"/>
        <v>32.742293325763967</v>
      </c>
      <c r="O8716" s="154"/>
      <c r="P8716" s="154"/>
    </row>
    <row r="8717" spans="3:16" hidden="1" outlineLevel="2">
      <c r="C8717" s="179">
        <v>8693</v>
      </c>
      <c r="D8717" s="195">
        <f t="shared" ca="1" si="679"/>
        <v>-0.48005281861698162</v>
      </c>
      <c r="E8717" s="195">
        <f t="shared" ca="1" si="675"/>
        <v>221.49384363781803</v>
      </c>
      <c r="F8717" s="195">
        <f t="shared" ca="1" si="676"/>
        <v>230.60384157835489</v>
      </c>
      <c r="G8717" s="195">
        <f t="shared" ca="1" si="677"/>
        <v>0</v>
      </c>
      <c r="H8717" s="195">
        <f t="shared" ca="1" si="678"/>
        <v>0</v>
      </c>
      <c r="O8717" s="154"/>
      <c r="P8717" s="154"/>
    </row>
    <row r="8718" spans="3:16" hidden="1" outlineLevel="2">
      <c r="C8718" s="179">
        <v>8694</v>
      </c>
      <c r="D8718" s="195">
        <f t="shared" ca="1" si="679"/>
        <v>1.6446358050652963</v>
      </c>
      <c r="E8718" s="195">
        <f t="shared" ca="1" si="675"/>
        <v>353.26631980043578</v>
      </c>
      <c r="F8718" s="195">
        <f t="shared" ca="1" si="676"/>
        <v>323.64511525117831</v>
      </c>
      <c r="G8718" s="195">
        <f t="shared" ca="1" si="677"/>
        <v>103.26631980043578</v>
      </c>
      <c r="H8718" s="195">
        <f t="shared" ca="1" si="678"/>
        <v>73.645115251178311</v>
      </c>
      <c r="O8718" s="154"/>
      <c r="P8718" s="154"/>
    </row>
    <row r="8719" spans="3:16" hidden="1" outlineLevel="2">
      <c r="C8719" s="179">
        <v>8695</v>
      </c>
      <c r="D8719" s="195">
        <f t="shared" ca="1" si="679"/>
        <v>0.9832079226577296</v>
      </c>
      <c r="E8719" s="195">
        <f t="shared" ca="1" si="675"/>
        <v>305.48361285219625</v>
      </c>
      <c r="F8719" s="195">
        <f t="shared" ca="1" si="676"/>
        <v>291.23533063161068</v>
      </c>
      <c r="G8719" s="195">
        <f t="shared" ca="1" si="677"/>
        <v>55.483612852196245</v>
      </c>
      <c r="H8719" s="195">
        <f t="shared" ca="1" si="678"/>
        <v>41.23533063161068</v>
      </c>
      <c r="O8719" s="154"/>
      <c r="P8719" s="154"/>
    </row>
    <row r="8720" spans="3:16" hidden="1" outlineLevel="2">
      <c r="C8720" s="179">
        <v>8696</v>
      </c>
      <c r="D8720" s="195">
        <f t="shared" ca="1" si="679"/>
        <v>0.36265593309339311</v>
      </c>
      <c r="E8720" s="195">
        <f t="shared" ca="1" si="675"/>
        <v>266.54714411398618</v>
      </c>
      <c r="F8720" s="195">
        <f t="shared" ca="1" si="676"/>
        <v>263.78556290082321</v>
      </c>
      <c r="G8720" s="195">
        <f t="shared" ca="1" si="677"/>
        <v>16.547144113986178</v>
      </c>
      <c r="H8720" s="195">
        <f t="shared" ca="1" si="678"/>
        <v>13.785562900823209</v>
      </c>
      <c r="O8720" s="154"/>
      <c r="P8720" s="154"/>
    </row>
    <row r="8721" spans="3:16" hidden="1" outlineLevel="2">
      <c r="C8721" s="179">
        <v>8697</v>
      </c>
      <c r="D8721" s="195">
        <f t="shared" ca="1" si="679"/>
        <v>-9.5843344811310134E-3</v>
      </c>
      <c r="E8721" s="195">
        <f t="shared" ca="1" si="675"/>
        <v>245.61471333002444</v>
      </c>
      <c r="F8721" s="195">
        <f t="shared" ca="1" si="676"/>
        <v>248.57731934016016</v>
      </c>
      <c r="G8721" s="195">
        <f t="shared" ca="1" si="677"/>
        <v>0</v>
      </c>
      <c r="H8721" s="195">
        <f t="shared" ca="1" si="678"/>
        <v>0</v>
      </c>
      <c r="O8721" s="154"/>
      <c r="P8721" s="154"/>
    </row>
    <row r="8722" spans="3:16" hidden="1" outlineLevel="2">
      <c r="C8722" s="179">
        <v>8698</v>
      </c>
      <c r="D8722" s="195">
        <f t="shared" ca="1" si="679"/>
        <v>-0.3939945854658144</v>
      </c>
      <c r="E8722" s="195">
        <f t="shared" ca="1" si="675"/>
        <v>225.72177100804041</v>
      </c>
      <c r="F8722" s="195">
        <f t="shared" ca="1" si="676"/>
        <v>233.79155412172142</v>
      </c>
      <c r="G8722" s="195">
        <f t="shared" ca="1" si="677"/>
        <v>0</v>
      </c>
      <c r="H8722" s="195">
        <f t="shared" ca="1" si="678"/>
        <v>0</v>
      </c>
      <c r="O8722" s="154"/>
      <c r="P8722" s="154"/>
    </row>
    <row r="8723" spans="3:16" hidden="1" outlineLevel="2">
      <c r="C8723" s="179">
        <v>8699</v>
      </c>
      <c r="D8723" s="195">
        <f t="shared" ca="1" si="679"/>
        <v>-1.0555700451444892</v>
      </c>
      <c r="E8723" s="195">
        <f t="shared" ca="1" si="675"/>
        <v>195.18437629719847</v>
      </c>
      <c r="F8723" s="195">
        <f t="shared" ca="1" si="676"/>
        <v>210.37474194524538</v>
      </c>
      <c r="G8723" s="195">
        <f t="shared" ca="1" si="677"/>
        <v>0</v>
      </c>
      <c r="H8723" s="195">
        <f t="shared" ca="1" si="678"/>
        <v>0</v>
      </c>
      <c r="O8723" s="154"/>
      <c r="P8723" s="154"/>
    </row>
    <row r="8724" spans="3:16" hidden="1" outlineLevel="2">
      <c r="C8724" s="179">
        <v>8700</v>
      </c>
      <c r="D8724" s="195">
        <f t="shared" ca="1" si="679"/>
        <v>0.39858040764101449</v>
      </c>
      <c r="E8724" s="195">
        <f t="shared" ca="1" si="675"/>
        <v>268.6593713323893</v>
      </c>
      <c r="F8724" s="195">
        <f t="shared" ca="1" si="676"/>
        <v>265.30164296690907</v>
      </c>
      <c r="G8724" s="195">
        <f t="shared" ca="1" si="677"/>
        <v>18.659371332389298</v>
      </c>
      <c r="H8724" s="195">
        <f t="shared" ca="1" si="678"/>
        <v>15.301642966909071</v>
      </c>
      <c r="O8724" s="154"/>
      <c r="P8724" s="154"/>
    </row>
    <row r="8725" spans="3:16" hidden="1" outlineLevel="2">
      <c r="C8725" s="179">
        <v>8701</v>
      </c>
      <c r="D8725" s="195">
        <f t="shared" ca="1" si="679"/>
        <v>2.0464615819033369</v>
      </c>
      <c r="E8725" s="195">
        <f t="shared" ca="1" si="675"/>
        <v>385.87351978949579</v>
      </c>
      <c r="F8725" s="195">
        <f t="shared" ca="1" si="676"/>
        <v>345.07088694928478</v>
      </c>
      <c r="G8725" s="195">
        <f t="shared" ca="1" si="677"/>
        <v>135.87351978949579</v>
      </c>
      <c r="H8725" s="195">
        <f t="shared" ca="1" si="678"/>
        <v>95.070886949284784</v>
      </c>
      <c r="O8725" s="154"/>
      <c r="P8725" s="154"/>
    </row>
    <row r="8726" spans="3:16" hidden="1" outlineLevel="2">
      <c r="C8726" s="179">
        <v>8702</v>
      </c>
      <c r="D8726" s="195">
        <f t="shared" ca="1" si="679"/>
        <v>0.67038010029065542</v>
      </c>
      <c r="E8726" s="195">
        <f t="shared" ca="1" si="675"/>
        <v>285.19209087407847</v>
      </c>
      <c r="F8726" s="195">
        <f t="shared" ca="1" si="676"/>
        <v>277.05803233641393</v>
      </c>
      <c r="G8726" s="195">
        <f t="shared" ca="1" si="677"/>
        <v>35.192090874078474</v>
      </c>
      <c r="H8726" s="195">
        <f t="shared" ca="1" si="678"/>
        <v>27.05803233641393</v>
      </c>
      <c r="O8726" s="154"/>
      <c r="P8726" s="154"/>
    </row>
    <row r="8727" spans="3:16" hidden="1" outlineLevel="2">
      <c r="C8727" s="179">
        <v>8703</v>
      </c>
      <c r="D8727" s="195">
        <f t="shared" ca="1" si="679"/>
        <v>-1.3714978795617527</v>
      </c>
      <c r="E8727" s="195">
        <f t="shared" ca="1" si="675"/>
        <v>182.095327891312</v>
      </c>
      <c r="F8727" s="195">
        <f t="shared" ca="1" si="676"/>
        <v>200.03477755172608</v>
      </c>
      <c r="G8727" s="195">
        <f t="shared" ca="1" si="677"/>
        <v>0</v>
      </c>
      <c r="H8727" s="195">
        <f t="shared" ca="1" si="678"/>
        <v>0</v>
      </c>
      <c r="O8727" s="154"/>
      <c r="P8727" s="154"/>
    </row>
    <row r="8728" spans="3:16" hidden="1" outlineLevel="2">
      <c r="C8728" s="179">
        <v>8704</v>
      </c>
      <c r="D8728" s="195">
        <f t="shared" ca="1" si="679"/>
        <v>0.58772464283718329</v>
      </c>
      <c r="E8728" s="195">
        <f t="shared" ca="1" si="675"/>
        <v>280.05954899316976</v>
      </c>
      <c r="F8728" s="195">
        <f t="shared" ca="1" si="676"/>
        <v>273.42877470742485</v>
      </c>
      <c r="G8728" s="195">
        <f t="shared" ca="1" si="677"/>
        <v>30.059548993169756</v>
      </c>
      <c r="H8728" s="195">
        <f t="shared" ca="1" si="678"/>
        <v>23.42877470742485</v>
      </c>
      <c r="O8728" s="154"/>
      <c r="P8728" s="154"/>
    </row>
    <row r="8729" spans="3:16" hidden="1" outlineLevel="2">
      <c r="C8729" s="179">
        <v>8705</v>
      </c>
      <c r="D8729" s="195">
        <f t="shared" ca="1" si="679"/>
        <v>0.55005046182321371</v>
      </c>
      <c r="E8729" s="195">
        <f t="shared" ref="E8729:E8792" ca="1" si="680">$H$9 * EXP(($H$17 - $H$18 - ($H$11^2)/2)*$H$14 + $H$11*SQRT($H$14)*D8729)</f>
        <v>277.75089390724941</v>
      </c>
      <c r="F8729" s="195">
        <f t="shared" ref="F8729:F8792" ca="1" si="681">$H$9 * EXP(($H$17 - $H$18 - ($H$12^2)/2)*$H$14 + $H$12*SQRT($H$14)*D8729)</f>
        <v>271.790377279057</v>
      </c>
      <c r="G8729" s="195">
        <f t="shared" ref="G8729:G8792" ca="1" si="682">MAX(E8729-$H$16, 0)</f>
        <v>27.750893907249406</v>
      </c>
      <c r="H8729" s="195">
        <f t="shared" ref="H8729:H8792" ca="1" si="683">MAX(F8729-$H$16, 0)</f>
        <v>21.790377279056997</v>
      </c>
      <c r="O8729" s="154"/>
      <c r="P8729" s="154"/>
    </row>
    <row r="8730" spans="3:16" hidden="1" outlineLevel="2">
      <c r="C8730" s="179">
        <v>8706</v>
      </c>
      <c r="D8730" s="195">
        <f t="shared" ref="D8730:D8793" ca="1" si="684">_xlfn.NORM.S.INV(RAND())</f>
        <v>-0.49942637611311158</v>
      </c>
      <c r="E8730" s="195">
        <f t="shared" ca="1" si="680"/>
        <v>220.55302024531505</v>
      </c>
      <c r="F8730" s="195">
        <f t="shared" ca="1" si="681"/>
        <v>229.89223393292278</v>
      </c>
      <c r="G8730" s="195">
        <f t="shared" ca="1" si="682"/>
        <v>0</v>
      </c>
      <c r="H8730" s="195">
        <f t="shared" ca="1" si="683"/>
        <v>0</v>
      </c>
      <c r="O8730" s="154"/>
      <c r="P8730" s="154"/>
    </row>
    <row r="8731" spans="3:16" hidden="1" outlineLevel="2">
      <c r="C8731" s="179">
        <v>8707</v>
      </c>
      <c r="D8731" s="195">
        <f t="shared" ca="1" si="684"/>
        <v>0.40862089841604537</v>
      </c>
      <c r="E8731" s="195">
        <f t="shared" ca="1" si="680"/>
        <v>269.25270245693292</v>
      </c>
      <c r="F8731" s="195">
        <f t="shared" ca="1" si="681"/>
        <v>265.72692631385632</v>
      </c>
      <c r="G8731" s="195">
        <f t="shared" ca="1" si="682"/>
        <v>19.252702456932923</v>
      </c>
      <c r="H8731" s="195">
        <f t="shared" ca="1" si="683"/>
        <v>15.726926313856325</v>
      </c>
      <c r="O8731" s="154"/>
      <c r="P8731" s="154"/>
    </row>
    <row r="8732" spans="3:16" hidden="1" outlineLevel="2">
      <c r="C8732" s="179">
        <v>8708</v>
      </c>
      <c r="D8732" s="195">
        <f t="shared" ca="1" si="684"/>
        <v>-0.92934642383695321</v>
      </c>
      <c r="E8732" s="195">
        <f t="shared" ca="1" si="680"/>
        <v>200.67324554453049</v>
      </c>
      <c r="F8732" s="195">
        <f t="shared" ca="1" si="681"/>
        <v>214.65381513096926</v>
      </c>
      <c r="G8732" s="195">
        <f t="shared" ca="1" si="682"/>
        <v>0</v>
      </c>
      <c r="H8732" s="195">
        <f t="shared" ca="1" si="683"/>
        <v>0</v>
      </c>
      <c r="O8732" s="154"/>
      <c r="P8732" s="154"/>
    </row>
    <row r="8733" spans="3:16" hidden="1" outlineLevel="2">
      <c r="C8733" s="179">
        <v>8709</v>
      </c>
      <c r="D8733" s="195">
        <f t="shared" ca="1" si="684"/>
        <v>1.1368929134814398</v>
      </c>
      <c r="E8733" s="195">
        <f t="shared" ca="1" si="680"/>
        <v>315.97501385029148</v>
      </c>
      <c r="F8733" s="195">
        <f t="shared" ca="1" si="681"/>
        <v>298.46379135117809</v>
      </c>
      <c r="G8733" s="195">
        <f t="shared" ca="1" si="682"/>
        <v>65.975013850291475</v>
      </c>
      <c r="H8733" s="195">
        <f t="shared" ca="1" si="683"/>
        <v>48.463791351178088</v>
      </c>
      <c r="O8733" s="154"/>
      <c r="P8733" s="154"/>
    </row>
    <row r="8734" spans="3:16" hidden="1" outlineLevel="2">
      <c r="C8734" s="179">
        <v>8710</v>
      </c>
      <c r="D8734" s="195">
        <f t="shared" ca="1" si="684"/>
        <v>0.15360449302887902</v>
      </c>
      <c r="E8734" s="195">
        <f t="shared" ca="1" si="680"/>
        <v>254.58104871071126</v>
      </c>
      <c r="F8734" s="195">
        <f t="shared" ca="1" si="681"/>
        <v>255.13352912561055</v>
      </c>
      <c r="G8734" s="195">
        <f t="shared" ca="1" si="682"/>
        <v>4.5810487107112579</v>
      </c>
      <c r="H8734" s="195">
        <f t="shared" ca="1" si="683"/>
        <v>5.1335291256105506</v>
      </c>
      <c r="O8734" s="154"/>
      <c r="P8734" s="154"/>
    </row>
    <row r="8735" spans="3:16" hidden="1" outlineLevel="2">
      <c r="C8735" s="179">
        <v>8711</v>
      </c>
      <c r="D8735" s="195">
        <f t="shared" ca="1" si="684"/>
        <v>-0.45235919704359528</v>
      </c>
      <c r="E8735" s="195">
        <f t="shared" ca="1" si="680"/>
        <v>222.84568096029707</v>
      </c>
      <c r="F8735" s="195">
        <f t="shared" ca="1" si="681"/>
        <v>231.62487889670032</v>
      </c>
      <c r="G8735" s="195">
        <f t="shared" ca="1" si="682"/>
        <v>0</v>
      </c>
      <c r="H8735" s="195">
        <f t="shared" ca="1" si="683"/>
        <v>0</v>
      </c>
      <c r="O8735" s="154"/>
      <c r="P8735" s="154"/>
    </row>
    <row r="8736" spans="3:16" hidden="1" outlineLevel="2">
      <c r="C8736" s="179">
        <v>8712</v>
      </c>
      <c r="D8736" s="195">
        <f t="shared" ca="1" si="684"/>
        <v>-0.135886427374137</v>
      </c>
      <c r="E8736" s="195">
        <f t="shared" ca="1" si="680"/>
        <v>238.89247393468872</v>
      </c>
      <c r="F8736" s="195">
        <f t="shared" ca="1" si="681"/>
        <v>243.61893936466294</v>
      </c>
      <c r="G8736" s="195">
        <f t="shared" ca="1" si="682"/>
        <v>0</v>
      </c>
      <c r="H8736" s="195">
        <f t="shared" ca="1" si="683"/>
        <v>0</v>
      </c>
      <c r="O8736" s="154"/>
      <c r="P8736" s="154"/>
    </row>
    <row r="8737" spans="3:16" hidden="1" outlineLevel="2">
      <c r="C8737" s="179">
        <v>8713</v>
      </c>
      <c r="D8737" s="195">
        <f t="shared" ca="1" si="684"/>
        <v>0.83728484291824001</v>
      </c>
      <c r="E8737" s="195">
        <f t="shared" ca="1" si="680"/>
        <v>295.84466813871114</v>
      </c>
      <c r="F8737" s="195">
        <f t="shared" ca="1" si="681"/>
        <v>284.53403814257348</v>
      </c>
      <c r="G8737" s="195">
        <f t="shared" ca="1" si="682"/>
        <v>45.844668138711143</v>
      </c>
      <c r="H8737" s="195">
        <f t="shared" ca="1" si="683"/>
        <v>34.534038142573479</v>
      </c>
      <c r="O8737" s="154"/>
      <c r="P8737" s="154"/>
    </row>
    <row r="8738" spans="3:16" hidden="1" outlineLevel="2">
      <c r="C8738" s="179">
        <v>8714</v>
      </c>
      <c r="D8738" s="195">
        <f t="shared" ca="1" si="684"/>
        <v>-0.94261667298175811</v>
      </c>
      <c r="E8738" s="195">
        <f t="shared" ca="1" si="680"/>
        <v>200.08899834187352</v>
      </c>
      <c r="F8738" s="195">
        <f t="shared" ca="1" si="681"/>
        <v>214.19988008585713</v>
      </c>
      <c r="G8738" s="195">
        <f t="shared" ca="1" si="682"/>
        <v>0</v>
      </c>
      <c r="H8738" s="195">
        <f t="shared" ca="1" si="683"/>
        <v>0</v>
      </c>
      <c r="O8738" s="154"/>
      <c r="P8738" s="154"/>
    </row>
    <row r="8739" spans="3:16" hidden="1" outlineLevel="2">
      <c r="C8739" s="179">
        <v>8715</v>
      </c>
      <c r="D8739" s="195">
        <f t="shared" ca="1" si="684"/>
        <v>1.6675699284427721</v>
      </c>
      <c r="E8739" s="195">
        <f t="shared" ca="1" si="680"/>
        <v>355.05091659612981</v>
      </c>
      <c r="F8739" s="195">
        <f t="shared" ca="1" si="681"/>
        <v>324.83137977036512</v>
      </c>
      <c r="G8739" s="195">
        <f t="shared" ca="1" si="682"/>
        <v>105.05091659612981</v>
      </c>
      <c r="H8739" s="195">
        <f t="shared" ca="1" si="683"/>
        <v>74.831379770365118</v>
      </c>
      <c r="O8739" s="154"/>
      <c r="P8739" s="154"/>
    </row>
    <row r="8740" spans="3:16" hidden="1" outlineLevel="2">
      <c r="C8740" s="179">
        <v>8716</v>
      </c>
      <c r="D8740" s="195">
        <f t="shared" ca="1" si="684"/>
        <v>-0.34069116569748714</v>
      </c>
      <c r="E8740" s="195">
        <f t="shared" ca="1" si="680"/>
        <v>228.38087433720332</v>
      </c>
      <c r="F8740" s="195">
        <f t="shared" ca="1" si="681"/>
        <v>235.78804494542734</v>
      </c>
      <c r="G8740" s="195">
        <f t="shared" ca="1" si="682"/>
        <v>0</v>
      </c>
      <c r="H8740" s="195">
        <f t="shared" ca="1" si="683"/>
        <v>0</v>
      </c>
      <c r="O8740" s="154"/>
      <c r="P8740" s="154"/>
    </row>
    <row r="8741" spans="3:16" hidden="1" outlineLevel="2">
      <c r="C8741" s="179">
        <v>8717</v>
      </c>
      <c r="D8741" s="195">
        <f t="shared" ca="1" si="684"/>
        <v>0.63606739780440813</v>
      </c>
      <c r="E8741" s="195">
        <f t="shared" ca="1" si="680"/>
        <v>283.05010097941346</v>
      </c>
      <c r="F8741" s="195">
        <f t="shared" ca="1" si="681"/>
        <v>275.54560950493556</v>
      </c>
      <c r="G8741" s="195">
        <f t="shared" ca="1" si="682"/>
        <v>33.050100979413457</v>
      </c>
      <c r="H8741" s="195">
        <f t="shared" ca="1" si="683"/>
        <v>25.545609504935555</v>
      </c>
      <c r="O8741" s="154"/>
      <c r="P8741" s="154"/>
    </row>
    <row r="8742" spans="3:16" hidden="1" outlineLevel="2">
      <c r="C8742" s="179">
        <v>8718</v>
      </c>
      <c r="D8742" s="195">
        <f t="shared" ca="1" si="684"/>
        <v>0.47022776478831141</v>
      </c>
      <c r="E8742" s="195">
        <f t="shared" ca="1" si="680"/>
        <v>272.9220840515386</v>
      </c>
      <c r="F8742" s="195">
        <f t="shared" ca="1" si="681"/>
        <v>268.35136354108727</v>
      </c>
      <c r="G8742" s="195">
        <f t="shared" ca="1" si="682"/>
        <v>22.922084051538604</v>
      </c>
      <c r="H8742" s="195">
        <f t="shared" ca="1" si="683"/>
        <v>18.351363541087267</v>
      </c>
      <c r="O8742" s="154"/>
      <c r="P8742" s="154"/>
    </row>
    <row r="8743" spans="3:16" hidden="1" outlineLevel="2">
      <c r="C8743" s="179">
        <v>8719</v>
      </c>
      <c r="D8743" s="195">
        <f t="shared" ca="1" si="684"/>
        <v>0.47708586596964697</v>
      </c>
      <c r="E8743" s="195">
        <f t="shared" ca="1" si="680"/>
        <v>273.33364189368189</v>
      </c>
      <c r="F8743" s="195">
        <f t="shared" ca="1" si="681"/>
        <v>268.6451156038371</v>
      </c>
      <c r="G8743" s="195">
        <f t="shared" ca="1" si="682"/>
        <v>23.333641893681886</v>
      </c>
      <c r="H8743" s="195">
        <f t="shared" ca="1" si="683"/>
        <v>18.645115603837098</v>
      </c>
      <c r="O8743" s="154"/>
      <c r="P8743" s="154"/>
    </row>
    <row r="8744" spans="3:16" hidden="1" outlineLevel="2">
      <c r="C8744" s="179">
        <v>8720</v>
      </c>
      <c r="D8744" s="195">
        <f t="shared" ca="1" si="684"/>
        <v>-0.13164861589747431</v>
      </c>
      <c r="E8744" s="195">
        <f t="shared" ca="1" si="680"/>
        <v>239.11501357099371</v>
      </c>
      <c r="F8744" s="195">
        <f t="shared" ca="1" si="681"/>
        <v>243.78369304638923</v>
      </c>
      <c r="G8744" s="195">
        <f t="shared" ca="1" si="682"/>
        <v>0</v>
      </c>
      <c r="H8744" s="195">
        <f t="shared" ca="1" si="683"/>
        <v>0</v>
      </c>
      <c r="O8744" s="154"/>
      <c r="P8744" s="154"/>
    </row>
    <row r="8745" spans="3:16" hidden="1" outlineLevel="2">
      <c r="C8745" s="179">
        <v>8721</v>
      </c>
      <c r="D8745" s="195">
        <f t="shared" ca="1" si="684"/>
        <v>-0.42655338697762918</v>
      </c>
      <c r="E8745" s="195">
        <f t="shared" ca="1" si="680"/>
        <v>224.11279172485723</v>
      </c>
      <c r="F8745" s="195">
        <f t="shared" ca="1" si="681"/>
        <v>232.58038306070262</v>
      </c>
      <c r="G8745" s="195">
        <f t="shared" ca="1" si="682"/>
        <v>0</v>
      </c>
      <c r="H8745" s="195">
        <f t="shared" ca="1" si="683"/>
        <v>0</v>
      </c>
      <c r="O8745" s="154"/>
      <c r="P8745" s="154"/>
    </row>
    <row r="8746" spans="3:16" hidden="1" outlineLevel="2">
      <c r="C8746" s="179">
        <v>8722</v>
      </c>
      <c r="D8746" s="195">
        <f t="shared" ca="1" si="684"/>
        <v>0.8605763572435603</v>
      </c>
      <c r="E8746" s="195">
        <f t="shared" ca="1" si="680"/>
        <v>297.3625370583851</v>
      </c>
      <c r="F8746" s="195">
        <f t="shared" ca="1" si="681"/>
        <v>285.59323011568159</v>
      </c>
      <c r="G8746" s="195">
        <f t="shared" ca="1" si="682"/>
        <v>47.362537058385101</v>
      </c>
      <c r="H8746" s="195">
        <f t="shared" ca="1" si="683"/>
        <v>35.593230115681592</v>
      </c>
      <c r="O8746" s="154"/>
      <c r="P8746" s="154"/>
    </row>
    <row r="8747" spans="3:16" hidden="1" outlineLevel="2">
      <c r="C8747" s="179">
        <v>8723</v>
      </c>
      <c r="D8747" s="195">
        <f t="shared" ca="1" si="684"/>
        <v>-0.8783382668192673</v>
      </c>
      <c r="E8747" s="195">
        <f t="shared" ca="1" si="680"/>
        <v>202.93489910833333</v>
      </c>
      <c r="F8747" s="195">
        <f t="shared" ca="1" si="681"/>
        <v>216.40762314953508</v>
      </c>
      <c r="G8747" s="195">
        <f t="shared" ca="1" si="682"/>
        <v>0</v>
      </c>
      <c r="H8747" s="195">
        <f t="shared" ca="1" si="683"/>
        <v>0</v>
      </c>
      <c r="O8747" s="154"/>
      <c r="P8747" s="154"/>
    </row>
    <row r="8748" spans="3:16" hidden="1" outlineLevel="2">
      <c r="C8748" s="179">
        <v>8724</v>
      </c>
      <c r="D8748" s="195">
        <f t="shared" ca="1" si="684"/>
        <v>-0.84843117885117714</v>
      </c>
      <c r="E8748" s="195">
        <f t="shared" ca="1" si="680"/>
        <v>204.27278663557956</v>
      </c>
      <c r="F8748" s="195">
        <f t="shared" ca="1" si="681"/>
        <v>217.4425716579409</v>
      </c>
      <c r="G8748" s="195">
        <f t="shared" ca="1" si="682"/>
        <v>0</v>
      </c>
      <c r="H8748" s="195">
        <f t="shared" ca="1" si="683"/>
        <v>0</v>
      </c>
      <c r="O8748" s="154"/>
      <c r="P8748" s="154"/>
    </row>
    <row r="8749" spans="3:16" hidden="1" outlineLevel="2">
      <c r="C8749" s="179">
        <v>8725</v>
      </c>
      <c r="D8749" s="195">
        <f t="shared" ca="1" si="684"/>
        <v>9.5759781512726058E-2</v>
      </c>
      <c r="E8749" s="195">
        <f t="shared" ca="1" si="680"/>
        <v>251.36595294643007</v>
      </c>
      <c r="F8749" s="195">
        <f t="shared" ca="1" si="681"/>
        <v>252.79003117628886</v>
      </c>
      <c r="G8749" s="195">
        <f t="shared" ca="1" si="682"/>
        <v>1.3659529464300704</v>
      </c>
      <c r="H8749" s="195">
        <f t="shared" ca="1" si="683"/>
        <v>2.7900311762888634</v>
      </c>
      <c r="O8749" s="154"/>
      <c r="P8749" s="154"/>
    </row>
    <row r="8750" spans="3:16" hidden="1" outlineLevel="2">
      <c r="C8750" s="179">
        <v>8726</v>
      </c>
      <c r="D8750" s="195">
        <f t="shared" ca="1" si="684"/>
        <v>-0.32999460207030279</v>
      </c>
      <c r="E8750" s="195">
        <f t="shared" ca="1" si="680"/>
        <v>228.91824693772836</v>
      </c>
      <c r="F8750" s="195">
        <f t="shared" ca="1" si="681"/>
        <v>236.19073628515281</v>
      </c>
      <c r="G8750" s="195">
        <f t="shared" ca="1" si="682"/>
        <v>0</v>
      </c>
      <c r="H8750" s="195">
        <f t="shared" ca="1" si="683"/>
        <v>0</v>
      </c>
      <c r="O8750" s="154"/>
      <c r="P8750" s="154"/>
    </row>
    <row r="8751" spans="3:16" hidden="1" outlineLevel="2">
      <c r="C8751" s="179">
        <v>8727</v>
      </c>
      <c r="D8751" s="195">
        <f t="shared" ca="1" si="684"/>
        <v>0.55995319583135417</v>
      </c>
      <c r="E8751" s="195">
        <f t="shared" ca="1" si="680"/>
        <v>278.35587833983453</v>
      </c>
      <c r="F8751" s="195">
        <f t="shared" ca="1" si="681"/>
        <v>272.22007981155059</v>
      </c>
      <c r="G8751" s="195">
        <f t="shared" ca="1" si="682"/>
        <v>28.355878339834533</v>
      </c>
      <c r="H8751" s="195">
        <f t="shared" ca="1" si="683"/>
        <v>22.22007981155059</v>
      </c>
      <c r="O8751" s="154"/>
      <c r="P8751" s="154"/>
    </row>
    <row r="8752" spans="3:16" hidden="1" outlineLevel="2">
      <c r="C8752" s="179">
        <v>8728</v>
      </c>
      <c r="D8752" s="195">
        <f t="shared" ca="1" si="684"/>
        <v>-0.69151041651362477</v>
      </c>
      <c r="E8752" s="195">
        <f t="shared" ca="1" si="680"/>
        <v>211.43851423234398</v>
      </c>
      <c r="F8752" s="195">
        <f t="shared" ca="1" si="681"/>
        <v>222.95455439271484</v>
      </c>
      <c r="G8752" s="195">
        <f t="shared" ca="1" si="682"/>
        <v>0</v>
      </c>
      <c r="H8752" s="195">
        <f t="shared" ca="1" si="683"/>
        <v>0</v>
      </c>
      <c r="O8752" s="154"/>
      <c r="P8752" s="154"/>
    </row>
    <row r="8753" spans="3:16" hidden="1" outlineLevel="2">
      <c r="C8753" s="179">
        <v>8729</v>
      </c>
      <c r="D8753" s="195">
        <f t="shared" ca="1" si="684"/>
        <v>-1.4581202706079286</v>
      </c>
      <c r="E8753" s="195">
        <f t="shared" ca="1" si="680"/>
        <v>178.66240710054018</v>
      </c>
      <c r="F8753" s="195">
        <f t="shared" ca="1" si="681"/>
        <v>197.28957695301102</v>
      </c>
      <c r="G8753" s="195">
        <f t="shared" ca="1" si="682"/>
        <v>0</v>
      </c>
      <c r="H8753" s="195">
        <f t="shared" ca="1" si="683"/>
        <v>0</v>
      </c>
      <c r="O8753" s="154"/>
      <c r="P8753" s="154"/>
    </row>
    <row r="8754" spans="3:16" hidden="1" outlineLevel="2">
      <c r="C8754" s="179">
        <v>8730</v>
      </c>
      <c r="D8754" s="195">
        <f t="shared" ca="1" si="684"/>
        <v>0.28379402443781049</v>
      </c>
      <c r="E8754" s="195">
        <f t="shared" ca="1" si="680"/>
        <v>261.96841167685307</v>
      </c>
      <c r="F8754" s="195">
        <f t="shared" ca="1" si="681"/>
        <v>260.4877580256304</v>
      </c>
      <c r="G8754" s="195">
        <f t="shared" ca="1" si="682"/>
        <v>11.968411676853066</v>
      </c>
      <c r="H8754" s="195">
        <f t="shared" ca="1" si="683"/>
        <v>10.487758025630399</v>
      </c>
      <c r="O8754" s="154"/>
      <c r="P8754" s="154"/>
    </row>
    <row r="8755" spans="3:16" hidden="1" outlineLevel="2">
      <c r="C8755" s="179">
        <v>8731</v>
      </c>
      <c r="D8755" s="195">
        <f t="shared" ca="1" si="684"/>
        <v>0.8842633019640771</v>
      </c>
      <c r="E8755" s="195">
        <f t="shared" ca="1" si="680"/>
        <v>298.91416280909755</v>
      </c>
      <c r="F8755" s="195">
        <f t="shared" ca="1" si="681"/>
        <v>286.67444841993301</v>
      </c>
      <c r="G8755" s="195">
        <f t="shared" ca="1" si="682"/>
        <v>48.914162809097547</v>
      </c>
      <c r="H8755" s="195">
        <f t="shared" ca="1" si="683"/>
        <v>36.674448419933015</v>
      </c>
      <c r="O8755" s="154"/>
      <c r="P8755" s="154"/>
    </row>
    <row r="8756" spans="3:16" hidden="1" outlineLevel="2">
      <c r="C8756" s="179">
        <v>8732</v>
      </c>
      <c r="D8756" s="195">
        <f t="shared" ca="1" si="684"/>
        <v>0.37419596879527955</v>
      </c>
      <c r="E8756" s="195">
        <f t="shared" ca="1" si="680"/>
        <v>267.22383909266932</v>
      </c>
      <c r="F8756" s="195">
        <f t="shared" ca="1" si="681"/>
        <v>264.2716270970987</v>
      </c>
      <c r="G8756" s="195">
        <f t="shared" ca="1" si="682"/>
        <v>17.223839092669323</v>
      </c>
      <c r="H8756" s="195">
        <f t="shared" ca="1" si="683"/>
        <v>14.271627097098701</v>
      </c>
      <c r="O8756" s="154"/>
      <c r="P8756" s="154"/>
    </row>
    <row r="8757" spans="3:16" hidden="1" outlineLevel="2">
      <c r="C8757" s="179">
        <v>8733</v>
      </c>
      <c r="D8757" s="195">
        <f t="shared" ca="1" si="684"/>
        <v>-0.90106637698056913</v>
      </c>
      <c r="E8757" s="195">
        <f t="shared" ca="1" si="680"/>
        <v>201.92402467512395</v>
      </c>
      <c r="F8757" s="195">
        <f t="shared" ca="1" si="681"/>
        <v>215.62440195265972</v>
      </c>
      <c r="G8757" s="195">
        <f t="shared" ca="1" si="682"/>
        <v>0</v>
      </c>
      <c r="H8757" s="195">
        <f t="shared" ca="1" si="683"/>
        <v>0</v>
      </c>
      <c r="O8757" s="154"/>
      <c r="P8757" s="154"/>
    </row>
    <row r="8758" spans="3:16" hidden="1" outlineLevel="2">
      <c r="C8758" s="179">
        <v>8734</v>
      </c>
      <c r="D8758" s="195">
        <f t="shared" ca="1" si="684"/>
        <v>-0.24353674136142556</v>
      </c>
      <c r="E8758" s="195">
        <f t="shared" ca="1" si="680"/>
        <v>233.30837770382954</v>
      </c>
      <c r="F8758" s="195">
        <f t="shared" ca="1" si="681"/>
        <v>239.47094447507428</v>
      </c>
      <c r="G8758" s="195">
        <f t="shared" ca="1" si="682"/>
        <v>0</v>
      </c>
      <c r="H8758" s="195">
        <f t="shared" ca="1" si="683"/>
        <v>0</v>
      </c>
      <c r="O8758" s="154"/>
      <c r="P8758" s="154"/>
    </row>
    <row r="8759" spans="3:16" hidden="1" outlineLevel="2">
      <c r="C8759" s="179">
        <v>8735</v>
      </c>
      <c r="D8759" s="195">
        <f t="shared" ca="1" si="684"/>
        <v>-0.44347736833855056</v>
      </c>
      <c r="E8759" s="195">
        <f t="shared" ca="1" si="680"/>
        <v>223.28098380970351</v>
      </c>
      <c r="F8759" s="195">
        <f t="shared" ca="1" si="681"/>
        <v>231.95329991799096</v>
      </c>
      <c r="G8759" s="195">
        <f t="shared" ca="1" si="682"/>
        <v>0</v>
      </c>
      <c r="H8759" s="195">
        <f t="shared" ca="1" si="683"/>
        <v>0</v>
      </c>
      <c r="O8759" s="154"/>
      <c r="P8759" s="154"/>
    </row>
    <row r="8760" spans="3:16" hidden="1" outlineLevel="2">
      <c r="C8760" s="179">
        <v>8736</v>
      </c>
      <c r="D8760" s="195">
        <f t="shared" ca="1" si="684"/>
        <v>1.9242972988128304</v>
      </c>
      <c r="E8760" s="195">
        <f t="shared" ca="1" si="680"/>
        <v>375.65389867118529</v>
      </c>
      <c r="F8760" s="195">
        <f t="shared" ca="1" si="681"/>
        <v>338.41105619328096</v>
      </c>
      <c r="G8760" s="195">
        <f t="shared" ca="1" si="682"/>
        <v>125.65389867118529</v>
      </c>
      <c r="H8760" s="195">
        <f t="shared" ca="1" si="683"/>
        <v>88.411056193280956</v>
      </c>
      <c r="O8760" s="154"/>
      <c r="P8760" s="154"/>
    </row>
    <row r="8761" spans="3:16" hidden="1" outlineLevel="2">
      <c r="C8761" s="179">
        <v>8737</v>
      </c>
      <c r="D8761" s="195">
        <f t="shared" ca="1" si="684"/>
        <v>-1.3712807717761635</v>
      </c>
      <c r="E8761" s="195">
        <f t="shared" ca="1" si="680"/>
        <v>182.10401440739204</v>
      </c>
      <c r="F8761" s="195">
        <f t="shared" ca="1" si="681"/>
        <v>200.04170580991354</v>
      </c>
      <c r="G8761" s="195">
        <f t="shared" ca="1" si="682"/>
        <v>0</v>
      </c>
      <c r="H8761" s="195">
        <f t="shared" ca="1" si="683"/>
        <v>0</v>
      </c>
      <c r="O8761" s="154"/>
      <c r="P8761" s="154"/>
    </row>
    <row r="8762" spans="3:16" hidden="1" outlineLevel="2">
      <c r="C8762" s="179">
        <v>8738</v>
      </c>
      <c r="D8762" s="195">
        <f t="shared" ca="1" si="684"/>
        <v>-1.5754941730385257</v>
      </c>
      <c r="E8762" s="195">
        <f t="shared" ca="1" si="680"/>
        <v>174.11380609819923</v>
      </c>
      <c r="F8762" s="195">
        <f t="shared" ca="1" si="681"/>
        <v>193.62982439861773</v>
      </c>
      <c r="G8762" s="195">
        <f t="shared" ca="1" si="682"/>
        <v>0</v>
      </c>
      <c r="H8762" s="195">
        <f t="shared" ca="1" si="683"/>
        <v>0</v>
      </c>
      <c r="O8762" s="154"/>
      <c r="P8762" s="154"/>
    </row>
    <row r="8763" spans="3:16" hidden="1" outlineLevel="2">
      <c r="C8763" s="179">
        <v>8739</v>
      </c>
      <c r="D8763" s="195">
        <f t="shared" ca="1" si="684"/>
        <v>0.77973861592412819</v>
      </c>
      <c r="E8763" s="195">
        <f t="shared" ca="1" si="680"/>
        <v>292.12761307668643</v>
      </c>
      <c r="F8763" s="195">
        <f t="shared" ca="1" si="681"/>
        <v>281.9339097853715</v>
      </c>
      <c r="G8763" s="195">
        <f t="shared" ca="1" si="682"/>
        <v>42.12761307668643</v>
      </c>
      <c r="H8763" s="195">
        <f t="shared" ca="1" si="683"/>
        <v>31.933909785371497</v>
      </c>
      <c r="O8763" s="154"/>
      <c r="P8763" s="154"/>
    </row>
    <row r="8764" spans="3:16" hidden="1" outlineLevel="2">
      <c r="C8764" s="179">
        <v>8740</v>
      </c>
      <c r="D8764" s="195">
        <f t="shared" ca="1" si="684"/>
        <v>1.2618669679459782</v>
      </c>
      <c r="E8764" s="195">
        <f t="shared" ca="1" si="680"/>
        <v>324.77151386426374</v>
      </c>
      <c r="F8764" s="195">
        <f t="shared" ca="1" si="681"/>
        <v>304.47391715442404</v>
      </c>
      <c r="G8764" s="195">
        <f t="shared" ca="1" si="682"/>
        <v>74.771513864263738</v>
      </c>
      <c r="H8764" s="195">
        <f t="shared" ca="1" si="683"/>
        <v>54.473917154424043</v>
      </c>
      <c r="O8764" s="154"/>
      <c r="P8764" s="154"/>
    </row>
    <row r="8765" spans="3:16" hidden="1" outlineLevel="2">
      <c r="C8765" s="179">
        <v>8741</v>
      </c>
      <c r="D8765" s="195">
        <f t="shared" ca="1" si="684"/>
        <v>1.3851169754179962</v>
      </c>
      <c r="E8765" s="195">
        <f t="shared" ca="1" si="680"/>
        <v>333.6864771971205</v>
      </c>
      <c r="F8765" s="195">
        <f t="shared" ca="1" si="681"/>
        <v>310.51965318072962</v>
      </c>
      <c r="G8765" s="195">
        <f t="shared" ca="1" si="682"/>
        <v>83.686477197120496</v>
      </c>
      <c r="H8765" s="195">
        <f t="shared" ca="1" si="683"/>
        <v>60.51965318072962</v>
      </c>
      <c r="O8765" s="154"/>
      <c r="P8765" s="154"/>
    </row>
    <row r="8766" spans="3:16" hidden="1" outlineLevel="2">
      <c r="C8766" s="179">
        <v>8742</v>
      </c>
      <c r="D8766" s="195">
        <f t="shared" ca="1" si="684"/>
        <v>0.58544533325985182</v>
      </c>
      <c r="E8766" s="195">
        <f t="shared" ca="1" si="680"/>
        <v>279.91933026409964</v>
      </c>
      <c r="F8766" s="195">
        <f t="shared" ca="1" si="681"/>
        <v>273.32937062654452</v>
      </c>
      <c r="G8766" s="195">
        <f t="shared" ca="1" si="682"/>
        <v>29.919330264099642</v>
      </c>
      <c r="H8766" s="195">
        <f t="shared" ca="1" si="683"/>
        <v>23.329370626544517</v>
      </c>
      <c r="O8766" s="154"/>
      <c r="P8766" s="154"/>
    </row>
    <row r="8767" spans="3:16" hidden="1" outlineLevel="2">
      <c r="C8767" s="179">
        <v>8743</v>
      </c>
      <c r="D8767" s="195">
        <f t="shared" ca="1" si="684"/>
        <v>-1.2917275809907838</v>
      </c>
      <c r="E8767" s="195">
        <f t="shared" ca="1" si="680"/>
        <v>185.315006642111</v>
      </c>
      <c r="F8767" s="195">
        <f t="shared" ca="1" si="681"/>
        <v>202.5965975584302</v>
      </c>
      <c r="G8767" s="195">
        <f t="shared" ca="1" si="682"/>
        <v>0</v>
      </c>
      <c r="H8767" s="195">
        <f t="shared" ca="1" si="683"/>
        <v>0</v>
      </c>
      <c r="O8767" s="154"/>
      <c r="P8767" s="154"/>
    </row>
    <row r="8768" spans="3:16" hidden="1" outlineLevel="2">
      <c r="C8768" s="179">
        <v>8744</v>
      </c>
      <c r="D8768" s="195">
        <f t="shared" ca="1" si="684"/>
        <v>0.56933020227437015</v>
      </c>
      <c r="E8768" s="195">
        <f t="shared" ca="1" si="680"/>
        <v>278.92995929592888</v>
      </c>
      <c r="F8768" s="195">
        <f t="shared" ca="1" si="681"/>
        <v>272.62759601151902</v>
      </c>
      <c r="G8768" s="195">
        <f t="shared" ca="1" si="682"/>
        <v>28.929959295928882</v>
      </c>
      <c r="H8768" s="195">
        <f t="shared" ca="1" si="683"/>
        <v>22.627596011519017</v>
      </c>
      <c r="O8768" s="154"/>
      <c r="P8768" s="154"/>
    </row>
    <row r="8769" spans="3:16" hidden="1" outlineLevel="2">
      <c r="C8769" s="179">
        <v>8745</v>
      </c>
      <c r="D8769" s="195">
        <f t="shared" ca="1" si="684"/>
        <v>0.66634721111995965</v>
      </c>
      <c r="E8769" s="195">
        <f t="shared" ca="1" si="680"/>
        <v>284.93949721999178</v>
      </c>
      <c r="F8769" s="195">
        <f t="shared" ca="1" si="681"/>
        <v>276.87984248137855</v>
      </c>
      <c r="G8769" s="195">
        <f t="shared" ca="1" si="682"/>
        <v>34.939497219991779</v>
      </c>
      <c r="H8769" s="195">
        <f t="shared" ca="1" si="683"/>
        <v>26.879842481378546</v>
      </c>
      <c r="O8769" s="154"/>
      <c r="P8769" s="154"/>
    </row>
    <row r="8770" spans="3:16" hidden="1" outlineLevel="2">
      <c r="C8770" s="179">
        <v>8746</v>
      </c>
      <c r="D8770" s="195">
        <f t="shared" ca="1" si="684"/>
        <v>-0.21889360601681715</v>
      </c>
      <c r="E8770" s="195">
        <f t="shared" ca="1" si="680"/>
        <v>234.57504814349676</v>
      </c>
      <c r="F8770" s="195">
        <f t="shared" ca="1" si="681"/>
        <v>240.4142195708688</v>
      </c>
      <c r="G8770" s="195">
        <f t="shared" ca="1" si="682"/>
        <v>0</v>
      </c>
      <c r="H8770" s="195">
        <f t="shared" ca="1" si="683"/>
        <v>0</v>
      </c>
      <c r="O8770" s="154"/>
      <c r="P8770" s="154"/>
    </row>
    <row r="8771" spans="3:16" hidden="1" outlineLevel="2">
      <c r="C8771" s="179">
        <v>8747</v>
      </c>
      <c r="D8771" s="195">
        <f t="shared" ca="1" si="684"/>
        <v>0.70400775139341354</v>
      </c>
      <c r="E8771" s="195">
        <f t="shared" ca="1" si="680"/>
        <v>287.30704262409216</v>
      </c>
      <c r="F8771" s="195">
        <f t="shared" ca="1" si="681"/>
        <v>278.5483139069832</v>
      </c>
      <c r="G8771" s="195">
        <f t="shared" ca="1" si="682"/>
        <v>37.307042624092162</v>
      </c>
      <c r="H8771" s="195">
        <f t="shared" ca="1" si="683"/>
        <v>28.548313906983196</v>
      </c>
      <c r="O8771" s="154"/>
      <c r="P8771" s="154"/>
    </row>
    <row r="8772" spans="3:16" hidden="1" outlineLevel="2">
      <c r="C8772" s="179">
        <v>8748</v>
      </c>
      <c r="D8772" s="195">
        <f t="shared" ca="1" si="684"/>
        <v>0.98595383908337397</v>
      </c>
      <c r="E8772" s="195">
        <f t="shared" ca="1" si="680"/>
        <v>305.66797311477734</v>
      </c>
      <c r="F8772" s="195">
        <f t="shared" ca="1" si="681"/>
        <v>291.36293399934368</v>
      </c>
      <c r="G8772" s="195">
        <f t="shared" ca="1" si="682"/>
        <v>55.66797311477734</v>
      </c>
      <c r="H8772" s="195">
        <f t="shared" ca="1" si="683"/>
        <v>41.362933999343682</v>
      </c>
      <c r="O8772" s="154"/>
      <c r="P8772" s="154"/>
    </row>
    <row r="8773" spans="3:16" hidden="1" outlineLevel="2">
      <c r="C8773" s="179">
        <v>8749</v>
      </c>
      <c r="D8773" s="195">
        <f t="shared" ca="1" si="684"/>
        <v>-0.71350727253550217</v>
      </c>
      <c r="E8773" s="195">
        <f t="shared" ca="1" si="680"/>
        <v>210.41908585754851</v>
      </c>
      <c r="F8773" s="195">
        <f t="shared" ca="1" si="681"/>
        <v>222.17355476198449</v>
      </c>
      <c r="G8773" s="195">
        <f t="shared" ca="1" si="682"/>
        <v>0</v>
      </c>
      <c r="H8773" s="195">
        <f t="shared" ca="1" si="683"/>
        <v>0</v>
      </c>
      <c r="O8773" s="154"/>
      <c r="P8773" s="154"/>
    </row>
    <row r="8774" spans="3:16" hidden="1" outlineLevel="2">
      <c r="C8774" s="179">
        <v>8750</v>
      </c>
      <c r="D8774" s="195">
        <f t="shared" ca="1" si="684"/>
        <v>1.1229312525139861</v>
      </c>
      <c r="E8774" s="195">
        <f t="shared" ca="1" si="680"/>
        <v>315.0072153419909</v>
      </c>
      <c r="F8774" s="195">
        <f t="shared" ca="1" si="681"/>
        <v>297.79977186979966</v>
      </c>
      <c r="G8774" s="195">
        <f t="shared" ca="1" si="682"/>
        <v>65.0072153419909</v>
      </c>
      <c r="H8774" s="195">
        <f t="shared" ca="1" si="683"/>
        <v>47.799771869799656</v>
      </c>
      <c r="O8774" s="154"/>
      <c r="P8774" s="154"/>
    </row>
    <row r="8775" spans="3:16" hidden="1" outlineLevel="2">
      <c r="C8775" s="179">
        <v>8751</v>
      </c>
      <c r="D8775" s="195">
        <f t="shared" ca="1" si="684"/>
        <v>-0.75610834722987108</v>
      </c>
      <c r="E8775" s="195">
        <f t="shared" ca="1" si="680"/>
        <v>208.45872594228894</v>
      </c>
      <c r="F8775" s="195">
        <f t="shared" ca="1" si="681"/>
        <v>220.66877254600158</v>
      </c>
      <c r="G8775" s="195">
        <f t="shared" ca="1" si="682"/>
        <v>0</v>
      </c>
      <c r="H8775" s="195">
        <f t="shared" ca="1" si="683"/>
        <v>0</v>
      </c>
      <c r="O8775" s="154"/>
      <c r="P8775" s="154"/>
    </row>
    <row r="8776" spans="3:16" hidden="1" outlineLevel="2">
      <c r="C8776" s="179">
        <v>8752</v>
      </c>
      <c r="D8776" s="195">
        <f t="shared" ca="1" si="684"/>
        <v>-0.11591683479109145</v>
      </c>
      <c r="E8776" s="195">
        <f t="shared" ca="1" si="680"/>
        <v>239.9429492510389</v>
      </c>
      <c r="F8776" s="195">
        <f t="shared" ca="1" si="681"/>
        <v>244.39627367940361</v>
      </c>
      <c r="G8776" s="195">
        <f t="shared" ca="1" si="682"/>
        <v>0</v>
      </c>
      <c r="H8776" s="195">
        <f t="shared" ca="1" si="683"/>
        <v>0</v>
      </c>
      <c r="O8776" s="154"/>
      <c r="P8776" s="154"/>
    </row>
    <row r="8777" spans="3:16" hidden="1" outlineLevel="2">
      <c r="C8777" s="179">
        <v>8753</v>
      </c>
      <c r="D8777" s="195">
        <f t="shared" ca="1" si="684"/>
        <v>-0.31270474191295827</v>
      </c>
      <c r="E8777" s="195">
        <f t="shared" ca="1" si="680"/>
        <v>229.7895277151357</v>
      </c>
      <c r="F8777" s="195">
        <f t="shared" ca="1" si="681"/>
        <v>236.84309888255393</v>
      </c>
      <c r="G8777" s="195">
        <f t="shared" ca="1" si="682"/>
        <v>0</v>
      </c>
      <c r="H8777" s="195">
        <f t="shared" ca="1" si="683"/>
        <v>0</v>
      </c>
      <c r="O8777" s="154"/>
      <c r="P8777" s="154"/>
    </row>
    <row r="8778" spans="3:16" hidden="1" outlineLevel="2">
      <c r="C8778" s="179">
        <v>8754</v>
      </c>
      <c r="D8778" s="195">
        <f t="shared" ca="1" si="684"/>
        <v>1.3507612790662895</v>
      </c>
      <c r="E8778" s="195">
        <f t="shared" ca="1" si="680"/>
        <v>331.1771324580767</v>
      </c>
      <c r="F8778" s="195">
        <f t="shared" ca="1" si="681"/>
        <v>308.82244969637202</v>
      </c>
      <c r="G8778" s="195">
        <f t="shared" ca="1" si="682"/>
        <v>81.177132458076699</v>
      </c>
      <c r="H8778" s="195">
        <f t="shared" ca="1" si="683"/>
        <v>58.822449696372018</v>
      </c>
      <c r="O8778" s="154"/>
      <c r="P8778" s="154"/>
    </row>
    <row r="8779" spans="3:16" hidden="1" outlineLevel="2">
      <c r="C8779" s="179">
        <v>8755</v>
      </c>
      <c r="D8779" s="195">
        <f t="shared" ca="1" si="684"/>
        <v>0.41371572959383918</v>
      </c>
      <c r="E8779" s="195">
        <f t="shared" ca="1" si="680"/>
        <v>269.55427655521328</v>
      </c>
      <c r="F8779" s="195">
        <f t="shared" ca="1" si="681"/>
        <v>265.94298787071983</v>
      </c>
      <c r="G8779" s="195">
        <f t="shared" ca="1" si="682"/>
        <v>19.554276555213278</v>
      </c>
      <c r="H8779" s="195">
        <f t="shared" ca="1" si="683"/>
        <v>15.942987870719833</v>
      </c>
      <c r="O8779" s="154"/>
      <c r="P8779" s="154"/>
    </row>
    <row r="8780" spans="3:16" hidden="1" outlineLevel="2">
      <c r="C8780" s="179">
        <v>8756</v>
      </c>
      <c r="D8780" s="195">
        <f t="shared" ca="1" si="684"/>
        <v>-1.5604441210673849</v>
      </c>
      <c r="E8780" s="195">
        <f t="shared" ca="1" si="680"/>
        <v>174.69050685767559</v>
      </c>
      <c r="F8780" s="195">
        <f t="shared" ca="1" si="681"/>
        <v>194.09526829691927</v>
      </c>
      <c r="G8780" s="195">
        <f t="shared" ca="1" si="682"/>
        <v>0</v>
      </c>
      <c r="H8780" s="195">
        <f t="shared" ca="1" si="683"/>
        <v>0</v>
      </c>
      <c r="O8780" s="154"/>
      <c r="P8780" s="154"/>
    </row>
    <row r="8781" spans="3:16" hidden="1" outlineLevel="2">
      <c r="C8781" s="179">
        <v>8757</v>
      </c>
      <c r="D8781" s="195">
        <f t="shared" ca="1" si="684"/>
        <v>-0.34286394620054467</v>
      </c>
      <c r="E8781" s="195">
        <f t="shared" ca="1" si="680"/>
        <v>228.27187270655625</v>
      </c>
      <c r="F8781" s="195">
        <f t="shared" ca="1" si="681"/>
        <v>235.70633065581262</v>
      </c>
      <c r="G8781" s="195">
        <f t="shared" ca="1" si="682"/>
        <v>0</v>
      </c>
      <c r="H8781" s="195">
        <f t="shared" ca="1" si="683"/>
        <v>0</v>
      </c>
      <c r="O8781" s="154"/>
      <c r="P8781" s="154"/>
    </row>
    <row r="8782" spans="3:16" hidden="1" outlineLevel="2">
      <c r="C8782" s="179">
        <v>8758</v>
      </c>
      <c r="D8782" s="195">
        <f t="shared" ca="1" si="684"/>
        <v>1.8414805278036888</v>
      </c>
      <c r="E8782" s="195">
        <f t="shared" ca="1" si="680"/>
        <v>368.88026022509587</v>
      </c>
      <c r="F8782" s="195">
        <f t="shared" ca="1" si="681"/>
        <v>333.96952434867569</v>
      </c>
      <c r="G8782" s="195">
        <f t="shared" ca="1" si="682"/>
        <v>118.88026022509587</v>
      </c>
      <c r="H8782" s="195">
        <f t="shared" ca="1" si="683"/>
        <v>83.969524348675691</v>
      </c>
      <c r="O8782" s="154"/>
      <c r="P8782" s="154"/>
    </row>
    <row r="8783" spans="3:16" hidden="1" outlineLevel="2">
      <c r="C8783" s="179">
        <v>8759</v>
      </c>
      <c r="D8783" s="195">
        <f t="shared" ca="1" si="684"/>
        <v>-0.28937002490285124</v>
      </c>
      <c r="E8783" s="195">
        <f t="shared" ca="1" si="680"/>
        <v>230.97068472029159</v>
      </c>
      <c r="F8783" s="195">
        <f t="shared" ca="1" si="681"/>
        <v>237.72639739386909</v>
      </c>
      <c r="G8783" s="195">
        <f t="shared" ca="1" si="682"/>
        <v>0</v>
      </c>
      <c r="H8783" s="195">
        <f t="shared" ca="1" si="683"/>
        <v>0</v>
      </c>
      <c r="O8783" s="154"/>
      <c r="P8783" s="154"/>
    </row>
    <row r="8784" spans="3:16" hidden="1" outlineLevel="2">
      <c r="C8784" s="179">
        <v>8760</v>
      </c>
      <c r="D8784" s="195">
        <f t="shared" ca="1" si="684"/>
        <v>-1.8819212230408494E-4</v>
      </c>
      <c r="E8784" s="195">
        <f t="shared" ca="1" si="680"/>
        <v>246.12230374122976</v>
      </c>
      <c r="F8784" s="195">
        <f t="shared" ca="1" si="681"/>
        <v>248.9502020601428</v>
      </c>
      <c r="G8784" s="195">
        <f t="shared" ca="1" si="682"/>
        <v>0</v>
      </c>
      <c r="H8784" s="195">
        <f t="shared" ca="1" si="683"/>
        <v>0</v>
      </c>
      <c r="O8784" s="154"/>
      <c r="P8784" s="154"/>
    </row>
    <row r="8785" spans="3:16" hidden="1" outlineLevel="2">
      <c r="C8785" s="179">
        <v>8761</v>
      </c>
      <c r="D8785" s="195">
        <f t="shared" ca="1" si="684"/>
        <v>-0.69917688597381766</v>
      </c>
      <c r="E8785" s="195">
        <f t="shared" ca="1" si="680"/>
        <v>211.0826577706886</v>
      </c>
      <c r="F8785" s="195">
        <f t="shared" ca="1" si="681"/>
        <v>222.68204476592589</v>
      </c>
      <c r="G8785" s="195">
        <f t="shared" ca="1" si="682"/>
        <v>0</v>
      </c>
      <c r="H8785" s="195">
        <f t="shared" ca="1" si="683"/>
        <v>0</v>
      </c>
      <c r="O8785" s="154"/>
      <c r="P8785" s="154"/>
    </row>
    <row r="8786" spans="3:16" hidden="1" outlineLevel="2">
      <c r="C8786" s="179">
        <v>8762</v>
      </c>
      <c r="D8786" s="195">
        <f t="shared" ca="1" si="684"/>
        <v>-0.78918308638111034</v>
      </c>
      <c r="E8786" s="195">
        <f t="shared" ca="1" si="680"/>
        <v>206.9493392600495</v>
      </c>
      <c r="F8786" s="195">
        <f t="shared" ca="1" si="681"/>
        <v>219.50751725041636</v>
      </c>
      <c r="G8786" s="195">
        <f t="shared" ca="1" si="682"/>
        <v>0</v>
      </c>
      <c r="H8786" s="195">
        <f t="shared" ca="1" si="683"/>
        <v>0</v>
      </c>
      <c r="O8786" s="154"/>
      <c r="P8786" s="154"/>
    </row>
    <row r="8787" spans="3:16" hidden="1" outlineLevel="2">
      <c r="C8787" s="179">
        <v>8763</v>
      </c>
      <c r="D8787" s="195">
        <f t="shared" ca="1" si="684"/>
        <v>0.37775239427600094</v>
      </c>
      <c r="E8787" s="195">
        <f t="shared" ca="1" si="680"/>
        <v>267.43273006499322</v>
      </c>
      <c r="F8787" s="195">
        <f t="shared" ca="1" si="681"/>
        <v>264.42160355526408</v>
      </c>
      <c r="G8787" s="195">
        <f t="shared" ca="1" si="682"/>
        <v>17.432730064993223</v>
      </c>
      <c r="H8787" s="195">
        <f t="shared" ca="1" si="683"/>
        <v>14.421603555264085</v>
      </c>
      <c r="O8787" s="154"/>
      <c r="P8787" s="154"/>
    </row>
    <row r="8788" spans="3:16" hidden="1" outlineLevel="2">
      <c r="C8788" s="179">
        <v>8764</v>
      </c>
      <c r="D8788" s="195">
        <f t="shared" ca="1" si="684"/>
        <v>-1.4814135832649558</v>
      </c>
      <c r="E8788" s="195">
        <f t="shared" ca="1" si="680"/>
        <v>177.75036551584876</v>
      </c>
      <c r="F8788" s="195">
        <f t="shared" ca="1" si="681"/>
        <v>196.55782417101375</v>
      </c>
      <c r="G8788" s="195">
        <f t="shared" ca="1" si="682"/>
        <v>0</v>
      </c>
      <c r="H8788" s="195">
        <f t="shared" ca="1" si="683"/>
        <v>0</v>
      </c>
      <c r="O8788" s="154"/>
      <c r="P8788" s="154"/>
    </row>
    <row r="8789" spans="3:16" hidden="1" outlineLevel="2">
      <c r="C8789" s="179">
        <v>8765</v>
      </c>
      <c r="D8789" s="195">
        <f t="shared" ca="1" si="684"/>
        <v>0.17018628142709877</v>
      </c>
      <c r="E8789" s="195">
        <f t="shared" ca="1" si="680"/>
        <v>255.51025015654878</v>
      </c>
      <c r="F8789" s="195">
        <f t="shared" ca="1" si="681"/>
        <v>255.80931495136892</v>
      </c>
      <c r="G8789" s="195">
        <f t="shared" ca="1" si="682"/>
        <v>5.5102501565487785</v>
      </c>
      <c r="H8789" s="195">
        <f t="shared" ca="1" si="683"/>
        <v>5.8093149513689184</v>
      </c>
      <c r="O8789" s="154"/>
      <c r="P8789" s="154"/>
    </row>
    <row r="8790" spans="3:16" hidden="1" outlineLevel="2">
      <c r="C8790" s="179">
        <v>8766</v>
      </c>
      <c r="D8790" s="195">
        <f t="shared" ca="1" si="684"/>
        <v>0.30783308333943399</v>
      </c>
      <c r="E8790" s="195">
        <f t="shared" ca="1" si="680"/>
        <v>263.35572603601292</v>
      </c>
      <c r="F8790" s="195">
        <f t="shared" ca="1" si="681"/>
        <v>261.48861822487083</v>
      </c>
      <c r="G8790" s="195">
        <f t="shared" ca="1" si="682"/>
        <v>13.355726036012925</v>
      </c>
      <c r="H8790" s="195">
        <f t="shared" ca="1" si="683"/>
        <v>11.488618224870834</v>
      </c>
      <c r="O8790" s="154"/>
      <c r="P8790" s="154"/>
    </row>
    <row r="8791" spans="3:16" hidden="1" outlineLevel="2">
      <c r="C8791" s="179">
        <v>8767</v>
      </c>
      <c r="D8791" s="195">
        <f t="shared" ca="1" si="684"/>
        <v>-0.70429104729911074</v>
      </c>
      <c r="E8791" s="195">
        <f t="shared" ca="1" si="680"/>
        <v>210.84560552764509</v>
      </c>
      <c r="F8791" s="195">
        <f t="shared" ca="1" si="681"/>
        <v>222.50044381669932</v>
      </c>
      <c r="G8791" s="195">
        <f t="shared" ca="1" si="682"/>
        <v>0</v>
      </c>
      <c r="H8791" s="195">
        <f t="shared" ca="1" si="683"/>
        <v>0</v>
      </c>
      <c r="O8791" s="154"/>
      <c r="P8791" s="154"/>
    </row>
    <row r="8792" spans="3:16" hidden="1" outlineLevel="2">
      <c r="C8792" s="179">
        <v>8768</v>
      </c>
      <c r="D8792" s="195">
        <f t="shared" ca="1" si="684"/>
        <v>1.2617893077592155</v>
      </c>
      <c r="E8792" s="195">
        <f t="shared" ca="1" si="680"/>
        <v>324.76597228277512</v>
      </c>
      <c r="F8792" s="195">
        <f t="shared" ca="1" si="681"/>
        <v>304.47014506940707</v>
      </c>
      <c r="G8792" s="195">
        <f t="shared" ca="1" si="682"/>
        <v>74.765972282775124</v>
      </c>
      <c r="H8792" s="195">
        <f t="shared" ca="1" si="683"/>
        <v>54.470145069407067</v>
      </c>
      <c r="O8792" s="154"/>
      <c r="P8792" s="154"/>
    </row>
    <row r="8793" spans="3:16" hidden="1" outlineLevel="2">
      <c r="C8793" s="179">
        <v>8769</v>
      </c>
      <c r="D8793" s="195">
        <f t="shared" ca="1" si="684"/>
        <v>0.31361337130247052</v>
      </c>
      <c r="E8793" s="195">
        <f t="shared" ref="E8793:E8856" ca="1" si="685">$H$9 * EXP(($H$17 - $H$18 - ($H$11^2)/2)*$H$14 + $H$11*SQRT($H$14)*D8793)</f>
        <v>263.69040554214814</v>
      </c>
      <c r="F8793" s="195">
        <f t="shared" ref="F8793:F8856" ca="1" si="686">$H$9 * EXP(($H$17 - $H$18 - ($H$12^2)/2)*$H$14 + $H$12*SQRT($H$14)*D8793)</f>
        <v>261.72985202175926</v>
      </c>
      <c r="G8793" s="195">
        <f t="shared" ref="G8793:G8856" ca="1" si="687">MAX(E8793-$H$16, 0)</f>
        <v>13.690405542148142</v>
      </c>
      <c r="H8793" s="195">
        <f t="shared" ref="H8793:H8856" ca="1" si="688">MAX(F8793-$H$16, 0)</f>
        <v>11.729852021759257</v>
      </c>
      <c r="O8793" s="154"/>
      <c r="P8793" s="154"/>
    </row>
    <row r="8794" spans="3:16" hidden="1" outlineLevel="2">
      <c r="C8794" s="179">
        <v>8770</v>
      </c>
      <c r="D8794" s="195">
        <f t="shared" ref="D8794:D8857" ca="1" si="689">_xlfn.NORM.S.INV(RAND())</f>
        <v>0.85295006198734946</v>
      </c>
      <c r="E8794" s="195">
        <f t="shared" ca="1" si="685"/>
        <v>296.86468863893623</v>
      </c>
      <c r="F8794" s="195">
        <f t="shared" ca="1" si="686"/>
        <v>285.24598751061467</v>
      </c>
      <c r="G8794" s="195">
        <f t="shared" ca="1" si="687"/>
        <v>46.864688638936229</v>
      </c>
      <c r="H8794" s="195">
        <f t="shared" ca="1" si="688"/>
        <v>35.245987510614668</v>
      </c>
      <c r="O8794" s="154"/>
      <c r="P8794" s="154"/>
    </row>
    <row r="8795" spans="3:16" hidden="1" outlineLevel="2">
      <c r="C8795" s="179">
        <v>8771</v>
      </c>
      <c r="D8795" s="195">
        <f t="shared" ca="1" si="689"/>
        <v>3.2838868837831559</v>
      </c>
      <c r="E8795" s="195">
        <f t="shared" ca="1" si="685"/>
        <v>506.43267828754239</v>
      </c>
      <c r="F8795" s="195">
        <f t="shared" ca="1" si="686"/>
        <v>420.37756247426574</v>
      </c>
      <c r="G8795" s="195">
        <f t="shared" ca="1" si="687"/>
        <v>256.43267828754239</v>
      </c>
      <c r="H8795" s="195">
        <f t="shared" ca="1" si="688"/>
        <v>170.37756247426574</v>
      </c>
      <c r="O8795" s="154"/>
      <c r="P8795" s="154"/>
    </row>
    <row r="8796" spans="3:16" hidden="1" outlineLevel="2">
      <c r="C8796" s="179">
        <v>8772</v>
      </c>
      <c r="D8796" s="195">
        <f t="shared" ca="1" si="689"/>
        <v>1.1917295486505839</v>
      </c>
      <c r="E8796" s="195">
        <f t="shared" ca="1" si="685"/>
        <v>319.8050557686301</v>
      </c>
      <c r="F8796" s="195">
        <f t="shared" ca="1" si="686"/>
        <v>301.08619213348669</v>
      </c>
      <c r="G8796" s="195">
        <f t="shared" ca="1" si="687"/>
        <v>69.805055768630098</v>
      </c>
      <c r="H8796" s="195">
        <f t="shared" ca="1" si="688"/>
        <v>51.086192133486691</v>
      </c>
      <c r="O8796" s="154"/>
      <c r="P8796" s="154"/>
    </row>
    <row r="8797" spans="3:16" hidden="1" outlineLevel="2">
      <c r="C8797" s="179">
        <v>8773</v>
      </c>
      <c r="D8797" s="195">
        <f t="shared" ca="1" si="689"/>
        <v>2.527588911990247</v>
      </c>
      <c r="E8797" s="195">
        <f t="shared" ca="1" si="685"/>
        <v>428.89874676575232</v>
      </c>
      <c r="F8797" s="195">
        <f t="shared" ca="1" si="686"/>
        <v>372.59905402371533</v>
      </c>
      <c r="G8797" s="195">
        <f t="shared" ca="1" si="687"/>
        <v>178.89874676575232</v>
      </c>
      <c r="H8797" s="195">
        <f t="shared" ca="1" si="688"/>
        <v>122.59905402371533</v>
      </c>
      <c r="O8797" s="154"/>
      <c r="P8797" s="154"/>
    </row>
    <row r="8798" spans="3:16" hidden="1" outlineLevel="2">
      <c r="C8798" s="179">
        <v>8774</v>
      </c>
      <c r="D8798" s="195">
        <f t="shared" ca="1" si="689"/>
        <v>-0.49399629178213977</v>
      </c>
      <c r="E8798" s="195">
        <f t="shared" ca="1" si="685"/>
        <v>220.81631351097275</v>
      </c>
      <c r="F8798" s="195">
        <f t="shared" ca="1" si="686"/>
        <v>230.0914638844329</v>
      </c>
      <c r="G8798" s="195">
        <f t="shared" ca="1" si="687"/>
        <v>0</v>
      </c>
      <c r="H8798" s="195">
        <f t="shared" ca="1" si="688"/>
        <v>0</v>
      </c>
      <c r="O8798" s="154"/>
      <c r="P8798" s="154"/>
    </row>
    <row r="8799" spans="3:16" hidden="1" outlineLevel="2">
      <c r="C8799" s="179">
        <v>8775</v>
      </c>
      <c r="D8799" s="195">
        <f t="shared" ca="1" si="689"/>
        <v>-0.26747867886163745</v>
      </c>
      <c r="E8799" s="195">
        <f t="shared" ca="1" si="685"/>
        <v>232.08430021677043</v>
      </c>
      <c r="F8799" s="195">
        <f t="shared" ca="1" si="686"/>
        <v>238.55805405516131</v>
      </c>
      <c r="G8799" s="195">
        <f t="shared" ca="1" si="687"/>
        <v>0</v>
      </c>
      <c r="H8799" s="195">
        <f t="shared" ca="1" si="688"/>
        <v>0</v>
      </c>
      <c r="O8799" s="154"/>
      <c r="P8799" s="154"/>
    </row>
    <row r="8800" spans="3:16" hidden="1" outlineLevel="2">
      <c r="C8800" s="179">
        <v>8776</v>
      </c>
      <c r="D8800" s="195">
        <f t="shared" ca="1" si="689"/>
        <v>0.38705482586618328</v>
      </c>
      <c r="E8800" s="195">
        <f t="shared" ca="1" si="685"/>
        <v>267.97989217066112</v>
      </c>
      <c r="F8800" s="195">
        <f t="shared" ca="1" si="686"/>
        <v>264.81429491168967</v>
      </c>
      <c r="G8800" s="195">
        <f t="shared" ca="1" si="687"/>
        <v>17.979892170661117</v>
      </c>
      <c r="H8800" s="195">
        <f t="shared" ca="1" si="688"/>
        <v>14.814294911689672</v>
      </c>
      <c r="O8800" s="154"/>
      <c r="P8800" s="154"/>
    </row>
    <row r="8801" spans="3:16" hidden="1" outlineLevel="2">
      <c r="C8801" s="179">
        <v>8777</v>
      </c>
      <c r="D8801" s="195">
        <f t="shared" ca="1" si="689"/>
        <v>-8.8063972257116999E-2</v>
      </c>
      <c r="E8801" s="195">
        <f t="shared" ca="1" si="685"/>
        <v>241.41583294158539</v>
      </c>
      <c r="F8801" s="195">
        <f t="shared" ca="1" si="686"/>
        <v>245.48461535636363</v>
      </c>
      <c r="G8801" s="195">
        <f t="shared" ca="1" si="687"/>
        <v>0</v>
      </c>
      <c r="H8801" s="195">
        <f t="shared" ca="1" si="688"/>
        <v>0</v>
      </c>
      <c r="O8801" s="154"/>
      <c r="P8801" s="154"/>
    </row>
    <row r="8802" spans="3:16" hidden="1" outlineLevel="2">
      <c r="C8802" s="179">
        <v>8778</v>
      </c>
      <c r="D8802" s="195">
        <f t="shared" ca="1" si="689"/>
        <v>1.0519689466447706</v>
      </c>
      <c r="E8802" s="195">
        <f t="shared" ca="1" si="685"/>
        <v>310.13386054926673</v>
      </c>
      <c r="F8802" s="195">
        <f t="shared" ca="1" si="686"/>
        <v>294.44755711151288</v>
      </c>
      <c r="G8802" s="195">
        <f t="shared" ca="1" si="687"/>
        <v>60.133860549266728</v>
      </c>
      <c r="H8802" s="195">
        <f t="shared" ca="1" si="688"/>
        <v>44.447557111512879</v>
      </c>
      <c r="O8802" s="154"/>
      <c r="P8802" s="154"/>
    </row>
    <row r="8803" spans="3:16" hidden="1" outlineLevel="2">
      <c r="C8803" s="179">
        <v>8779</v>
      </c>
      <c r="D8803" s="195">
        <f t="shared" ca="1" si="689"/>
        <v>0.16698377031923473</v>
      </c>
      <c r="E8803" s="195">
        <f t="shared" ca="1" si="685"/>
        <v>255.33052566826854</v>
      </c>
      <c r="F8803" s="195">
        <f t="shared" ca="1" si="686"/>
        <v>255.67865824577953</v>
      </c>
      <c r="G8803" s="195">
        <f t="shared" ca="1" si="687"/>
        <v>5.3305256682685354</v>
      </c>
      <c r="H8803" s="195">
        <f t="shared" ca="1" si="688"/>
        <v>5.6786582457795305</v>
      </c>
      <c r="O8803" s="154"/>
      <c r="P8803" s="154"/>
    </row>
    <row r="8804" spans="3:16" hidden="1" outlineLevel="2">
      <c r="C8804" s="179">
        <v>8780</v>
      </c>
      <c r="D8804" s="195">
        <f t="shared" ca="1" si="689"/>
        <v>0.58105745997675118</v>
      </c>
      <c r="E8804" s="195">
        <f t="shared" ca="1" si="685"/>
        <v>279.64959439336764</v>
      </c>
      <c r="F8804" s="195">
        <f t="shared" ca="1" si="686"/>
        <v>273.13811068236726</v>
      </c>
      <c r="G8804" s="195">
        <f t="shared" ca="1" si="687"/>
        <v>29.649594393367636</v>
      </c>
      <c r="H8804" s="195">
        <f t="shared" ca="1" si="688"/>
        <v>23.138110682367255</v>
      </c>
      <c r="O8804" s="154"/>
      <c r="P8804" s="154"/>
    </row>
    <row r="8805" spans="3:16" hidden="1" outlineLevel="2">
      <c r="C8805" s="179">
        <v>8781</v>
      </c>
      <c r="D8805" s="195">
        <f t="shared" ca="1" si="689"/>
        <v>-1.308103485157738</v>
      </c>
      <c r="E8805" s="195">
        <f t="shared" ca="1" si="685"/>
        <v>184.64943336664004</v>
      </c>
      <c r="F8805" s="195">
        <f t="shared" ca="1" si="686"/>
        <v>202.06802340912719</v>
      </c>
      <c r="G8805" s="195">
        <f t="shared" ca="1" si="687"/>
        <v>0</v>
      </c>
      <c r="H8805" s="195">
        <f t="shared" ca="1" si="688"/>
        <v>0</v>
      </c>
      <c r="O8805" s="154"/>
      <c r="P8805" s="154"/>
    </row>
    <row r="8806" spans="3:16" hidden="1" outlineLevel="2">
      <c r="C8806" s="179">
        <v>8782</v>
      </c>
      <c r="D8806" s="195">
        <f t="shared" ca="1" si="689"/>
        <v>-0.34922289470497359</v>
      </c>
      <c r="E8806" s="195">
        <f t="shared" ca="1" si="685"/>
        <v>227.9531629018301</v>
      </c>
      <c r="F8806" s="195">
        <f t="shared" ca="1" si="686"/>
        <v>235.46734494705663</v>
      </c>
      <c r="G8806" s="195">
        <f t="shared" ca="1" si="687"/>
        <v>0</v>
      </c>
      <c r="H8806" s="195">
        <f t="shared" ca="1" si="688"/>
        <v>0</v>
      </c>
      <c r="O8806" s="154"/>
      <c r="P8806" s="154"/>
    </row>
    <row r="8807" spans="3:16" hidden="1" outlineLevel="2">
      <c r="C8807" s="179">
        <v>8783</v>
      </c>
      <c r="D8807" s="195">
        <f t="shared" ca="1" si="689"/>
        <v>-2.0479452920121677</v>
      </c>
      <c r="E8807" s="195">
        <f t="shared" ca="1" si="685"/>
        <v>156.94638032666478</v>
      </c>
      <c r="F8807" s="195">
        <f t="shared" ca="1" si="686"/>
        <v>179.57254113436173</v>
      </c>
      <c r="G8807" s="195">
        <f t="shared" ca="1" si="687"/>
        <v>0</v>
      </c>
      <c r="H8807" s="195">
        <f t="shared" ca="1" si="688"/>
        <v>0</v>
      </c>
      <c r="O8807" s="154"/>
      <c r="P8807" s="154"/>
    </row>
    <row r="8808" spans="3:16" hidden="1" outlineLevel="2">
      <c r="C8808" s="179">
        <v>8784</v>
      </c>
      <c r="D8808" s="195">
        <f t="shared" ca="1" si="689"/>
        <v>-0.59935143086811882</v>
      </c>
      <c r="E8808" s="195">
        <f t="shared" ca="1" si="685"/>
        <v>215.76352544956654</v>
      </c>
      <c r="F8808" s="195">
        <f t="shared" ca="1" si="686"/>
        <v>226.25662274668846</v>
      </c>
      <c r="G8808" s="195">
        <f t="shared" ca="1" si="687"/>
        <v>0</v>
      </c>
      <c r="H8808" s="195">
        <f t="shared" ca="1" si="688"/>
        <v>0</v>
      </c>
      <c r="O8808" s="154"/>
      <c r="P8808" s="154"/>
    </row>
    <row r="8809" spans="3:16" hidden="1" outlineLevel="2">
      <c r="C8809" s="179">
        <v>8785</v>
      </c>
      <c r="D8809" s="195">
        <f t="shared" ca="1" si="689"/>
        <v>-0.15263937954422113</v>
      </c>
      <c r="E8809" s="195">
        <f t="shared" ca="1" si="685"/>
        <v>238.01475425460237</v>
      </c>
      <c r="F8809" s="195">
        <f t="shared" ca="1" si="686"/>
        <v>242.96872310573221</v>
      </c>
      <c r="G8809" s="195">
        <f t="shared" ca="1" si="687"/>
        <v>0</v>
      </c>
      <c r="H8809" s="195">
        <f t="shared" ca="1" si="688"/>
        <v>0</v>
      </c>
      <c r="O8809" s="154"/>
      <c r="P8809" s="154"/>
    </row>
    <row r="8810" spans="3:16" hidden="1" outlineLevel="2">
      <c r="C8810" s="179">
        <v>8786</v>
      </c>
      <c r="D8810" s="195">
        <f t="shared" ca="1" si="689"/>
        <v>0.49892905571989699</v>
      </c>
      <c r="E8810" s="195">
        <f t="shared" ca="1" si="685"/>
        <v>274.64860262860242</v>
      </c>
      <c r="F8810" s="195">
        <f t="shared" ca="1" si="686"/>
        <v>269.58286659880247</v>
      </c>
      <c r="G8810" s="195">
        <f t="shared" ca="1" si="687"/>
        <v>24.648602628602418</v>
      </c>
      <c r="H8810" s="195">
        <f t="shared" ca="1" si="688"/>
        <v>19.582866598802468</v>
      </c>
      <c r="O8810" s="154"/>
      <c r="P8810" s="154"/>
    </row>
    <row r="8811" spans="3:16" hidden="1" outlineLevel="2">
      <c r="C8811" s="179">
        <v>8787</v>
      </c>
      <c r="D8811" s="195">
        <f t="shared" ca="1" si="689"/>
        <v>-6.4138262842606791E-2</v>
      </c>
      <c r="E8811" s="195">
        <f t="shared" ca="1" si="685"/>
        <v>242.68826221888588</v>
      </c>
      <c r="F8811" s="195">
        <f t="shared" ca="1" si="686"/>
        <v>246.42337370937514</v>
      </c>
      <c r="G8811" s="195">
        <f t="shared" ca="1" si="687"/>
        <v>0</v>
      </c>
      <c r="H8811" s="195">
        <f t="shared" ca="1" si="688"/>
        <v>0</v>
      </c>
      <c r="O8811" s="154"/>
      <c r="P8811" s="154"/>
    </row>
    <row r="8812" spans="3:16" hidden="1" outlineLevel="2">
      <c r="C8812" s="179">
        <v>8788</v>
      </c>
      <c r="D8812" s="195">
        <f t="shared" ca="1" si="689"/>
        <v>1.0702459524836268</v>
      </c>
      <c r="E8812" s="195">
        <f t="shared" ca="1" si="685"/>
        <v>311.38178301844295</v>
      </c>
      <c r="F8812" s="195">
        <f t="shared" ca="1" si="686"/>
        <v>295.3073264054197</v>
      </c>
      <c r="G8812" s="195">
        <f t="shared" ca="1" si="687"/>
        <v>61.381783018442945</v>
      </c>
      <c r="H8812" s="195">
        <f t="shared" ca="1" si="688"/>
        <v>45.307326405419701</v>
      </c>
      <c r="O8812" s="154"/>
      <c r="P8812" s="154"/>
    </row>
    <row r="8813" spans="3:16" hidden="1" outlineLevel="2">
      <c r="C8813" s="179">
        <v>8789</v>
      </c>
      <c r="D8813" s="195">
        <f t="shared" ca="1" si="689"/>
        <v>-1.7490712829947885</v>
      </c>
      <c r="E8813" s="195">
        <f t="shared" ca="1" si="685"/>
        <v>167.5985487798547</v>
      </c>
      <c r="F8813" s="195">
        <f t="shared" ca="1" si="686"/>
        <v>188.34170394753249</v>
      </c>
      <c r="G8813" s="195">
        <f t="shared" ca="1" si="687"/>
        <v>0</v>
      </c>
      <c r="H8813" s="195">
        <f t="shared" ca="1" si="688"/>
        <v>0</v>
      </c>
      <c r="O8813" s="154"/>
      <c r="P8813" s="154"/>
    </row>
    <row r="8814" spans="3:16" hidden="1" outlineLevel="2">
      <c r="C8814" s="179">
        <v>8790</v>
      </c>
      <c r="D8814" s="195">
        <f t="shared" ca="1" si="689"/>
        <v>0.26751773731971018</v>
      </c>
      <c r="E8814" s="195">
        <f t="shared" ca="1" si="685"/>
        <v>261.03324501272533</v>
      </c>
      <c r="F8814" s="195">
        <f t="shared" ca="1" si="686"/>
        <v>259.81227476140822</v>
      </c>
      <c r="G8814" s="195">
        <f t="shared" ca="1" si="687"/>
        <v>11.033245012725331</v>
      </c>
      <c r="H8814" s="195">
        <f t="shared" ca="1" si="688"/>
        <v>9.8122747614082186</v>
      </c>
      <c r="O8814" s="154"/>
      <c r="P8814" s="154"/>
    </row>
    <row r="8815" spans="3:16" hidden="1" outlineLevel="2">
      <c r="C8815" s="179">
        <v>8791</v>
      </c>
      <c r="D8815" s="195">
        <f t="shared" ca="1" si="689"/>
        <v>0.46150674341432107</v>
      </c>
      <c r="E8815" s="195">
        <f t="shared" ca="1" si="685"/>
        <v>272.39962641751566</v>
      </c>
      <c r="F8815" s="195">
        <f t="shared" ca="1" si="686"/>
        <v>267.9782811726098</v>
      </c>
      <c r="G8815" s="195">
        <f t="shared" ca="1" si="687"/>
        <v>22.399626417515663</v>
      </c>
      <c r="H8815" s="195">
        <f t="shared" ca="1" si="688"/>
        <v>17.978281172609798</v>
      </c>
      <c r="O8815" s="154"/>
      <c r="P8815" s="154"/>
    </row>
    <row r="8816" spans="3:16" hidden="1" outlineLevel="2">
      <c r="C8816" s="179">
        <v>8792</v>
      </c>
      <c r="D8816" s="195">
        <f t="shared" ca="1" si="689"/>
        <v>1.2233283820637406</v>
      </c>
      <c r="E8816" s="195">
        <f t="shared" ca="1" si="685"/>
        <v>322.03311081638122</v>
      </c>
      <c r="F8816" s="195">
        <f t="shared" ca="1" si="686"/>
        <v>302.60776445592131</v>
      </c>
      <c r="G8816" s="195">
        <f t="shared" ca="1" si="687"/>
        <v>72.033110816381225</v>
      </c>
      <c r="H8816" s="195">
        <f t="shared" ca="1" si="688"/>
        <v>52.607764455921313</v>
      </c>
      <c r="O8816" s="154"/>
      <c r="P8816" s="154"/>
    </row>
    <row r="8817" spans="3:16" hidden="1" outlineLevel="2">
      <c r="C8817" s="179">
        <v>8793</v>
      </c>
      <c r="D8817" s="195">
        <f t="shared" ca="1" si="689"/>
        <v>1.0388946073132599</v>
      </c>
      <c r="E8817" s="195">
        <f t="shared" ca="1" si="685"/>
        <v>309.24423679533481</v>
      </c>
      <c r="F8817" s="195">
        <f t="shared" ca="1" si="686"/>
        <v>293.8340628334534</v>
      </c>
      <c r="G8817" s="195">
        <f t="shared" ca="1" si="687"/>
        <v>59.244236795334814</v>
      </c>
      <c r="H8817" s="195">
        <f t="shared" ca="1" si="688"/>
        <v>43.834062833453402</v>
      </c>
      <c r="O8817" s="154"/>
      <c r="P8817" s="154"/>
    </row>
    <row r="8818" spans="3:16" hidden="1" outlineLevel="2">
      <c r="C8818" s="179">
        <v>8794</v>
      </c>
      <c r="D8818" s="195">
        <f t="shared" ca="1" si="689"/>
        <v>0.80907294883597081</v>
      </c>
      <c r="E8818" s="195">
        <f t="shared" ca="1" si="685"/>
        <v>294.01651847304692</v>
      </c>
      <c r="F8818" s="195">
        <f t="shared" ca="1" si="686"/>
        <v>283.25634904503931</v>
      </c>
      <c r="G8818" s="195">
        <f t="shared" ca="1" si="687"/>
        <v>44.016518473046915</v>
      </c>
      <c r="H8818" s="195">
        <f t="shared" ca="1" si="688"/>
        <v>33.256349045039315</v>
      </c>
      <c r="O8818" s="154"/>
      <c r="P8818" s="154"/>
    </row>
    <row r="8819" spans="3:16" hidden="1" outlineLevel="2">
      <c r="C8819" s="179">
        <v>8795</v>
      </c>
      <c r="D8819" s="195">
        <f t="shared" ca="1" si="689"/>
        <v>0.43633968786463029</v>
      </c>
      <c r="E8819" s="195">
        <f t="shared" ca="1" si="685"/>
        <v>270.89752311595987</v>
      </c>
      <c r="F8819" s="195">
        <f t="shared" ca="1" si="686"/>
        <v>266.90454861227062</v>
      </c>
      <c r="G8819" s="195">
        <f t="shared" ca="1" si="687"/>
        <v>20.897523115959871</v>
      </c>
      <c r="H8819" s="195">
        <f t="shared" ca="1" si="688"/>
        <v>16.904548612270617</v>
      </c>
      <c r="O8819" s="154"/>
      <c r="P8819" s="154"/>
    </row>
    <row r="8820" spans="3:16" hidden="1" outlineLevel="2">
      <c r="C8820" s="179">
        <v>8796</v>
      </c>
      <c r="D8820" s="195">
        <f t="shared" ca="1" si="689"/>
        <v>0.10446060940174751</v>
      </c>
      <c r="E8820" s="195">
        <f t="shared" ca="1" si="685"/>
        <v>251.84695096574887</v>
      </c>
      <c r="F8820" s="195">
        <f t="shared" ca="1" si="686"/>
        <v>253.14115281831812</v>
      </c>
      <c r="G8820" s="195">
        <f t="shared" ca="1" si="687"/>
        <v>1.8469509657488743</v>
      </c>
      <c r="H8820" s="195">
        <f t="shared" ca="1" si="688"/>
        <v>3.141152818318119</v>
      </c>
      <c r="O8820" s="154"/>
      <c r="P8820" s="154"/>
    </row>
    <row r="8821" spans="3:16" hidden="1" outlineLevel="2">
      <c r="C8821" s="179">
        <v>8797</v>
      </c>
      <c r="D8821" s="195">
        <f t="shared" ca="1" si="689"/>
        <v>-0.19281028488688892</v>
      </c>
      <c r="E8821" s="195">
        <f t="shared" ca="1" si="685"/>
        <v>235.92323726303798</v>
      </c>
      <c r="F8821" s="195">
        <f t="shared" ca="1" si="686"/>
        <v>241.41666915817004</v>
      </c>
      <c r="G8821" s="195">
        <f t="shared" ca="1" si="687"/>
        <v>0</v>
      </c>
      <c r="H8821" s="195">
        <f t="shared" ca="1" si="688"/>
        <v>0</v>
      </c>
      <c r="O8821" s="154"/>
      <c r="P8821" s="154"/>
    </row>
    <row r="8822" spans="3:16" hidden="1" outlineLevel="2">
      <c r="C8822" s="179">
        <v>8798</v>
      </c>
      <c r="D8822" s="195">
        <f t="shared" ca="1" si="689"/>
        <v>-0.4337535311035795</v>
      </c>
      <c r="E8822" s="195">
        <f t="shared" ca="1" si="685"/>
        <v>223.7585290268446</v>
      </c>
      <c r="F8822" s="195">
        <f t="shared" ca="1" si="686"/>
        <v>232.31338966877345</v>
      </c>
      <c r="G8822" s="195">
        <f t="shared" ca="1" si="687"/>
        <v>0</v>
      </c>
      <c r="H8822" s="195">
        <f t="shared" ca="1" si="688"/>
        <v>0</v>
      </c>
      <c r="O8822" s="154"/>
      <c r="P8822" s="154"/>
    </row>
    <row r="8823" spans="3:16" hidden="1" outlineLevel="2">
      <c r="C8823" s="179">
        <v>8799</v>
      </c>
      <c r="D8823" s="195">
        <f t="shared" ca="1" si="689"/>
        <v>-1.5648724293680423</v>
      </c>
      <c r="E8823" s="195">
        <f t="shared" ca="1" si="685"/>
        <v>174.52062110355939</v>
      </c>
      <c r="F8823" s="195">
        <f t="shared" ca="1" si="686"/>
        <v>193.95820062296039</v>
      </c>
      <c r="G8823" s="195">
        <f t="shared" ca="1" si="687"/>
        <v>0</v>
      </c>
      <c r="H8823" s="195">
        <f t="shared" ca="1" si="688"/>
        <v>0</v>
      </c>
      <c r="O8823" s="154"/>
      <c r="P8823" s="154"/>
    </row>
    <row r="8824" spans="3:16" hidden="1" outlineLevel="2">
      <c r="C8824" s="179">
        <v>8800</v>
      </c>
      <c r="D8824" s="195">
        <f t="shared" ca="1" si="689"/>
        <v>0.23882586552821905</v>
      </c>
      <c r="E8824" s="195">
        <f t="shared" ca="1" si="685"/>
        <v>259.39285323513946</v>
      </c>
      <c r="F8824" s="195">
        <f t="shared" ca="1" si="686"/>
        <v>258.62579413981319</v>
      </c>
      <c r="G8824" s="195">
        <f t="shared" ca="1" si="687"/>
        <v>9.3928532351394551</v>
      </c>
      <c r="H8824" s="195">
        <f t="shared" ca="1" si="688"/>
        <v>8.6257941398131948</v>
      </c>
      <c r="O8824" s="154"/>
      <c r="P8824" s="154"/>
    </row>
    <row r="8825" spans="3:16" hidden="1" outlineLevel="2">
      <c r="C8825" s="179">
        <v>8801</v>
      </c>
      <c r="D8825" s="195">
        <f t="shared" ca="1" si="689"/>
        <v>1.0834366110287719</v>
      </c>
      <c r="E8825" s="195">
        <f t="shared" ca="1" si="685"/>
        <v>312.28553702401194</v>
      </c>
      <c r="F8825" s="195">
        <f t="shared" ca="1" si="686"/>
        <v>295.9293879504641</v>
      </c>
      <c r="G8825" s="195">
        <f t="shared" ca="1" si="687"/>
        <v>62.285537024011944</v>
      </c>
      <c r="H8825" s="195">
        <f t="shared" ca="1" si="688"/>
        <v>45.929387950464104</v>
      </c>
      <c r="O8825" s="154"/>
      <c r="P8825" s="154"/>
    </row>
    <row r="8826" spans="3:16" hidden="1" outlineLevel="2">
      <c r="C8826" s="179">
        <v>8802</v>
      </c>
      <c r="D8826" s="195">
        <f t="shared" ca="1" si="689"/>
        <v>-1.6201781932213679</v>
      </c>
      <c r="E8826" s="195">
        <f t="shared" ca="1" si="685"/>
        <v>172.41275892487334</v>
      </c>
      <c r="F8826" s="195">
        <f t="shared" ca="1" si="686"/>
        <v>192.25447465634377</v>
      </c>
      <c r="G8826" s="195">
        <f t="shared" ca="1" si="687"/>
        <v>0</v>
      </c>
      <c r="H8826" s="195">
        <f t="shared" ca="1" si="688"/>
        <v>0</v>
      </c>
      <c r="O8826" s="154"/>
      <c r="P8826" s="154"/>
    </row>
    <row r="8827" spans="3:16" hidden="1" outlineLevel="2">
      <c r="C8827" s="179">
        <v>8803</v>
      </c>
      <c r="D8827" s="195">
        <f t="shared" ca="1" si="689"/>
        <v>0.47232304032839784</v>
      </c>
      <c r="E8827" s="195">
        <f t="shared" ca="1" si="685"/>
        <v>273.04775672720183</v>
      </c>
      <c r="F8827" s="195">
        <f t="shared" ca="1" si="686"/>
        <v>268.44107608490515</v>
      </c>
      <c r="G8827" s="195">
        <f t="shared" ca="1" si="687"/>
        <v>23.047756727201829</v>
      </c>
      <c r="H8827" s="195">
        <f t="shared" ca="1" si="688"/>
        <v>18.441076084905148</v>
      </c>
      <c r="O8827" s="154"/>
      <c r="P8827" s="154"/>
    </row>
    <row r="8828" spans="3:16" hidden="1" outlineLevel="2">
      <c r="C8828" s="179">
        <v>8804</v>
      </c>
      <c r="D8828" s="195">
        <f t="shared" ca="1" si="689"/>
        <v>-0.63446822301299177</v>
      </c>
      <c r="E8828" s="195">
        <f t="shared" ca="1" si="685"/>
        <v>214.10516257202013</v>
      </c>
      <c r="F8828" s="195">
        <f t="shared" ca="1" si="686"/>
        <v>224.99265537474827</v>
      </c>
      <c r="G8828" s="195">
        <f t="shared" ca="1" si="687"/>
        <v>0</v>
      </c>
      <c r="H8828" s="195">
        <f t="shared" ca="1" si="688"/>
        <v>0</v>
      </c>
      <c r="O8828" s="154"/>
      <c r="P8828" s="154"/>
    </row>
    <row r="8829" spans="3:16" hidden="1" outlineLevel="2">
      <c r="C8829" s="179">
        <v>8805</v>
      </c>
      <c r="D8829" s="195">
        <f t="shared" ca="1" si="689"/>
        <v>-0.45045441148923193</v>
      </c>
      <c r="E8829" s="195">
        <f t="shared" ca="1" si="685"/>
        <v>222.93896390787773</v>
      </c>
      <c r="F8829" s="195">
        <f t="shared" ca="1" si="686"/>
        <v>231.69527245468225</v>
      </c>
      <c r="G8829" s="195">
        <f t="shared" ca="1" si="687"/>
        <v>0</v>
      </c>
      <c r="H8829" s="195">
        <f t="shared" ca="1" si="688"/>
        <v>0</v>
      </c>
      <c r="O8829" s="154"/>
      <c r="P8829" s="154"/>
    </row>
    <row r="8830" spans="3:16" hidden="1" outlineLevel="2">
      <c r="C8830" s="179">
        <v>8806</v>
      </c>
      <c r="D8830" s="195">
        <f t="shared" ca="1" si="689"/>
        <v>0.83907596741419299</v>
      </c>
      <c r="E8830" s="195">
        <f t="shared" ca="1" si="685"/>
        <v>295.96111721485158</v>
      </c>
      <c r="F8830" s="195">
        <f t="shared" ca="1" si="686"/>
        <v>284.61535071227439</v>
      </c>
      <c r="G8830" s="195">
        <f t="shared" ca="1" si="687"/>
        <v>45.961117214851583</v>
      </c>
      <c r="H8830" s="195">
        <f t="shared" ca="1" si="688"/>
        <v>34.615350712274392</v>
      </c>
      <c r="O8830" s="154"/>
      <c r="P8830" s="154"/>
    </row>
    <row r="8831" spans="3:16" hidden="1" outlineLevel="2">
      <c r="C8831" s="179">
        <v>8807</v>
      </c>
      <c r="D8831" s="195">
        <f t="shared" ca="1" si="689"/>
        <v>-0.79655628680544877</v>
      </c>
      <c r="E8831" s="195">
        <f t="shared" ca="1" si="685"/>
        <v>206.61435112920182</v>
      </c>
      <c r="F8831" s="195">
        <f t="shared" ca="1" si="686"/>
        <v>219.24947805156643</v>
      </c>
      <c r="G8831" s="195">
        <f t="shared" ca="1" si="687"/>
        <v>0</v>
      </c>
      <c r="H8831" s="195">
        <f t="shared" ca="1" si="688"/>
        <v>0</v>
      </c>
      <c r="O8831" s="154"/>
      <c r="P8831" s="154"/>
    </row>
    <row r="8832" spans="3:16" hidden="1" outlineLevel="2">
      <c r="C8832" s="179">
        <v>8808</v>
      </c>
      <c r="D8832" s="195">
        <f t="shared" ca="1" si="689"/>
        <v>-0.70947620584077542</v>
      </c>
      <c r="E8832" s="195">
        <f t="shared" ca="1" si="685"/>
        <v>210.60553419752202</v>
      </c>
      <c r="F8832" s="195">
        <f t="shared" ca="1" si="686"/>
        <v>222.31647299313741</v>
      </c>
      <c r="G8832" s="195">
        <f t="shared" ca="1" si="687"/>
        <v>0</v>
      </c>
      <c r="H8832" s="195">
        <f t="shared" ca="1" si="688"/>
        <v>0</v>
      </c>
      <c r="O8832" s="154"/>
      <c r="P8832" s="154"/>
    </row>
    <row r="8833" spans="3:16" hidden="1" outlineLevel="2">
      <c r="C8833" s="179">
        <v>8809</v>
      </c>
      <c r="D8833" s="195">
        <f t="shared" ca="1" si="689"/>
        <v>2.5154286853272141</v>
      </c>
      <c r="E8833" s="195">
        <f t="shared" ca="1" si="685"/>
        <v>427.75434775708794</v>
      </c>
      <c r="F8833" s="195">
        <f t="shared" ca="1" si="686"/>
        <v>371.87695313132616</v>
      </c>
      <c r="G8833" s="195">
        <f t="shared" ca="1" si="687"/>
        <v>177.75434775708794</v>
      </c>
      <c r="H8833" s="195">
        <f t="shared" ca="1" si="688"/>
        <v>121.87695313132616</v>
      </c>
      <c r="O8833" s="154"/>
      <c r="P8833" s="154"/>
    </row>
    <row r="8834" spans="3:16" hidden="1" outlineLevel="2">
      <c r="C8834" s="179">
        <v>8810</v>
      </c>
      <c r="D8834" s="195">
        <f t="shared" ca="1" si="689"/>
        <v>0.53170494912473665</v>
      </c>
      <c r="E8834" s="195">
        <f t="shared" ca="1" si="685"/>
        <v>276.63358977472723</v>
      </c>
      <c r="F8834" s="195">
        <f t="shared" ca="1" si="686"/>
        <v>270.99611449057971</v>
      </c>
      <c r="G8834" s="195">
        <f t="shared" ca="1" si="687"/>
        <v>26.633589774727227</v>
      </c>
      <c r="H8834" s="195">
        <f t="shared" ca="1" si="688"/>
        <v>20.996114490579714</v>
      </c>
      <c r="O8834" s="154"/>
      <c r="P8834" s="154"/>
    </row>
    <row r="8835" spans="3:16" hidden="1" outlineLevel="2">
      <c r="C8835" s="179">
        <v>8811</v>
      </c>
      <c r="D8835" s="195">
        <f t="shared" ca="1" si="689"/>
        <v>1.501733669985271</v>
      </c>
      <c r="E8835" s="195">
        <f t="shared" ca="1" si="685"/>
        <v>342.34684111873008</v>
      </c>
      <c r="F8835" s="195">
        <f t="shared" ca="1" si="686"/>
        <v>316.35049734608162</v>
      </c>
      <c r="G8835" s="195">
        <f t="shared" ca="1" si="687"/>
        <v>92.346841118730083</v>
      </c>
      <c r="H8835" s="195">
        <f t="shared" ca="1" si="688"/>
        <v>66.350497346081625</v>
      </c>
      <c r="O8835" s="154"/>
      <c r="P8835" s="154"/>
    </row>
    <row r="8836" spans="3:16" hidden="1" outlineLevel="2">
      <c r="C8836" s="179">
        <v>8812</v>
      </c>
      <c r="D8836" s="195">
        <f t="shared" ca="1" si="689"/>
        <v>-0.2643487695114401</v>
      </c>
      <c r="E8836" s="195">
        <f t="shared" ca="1" si="685"/>
        <v>232.24395720395108</v>
      </c>
      <c r="F8836" s="195">
        <f t="shared" ca="1" si="686"/>
        <v>238.67719743285426</v>
      </c>
      <c r="G8836" s="195">
        <f t="shared" ca="1" si="687"/>
        <v>0</v>
      </c>
      <c r="H8836" s="195">
        <f t="shared" ca="1" si="688"/>
        <v>0</v>
      </c>
      <c r="O8836" s="154"/>
      <c r="P8836" s="154"/>
    </row>
    <row r="8837" spans="3:16" hidden="1" outlineLevel="2">
      <c r="C8837" s="179">
        <v>8813</v>
      </c>
      <c r="D8837" s="195">
        <f t="shared" ca="1" si="689"/>
        <v>-1.2892542358079873</v>
      </c>
      <c r="E8837" s="195">
        <f t="shared" ca="1" si="685"/>
        <v>185.4157402524994</v>
      </c>
      <c r="F8837" s="195">
        <f t="shared" ca="1" si="686"/>
        <v>202.67655119063409</v>
      </c>
      <c r="G8837" s="195">
        <f t="shared" ca="1" si="687"/>
        <v>0</v>
      </c>
      <c r="H8837" s="195">
        <f t="shared" ca="1" si="688"/>
        <v>0</v>
      </c>
      <c r="O8837" s="154"/>
      <c r="P8837" s="154"/>
    </row>
    <row r="8838" spans="3:16" hidden="1" outlineLevel="2">
      <c r="C8838" s="179">
        <v>8814</v>
      </c>
      <c r="D8838" s="195">
        <f t="shared" ca="1" si="689"/>
        <v>1.4721428340782177</v>
      </c>
      <c r="E8838" s="195">
        <f t="shared" ca="1" si="685"/>
        <v>340.12826877903058</v>
      </c>
      <c r="F8838" s="195">
        <f t="shared" ca="1" si="686"/>
        <v>314.86066725795945</v>
      </c>
      <c r="G8838" s="195">
        <f t="shared" ca="1" si="687"/>
        <v>90.128268779030577</v>
      </c>
      <c r="H8838" s="195">
        <f t="shared" ca="1" si="688"/>
        <v>64.860667257959449</v>
      </c>
      <c r="O8838" s="154"/>
      <c r="P8838" s="154"/>
    </row>
    <row r="8839" spans="3:16" hidden="1" outlineLevel="2">
      <c r="C8839" s="179">
        <v>8815</v>
      </c>
      <c r="D8839" s="195">
        <f t="shared" ca="1" si="689"/>
        <v>-0.71937440593005064</v>
      </c>
      <c r="E8839" s="195">
        <f t="shared" ca="1" si="685"/>
        <v>210.14800911014672</v>
      </c>
      <c r="F8839" s="195">
        <f t="shared" ca="1" si="686"/>
        <v>221.9657044233725</v>
      </c>
      <c r="G8839" s="195">
        <f t="shared" ca="1" si="687"/>
        <v>0</v>
      </c>
      <c r="H8839" s="195">
        <f t="shared" ca="1" si="688"/>
        <v>0</v>
      </c>
      <c r="O8839" s="154"/>
      <c r="P8839" s="154"/>
    </row>
    <row r="8840" spans="3:16" hidden="1" outlineLevel="2">
      <c r="C8840" s="179">
        <v>8816</v>
      </c>
      <c r="D8840" s="195">
        <f t="shared" ca="1" si="689"/>
        <v>-0.64113412635710987</v>
      </c>
      <c r="E8840" s="195">
        <f t="shared" ca="1" si="685"/>
        <v>213.79181291454134</v>
      </c>
      <c r="F8840" s="195">
        <f t="shared" ca="1" si="686"/>
        <v>224.75352645716433</v>
      </c>
      <c r="G8840" s="195">
        <f t="shared" ca="1" si="687"/>
        <v>0</v>
      </c>
      <c r="H8840" s="195">
        <f t="shared" ca="1" si="688"/>
        <v>0</v>
      </c>
      <c r="O8840" s="154"/>
      <c r="P8840" s="154"/>
    </row>
    <row r="8841" spans="3:16" hidden="1" outlineLevel="2">
      <c r="C8841" s="179">
        <v>8817</v>
      </c>
      <c r="D8841" s="195">
        <f t="shared" ca="1" si="689"/>
        <v>0.27223002214364767</v>
      </c>
      <c r="E8841" s="195">
        <f t="shared" ca="1" si="685"/>
        <v>261.30364911081267</v>
      </c>
      <c r="F8841" s="195">
        <f t="shared" ca="1" si="686"/>
        <v>260.00765925055356</v>
      </c>
      <c r="G8841" s="195">
        <f t="shared" ca="1" si="687"/>
        <v>11.303649110812671</v>
      </c>
      <c r="H8841" s="195">
        <f t="shared" ca="1" si="688"/>
        <v>10.007659250553559</v>
      </c>
      <c r="O8841" s="154"/>
      <c r="P8841" s="154"/>
    </row>
    <row r="8842" spans="3:16" hidden="1" outlineLevel="2">
      <c r="C8842" s="179">
        <v>8818</v>
      </c>
      <c r="D8842" s="195">
        <f t="shared" ca="1" si="689"/>
        <v>-0.33653805652704416</v>
      </c>
      <c r="E8842" s="195">
        <f t="shared" ca="1" si="685"/>
        <v>228.58936773641082</v>
      </c>
      <c r="F8842" s="195">
        <f t="shared" ca="1" si="686"/>
        <v>235.94431459631517</v>
      </c>
      <c r="G8842" s="195">
        <f t="shared" ca="1" si="687"/>
        <v>0</v>
      </c>
      <c r="H8842" s="195">
        <f t="shared" ca="1" si="688"/>
        <v>0</v>
      </c>
      <c r="O8842" s="154"/>
      <c r="P8842" s="154"/>
    </row>
    <row r="8843" spans="3:16" hidden="1" outlineLevel="2">
      <c r="C8843" s="179">
        <v>8819</v>
      </c>
      <c r="D8843" s="195">
        <f t="shared" ca="1" si="689"/>
        <v>1.1133589082278217</v>
      </c>
      <c r="E8843" s="195">
        <f t="shared" ca="1" si="685"/>
        <v>314.3453902054307</v>
      </c>
      <c r="F8843" s="195">
        <f t="shared" ca="1" si="686"/>
        <v>297.34536304644968</v>
      </c>
      <c r="G8843" s="195">
        <f t="shared" ca="1" si="687"/>
        <v>64.345390205430704</v>
      </c>
      <c r="H8843" s="195">
        <f t="shared" ca="1" si="688"/>
        <v>47.345363046449677</v>
      </c>
      <c r="O8843" s="154"/>
      <c r="P8843" s="154"/>
    </row>
    <row r="8844" spans="3:16" hidden="1" outlineLevel="2">
      <c r="C8844" s="179">
        <v>8820</v>
      </c>
      <c r="D8844" s="195">
        <f t="shared" ca="1" si="689"/>
        <v>8.9277346028937207E-2</v>
      </c>
      <c r="E8844" s="195">
        <f t="shared" ca="1" si="685"/>
        <v>251.00818907593992</v>
      </c>
      <c r="F8844" s="195">
        <f t="shared" ca="1" si="686"/>
        <v>252.52874932433986</v>
      </c>
      <c r="G8844" s="195">
        <f t="shared" ca="1" si="687"/>
        <v>1.0081890759399244</v>
      </c>
      <c r="H8844" s="195">
        <f t="shared" ca="1" si="688"/>
        <v>2.5287493243398558</v>
      </c>
      <c r="O8844" s="154"/>
      <c r="P8844" s="154"/>
    </row>
    <row r="8845" spans="3:16" hidden="1" outlineLevel="2">
      <c r="C8845" s="179">
        <v>8821</v>
      </c>
      <c r="D8845" s="195">
        <f t="shared" ca="1" si="689"/>
        <v>-0.61454175740852568</v>
      </c>
      <c r="E8845" s="195">
        <f t="shared" ca="1" si="685"/>
        <v>215.04460362253042</v>
      </c>
      <c r="F8845" s="195">
        <f t="shared" ca="1" si="686"/>
        <v>225.7090044547657</v>
      </c>
      <c r="G8845" s="195">
        <f t="shared" ca="1" si="687"/>
        <v>0</v>
      </c>
      <c r="H8845" s="195">
        <f t="shared" ca="1" si="688"/>
        <v>0</v>
      </c>
      <c r="O8845" s="154"/>
      <c r="P8845" s="154"/>
    </row>
    <row r="8846" spans="3:16" hidden="1" outlineLevel="2">
      <c r="C8846" s="179">
        <v>8822</v>
      </c>
      <c r="D8846" s="195">
        <f t="shared" ca="1" si="689"/>
        <v>-0.43625421744475451</v>
      </c>
      <c r="E8846" s="195">
        <f t="shared" ca="1" si="685"/>
        <v>223.63562090418131</v>
      </c>
      <c r="F8846" s="195">
        <f t="shared" ca="1" si="686"/>
        <v>232.22073176351151</v>
      </c>
      <c r="G8846" s="195">
        <f t="shared" ca="1" si="687"/>
        <v>0</v>
      </c>
      <c r="H8846" s="195">
        <f t="shared" ca="1" si="688"/>
        <v>0</v>
      </c>
      <c r="O8846" s="154"/>
      <c r="P8846" s="154"/>
    </row>
    <row r="8847" spans="3:16" hidden="1" outlineLevel="2">
      <c r="C8847" s="179">
        <v>8823</v>
      </c>
      <c r="D8847" s="195">
        <f t="shared" ca="1" si="689"/>
        <v>1.3521721569727314</v>
      </c>
      <c r="E8847" s="195">
        <f t="shared" ca="1" si="685"/>
        <v>331.27981063724366</v>
      </c>
      <c r="F8847" s="195">
        <f t="shared" ca="1" si="686"/>
        <v>308.89196538174133</v>
      </c>
      <c r="G8847" s="195">
        <f t="shared" ca="1" si="687"/>
        <v>81.279810637243656</v>
      </c>
      <c r="H8847" s="195">
        <f t="shared" ca="1" si="688"/>
        <v>58.891965381741329</v>
      </c>
      <c r="O8847" s="154"/>
      <c r="P8847" s="154"/>
    </row>
    <row r="8848" spans="3:16" hidden="1" outlineLevel="2">
      <c r="C8848" s="179">
        <v>8824</v>
      </c>
      <c r="D8848" s="195">
        <f t="shared" ca="1" si="689"/>
        <v>1.6225043962728023</v>
      </c>
      <c r="E8848" s="195">
        <f t="shared" ca="1" si="685"/>
        <v>351.55269047043794</v>
      </c>
      <c r="F8848" s="195">
        <f t="shared" ca="1" si="686"/>
        <v>322.50447858890271</v>
      </c>
      <c r="G8848" s="195">
        <f t="shared" ca="1" si="687"/>
        <v>101.55269047043794</v>
      </c>
      <c r="H8848" s="195">
        <f t="shared" ca="1" si="688"/>
        <v>72.504478588902714</v>
      </c>
      <c r="O8848" s="154"/>
      <c r="P8848" s="154"/>
    </row>
    <row r="8849" spans="3:16" hidden="1" outlineLevel="2">
      <c r="C8849" s="179">
        <v>8825</v>
      </c>
      <c r="D8849" s="195">
        <f t="shared" ca="1" si="689"/>
        <v>0.5411099227185211</v>
      </c>
      <c r="E8849" s="195">
        <f t="shared" ca="1" si="685"/>
        <v>277.2058220593114</v>
      </c>
      <c r="F8849" s="195">
        <f t="shared" ca="1" si="686"/>
        <v>271.40300927222899</v>
      </c>
      <c r="G8849" s="195">
        <f t="shared" ca="1" si="687"/>
        <v>27.205822059311402</v>
      </c>
      <c r="H8849" s="195">
        <f t="shared" ca="1" si="688"/>
        <v>21.403009272228985</v>
      </c>
      <c r="O8849" s="154"/>
      <c r="P8849" s="154"/>
    </row>
    <row r="8850" spans="3:16" hidden="1" outlineLevel="2">
      <c r="C8850" s="179">
        <v>8826</v>
      </c>
      <c r="D8850" s="195">
        <f t="shared" ca="1" si="689"/>
        <v>-1.6249380798963449</v>
      </c>
      <c r="E8850" s="195">
        <f t="shared" ca="1" si="685"/>
        <v>172.23254016134942</v>
      </c>
      <c r="F8850" s="195">
        <f t="shared" ca="1" si="686"/>
        <v>192.10854490901173</v>
      </c>
      <c r="G8850" s="195">
        <f t="shared" ca="1" si="687"/>
        <v>0</v>
      </c>
      <c r="H8850" s="195">
        <f t="shared" ca="1" si="688"/>
        <v>0</v>
      </c>
      <c r="O8850" s="154"/>
      <c r="P8850" s="154"/>
    </row>
    <row r="8851" spans="3:16" hidden="1" outlineLevel="2">
      <c r="C8851" s="179">
        <v>8827</v>
      </c>
      <c r="D8851" s="195">
        <f t="shared" ca="1" si="689"/>
        <v>-1.0463143503434569</v>
      </c>
      <c r="E8851" s="195">
        <f t="shared" ca="1" si="685"/>
        <v>195.58171129115934</v>
      </c>
      <c r="F8851" s="195">
        <f t="shared" ca="1" si="686"/>
        <v>210.6855977095498</v>
      </c>
      <c r="G8851" s="195">
        <f t="shared" ca="1" si="687"/>
        <v>0</v>
      </c>
      <c r="H8851" s="195">
        <f t="shared" ca="1" si="688"/>
        <v>0</v>
      </c>
      <c r="O8851" s="154"/>
      <c r="P8851" s="154"/>
    </row>
    <row r="8852" spans="3:16" hidden="1" outlineLevel="2">
      <c r="C8852" s="179">
        <v>8828</v>
      </c>
      <c r="D8852" s="195">
        <f t="shared" ca="1" si="689"/>
        <v>-1.0809119925048702</v>
      </c>
      <c r="E8852" s="195">
        <f t="shared" ca="1" si="685"/>
        <v>194.10060515051674</v>
      </c>
      <c r="F8852" s="195">
        <f t="shared" ca="1" si="686"/>
        <v>209.52596877211892</v>
      </c>
      <c r="G8852" s="195">
        <f t="shared" ca="1" si="687"/>
        <v>0</v>
      </c>
      <c r="H8852" s="195">
        <f t="shared" ca="1" si="688"/>
        <v>0</v>
      </c>
      <c r="O8852" s="154"/>
      <c r="P8852" s="154"/>
    </row>
    <row r="8853" spans="3:16" hidden="1" outlineLevel="2">
      <c r="C8853" s="179">
        <v>8829</v>
      </c>
      <c r="D8853" s="195">
        <f t="shared" ca="1" si="689"/>
        <v>0.66534156173752967</v>
      </c>
      <c r="E8853" s="195">
        <f t="shared" ca="1" si="685"/>
        <v>284.8765448138281</v>
      </c>
      <c r="F8853" s="195">
        <f t="shared" ca="1" si="686"/>
        <v>276.83542655426726</v>
      </c>
      <c r="G8853" s="195">
        <f t="shared" ca="1" si="687"/>
        <v>34.876544813828104</v>
      </c>
      <c r="H8853" s="195">
        <f t="shared" ca="1" si="688"/>
        <v>26.835426554267258</v>
      </c>
      <c r="O8853" s="154"/>
      <c r="P8853" s="154"/>
    </row>
    <row r="8854" spans="3:16" hidden="1" outlineLevel="2">
      <c r="C8854" s="179">
        <v>8830</v>
      </c>
      <c r="D8854" s="195">
        <f t="shared" ca="1" si="689"/>
        <v>-1.4143080969480315</v>
      </c>
      <c r="E8854" s="195">
        <f t="shared" ca="1" si="685"/>
        <v>180.39055550388986</v>
      </c>
      <c r="F8854" s="195">
        <f t="shared" ca="1" si="686"/>
        <v>198.67331269616903</v>
      </c>
      <c r="G8854" s="195">
        <f t="shared" ca="1" si="687"/>
        <v>0</v>
      </c>
      <c r="H8854" s="195">
        <f t="shared" ca="1" si="688"/>
        <v>0</v>
      </c>
      <c r="O8854" s="154"/>
      <c r="P8854" s="154"/>
    </row>
    <row r="8855" spans="3:16" hidden="1" outlineLevel="2">
      <c r="C8855" s="179">
        <v>8831</v>
      </c>
      <c r="D8855" s="195">
        <f t="shared" ca="1" si="689"/>
        <v>-1.1324183904208784</v>
      </c>
      <c r="E8855" s="195">
        <f t="shared" ca="1" si="685"/>
        <v>191.91639686442767</v>
      </c>
      <c r="F8855" s="195">
        <f t="shared" ca="1" si="686"/>
        <v>207.81141281307291</v>
      </c>
      <c r="G8855" s="195">
        <f t="shared" ca="1" si="687"/>
        <v>0</v>
      </c>
      <c r="H8855" s="195">
        <f t="shared" ca="1" si="688"/>
        <v>0</v>
      </c>
      <c r="O8855" s="154"/>
      <c r="P8855" s="154"/>
    </row>
    <row r="8856" spans="3:16" hidden="1" outlineLevel="2">
      <c r="C8856" s="179">
        <v>8832</v>
      </c>
      <c r="D8856" s="195">
        <f t="shared" ca="1" si="689"/>
        <v>0.33056469957346163</v>
      </c>
      <c r="E8856" s="195">
        <f t="shared" ca="1" si="685"/>
        <v>264.67434446585469</v>
      </c>
      <c r="F8856" s="195">
        <f t="shared" ca="1" si="686"/>
        <v>262.43858064696235</v>
      </c>
      <c r="G8856" s="195">
        <f t="shared" ca="1" si="687"/>
        <v>14.674344465854688</v>
      </c>
      <c r="H8856" s="195">
        <f t="shared" ca="1" si="688"/>
        <v>12.43858064696235</v>
      </c>
      <c r="O8856" s="154"/>
      <c r="P8856" s="154"/>
    </row>
    <row r="8857" spans="3:16" hidden="1" outlineLevel="2">
      <c r="C8857" s="179">
        <v>8833</v>
      </c>
      <c r="D8857" s="195">
        <f t="shared" ca="1" si="689"/>
        <v>0.34726631194273799</v>
      </c>
      <c r="E8857" s="195">
        <f t="shared" ref="E8857:E8920" ca="1" si="690">$H$9 * EXP(($H$17 - $H$18 - ($H$11^2)/2)*$H$14 + $H$11*SQRT($H$14)*D8857)</f>
        <v>265.64737933407304</v>
      </c>
      <c r="F8857" s="195">
        <f t="shared" ref="F8857:F8920" ca="1" si="691">$H$9 * EXP(($H$17 - $H$18 - ($H$12^2)/2)*$H$14 + $H$12*SQRT($H$14)*D8857)</f>
        <v>263.13874566089646</v>
      </c>
      <c r="G8857" s="195">
        <f t="shared" ref="G8857:G8920" ca="1" si="692">MAX(E8857-$H$16, 0)</f>
        <v>15.647379334073037</v>
      </c>
      <c r="H8857" s="195">
        <f t="shared" ref="H8857:H8920" ca="1" si="693">MAX(F8857-$H$16, 0)</f>
        <v>13.138745660896461</v>
      </c>
      <c r="O8857" s="154"/>
      <c r="P8857" s="154"/>
    </row>
    <row r="8858" spans="3:16" hidden="1" outlineLevel="2">
      <c r="C8858" s="179">
        <v>8834</v>
      </c>
      <c r="D8858" s="195">
        <f t="shared" ref="D8858:D8921" ca="1" si="694">_xlfn.NORM.S.INV(RAND())</f>
        <v>-7.4007068358776837E-2</v>
      </c>
      <c r="E8858" s="195">
        <f t="shared" ca="1" si="690"/>
        <v>242.16260374603203</v>
      </c>
      <c r="F8858" s="195">
        <f t="shared" ca="1" si="691"/>
        <v>246.03572324644725</v>
      </c>
      <c r="G8858" s="195">
        <f t="shared" ca="1" si="692"/>
        <v>0</v>
      </c>
      <c r="H8858" s="195">
        <f t="shared" ca="1" si="693"/>
        <v>0</v>
      </c>
      <c r="O8858" s="154"/>
      <c r="P8858" s="154"/>
    </row>
    <row r="8859" spans="3:16" hidden="1" outlineLevel="2">
      <c r="C8859" s="179">
        <v>8835</v>
      </c>
      <c r="D8859" s="195">
        <f t="shared" ca="1" si="694"/>
        <v>1.3856608887077979</v>
      </c>
      <c r="E8859" s="195">
        <f t="shared" ca="1" si="690"/>
        <v>333.72635721063926</v>
      </c>
      <c r="F8859" s="195">
        <f t="shared" ca="1" si="691"/>
        <v>310.5465978738755</v>
      </c>
      <c r="G8859" s="195">
        <f t="shared" ca="1" si="692"/>
        <v>83.726357210639264</v>
      </c>
      <c r="H8859" s="195">
        <f t="shared" ca="1" si="693"/>
        <v>60.546597873875498</v>
      </c>
      <c r="O8859" s="154"/>
      <c r="P8859" s="154"/>
    </row>
    <row r="8860" spans="3:16" hidden="1" outlineLevel="2">
      <c r="C8860" s="179">
        <v>8836</v>
      </c>
      <c r="D8860" s="195">
        <f t="shared" ca="1" si="694"/>
        <v>1.5388895656763539</v>
      </c>
      <c r="E8860" s="195">
        <f t="shared" ca="1" si="690"/>
        <v>345.15310862007613</v>
      </c>
      <c r="F8860" s="195">
        <f t="shared" ca="1" si="691"/>
        <v>318.23119787119145</v>
      </c>
      <c r="G8860" s="195">
        <f t="shared" ca="1" si="692"/>
        <v>95.153108620076125</v>
      </c>
      <c r="H8860" s="195">
        <f t="shared" ca="1" si="693"/>
        <v>68.231197871191455</v>
      </c>
      <c r="O8860" s="154"/>
      <c r="P8860" s="154"/>
    </row>
    <row r="8861" spans="3:16" hidden="1" outlineLevel="2">
      <c r="C8861" s="179">
        <v>8837</v>
      </c>
      <c r="D8861" s="195">
        <f t="shared" ca="1" si="694"/>
        <v>1.6724265033136683</v>
      </c>
      <c r="E8861" s="195">
        <f t="shared" ca="1" si="690"/>
        <v>355.42998145601638</v>
      </c>
      <c r="F8861" s="195">
        <f t="shared" ca="1" si="691"/>
        <v>325.0831427964751</v>
      </c>
      <c r="G8861" s="195">
        <f t="shared" ca="1" si="692"/>
        <v>105.42998145601638</v>
      </c>
      <c r="H8861" s="195">
        <f t="shared" ca="1" si="693"/>
        <v>75.083142796475101</v>
      </c>
      <c r="O8861" s="154"/>
      <c r="P8861" s="154"/>
    </row>
    <row r="8862" spans="3:16" hidden="1" outlineLevel="2">
      <c r="C8862" s="179">
        <v>8838</v>
      </c>
      <c r="D8862" s="195">
        <f t="shared" ca="1" si="694"/>
        <v>-1.5695380276354862</v>
      </c>
      <c r="E8862" s="195">
        <f t="shared" ca="1" si="690"/>
        <v>174.34181078372794</v>
      </c>
      <c r="F8862" s="195">
        <f t="shared" ca="1" si="691"/>
        <v>193.81389291987415</v>
      </c>
      <c r="G8862" s="195">
        <f t="shared" ca="1" si="692"/>
        <v>0</v>
      </c>
      <c r="H8862" s="195">
        <f t="shared" ca="1" si="693"/>
        <v>0</v>
      </c>
      <c r="O8862" s="154"/>
      <c r="P8862" s="154"/>
    </row>
    <row r="8863" spans="3:16" hidden="1" outlineLevel="2">
      <c r="C8863" s="179">
        <v>8839</v>
      </c>
      <c r="D8863" s="195">
        <f t="shared" ca="1" si="694"/>
        <v>0.71819018324441608</v>
      </c>
      <c r="E8863" s="195">
        <f t="shared" ca="1" si="690"/>
        <v>288.20371723862183</v>
      </c>
      <c r="F8863" s="195">
        <f t="shared" ca="1" si="691"/>
        <v>279.17923967136443</v>
      </c>
      <c r="G8863" s="195">
        <f t="shared" ca="1" si="692"/>
        <v>38.203717238621834</v>
      </c>
      <c r="H8863" s="195">
        <f t="shared" ca="1" si="693"/>
        <v>29.179239671364428</v>
      </c>
      <c r="O8863" s="154"/>
      <c r="P8863" s="154"/>
    </row>
    <row r="8864" spans="3:16" hidden="1" outlineLevel="2">
      <c r="C8864" s="179">
        <v>8840</v>
      </c>
      <c r="D8864" s="195">
        <f t="shared" ca="1" si="694"/>
        <v>-9.7273262969610405E-2</v>
      </c>
      <c r="E8864" s="195">
        <f t="shared" ca="1" si="690"/>
        <v>240.92783982781216</v>
      </c>
      <c r="F8864" s="195">
        <f t="shared" ca="1" si="691"/>
        <v>245.12423001283008</v>
      </c>
      <c r="G8864" s="195">
        <f t="shared" ca="1" si="692"/>
        <v>0</v>
      </c>
      <c r="H8864" s="195">
        <f t="shared" ca="1" si="693"/>
        <v>0</v>
      </c>
      <c r="O8864" s="154"/>
      <c r="P8864" s="154"/>
    </row>
    <row r="8865" spans="3:16" hidden="1" outlineLevel="2">
      <c r="C8865" s="179">
        <v>8841</v>
      </c>
      <c r="D8865" s="195">
        <f t="shared" ca="1" si="694"/>
        <v>-0.62808218463757004</v>
      </c>
      <c r="E8865" s="195">
        <f t="shared" ca="1" si="690"/>
        <v>214.40578712624824</v>
      </c>
      <c r="F8865" s="195">
        <f t="shared" ca="1" si="691"/>
        <v>225.22198319339645</v>
      </c>
      <c r="G8865" s="195">
        <f t="shared" ca="1" si="692"/>
        <v>0</v>
      </c>
      <c r="H8865" s="195">
        <f t="shared" ca="1" si="693"/>
        <v>0</v>
      </c>
      <c r="O8865" s="154"/>
      <c r="P8865" s="154"/>
    </row>
    <row r="8866" spans="3:16" hidden="1" outlineLevel="2">
      <c r="C8866" s="179">
        <v>8842</v>
      </c>
      <c r="D8866" s="195">
        <f t="shared" ca="1" si="694"/>
        <v>-0.59654675322066197</v>
      </c>
      <c r="E8866" s="195">
        <f t="shared" ca="1" si="690"/>
        <v>215.89652674516773</v>
      </c>
      <c r="F8866" s="195">
        <f t="shared" ca="1" si="691"/>
        <v>226.35787788038067</v>
      </c>
      <c r="G8866" s="195">
        <f t="shared" ca="1" si="692"/>
        <v>0</v>
      </c>
      <c r="H8866" s="195">
        <f t="shared" ca="1" si="693"/>
        <v>0</v>
      </c>
      <c r="O8866" s="154"/>
      <c r="P8866" s="154"/>
    </row>
    <row r="8867" spans="3:16" hidden="1" outlineLevel="2">
      <c r="C8867" s="179">
        <v>8843</v>
      </c>
      <c r="D8867" s="195">
        <f t="shared" ca="1" si="694"/>
        <v>-0.84775172316719993</v>
      </c>
      <c r="E8867" s="195">
        <f t="shared" ca="1" si="690"/>
        <v>204.30328419850022</v>
      </c>
      <c r="F8867" s="195">
        <f t="shared" ca="1" si="691"/>
        <v>217.4661419458009</v>
      </c>
      <c r="G8867" s="195">
        <f t="shared" ca="1" si="692"/>
        <v>0</v>
      </c>
      <c r="H8867" s="195">
        <f t="shared" ca="1" si="693"/>
        <v>0</v>
      </c>
      <c r="O8867" s="154"/>
      <c r="P8867" s="154"/>
    </row>
    <row r="8868" spans="3:16" hidden="1" outlineLevel="2">
      <c r="C8868" s="179">
        <v>8844</v>
      </c>
      <c r="D8868" s="195">
        <f t="shared" ca="1" si="694"/>
        <v>0.45408895180153142</v>
      </c>
      <c r="E8868" s="195">
        <f t="shared" ca="1" si="690"/>
        <v>271.95602967804416</v>
      </c>
      <c r="F8868" s="195">
        <f t="shared" ca="1" si="691"/>
        <v>267.66135877767698</v>
      </c>
      <c r="G8868" s="195">
        <f t="shared" ca="1" si="692"/>
        <v>21.95602967804416</v>
      </c>
      <c r="H8868" s="195">
        <f t="shared" ca="1" si="693"/>
        <v>17.66135877767698</v>
      </c>
      <c r="O8868" s="154"/>
      <c r="P8868" s="154"/>
    </row>
    <row r="8869" spans="3:16" hidden="1" outlineLevel="2">
      <c r="C8869" s="179">
        <v>8845</v>
      </c>
      <c r="D8869" s="195">
        <f t="shared" ca="1" si="694"/>
        <v>-0.67851437841044115</v>
      </c>
      <c r="E8869" s="195">
        <f t="shared" ca="1" si="690"/>
        <v>212.04312564429014</v>
      </c>
      <c r="F8869" s="195">
        <f t="shared" ca="1" si="691"/>
        <v>223.417269026648</v>
      </c>
      <c r="G8869" s="195">
        <f t="shared" ca="1" si="692"/>
        <v>0</v>
      </c>
      <c r="H8869" s="195">
        <f t="shared" ca="1" si="693"/>
        <v>0</v>
      </c>
      <c r="O8869" s="154"/>
      <c r="P8869" s="154"/>
    </row>
    <row r="8870" spans="3:16" hidden="1" outlineLevel="2">
      <c r="C8870" s="179">
        <v>8846</v>
      </c>
      <c r="D8870" s="195">
        <f t="shared" ca="1" si="694"/>
        <v>-0.13932465627371807</v>
      </c>
      <c r="E8870" s="195">
        <f t="shared" ca="1" si="690"/>
        <v>238.71207486511352</v>
      </c>
      <c r="F8870" s="195">
        <f t="shared" ca="1" si="691"/>
        <v>243.48535292541595</v>
      </c>
      <c r="G8870" s="195">
        <f t="shared" ca="1" si="692"/>
        <v>0</v>
      </c>
      <c r="H8870" s="195">
        <f t="shared" ca="1" si="693"/>
        <v>0</v>
      </c>
      <c r="O8870" s="154"/>
      <c r="P8870" s="154"/>
    </row>
    <row r="8871" spans="3:16" hidden="1" outlineLevel="2">
      <c r="C8871" s="179">
        <v>8847</v>
      </c>
      <c r="D8871" s="195">
        <f t="shared" ca="1" si="694"/>
        <v>0.9320835897206754</v>
      </c>
      <c r="E8871" s="195">
        <f t="shared" ca="1" si="690"/>
        <v>302.07137144166933</v>
      </c>
      <c r="F8871" s="195">
        <f t="shared" ca="1" si="691"/>
        <v>288.86975107220195</v>
      </c>
      <c r="G8871" s="195">
        <f t="shared" ca="1" si="692"/>
        <v>52.071371441669328</v>
      </c>
      <c r="H8871" s="195">
        <f t="shared" ca="1" si="693"/>
        <v>38.86975107220195</v>
      </c>
      <c r="O8871" s="154"/>
      <c r="P8871" s="154"/>
    </row>
    <row r="8872" spans="3:16" hidden="1" outlineLevel="2">
      <c r="C8872" s="179">
        <v>8848</v>
      </c>
      <c r="D8872" s="195">
        <f t="shared" ca="1" si="694"/>
        <v>0.49497871729489784</v>
      </c>
      <c r="E8872" s="195">
        <f t="shared" ca="1" si="690"/>
        <v>274.4103244311388</v>
      </c>
      <c r="F8872" s="195">
        <f t="shared" ca="1" si="691"/>
        <v>269.41303230434858</v>
      </c>
      <c r="G8872" s="195">
        <f t="shared" ca="1" si="692"/>
        <v>24.410324431138804</v>
      </c>
      <c r="H8872" s="195">
        <f t="shared" ca="1" si="693"/>
        <v>19.413032304348576</v>
      </c>
      <c r="O8872" s="154"/>
      <c r="P8872" s="154"/>
    </row>
    <row r="8873" spans="3:16" hidden="1" outlineLevel="2">
      <c r="C8873" s="179">
        <v>8849</v>
      </c>
      <c r="D8873" s="195">
        <f t="shared" ca="1" si="694"/>
        <v>-1.2912774510853462</v>
      </c>
      <c r="E8873" s="195">
        <f t="shared" ca="1" si="690"/>
        <v>185.33333531420953</v>
      </c>
      <c r="F8873" s="195">
        <f t="shared" ca="1" si="691"/>
        <v>202.61114615982802</v>
      </c>
      <c r="G8873" s="195">
        <f t="shared" ca="1" si="692"/>
        <v>0</v>
      </c>
      <c r="H8873" s="195">
        <f t="shared" ca="1" si="693"/>
        <v>0</v>
      </c>
      <c r="O8873" s="154"/>
      <c r="P8873" s="154"/>
    </row>
    <row r="8874" spans="3:16" hidden="1" outlineLevel="2">
      <c r="C8874" s="179">
        <v>8850</v>
      </c>
      <c r="D8874" s="195">
        <f t="shared" ca="1" si="694"/>
        <v>0.47708944070343628</v>
      </c>
      <c r="E8874" s="195">
        <f t="shared" ca="1" si="690"/>
        <v>273.3338565768683</v>
      </c>
      <c r="F8874" s="195">
        <f t="shared" ca="1" si="691"/>
        <v>268.64526880371369</v>
      </c>
      <c r="G8874" s="195">
        <f t="shared" ca="1" si="692"/>
        <v>23.3338565768683</v>
      </c>
      <c r="H8874" s="195">
        <f t="shared" ca="1" si="693"/>
        <v>18.645268803713691</v>
      </c>
      <c r="O8874" s="154"/>
      <c r="P8874" s="154"/>
    </row>
    <row r="8875" spans="3:16" hidden="1" outlineLevel="2">
      <c r="C8875" s="179">
        <v>8851</v>
      </c>
      <c r="D8875" s="195">
        <f t="shared" ca="1" si="694"/>
        <v>-0.70880224634890066</v>
      </c>
      <c r="E8875" s="195">
        <f t="shared" ca="1" si="690"/>
        <v>210.63672286338243</v>
      </c>
      <c r="F8875" s="195">
        <f t="shared" ca="1" si="691"/>
        <v>222.34037665420718</v>
      </c>
      <c r="G8875" s="195">
        <f t="shared" ca="1" si="692"/>
        <v>0</v>
      </c>
      <c r="H8875" s="195">
        <f t="shared" ca="1" si="693"/>
        <v>0</v>
      </c>
      <c r="O8875" s="154"/>
      <c r="P8875" s="154"/>
    </row>
    <row r="8876" spans="3:16" hidden="1" outlineLevel="2">
      <c r="C8876" s="179">
        <v>8852</v>
      </c>
      <c r="D8876" s="195">
        <f t="shared" ca="1" si="694"/>
        <v>0.3383971907187569</v>
      </c>
      <c r="E8876" s="195">
        <f t="shared" ca="1" si="690"/>
        <v>265.13022030352136</v>
      </c>
      <c r="F8876" s="195">
        <f t="shared" ca="1" si="691"/>
        <v>262.76670206792369</v>
      </c>
      <c r="G8876" s="195">
        <f t="shared" ca="1" si="692"/>
        <v>15.130220303521355</v>
      </c>
      <c r="H8876" s="195">
        <f t="shared" ca="1" si="693"/>
        <v>12.766702067923688</v>
      </c>
      <c r="O8876" s="154"/>
      <c r="P8876" s="154"/>
    </row>
    <row r="8877" spans="3:16" hidden="1" outlineLevel="2">
      <c r="C8877" s="179">
        <v>8853</v>
      </c>
      <c r="D8877" s="195">
        <f t="shared" ca="1" si="694"/>
        <v>0.36533726059089505</v>
      </c>
      <c r="E8877" s="195">
        <f t="shared" ca="1" si="690"/>
        <v>266.70422122266507</v>
      </c>
      <c r="F8877" s="195">
        <f t="shared" ca="1" si="691"/>
        <v>263.89842013671063</v>
      </c>
      <c r="G8877" s="195">
        <f t="shared" ca="1" si="692"/>
        <v>16.704221222665069</v>
      </c>
      <c r="H8877" s="195">
        <f t="shared" ca="1" si="693"/>
        <v>13.898420136710627</v>
      </c>
      <c r="O8877" s="154"/>
      <c r="P8877" s="154"/>
    </row>
    <row r="8878" spans="3:16" hidden="1" outlineLevel="2">
      <c r="C8878" s="179">
        <v>8854</v>
      </c>
      <c r="D8878" s="195">
        <f t="shared" ca="1" si="694"/>
        <v>0.88052935520858877</v>
      </c>
      <c r="E8878" s="195">
        <f t="shared" ca="1" si="690"/>
        <v>298.66903219936904</v>
      </c>
      <c r="F8878" s="195">
        <f t="shared" ca="1" si="691"/>
        <v>286.50373667450765</v>
      </c>
      <c r="G8878" s="195">
        <f t="shared" ca="1" si="692"/>
        <v>48.669032199369042</v>
      </c>
      <c r="H8878" s="195">
        <f t="shared" ca="1" si="693"/>
        <v>36.50373667450765</v>
      </c>
      <c r="O8878" s="154"/>
      <c r="P8878" s="154"/>
    </row>
    <row r="8879" spans="3:16" hidden="1" outlineLevel="2">
      <c r="C8879" s="179">
        <v>8855</v>
      </c>
      <c r="D8879" s="195">
        <f t="shared" ca="1" si="694"/>
        <v>-0.73450160041600088</v>
      </c>
      <c r="E8879" s="195">
        <f t="shared" ca="1" si="690"/>
        <v>209.45070341735558</v>
      </c>
      <c r="F8879" s="195">
        <f t="shared" ca="1" si="691"/>
        <v>221.4307017030431</v>
      </c>
      <c r="G8879" s="195">
        <f t="shared" ca="1" si="692"/>
        <v>0</v>
      </c>
      <c r="H8879" s="195">
        <f t="shared" ca="1" si="693"/>
        <v>0</v>
      </c>
      <c r="O8879" s="154"/>
      <c r="P8879" s="154"/>
    </row>
    <row r="8880" spans="3:16" hidden="1" outlineLevel="2">
      <c r="C8880" s="179">
        <v>8856</v>
      </c>
      <c r="D8880" s="195">
        <f t="shared" ca="1" si="694"/>
        <v>-7.1109383415166538E-2</v>
      </c>
      <c r="E8880" s="195">
        <f t="shared" ca="1" si="690"/>
        <v>242.31682973658198</v>
      </c>
      <c r="F8880" s="195">
        <f t="shared" ca="1" si="691"/>
        <v>246.14948213843391</v>
      </c>
      <c r="G8880" s="195">
        <f t="shared" ca="1" si="692"/>
        <v>0</v>
      </c>
      <c r="H8880" s="195">
        <f t="shared" ca="1" si="693"/>
        <v>0</v>
      </c>
      <c r="O8880" s="154"/>
      <c r="P8880" s="154"/>
    </row>
    <row r="8881" spans="3:16" hidden="1" outlineLevel="2">
      <c r="C8881" s="179">
        <v>8857</v>
      </c>
      <c r="D8881" s="195">
        <f t="shared" ca="1" si="694"/>
        <v>1.1482191070523049</v>
      </c>
      <c r="E8881" s="195">
        <f t="shared" ca="1" si="690"/>
        <v>316.76231028038626</v>
      </c>
      <c r="F8881" s="195">
        <f t="shared" ca="1" si="691"/>
        <v>299.00355505589135</v>
      </c>
      <c r="G8881" s="195">
        <f t="shared" ca="1" si="692"/>
        <v>66.762310280386259</v>
      </c>
      <c r="H8881" s="195">
        <f t="shared" ca="1" si="693"/>
        <v>49.003555055891354</v>
      </c>
      <c r="O8881" s="154"/>
      <c r="P8881" s="154"/>
    </row>
    <row r="8882" spans="3:16" hidden="1" outlineLevel="2">
      <c r="C8882" s="179">
        <v>8858</v>
      </c>
      <c r="D8882" s="195">
        <f t="shared" ca="1" si="694"/>
        <v>1.3285554487651776</v>
      </c>
      <c r="E8882" s="195">
        <f t="shared" ca="1" si="690"/>
        <v>329.56526472025104</v>
      </c>
      <c r="F8882" s="195">
        <f t="shared" ca="1" si="691"/>
        <v>307.73039972090334</v>
      </c>
      <c r="G8882" s="195">
        <f t="shared" ca="1" si="692"/>
        <v>79.565264720251037</v>
      </c>
      <c r="H8882" s="195">
        <f t="shared" ca="1" si="693"/>
        <v>57.730399720903335</v>
      </c>
      <c r="O8882" s="154"/>
      <c r="P8882" s="154"/>
    </row>
    <row r="8883" spans="3:16" hidden="1" outlineLevel="2">
      <c r="C8883" s="179">
        <v>8859</v>
      </c>
      <c r="D8883" s="195">
        <f t="shared" ca="1" si="694"/>
        <v>-0.50356199171042004</v>
      </c>
      <c r="E8883" s="195">
        <f t="shared" ca="1" si="690"/>
        <v>220.35270364325439</v>
      </c>
      <c r="F8883" s="195">
        <f t="shared" ca="1" si="691"/>
        <v>229.74061380849614</v>
      </c>
      <c r="G8883" s="195">
        <f t="shared" ca="1" si="692"/>
        <v>0</v>
      </c>
      <c r="H8883" s="195">
        <f t="shared" ca="1" si="693"/>
        <v>0</v>
      </c>
      <c r="O8883" s="154"/>
      <c r="P8883" s="154"/>
    </row>
    <row r="8884" spans="3:16" hidden="1" outlineLevel="2">
      <c r="C8884" s="179">
        <v>8860</v>
      </c>
      <c r="D8884" s="195">
        <f t="shared" ca="1" si="694"/>
        <v>0.29099251503270479</v>
      </c>
      <c r="E8884" s="195">
        <f t="shared" ca="1" si="690"/>
        <v>262.38307433491303</v>
      </c>
      <c r="F8884" s="195">
        <f t="shared" ca="1" si="691"/>
        <v>260.7870628956988</v>
      </c>
      <c r="G8884" s="195">
        <f t="shared" ca="1" si="692"/>
        <v>12.383074334913033</v>
      </c>
      <c r="H8884" s="195">
        <f t="shared" ca="1" si="693"/>
        <v>10.787062895698796</v>
      </c>
      <c r="O8884" s="154"/>
      <c r="P8884" s="154"/>
    </row>
    <row r="8885" spans="3:16" hidden="1" outlineLevel="2">
      <c r="C8885" s="179">
        <v>8861</v>
      </c>
      <c r="D8885" s="195">
        <f t="shared" ca="1" si="694"/>
        <v>1.0683844373010829</v>
      </c>
      <c r="E8885" s="195">
        <f t="shared" ca="1" si="690"/>
        <v>311.25445263658474</v>
      </c>
      <c r="F8885" s="195">
        <f t="shared" ca="1" si="691"/>
        <v>295.21964410027465</v>
      </c>
      <c r="G8885" s="195">
        <f t="shared" ca="1" si="692"/>
        <v>61.254452636584745</v>
      </c>
      <c r="H8885" s="195">
        <f t="shared" ca="1" si="693"/>
        <v>45.21964410027465</v>
      </c>
      <c r="O8885" s="154"/>
      <c r="P8885" s="154"/>
    </row>
    <row r="8886" spans="3:16" hidden="1" outlineLevel="2">
      <c r="C8886" s="179">
        <v>8862</v>
      </c>
      <c r="D8886" s="195">
        <f t="shared" ca="1" si="694"/>
        <v>-0.2725162435126775</v>
      </c>
      <c r="E8886" s="195">
        <f t="shared" ca="1" si="690"/>
        <v>231.82756399774638</v>
      </c>
      <c r="F8886" s="195">
        <f t="shared" ca="1" si="691"/>
        <v>238.36641860137095</v>
      </c>
      <c r="G8886" s="195">
        <f t="shared" ca="1" si="692"/>
        <v>0</v>
      </c>
      <c r="H8886" s="195">
        <f t="shared" ca="1" si="693"/>
        <v>0</v>
      </c>
      <c r="O8886" s="154"/>
      <c r="P8886" s="154"/>
    </row>
    <row r="8887" spans="3:16" hidden="1" outlineLevel="2">
      <c r="C8887" s="179">
        <v>8863</v>
      </c>
      <c r="D8887" s="195">
        <f t="shared" ca="1" si="694"/>
        <v>2.0523422647864815</v>
      </c>
      <c r="E8887" s="195">
        <f t="shared" ca="1" si="690"/>
        <v>386.37242082732985</v>
      </c>
      <c r="F8887" s="195">
        <f t="shared" ca="1" si="691"/>
        <v>345.39476047322779</v>
      </c>
      <c r="G8887" s="195">
        <f t="shared" ca="1" si="692"/>
        <v>136.37242082732985</v>
      </c>
      <c r="H8887" s="195">
        <f t="shared" ca="1" si="693"/>
        <v>95.394760473227791</v>
      </c>
      <c r="O8887" s="154"/>
      <c r="P8887" s="154"/>
    </row>
    <row r="8888" spans="3:16" hidden="1" outlineLevel="2">
      <c r="C8888" s="179">
        <v>8864</v>
      </c>
      <c r="D8888" s="195">
        <f t="shared" ca="1" si="694"/>
        <v>1.0502227619771627</v>
      </c>
      <c r="E8888" s="195">
        <f t="shared" ca="1" si="690"/>
        <v>310.01489612266641</v>
      </c>
      <c r="F8888" s="195">
        <f t="shared" ca="1" si="691"/>
        <v>294.36554589095192</v>
      </c>
      <c r="G8888" s="195">
        <f t="shared" ca="1" si="692"/>
        <v>60.014896122666414</v>
      </c>
      <c r="H8888" s="195">
        <f t="shared" ca="1" si="693"/>
        <v>44.365545890951921</v>
      </c>
      <c r="O8888" s="154"/>
      <c r="P8888" s="154"/>
    </row>
    <row r="8889" spans="3:16" hidden="1" outlineLevel="2">
      <c r="C8889" s="179">
        <v>8865</v>
      </c>
      <c r="D8889" s="195">
        <f t="shared" ca="1" si="694"/>
        <v>-0.58669755860500883</v>
      </c>
      <c r="E8889" s="195">
        <f t="shared" ca="1" si="690"/>
        <v>216.36423758961553</v>
      </c>
      <c r="F8889" s="195">
        <f t="shared" ca="1" si="691"/>
        <v>226.71381493348548</v>
      </c>
      <c r="G8889" s="195">
        <f t="shared" ca="1" si="692"/>
        <v>0</v>
      </c>
      <c r="H8889" s="195">
        <f t="shared" ca="1" si="693"/>
        <v>0</v>
      </c>
      <c r="O8889" s="154"/>
      <c r="P8889" s="154"/>
    </row>
    <row r="8890" spans="3:16" hidden="1" outlineLevel="2">
      <c r="C8890" s="179">
        <v>8866</v>
      </c>
      <c r="D8890" s="195">
        <f t="shared" ca="1" si="694"/>
        <v>6.63519836429666E-2</v>
      </c>
      <c r="E8890" s="195">
        <f t="shared" ca="1" si="690"/>
        <v>249.74702426760331</v>
      </c>
      <c r="F8890" s="195">
        <f t="shared" ca="1" si="691"/>
        <v>251.60688128151955</v>
      </c>
      <c r="G8890" s="195">
        <f t="shared" ca="1" si="692"/>
        <v>0</v>
      </c>
      <c r="H8890" s="195">
        <f t="shared" ca="1" si="693"/>
        <v>1.6068812815195486</v>
      </c>
      <c r="O8890" s="154"/>
      <c r="P8890" s="154"/>
    </row>
    <row r="8891" spans="3:16" hidden="1" outlineLevel="2">
      <c r="C8891" s="179">
        <v>8867</v>
      </c>
      <c r="D8891" s="195">
        <f t="shared" ca="1" si="694"/>
        <v>-0.38833638255742442</v>
      </c>
      <c r="E8891" s="195">
        <f t="shared" ca="1" si="690"/>
        <v>226.00256190229157</v>
      </c>
      <c r="F8891" s="195">
        <f t="shared" ca="1" si="691"/>
        <v>234.00267879638901</v>
      </c>
      <c r="G8891" s="195">
        <f t="shared" ca="1" si="692"/>
        <v>0</v>
      </c>
      <c r="H8891" s="195">
        <f t="shared" ca="1" si="693"/>
        <v>0</v>
      </c>
      <c r="O8891" s="154"/>
      <c r="P8891" s="154"/>
    </row>
    <row r="8892" spans="3:16" hidden="1" outlineLevel="2">
      <c r="C8892" s="179">
        <v>8868</v>
      </c>
      <c r="D8892" s="195">
        <f t="shared" ca="1" si="694"/>
        <v>-1.8300687477317832</v>
      </c>
      <c r="E8892" s="195">
        <f t="shared" ca="1" si="690"/>
        <v>164.64227918330877</v>
      </c>
      <c r="F8892" s="195">
        <f t="shared" ca="1" si="691"/>
        <v>185.92373483270276</v>
      </c>
      <c r="G8892" s="195">
        <f t="shared" ca="1" si="692"/>
        <v>0</v>
      </c>
      <c r="H8892" s="195">
        <f t="shared" ca="1" si="693"/>
        <v>0</v>
      </c>
      <c r="O8892" s="154"/>
      <c r="P8892" s="154"/>
    </row>
    <row r="8893" spans="3:16" hidden="1" outlineLevel="2">
      <c r="C8893" s="179">
        <v>8869</v>
      </c>
      <c r="D8893" s="195">
        <f t="shared" ca="1" si="694"/>
        <v>2.3827287058850311</v>
      </c>
      <c r="E8893" s="195">
        <f t="shared" ca="1" si="690"/>
        <v>415.46268781865894</v>
      </c>
      <c r="F8893" s="195">
        <f t="shared" ca="1" si="691"/>
        <v>364.087319870643</v>
      </c>
      <c r="G8893" s="195">
        <f t="shared" ca="1" si="692"/>
        <v>165.46268781865894</v>
      </c>
      <c r="H8893" s="195">
        <f t="shared" ca="1" si="693"/>
        <v>114.087319870643</v>
      </c>
      <c r="O8893" s="154"/>
      <c r="P8893" s="154"/>
    </row>
    <row r="8894" spans="3:16" hidden="1" outlineLevel="2">
      <c r="C8894" s="179">
        <v>8870</v>
      </c>
      <c r="D8894" s="195">
        <f t="shared" ca="1" si="694"/>
        <v>-0.92335457461338644</v>
      </c>
      <c r="E8894" s="195">
        <f t="shared" ca="1" si="690"/>
        <v>200.9376065081828</v>
      </c>
      <c r="F8894" s="195">
        <f t="shared" ca="1" si="691"/>
        <v>214.85909327176574</v>
      </c>
      <c r="G8894" s="195">
        <f t="shared" ca="1" si="692"/>
        <v>0</v>
      </c>
      <c r="H8894" s="195">
        <f t="shared" ca="1" si="693"/>
        <v>0</v>
      </c>
      <c r="O8894" s="154"/>
      <c r="P8894" s="154"/>
    </row>
    <row r="8895" spans="3:16" hidden="1" outlineLevel="2">
      <c r="C8895" s="179">
        <v>8871</v>
      </c>
      <c r="D8895" s="195">
        <f t="shared" ca="1" si="694"/>
        <v>-1.4416000681025192</v>
      </c>
      <c r="E8895" s="195">
        <f t="shared" ca="1" si="690"/>
        <v>179.31208492679062</v>
      </c>
      <c r="F8895" s="195">
        <f t="shared" ca="1" si="691"/>
        <v>197.81020498391649</v>
      </c>
      <c r="G8895" s="195">
        <f t="shared" ca="1" si="692"/>
        <v>0</v>
      </c>
      <c r="H8895" s="195">
        <f t="shared" ca="1" si="693"/>
        <v>0</v>
      </c>
      <c r="O8895" s="154"/>
      <c r="P8895" s="154"/>
    </row>
    <row r="8896" spans="3:16" hidden="1" outlineLevel="2">
      <c r="C8896" s="179">
        <v>8872</v>
      </c>
      <c r="D8896" s="195">
        <f t="shared" ca="1" si="694"/>
        <v>1.3409907037994691</v>
      </c>
      <c r="E8896" s="195">
        <f t="shared" ca="1" si="690"/>
        <v>330.46694096204993</v>
      </c>
      <c r="F8896" s="195">
        <f t="shared" ca="1" si="691"/>
        <v>308.34147058284628</v>
      </c>
      <c r="G8896" s="195">
        <f t="shared" ca="1" si="692"/>
        <v>80.466940962049932</v>
      </c>
      <c r="H8896" s="195">
        <f t="shared" ca="1" si="693"/>
        <v>58.341470582846284</v>
      </c>
      <c r="O8896" s="154"/>
      <c r="P8896" s="154"/>
    </row>
    <row r="8897" spans="3:16" hidden="1" outlineLevel="2">
      <c r="C8897" s="179">
        <v>8873</v>
      </c>
      <c r="D8897" s="195">
        <f t="shared" ca="1" si="694"/>
        <v>-0.7501107869600887</v>
      </c>
      <c r="E8897" s="195">
        <f t="shared" ca="1" si="690"/>
        <v>208.7336051863096</v>
      </c>
      <c r="F8897" s="195">
        <f t="shared" ca="1" si="691"/>
        <v>220.88000415905515</v>
      </c>
      <c r="G8897" s="195">
        <f t="shared" ca="1" si="692"/>
        <v>0</v>
      </c>
      <c r="H8897" s="195">
        <f t="shared" ca="1" si="693"/>
        <v>0</v>
      </c>
      <c r="O8897" s="154"/>
      <c r="P8897" s="154"/>
    </row>
    <row r="8898" spans="3:16" hidden="1" outlineLevel="2">
      <c r="C8898" s="179">
        <v>8874</v>
      </c>
      <c r="D8898" s="195">
        <f t="shared" ca="1" si="694"/>
        <v>-1.8198394997306437</v>
      </c>
      <c r="E8898" s="195">
        <f t="shared" ca="1" si="690"/>
        <v>165.0127331775501</v>
      </c>
      <c r="F8898" s="195">
        <f t="shared" ca="1" si="691"/>
        <v>186.22738154239369</v>
      </c>
      <c r="G8898" s="195">
        <f t="shared" ca="1" si="692"/>
        <v>0</v>
      </c>
      <c r="H8898" s="195">
        <f t="shared" ca="1" si="693"/>
        <v>0</v>
      </c>
      <c r="O8898" s="154"/>
      <c r="P8898" s="154"/>
    </row>
    <row r="8899" spans="3:16" hidden="1" outlineLevel="2">
      <c r="C8899" s="179">
        <v>8875</v>
      </c>
      <c r="D8899" s="195">
        <f t="shared" ca="1" si="694"/>
        <v>-0.20634474885796047</v>
      </c>
      <c r="E8899" s="195">
        <f t="shared" ca="1" si="690"/>
        <v>235.22270640613485</v>
      </c>
      <c r="F8899" s="195">
        <f t="shared" ca="1" si="691"/>
        <v>240.89598401149971</v>
      </c>
      <c r="G8899" s="195">
        <f t="shared" ca="1" si="692"/>
        <v>0</v>
      </c>
      <c r="H8899" s="195">
        <f t="shared" ca="1" si="693"/>
        <v>0</v>
      </c>
      <c r="O8899" s="154"/>
      <c r="P8899" s="154"/>
    </row>
    <row r="8900" spans="3:16" hidden="1" outlineLevel="2">
      <c r="C8900" s="179">
        <v>8876</v>
      </c>
      <c r="D8900" s="195">
        <f t="shared" ca="1" si="694"/>
        <v>-1.1548293927408433</v>
      </c>
      <c r="E8900" s="195">
        <f t="shared" ca="1" si="690"/>
        <v>190.97371397169118</v>
      </c>
      <c r="F8900" s="195">
        <f t="shared" ca="1" si="691"/>
        <v>207.06977783308361</v>
      </c>
      <c r="G8900" s="195">
        <f t="shared" ca="1" si="692"/>
        <v>0</v>
      </c>
      <c r="H8900" s="195">
        <f t="shared" ca="1" si="693"/>
        <v>0</v>
      </c>
      <c r="O8900" s="154"/>
      <c r="P8900" s="154"/>
    </row>
    <row r="8901" spans="3:16" hidden="1" outlineLevel="2">
      <c r="C8901" s="179">
        <v>8877</v>
      </c>
      <c r="D8901" s="195">
        <f t="shared" ca="1" si="694"/>
        <v>-0.40874660247279493</v>
      </c>
      <c r="E8901" s="195">
        <f t="shared" ca="1" si="690"/>
        <v>224.99133481562879</v>
      </c>
      <c r="F8901" s="195">
        <f t="shared" ca="1" si="691"/>
        <v>233.24200700205287</v>
      </c>
      <c r="G8901" s="195">
        <f t="shared" ca="1" si="692"/>
        <v>0</v>
      </c>
      <c r="H8901" s="195">
        <f t="shared" ca="1" si="693"/>
        <v>0</v>
      </c>
      <c r="O8901" s="154"/>
      <c r="P8901" s="154"/>
    </row>
    <row r="8902" spans="3:16" hidden="1" outlineLevel="2">
      <c r="C8902" s="179">
        <v>8878</v>
      </c>
      <c r="D8902" s="195">
        <f t="shared" ca="1" si="694"/>
        <v>-0.34668127408629745</v>
      </c>
      <c r="E8902" s="195">
        <f t="shared" ca="1" si="690"/>
        <v>228.08049523130134</v>
      </c>
      <c r="F8902" s="195">
        <f t="shared" ca="1" si="691"/>
        <v>235.56283653086115</v>
      </c>
      <c r="G8902" s="195">
        <f t="shared" ca="1" si="692"/>
        <v>0</v>
      </c>
      <c r="H8902" s="195">
        <f t="shared" ca="1" si="693"/>
        <v>0</v>
      </c>
      <c r="O8902" s="154"/>
      <c r="P8902" s="154"/>
    </row>
    <row r="8903" spans="3:16" hidden="1" outlineLevel="2">
      <c r="C8903" s="179">
        <v>8879</v>
      </c>
      <c r="D8903" s="195">
        <f t="shared" ca="1" si="694"/>
        <v>-1.4803459056588437</v>
      </c>
      <c r="E8903" s="195">
        <f t="shared" ca="1" si="690"/>
        <v>177.79206806909804</v>
      </c>
      <c r="F8903" s="195">
        <f t="shared" ca="1" si="691"/>
        <v>196.591305531214</v>
      </c>
      <c r="G8903" s="195">
        <f t="shared" ca="1" si="692"/>
        <v>0</v>
      </c>
      <c r="H8903" s="195">
        <f t="shared" ca="1" si="693"/>
        <v>0</v>
      </c>
      <c r="O8903" s="154"/>
      <c r="P8903" s="154"/>
    </row>
    <row r="8904" spans="3:16" hidden="1" outlineLevel="2">
      <c r="C8904" s="179">
        <v>8880</v>
      </c>
      <c r="D8904" s="195">
        <f t="shared" ca="1" si="694"/>
        <v>1.6333518847791666</v>
      </c>
      <c r="E8904" s="195">
        <f t="shared" ca="1" si="690"/>
        <v>352.39156756648094</v>
      </c>
      <c r="F8904" s="195">
        <f t="shared" ca="1" si="691"/>
        <v>323.06304704696254</v>
      </c>
      <c r="G8904" s="195">
        <f t="shared" ca="1" si="692"/>
        <v>102.39156756648094</v>
      </c>
      <c r="H8904" s="195">
        <f t="shared" ca="1" si="693"/>
        <v>73.063047046962538</v>
      </c>
      <c r="O8904" s="154"/>
      <c r="P8904" s="154"/>
    </row>
    <row r="8905" spans="3:16" hidden="1" outlineLevel="2">
      <c r="C8905" s="179">
        <v>8881</v>
      </c>
      <c r="D8905" s="195">
        <f t="shared" ca="1" si="694"/>
        <v>0.65292120202123094</v>
      </c>
      <c r="E8905" s="195">
        <f t="shared" ca="1" si="690"/>
        <v>284.10019136385904</v>
      </c>
      <c r="F8905" s="195">
        <f t="shared" ca="1" si="691"/>
        <v>276.2874508604848</v>
      </c>
      <c r="G8905" s="195">
        <f t="shared" ca="1" si="692"/>
        <v>34.100191363859039</v>
      </c>
      <c r="H8905" s="195">
        <f t="shared" ca="1" si="693"/>
        <v>26.287450860484796</v>
      </c>
      <c r="O8905" s="154"/>
      <c r="P8905" s="154"/>
    </row>
    <row r="8906" spans="3:16" hidden="1" outlineLevel="2">
      <c r="C8906" s="179">
        <v>8882</v>
      </c>
      <c r="D8906" s="195">
        <f t="shared" ca="1" si="694"/>
        <v>0.1785582464301107</v>
      </c>
      <c r="E8906" s="195">
        <f t="shared" ca="1" si="690"/>
        <v>255.98068154712678</v>
      </c>
      <c r="F8906" s="195">
        <f t="shared" ca="1" si="691"/>
        <v>256.15119160283064</v>
      </c>
      <c r="G8906" s="195">
        <f t="shared" ca="1" si="692"/>
        <v>5.9806815471267782</v>
      </c>
      <c r="H8906" s="195">
        <f t="shared" ca="1" si="693"/>
        <v>6.1511916028306359</v>
      </c>
      <c r="O8906" s="154"/>
      <c r="P8906" s="154"/>
    </row>
    <row r="8907" spans="3:16" hidden="1" outlineLevel="2">
      <c r="C8907" s="179">
        <v>8883</v>
      </c>
      <c r="D8907" s="195">
        <f t="shared" ca="1" si="694"/>
        <v>0.17488632621037031</v>
      </c>
      <c r="E8907" s="195">
        <f t="shared" ca="1" si="690"/>
        <v>255.77424512734052</v>
      </c>
      <c r="F8907" s="195">
        <f t="shared" ca="1" si="691"/>
        <v>256.00118925314496</v>
      </c>
      <c r="G8907" s="195">
        <f t="shared" ca="1" si="692"/>
        <v>5.7742451273405209</v>
      </c>
      <c r="H8907" s="195">
        <f t="shared" ca="1" si="693"/>
        <v>6.0011892531449575</v>
      </c>
      <c r="O8907" s="154"/>
      <c r="P8907" s="154"/>
    </row>
    <row r="8908" spans="3:16" hidden="1" outlineLevel="2">
      <c r="C8908" s="179">
        <v>8884</v>
      </c>
      <c r="D8908" s="195">
        <f t="shared" ca="1" si="694"/>
        <v>0.65515127717934207</v>
      </c>
      <c r="E8908" s="195">
        <f t="shared" ca="1" si="690"/>
        <v>284.23942959505695</v>
      </c>
      <c r="F8908" s="195">
        <f t="shared" ca="1" si="691"/>
        <v>276.38575992219444</v>
      </c>
      <c r="G8908" s="195">
        <f t="shared" ca="1" si="692"/>
        <v>34.239429595056947</v>
      </c>
      <c r="H8908" s="195">
        <f t="shared" ca="1" si="693"/>
        <v>26.385759922194438</v>
      </c>
      <c r="O8908" s="154"/>
      <c r="P8908" s="154"/>
    </row>
    <row r="8909" spans="3:16" hidden="1" outlineLevel="2">
      <c r="C8909" s="179">
        <v>8885</v>
      </c>
      <c r="D8909" s="195">
        <f t="shared" ca="1" si="694"/>
        <v>0.88534997781981528</v>
      </c>
      <c r="E8909" s="195">
        <f t="shared" ca="1" si="690"/>
        <v>298.98553999579173</v>
      </c>
      <c r="F8909" s="195">
        <f t="shared" ca="1" si="691"/>
        <v>286.72414909468728</v>
      </c>
      <c r="G8909" s="195">
        <f t="shared" ca="1" si="692"/>
        <v>48.985539995791726</v>
      </c>
      <c r="H8909" s="195">
        <f t="shared" ca="1" si="693"/>
        <v>36.724149094687277</v>
      </c>
      <c r="O8909" s="154"/>
      <c r="P8909" s="154"/>
    </row>
    <row r="8910" spans="3:16" hidden="1" outlineLevel="2">
      <c r="C8910" s="179">
        <v>8886</v>
      </c>
      <c r="D8910" s="195">
        <f t="shared" ca="1" si="694"/>
        <v>0.66613665543456746</v>
      </c>
      <c r="E8910" s="195">
        <f t="shared" ca="1" si="690"/>
        <v>284.92631554348475</v>
      </c>
      <c r="F8910" s="195">
        <f t="shared" ca="1" si="691"/>
        <v>276.87054240199677</v>
      </c>
      <c r="G8910" s="195">
        <f t="shared" ca="1" si="692"/>
        <v>34.926315543484748</v>
      </c>
      <c r="H8910" s="195">
        <f t="shared" ca="1" si="693"/>
        <v>26.870542401996772</v>
      </c>
      <c r="O8910" s="154"/>
      <c r="P8910" s="154"/>
    </row>
    <row r="8911" spans="3:16" hidden="1" outlineLevel="2">
      <c r="C8911" s="179">
        <v>8887</v>
      </c>
      <c r="D8911" s="195">
        <f t="shared" ca="1" si="694"/>
        <v>0.12241416367195176</v>
      </c>
      <c r="E8911" s="195">
        <f t="shared" ca="1" si="690"/>
        <v>252.8423679861408</v>
      </c>
      <c r="F8911" s="195">
        <f t="shared" ca="1" si="691"/>
        <v>253.86721013573205</v>
      </c>
      <c r="G8911" s="195">
        <f t="shared" ca="1" si="692"/>
        <v>2.8423679861408004</v>
      </c>
      <c r="H8911" s="195">
        <f t="shared" ca="1" si="693"/>
        <v>3.8672101357320514</v>
      </c>
      <c r="O8911" s="154"/>
      <c r="P8911" s="154"/>
    </row>
    <row r="8912" spans="3:16" hidden="1" outlineLevel="2">
      <c r="C8912" s="179">
        <v>8888</v>
      </c>
      <c r="D8912" s="195">
        <f t="shared" ca="1" si="694"/>
        <v>-0.44883345585231432</v>
      </c>
      <c r="E8912" s="195">
        <f t="shared" ca="1" si="690"/>
        <v>223.01837762332727</v>
      </c>
      <c r="F8912" s="195">
        <f t="shared" ca="1" si="691"/>
        <v>231.75519359805412</v>
      </c>
      <c r="G8912" s="195">
        <f t="shared" ca="1" si="692"/>
        <v>0</v>
      </c>
      <c r="H8912" s="195">
        <f t="shared" ca="1" si="693"/>
        <v>0</v>
      </c>
      <c r="O8912" s="154"/>
      <c r="P8912" s="154"/>
    </row>
    <row r="8913" spans="3:16" hidden="1" outlineLevel="2">
      <c r="C8913" s="179">
        <v>8889</v>
      </c>
      <c r="D8913" s="195">
        <f t="shared" ca="1" si="694"/>
        <v>-0.12533529884539546</v>
      </c>
      <c r="E8913" s="195">
        <f t="shared" ca="1" si="690"/>
        <v>239.44692848073876</v>
      </c>
      <c r="F8913" s="195">
        <f t="shared" ca="1" si="691"/>
        <v>244.02934295506091</v>
      </c>
      <c r="G8913" s="195">
        <f t="shared" ca="1" si="692"/>
        <v>0</v>
      </c>
      <c r="H8913" s="195">
        <f t="shared" ca="1" si="693"/>
        <v>0</v>
      </c>
      <c r="O8913" s="154"/>
      <c r="P8913" s="154"/>
    </row>
    <row r="8914" spans="3:16" hidden="1" outlineLevel="2">
      <c r="C8914" s="179">
        <v>8890</v>
      </c>
      <c r="D8914" s="195">
        <f t="shared" ca="1" si="694"/>
        <v>1.8139454534399231</v>
      </c>
      <c r="E8914" s="195">
        <f t="shared" ca="1" si="690"/>
        <v>366.65531315476028</v>
      </c>
      <c r="F8914" s="195">
        <f t="shared" ca="1" si="691"/>
        <v>332.50574627686058</v>
      </c>
      <c r="G8914" s="195">
        <f t="shared" ca="1" si="692"/>
        <v>116.65531315476028</v>
      </c>
      <c r="H8914" s="195">
        <f t="shared" ca="1" si="693"/>
        <v>82.505746276860577</v>
      </c>
      <c r="O8914" s="154"/>
      <c r="P8914" s="154"/>
    </row>
    <row r="8915" spans="3:16" hidden="1" outlineLevel="2">
      <c r="C8915" s="179">
        <v>8891</v>
      </c>
      <c r="D8915" s="195">
        <f t="shared" ca="1" si="694"/>
        <v>0.83844234843879151</v>
      </c>
      <c r="E8915" s="195">
        <f t="shared" ca="1" si="690"/>
        <v>295.91991755109132</v>
      </c>
      <c r="F8915" s="195">
        <f t="shared" ca="1" si="691"/>
        <v>284.58658334067053</v>
      </c>
      <c r="G8915" s="195">
        <f t="shared" ca="1" si="692"/>
        <v>45.919917551091316</v>
      </c>
      <c r="H8915" s="195">
        <f t="shared" ca="1" si="693"/>
        <v>34.586583340670529</v>
      </c>
      <c r="O8915" s="154"/>
      <c r="P8915" s="154"/>
    </row>
    <row r="8916" spans="3:16" hidden="1" outlineLevel="2">
      <c r="C8916" s="179">
        <v>8892</v>
      </c>
      <c r="D8916" s="195">
        <f t="shared" ca="1" si="694"/>
        <v>-2.4535401658881311</v>
      </c>
      <c r="E8916" s="195">
        <f t="shared" ca="1" si="690"/>
        <v>143.56511040767151</v>
      </c>
      <c r="F8916" s="195">
        <f t="shared" ca="1" si="691"/>
        <v>168.32147747434996</v>
      </c>
      <c r="G8916" s="195">
        <f t="shared" ca="1" si="692"/>
        <v>0</v>
      </c>
      <c r="H8916" s="195">
        <f t="shared" ca="1" si="693"/>
        <v>0</v>
      </c>
      <c r="O8916" s="154"/>
      <c r="P8916" s="154"/>
    </row>
    <row r="8917" spans="3:16" hidden="1" outlineLevel="2">
      <c r="C8917" s="179">
        <v>8893</v>
      </c>
      <c r="D8917" s="195">
        <f t="shared" ca="1" si="694"/>
        <v>0.70962282030273882</v>
      </c>
      <c r="E8917" s="195">
        <f t="shared" ca="1" si="690"/>
        <v>287.66171744416721</v>
      </c>
      <c r="F8917" s="195">
        <f t="shared" ca="1" si="691"/>
        <v>278.7979375906537</v>
      </c>
      <c r="G8917" s="195">
        <f t="shared" ca="1" si="692"/>
        <v>37.661717444167209</v>
      </c>
      <c r="H8917" s="195">
        <f t="shared" ca="1" si="693"/>
        <v>28.797937590653703</v>
      </c>
      <c r="O8917" s="154"/>
      <c r="P8917" s="154"/>
    </row>
    <row r="8918" spans="3:16" hidden="1" outlineLevel="2">
      <c r="C8918" s="179">
        <v>8894</v>
      </c>
      <c r="D8918" s="195">
        <f t="shared" ca="1" si="694"/>
        <v>1.3395553560817628</v>
      </c>
      <c r="E8918" s="195">
        <f t="shared" ca="1" si="690"/>
        <v>330.36273855945927</v>
      </c>
      <c r="F8918" s="195">
        <f t="shared" ca="1" si="691"/>
        <v>308.27087541436276</v>
      </c>
      <c r="G8918" s="195">
        <f t="shared" ca="1" si="692"/>
        <v>80.362738559459274</v>
      </c>
      <c r="H8918" s="195">
        <f t="shared" ca="1" si="693"/>
        <v>58.270875414362763</v>
      </c>
      <c r="O8918" s="154"/>
      <c r="P8918" s="154"/>
    </row>
    <row r="8919" spans="3:16" hidden="1" outlineLevel="2">
      <c r="C8919" s="179">
        <v>8895</v>
      </c>
      <c r="D8919" s="195">
        <f t="shared" ca="1" si="694"/>
        <v>4.5730937102709618E-2</v>
      </c>
      <c r="E8919" s="195">
        <f t="shared" ca="1" si="690"/>
        <v>248.61803809908298</v>
      </c>
      <c r="F8919" s="195">
        <f t="shared" ca="1" si="691"/>
        <v>250.78054900346834</v>
      </c>
      <c r="G8919" s="195">
        <f t="shared" ca="1" si="692"/>
        <v>0</v>
      </c>
      <c r="H8919" s="195">
        <f t="shared" ca="1" si="693"/>
        <v>0.78054900346833733</v>
      </c>
      <c r="O8919" s="154"/>
      <c r="P8919" s="154"/>
    </row>
    <row r="8920" spans="3:16" hidden="1" outlineLevel="2">
      <c r="C8920" s="179">
        <v>8896</v>
      </c>
      <c r="D8920" s="195">
        <f t="shared" ca="1" si="694"/>
        <v>-0.808474856293246</v>
      </c>
      <c r="E8920" s="195">
        <f t="shared" ca="1" si="690"/>
        <v>206.07399862732245</v>
      </c>
      <c r="F8920" s="195">
        <f t="shared" ca="1" si="691"/>
        <v>218.8330063155781</v>
      </c>
      <c r="G8920" s="195">
        <f t="shared" ca="1" si="692"/>
        <v>0</v>
      </c>
      <c r="H8920" s="195">
        <f t="shared" ca="1" si="693"/>
        <v>0</v>
      </c>
      <c r="O8920" s="154"/>
      <c r="P8920" s="154"/>
    </row>
    <row r="8921" spans="3:16" hidden="1" outlineLevel="2">
      <c r="C8921" s="179">
        <v>8897</v>
      </c>
      <c r="D8921" s="195">
        <f t="shared" ca="1" si="694"/>
        <v>-1.1310280785927904</v>
      </c>
      <c r="E8921" s="195">
        <f t="shared" ref="E8921:E8984" ca="1" si="695">$H$9 * EXP(($H$17 - $H$18 - ($H$11^2)/2)*$H$14 + $H$11*SQRT($H$14)*D8921)</f>
        <v>191.9750311586653</v>
      </c>
      <c r="F8921" s="195">
        <f t="shared" ref="F8921:F8984" ca="1" si="696">$H$9 * EXP(($H$17 - $H$18 - ($H$12^2)/2)*$H$14 + $H$12*SQRT($H$14)*D8921)</f>
        <v>207.85750904357272</v>
      </c>
      <c r="G8921" s="195">
        <f t="shared" ref="G8921:G8984" ca="1" si="697">MAX(E8921-$H$16, 0)</f>
        <v>0</v>
      </c>
      <c r="H8921" s="195">
        <f t="shared" ref="H8921:H8984" ca="1" si="698">MAX(F8921-$H$16, 0)</f>
        <v>0</v>
      </c>
      <c r="O8921" s="154"/>
      <c r="P8921" s="154"/>
    </row>
    <row r="8922" spans="3:16" hidden="1" outlineLevel="2">
      <c r="C8922" s="179">
        <v>8898</v>
      </c>
      <c r="D8922" s="195">
        <f t="shared" ref="D8922:D8985" ca="1" si="699">_xlfn.NORM.S.INV(RAND())</f>
        <v>-0.92450760662848386</v>
      </c>
      <c r="E8922" s="195">
        <f t="shared" ca="1" si="695"/>
        <v>200.8867075786244</v>
      </c>
      <c r="F8922" s="195">
        <f t="shared" ca="1" si="696"/>
        <v>214.81957564995301</v>
      </c>
      <c r="G8922" s="195">
        <f t="shared" ca="1" si="697"/>
        <v>0</v>
      </c>
      <c r="H8922" s="195">
        <f t="shared" ca="1" si="698"/>
        <v>0</v>
      </c>
      <c r="O8922" s="154"/>
      <c r="P8922" s="154"/>
    </row>
    <row r="8923" spans="3:16" hidden="1" outlineLevel="2">
      <c r="C8923" s="179">
        <v>8899</v>
      </c>
      <c r="D8923" s="195">
        <f t="shared" ca="1" si="699"/>
        <v>0.21096829767825936</v>
      </c>
      <c r="E8923" s="195">
        <f t="shared" ca="1" si="695"/>
        <v>257.8100247874707</v>
      </c>
      <c r="F8923" s="195">
        <f t="shared" ca="1" si="696"/>
        <v>257.47899854483802</v>
      </c>
      <c r="G8923" s="195">
        <f t="shared" ca="1" si="697"/>
        <v>7.8100247874706952</v>
      </c>
      <c r="H8923" s="195">
        <f t="shared" ca="1" si="698"/>
        <v>7.4789985448380207</v>
      </c>
      <c r="O8923" s="154"/>
      <c r="P8923" s="154"/>
    </row>
    <row r="8924" spans="3:16" hidden="1" outlineLevel="2">
      <c r="C8924" s="179">
        <v>8900</v>
      </c>
      <c r="D8924" s="195">
        <f t="shared" ca="1" si="699"/>
        <v>-0.37402761626730052</v>
      </c>
      <c r="E8924" s="195">
        <f t="shared" ca="1" si="695"/>
        <v>226.71420047622289</v>
      </c>
      <c r="F8924" s="195">
        <f t="shared" ca="1" si="696"/>
        <v>234.53743326278564</v>
      </c>
      <c r="G8924" s="195">
        <f t="shared" ca="1" si="697"/>
        <v>0</v>
      </c>
      <c r="H8924" s="195">
        <f t="shared" ca="1" si="698"/>
        <v>0</v>
      </c>
      <c r="O8924" s="154"/>
      <c r="P8924" s="154"/>
    </row>
    <row r="8925" spans="3:16" hidden="1" outlineLevel="2">
      <c r="C8925" s="179">
        <v>8901</v>
      </c>
      <c r="D8925" s="195">
        <f t="shared" ca="1" si="699"/>
        <v>0.40949003628448605</v>
      </c>
      <c r="E8925" s="195">
        <f t="shared" ca="1" si="695"/>
        <v>269.30412473116672</v>
      </c>
      <c r="F8925" s="195">
        <f t="shared" ca="1" si="696"/>
        <v>265.76377228284457</v>
      </c>
      <c r="G8925" s="195">
        <f t="shared" ca="1" si="697"/>
        <v>19.304124731166723</v>
      </c>
      <c r="H8925" s="195">
        <f t="shared" ca="1" si="698"/>
        <v>15.76377228284457</v>
      </c>
      <c r="O8925" s="154"/>
      <c r="P8925" s="154"/>
    </row>
    <row r="8926" spans="3:16" hidden="1" outlineLevel="2">
      <c r="C8926" s="179">
        <v>8902</v>
      </c>
      <c r="D8926" s="195">
        <f t="shared" ca="1" si="699"/>
        <v>-0.49689879417424054</v>
      </c>
      <c r="E8926" s="195">
        <f t="shared" ca="1" si="695"/>
        <v>220.6755382512377</v>
      </c>
      <c r="F8926" s="195">
        <f t="shared" ca="1" si="696"/>
        <v>229.98494951776922</v>
      </c>
      <c r="G8926" s="195">
        <f t="shared" ca="1" si="697"/>
        <v>0</v>
      </c>
      <c r="H8926" s="195">
        <f t="shared" ca="1" si="698"/>
        <v>0</v>
      </c>
      <c r="O8926" s="154"/>
      <c r="P8926" s="154"/>
    </row>
    <row r="8927" spans="3:16" hidden="1" outlineLevel="2">
      <c r="C8927" s="179">
        <v>8903</v>
      </c>
      <c r="D8927" s="195">
        <f t="shared" ca="1" si="699"/>
        <v>1.258349809022101</v>
      </c>
      <c r="E8927" s="195">
        <f t="shared" ca="1" si="695"/>
        <v>324.52063550785539</v>
      </c>
      <c r="F8927" s="195">
        <f t="shared" ca="1" si="696"/>
        <v>304.30312972868785</v>
      </c>
      <c r="G8927" s="195">
        <f t="shared" ca="1" si="697"/>
        <v>74.520635507855388</v>
      </c>
      <c r="H8927" s="195">
        <f t="shared" ca="1" si="698"/>
        <v>54.30312972868785</v>
      </c>
      <c r="O8927" s="154"/>
      <c r="P8927" s="154"/>
    </row>
    <row r="8928" spans="3:16" hidden="1" outlineLevel="2">
      <c r="C8928" s="179">
        <v>8904</v>
      </c>
      <c r="D8928" s="195">
        <f t="shared" ca="1" si="699"/>
        <v>1.1347342565007668</v>
      </c>
      <c r="E8928" s="195">
        <f t="shared" ca="1" si="695"/>
        <v>315.82518534046187</v>
      </c>
      <c r="F8928" s="195">
        <f t="shared" ca="1" si="696"/>
        <v>298.36102849894428</v>
      </c>
      <c r="G8928" s="195">
        <f t="shared" ca="1" si="697"/>
        <v>65.825185340461871</v>
      </c>
      <c r="H8928" s="195">
        <f t="shared" ca="1" si="698"/>
        <v>48.361028498944279</v>
      </c>
      <c r="O8928" s="154"/>
      <c r="P8928" s="154"/>
    </row>
    <row r="8929" spans="3:16" hidden="1" outlineLevel="2">
      <c r="C8929" s="179">
        <v>8905</v>
      </c>
      <c r="D8929" s="195">
        <f t="shared" ca="1" si="699"/>
        <v>-0.92323042675820455</v>
      </c>
      <c r="E8929" s="195">
        <f t="shared" ca="1" si="695"/>
        <v>200.94308760454888</v>
      </c>
      <c r="F8929" s="195">
        <f t="shared" ca="1" si="696"/>
        <v>214.86334859836077</v>
      </c>
      <c r="G8929" s="195">
        <f t="shared" ca="1" si="697"/>
        <v>0</v>
      </c>
      <c r="H8929" s="195">
        <f t="shared" ca="1" si="698"/>
        <v>0</v>
      </c>
      <c r="O8929" s="154"/>
      <c r="P8929" s="154"/>
    </row>
    <row r="8930" spans="3:16" hidden="1" outlineLevel="2">
      <c r="C8930" s="179">
        <v>8906</v>
      </c>
      <c r="D8930" s="195">
        <f t="shared" ca="1" si="699"/>
        <v>-0.99149865138312876</v>
      </c>
      <c r="E8930" s="195">
        <f t="shared" ca="1" si="695"/>
        <v>197.95151396164133</v>
      </c>
      <c r="F8930" s="195">
        <f t="shared" ca="1" si="696"/>
        <v>212.53604063609529</v>
      </c>
      <c r="G8930" s="195">
        <f t="shared" ca="1" si="697"/>
        <v>0</v>
      </c>
      <c r="H8930" s="195">
        <f t="shared" ca="1" si="698"/>
        <v>0</v>
      </c>
      <c r="O8930" s="154"/>
      <c r="P8930" s="154"/>
    </row>
    <row r="8931" spans="3:16" hidden="1" outlineLevel="2">
      <c r="C8931" s="179">
        <v>8907</v>
      </c>
      <c r="D8931" s="195">
        <f t="shared" ca="1" si="699"/>
        <v>1.2401150336962534</v>
      </c>
      <c r="E8931" s="195">
        <f t="shared" ca="1" si="695"/>
        <v>323.22305563459093</v>
      </c>
      <c r="F8931" s="195">
        <f t="shared" ca="1" si="696"/>
        <v>303.41921380826165</v>
      </c>
      <c r="G8931" s="195">
        <f t="shared" ca="1" si="697"/>
        <v>73.223055634590935</v>
      </c>
      <c r="H8931" s="195">
        <f t="shared" ca="1" si="698"/>
        <v>53.419213808261645</v>
      </c>
      <c r="O8931" s="154"/>
      <c r="P8931" s="154"/>
    </row>
    <row r="8932" spans="3:16" hidden="1" outlineLevel="2">
      <c r="C8932" s="179">
        <v>8908</v>
      </c>
      <c r="D8932" s="195">
        <f t="shared" ca="1" si="699"/>
        <v>0.25161363672040277</v>
      </c>
      <c r="E8932" s="195">
        <f t="shared" ca="1" si="695"/>
        <v>260.12268739695622</v>
      </c>
      <c r="F8932" s="195">
        <f t="shared" ca="1" si="696"/>
        <v>259.15392967263261</v>
      </c>
      <c r="G8932" s="195">
        <f t="shared" ca="1" si="697"/>
        <v>10.122687396956223</v>
      </c>
      <c r="H8932" s="195">
        <f t="shared" ca="1" si="698"/>
        <v>9.1539296726326143</v>
      </c>
      <c r="O8932" s="154"/>
      <c r="P8932" s="154"/>
    </row>
    <row r="8933" spans="3:16" hidden="1" outlineLevel="2">
      <c r="C8933" s="179">
        <v>8909</v>
      </c>
      <c r="D8933" s="195">
        <f t="shared" ca="1" si="699"/>
        <v>-1.3514219599634512</v>
      </c>
      <c r="E8933" s="195">
        <f t="shared" ca="1" si="695"/>
        <v>182.90032349187408</v>
      </c>
      <c r="F8933" s="195">
        <f t="shared" ca="1" si="696"/>
        <v>200.67644827923104</v>
      </c>
      <c r="G8933" s="195">
        <f t="shared" ca="1" si="697"/>
        <v>0</v>
      </c>
      <c r="H8933" s="195">
        <f t="shared" ca="1" si="698"/>
        <v>0</v>
      </c>
      <c r="O8933" s="154"/>
      <c r="P8933" s="154"/>
    </row>
    <row r="8934" spans="3:16" hidden="1" outlineLevel="2">
      <c r="C8934" s="179">
        <v>8910</v>
      </c>
      <c r="D8934" s="195">
        <f t="shared" ca="1" si="699"/>
        <v>-2.4333709598969109</v>
      </c>
      <c r="E8934" s="195">
        <f t="shared" ca="1" si="695"/>
        <v>144.20272965889694</v>
      </c>
      <c r="F8934" s="195">
        <f t="shared" ca="1" si="696"/>
        <v>168.8639313814873</v>
      </c>
      <c r="G8934" s="195">
        <f t="shared" ca="1" si="697"/>
        <v>0</v>
      </c>
      <c r="H8934" s="195">
        <f t="shared" ca="1" si="698"/>
        <v>0</v>
      </c>
      <c r="O8934" s="154"/>
      <c r="P8934" s="154"/>
    </row>
    <row r="8935" spans="3:16" hidden="1" outlineLevel="2">
      <c r="C8935" s="179">
        <v>8911</v>
      </c>
      <c r="D8935" s="195">
        <f t="shared" ca="1" si="699"/>
        <v>0.12565159525882394</v>
      </c>
      <c r="E8935" s="195">
        <f t="shared" ca="1" si="695"/>
        <v>253.02228241175669</v>
      </c>
      <c r="F8935" s="195">
        <f t="shared" ca="1" si="696"/>
        <v>253.99835612098326</v>
      </c>
      <c r="G8935" s="195">
        <f t="shared" ca="1" si="697"/>
        <v>3.0222824117566915</v>
      </c>
      <c r="H8935" s="195">
        <f t="shared" ca="1" si="698"/>
        <v>3.9983561209832601</v>
      </c>
      <c r="O8935" s="154"/>
      <c r="P8935" s="154"/>
    </row>
    <row r="8936" spans="3:16" hidden="1" outlineLevel="2">
      <c r="C8936" s="179">
        <v>8912</v>
      </c>
      <c r="D8936" s="195">
        <f t="shared" ca="1" si="699"/>
        <v>-0.64931851997527934</v>
      </c>
      <c r="E8936" s="195">
        <f t="shared" ca="1" si="695"/>
        <v>213.40770945164311</v>
      </c>
      <c r="F8936" s="195">
        <f t="shared" ca="1" si="696"/>
        <v>224.46027162582527</v>
      </c>
      <c r="G8936" s="195">
        <f t="shared" ca="1" si="697"/>
        <v>0</v>
      </c>
      <c r="H8936" s="195">
        <f t="shared" ca="1" si="698"/>
        <v>0</v>
      </c>
      <c r="O8936" s="154"/>
      <c r="P8936" s="154"/>
    </row>
    <row r="8937" spans="3:16" hidden="1" outlineLevel="2">
      <c r="C8937" s="179">
        <v>8913</v>
      </c>
      <c r="D8937" s="195">
        <f t="shared" ca="1" si="699"/>
        <v>-1.0238776448313258</v>
      </c>
      <c r="E8937" s="195">
        <f t="shared" ca="1" si="695"/>
        <v>196.54825012514993</v>
      </c>
      <c r="F8937" s="195">
        <f t="shared" ca="1" si="696"/>
        <v>211.44104998692612</v>
      </c>
      <c r="G8937" s="195">
        <f t="shared" ca="1" si="697"/>
        <v>0</v>
      </c>
      <c r="H8937" s="195">
        <f t="shared" ca="1" si="698"/>
        <v>0</v>
      </c>
      <c r="O8937" s="154"/>
      <c r="P8937" s="154"/>
    </row>
    <row r="8938" spans="3:16" hidden="1" outlineLevel="2">
      <c r="C8938" s="179">
        <v>8914</v>
      </c>
      <c r="D8938" s="195">
        <f t="shared" ca="1" si="699"/>
        <v>-0.29245374463203982</v>
      </c>
      <c r="E8938" s="195">
        <f t="shared" ca="1" si="695"/>
        <v>230.8142454750612</v>
      </c>
      <c r="F8938" s="195">
        <f t="shared" ca="1" si="696"/>
        <v>237.6094794613312</v>
      </c>
      <c r="G8938" s="195">
        <f t="shared" ca="1" si="697"/>
        <v>0</v>
      </c>
      <c r="H8938" s="195">
        <f t="shared" ca="1" si="698"/>
        <v>0</v>
      </c>
      <c r="O8938" s="154"/>
      <c r="P8938" s="154"/>
    </row>
    <row r="8939" spans="3:16" hidden="1" outlineLevel="2">
      <c r="C8939" s="179">
        <v>8915</v>
      </c>
      <c r="D8939" s="195">
        <f t="shared" ca="1" si="699"/>
        <v>0.97725042902458481</v>
      </c>
      <c r="E8939" s="195">
        <f t="shared" ca="1" si="695"/>
        <v>305.08401019362623</v>
      </c>
      <c r="F8939" s="195">
        <f t="shared" ca="1" si="696"/>
        <v>290.95867664883485</v>
      </c>
      <c r="G8939" s="195">
        <f t="shared" ca="1" si="697"/>
        <v>55.084010193626227</v>
      </c>
      <c r="H8939" s="195">
        <f t="shared" ca="1" si="698"/>
        <v>40.958676648834853</v>
      </c>
      <c r="O8939" s="154"/>
      <c r="P8939" s="154"/>
    </row>
    <row r="8940" spans="3:16" hidden="1" outlineLevel="2">
      <c r="C8940" s="179">
        <v>8916</v>
      </c>
      <c r="D8940" s="195">
        <f t="shared" ca="1" si="699"/>
        <v>-0.44244843174523685</v>
      </c>
      <c r="E8940" s="195">
        <f t="shared" ca="1" si="695"/>
        <v>223.33146743223267</v>
      </c>
      <c r="F8940" s="195">
        <f t="shared" ca="1" si="696"/>
        <v>231.99137671858472</v>
      </c>
      <c r="G8940" s="195">
        <f t="shared" ca="1" si="697"/>
        <v>0</v>
      </c>
      <c r="H8940" s="195">
        <f t="shared" ca="1" si="698"/>
        <v>0</v>
      </c>
      <c r="O8940" s="154"/>
      <c r="P8940" s="154"/>
    </row>
    <row r="8941" spans="3:16" hidden="1" outlineLevel="2">
      <c r="C8941" s="179">
        <v>8917</v>
      </c>
      <c r="D8941" s="195">
        <f t="shared" ca="1" si="699"/>
        <v>1.4278894732707528</v>
      </c>
      <c r="E8941" s="195">
        <f t="shared" ca="1" si="695"/>
        <v>336.83717384612049</v>
      </c>
      <c r="F8941" s="195">
        <f t="shared" ca="1" si="696"/>
        <v>312.64569530962922</v>
      </c>
      <c r="G8941" s="195">
        <f t="shared" ca="1" si="697"/>
        <v>86.837173846120493</v>
      </c>
      <c r="H8941" s="195">
        <f t="shared" ca="1" si="698"/>
        <v>62.645695309629218</v>
      </c>
      <c r="O8941" s="154"/>
      <c r="P8941" s="154"/>
    </row>
    <row r="8942" spans="3:16" hidden="1" outlineLevel="2">
      <c r="C8942" s="179">
        <v>8918</v>
      </c>
      <c r="D8942" s="195">
        <f t="shared" ca="1" si="699"/>
        <v>-1.7389115720154356</v>
      </c>
      <c r="E8942" s="195">
        <f t="shared" ca="1" si="695"/>
        <v>167.97308816451019</v>
      </c>
      <c r="F8942" s="195">
        <f t="shared" ca="1" si="696"/>
        <v>188.64720694508324</v>
      </c>
      <c r="G8942" s="195">
        <f t="shared" ca="1" si="697"/>
        <v>0</v>
      </c>
      <c r="H8942" s="195">
        <f t="shared" ca="1" si="698"/>
        <v>0</v>
      </c>
      <c r="O8942" s="154"/>
      <c r="P8942" s="154"/>
    </row>
    <row r="8943" spans="3:16" hidden="1" outlineLevel="2">
      <c r="C8943" s="179">
        <v>8919</v>
      </c>
      <c r="D8943" s="195">
        <f t="shared" ca="1" si="699"/>
        <v>-1.1051435088517789</v>
      </c>
      <c r="E8943" s="195">
        <f t="shared" ca="1" si="695"/>
        <v>193.06995098799325</v>
      </c>
      <c r="F8943" s="195">
        <f t="shared" ca="1" si="696"/>
        <v>208.71758990000575</v>
      </c>
      <c r="G8943" s="195">
        <f t="shared" ca="1" si="697"/>
        <v>0</v>
      </c>
      <c r="H8943" s="195">
        <f t="shared" ca="1" si="698"/>
        <v>0</v>
      </c>
      <c r="O8943" s="154"/>
      <c r="P8943" s="154"/>
    </row>
    <row r="8944" spans="3:16" hidden="1" outlineLevel="2">
      <c r="C8944" s="179">
        <v>8920</v>
      </c>
      <c r="D8944" s="195">
        <f t="shared" ca="1" si="699"/>
        <v>1.563523642001045</v>
      </c>
      <c r="E8944" s="195">
        <f t="shared" ca="1" si="695"/>
        <v>347.02631219827822</v>
      </c>
      <c r="F8944" s="195">
        <f t="shared" ca="1" si="696"/>
        <v>319.48424758402103</v>
      </c>
      <c r="G8944" s="195">
        <f t="shared" ca="1" si="697"/>
        <v>97.02631219827822</v>
      </c>
      <c r="H8944" s="195">
        <f t="shared" ca="1" si="698"/>
        <v>69.484247584021034</v>
      </c>
      <c r="O8944" s="154"/>
      <c r="P8944" s="154"/>
    </row>
    <row r="8945" spans="3:16" hidden="1" outlineLevel="2">
      <c r="C8945" s="179">
        <v>8921</v>
      </c>
      <c r="D8945" s="195">
        <f t="shared" ca="1" si="699"/>
        <v>1.8071704330405889</v>
      </c>
      <c r="E8945" s="195">
        <f t="shared" ca="1" si="695"/>
        <v>366.10992404964662</v>
      </c>
      <c r="F8945" s="195">
        <f t="shared" ca="1" si="696"/>
        <v>332.14656744998575</v>
      </c>
      <c r="G8945" s="195">
        <f t="shared" ca="1" si="697"/>
        <v>116.10992404964662</v>
      </c>
      <c r="H8945" s="195">
        <f t="shared" ca="1" si="698"/>
        <v>82.146567449985753</v>
      </c>
      <c r="O8945" s="154"/>
      <c r="P8945" s="154"/>
    </row>
    <row r="8946" spans="3:16" hidden="1" outlineLevel="2">
      <c r="C8946" s="179">
        <v>8922</v>
      </c>
      <c r="D8946" s="195">
        <f t="shared" ca="1" si="699"/>
        <v>-1.1783980322770036</v>
      </c>
      <c r="E8946" s="195">
        <f t="shared" ca="1" si="695"/>
        <v>189.98733186099315</v>
      </c>
      <c r="F8946" s="195">
        <f t="shared" ca="1" si="696"/>
        <v>206.29268897026012</v>
      </c>
      <c r="G8946" s="195">
        <f t="shared" ca="1" si="697"/>
        <v>0</v>
      </c>
      <c r="H8946" s="195">
        <f t="shared" ca="1" si="698"/>
        <v>0</v>
      </c>
      <c r="O8946" s="154"/>
      <c r="P8946" s="154"/>
    </row>
    <row r="8947" spans="3:16" hidden="1" outlineLevel="2">
      <c r="C8947" s="179">
        <v>8923</v>
      </c>
      <c r="D8947" s="195">
        <f t="shared" ca="1" si="699"/>
        <v>-3.0027511677123058</v>
      </c>
      <c r="E8947" s="195">
        <f t="shared" ca="1" si="695"/>
        <v>127.24551252943549</v>
      </c>
      <c r="F8947" s="195">
        <f t="shared" ca="1" si="696"/>
        <v>154.20169193565965</v>
      </c>
      <c r="G8947" s="195">
        <f t="shared" ca="1" si="697"/>
        <v>0</v>
      </c>
      <c r="H8947" s="195">
        <f t="shared" ca="1" si="698"/>
        <v>0</v>
      </c>
      <c r="O8947" s="154"/>
      <c r="P8947" s="154"/>
    </row>
    <row r="8948" spans="3:16" hidden="1" outlineLevel="2">
      <c r="C8948" s="179">
        <v>8924</v>
      </c>
      <c r="D8948" s="195">
        <f t="shared" ca="1" si="699"/>
        <v>1.2715849761761284</v>
      </c>
      <c r="E8948" s="195">
        <f t="shared" ca="1" si="695"/>
        <v>325.46570649015524</v>
      </c>
      <c r="F8948" s="195">
        <f t="shared" ca="1" si="696"/>
        <v>304.94630604907178</v>
      </c>
      <c r="G8948" s="195">
        <f t="shared" ca="1" si="697"/>
        <v>75.465706490155242</v>
      </c>
      <c r="H8948" s="195">
        <f t="shared" ca="1" si="698"/>
        <v>54.946306049071779</v>
      </c>
      <c r="O8948" s="154"/>
      <c r="P8948" s="154"/>
    </row>
    <row r="8949" spans="3:16" hidden="1" outlineLevel="2">
      <c r="C8949" s="179">
        <v>8925</v>
      </c>
      <c r="D8949" s="195">
        <f t="shared" ca="1" si="699"/>
        <v>-1.2434059779045596</v>
      </c>
      <c r="E8949" s="195">
        <f t="shared" ca="1" si="695"/>
        <v>187.29298022547945</v>
      </c>
      <c r="F8949" s="195">
        <f t="shared" ca="1" si="696"/>
        <v>204.16437387963109</v>
      </c>
      <c r="G8949" s="195">
        <f t="shared" ca="1" si="697"/>
        <v>0</v>
      </c>
      <c r="H8949" s="195">
        <f t="shared" ca="1" si="698"/>
        <v>0</v>
      </c>
      <c r="O8949" s="154"/>
      <c r="P8949" s="154"/>
    </row>
    <row r="8950" spans="3:16" hidden="1" outlineLevel="2">
      <c r="C8950" s="179">
        <v>8926</v>
      </c>
      <c r="D8950" s="195">
        <f t="shared" ca="1" si="699"/>
        <v>1.7878005164907582</v>
      </c>
      <c r="E8950" s="195">
        <f t="shared" ca="1" si="695"/>
        <v>364.55511701776663</v>
      </c>
      <c r="F8950" s="195">
        <f t="shared" ca="1" si="696"/>
        <v>331.12180704654418</v>
      </c>
      <c r="G8950" s="195">
        <f t="shared" ca="1" si="697"/>
        <v>114.55511701776663</v>
      </c>
      <c r="H8950" s="195">
        <f t="shared" ca="1" si="698"/>
        <v>81.121807046544177</v>
      </c>
      <c r="O8950" s="154"/>
      <c r="P8950" s="154"/>
    </row>
    <row r="8951" spans="3:16" hidden="1" outlineLevel="2">
      <c r="C8951" s="179">
        <v>8927</v>
      </c>
      <c r="D8951" s="195">
        <f t="shared" ca="1" si="699"/>
        <v>-1.6298850921100849</v>
      </c>
      <c r="E8951" s="195">
        <f t="shared" ca="1" si="695"/>
        <v>172.04543608285752</v>
      </c>
      <c r="F8951" s="195">
        <f t="shared" ca="1" si="696"/>
        <v>191.95699560555647</v>
      </c>
      <c r="G8951" s="195">
        <f t="shared" ca="1" si="697"/>
        <v>0</v>
      </c>
      <c r="H8951" s="195">
        <f t="shared" ca="1" si="698"/>
        <v>0</v>
      </c>
      <c r="O8951" s="154"/>
      <c r="P8951" s="154"/>
    </row>
    <row r="8952" spans="3:16" hidden="1" outlineLevel="2">
      <c r="C8952" s="179">
        <v>8928</v>
      </c>
      <c r="D8952" s="195">
        <f t="shared" ca="1" si="699"/>
        <v>0.34365316362846038</v>
      </c>
      <c r="E8952" s="195">
        <f t="shared" ca="1" si="695"/>
        <v>265.43657476515273</v>
      </c>
      <c r="F8952" s="195">
        <f t="shared" ca="1" si="696"/>
        <v>262.98711708021671</v>
      </c>
      <c r="G8952" s="195">
        <f t="shared" ca="1" si="697"/>
        <v>15.436574765152727</v>
      </c>
      <c r="H8952" s="195">
        <f t="shared" ca="1" si="698"/>
        <v>12.987117080216706</v>
      </c>
      <c r="O8952" s="154"/>
      <c r="P8952" s="154"/>
    </row>
    <row r="8953" spans="3:16" hidden="1" outlineLevel="2">
      <c r="C8953" s="179">
        <v>8929</v>
      </c>
      <c r="D8953" s="195">
        <f t="shared" ca="1" si="699"/>
        <v>0.65042416528604829</v>
      </c>
      <c r="E8953" s="195">
        <f t="shared" ca="1" si="695"/>
        <v>283.94436591135099</v>
      </c>
      <c r="F8953" s="195">
        <f t="shared" ca="1" si="696"/>
        <v>276.17741474977998</v>
      </c>
      <c r="G8953" s="195">
        <f t="shared" ca="1" si="697"/>
        <v>33.944365911350985</v>
      </c>
      <c r="H8953" s="195">
        <f t="shared" ca="1" si="698"/>
        <v>26.177414749779985</v>
      </c>
      <c r="O8953" s="154"/>
      <c r="P8953" s="154"/>
    </row>
    <row r="8954" spans="3:16" hidden="1" outlineLevel="2">
      <c r="C8954" s="179">
        <v>8930</v>
      </c>
      <c r="D8954" s="195">
        <f t="shared" ca="1" si="699"/>
        <v>0.32569823513545232</v>
      </c>
      <c r="E8954" s="195">
        <f t="shared" ca="1" si="695"/>
        <v>264.39149568742613</v>
      </c>
      <c r="F8954" s="195">
        <f t="shared" ca="1" si="696"/>
        <v>262.23491944443413</v>
      </c>
      <c r="G8954" s="195">
        <f t="shared" ca="1" si="697"/>
        <v>14.391495687426129</v>
      </c>
      <c r="H8954" s="195">
        <f t="shared" ca="1" si="698"/>
        <v>12.234919444434126</v>
      </c>
      <c r="O8954" s="154"/>
      <c r="P8954" s="154"/>
    </row>
    <row r="8955" spans="3:16" hidden="1" outlineLevel="2">
      <c r="C8955" s="179">
        <v>8931</v>
      </c>
      <c r="D8955" s="195">
        <f t="shared" ca="1" si="699"/>
        <v>-0.80203208252914371</v>
      </c>
      <c r="E8955" s="195">
        <f t="shared" ca="1" si="695"/>
        <v>206.36591911349919</v>
      </c>
      <c r="F8955" s="195">
        <f t="shared" ca="1" si="696"/>
        <v>219.05803845478331</v>
      </c>
      <c r="G8955" s="195">
        <f t="shared" ca="1" si="697"/>
        <v>0</v>
      </c>
      <c r="H8955" s="195">
        <f t="shared" ca="1" si="698"/>
        <v>0</v>
      </c>
      <c r="O8955" s="154"/>
      <c r="P8955" s="154"/>
    </row>
    <row r="8956" spans="3:16" hidden="1" outlineLevel="2">
      <c r="C8956" s="179">
        <v>8932</v>
      </c>
      <c r="D8956" s="195">
        <f t="shared" ca="1" si="699"/>
        <v>-2.5939141318712893</v>
      </c>
      <c r="E8956" s="195">
        <f t="shared" ca="1" si="695"/>
        <v>139.20480983806479</v>
      </c>
      <c r="F8956" s="195">
        <f t="shared" ca="1" si="696"/>
        <v>164.59405922385454</v>
      </c>
      <c r="G8956" s="195">
        <f t="shared" ca="1" si="697"/>
        <v>0</v>
      </c>
      <c r="H8956" s="195">
        <f t="shared" ca="1" si="698"/>
        <v>0</v>
      </c>
      <c r="O8956" s="154"/>
      <c r="P8956" s="154"/>
    </row>
    <row r="8957" spans="3:16" hidden="1" outlineLevel="2">
      <c r="C8957" s="179">
        <v>8933</v>
      </c>
      <c r="D8957" s="195">
        <f t="shared" ca="1" si="699"/>
        <v>-0.63818686919037937</v>
      </c>
      <c r="E8957" s="195">
        <f t="shared" ca="1" si="695"/>
        <v>213.93030048437728</v>
      </c>
      <c r="F8957" s="195">
        <f t="shared" ca="1" si="696"/>
        <v>224.8592233655404</v>
      </c>
      <c r="G8957" s="195">
        <f t="shared" ca="1" si="697"/>
        <v>0</v>
      </c>
      <c r="H8957" s="195">
        <f t="shared" ca="1" si="698"/>
        <v>0</v>
      </c>
      <c r="O8957" s="154"/>
      <c r="P8957" s="154"/>
    </row>
    <row r="8958" spans="3:16" hidden="1" outlineLevel="2">
      <c r="C8958" s="179">
        <v>8934</v>
      </c>
      <c r="D8958" s="195">
        <f t="shared" ca="1" si="699"/>
        <v>1.2610810339220369</v>
      </c>
      <c r="E8958" s="195">
        <f t="shared" ca="1" si="695"/>
        <v>324.71543650012694</v>
      </c>
      <c r="F8958" s="195">
        <f t="shared" ca="1" si="696"/>
        <v>304.43574518237727</v>
      </c>
      <c r="G8958" s="195">
        <f t="shared" ca="1" si="697"/>
        <v>74.715436500126941</v>
      </c>
      <c r="H8958" s="195">
        <f t="shared" ca="1" si="698"/>
        <v>54.435745182377275</v>
      </c>
      <c r="O8958" s="154"/>
      <c r="P8958" s="154"/>
    </row>
    <row r="8959" spans="3:16" hidden="1" outlineLevel="2">
      <c r="C8959" s="179">
        <v>8935</v>
      </c>
      <c r="D8959" s="195">
        <f t="shared" ca="1" si="699"/>
        <v>1.119410349367421</v>
      </c>
      <c r="E8959" s="195">
        <f t="shared" ca="1" si="695"/>
        <v>314.76362073159936</v>
      </c>
      <c r="F8959" s="195">
        <f t="shared" ca="1" si="696"/>
        <v>297.63255036970094</v>
      </c>
      <c r="G8959" s="195">
        <f t="shared" ca="1" si="697"/>
        <v>64.76362073159936</v>
      </c>
      <c r="H8959" s="195">
        <f t="shared" ca="1" si="698"/>
        <v>47.632550369700937</v>
      </c>
      <c r="O8959" s="154"/>
      <c r="P8959" s="154"/>
    </row>
    <row r="8960" spans="3:16" hidden="1" outlineLevel="2">
      <c r="C8960" s="179">
        <v>8936</v>
      </c>
      <c r="D8960" s="195">
        <f t="shared" ca="1" si="699"/>
        <v>-0.13532523968239513</v>
      </c>
      <c r="E8960" s="195">
        <f t="shared" ca="1" si="695"/>
        <v>238.921931608504</v>
      </c>
      <c r="F8960" s="195">
        <f t="shared" ca="1" si="696"/>
        <v>243.64075029863852</v>
      </c>
      <c r="G8960" s="195">
        <f t="shared" ca="1" si="697"/>
        <v>0</v>
      </c>
      <c r="H8960" s="195">
        <f t="shared" ca="1" si="698"/>
        <v>0</v>
      </c>
      <c r="O8960" s="154"/>
      <c r="P8960" s="154"/>
    </row>
    <row r="8961" spans="3:16" hidden="1" outlineLevel="2">
      <c r="C8961" s="179">
        <v>8937</v>
      </c>
      <c r="D8961" s="195">
        <f t="shared" ca="1" si="699"/>
        <v>2.0284415000404432</v>
      </c>
      <c r="E8961" s="195">
        <f t="shared" ca="1" si="695"/>
        <v>384.34875330022766</v>
      </c>
      <c r="F8961" s="195">
        <f t="shared" ca="1" si="696"/>
        <v>344.08033642136377</v>
      </c>
      <c r="G8961" s="195">
        <f t="shared" ca="1" si="697"/>
        <v>134.34875330022766</v>
      </c>
      <c r="H8961" s="195">
        <f t="shared" ca="1" si="698"/>
        <v>94.080336421363768</v>
      </c>
      <c r="O8961" s="154"/>
      <c r="P8961" s="154"/>
    </row>
    <row r="8962" spans="3:16" hidden="1" outlineLevel="2">
      <c r="C8962" s="179">
        <v>8938</v>
      </c>
      <c r="D8962" s="195">
        <f t="shared" ca="1" si="699"/>
        <v>0.12821144793781117</v>
      </c>
      <c r="E8962" s="195">
        <f t="shared" ca="1" si="695"/>
        <v>253.1646322401337</v>
      </c>
      <c r="F8962" s="195">
        <f t="shared" ca="1" si="696"/>
        <v>254.1021018422274</v>
      </c>
      <c r="G8962" s="195">
        <f t="shared" ca="1" si="697"/>
        <v>3.1646322401336988</v>
      </c>
      <c r="H8962" s="195">
        <f t="shared" ca="1" si="698"/>
        <v>4.1021018422273983</v>
      </c>
      <c r="O8962" s="154"/>
      <c r="P8962" s="154"/>
    </row>
    <row r="8963" spans="3:16" hidden="1" outlineLevel="2">
      <c r="C8963" s="179">
        <v>8939</v>
      </c>
      <c r="D8963" s="195">
        <f t="shared" ca="1" si="699"/>
        <v>3.9413671841348016E-2</v>
      </c>
      <c r="E8963" s="195">
        <f t="shared" ca="1" si="695"/>
        <v>248.27319507017603</v>
      </c>
      <c r="F8963" s="195">
        <f t="shared" ca="1" si="696"/>
        <v>250.52794526031357</v>
      </c>
      <c r="G8963" s="195">
        <f t="shared" ca="1" si="697"/>
        <v>0</v>
      </c>
      <c r="H8963" s="195">
        <f t="shared" ca="1" si="698"/>
        <v>0.52794526031357236</v>
      </c>
      <c r="O8963" s="154"/>
      <c r="P8963" s="154"/>
    </row>
    <row r="8964" spans="3:16" hidden="1" outlineLevel="2">
      <c r="C8964" s="179">
        <v>8940</v>
      </c>
      <c r="D8964" s="195">
        <f t="shared" ca="1" si="699"/>
        <v>0.41586003850386344</v>
      </c>
      <c r="E8964" s="195">
        <f t="shared" ca="1" si="695"/>
        <v>269.68130382263553</v>
      </c>
      <c r="F8964" s="195">
        <f t="shared" ca="1" si="696"/>
        <v>266.03397622594116</v>
      </c>
      <c r="G8964" s="195">
        <f t="shared" ca="1" si="697"/>
        <v>19.681303822635527</v>
      </c>
      <c r="H8964" s="195">
        <f t="shared" ca="1" si="698"/>
        <v>16.03397622594116</v>
      </c>
      <c r="O8964" s="154"/>
      <c r="P8964" s="154"/>
    </row>
    <row r="8965" spans="3:16" hidden="1" outlineLevel="2">
      <c r="C8965" s="179">
        <v>8941</v>
      </c>
      <c r="D8965" s="195">
        <f t="shared" ca="1" si="699"/>
        <v>-0.17304529168682523</v>
      </c>
      <c r="E8965" s="195">
        <f t="shared" ca="1" si="695"/>
        <v>236.95000401901871</v>
      </c>
      <c r="F8965" s="195">
        <f t="shared" ca="1" si="696"/>
        <v>242.17907184592471</v>
      </c>
      <c r="G8965" s="195">
        <f t="shared" ca="1" si="697"/>
        <v>0</v>
      </c>
      <c r="H8965" s="195">
        <f t="shared" ca="1" si="698"/>
        <v>0</v>
      </c>
      <c r="O8965" s="154"/>
      <c r="P8965" s="154"/>
    </row>
    <row r="8966" spans="3:16" hidden="1" outlineLevel="2">
      <c r="C8966" s="179">
        <v>8942</v>
      </c>
      <c r="D8966" s="195">
        <f t="shared" ca="1" si="699"/>
        <v>1.4097162120294078</v>
      </c>
      <c r="E8966" s="195">
        <f t="shared" ca="1" si="695"/>
        <v>335.49488128444477</v>
      </c>
      <c r="F8966" s="195">
        <f t="shared" ca="1" si="696"/>
        <v>311.74060571223214</v>
      </c>
      <c r="G8966" s="195">
        <f t="shared" ca="1" si="697"/>
        <v>85.494881284444773</v>
      </c>
      <c r="H8966" s="195">
        <f t="shared" ca="1" si="698"/>
        <v>61.740605712232139</v>
      </c>
      <c r="O8966" s="154"/>
      <c r="P8966" s="154"/>
    </row>
    <row r="8967" spans="3:16" hidden="1" outlineLevel="2">
      <c r="C8967" s="179">
        <v>8943</v>
      </c>
      <c r="D8967" s="195">
        <f t="shared" ca="1" si="699"/>
        <v>-0.61977173969986321</v>
      </c>
      <c r="E8967" s="195">
        <f t="shared" ca="1" si="695"/>
        <v>214.79763582205834</v>
      </c>
      <c r="F8967" s="195">
        <f t="shared" ca="1" si="696"/>
        <v>225.52076806620616</v>
      </c>
      <c r="G8967" s="195">
        <f t="shared" ca="1" si="697"/>
        <v>0</v>
      </c>
      <c r="H8967" s="195">
        <f t="shared" ca="1" si="698"/>
        <v>0</v>
      </c>
      <c r="O8967" s="154"/>
      <c r="P8967" s="154"/>
    </row>
    <row r="8968" spans="3:16" hidden="1" outlineLevel="2">
      <c r="C8968" s="179">
        <v>8944</v>
      </c>
      <c r="D8968" s="195">
        <f t="shared" ca="1" si="699"/>
        <v>9.8192271761953387E-2</v>
      </c>
      <c r="E8968" s="195">
        <f t="shared" ca="1" si="695"/>
        <v>251.50033296310247</v>
      </c>
      <c r="F8968" s="195">
        <f t="shared" ca="1" si="696"/>
        <v>252.88814517035692</v>
      </c>
      <c r="G8968" s="195">
        <f t="shared" ca="1" si="697"/>
        <v>1.5003329631024656</v>
      </c>
      <c r="H8968" s="195">
        <f t="shared" ca="1" si="698"/>
        <v>2.8881451703569212</v>
      </c>
      <c r="O8968" s="154"/>
      <c r="P8968" s="154"/>
    </row>
    <row r="8969" spans="3:16" hidden="1" outlineLevel="2">
      <c r="C8969" s="179">
        <v>8945</v>
      </c>
      <c r="D8969" s="195">
        <f t="shared" ca="1" si="699"/>
        <v>0.71517703690977652</v>
      </c>
      <c r="E8969" s="195">
        <f t="shared" ca="1" si="695"/>
        <v>288.01297928477578</v>
      </c>
      <c r="F8969" s="195">
        <f t="shared" ca="1" si="696"/>
        <v>279.04507610094458</v>
      </c>
      <c r="G8969" s="195">
        <f t="shared" ca="1" si="697"/>
        <v>38.012979284775781</v>
      </c>
      <c r="H8969" s="195">
        <f t="shared" ca="1" si="698"/>
        <v>29.045076100944584</v>
      </c>
      <c r="O8969" s="154"/>
      <c r="P8969" s="154"/>
    </row>
    <row r="8970" spans="3:16" hidden="1" outlineLevel="2">
      <c r="C8970" s="179">
        <v>8946</v>
      </c>
      <c r="D8970" s="195">
        <f t="shared" ca="1" si="699"/>
        <v>0.37324727525096707</v>
      </c>
      <c r="E8970" s="195">
        <f t="shared" ca="1" si="695"/>
        <v>267.16814399741037</v>
      </c>
      <c r="F8970" s="195">
        <f t="shared" ca="1" si="696"/>
        <v>264.23163453220678</v>
      </c>
      <c r="G8970" s="195">
        <f t="shared" ca="1" si="697"/>
        <v>17.168143997410368</v>
      </c>
      <c r="H8970" s="195">
        <f t="shared" ca="1" si="698"/>
        <v>14.231634532206783</v>
      </c>
      <c r="O8970" s="154"/>
      <c r="P8970" s="154"/>
    </row>
    <row r="8971" spans="3:16" hidden="1" outlineLevel="2">
      <c r="C8971" s="179">
        <v>8947</v>
      </c>
      <c r="D8971" s="195">
        <f t="shared" ca="1" si="699"/>
        <v>1.1940988078232946</v>
      </c>
      <c r="E8971" s="195">
        <f t="shared" ca="1" si="695"/>
        <v>319.97157791822514</v>
      </c>
      <c r="F8971" s="195">
        <f t="shared" ca="1" si="696"/>
        <v>301.20001279971171</v>
      </c>
      <c r="G8971" s="195">
        <f t="shared" ca="1" si="697"/>
        <v>69.971577918225137</v>
      </c>
      <c r="H8971" s="195">
        <f t="shared" ca="1" si="698"/>
        <v>51.200012799711715</v>
      </c>
      <c r="O8971" s="154"/>
      <c r="P8971" s="154"/>
    </row>
    <row r="8972" spans="3:16" hidden="1" outlineLevel="2">
      <c r="C8972" s="179">
        <v>8948</v>
      </c>
      <c r="D8972" s="195">
        <f t="shared" ca="1" si="699"/>
        <v>1.1140490002806873</v>
      </c>
      <c r="E8972" s="195">
        <f t="shared" ca="1" si="695"/>
        <v>314.39305614037494</v>
      </c>
      <c r="F8972" s="195">
        <f t="shared" ca="1" si="696"/>
        <v>297.3780992068144</v>
      </c>
      <c r="G8972" s="195">
        <f t="shared" ca="1" si="697"/>
        <v>64.393056140374938</v>
      </c>
      <c r="H8972" s="195">
        <f t="shared" ca="1" si="698"/>
        <v>47.378099206814397</v>
      </c>
      <c r="O8972" s="154"/>
      <c r="P8972" s="154"/>
    </row>
    <row r="8973" spans="3:16" hidden="1" outlineLevel="2">
      <c r="C8973" s="179">
        <v>8949</v>
      </c>
      <c r="D8973" s="195">
        <f t="shared" ca="1" si="699"/>
        <v>-1.5335558661737194</v>
      </c>
      <c r="E8973" s="195">
        <f t="shared" ca="1" si="695"/>
        <v>175.72559296111481</v>
      </c>
      <c r="F8973" s="195">
        <f t="shared" ca="1" si="696"/>
        <v>194.92961195680158</v>
      </c>
      <c r="G8973" s="195">
        <f t="shared" ca="1" si="697"/>
        <v>0</v>
      </c>
      <c r="H8973" s="195">
        <f t="shared" ca="1" si="698"/>
        <v>0</v>
      </c>
      <c r="O8973" s="154"/>
      <c r="P8973" s="154"/>
    </row>
    <row r="8974" spans="3:16" hidden="1" outlineLevel="2">
      <c r="C8974" s="179">
        <v>8950</v>
      </c>
      <c r="D8974" s="195">
        <f t="shared" ca="1" si="699"/>
        <v>1.4454452464289001E-2</v>
      </c>
      <c r="E8974" s="195">
        <f t="shared" ca="1" si="695"/>
        <v>246.91540814041906</v>
      </c>
      <c r="F8974" s="195">
        <f t="shared" ca="1" si="696"/>
        <v>249.5324057797248</v>
      </c>
      <c r="G8974" s="195">
        <f t="shared" ca="1" si="697"/>
        <v>0</v>
      </c>
      <c r="H8974" s="195">
        <f t="shared" ca="1" si="698"/>
        <v>0</v>
      </c>
      <c r="O8974" s="154"/>
      <c r="P8974" s="154"/>
    </row>
    <row r="8975" spans="3:16" hidden="1" outlineLevel="2">
      <c r="C8975" s="179">
        <v>8951</v>
      </c>
      <c r="D8975" s="195">
        <f t="shared" ca="1" si="699"/>
        <v>-0.17018719627771869</v>
      </c>
      <c r="E8975" s="195">
        <f t="shared" ca="1" si="695"/>
        <v>237.09884786397282</v>
      </c>
      <c r="F8975" s="195">
        <f t="shared" ca="1" si="696"/>
        <v>242.28951733462003</v>
      </c>
      <c r="G8975" s="195">
        <f t="shared" ca="1" si="697"/>
        <v>0</v>
      </c>
      <c r="H8975" s="195">
        <f t="shared" ca="1" si="698"/>
        <v>0</v>
      </c>
      <c r="O8975" s="154"/>
      <c r="P8975" s="154"/>
    </row>
    <row r="8976" spans="3:16" hidden="1" outlineLevel="2">
      <c r="C8976" s="179">
        <v>8952</v>
      </c>
      <c r="D8976" s="195">
        <f t="shared" ca="1" si="699"/>
        <v>-0.888506457362505</v>
      </c>
      <c r="E8976" s="195">
        <f t="shared" ca="1" si="695"/>
        <v>202.48202609289598</v>
      </c>
      <c r="F8976" s="195">
        <f t="shared" ca="1" si="696"/>
        <v>216.05687153383923</v>
      </c>
      <c r="G8976" s="195">
        <f t="shared" ca="1" si="697"/>
        <v>0</v>
      </c>
      <c r="H8976" s="195">
        <f t="shared" ca="1" si="698"/>
        <v>0</v>
      </c>
      <c r="O8976" s="154"/>
      <c r="P8976" s="154"/>
    </row>
    <row r="8977" spans="3:16" hidden="1" outlineLevel="2">
      <c r="C8977" s="179">
        <v>8953</v>
      </c>
      <c r="D8977" s="195">
        <f t="shared" ca="1" si="699"/>
        <v>-0.74689642878050611</v>
      </c>
      <c r="E8977" s="195">
        <f t="shared" ca="1" si="695"/>
        <v>208.88107430342026</v>
      </c>
      <c r="F8977" s="195">
        <f t="shared" ca="1" si="696"/>
        <v>220.99329574633825</v>
      </c>
      <c r="G8977" s="195">
        <f t="shared" ca="1" si="697"/>
        <v>0</v>
      </c>
      <c r="H8977" s="195">
        <f t="shared" ca="1" si="698"/>
        <v>0</v>
      </c>
      <c r="O8977" s="154"/>
      <c r="P8977" s="154"/>
    </row>
    <row r="8978" spans="3:16" hidden="1" outlineLevel="2">
      <c r="C8978" s="179">
        <v>8954</v>
      </c>
      <c r="D8978" s="195">
        <f t="shared" ca="1" si="699"/>
        <v>1.2315738218799743</v>
      </c>
      <c r="E8978" s="195">
        <f t="shared" ca="1" si="695"/>
        <v>322.61705169220255</v>
      </c>
      <c r="F8978" s="195">
        <f t="shared" ca="1" si="696"/>
        <v>303.00606893665156</v>
      </c>
      <c r="G8978" s="195">
        <f t="shared" ca="1" si="697"/>
        <v>72.617051692202551</v>
      </c>
      <c r="H8978" s="195">
        <f t="shared" ca="1" si="698"/>
        <v>53.006068936651559</v>
      </c>
      <c r="O8978" s="154"/>
      <c r="P8978" s="154"/>
    </row>
    <row r="8979" spans="3:16" hidden="1" outlineLevel="2">
      <c r="C8979" s="179">
        <v>8955</v>
      </c>
      <c r="D8979" s="195">
        <f t="shared" ca="1" si="699"/>
        <v>5.5254202274646315E-2</v>
      </c>
      <c r="E8979" s="195">
        <f t="shared" ca="1" si="695"/>
        <v>249.13879378617108</v>
      </c>
      <c r="F8979" s="195">
        <f t="shared" ca="1" si="696"/>
        <v>251.16183012317222</v>
      </c>
      <c r="G8979" s="195">
        <f t="shared" ca="1" si="697"/>
        <v>0</v>
      </c>
      <c r="H8979" s="195">
        <f t="shared" ca="1" si="698"/>
        <v>1.1618301231722228</v>
      </c>
      <c r="O8979" s="154"/>
      <c r="P8979" s="154"/>
    </row>
    <row r="8980" spans="3:16" hidden="1" outlineLevel="2">
      <c r="C8980" s="179">
        <v>8956</v>
      </c>
      <c r="D8980" s="195">
        <f t="shared" ca="1" si="699"/>
        <v>2.9847023196486532E-2</v>
      </c>
      <c r="E8980" s="195">
        <f t="shared" ca="1" si="695"/>
        <v>247.75188708802187</v>
      </c>
      <c r="F8980" s="195">
        <f t="shared" ca="1" si="696"/>
        <v>250.14589519163476</v>
      </c>
      <c r="G8980" s="195">
        <f t="shared" ca="1" si="697"/>
        <v>0</v>
      </c>
      <c r="H8980" s="195">
        <f t="shared" ca="1" si="698"/>
        <v>0.14589519163476439</v>
      </c>
      <c r="O8980" s="154"/>
      <c r="P8980" s="154"/>
    </row>
    <row r="8981" spans="3:16" hidden="1" outlineLevel="2">
      <c r="C8981" s="179">
        <v>8957</v>
      </c>
      <c r="D8981" s="195">
        <f t="shared" ca="1" si="699"/>
        <v>0.389752036196924</v>
      </c>
      <c r="E8981" s="195">
        <f t="shared" ca="1" si="695"/>
        <v>268.13874932669273</v>
      </c>
      <c r="F8981" s="195">
        <f t="shared" ca="1" si="696"/>
        <v>264.92826353814951</v>
      </c>
      <c r="G8981" s="195">
        <f t="shared" ca="1" si="697"/>
        <v>18.138749326692732</v>
      </c>
      <c r="H8981" s="195">
        <f t="shared" ca="1" si="698"/>
        <v>14.928263538149508</v>
      </c>
      <c r="O8981" s="154"/>
      <c r="P8981" s="154"/>
    </row>
    <row r="8982" spans="3:16" hidden="1" outlineLevel="2">
      <c r="C8982" s="179">
        <v>8958</v>
      </c>
      <c r="D8982" s="195">
        <f t="shared" ca="1" si="699"/>
        <v>0.74714970916760515</v>
      </c>
      <c r="E8982" s="195">
        <f t="shared" ca="1" si="695"/>
        <v>290.04336427612361</v>
      </c>
      <c r="F8982" s="195">
        <f t="shared" ca="1" si="696"/>
        <v>280.47198738319338</v>
      </c>
      <c r="G8982" s="195">
        <f t="shared" ca="1" si="697"/>
        <v>40.043364276123611</v>
      </c>
      <c r="H8982" s="195">
        <f t="shared" ca="1" si="698"/>
        <v>30.47198738319338</v>
      </c>
      <c r="O8982" s="154"/>
      <c r="P8982" s="154"/>
    </row>
    <row r="8983" spans="3:16" hidden="1" outlineLevel="2">
      <c r="C8983" s="179">
        <v>8959</v>
      </c>
      <c r="D8983" s="195">
        <f t="shared" ca="1" si="699"/>
        <v>0.94762166211561216</v>
      </c>
      <c r="E8983" s="195">
        <f t="shared" ca="1" si="695"/>
        <v>303.10439284351469</v>
      </c>
      <c r="F8983" s="195">
        <f t="shared" ca="1" si="696"/>
        <v>289.58667522240955</v>
      </c>
      <c r="G8983" s="195">
        <f t="shared" ca="1" si="697"/>
        <v>53.104392843514688</v>
      </c>
      <c r="H8983" s="195">
        <f t="shared" ca="1" si="698"/>
        <v>39.586675222409553</v>
      </c>
      <c r="O8983" s="154"/>
      <c r="P8983" s="154"/>
    </row>
    <row r="8984" spans="3:16" hidden="1" outlineLevel="2">
      <c r="C8984" s="179">
        <v>8960</v>
      </c>
      <c r="D8984" s="195">
        <f t="shared" ca="1" si="699"/>
        <v>0.39981502143805936</v>
      </c>
      <c r="E8984" s="195">
        <f t="shared" ca="1" si="695"/>
        <v>268.73225883910925</v>
      </c>
      <c r="F8984" s="195">
        <f t="shared" ca="1" si="696"/>
        <v>265.35390056830306</v>
      </c>
      <c r="G8984" s="195">
        <f t="shared" ca="1" si="697"/>
        <v>18.732258839109249</v>
      </c>
      <c r="H8984" s="195">
        <f t="shared" ca="1" si="698"/>
        <v>15.353900568303061</v>
      </c>
      <c r="O8984" s="154"/>
      <c r="P8984" s="154"/>
    </row>
    <row r="8985" spans="3:16" hidden="1" outlineLevel="2">
      <c r="C8985" s="179">
        <v>8961</v>
      </c>
      <c r="D8985" s="195">
        <f t="shared" ca="1" si="699"/>
        <v>0.17954214600698321</v>
      </c>
      <c r="E8985" s="195">
        <f t="shared" ref="E8985:E9048" ca="1" si="700">$H$9 * EXP(($H$17 - $H$18 - ($H$11^2)/2)*$H$14 + $H$11*SQRT($H$14)*D8985)</f>
        <v>256.03602496504482</v>
      </c>
      <c r="F8985" s="195">
        <f t="shared" ref="F8985:F9048" ca="1" si="701">$H$9 * EXP(($H$17 - $H$18 - ($H$12^2)/2)*$H$14 + $H$12*SQRT($H$14)*D8985)</f>
        <v>256.19140001058815</v>
      </c>
      <c r="G8985" s="195">
        <f t="shared" ref="G8985:G9048" ca="1" si="702">MAX(E8985-$H$16, 0)</f>
        <v>6.0360249650448168</v>
      </c>
      <c r="H8985" s="195">
        <f t="shared" ref="H8985:H9048" ca="1" si="703">MAX(F8985-$H$16, 0)</f>
        <v>6.1914000105881541</v>
      </c>
      <c r="O8985" s="154"/>
      <c r="P8985" s="154"/>
    </row>
    <row r="8986" spans="3:16" hidden="1" outlineLevel="2">
      <c r="C8986" s="179">
        <v>8962</v>
      </c>
      <c r="D8986" s="195">
        <f t="shared" ref="D8986:D9049" ca="1" si="704">_xlfn.NORM.S.INV(RAND())</f>
        <v>-6.9336445107028563E-2</v>
      </c>
      <c r="E8986" s="195">
        <f t="shared" ca="1" si="700"/>
        <v>242.4112407940317</v>
      </c>
      <c r="F8986" s="195">
        <f t="shared" ca="1" si="701"/>
        <v>246.21911104988033</v>
      </c>
      <c r="G8986" s="195">
        <f t="shared" ca="1" si="702"/>
        <v>0</v>
      </c>
      <c r="H8986" s="195">
        <f t="shared" ca="1" si="703"/>
        <v>0</v>
      </c>
      <c r="O8986" s="154"/>
      <c r="P8986" s="154"/>
    </row>
    <row r="8987" spans="3:16" hidden="1" outlineLevel="2">
      <c r="C8987" s="179">
        <v>8963</v>
      </c>
      <c r="D8987" s="195">
        <f t="shared" ca="1" si="704"/>
        <v>-0.72094739574439337</v>
      </c>
      <c r="E8987" s="195">
        <f t="shared" ca="1" si="700"/>
        <v>210.07539229242838</v>
      </c>
      <c r="F8987" s="195">
        <f t="shared" ca="1" si="701"/>
        <v>221.91001240770615</v>
      </c>
      <c r="G8987" s="195">
        <f t="shared" ca="1" si="702"/>
        <v>0</v>
      </c>
      <c r="H8987" s="195">
        <f t="shared" ca="1" si="703"/>
        <v>0</v>
      </c>
      <c r="O8987" s="154"/>
      <c r="P8987" s="154"/>
    </row>
    <row r="8988" spans="3:16" hidden="1" outlineLevel="2">
      <c r="C8988" s="179">
        <v>8964</v>
      </c>
      <c r="D8988" s="195">
        <f t="shared" ca="1" si="704"/>
        <v>0.19279608055953745</v>
      </c>
      <c r="E8988" s="195">
        <f t="shared" ca="1" si="700"/>
        <v>256.78271348433242</v>
      </c>
      <c r="F8988" s="195">
        <f t="shared" ca="1" si="701"/>
        <v>256.73365582333111</v>
      </c>
      <c r="G8988" s="195">
        <f t="shared" ca="1" si="702"/>
        <v>6.7827134843324188</v>
      </c>
      <c r="H8988" s="195">
        <f t="shared" ca="1" si="703"/>
        <v>6.7336558233311052</v>
      </c>
      <c r="O8988" s="154"/>
      <c r="P8988" s="154"/>
    </row>
    <row r="8989" spans="3:16" hidden="1" outlineLevel="2">
      <c r="C8989" s="179">
        <v>8965</v>
      </c>
      <c r="D8989" s="195">
        <f t="shared" ca="1" si="704"/>
        <v>-0.99182287919447476</v>
      </c>
      <c r="E8989" s="195">
        <f t="shared" ca="1" si="700"/>
        <v>197.93741280645747</v>
      </c>
      <c r="F8989" s="195">
        <f t="shared" ca="1" si="701"/>
        <v>212.52504786318366</v>
      </c>
      <c r="G8989" s="195">
        <f t="shared" ca="1" si="702"/>
        <v>0</v>
      </c>
      <c r="H8989" s="195">
        <f t="shared" ca="1" si="703"/>
        <v>0</v>
      </c>
      <c r="O8989" s="154"/>
      <c r="P8989" s="154"/>
    </row>
    <row r="8990" spans="3:16" hidden="1" outlineLevel="2">
      <c r="C8990" s="179">
        <v>8966</v>
      </c>
      <c r="D8990" s="195">
        <f t="shared" ca="1" si="704"/>
        <v>-0.2573312033021728</v>
      </c>
      <c r="E8990" s="195">
        <f t="shared" ca="1" si="700"/>
        <v>232.60232325913489</v>
      </c>
      <c r="F8990" s="195">
        <f t="shared" ca="1" si="701"/>
        <v>238.94454497999885</v>
      </c>
      <c r="G8990" s="195">
        <f t="shared" ca="1" si="702"/>
        <v>0</v>
      </c>
      <c r="H8990" s="195">
        <f t="shared" ca="1" si="703"/>
        <v>0</v>
      </c>
      <c r="O8990" s="154"/>
      <c r="P8990" s="154"/>
    </row>
    <row r="8991" spans="3:16" hidden="1" outlineLevel="2">
      <c r="C8991" s="179">
        <v>8967</v>
      </c>
      <c r="D8991" s="195">
        <f t="shared" ca="1" si="704"/>
        <v>1.0020356158491577</v>
      </c>
      <c r="E8991" s="195">
        <f t="shared" ca="1" si="700"/>
        <v>306.74993642332322</v>
      </c>
      <c r="F8991" s="195">
        <f t="shared" ca="1" si="701"/>
        <v>292.11138121295284</v>
      </c>
      <c r="G8991" s="195">
        <f t="shared" ca="1" si="702"/>
        <v>56.74993642332322</v>
      </c>
      <c r="H8991" s="195">
        <f t="shared" ca="1" si="703"/>
        <v>42.111381212952836</v>
      </c>
      <c r="O8991" s="154"/>
      <c r="P8991" s="154"/>
    </row>
    <row r="8992" spans="3:16" hidden="1" outlineLevel="2">
      <c r="C8992" s="179">
        <v>8968</v>
      </c>
      <c r="D8992" s="195">
        <f t="shared" ca="1" si="704"/>
        <v>-1.2916204546247707</v>
      </c>
      <c r="E8992" s="195">
        <f t="shared" ca="1" si="700"/>
        <v>185.31936851637312</v>
      </c>
      <c r="F8992" s="195">
        <f t="shared" ca="1" si="701"/>
        <v>202.60005988372629</v>
      </c>
      <c r="G8992" s="195">
        <f t="shared" ca="1" si="702"/>
        <v>0</v>
      </c>
      <c r="H8992" s="195">
        <f t="shared" ca="1" si="703"/>
        <v>0</v>
      </c>
      <c r="O8992" s="154"/>
      <c r="P8992" s="154"/>
    </row>
    <row r="8993" spans="3:16" hidden="1" outlineLevel="2">
      <c r="C8993" s="179">
        <v>8969</v>
      </c>
      <c r="D8993" s="195">
        <f t="shared" ca="1" si="704"/>
        <v>0.29954269428278352</v>
      </c>
      <c r="E8993" s="195">
        <f t="shared" ca="1" si="700"/>
        <v>262.87645270195566</v>
      </c>
      <c r="F8993" s="195">
        <f t="shared" ca="1" si="701"/>
        <v>261.14301627498719</v>
      </c>
      <c r="G8993" s="195">
        <f t="shared" ca="1" si="702"/>
        <v>12.876452701955657</v>
      </c>
      <c r="H8993" s="195">
        <f t="shared" ca="1" si="703"/>
        <v>11.14301627498719</v>
      </c>
      <c r="O8993" s="154"/>
      <c r="P8993" s="154"/>
    </row>
    <row r="8994" spans="3:16" hidden="1" outlineLevel="2">
      <c r="C8994" s="179">
        <v>8970</v>
      </c>
      <c r="D8994" s="195">
        <f t="shared" ca="1" si="704"/>
        <v>-1.6193621101825197</v>
      </c>
      <c r="E8994" s="195">
        <f t="shared" ca="1" si="700"/>
        <v>172.44367638136998</v>
      </c>
      <c r="F8994" s="195">
        <f t="shared" ca="1" si="701"/>
        <v>192.27950545553276</v>
      </c>
      <c r="G8994" s="195">
        <f t="shared" ca="1" si="702"/>
        <v>0</v>
      </c>
      <c r="H8994" s="195">
        <f t="shared" ca="1" si="703"/>
        <v>0</v>
      </c>
      <c r="O8994" s="154"/>
      <c r="P8994" s="154"/>
    </row>
    <row r="8995" spans="3:16" hidden="1" outlineLevel="2">
      <c r="C8995" s="179">
        <v>8971</v>
      </c>
      <c r="D8995" s="195">
        <f t="shared" ca="1" si="704"/>
        <v>-1.1484296885679635</v>
      </c>
      <c r="E8995" s="195">
        <f t="shared" ca="1" si="700"/>
        <v>191.24243393522582</v>
      </c>
      <c r="F8995" s="195">
        <f t="shared" ca="1" si="701"/>
        <v>207.28128932321778</v>
      </c>
      <c r="G8995" s="195">
        <f t="shared" ca="1" si="702"/>
        <v>0</v>
      </c>
      <c r="H8995" s="195">
        <f t="shared" ca="1" si="703"/>
        <v>0</v>
      </c>
      <c r="O8995" s="154"/>
      <c r="P8995" s="154"/>
    </row>
    <row r="8996" spans="3:16" hidden="1" outlineLevel="2">
      <c r="C8996" s="179">
        <v>8972</v>
      </c>
      <c r="D8996" s="195">
        <f t="shared" ca="1" si="704"/>
        <v>-0.40609371292365759</v>
      </c>
      <c r="E8996" s="195">
        <f t="shared" ca="1" si="700"/>
        <v>225.12251632003799</v>
      </c>
      <c r="F8996" s="195">
        <f t="shared" ca="1" si="701"/>
        <v>233.34073798891842</v>
      </c>
      <c r="G8996" s="195">
        <f t="shared" ca="1" si="702"/>
        <v>0</v>
      </c>
      <c r="H8996" s="195">
        <f t="shared" ca="1" si="703"/>
        <v>0</v>
      </c>
      <c r="O8996" s="154"/>
      <c r="P8996" s="154"/>
    </row>
    <row r="8997" spans="3:16" hidden="1" outlineLevel="2">
      <c r="C8997" s="179">
        <v>8973</v>
      </c>
      <c r="D8997" s="195">
        <f t="shared" ca="1" si="704"/>
        <v>-1.2885967745026921</v>
      </c>
      <c r="E8997" s="195">
        <f t="shared" ca="1" si="700"/>
        <v>185.44252633696885</v>
      </c>
      <c r="F8997" s="195">
        <f t="shared" ca="1" si="701"/>
        <v>202.69780966608838</v>
      </c>
      <c r="G8997" s="195">
        <f t="shared" ca="1" si="702"/>
        <v>0</v>
      </c>
      <c r="H8997" s="195">
        <f t="shared" ca="1" si="703"/>
        <v>0</v>
      </c>
      <c r="O8997" s="154"/>
      <c r="P8997" s="154"/>
    </row>
    <row r="8998" spans="3:16" hidden="1" outlineLevel="2">
      <c r="C8998" s="179">
        <v>8974</v>
      </c>
      <c r="D8998" s="195">
        <f t="shared" ca="1" si="704"/>
        <v>-0.97117775262285888</v>
      </c>
      <c r="E8998" s="195">
        <f t="shared" ca="1" si="700"/>
        <v>198.83730787697414</v>
      </c>
      <c r="F8998" s="195">
        <f t="shared" ca="1" si="701"/>
        <v>213.22614577450892</v>
      </c>
      <c r="G8998" s="195">
        <f t="shared" ca="1" si="702"/>
        <v>0</v>
      </c>
      <c r="H8998" s="195">
        <f t="shared" ca="1" si="703"/>
        <v>0</v>
      </c>
      <c r="O8998" s="154"/>
      <c r="P8998" s="154"/>
    </row>
    <row r="8999" spans="3:16" hidden="1" outlineLevel="2">
      <c r="C8999" s="179">
        <v>8975</v>
      </c>
      <c r="D8999" s="195">
        <f t="shared" ca="1" si="704"/>
        <v>-0.91541944818621723</v>
      </c>
      <c r="E8999" s="195">
        <f t="shared" ca="1" si="700"/>
        <v>201.28824112429911</v>
      </c>
      <c r="F8999" s="195">
        <f t="shared" ca="1" si="701"/>
        <v>215.131249411401</v>
      </c>
      <c r="G8999" s="195">
        <f t="shared" ca="1" si="702"/>
        <v>0</v>
      </c>
      <c r="H8999" s="195">
        <f t="shared" ca="1" si="703"/>
        <v>0</v>
      </c>
      <c r="O8999" s="154"/>
      <c r="P8999" s="154"/>
    </row>
    <row r="9000" spans="3:16" hidden="1" outlineLevel="2">
      <c r="C9000" s="179">
        <v>8976</v>
      </c>
      <c r="D9000" s="195">
        <f t="shared" ca="1" si="704"/>
        <v>-0.62731818665592021</v>
      </c>
      <c r="E9000" s="195">
        <f t="shared" ca="1" si="700"/>
        <v>214.44178080488263</v>
      </c>
      <c r="F9000" s="195">
        <f t="shared" ca="1" si="701"/>
        <v>225.24943463100161</v>
      </c>
      <c r="G9000" s="195">
        <f t="shared" ca="1" si="702"/>
        <v>0</v>
      </c>
      <c r="H9000" s="195">
        <f t="shared" ca="1" si="703"/>
        <v>0</v>
      </c>
      <c r="O9000" s="154"/>
      <c r="P9000" s="154"/>
    </row>
    <row r="9001" spans="3:16" hidden="1" outlineLevel="2">
      <c r="C9001" s="179">
        <v>8977</v>
      </c>
      <c r="D9001" s="195">
        <f t="shared" ca="1" si="704"/>
        <v>-0.48465385763479046</v>
      </c>
      <c r="E9001" s="195">
        <f t="shared" ca="1" si="700"/>
        <v>221.27004412103378</v>
      </c>
      <c r="F9001" s="195">
        <f t="shared" ca="1" si="701"/>
        <v>230.43464221801938</v>
      </c>
      <c r="G9001" s="195">
        <f t="shared" ca="1" si="702"/>
        <v>0</v>
      </c>
      <c r="H9001" s="195">
        <f t="shared" ca="1" si="703"/>
        <v>0</v>
      </c>
      <c r="O9001" s="154"/>
      <c r="P9001" s="154"/>
    </row>
    <row r="9002" spans="3:16" hidden="1" outlineLevel="2">
      <c r="C9002" s="179">
        <v>8978</v>
      </c>
      <c r="D9002" s="195">
        <f t="shared" ca="1" si="704"/>
        <v>0.83540724417298062</v>
      </c>
      <c r="E9002" s="195">
        <f t="shared" ca="1" si="700"/>
        <v>295.72264617120794</v>
      </c>
      <c r="F9002" s="195">
        <f t="shared" ca="1" si="701"/>
        <v>284.44882479806347</v>
      </c>
      <c r="G9002" s="195">
        <f t="shared" ca="1" si="702"/>
        <v>45.722646171207941</v>
      </c>
      <c r="H9002" s="195">
        <f t="shared" ca="1" si="703"/>
        <v>34.44882479806347</v>
      </c>
      <c r="O9002" s="154"/>
      <c r="P9002" s="154"/>
    </row>
    <row r="9003" spans="3:16" hidden="1" outlineLevel="2">
      <c r="C9003" s="179">
        <v>8979</v>
      </c>
      <c r="D9003" s="195">
        <f t="shared" ca="1" si="704"/>
        <v>-0.93830011399991375</v>
      </c>
      <c r="E9003" s="195">
        <f t="shared" ca="1" si="700"/>
        <v>200.27885591298346</v>
      </c>
      <c r="F9003" s="195">
        <f t="shared" ca="1" si="701"/>
        <v>214.34743105919392</v>
      </c>
      <c r="G9003" s="195">
        <f t="shared" ca="1" si="702"/>
        <v>0</v>
      </c>
      <c r="H9003" s="195">
        <f t="shared" ca="1" si="703"/>
        <v>0</v>
      </c>
      <c r="O9003" s="154"/>
      <c r="P9003" s="154"/>
    </row>
    <row r="9004" spans="3:16" hidden="1" outlineLevel="2">
      <c r="C9004" s="179">
        <v>8980</v>
      </c>
      <c r="D9004" s="195">
        <f t="shared" ca="1" si="704"/>
        <v>-1.9310837616576273</v>
      </c>
      <c r="E9004" s="195">
        <f t="shared" ca="1" si="700"/>
        <v>161.02836539847613</v>
      </c>
      <c r="F9004" s="195">
        <f t="shared" ca="1" si="701"/>
        <v>182.95164561469716</v>
      </c>
      <c r="G9004" s="195">
        <f t="shared" ca="1" si="702"/>
        <v>0</v>
      </c>
      <c r="H9004" s="195">
        <f t="shared" ca="1" si="703"/>
        <v>0</v>
      </c>
      <c r="O9004" s="154"/>
      <c r="P9004" s="154"/>
    </row>
    <row r="9005" spans="3:16" hidden="1" outlineLevel="2">
      <c r="C9005" s="179">
        <v>8981</v>
      </c>
      <c r="D9005" s="195">
        <f t="shared" ca="1" si="704"/>
        <v>-0.32663330874424557</v>
      </c>
      <c r="E9005" s="195">
        <f t="shared" ca="1" si="700"/>
        <v>229.08737211808599</v>
      </c>
      <c r="F9005" s="195">
        <f t="shared" ca="1" si="701"/>
        <v>236.31742016459864</v>
      </c>
      <c r="G9005" s="195">
        <f t="shared" ca="1" si="702"/>
        <v>0</v>
      </c>
      <c r="H9005" s="195">
        <f t="shared" ca="1" si="703"/>
        <v>0</v>
      </c>
      <c r="O9005" s="154"/>
      <c r="P9005" s="154"/>
    </row>
    <row r="9006" spans="3:16" hidden="1" outlineLevel="2">
      <c r="C9006" s="179">
        <v>8982</v>
      </c>
      <c r="D9006" s="195">
        <f t="shared" ca="1" si="704"/>
        <v>-0.39405646811150596</v>
      </c>
      <c r="E9006" s="195">
        <f t="shared" ca="1" si="700"/>
        <v>225.71870198295429</v>
      </c>
      <c r="F9006" s="195">
        <f t="shared" ca="1" si="701"/>
        <v>233.7892461462724</v>
      </c>
      <c r="G9006" s="195">
        <f t="shared" ca="1" si="702"/>
        <v>0</v>
      </c>
      <c r="H9006" s="195">
        <f t="shared" ca="1" si="703"/>
        <v>0</v>
      </c>
      <c r="O9006" s="154"/>
      <c r="P9006" s="154"/>
    </row>
    <row r="9007" spans="3:16" hidden="1" outlineLevel="2">
      <c r="C9007" s="179">
        <v>8983</v>
      </c>
      <c r="D9007" s="195">
        <f t="shared" ca="1" si="704"/>
        <v>8.298037591428975E-2</v>
      </c>
      <c r="E9007" s="195">
        <f t="shared" ca="1" si="700"/>
        <v>250.66114854952789</v>
      </c>
      <c r="F9007" s="195">
        <f t="shared" ca="1" si="701"/>
        <v>252.27520144491032</v>
      </c>
      <c r="G9007" s="195">
        <f t="shared" ca="1" si="702"/>
        <v>0.66114854952789415</v>
      </c>
      <c r="H9007" s="195">
        <f t="shared" ca="1" si="703"/>
        <v>2.2752014449103228</v>
      </c>
      <c r="O9007" s="154"/>
      <c r="P9007" s="154"/>
    </row>
    <row r="9008" spans="3:16" hidden="1" outlineLevel="2">
      <c r="C9008" s="179">
        <v>8984</v>
      </c>
      <c r="D9008" s="195">
        <f t="shared" ca="1" si="704"/>
        <v>-1.6355359547469186</v>
      </c>
      <c r="E9008" s="195">
        <f t="shared" ca="1" si="700"/>
        <v>171.83195991547581</v>
      </c>
      <c r="F9008" s="195">
        <f t="shared" ca="1" si="701"/>
        <v>191.78403046054083</v>
      </c>
      <c r="G9008" s="195">
        <f t="shared" ca="1" si="702"/>
        <v>0</v>
      </c>
      <c r="H9008" s="195">
        <f t="shared" ca="1" si="703"/>
        <v>0</v>
      </c>
      <c r="O9008" s="154"/>
      <c r="P9008" s="154"/>
    </row>
    <row r="9009" spans="3:16" hidden="1" outlineLevel="2">
      <c r="C9009" s="179">
        <v>8985</v>
      </c>
      <c r="D9009" s="195">
        <f t="shared" ca="1" si="704"/>
        <v>1.2904022728833104</v>
      </c>
      <c r="E9009" s="195">
        <f t="shared" ca="1" si="700"/>
        <v>326.81411545504687</v>
      </c>
      <c r="F9009" s="195">
        <f t="shared" ca="1" si="701"/>
        <v>305.86309265470578</v>
      </c>
      <c r="G9009" s="195">
        <f t="shared" ca="1" si="702"/>
        <v>76.814115455046874</v>
      </c>
      <c r="H9009" s="195">
        <f t="shared" ca="1" si="703"/>
        <v>55.863092654705781</v>
      </c>
      <c r="O9009" s="154"/>
      <c r="P9009" s="154"/>
    </row>
    <row r="9010" spans="3:16" hidden="1" outlineLevel="2">
      <c r="C9010" s="179">
        <v>8986</v>
      </c>
      <c r="D9010" s="195">
        <f t="shared" ca="1" si="704"/>
        <v>-0.65992957301324917</v>
      </c>
      <c r="E9010" s="195">
        <f t="shared" ca="1" si="700"/>
        <v>212.91074709148717</v>
      </c>
      <c r="F9010" s="195">
        <f t="shared" ca="1" si="701"/>
        <v>224.08063676847152</v>
      </c>
      <c r="G9010" s="195">
        <f t="shared" ca="1" si="702"/>
        <v>0</v>
      </c>
      <c r="H9010" s="195">
        <f t="shared" ca="1" si="703"/>
        <v>0</v>
      </c>
      <c r="O9010" s="154"/>
      <c r="P9010" s="154"/>
    </row>
    <row r="9011" spans="3:16" hidden="1" outlineLevel="2">
      <c r="C9011" s="179">
        <v>8987</v>
      </c>
      <c r="D9011" s="195">
        <f t="shared" ca="1" si="704"/>
        <v>2.6569876605155911</v>
      </c>
      <c r="E9011" s="195">
        <f t="shared" ca="1" si="700"/>
        <v>441.26773704265304</v>
      </c>
      <c r="F9011" s="195">
        <f t="shared" ca="1" si="701"/>
        <v>380.37042551101558</v>
      </c>
      <c r="G9011" s="195">
        <f t="shared" ca="1" si="702"/>
        <v>191.26773704265304</v>
      </c>
      <c r="H9011" s="195">
        <f t="shared" ca="1" si="703"/>
        <v>130.37042551101558</v>
      </c>
      <c r="O9011" s="154"/>
      <c r="P9011" s="154"/>
    </row>
    <row r="9012" spans="3:16" hidden="1" outlineLevel="2">
      <c r="C9012" s="179">
        <v>8988</v>
      </c>
      <c r="D9012" s="195">
        <f t="shared" ca="1" si="704"/>
        <v>0.19805947030779253</v>
      </c>
      <c r="E9012" s="195">
        <f t="shared" ca="1" si="700"/>
        <v>257.07984144816595</v>
      </c>
      <c r="F9012" s="195">
        <f t="shared" ca="1" si="701"/>
        <v>256.94931419138834</v>
      </c>
      <c r="G9012" s="195">
        <f t="shared" ca="1" si="702"/>
        <v>7.0798414481659506</v>
      </c>
      <c r="H9012" s="195">
        <f t="shared" ca="1" si="703"/>
        <v>6.9493141913883392</v>
      </c>
      <c r="O9012" s="154"/>
      <c r="P9012" s="154"/>
    </row>
    <row r="9013" spans="3:16" hidden="1" outlineLevel="2">
      <c r="C9013" s="179">
        <v>8989</v>
      </c>
      <c r="D9013" s="195">
        <f t="shared" ca="1" si="704"/>
        <v>0.94150608965245608</v>
      </c>
      <c r="E9013" s="195">
        <f t="shared" ca="1" si="700"/>
        <v>302.69738885002073</v>
      </c>
      <c r="F9013" s="195">
        <f t="shared" ca="1" si="701"/>
        <v>289.30429160547777</v>
      </c>
      <c r="G9013" s="195">
        <f t="shared" ca="1" si="702"/>
        <v>52.697388850020729</v>
      </c>
      <c r="H9013" s="195">
        <f t="shared" ca="1" si="703"/>
        <v>39.304291605477772</v>
      </c>
      <c r="O9013" s="154"/>
      <c r="P9013" s="154"/>
    </row>
    <row r="9014" spans="3:16" hidden="1" outlineLevel="2">
      <c r="C9014" s="179">
        <v>8990</v>
      </c>
      <c r="D9014" s="195">
        <f t="shared" ca="1" si="704"/>
        <v>0.94854288828522015</v>
      </c>
      <c r="E9014" s="195">
        <f t="shared" ca="1" si="700"/>
        <v>303.16574975903285</v>
      </c>
      <c r="F9014" s="195">
        <f t="shared" ca="1" si="701"/>
        <v>289.62923627807044</v>
      </c>
      <c r="G9014" s="195">
        <f t="shared" ca="1" si="702"/>
        <v>53.165749759032849</v>
      </c>
      <c r="H9014" s="195">
        <f t="shared" ca="1" si="703"/>
        <v>39.629236278070437</v>
      </c>
      <c r="O9014" s="154"/>
      <c r="P9014" s="154"/>
    </row>
    <row r="9015" spans="3:16" hidden="1" outlineLevel="2">
      <c r="C9015" s="179">
        <v>8991</v>
      </c>
      <c r="D9015" s="195">
        <f t="shared" ca="1" si="704"/>
        <v>0.40743187721290514</v>
      </c>
      <c r="E9015" s="195">
        <f t="shared" ca="1" si="700"/>
        <v>269.18237028790111</v>
      </c>
      <c r="F9015" s="195">
        <f t="shared" ca="1" si="701"/>
        <v>265.67652758156208</v>
      </c>
      <c r="G9015" s="195">
        <f t="shared" ca="1" si="702"/>
        <v>19.182370287901108</v>
      </c>
      <c r="H9015" s="195">
        <f t="shared" ca="1" si="703"/>
        <v>15.676527581562084</v>
      </c>
      <c r="O9015" s="154"/>
      <c r="P9015" s="154"/>
    </row>
    <row r="9016" spans="3:16" hidden="1" outlineLevel="2">
      <c r="C9016" s="179">
        <v>8992</v>
      </c>
      <c r="D9016" s="195">
        <f t="shared" ca="1" si="704"/>
        <v>-0.59017503729106835</v>
      </c>
      <c r="E9016" s="195">
        <f t="shared" ca="1" si="700"/>
        <v>216.19898619928981</v>
      </c>
      <c r="F9016" s="195">
        <f t="shared" ca="1" si="701"/>
        <v>226.58807951210923</v>
      </c>
      <c r="G9016" s="195">
        <f t="shared" ca="1" si="702"/>
        <v>0</v>
      </c>
      <c r="H9016" s="195">
        <f t="shared" ca="1" si="703"/>
        <v>0</v>
      </c>
      <c r="O9016" s="154"/>
      <c r="P9016" s="154"/>
    </row>
    <row r="9017" spans="3:16" hidden="1" outlineLevel="2">
      <c r="C9017" s="179">
        <v>8993</v>
      </c>
      <c r="D9017" s="195">
        <f t="shared" ca="1" si="704"/>
        <v>0.30849281385641503</v>
      </c>
      <c r="E9017" s="195">
        <f t="shared" ca="1" si="700"/>
        <v>263.39390304361149</v>
      </c>
      <c r="F9017" s="195">
        <f t="shared" ca="1" si="701"/>
        <v>261.51614008954755</v>
      </c>
      <c r="G9017" s="195">
        <f t="shared" ca="1" si="702"/>
        <v>13.393903043611488</v>
      </c>
      <c r="H9017" s="195">
        <f t="shared" ca="1" si="703"/>
        <v>11.516140089547548</v>
      </c>
      <c r="O9017" s="154"/>
      <c r="P9017" s="154"/>
    </row>
    <row r="9018" spans="3:16" hidden="1" outlineLevel="2">
      <c r="C9018" s="179">
        <v>8994</v>
      </c>
      <c r="D9018" s="195">
        <f t="shared" ca="1" si="704"/>
        <v>0.52848052501133724</v>
      </c>
      <c r="E9018" s="195">
        <f t="shared" ca="1" si="700"/>
        <v>276.43767629825288</v>
      </c>
      <c r="F9018" s="195">
        <f t="shared" ca="1" si="701"/>
        <v>270.85675415948219</v>
      </c>
      <c r="G9018" s="195">
        <f t="shared" ca="1" si="702"/>
        <v>26.437676298252882</v>
      </c>
      <c r="H9018" s="195">
        <f t="shared" ca="1" si="703"/>
        <v>20.856754159482193</v>
      </c>
      <c r="O9018" s="154"/>
      <c r="P9018" s="154"/>
    </row>
    <row r="9019" spans="3:16" hidden="1" outlineLevel="2">
      <c r="C9019" s="179">
        <v>8995</v>
      </c>
      <c r="D9019" s="195">
        <f t="shared" ca="1" si="704"/>
        <v>-1.0390610808551857</v>
      </c>
      <c r="E9019" s="195">
        <f t="shared" ca="1" si="700"/>
        <v>195.89364996989389</v>
      </c>
      <c r="F9019" s="195">
        <f t="shared" ca="1" si="701"/>
        <v>210.92952229979946</v>
      </c>
      <c r="G9019" s="195">
        <f t="shared" ca="1" si="702"/>
        <v>0</v>
      </c>
      <c r="H9019" s="195">
        <f t="shared" ca="1" si="703"/>
        <v>0</v>
      </c>
      <c r="O9019" s="154"/>
      <c r="P9019" s="154"/>
    </row>
    <row r="9020" spans="3:16" hidden="1" outlineLevel="2">
      <c r="C9020" s="179">
        <v>8996</v>
      </c>
      <c r="D9020" s="195">
        <f t="shared" ca="1" si="704"/>
        <v>0.70234702702825391</v>
      </c>
      <c r="E9020" s="195">
        <f t="shared" ca="1" si="700"/>
        <v>287.20222708650368</v>
      </c>
      <c r="F9020" s="195">
        <f t="shared" ca="1" si="701"/>
        <v>278.47452752750996</v>
      </c>
      <c r="G9020" s="195">
        <f t="shared" ca="1" si="702"/>
        <v>37.202227086503683</v>
      </c>
      <c r="H9020" s="195">
        <f t="shared" ca="1" si="703"/>
        <v>28.474527527509963</v>
      </c>
      <c r="O9020" s="154"/>
      <c r="P9020" s="154"/>
    </row>
    <row r="9021" spans="3:16" hidden="1" outlineLevel="2">
      <c r="C9021" s="179">
        <v>8997</v>
      </c>
      <c r="D9021" s="195">
        <f t="shared" ca="1" si="704"/>
        <v>1.1872441336334845</v>
      </c>
      <c r="E9021" s="195">
        <f t="shared" ca="1" si="700"/>
        <v>319.49003800636081</v>
      </c>
      <c r="F9021" s="195">
        <f t="shared" ca="1" si="701"/>
        <v>300.87082782073901</v>
      </c>
      <c r="G9021" s="195">
        <f t="shared" ca="1" si="702"/>
        <v>69.490038006360805</v>
      </c>
      <c r="H9021" s="195">
        <f t="shared" ca="1" si="703"/>
        <v>50.870827820739009</v>
      </c>
      <c r="O9021" s="154"/>
      <c r="P9021" s="154"/>
    </row>
    <row r="9022" spans="3:16" hidden="1" outlineLevel="2">
      <c r="C9022" s="179">
        <v>8998</v>
      </c>
      <c r="D9022" s="195">
        <f t="shared" ca="1" si="704"/>
        <v>-0.57181560777151619</v>
      </c>
      <c r="E9022" s="195">
        <f t="shared" ca="1" si="700"/>
        <v>217.0728628571533</v>
      </c>
      <c r="F9022" s="195">
        <f t="shared" ca="1" si="701"/>
        <v>227.25269127234802</v>
      </c>
      <c r="G9022" s="195">
        <f t="shared" ca="1" si="702"/>
        <v>0</v>
      </c>
      <c r="H9022" s="195">
        <f t="shared" ca="1" si="703"/>
        <v>0</v>
      </c>
      <c r="O9022" s="154"/>
      <c r="P9022" s="154"/>
    </row>
    <row r="9023" spans="3:16" hidden="1" outlineLevel="2">
      <c r="C9023" s="179">
        <v>8999</v>
      </c>
      <c r="D9023" s="195">
        <f t="shared" ca="1" si="704"/>
        <v>0.13090875778317351</v>
      </c>
      <c r="E9023" s="195">
        <f t="shared" ca="1" si="700"/>
        <v>253.31471252198511</v>
      </c>
      <c r="F9023" s="195">
        <f t="shared" ca="1" si="701"/>
        <v>254.21146427768522</v>
      </c>
      <c r="G9023" s="195">
        <f t="shared" ca="1" si="702"/>
        <v>3.3147125219851148</v>
      </c>
      <c r="H9023" s="195">
        <f t="shared" ca="1" si="703"/>
        <v>4.2114642776852236</v>
      </c>
      <c r="O9023" s="154"/>
      <c r="P9023" s="154"/>
    </row>
    <row r="9024" spans="3:16" hidden="1" outlineLevel="2">
      <c r="C9024" s="179">
        <v>9000</v>
      </c>
      <c r="D9024" s="195">
        <f t="shared" ca="1" si="704"/>
        <v>1.4187289538340269</v>
      </c>
      <c r="E9024" s="195">
        <f t="shared" ca="1" si="700"/>
        <v>336.15990015902406</v>
      </c>
      <c r="F9024" s="195">
        <f t="shared" ca="1" si="701"/>
        <v>312.18914262498134</v>
      </c>
      <c r="G9024" s="195">
        <f t="shared" ca="1" si="702"/>
        <v>86.159900159024062</v>
      </c>
      <c r="H9024" s="195">
        <f t="shared" ca="1" si="703"/>
        <v>62.189142624981343</v>
      </c>
      <c r="O9024" s="154"/>
      <c r="P9024" s="154"/>
    </row>
    <row r="9025" spans="3:16" hidden="1" outlineLevel="2">
      <c r="C9025" s="179">
        <v>9001</v>
      </c>
      <c r="D9025" s="195">
        <f t="shared" ca="1" si="704"/>
        <v>-1.908679941755808</v>
      </c>
      <c r="E9025" s="195">
        <f t="shared" ca="1" si="700"/>
        <v>161.82297693386982</v>
      </c>
      <c r="F9025" s="195">
        <f t="shared" ca="1" si="701"/>
        <v>183.60668943159232</v>
      </c>
      <c r="G9025" s="195">
        <f t="shared" ca="1" si="702"/>
        <v>0</v>
      </c>
      <c r="H9025" s="195">
        <f t="shared" ca="1" si="703"/>
        <v>0</v>
      </c>
      <c r="O9025" s="154"/>
      <c r="P9025" s="154"/>
    </row>
    <row r="9026" spans="3:16" hidden="1" outlineLevel="2">
      <c r="C9026" s="179">
        <v>9002</v>
      </c>
      <c r="D9026" s="195">
        <f t="shared" ca="1" si="704"/>
        <v>1.0969059969697201</v>
      </c>
      <c r="E9026" s="195">
        <f t="shared" ca="1" si="700"/>
        <v>313.21109478877941</v>
      </c>
      <c r="F9026" s="195">
        <f t="shared" ca="1" si="701"/>
        <v>296.56594628160309</v>
      </c>
      <c r="G9026" s="195">
        <f t="shared" ca="1" si="702"/>
        <v>63.211094788779405</v>
      </c>
      <c r="H9026" s="195">
        <f t="shared" ca="1" si="703"/>
        <v>46.56594628160309</v>
      </c>
      <c r="O9026" s="154"/>
      <c r="P9026" s="154"/>
    </row>
    <row r="9027" spans="3:16" hidden="1" outlineLevel="2">
      <c r="C9027" s="179">
        <v>9003</v>
      </c>
      <c r="D9027" s="195">
        <f t="shared" ca="1" si="704"/>
        <v>8.2222418463892208E-3</v>
      </c>
      <c r="E9027" s="195">
        <f t="shared" ca="1" si="700"/>
        <v>246.57753468480132</v>
      </c>
      <c r="F9027" s="195">
        <f t="shared" ca="1" si="701"/>
        <v>249.28444166112041</v>
      </c>
      <c r="G9027" s="195">
        <f t="shared" ca="1" si="702"/>
        <v>0</v>
      </c>
      <c r="H9027" s="195">
        <f t="shared" ca="1" si="703"/>
        <v>0</v>
      </c>
      <c r="O9027" s="154"/>
      <c r="P9027" s="154"/>
    </row>
    <row r="9028" spans="3:16" hidden="1" outlineLevel="2">
      <c r="C9028" s="179">
        <v>9004</v>
      </c>
      <c r="D9028" s="195">
        <f t="shared" ca="1" si="704"/>
        <v>-8.2673659390729806E-2</v>
      </c>
      <c r="E9028" s="195">
        <f t="shared" ca="1" si="700"/>
        <v>241.70191985504425</v>
      </c>
      <c r="F9028" s="195">
        <f t="shared" ca="1" si="701"/>
        <v>245.69579917071661</v>
      </c>
      <c r="G9028" s="195">
        <f t="shared" ca="1" si="702"/>
        <v>0</v>
      </c>
      <c r="H9028" s="195">
        <f t="shared" ca="1" si="703"/>
        <v>0</v>
      </c>
      <c r="O9028" s="154"/>
      <c r="P9028" s="154"/>
    </row>
    <row r="9029" spans="3:16" hidden="1" outlineLevel="2">
      <c r="C9029" s="179">
        <v>9005</v>
      </c>
      <c r="D9029" s="195">
        <f t="shared" ca="1" si="704"/>
        <v>-0.86184661087530445</v>
      </c>
      <c r="E9029" s="195">
        <f t="shared" ca="1" si="700"/>
        <v>203.67156258745209</v>
      </c>
      <c r="F9029" s="195">
        <f t="shared" ca="1" si="701"/>
        <v>216.97771373682335</v>
      </c>
      <c r="G9029" s="195">
        <f t="shared" ca="1" si="702"/>
        <v>0</v>
      </c>
      <c r="H9029" s="195">
        <f t="shared" ca="1" si="703"/>
        <v>0</v>
      </c>
      <c r="O9029" s="154"/>
      <c r="P9029" s="154"/>
    </row>
    <row r="9030" spans="3:16" hidden="1" outlineLevel="2">
      <c r="C9030" s="179">
        <v>9006</v>
      </c>
      <c r="D9030" s="195">
        <f t="shared" ca="1" si="704"/>
        <v>0.6307629204594275</v>
      </c>
      <c r="E9030" s="195">
        <f t="shared" ca="1" si="700"/>
        <v>282.72040479101059</v>
      </c>
      <c r="F9030" s="195">
        <f t="shared" ca="1" si="701"/>
        <v>275.31253863745491</v>
      </c>
      <c r="G9030" s="195">
        <f t="shared" ca="1" si="702"/>
        <v>32.720404791010594</v>
      </c>
      <c r="H9030" s="195">
        <f t="shared" ca="1" si="703"/>
        <v>25.312538637454907</v>
      </c>
      <c r="O9030" s="154"/>
      <c r="P9030" s="154"/>
    </row>
    <row r="9031" spans="3:16" hidden="1" outlineLevel="2">
      <c r="C9031" s="179">
        <v>9007</v>
      </c>
      <c r="D9031" s="195">
        <f t="shared" ca="1" si="704"/>
        <v>-0.70814818674774749</v>
      </c>
      <c r="E9031" s="195">
        <f t="shared" ca="1" si="700"/>
        <v>210.66699504283656</v>
      </c>
      <c r="F9031" s="195">
        <f t="shared" ca="1" si="701"/>
        <v>222.36357697324834</v>
      </c>
      <c r="G9031" s="195">
        <f t="shared" ca="1" si="702"/>
        <v>0</v>
      </c>
      <c r="H9031" s="195">
        <f t="shared" ca="1" si="703"/>
        <v>0</v>
      </c>
      <c r="O9031" s="154"/>
      <c r="P9031" s="154"/>
    </row>
    <row r="9032" spans="3:16" hidden="1" outlineLevel="2">
      <c r="C9032" s="179">
        <v>9008</v>
      </c>
      <c r="D9032" s="195">
        <f t="shared" ca="1" si="704"/>
        <v>1.4620168712964576</v>
      </c>
      <c r="E9032" s="195">
        <f t="shared" ca="1" si="700"/>
        <v>339.37238139419469</v>
      </c>
      <c r="F9032" s="195">
        <f t="shared" ca="1" si="701"/>
        <v>314.35246141973852</v>
      </c>
      <c r="G9032" s="195">
        <f t="shared" ca="1" si="702"/>
        <v>89.37238139419469</v>
      </c>
      <c r="H9032" s="195">
        <f t="shared" ca="1" si="703"/>
        <v>64.352461419738518</v>
      </c>
      <c r="O9032" s="154"/>
      <c r="P9032" s="154"/>
    </row>
    <row r="9033" spans="3:16" hidden="1" outlineLevel="2">
      <c r="C9033" s="179">
        <v>9009</v>
      </c>
      <c r="D9033" s="195">
        <f t="shared" ca="1" si="704"/>
        <v>-0.35412785086957232</v>
      </c>
      <c r="E9033" s="195">
        <f t="shared" ca="1" si="700"/>
        <v>227.70763105862559</v>
      </c>
      <c r="F9033" s="195">
        <f t="shared" ca="1" si="701"/>
        <v>235.28316957600342</v>
      </c>
      <c r="G9033" s="195">
        <f t="shared" ca="1" si="702"/>
        <v>0</v>
      </c>
      <c r="H9033" s="195">
        <f t="shared" ca="1" si="703"/>
        <v>0</v>
      </c>
      <c r="O9033" s="154"/>
      <c r="P9033" s="154"/>
    </row>
    <row r="9034" spans="3:16" hidden="1" outlineLevel="2">
      <c r="C9034" s="179">
        <v>9010</v>
      </c>
      <c r="D9034" s="195">
        <f t="shared" ca="1" si="704"/>
        <v>0.31507788097882566</v>
      </c>
      <c r="E9034" s="195">
        <f t="shared" ca="1" si="700"/>
        <v>263.77526837342037</v>
      </c>
      <c r="F9034" s="195">
        <f t="shared" ca="1" si="701"/>
        <v>261.79100700839967</v>
      </c>
      <c r="G9034" s="195">
        <f t="shared" ca="1" si="702"/>
        <v>13.775268373420374</v>
      </c>
      <c r="H9034" s="195">
        <f t="shared" ca="1" si="703"/>
        <v>11.791007008399674</v>
      </c>
      <c r="O9034" s="154"/>
      <c r="P9034" s="154"/>
    </row>
    <row r="9035" spans="3:16" hidden="1" outlineLevel="2">
      <c r="C9035" s="179">
        <v>9011</v>
      </c>
      <c r="D9035" s="195">
        <f t="shared" ca="1" si="704"/>
        <v>0.73645730786742303</v>
      </c>
      <c r="E9035" s="195">
        <f t="shared" ca="1" si="700"/>
        <v>289.36276856003195</v>
      </c>
      <c r="F9035" s="195">
        <f t="shared" ca="1" si="701"/>
        <v>279.99398502744009</v>
      </c>
      <c r="G9035" s="195">
        <f t="shared" ca="1" si="702"/>
        <v>39.362768560031952</v>
      </c>
      <c r="H9035" s="195">
        <f t="shared" ca="1" si="703"/>
        <v>29.99398502744009</v>
      </c>
      <c r="O9035" s="154"/>
      <c r="P9035" s="154"/>
    </row>
    <row r="9036" spans="3:16" hidden="1" outlineLevel="2">
      <c r="C9036" s="179">
        <v>9012</v>
      </c>
      <c r="D9036" s="195">
        <f t="shared" ca="1" si="704"/>
        <v>-2.2286453179067642</v>
      </c>
      <c r="E9036" s="195">
        <f t="shared" ca="1" si="700"/>
        <v>150.83727244424293</v>
      </c>
      <c r="F9036" s="195">
        <f t="shared" ca="1" si="701"/>
        <v>174.46996850991599</v>
      </c>
      <c r="G9036" s="195">
        <f t="shared" ca="1" si="702"/>
        <v>0</v>
      </c>
      <c r="H9036" s="195">
        <f t="shared" ca="1" si="703"/>
        <v>0</v>
      </c>
      <c r="O9036" s="154"/>
      <c r="P9036" s="154"/>
    </row>
    <row r="9037" spans="3:16" hidden="1" outlineLevel="2">
      <c r="C9037" s="179">
        <v>9013</v>
      </c>
      <c r="D9037" s="195">
        <f t="shared" ca="1" si="704"/>
        <v>-0.13235395028517458</v>
      </c>
      <c r="E9037" s="195">
        <f t="shared" ca="1" si="700"/>
        <v>239.07796006385095</v>
      </c>
      <c r="F9037" s="195">
        <f t="shared" ca="1" si="701"/>
        <v>243.75626398705634</v>
      </c>
      <c r="G9037" s="195">
        <f t="shared" ca="1" si="702"/>
        <v>0</v>
      </c>
      <c r="H9037" s="195">
        <f t="shared" ca="1" si="703"/>
        <v>0</v>
      </c>
      <c r="O9037" s="154"/>
      <c r="P9037" s="154"/>
    </row>
    <row r="9038" spans="3:16" hidden="1" outlineLevel="2">
      <c r="C9038" s="179">
        <v>9014</v>
      </c>
      <c r="D9038" s="195">
        <f t="shared" ca="1" si="704"/>
        <v>-1.5509827202900948</v>
      </c>
      <c r="E9038" s="195">
        <f t="shared" ca="1" si="700"/>
        <v>175.05403438358928</v>
      </c>
      <c r="F9038" s="195">
        <f t="shared" ca="1" si="701"/>
        <v>194.38844794429542</v>
      </c>
      <c r="G9038" s="195">
        <f t="shared" ca="1" si="702"/>
        <v>0</v>
      </c>
      <c r="H9038" s="195">
        <f t="shared" ca="1" si="703"/>
        <v>0</v>
      </c>
      <c r="O9038" s="154"/>
      <c r="P9038" s="154"/>
    </row>
    <row r="9039" spans="3:16" hidden="1" outlineLevel="2">
      <c r="C9039" s="179">
        <v>9015</v>
      </c>
      <c r="D9039" s="195">
        <f t="shared" ca="1" si="704"/>
        <v>0.28113897700303397</v>
      </c>
      <c r="E9039" s="195">
        <f t="shared" ca="1" si="700"/>
        <v>261.81563550895396</v>
      </c>
      <c r="F9039" s="195">
        <f t="shared" ca="1" si="701"/>
        <v>260.37745097574259</v>
      </c>
      <c r="G9039" s="195">
        <f t="shared" ca="1" si="702"/>
        <v>11.81563550895396</v>
      </c>
      <c r="H9039" s="195">
        <f t="shared" ca="1" si="703"/>
        <v>10.37745097574259</v>
      </c>
      <c r="O9039" s="154"/>
      <c r="P9039" s="154"/>
    </row>
    <row r="9040" spans="3:16" hidden="1" outlineLevel="2">
      <c r="C9040" s="179">
        <v>9016</v>
      </c>
      <c r="D9040" s="195">
        <f t="shared" ca="1" si="704"/>
        <v>-0.50971392026540419</v>
      </c>
      <c r="E9040" s="195">
        <f t="shared" ca="1" si="700"/>
        <v>220.05505955852792</v>
      </c>
      <c r="F9040" s="195">
        <f t="shared" ca="1" si="701"/>
        <v>229.51525652111681</v>
      </c>
      <c r="G9040" s="195">
        <f t="shared" ca="1" si="702"/>
        <v>0</v>
      </c>
      <c r="H9040" s="195">
        <f t="shared" ca="1" si="703"/>
        <v>0</v>
      </c>
      <c r="O9040" s="154"/>
      <c r="P9040" s="154"/>
    </row>
    <row r="9041" spans="3:16" hidden="1" outlineLevel="2">
      <c r="C9041" s="179">
        <v>9017</v>
      </c>
      <c r="D9041" s="195">
        <f t="shared" ca="1" si="704"/>
        <v>-0.26016573057507969</v>
      </c>
      <c r="E9041" s="195">
        <f t="shared" ca="1" si="700"/>
        <v>232.45750593223863</v>
      </c>
      <c r="F9041" s="195">
        <f t="shared" ca="1" si="701"/>
        <v>238.83652223462062</v>
      </c>
      <c r="G9041" s="195">
        <f t="shared" ca="1" si="702"/>
        <v>0</v>
      </c>
      <c r="H9041" s="195">
        <f t="shared" ca="1" si="703"/>
        <v>0</v>
      </c>
      <c r="O9041" s="154"/>
      <c r="P9041" s="154"/>
    </row>
    <row r="9042" spans="3:16" hidden="1" outlineLevel="2">
      <c r="C9042" s="179">
        <v>9018</v>
      </c>
      <c r="D9042" s="195">
        <f t="shared" ca="1" si="704"/>
        <v>-0.74326857577134042</v>
      </c>
      <c r="E9042" s="195">
        <f t="shared" ca="1" si="700"/>
        <v>209.04763899395573</v>
      </c>
      <c r="F9042" s="195">
        <f t="shared" ca="1" si="701"/>
        <v>221.12123095944898</v>
      </c>
      <c r="G9042" s="195">
        <f t="shared" ca="1" si="702"/>
        <v>0</v>
      </c>
      <c r="H9042" s="195">
        <f t="shared" ca="1" si="703"/>
        <v>0</v>
      </c>
      <c r="O9042" s="154"/>
      <c r="P9042" s="154"/>
    </row>
    <row r="9043" spans="3:16" hidden="1" outlineLevel="2">
      <c r="C9043" s="179">
        <v>9019</v>
      </c>
      <c r="D9043" s="195">
        <f t="shared" ca="1" si="704"/>
        <v>-0.45766860169988799</v>
      </c>
      <c r="E9043" s="195">
        <f t="shared" ca="1" si="700"/>
        <v>222.58586978597606</v>
      </c>
      <c r="F9043" s="195">
        <f t="shared" ca="1" si="701"/>
        <v>231.42877656425975</v>
      </c>
      <c r="G9043" s="195">
        <f t="shared" ca="1" si="702"/>
        <v>0</v>
      </c>
      <c r="H9043" s="195">
        <f t="shared" ca="1" si="703"/>
        <v>0</v>
      </c>
      <c r="O9043" s="154"/>
      <c r="P9043" s="154"/>
    </row>
    <row r="9044" spans="3:16" hidden="1" outlineLevel="2">
      <c r="C9044" s="179">
        <v>9020</v>
      </c>
      <c r="D9044" s="195">
        <f t="shared" ca="1" si="704"/>
        <v>-0.73322435119747609</v>
      </c>
      <c r="E9044" s="195">
        <f t="shared" ca="1" si="700"/>
        <v>209.50949017092654</v>
      </c>
      <c r="F9044" s="195">
        <f t="shared" ca="1" si="701"/>
        <v>221.47582422503942</v>
      </c>
      <c r="G9044" s="195">
        <f t="shared" ca="1" si="702"/>
        <v>0</v>
      </c>
      <c r="H9044" s="195">
        <f t="shared" ca="1" si="703"/>
        <v>0</v>
      </c>
      <c r="O9044" s="154"/>
      <c r="P9044" s="154"/>
    </row>
    <row r="9045" spans="3:16" hidden="1" outlineLevel="2">
      <c r="C9045" s="179">
        <v>9021</v>
      </c>
      <c r="D9045" s="195">
        <f t="shared" ca="1" si="704"/>
        <v>0.21742501886442436</v>
      </c>
      <c r="E9045" s="195">
        <f t="shared" ca="1" si="700"/>
        <v>258.17602470988749</v>
      </c>
      <c r="F9045" s="195">
        <f t="shared" ca="1" si="701"/>
        <v>257.74434492545657</v>
      </c>
      <c r="G9045" s="195">
        <f t="shared" ca="1" si="702"/>
        <v>8.1760247098874856</v>
      </c>
      <c r="H9045" s="195">
        <f t="shared" ca="1" si="703"/>
        <v>7.7443449254565735</v>
      </c>
      <c r="O9045" s="154"/>
      <c r="P9045" s="154"/>
    </row>
    <row r="9046" spans="3:16" hidden="1" outlineLevel="2">
      <c r="C9046" s="179">
        <v>9022</v>
      </c>
      <c r="D9046" s="195">
        <f t="shared" ca="1" si="704"/>
        <v>0.23646744716762172</v>
      </c>
      <c r="E9046" s="195">
        <f t="shared" ca="1" si="700"/>
        <v>259.25847547264243</v>
      </c>
      <c r="F9046" s="195">
        <f t="shared" ca="1" si="701"/>
        <v>258.52850897328892</v>
      </c>
      <c r="G9046" s="195">
        <f t="shared" ca="1" si="702"/>
        <v>9.2584754726424308</v>
      </c>
      <c r="H9046" s="195">
        <f t="shared" ca="1" si="703"/>
        <v>8.5285089732889219</v>
      </c>
      <c r="O9046" s="154"/>
      <c r="P9046" s="154"/>
    </row>
    <row r="9047" spans="3:16" hidden="1" outlineLevel="2">
      <c r="C9047" s="179">
        <v>9023</v>
      </c>
      <c r="D9047" s="195">
        <f t="shared" ca="1" si="704"/>
        <v>-0.79870873995429659</v>
      </c>
      <c r="E9047" s="195">
        <f t="shared" ca="1" si="700"/>
        <v>206.51666057604092</v>
      </c>
      <c r="F9047" s="195">
        <f t="shared" ca="1" si="701"/>
        <v>219.1742060695226</v>
      </c>
      <c r="G9047" s="195">
        <f t="shared" ca="1" si="702"/>
        <v>0</v>
      </c>
      <c r="H9047" s="195">
        <f t="shared" ca="1" si="703"/>
        <v>0</v>
      </c>
      <c r="O9047" s="154"/>
      <c r="P9047" s="154"/>
    </row>
    <row r="9048" spans="3:16" hidden="1" outlineLevel="2">
      <c r="C9048" s="179">
        <v>9024</v>
      </c>
      <c r="D9048" s="195">
        <f t="shared" ca="1" si="704"/>
        <v>0.12802104920566884</v>
      </c>
      <c r="E9048" s="195">
        <f t="shared" ca="1" si="700"/>
        <v>253.15404167658946</v>
      </c>
      <c r="F9048" s="195">
        <f t="shared" ca="1" si="701"/>
        <v>254.09438390305544</v>
      </c>
      <c r="G9048" s="195">
        <f t="shared" ca="1" si="702"/>
        <v>3.1540416765894577</v>
      </c>
      <c r="H9048" s="195">
        <f t="shared" ca="1" si="703"/>
        <v>4.0943839030554443</v>
      </c>
      <c r="O9048" s="154"/>
      <c r="P9048" s="154"/>
    </row>
    <row r="9049" spans="3:16" hidden="1" outlineLevel="2">
      <c r="C9049" s="179">
        <v>9025</v>
      </c>
      <c r="D9049" s="195">
        <f t="shared" ca="1" si="704"/>
        <v>-0.48085931793494885</v>
      </c>
      <c r="E9049" s="195">
        <f t="shared" ref="E9049:E9112" ca="1" si="705">$H$9 * EXP(($H$17 - $H$18 - ($H$11^2)/2)*$H$14 + $H$11*SQRT($H$14)*D9049)</f>
        <v>221.45459828346074</v>
      </c>
      <c r="F9049" s="195">
        <f t="shared" ref="F9049:F9112" ca="1" si="706">$H$9 * EXP(($H$17 - $H$18 - ($H$12^2)/2)*$H$14 + $H$12*SQRT($H$14)*D9049)</f>
        <v>230.57417426340285</v>
      </c>
      <c r="G9049" s="195">
        <f t="shared" ref="G9049:G9112" ca="1" si="707">MAX(E9049-$H$16, 0)</f>
        <v>0</v>
      </c>
      <c r="H9049" s="195">
        <f t="shared" ref="H9049:H9112" ca="1" si="708">MAX(F9049-$H$16, 0)</f>
        <v>0</v>
      </c>
      <c r="O9049" s="154"/>
      <c r="P9049" s="154"/>
    </row>
    <row r="9050" spans="3:16" hidden="1" outlineLevel="2">
      <c r="C9050" s="179">
        <v>9026</v>
      </c>
      <c r="D9050" s="195">
        <f t="shared" ref="D9050:D9113" ca="1" si="709">_xlfn.NORM.S.INV(RAND())</f>
        <v>0.54032135940933901</v>
      </c>
      <c r="E9050" s="195">
        <f t="shared" ca="1" si="705"/>
        <v>277.15779761372818</v>
      </c>
      <c r="F9050" s="195">
        <f t="shared" ca="1" si="706"/>
        <v>271.36886958437384</v>
      </c>
      <c r="G9050" s="195">
        <f t="shared" ca="1" si="707"/>
        <v>27.157797613728178</v>
      </c>
      <c r="H9050" s="195">
        <f t="shared" ca="1" si="708"/>
        <v>21.36886958437384</v>
      </c>
      <c r="O9050" s="154"/>
      <c r="P9050" s="154"/>
    </row>
    <row r="9051" spans="3:16" hidden="1" outlineLevel="2">
      <c r="C9051" s="179">
        <v>9027</v>
      </c>
      <c r="D9051" s="195">
        <f t="shared" ca="1" si="709"/>
        <v>-0.49989334607110203</v>
      </c>
      <c r="E9051" s="195">
        <f t="shared" ca="1" si="705"/>
        <v>220.53039252821074</v>
      </c>
      <c r="F9051" s="195">
        <f t="shared" ca="1" si="706"/>
        <v>229.8751088492011</v>
      </c>
      <c r="G9051" s="195">
        <f t="shared" ca="1" si="707"/>
        <v>0</v>
      </c>
      <c r="H9051" s="195">
        <f t="shared" ca="1" si="708"/>
        <v>0</v>
      </c>
      <c r="O9051" s="154"/>
      <c r="P9051" s="154"/>
    </row>
    <row r="9052" spans="3:16" hidden="1" outlineLevel="2">
      <c r="C9052" s="179">
        <v>9028</v>
      </c>
      <c r="D9052" s="195">
        <f t="shared" ca="1" si="709"/>
        <v>-1.3178727566908317</v>
      </c>
      <c r="E9052" s="195">
        <f t="shared" ca="1" si="705"/>
        <v>184.25351539679212</v>
      </c>
      <c r="F9052" s="195">
        <f t="shared" ca="1" si="706"/>
        <v>201.75335217850525</v>
      </c>
      <c r="G9052" s="195">
        <f t="shared" ca="1" si="707"/>
        <v>0</v>
      </c>
      <c r="H9052" s="195">
        <f t="shared" ca="1" si="708"/>
        <v>0</v>
      </c>
      <c r="O9052" s="154"/>
      <c r="P9052" s="154"/>
    </row>
    <row r="9053" spans="3:16" hidden="1" outlineLevel="2">
      <c r="C9053" s="179">
        <v>9029</v>
      </c>
      <c r="D9053" s="195">
        <f t="shared" ca="1" si="709"/>
        <v>-1.0061472272059542</v>
      </c>
      <c r="E9053" s="195">
        <f t="shared" ca="1" si="705"/>
        <v>197.31542685284541</v>
      </c>
      <c r="F9053" s="195">
        <f t="shared" ca="1" si="706"/>
        <v>212.03995542008042</v>
      </c>
      <c r="G9053" s="195">
        <f t="shared" ca="1" si="707"/>
        <v>0</v>
      </c>
      <c r="H9053" s="195">
        <f t="shared" ca="1" si="708"/>
        <v>0</v>
      </c>
      <c r="O9053" s="154"/>
      <c r="P9053" s="154"/>
    </row>
    <row r="9054" spans="3:16" hidden="1" outlineLevel="2">
      <c r="C9054" s="179">
        <v>9030</v>
      </c>
      <c r="D9054" s="195">
        <f t="shared" ca="1" si="709"/>
        <v>-1.1695562335433702</v>
      </c>
      <c r="E9054" s="195">
        <f t="shared" ca="1" si="705"/>
        <v>190.35677555117718</v>
      </c>
      <c r="F9054" s="195">
        <f t="shared" ca="1" si="706"/>
        <v>206.58387224338651</v>
      </c>
      <c r="G9054" s="195">
        <f t="shared" ca="1" si="707"/>
        <v>0</v>
      </c>
      <c r="H9054" s="195">
        <f t="shared" ca="1" si="708"/>
        <v>0</v>
      </c>
      <c r="O9054" s="154"/>
      <c r="P9054" s="154"/>
    </row>
    <row r="9055" spans="3:16" hidden="1" outlineLevel="2">
      <c r="C9055" s="179">
        <v>9031</v>
      </c>
      <c r="D9055" s="195">
        <f t="shared" ca="1" si="709"/>
        <v>1.2643727670277463</v>
      </c>
      <c r="E9055" s="195">
        <f t="shared" ca="1" si="705"/>
        <v>324.95037039520423</v>
      </c>
      <c r="F9055" s="195">
        <f t="shared" ca="1" si="706"/>
        <v>304.5956530861464</v>
      </c>
      <c r="G9055" s="195">
        <f t="shared" ca="1" si="707"/>
        <v>74.950370395204231</v>
      </c>
      <c r="H9055" s="195">
        <f t="shared" ca="1" si="708"/>
        <v>54.595653086146399</v>
      </c>
      <c r="O9055" s="154"/>
      <c r="P9055" s="154"/>
    </row>
    <row r="9056" spans="3:16" hidden="1" outlineLevel="2">
      <c r="C9056" s="179">
        <v>9032</v>
      </c>
      <c r="D9056" s="195">
        <f t="shared" ca="1" si="709"/>
        <v>-0.8336004112218699</v>
      </c>
      <c r="E9056" s="195">
        <f t="shared" ca="1" si="705"/>
        <v>204.93950587915501</v>
      </c>
      <c r="F9056" s="195">
        <f t="shared" ca="1" si="706"/>
        <v>217.95763150785479</v>
      </c>
      <c r="G9056" s="195">
        <f t="shared" ca="1" si="707"/>
        <v>0</v>
      </c>
      <c r="H9056" s="195">
        <f t="shared" ca="1" si="708"/>
        <v>0</v>
      </c>
      <c r="O9056" s="154"/>
      <c r="P9056" s="154"/>
    </row>
    <row r="9057" spans="3:16" hidden="1" outlineLevel="2">
      <c r="C9057" s="179">
        <v>9033</v>
      </c>
      <c r="D9057" s="195">
        <f t="shared" ca="1" si="709"/>
        <v>1.3939340091082808</v>
      </c>
      <c r="E9057" s="195">
        <f t="shared" ca="1" si="705"/>
        <v>334.33353474920597</v>
      </c>
      <c r="F9057" s="195">
        <f t="shared" ca="1" si="706"/>
        <v>310.95672489007052</v>
      </c>
      <c r="G9057" s="195">
        <f t="shared" ca="1" si="707"/>
        <v>84.333534749205967</v>
      </c>
      <c r="H9057" s="195">
        <f t="shared" ca="1" si="708"/>
        <v>60.956724890070518</v>
      </c>
      <c r="O9057" s="154"/>
      <c r="P9057" s="154"/>
    </row>
    <row r="9058" spans="3:16" hidden="1" outlineLevel="2">
      <c r="C9058" s="179">
        <v>9034</v>
      </c>
      <c r="D9058" s="195">
        <f t="shared" ca="1" si="709"/>
        <v>0.21121001862302749</v>
      </c>
      <c r="E9058" s="195">
        <f t="shared" ca="1" si="705"/>
        <v>257.82371741155112</v>
      </c>
      <c r="F9058" s="195">
        <f t="shared" ca="1" si="706"/>
        <v>257.48892742125793</v>
      </c>
      <c r="G9058" s="195">
        <f t="shared" ca="1" si="707"/>
        <v>7.8237174115511152</v>
      </c>
      <c r="H9058" s="195">
        <f t="shared" ca="1" si="708"/>
        <v>7.4889274212579267</v>
      </c>
      <c r="O9058" s="154"/>
      <c r="P9058" s="154"/>
    </row>
    <row r="9059" spans="3:16" hidden="1" outlineLevel="2">
      <c r="C9059" s="179">
        <v>9035</v>
      </c>
      <c r="D9059" s="195">
        <f t="shared" ca="1" si="709"/>
        <v>-1.4277583606107795</v>
      </c>
      <c r="E9059" s="195">
        <f t="shared" ca="1" si="705"/>
        <v>179.8582461476947</v>
      </c>
      <c r="F9059" s="195">
        <f t="shared" ca="1" si="706"/>
        <v>198.247478904209</v>
      </c>
      <c r="G9059" s="195">
        <f t="shared" ca="1" si="707"/>
        <v>0</v>
      </c>
      <c r="H9059" s="195">
        <f t="shared" ca="1" si="708"/>
        <v>0</v>
      </c>
      <c r="O9059" s="154"/>
      <c r="P9059" s="154"/>
    </row>
    <row r="9060" spans="3:16" hidden="1" outlineLevel="2">
      <c r="C9060" s="179">
        <v>9036</v>
      </c>
      <c r="D9060" s="195">
        <f t="shared" ca="1" si="709"/>
        <v>0.533030459945257</v>
      </c>
      <c r="E9060" s="195">
        <f t="shared" ca="1" si="705"/>
        <v>276.71416703580769</v>
      </c>
      <c r="F9060" s="195">
        <f t="shared" ca="1" si="706"/>
        <v>271.05342415912298</v>
      </c>
      <c r="G9060" s="195">
        <f t="shared" ca="1" si="707"/>
        <v>26.714167035807691</v>
      </c>
      <c r="H9060" s="195">
        <f t="shared" ca="1" si="708"/>
        <v>21.053424159122983</v>
      </c>
      <c r="O9060" s="154"/>
      <c r="P9060" s="154"/>
    </row>
    <row r="9061" spans="3:16" hidden="1" outlineLevel="2">
      <c r="C9061" s="179">
        <v>9037</v>
      </c>
      <c r="D9061" s="195">
        <f t="shared" ca="1" si="709"/>
        <v>-0.47740149925928255</v>
      </c>
      <c r="E9061" s="195">
        <f t="shared" ca="1" si="705"/>
        <v>221.62290946626669</v>
      </c>
      <c r="F9061" s="195">
        <f t="shared" ca="1" si="706"/>
        <v>230.70139804569422</v>
      </c>
      <c r="G9061" s="195">
        <f t="shared" ca="1" si="707"/>
        <v>0</v>
      </c>
      <c r="H9061" s="195">
        <f t="shared" ca="1" si="708"/>
        <v>0</v>
      </c>
      <c r="O9061" s="154"/>
      <c r="P9061" s="154"/>
    </row>
    <row r="9062" spans="3:16" hidden="1" outlineLevel="2">
      <c r="C9062" s="179">
        <v>9038</v>
      </c>
      <c r="D9062" s="195">
        <f t="shared" ca="1" si="709"/>
        <v>5.038696027250264E-2</v>
      </c>
      <c r="E9062" s="195">
        <f t="shared" ca="1" si="705"/>
        <v>248.87250482233392</v>
      </c>
      <c r="F9062" s="195">
        <f t="shared" ca="1" si="706"/>
        <v>250.96688892926747</v>
      </c>
      <c r="G9062" s="195">
        <f t="shared" ca="1" si="707"/>
        <v>0</v>
      </c>
      <c r="H9062" s="195">
        <f t="shared" ca="1" si="708"/>
        <v>0.96688892926746917</v>
      </c>
      <c r="O9062" s="154"/>
      <c r="P9062" s="154"/>
    </row>
    <row r="9063" spans="3:16" hidden="1" outlineLevel="2">
      <c r="C9063" s="179">
        <v>9039</v>
      </c>
      <c r="D9063" s="195">
        <f t="shared" ca="1" si="709"/>
        <v>-0.1644325518041688</v>
      </c>
      <c r="E9063" s="195">
        <f t="shared" ca="1" si="705"/>
        <v>237.39882185200543</v>
      </c>
      <c r="F9063" s="195">
        <f t="shared" ca="1" si="706"/>
        <v>242.51204710596349</v>
      </c>
      <c r="G9063" s="195">
        <f t="shared" ca="1" si="707"/>
        <v>0</v>
      </c>
      <c r="H9063" s="195">
        <f t="shared" ca="1" si="708"/>
        <v>0</v>
      </c>
      <c r="O9063" s="154"/>
      <c r="P9063" s="154"/>
    </row>
    <row r="9064" spans="3:16" hidden="1" outlineLevel="2">
      <c r="C9064" s="179">
        <v>9040</v>
      </c>
      <c r="D9064" s="195">
        <f t="shared" ca="1" si="709"/>
        <v>-0.86510859470515722</v>
      </c>
      <c r="E9064" s="195">
        <f t="shared" ca="1" si="705"/>
        <v>203.52564163830553</v>
      </c>
      <c r="F9064" s="195">
        <f t="shared" ca="1" si="706"/>
        <v>216.86483306727484</v>
      </c>
      <c r="G9064" s="195">
        <f t="shared" ca="1" si="707"/>
        <v>0</v>
      </c>
      <c r="H9064" s="195">
        <f t="shared" ca="1" si="708"/>
        <v>0</v>
      </c>
      <c r="O9064" s="154"/>
      <c r="P9064" s="154"/>
    </row>
    <row r="9065" spans="3:16" hidden="1" outlineLevel="2">
      <c r="C9065" s="179">
        <v>9041</v>
      </c>
      <c r="D9065" s="195">
        <f t="shared" ca="1" si="709"/>
        <v>-0.36956362686256955</v>
      </c>
      <c r="E9065" s="195">
        <f t="shared" ca="1" si="705"/>
        <v>226.93667277616996</v>
      </c>
      <c r="F9065" s="195">
        <f t="shared" ca="1" si="706"/>
        <v>234.70451370139753</v>
      </c>
      <c r="G9065" s="195">
        <f t="shared" ca="1" si="707"/>
        <v>0</v>
      </c>
      <c r="H9065" s="195">
        <f t="shared" ca="1" si="708"/>
        <v>0</v>
      </c>
      <c r="O9065" s="154"/>
      <c r="P9065" s="154"/>
    </row>
    <row r="9066" spans="3:16" hidden="1" outlineLevel="2">
      <c r="C9066" s="179">
        <v>9042</v>
      </c>
      <c r="D9066" s="195">
        <f t="shared" ca="1" si="709"/>
        <v>0.78493869166770736</v>
      </c>
      <c r="E9066" s="195">
        <f t="shared" ca="1" si="705"/>
        <v>292.46157078420271</v>
      </c>
      <c r="F9066" s="195">
        <f t="shared" ca="1" si="706"/>
        <v>282.16788657037739</v>
      </c>
      <c r="G9066" s="195">
        <f t="shared" ca="1" si="707"/>
        <v>42.461570784202706</v>
      </c>
      <c r="H9066" s="195">
        <f t="shared" ca="1" si="708"/>
        <v>32.167886570377391</v>
      </c>
      <c r="O9066" s="154"/>
      <c r="P9066" s="154"/>
    </row>
    <row r="9067" spans="3:16" hidden="1" outlineLevel="2">
      <c r="C9067" s="179">
        <v>9043</v>
      </c>
      <c r="D9067" s="195">
        <f t="shared" ca="1" si="709"/>
        <v>1.5858685636699827</v>
      </c>
      <c r="E9067" s="195">
        <f t="shared" ca="1" si="705"/>
        <v>348.73423736268387</v>
      </c>
      <c r="F9067" s="195">
        <f t="shared" ca="1" si="706"/>
        <v>320.62512295137572</v>
      </c>
      <c r="G9067" s="195">
        <f t="shared" ca="1" si="707"/>
        <v>98.734237362683871</v>
      </c>
      <c r="H9067" s="195">
        <f t="shared" ca="1" si="708"/>
        <v>70.625122951375715</v>
      </c>
      <c r="O9067" s="154"/>
      <c r="P9067" s="154"/>
    </row>
    <row r="9068" spans="3:16" hidden="1" outlineLevel="2">
      <c r="C9068" s="179">
        <v>9044</v>
      </c>
      <c r="D9068" s="195">
        <f t="shared" ca="1" si="709"/>
        <v>0.74229813473895889</v>
      </c>
      <c r="E9068" s="195">
        <f t="shared" ca="1" si="705"/>
        <v>289.73435234377263</v>
      </c>
      <c r="F9068" s="195">
        <f t="shared" ca="1" si="706"/>
        <v>280.25499735546629</v>
      </c>
      <c r="G9068" s="195">
        <f t="shared" ca="1" si="707"/>
        <v>39.734352343772628</v>
      </c>
      <c r="H9068" s="195">
        <f t="shared" ca="1" si="708"/>
        <v>30.254997355466287</v>
      </c>
      <c r="O9068" s="154"/>
      <c r="P9068" s="154"/>
    </row>
    <row r="9069" spans="3:16" hidden="1" outlineLevel="2">
      <c r="C9069" s="179">
        <v>9045</v>
      </c>
      <c r="D9069" s="195">
        <f t="shared" ca="1" si="709"/>
        <v>-0.47228642762842776</v>
      </c>
      <c r="E9069" s="195">
        <f t="shared" ca="1" si="705"/>
        <v>221.87212293321272</v>
      </c>
      <c r="F9069" s="195">
        <f t="shared" ca="1" si="706"/>
        <v>230.88972599906165</v>
      </c>
      <c r="G9069" s="195">
        <f t="shared" ca="1" si="707"/>
        <v>0</v>
      </c>
      <c r="H9069" s="195">
        <f t="shared" ca="1" si="708"/>
        <v>0</v>
      </c>
      <c r="O9069" s="154"/>
      <c r="P9069" s="154"/>
    </row>
    <row r="9070" spans="3:16" hidden="1" outlineLevel="2">
      <c r="C9070" s="179">
        <v>9046</v>
      </c>
      <c r="D9070" s="195">
        <f t="shared" ca="1" si="709"/>
        <v>-0.84975392677437056</v>
      </c>
      <c r="E9070" s="195">
        <f t="shared" ca="1" si="705"/>
        <v>204.21342777403601</v>
      </c>
      <c r="F9070" s="195">
        <f t="shared" ca="1" si="706"/>
        <v>217.39669291804111</v>
      </c>
      <c r="G9070" s="195">
        <f t="shared" ca="1" si="707"/>
        <v>0</v>
      </c>
      <c r="H9070" s="195">
        <f t="shared" ca="1" si="708"/>
        <v>0</v>
      </c>
      <c r="O9070" s="154"/>
      <c r="P9070" s="154"/>
    </row>
    <row r="9071" spans="3:16" hidden="1" outlineLevel="2">
      <c r="C9071" s="179">
        <v>9047</v>
      </c>
      <c r="D9071" s="195">
        <f t="shared" ca="1" si="709"/>
        <v>-2.2500312223110486</v>
      </c>
      <c r="E9071" s="195">
        <f t="shared" ca="1" si="705"/>
        <v>150.13017800068644</v>
      </c>
      <c r="F9071" s="195">
        <f t="shared" ca="1" si="706"/>
        <v>173.87575390262325</v>
      </c>
      <c r="G9071" s="195">
        <f t="shared" ca="1" si="707"/>
        <v>0</v>
      </c>
      <c r="H9071" s="195">
        <f t="shared" ca="1" si="708"/>
        <v>0</v>
      </c>
      <c r="O9071" s="154"/>
      <c r="P9071" s="154"/>
    </row>
    <row r="9072" spans="3:16" hidden="1" outlineLevel="2">
      <c r="C9072" s="179">
        <v>9048</v>
      </c>
      <c r="D9072" s="195">
        <f t="shared" ca="1" si="709"/>
        <v>-0.16231710588827364</v>
      </c>
      <c r="E9072" s="195">
        <f t="shared" ca="1" si="705"/>
        <v>237.50918967796144</v>
      </c>
      <c r="F9072" s="195">
        <f t="shared" ca="1" si="706"/>
        <v>242.59390190842484</v>
      </c>
      <c r="G9072" s="195">
        <f t="shared" ca="1" si="707"/>
        <v>0</v>
      </c>
      <c r="H9072" s="195">
        <f t="shared" ca="1" si="708"/>
        <v>0</v>
      </c>
      <c r="O9072" s="154"/>
      <c r="P9072" s="154"/>
    </row>
    <row r="9073" spans="3:16" hidden="1" outlineLevel="2">
      <c r="C9073" s="179">
        <v>9049</v>
      </c>
      <c r="D9073" s="195">
        <f t="shared" ca="1" si="709"/>
        <v>0.57481132066955187</v>
      </c>
      <c r="E9073" s="195">
        <f t="shared" ca="1" si="705"/>
        <v>279.2660735645407</v>
      </c>
      <c r="F9073" s="195">
        <f t="shared" ca="1" si="706"/>
        <v>272.86608290677566</v>
      </c>
      <c r="G9073" s="195">
        <f t="shared" ca="1" si="707"/>
        <v>29.266073564540704</v>
      </c>
      <c r="H9073" s="195">
        <f t="shared" ca="1" si="708"/>
        <v>22.866082906775659</v>
      </c>
      <c r="O9073" s="154"/>
      <c r="P9073" s="154"/>
    </row>
    <row r="9074" spans="3:16" hidden="1" outlineLevel="2">
      <c r="C9074" s="179">
        <v>9050</v>
      </c>
      <c r="D9074" s="195">
        <f t="shared" ca="1" si="709"/>
        <v>1.7755025618708011</v>
      </c>
      <c r="E9074" s="195">
        <f t="shared" ca="1" si="705"/>
        <v>363.57139919010734</v>
      </c>
      <c r="F9074" s="195">
        <f t="shared" ca="1" si="706"/>
        <v>330.47282846512957</v>
      </c>
      <c r="G9074" s="195">
        <f t="shared" ca="1" si="707"/>
        <v>113.57139919010734</v>
      </c>
      <c r="H9074" s="195">
        <f t="shared" ca="1" si="708"/>
        <v>80.472828465129567</v>
      </c>
      <c r="O9074" s="154"/>
      <c r="P9074" s="154"/>
    </row>
    <row r="9075" spans="3:16" hidden="1" outlineLevel="2">
      <c r="C9075" s="179">
        <v>9051</v>
      </c>
      <c r="D9075" s="195">
        <f t="shared" ca="1" si="709"/>
        <v>1.2204853509355256</v>
      </c>
      <c r="E9075" s="195">
        <f t="shared" ca="1" si="705"/>
        <v>321.83201289803958</v>
      </c>
      <c r="F9075" s="195">
        <f t="shared" ca="1" si="706"/>
        <v>302.47055032545006</v>
      </c>
      <c r="G9075" s="195">
        <f t="shared" ca="1" si="707"/>
        <v>71.832012898039579</v>
      </c>
      <c r="H9075" s="195">
        <f t="shared" ca="1" si="708"/>
        <v>52.470550325450063</v>
      </c>
      <c r="O9075" s="154"/>
      <c r="P9075" s="154"/>
    </row>
    <row r="9076" spans="3:16" hidden="1" outlineLevel="2">
      <c r="C9076" s="179">
        <v>9052</v>
      </c>
      <c r="D9076" s="195">
        <f t="shared" ca="1" si="709"/>
        <v>-0.17346581868874955</v>
      </c>
      <c r="E9076" s="195">
        <f t="shared" ca="1" si="705"/>
        <v>236.9281117078371</v>
      </c>
      <c r="F9076" s="195">
        <f t="shared" ca="1" si="706"/>
        <v>242.16282565444837</v>
      </c>
      <c r="G9076" s="195">
        <f t="shared" ca="1" si="707"/>
        <v>0</v>
      </c>
      <c r="H9076" s="195">
        <f t="shared" ca="1" si="708"/>
        <v>0</v>
      </c>
      <c r="O9076" s="154"/>
      <c r="P9076" s="154"/>
    </row>
    <row r="9077" spans="3:16" hidden="1" outlineLevel="2">
      <c r="C9077" s="179">
        <v>9053</v>
      </c>
      <c r="D9077" s="195">
        <f t="shared" ca="1" si="709"/>
        <v>2.2829802333478693</v>
      </c>
      <c r="E9077" s="195">
        <f t="shared" ca="1" si="705"/>
        <v>406.45633459149559</v>
      </c>
      <c r="F9077" s="195">
        <f t="shared" ca="1" si="706"/>
        <v>358.33958609355835</v>
      </c>
      <c r="G9077" s="195">
        <f t="shared" ca="1" si="707"/>
        <v>156.45633459149559</v>
      </c>
      <c r="H9077" s="195">
        <f t="shared" ca="1" si="708"/>
        <v>108.33958609355835</v>
      </c>
      <c r="O9077" s="154"/>
      <c r="P9077" s="154"/>
    </row>
    <row r="9078" spans="3:16" hidden="1" outlineLevel="2">
      <c r="C9078" s="179">
        <v>9054</v>
      </c>
      <c r="D9078" s="195">
        <f t="shared" ca="1" si="709"/>
        <v>1.4428285506553193</v>
      </c>
      <c r="E9078" s="195">
        <f t="shared" ca="1" si="705"/>
        <v>337.94460773328757</v>
      </c>
      <c r="F9078" s="195">
        <f t="shared" ca="1" si="706"/>
        <v>313.3916792441733</v>
      </c>
      <c r="G9078" s="195">
        <f t="shared" ca="1" si="707"/>
        <v>87.944607733287569</v>
      </c>
      <c r="H9078" s="195">
        <f t="shared" ca="1" si="708"/>
        <v>63.391679244173304</v>
      </c>
      <c r="O9078" s="154"/>
      <c r="P9078" s="154"/>
    </row>
    <row r="9079" spans="3:16" hidden="1" outlineLevel="2">
      <c r="C9079" s="179">
        <v>9055</v>
      </c>
      <c r="D9079" s="195">
        <f t="shared" ca="1" si="709"/>
        <v>1.1647871163028696</v>
      </c>
      <c r="E9079" s="195">
        <f t="shared" ca="1" si="705"/>
        <v>317.91750610183135</v>
      </c>
      <c r="F9079" s="195">
        <f t="shared" ca="1" si="706"/>
        <v>299.79488277009398</v>
      </c>
      <c r="G9079" s="195">
        <f t="shared" ca="1" si="707"/>
        <v>67.91750610183135</v>
      </c>
      <c r="H9079" s="195">
        <f t="shared" ca="1" si="708"/>
        <v>49.794882770093977</v>
      </c>
      <c r="O9079" s="154"/>
      <c r="P9079" s="154"/>
    </row>
    <row r="9080" spans="3:16" hidden="1" outlineLevel="2">
      <c r="C9080" s="179">
        <v>9056</v>
      </c>
      <c r="D9080" s="195">
        <f t="shared" ca="1" si="709"/>
        <v>-0.68157738717441851</v>
      </c>
      <c r="E9080" s="195">
        <f t="shared" ca="1" si="705"/>
        <v>211.90047052029439</v>
      </c>
      <c r="F9080" s="195">
        <f t="shared" ca="1" si="706"/>
        <v>223.30812637157263</v>
      </c>
      <c r="G9080" s="195">
        <f t="shared" ca="1" si="707"/>
        <v>0</v>
      </c>
      <c r="H9080" s="195">
        <f t="shared" ca="1" si="708"/>
        <v>0</v>
      </c>
      <c r="O9080" s="154"/>
      <c r="P9080" s="154"/>
    </row>
    <row r="9081" spans="3:16" hidden="1" outlineLevel="2">
      <c r="C9081" s="179">
        <v>9057</v>
      </c>
      <c r="D9081" s="195">
        <f t="shared" ca="1" si="709"/>
        <v>0.41352518588780568</v>
      </c>
      <c r="E9081" s="195">
        <f t="shared" ca="1" si="705"/>
        <v>269.54299178260965</v>
      </c>
      <c r="F9081" s="195">
        <f t="shared" ca="1" si="706"/>
        <v>265.93490413347797</v>
      </c>
      <c r="G9081" s="195">
        <f t="shared" ca="1" si="707"/>
        <v>19.542991782609647</v>
      </c>
      <c r="H9081" s="195">
        <f t="shared" ca="1" si="708"/>
        <v>15.934904133477971</v>
      </c>
      <c r="O9081" s="154"/>
      <c r="P9081" s="154"/>
    </row>
    <row r="9082" spans="3:16" hidden="1" outlineLevel="2">
      <c r="C9082" s="179">
        <v>9058</v>
      </c>
      <c r="D9082" s="195">
        <f t="shared" ca="1" si="709"/>
        <v>-1.3957224379835025</v>
      </c>
      <c r="E9082" s="195">
        <f t="shared" ca="1" si="705"/>
        <v>181.1286974139345</v>
      </c>
      <c r="F9082" s="195">
        <f t="shared" ca="1" si="706"/>
        <v>199.26323812761584</v>
      </c>
      <c r="G9082" s="195">
        <f t="shared" ca="1" si="707"/>
        <v>0</v>
      </c>
      <c r="H9082" s="195">
        <f t="shared" ca="1" si="708"/>
        <v>0</v>
      </c>
      <c r="O9082" s="154"/>
      <c r="P9082" s="154"/>
    </row>
    <row r="9083" spans="3:16" hidden="1" outlineLevel="2">
      <c r="C9083" s="179">
        <v>9059</v>
      </c>
      <c r="D9083" s="195">
        <f t="shared" ca="1" si="709"/>
        <v>0.78445191683041826</v>
      </c>
      <c r="E9083" s="195">
        <f t="shared" ca="1" si="705"/>
        <v>292.43029308684385</v>
      </c>
      <c r="F9083" s="195">
        <f t="shared" ca="1" si="706"/>
        <v>282.14597595976227</v>
      </c>
      <c r="G9083" s="195">
        <f t="shared" ca="1" si="707"/>
        <v>42.430293086843847</v>
      </c>
      <c r="H9083" s="195">
        <f t="shared" ca="1" si="708"/>
        <v>32.145975959762268</v>
      </c>
      <c r="O9083" s="154"/>
      <c r="P9083" s="154"/>
    </row>
    <row r="9084" spans="3:16" hidden="1" outlineLevel="2">
      <c r="C9084" s="179">
        <v>9060</v>
      </c>
      <c r="D9084" s="195">
        <f t="shared" ca="1" si="709"/>
        <v>-0.22359997042851801</v>
      </c>
      <c r="E9084" s="195">
        <f t="shared" ca="1" si="705"/>
        <v>234.33260834750786</v>
      </c>
      <c r="F9084" s="195">
        <f t="shared" ca="1" si="706"/>
        <v>240.23378559580206</v>
      </c>
      <c r="G9084" s="195">
        <f t="shared" ca="1" si="707"/>
        <v>0</v>
      </c>
      <c r="H9084" s="195">
        <f t="shared" ca="1" si="708"/>
        <v>0</v>
      </c>
      <c r="O9084" s="154"/>
      <c r="P9084" s="154"/>
    </row>
    <row r="9085" spans="3:16" hidden="1" outlineLevel="2">
      <c r="C9085" s="179">
        <v>9061</v>
      </c>
      <c r="D9085" s="195">
        <f t="shared" ca="1" si="709"/>
        <v>0.88933192121100868</v>
      </c>
      <c r="E9085" s="195">
        <f t="shared" ca="1" si="705"/>
        <v>299.24723554124051</v>
      </c>
      <c r="F9085" s="195">
        <f t="shared" ca="1" si="706"/>
        <v>286.90634261921969</v>
      </c>
      <c r="G9085" s="195">
        <f t="shared" ca="1" si="707"/>
        <v>49.247235541240514</v>
      </c>
      <c r="H9085" s="195">
        <f t="shared" ca="1" si="708"/>
        <v>36.906342619219686</v>
      </c>
      <c r="O9085" s="154"/>
      <c r="P9085" s="154"/>
    </row>
    <row r="9086" spans="3:16" hidden="1" outlineLevel="2">
      <c r="C9086" s="179">
        <v>9062</v>
      </c>
      <c r="D9086" s="195">
        <f t="shared" ca="1" si="709"/>
        <v>0.40336280810442515</v>
      </c>
      <c r="E9086" s="195">
        <f t="shared" ca="1" si="705"/>
        <v>268.94181848059725</v>
      </c>
      <c r="F9086" s="195">
        <f t="shared" ca="1" si="706"/>
        <v>265.50412532701398</v>
      </c>
      <c r="G9086" s="195">
        <f t="shared" ca="1" si="707"/>
        <v>18.941818480597249</v>
      </c>
      <c r="H9086" s="195">
        <f t="shared" ca="1" si="708"/>
        <v>15.50412532701398</v>
      </c>
      <c r="O9086" s="154"/>
      <c r="P9086" s="154"/>
    </row>
    <row r="9087" spans="3:16" hidden="1" outlineLevel="2">
      <c r="C9087" s="179">
        <v>9063</v>
      </c>
      <c r="D9087" s="195">
        <f t="shared" ca="1" si="709"/>
        <v>-0.87150142996537472</v>
      </c>
      <c r="E9087" s="195">
        <f t="shared" ca="1" si="705"/>
        <v>203.23996893551012</v>
      </c>
      <c r="F9087" s="195">
        <f t="shared" ca="1" si="706"/>
        <v>216.64377984617346</v>
      </c>
      <c r="G9087" s="195">
        <f t="shared" ca="1" si="707"/>
        <v>0</v>
      </c>
      <c r="H9087" s="195">
        <f t="shared" ca="1" si="708"/>
        <v>0</v>
      </c>
      <c r="O9087" s="154"/>
      <c r="P9087" s="154"/>
    </row>
    <row r="9088" spans="3:16" hidden="1" outlineLevel="2">
      <c r="C9088" s="179">
        <v>9064</v>
      </c>
      <c r="D9088" s="195">
        <f t="shared" ca="1" si="709"/>
        <v>1.0913879751354731</v>
      </c>
      <c r="E9088" s="195">
        <f t="shared" ca="1" si="705"/>
        <v>312.83158902245822</v>
      </c>
      <c r="F9088" s="195">
        <f t="shared" ca="1" si="706"/>
        <v>296.30500115077791</v>
      </c>
      <c r="G9088" s="195">
        <f t="shared" ca="1" si="707"/>
        <v>62.831589022458218</v>
      </c>
      <c r="H9088" s="195">
        <f t="shared" ca="1" si="708"/>
        <v>46.305001150777912</v>
      </c>
      <c r="O9088" s="154"/>
      <c r="P9088" s="154"/>
    </row>
    <row r="9089" spans="3:16" hidden="1" outlineLevel="2">
      <c r="C9089" s="179">
        <v>9065</v>
      </c>
      <c r="D9089" s="195">
        <f t="shared" ca="1" si="709"/>
        <v>1.6017425951372353</v>
      </c>
      <c r="E9089" s="195">
        <f t="shared" ca="1" si="705"/>
        <v>349.95266705245575</v>
      </c>
      <c r="F9089" s="195">
        <f t="shared" ca="1" si="706"/>
        <v>321.43808529794455</v>
      </c>
      <c r="G9089" s="195">
        <f t="shared" ca="1" si="707"/>
        <v>99.952667052455752</v>
      </c>
      <c r="H9089" s="195">
        <f t="shared" ca="1" si="708"/>
        <v>71.438085297944554</v>
      </c>
      <c r="O9089" s="154"/>
      <c r="P9089" s="154"/>
    </row>
    <row r="9090" spans="3:16" hidden="1" outlineLevel="2">
      <c r="C9090" s="179">
        <v>9066</v>
      </c>
      <c r="D9090" s="195">
        <f t="shared" ca="1" si="709"/>
        <v>2.4777822681150017</v>
      </c>
      <c r="E9090" s="195">
        <f t="shared" ca="1" si="705"/>
        <v>424.2307667936393</v>
      </c>
      <c r="F9090" s="195">
        <f t="shared" ca="1" si="706"/>
        <v>369.65028703252585</v>
      </c>
      <c r="G9090" s="195">
        <f t="shared" ca="1" si="707"/>
        <v>174.2307667936393</v>
      </c>
      <c r="H9090" s="195">
        <f t="shared" ca="1" si="708"/>
        <v>119.65028703252585</v>
      </c>
      <c r="O9090" s="154"/>
      <c r="P9090" s="154"/>
    </row>
    <row r="9091" spans="3:16" hidden="1" outlineLevel="2">
      <c r="C9091" s="179">
        <v>9067</v>
      </c>
      <c r="D9091" s="195">
        <f t="shared" ca="1" si="709"/>
        <v>1.5171926779130926</v>
      </c>
      <c r="E9091" s="195">
        <f t="shared" ca="1" si="705"/>
        <v>343.51162883443737</v>
      </c>
      <c r="F9091" s="195">
        <f t="shared" ca="1" si="706"/>
        <v>317.13162390412077</v>
      </c>
      <c r="G9091" s="195">
        <f t="shared" ca="1" si="707"/>
        <v>93.511628834437374</v>
      </c>
      <c r="H9091" s="195">
        <f t="shared" ca="1" si="708"/>
        <v>67.131623904120772</v>
      </c>
      <c r="O9091" s="154"/>
      <c r="P9091" s="154"/>
    </row>
    <row r="9092" spans="3:16" hidden="1" outlineLevel="2">
      <c r="C9092" s="179">
        <v>9068</v>
      </c>
      <c r="D9092" s="195">
        <f t="shared" ca="1" si="709"/>
        <v>1.3185841140831276</v>
      </c>
      <c r="E9092" s="195">
        <f t="shared" ca="1" si="705"/>
        <v>328.84402416005321</v>
      </c>
      <c r="F9092" s="195">
        <f t="shared" ca="1" si="706"/>
        <v>307.24128136571073</v>
      </c>
      <c r="G9092" s="195">
        <f t="shared" ca="1" si="707"/>
        <v>78.844024160053209</v>
      </c>
      <c r="H9092" s="195">
        <f t="shared" ca="1" si="708"/>
        <v>57.241281365710734</v>
      </c>
      <c r="O9092" s="154"/>
      <c r="P9092" s="154"/>
    </row>
    <row r="9093" spans="3:16" hidden="1" outlineLevel="2">
      <c r="C9093" s="179">
        <v>9069</v>
      </c>
      <c r="D9093" s="195">
        <f t="shared" ca="1" si="709"/>
        <v>4.5983728022666844E-3</v>
      </c>
      <c r="E9093" s="195">
        <f t="shared" ca="1" si="705"/>
        <v>246.38128264275366</v>
      </c>
      <c r="F9093" s="195">
        <f t="shared" ca="1" si="706"/>
        <v>249.14037026040637</v>
      </c>
      <c r="G9093" s="195">
        <f t="shared" ca="1" si="707"/>
        <v>0</v>
      </c>
      <c r="H9093" s="195">
        <f t="shared" ca="1" si="708"/>
        <v>0</v>
      </c>
      <c r="O9093" s="154"/>
      <c r="P9093" s="154"/>
    </row>
    <row r="9094" spans="3:16" hidden="1" outlineLevel="2">
      <c r="C9094" s="179">
        <v>9070</v>
      </c>
      <c r="D9094" s="195">
        <f t="shared" ca="1" si="709"/>
        <v>-1.9713095771175038</v>
      </c>
      <c r="E9094" s="195">
        <f t="shared" ca="1" si="705"/>
        <v>159.61142845538183</v>
      </c>
      <c r="F9094" s="195">
        <f t="shared" ca="1" si="706"/>
        <v>181.78138093168499</v>
      </c>
      <c r="G9094" s="195">
        <f t="shared" ca="1" si="707"/>
        <v>0</v>
      </c>
      <c r="H9094" s="195">
        <f t="shared" ca="1" si="708"/>
        <v>0</v>
      </c>
      <c r="O9094" s="154"/>
      <c r="P9094" s="154"/>
    </row>
    <row r="9095" spans="3:16" hidden="1" outlineLevel="2">
      <c r="C9095" s="179">
        <v>9071</v>
      </c>
      <c r="D9095" s="195">
        <f t="shared" ca="1" si="709"/>
        <v>0.93391121269864608</v>
      </c>
      <c r="E9095" s="195">
        <f t="shared" ca="1" si="705"/>
        <v>302.1926948062291</v>
      </c>
      <c r="F9095" s="195">
        <f t="shared" ca="1" si="706"/>
        <v>288.95398511138728</v>
      </c>
      <c r="G9095" s="195">
        <f t="shared" ca="1" si="707"/>
        <v>52.192694806229099</v>
      </c>
      <c r="H9095" s="195">
        <f t="shared" ca="1" si="708"/>
        <v>38.953985111387283</v>
      </c>
      <c r="O9095" s="154"/>
      <c r="P9095" s="154"/>
    </row>
    <row r="9096" spans="3:16" hidden="1" outlineLevel="2">
      <c r="C9096" s="179">
        <v>9072</v>
      </c>
      <c r="D9096" s="195">
        <f t="shared" ca="1" si="709"/>
        <v>-0.44993998064524005</v>
      </c>
      <c r="E9096" s="195">
        <f t="shared" ca="1" si="705"/>
        <v>222.96416379475238</v>
      </c>
      <c r="F9096" s="195">
        <f t="shared" ca="1" si="706"/>
        <v>231.7142875116283</v>
      </c>
      <c r="G9096" s="195">
        <f t="shared" ca="1" si="707"/>
        <v>0</v>
      </c>
      <c r="H9096" s="195">
        <f t="shared" ca="1" si="708"/>
        <v>0</v>
      </c>
      <c r="O9096" s="154"/>
      <c r="P9096" s="154"/>
    </row>
    <row r="9097" spans="3:16" hidden="1" outlineLevel="2">
      <c r="C9097" s="179">
        <v>9073</v>
      </c>
      <c r="D9097" s="195">
        <f t="shared" ca="1" si="709"/>
        <v>-1.5210959778550457</v>
      </c>
      <c r="E9097" s="195">
        <f t="shared" ca="1" si="705"/>
        <v>176.20732423432776</v>
      </c>
      <c r="F9097" s="195">
        <f t="shared" ca="1" si="706"/>
        <v>195.31745794129347</v>
      </c>
      <c r="G9097" s="195">
        <f t="shared" ca="1" si="707"/>
        <v>0</v>
      </c>
      <c r="H9097" s="195">
        <f t="shared" ca="1" si="708"/>
        <v>0</v>
      </c>
      <c r="O9097" s="154"/>
      <c r="P9097" s="154"/>
    </row>
    <row r="9098" spans="3:16" hidden="1" outlineLevel="2">
      <c r="C9098" s="179">
        <v>9074</v>
      </c>
      <c r="D9098" s="195">
        <f t="shared" ca="1" si="709"/>
        <v>2.3418308382951158</v>
      </c>
      <c r="E9098" s="195">
        <f t="shared" ca="1" si="705"/>
        <v>411.74610378533652</v>
      </c>
      <c r="F9098" s="195">
        <f t="shared" ca="1" si="706"/>
        <v>361.71962417437391</v>
      </c>
      <c r="G9098" s="195">
        <f t="shared" ca="1" si="707"/>
        <v>161.74610378533652</v>
      </c>
      <c r="H9098" s="195">
        <f t="shared" ca="1" si="708"/>
        <v>111.71962417437391</v>
      </c>
      <c r="O9098" s="154"/>
      <c r="P9098" s="154"/>
    </row>
    <row r="9099" spans="3:16" hidden="1" outlineLevel="2">
      <c r="C9099" s="179">
        <v>9075</v>
      </c>
      <c r="D9099" s="195">
        <f t="shared" ca="1" si="709"/>
        <v>0.58867605439423165</v>
      </c>
      <c r="E9099" s="195">
        <f t="shared" ca="1" si="705"/>
        <v>280.11809877346155</v>
      </c>
      <c r="F9099" s="195">
        <f t="shared" ca="1" si="706"/>
        <v>273.47027787411417</v>
      </c>
      <c r="G9099" s="195">
        <f t="shared" ca="1" si="707"/>
        <v>30.118098773461554</v>
      </c>
      <c r="H9099" s="195">
        <f t="shared" ca="1" si="708"/>
        <v>23.470277874114174</v>
      </c>
      <c r="O9099" s="154"/>
      <c r="P9099" s="154"/>
    </row>
    <row r="9100" spans="3:16" hidden="1" outlineLevel="2">
      <c r="C9100" s="179">
        <v>9076</v>
      </c>
      <c r="D9100" s="195">
        <f t="shared" ca="1" si="709"/>
        <v>2.5745706367793089</v>
      </c>
      <c r="E9100" s="195">
        <f t="shared" ca="1" si="705"/>
        <v>433.34903622489446</v>
      </c>
      <c r="F9100" s="195">
        <f t="shared" ca="1" si="706"/>
        <v>375.40212987938389</v>
      </c>
      <c r="G9100" s="195">
        <f t="shared" ca="1" si="707"/>
        <v>183.34903622489446</v>
      </c>
      <c r="H9100" s="195">
        <f t="shared" ca="1" si="708"/>
        <v>125.40212987938389</v>
      </c>
      <c r="O9100" s="154"/>
      <c r="P9100" s="154"/>
    </row>
    <row r="9101" spans="3:16" hidden="1" outlineLevel="2">
      <c r="C9101" s="179">
        <v>9077</v>
      </c>
      <c r="D9101" s="195">
        <f t="shared" ca="1" si="709"/>
        <v>-1.7574399652190655</v>
      </c>
      <c r="E9101" s="195">
        <f t="shared" ca="1" si="705"/>
        <v>167.29066331568464</v>
      </c>
      <c r="F9101" s="195">
        <f t="shared" ca="1" si="706"/>
        <v>188.09042891211521</v>
      </c>
      <c r="G9101" s="195">
        <f t="shared" ca="1" si="707"/>
        <v>0</v>
      </c>
      <c r="H9101" s="195">
        <f t="shared" ca="1" si="708"/>
        <v>0</v>
      </c>
      <c r="O9101" s="154"/>
      <c r="P9101" s="154"/>
    </row>
    <row r="9102" spans="3:16" hidden="1" outlineLevel="2">
      <c r="C9102" s="179">
        <v>9078</v>
      </c>
      <c r="D9102" s="195">
        <f t="shared" ca="1" si="709"/>
        <v>0.44133010446143417</v>
      </c>
      <c r="E9102" s="195">
        <f t="shared" ca="1" si="705"/>
        <v>271.19471779017482</v>
      </c>
      <c r="F9102" s="195">
        <f t="shared" ca="1" si="706"/>
        <v>267.11711828244842</v>
      </c>
      <c r="G9102" s="195">
        <f t="shared" ca="1" si="707"/>
        <v>21.19471779017482</v>
      </c>
      <c r="H9102" s="195">
        <f t="shared" ca="1" si="708"/>
        <v>17.117118282448416</v>
      </c>
      <c r="O9102" s="154"/>
      <c r="P9102" s="154"/>
    </row>
    <row r="9103" spans="3:16" hidden="1" outlineLevel="2">
      <c r="C9103" s="179">
        <v>9079</v>
      </c>
      <c r="D9103" s="195">
        <f t="shared" ca="1" si="709"/>
        <v>-0.517492124605059</v>
      </c>
      <c r="E9103" s="195">
        <f t="shared" ca="1" si="705"/>
        <v>219.67930805674416</v>
      </c>
      <c r="F9103" s="195">
        <f t="shared" ca="1" si="706"/>
        <v>229.23064195114955</v>
      </c>
      <c r="G9103" s="195">
        <f t="shared" ca="1" si="707"/>
        <v>0</v>
      </c>
      <c r="H9103" s="195">
        <f t="shared" ca="1" si="708"/>
        <v>0</v>
      </c>
      <c r="O9103" s="154"/>
      <c r="P9103" s="154"/>
    </row>
    <row r="9104" spans="3:16" hidden="1" outlineLevel="2">
      <c r="C9104" s="179">
        <v>9080</v>
      </c>
      <c r="D9104" s="195">
        <f t="shared" ca="1" si="709"/>
        <v>0.31257194538066913</v>
      </c>
      <c r="E9104" s="195">
        <f t="shared" ca="1" si="705"/>
        <v>263.63007543535281</v>
      </c>
      <c r="F9104" s="195">
        <f t="shared" ca="1" si="706"/>
        <v>261.68637285576506</v>
      </c>
      <c r="G9104" s="195">
        <f t="shared" ca="1" si="707"/>
        <v>13.630075435352808</v>
      </c>
      <c r="H9104" s="195">
        <f t="shared" ca="1" si="708"/>
        <v>11.686372855765057</v>
      </c>
      <c r="O9104" s="154"/>
      <c r="P9104" s="154"/>
    </row>
    <row r="9105" spans="3:16" hidden="1" outlineLevel="2">
      <c r="C9105" s="179">
        <v>9081</v>
      </c>
      <c r="D9105" s="195">
        <f t="shared" ca="1" si="709"/>
        <v>-0.25150828099212452</v>
      </c>
      <c r="E9105" s="195">
        <f t="shared" ca="1" si="705"/>
        <v>232.90010218414767</v>
      </c>
      <c r="F9105" s="195">
        <f t="shared" ca="1" si="706"/>
        <v>239.16660761081002</v>
      </c>
      <c r="G9105" s="195">
        <f t="shared" ca="1" si="707"/>
        <v>0</v>
      </c>
      <c r="H9105" s="195">
        <f t="shared" ca="1" si="708"/>
        <v>0</v>
      </c>
      <c r="O9105" s="154"/>
      <c r="P9105" s="154"/>
    </row>
    <row r="9106" spans="3:16" hidden="1" outlineLevel="2">
      <c r="C9106" s="179">
        <v>9082</v>
      </c>
      <c r="D9106" s="195">
        <f t="shared" ca="1" si="709"/>
        <v>-0.56065367030118618</v>
      </c>
      <c r="E9106" s="195">
        <f t="shared" ca="1" si="705"/>
        <v>217.60587713199016</v>
      </c>
      <c r="F9106" s="195">
        <f t="shared" ca="1" si="706"/>
        <v>227.65770614886662</v>
      </c>
      <c r="G9106" s="195">
        <f t="shared" ca="1" si="707"/>
        <v>0</v>
      </c>
      <c r="H9106" s="195">
        <f t="shared" ca="1" si="708"/>
        <v>0</v>
      </c>
      <c r="O9106" s="154"/>
      <c r="P9106" s="154"/>
    </row>
    <row r="9107" spans="3:16" hidden="1" outlineLevel="2">
      <c r="C9107" s="179">
        <v>9083</v>
      </c>
      <c r="D9107" s="195">
        <f t="shared" ca="1" si="709"/>
        <v>1.4712934321771074</v>
      </c>
      <c r="E9107" s="195">
        <f t="shared" ca="1" si="705"/>
        <v>340.0647976094491</v>
      </c>
      <c r="F9107" s="195">
        <f t="shared" ca="1" si="706"/>
        <v>314.81800558777428</v>
      </c>
      <c r="G9107" s="195">
        <f t="shared" ca="1" si="707"/>
        <v>90.064797609449101</v>
      </c>
      <c r="H9107" s="195">
        <f t="shared" ca="1" si="708"/>
        <v>64.81800558777428</v>
      </c>
      <c r="O9107" s="154"/>
      <c r="P9107" s="154"/>
    </row>
    <row r="9108" spans="3:16" hidden="1" outlineLevel="2">
      <c r="C9108" s="179">
        <v>9084</v>
      </c>
      <c r="D9108" s="195">
        <f t="shared" ca="1" si="709"/>
        <v>0.60861151117885381</v>
      </c>
      <c r="E9108" s="195">
        <f t="shared" ca="1" si="705"/>
        <v>281.34774423402695</v>
      </c>
      <c r="F9108" s="195">
        <f t="shared" ca="1" si="706"/>
        <v>274.34136727017818</v>
      </c>
      <c r="G9108" s="195">
        <f t="shared" ca="1" si="707"/>
        <v>31.347744234026948</v>
      </c>
      <c r="H9108" s="195">
        <f t="shared" ca="1" si="708"/>
        <v>24.341367270178182</v>
      </c>
      <c r="O9108" s="154"/>
      <c r="P9108" s="154"/>
    </row>
    <row r="9109" spans="3:16" hidden="1" outlineLevel="2">
      <c r="C9109" s="179">
        <v>9085</v>
      </c>
      <c r="D9109" s="195">
        <f t="shared" ca="1" si="709"/>
        <v>-0.67177976548748475</v>
      </c>
      <c r="E9109" s="195">
        <f t="shared" ca="1" si="705"/>
        <v>212.35711813217432</v>
      </c>
      <c r="F9109" s="195">
        <f t="shared" ca="1" si="706"/>
        <v>223.65742772998291</v>
      </c>
      <c r="G9109" s="195">
        <f t="shared" ca="1" si="707"/>
        <v>0</v>
      </c>
      <c r="H9109" s="195">
        <f t="shared" ca="1" si="708"/>
        <v>0</v>
      </c>
      <c r="O9109" s="154"/>
      <c r="P9109" s="154"/>
    </row>
    <row r="9110" spans="3:16" hidden="1" outlineLevel="2">
      <c r="C9110" s="179">
        <v>9086</v>
      </c>
      <c r="D9110" s="195">
        <f t="shared" ca="1" si="709"/>
        <v>1.0401841420393745</v>
      </c>
      <c r="E9110" s="195">
        <f t="shared" ca="1" si="705"/>
        <v>309.33186769113803</v>
      </c>
      <c r="F9110" s="195">
        <f t="shared" ca="1" si="706"/>
        <v>293.8945155040002</v>
      </c>
      <c r="G9110" s="195">
        <f t="shared" ca="1" si="707"/>
        <v>59.331867691138029</v>
      </c>
      <c r="H9110" s="195">
        <f t="shared" ca="1" si="708"/>
        <v>43.894515504000196</v>
      </c>
      <c r="O9110" s="154"/>
      <c r="P9110" s="154"/>
    </row>
    <row r="9111" spans="3:16" hidden="1" outlineLevel="2">
      <c r="C9111" s="179">
        <v>9087</v>
      </c>
      <c r="D9111" s="195">
        <f t="shared" ca="1" si="709"/>
        <v>0.46803883174186089</v>
      </c>
      <c r="E9111" s="195">
        <f t="shared" ca="1" si="705"/>
        <v>272.79085566344861</v>
      </c>
      <c r="F9111" s="195">
        <f t="shared" ca="1" si="706"/>
        <v>268.25767292448239</v>
      </c>
      <c r="G9111" s="195">
        <f t="shared" ca="1" si="707"/>
        <v>22.79085566344861</v>
      </c>
      <c r="H9111" s="195">
        <f t="shared" ca="1" si="708"/>
        <v>18.257672924482392</v>
      </c>
      <c r="O9111" s="154"/>
      <c r="P9111" s="154"/>
    </row>
    <row r="9112" spans="3:16" hidden="1" outlineLevel="2">
      <c r="C9112" s="179">
        <v>9088</v>
      </c>
      <c r="D9112" s="195">
        <f t="shared" ca="1" si="709"/>
        <v>-0.55854039378159004</v>
      </c>
      <c r="E9112" s="195">
        <f t="shared" ca="1" si="705"/>
        <v>217.70693935496899</v>
      </c>
      <c r="F9112" s="195">
        <f t="shared" ca="1" si="706"/>
        <v>227.73446836931319</v>
      </c>
      <c r="G9112" s="195">
        <f t="shared" ca="1" si="707"/>
        <v>0</v>
      </c>
      <c r="H9112" s="195">
        <f t="shared" ca="1" si="708"/>
        <v>0</v>
      </c>
      <c r="O9112" s="154"/>
      <c r="P9112" s="154"/>
    </row>
    <row r="9113" spans="3:16" hidden="1" outlineLevel="2">
      <c r="C9113" s="179">
        <v>9089</v>
      </c>
      <c r="D9113" s="195">
        <f t="shared" ca="1" si="709"/>
        <v>-1.2936940247777431</v>
      </c>
      <c r="E9113" s="195">
        <f t="shared" ref="E9113:E9176" ca="1" si="710">$H$9 * EXP(($H$17 - $H$18 - ($H$11^2)/2)*$H$14 + $H$11*SQRT($H$14)*D9113)</f>
        <v>185.23495700315959</v>
      </c>
      <c r="F9113" s="195">
        <f t="shared" ref="F9113:F9176" ca="1" si="711">$H$9 * EXP(($H$17 - $H$18 - ($H$12^2)/2)*$H$14 + $H$12*SQRT($H$14)*D9113)</f>
        <v>202.53305258486756</v>
      </c>
      <c r="G9113" s="195">
        <f t="shared" ref="G9113:G9176" ca="1" si="712">MAX(E9113-$H$16, 0)</f>
        <v>0</v>
      </c>
      <c r="H9113" s="195">
        <f t="shared" ref="H9113:H9176" ca="1" si="713">MAX(F9113-$H$16, 0)</f>
        <v>0</v>
      </c>
      <c r="O9113" s="154"/>
      <c r="P9113" s="154"/>
    </row>
    <row r="9114" spans="3:16" hidden="1" outlineLevel="2">
      <c r="C9114" s="179">
        <v>9090</v>
      </c>
      <c r="D9114" s="195">
        <f t="shared" ref="D9114:D9177" ca="1" si="714">_xlfn.NORM.S.INV(RAND())</f>
        <v>2.0728045034178528</v>
      </c>
      <c r="E9114" s="195">
        <f t="shared" ca="1" si="710"/>
        <v>388.11341358889518</v>
      </c>
      <c r="F9114" s="195">
        <f t="shared" ca="1" si="711"/>
        <v>346.52407145725266</v>
      </c>
      <c r="G9114" s="195">
        <f t="shared" ca="1" si="712"/>
        <v>138.11341358889518</v>
      </c>
      <c r="H9114" s="195">
        <f t="shared" ca="1" si="713"/>
        <v>96.52407145725266</v>
      </c>
      <c r="O9114" s="154"/>
      <c r="P9114" s="154"/>
    </row>
    <row r="9115" spans="3:16" hidden="1" outlineLevel="2">
      <c r="C9115" s="179">
        <v>9091</v>
      </c>
      <c r="D9115" s="195">
        <f t="shared" ca="1" si="714"/>
        <v>0.93549395530164503</v>
      </c>
      <c r="E9115" s="195">
        <f t="shared" ca="1" si="710"/>
        <v>302.29780161217406</v>
      </c>
      <c r="F9115" s="195">
        <f t="shared" ca="1" si="711"/>
        <v>289.02695260811271</v>
      </c>
      <c r="G9115" s="195">
        <f t="shared" ca="1" si="712"/>
        <v>52.297801612174055</v>
      </c>
      <c r="H9115" s="195">
        <f t="shared" ca="1" si="713"/>
        <v>39.026952608112708</v>
      </c>
      <c r="O9115" s="154"/>
      <c r="P9115" s="154"/>
    </row>
    <row r="9116" spans="3:16" hidden="1" outlineLevel="2">
      <c r="C9116" s="179">
        <v>9092</v>
      </c>
      <c r="D9116" s="195">
        <f t="shared" ca="1" si="714"/>
        <v>0.94981727710313379</v>
      </c>
      <c r="E9116" s="195">
        <f t="shared" ca="1" si="710"/>
        <v>303.25064902969467</v>
      </c>
      <c r="F9116" s="195">
        <f t="shared" ca="1" si="711"/>
        <v>289.68812391613534</v>
      </c>
      <c r="G9116" s="195">
        <f t="shared" ca="1" si="712"/>
        <v>53.250649029694671</v>
      </c>
      <c r="H9116" s="195">
        <f t="shared" ca="1" si="713"/>
        <v>39.688123916135339</v>
      </c>
      <c r="O9116" s="154"/>
      <c r="P9116" s="154"/>
    </row>
    <row r="9117" spans="3:16" hidden="1" outlineLevel="2">
      <c r="C9117" s="179">
        <v>9093</v>
      </c>
      <c r="D9117" s="195">
        <f t="shared" ca="1" si="714"/>
        <v>-1.0201312228892707</v>
      </c>
      <c r="E9117" s="195">
        <f t="shared" ca="1" si="710"/>
        <v>196.7101049668195</v>
      </c>
      <c r="F9117" s="195">
        <f t="shared" ca="1" si="711"/>
        <v>211.56745707259958</v>
      </c>
      <c r="G9117" s="195">
        <f t="shared" ca="1" si="712"/>
        <v>0</v>
      </c>
      <c r="H9117" s="195">
        <f t="shared" ca="1" si="713"/>
        <v>0</v>
      </c>
      <c r="O9117" s="154"/>
      <c r="P9117" s="154"/>
    </row>
    <row r="9118" spans="3:16" hidden="1" outlineLevel="2">
      <c r="C9118" s="179">
        <v>9094</v>
      </c>
      <c r="D9118" s="195">
        <f t="shared" ca="1" si="714"/>
        <v>0.66652512313701651</v>
      </c>
      <c r="E9118" s="195">
        <f t="shared" ca="1" si="710"/>
        <v>284.95063574012551</v>
      </c>
      <c r="F9118" s="195">
        <f t="shared" ca="1" si="711"/>
        <v>276.88770095904459</v>
      </c>
      <c r="G9118" s="195">
        <f t="shared" ca="1" si="712"/>
        <v>34.950635740125506</v>
      </c>
      <c r="H9118" s="195">
        <f t="shared" ca="1" si="713"/>
        <v>26.887700959044594</v>
      </c>
      <c r="O9118" s="154"/>
      <c r="P9118" s="154"/>
    </row>
    <row r="9119" spans="3:16" hidden="1" outlineLevel="2">
      <c r="C9119" s="179">
        <v>9095</v>
      </c>
      <c r="D9119" s="195">
        <f t="shared" ca="1" si="714"/>
        <v>-1.6859920615994941</v>
      </c>
      <c r="E9119" s="195">
        <f t="shared" ca="1" si="710"/>
        <v>169.93755121274401</v>
      </c>
      <c r="F9119" s="195">
        <f t="shared" ca="1" si="711"/>
        <v>190.24653040257928</v>
      </c>
      <c r="G9119" s="195">
        <f t="shared" ca="1" si="712"/>
        <v>0</v>
      </c>
      <c r="H9119" s="195">
        <f t="shared" ca="1" si="713"/>
        <v>0</v>
      </c>
      <c r="O9119" s="154"/>
      <c r="P9119" s="154"/>
    </row>
    <row r="9120" spans="3:16" hidden="1" outlineLevel="2">
      <c r="C9120" s="179">
        <v>9096</v>
      </c>
      <c r="D9120" s="195">
        <f t="shared" ca="1" si="714"/>
        <v>-1.5673560513266331</v>
      </c>
      <c r="E9120" s="195">
        <f t="shared" ca="1" si="710"/>
        <v>174.42541280155262</v>
      </c>
      <c r="F9120" s="195">
        <f t="shared" ca="1" si="711"/>
        <v>193.88136842759783</v>
      </c>
      <c r="G9120" s="195">
        <f t="shared" ca="1" si="712"/>
        <v>0</v>
      </c>
      <c r="H9120" s="195">
        <f t="shared" ca="1" si="713"/>
        <v>0</v>
      </c>
      <c r="O9120" s="154"/>
      <c r="P9120" s="154"/>
    </row>
    <row r="9121" spans="3:16" hidden="1" outlineLevel="2">
      <c r="C9121" s="179">
        <v>9097</v>
      </c>
      <c r="D9121" s="195">
        <f t="shared" ca="1" si="714"/>
        <v>1.754967347392631E-2</v>
      </c>
      <c r="E9121" s="195">
        <f t="shared" ca="1" si="710"/>
        <v>247.08338467161684</v>
      </c>
      <c r="F9121" s="195">
        <f t="shared" ca="1" si="711"/>
        <v>249.65564855844266</v>
      </c>
      <c r="G9121" s="195">
        <f t="shared" ca="1" si="712"/>
        <v>0</v>
      </c>
      <c r="H9121" s="195">
        <f t="shared" ca="1" si="713"/>
        <v>0</v>
      </c>
      <c r="O9121" s="154"/>
      <c r="P9121" s="154"/>
    </row>
    <row r="9122" spans="3:16" hidden="1" outlineLevel="2">
      <c r="C9122" s="179">
        <v>9098</v>
      </c>
      <c r="D9122" s="195">
        <f t="shared" ca="1" si="714"/>
        <v>-1.7357038103223701</v>
      </c>
      <c r="E9122" s="195">
        <f t="shared" ca="1" si="710"/>
        <v>168.09151658190285</v>
      </c>
      <c r="F9122" s="195">
        <f t="shared" ca="1" si="711"/>
        <v>188.74376738562313</v>
      </c>
      <c r="G9122" s="195">
        <f t="shared" ca="1" si="712"/>
        <v>0</v>
      </c>
      <c r="H9122" s="195">
        <f t="shared" ca="1" si="713"/>
        <v>0</v>
      </c>
      <c r="O9122" s="154"/>
      <c r="P9122" s="154"/>
    </row>
    <row r="9123" spans="3:16" hidden="1" outlineLevel="2">
      <c r="C9123" s="179">
        <v>9099</v>
      </c>
      <c r="D9123" s="195">
        <f t="shared" ca="1" si="714"/>
        <v>0.11257078039102135</v>
      </c>
      <c r="E9123" s="195">
        <f t="shared" ca="1" si="710"/>
        <v>252.29612513766682</v>
      </c>
      <c r="F9123" s="195">
        <f t="shared" ca="1" si="711"/>
        <v>253.46887767042517</v>
      </c>
      <c r="G9123" s="195">
        <f t="shared" ca="1" si="712"/>
        <v>2.2961251376668201</v>
      </c>
      <c r="H9123" s="195">
        <f t="shared" ca="1" si="713"/>
        <v>3.4688776704251723</v>
      </c>
      <c r="O9123" s="154"/>
      <c r="P9123" s="154"/>
    </row>
    <row r="9124" spans="3:16" hidden="1" outlineLevel="2">
      <c r="C9124" s="179">
        <v>9100</v>
      </c>
      <c r="D9124" s="195">
        <f t="shared" ca="1" si="714"/>
        <v>-0.76935898728613006</v>
      </c>
      <c r="E9124" s="195">
        <f t="shared" ca="1" si="710"/>
        <v>207.8527073316861</v>
      </c>
      <c r="F9124" s="195">
        <f t="shared" ca="1" si="711"/>
        <v>220.2028063198924</v>
      </c>
      <c r="G9124" s="195">
        <f t="shared" ca="1" si="712"/>
        <v>0</v>
      </c>
      <c r="H9124" s="195">
        <f t="shared" ca="1" si="713"/>
        <v>0</v>
      </c>
      <c r="O9124" s="154"/>
      <c r="P9124" s="154"/>
    </row>
    <row r="9125" spans="3:16" hidden="1" outlineLevel="2">
      <c r="C9125" s="179">
        <v>9101</v>
      </c>
      <c r="D9125" s="195">
        <f t="shared" ca="1" si="714"/>
        <v>0.98884601384094384</v>
      </c>
      <c r="E9125" s="195">
        <f t="shared" ca="1" si="710"/>
        <v>305.86227344205952</v>
      </c>
      <c r="F9125" s="195">
        <f t="shared" ca="1" si="711"/>
        <v>291.49739448086257</v>
      </c>
      <c r="G9125" s="195">
        <f t="shared" ca="1" si="712"/>
        <v>55.862273442059518</v>
      </c>
      <c r="H9125" s="195">
        <f t="shared" ca="1" si="713"/>
        <v>41.497394480862567</v>
      </c>
      <c r="O9125" s="154"/>
      <c r="P9125" s="154"/>
    </row>
    <row r="9126" spans="3:16" hidden="1" outlineLevel="2">
      <c r="C9126" s="179">
        <v>9102</v>
      </c>
      <c r="D9126" s="195">
        <f t="shared" ca="1" si="714"/>
        <v>-2.6840195836688316</v>
      </c>
      <c r="E9126" s="195">
        <f t="shared" ca="1" si="710"/>
        <v>136.47599240429327</v>
      </c>
      <c r="F9126" s="195">
        <f t="shared" ca="1" si="711"/>
        <v>162.24505790097032</v>
      </c>
      <c r="G9126" s="195">
        <f t="shared" ca="1" si="712"/>
        <v>0</v>
      </c>
      <c r="H9126" s="195">
        <f t="shared" ca="1" si="713"/>
        <v>0</v>
      </c>
      <c r="O9126" s="154"/>
      <c r="P9126" s="154"/>
    </row>
    <row r="9127" spans="3:16" hidden="1" outlineLevel="2">
      <c r="C9127" s="179">
        <v>9103</v>
      </c>
      <c r="D9127" s="195">
        <f t="shared" ca="1" si="714"/>
        <v>0.78357119755081961</v>
      </c>
      <c r="E9127" s="195">
        <f t="shared" ca="1" si="710"/>
        <v>292.37371100627803</v>
      </c>
      <c r="F9127" s="195">
        <f t="shared" ca="1" si="711"/>
        <v>282.10633752534693</v>
      </c>
      <c r="G9127" s="195">
        <f t="shared" ca="1" si="712"/>
        <v>42.373711006278029</v>
      </c>
      <c r="H9127" s="195">
        <f t="shared" ca="1" si="713"/>
        <v>32.10633752534693</v>
      </c>
      <c r="O9127" s="154"/>
      <c r="P9127" s="154"/>
    </row>
    <row r="9128" spans="3:16" hidden="1" outlineLevel="2">
      <c r="C9128" s="179">
        <v>9104</v>
      </c>
      <c r="D9128" s="195">
        <f t="shared" ca="1" si="714"/>
        <v>-1.3007801581527894</v>
      </c>
      <c r="E9128" s="195">
        <f t="shared" ca="1" si="710"/>
        <v>184.9467826680623</v>
      </c>
      <c r="F9128" s="195">
        <f t="shared" ca="1" si="711"/>
        <v>202.3042318263339</v>
      </c>
      <c r="G9128" s="195">
        <f t="shared" ca="1" si="712"/>
        <v>0</v>
      </c>
      <c r="H9128" s="195">
        <f t="shared" ca="1" si="713"/>
        <v>0</v>
      </c>
      <c r="O9128" s="154"/>
      <c r="P9128" s="154"/>
    </row>
    <row r="9129" spans="3:16" hidden="1" outlineLevel="2">
      <c r="C9129" s="179">
        <v>9105</v>
      </c>
      <c r="D9129" s="195">
        <f t="shared" ca="1" si="714"/>
        <v>1.5431116943662113</v>
      </c>
      <c r="E9129" s="195">
        <f t="shared" ca="1" si="710"/>
        <v>345.4734446438224</v>
      </c>
      <c r="F9129" s="195">
        <f t="shared" ca="1" si="711"/>
        <v>318.44561334510109</v>
      </c>
      <c r="G9129" s="195">
        <f t="shared" ca="1" si="712"/>
        <v>95.473444643822404</v>
      </c>
      <c r="H9129" s="195">
        <f t="shared" ca="1" si="713"/>
        <v>68.445613345101094</v>
      </c>
      <c r="O9129" s="154"/>
      <c r="P9129" s="154"/>
    </row>
    <row r="9130" spans="3:16" hidden="1" outlineLevel="2">
      <c r="C9130" s="179">
        <v>9106</v>
      </c>
      <c r="D9130" s="195">
        <f t="shared" ca="1" si="714"/>
        <v>0.32397658032047322</v>
      </c>
      <c r="E9130" s="195">
        <f t="shared" ca="1" si="710"/>
        <v>264.29150202088283</v>
      </c>
      <c r="F9130" s="195">
        <f t="shared" ca="1" si="711"/>
        <v>262.16290616267815</v>
      </c>
      <c r="G9130" s="195">
        <f t="shared" ca="1" si="712"/>
        <v>14.291502020882831</v>
      </c>
      <c r="H9130" s="195">
        <f t="shared" ca="1" si="713"/>
        <v>12.162906162678155</v>
      </c>
      <c r="O9130" s="154"/>
      <c r="P9130" s="154"/>
    </row>
    <row r="9131" spans="3:16" hidden="1" outlineLevel="2">
      <c r="C9131" s="179">
        <v>9107</v>
      </c>
      <c r="D9131" s="195">
        <f t="shared" ca="1" si="714"/>
        <v>1.342746876055706</v>
      </c>
      <c r="E9131" s="195">
        <f t="shared" ca="1" si="710"/>
        <v>330.59447907645932</v>
      </c>
      <c r="F9131" s="195">
        <f t="shared" ca="1" si="711"/>
        <v>308.42786695881921</v>
      </c>
      <c r="G9131" s="195">
        <f t="shared" ca="1" si="712"/>
        <v>80.594479076459322</v>
      </c>
      <c r="H9131" s="195">
        <f t="shared" ca="1" si="713"/>
        <v>58.427866958819209</v>
      </c>
      <c r="O9131" s="154"/>
      <c r="P9131" s="154"/>
    </row>
    <row r="9132" spans="3:16" hidden="1" outlineLevel="2">
      <c r="C9132" s="179">
        <v>9108</v>
      </c>
      <c r="D9132" s="195">
        <f t="shared" ca="1" si="714"/>
        <v>3.7346315643089531E-2</v>
      </c>
      <c r="E9132" s="195">
        <f t="shared" ca="1" si="710"/>
        <v>248.1604473987021</v>
      </c>
      <c r="F9132" s="195">
        <f t="shared" ca="1" si="711"/>
        <v>250.4453347107623</v>
      </c>
      <c r="G9132" s="195">
        <f t="shared" ca="1" si="712"/>
        <v>0</v>
      </c>
      <c r="H9132" s="195">
        <f t="shared" ca="1" si="713"/>
        <v>0.44533471076229603</v>
      </c>
      <c r="O9132" s="154"/>
      <c r="P9132" s="154"/>
    </row>
    <row r="9133" spans="3:16" hidden="1" outlineLevel="2">
      <c r="C9133" s="179">
        <v>9109</v>
      </c>
      <c r="D9133" s="195">
        <f t="shared" ca="1" si="714"/>
        <v>-1.7840978808392112</v>
      </c>
      <c r="E9133" s="195">
        <f t="shared" ca="1" si="710"/>
        <v>166.31367872249916</v>
      </c>
      <c r="F9133" s="195">
        <f t="shared" ca="1" si="711"/>
        <v>187.29224054389317</v>
      </c>
      <c r="G9133" s="195">
        <f t="shared" ca="1" si="712"/>
        <v>0</v>
      </c>
      <c r="H9133" s="195">
        <f t="shared" ca="1" si="713"/>
        <v>0</v>
      </c>
      <c r="O9133" s="154"/>
      <c r="P9133" s="154"/>
    </row>
    <row r="9134" spans="3:16" hidden="1" outlineLevel="2">
      <c r="C9134" s="179">
        <v>9110</v>
      </c>
      <c r="D9134" s="195">
        <f t="shared" ca="1" si="714"/>
        <v>1.085681448873993</v>
      </c>
      <c r="E9134" s="195">
        <f t="shared" ca="1" si="710"/>
        <v>312.4396023908493</v>
      </c>
      <c r="F9134" s="195">
        <f t="shared" ca="1" si="711"/>
        <v>296.0353832177849</v>
      </c>
      <c r="G9134" s="195">
        <f t="shared" ca="1" si="712"/>
        <v>62.439602390849302</v>
      </c>
      <c r="H9134" s="195">
        <f t="shared" ca="1" si="713"/>
        <v>46.035383217784897</v>
      </c>
      <c r="O9134" s="154"/>
      <c r="P9134" s="154"/>
    </row>
    <row r="9135" spans="3:16" hidden="1" outlineLevel="2">
      <c r="C9135" s="179">
        <v>9111</v>
      </c>
      <c r="D9135" s="195">
        <f t="shared" ca="1" si="714"/>
        <v>-0.30433113524358063</v>
      </c>
      <c r="E9135" s="195">
        <f t="shared" ca="1" si="710"/>
        <v>230.21268656677617</v>
      </c>
      <c r="F9135" s="195">
        <f t="shared" ca="1" si="711"/>
        <v>237.15969022283946</v>
      </c>
      <c r="G9135" s="195">
        <f t="shared" ca="1" si="712"/>
        <v>0</v>
      </c>
      <c r="H9135" s="195">
        <f t="shared" ca="1" si="713"/>
        <v>0</v>
      </c>
      <c r="O9135" s="154"/>
      <c r="P9135" s="154"/>
    </row>
    <row r="9136" spans="3:16" hidden="1" outlineLevel="2">
      <c r="C9136" s="179">
        <v>9112</v>
      </c>
      <c r="D9136" s="195">
        <f t="shared" ca="1" si="714"/>
        <v>0.34276844649003257</v>
      </c>
      <c r="E9136" s="195">
        <f t="shared" ca="1" si="710"/>
        <v>265.38498256320696</v>
      </c>
      <c r="F9136" s="195">
        <f t="shared" ca="1" si="711"/>
        <v>262.9500025553624</v>
      </c>
      <c r="G9136" s="195">
        <f t="shared" ca="1" si="712"/>
        <v>15.384982563206961</v>
      </c>
      <c r="H9136" s="195">
        <f t="shared" ca="1" si="713"/>
        <v>12.950002555362403</v>
      </c>
      <c r="O9136" s="154"/>
      <c r="P9136" s="154"/>
    </row>
    <row r="9137" spans="3:16" hidden="1" outlineLevel="2">
      <c r="C9137" s="179">
        <v>9113</v>
      </c>
      <c r="D9137" s="195">
        <f t="shared" ca="1" si="714"/>
        <v>0.41259673004877861</v>
      </c>
      <c r="E9137" s="195">
        <f t="shared" ca="1" si="710"/>
        <v>269.48801161384438</v>
      </c>
      <c r="F9137" s="195">
        <f t="shared" ca="1" si="711"/>
        <v>265.89551829734864</v>
      </c>
      <c r="G9137" s="195">
        <f t="shared" ca="1" si="712"/>
        <v>19.488011613844378</v>
      </c>
      <c r="H9137" s="195">
        <f t="shared" ca="1" si="713"/>
        <v>15.895518297348644</v>
      </c>
      <c r="O9137" s="154"/>
      <c r="P9137" s="154"/>
    </row>
    <row r="9138" spans="3:16" hidden="1" outlineLevel="2">
      <c r="C9138" s="179">
        <v>9114</v>
      </c>
      <c r="D9138" s="195">
        <f t="shared" ca="1" si="714"/>
        <v>0.45761349188984696</v>
      </c>
      <c r="E9138" s="195">
        <f t="shared" ca="1" si="710"/>
        <v>272.16671311016518</v>
      </c>
      <c r="F9138" s="195">
        <f t="shared" ca="1" si="711"/>
        <v>267.81189668331479</v>
      </c>
      <c r="G9138" s="195">
        <f t="shared" ca="1" si="712"/>
        <v>22.166713110165176</v>
      </c>
      <c r="H9138" s="195">
        <f t="shared" ca="1" si="713"/>
        <v>17.811896683314785</v>
      </c>
      <c r="O9138" s="154"/>
      <c r="P9138" s="154"/>
    </row>
    <row r="9139" spans="3:16" hidden="1" outlineLevel="2">
      <c r="C9139" s="179">
        <v>9115</v>
      </c>
      <c r="D9139" s="195">
        <f t="shared" ca="1" si="714"/>
        <v>-0.98068400720947058</v>
      </c>
      <c r="E9139" s="195">
        <f t="shared" ca="1" si="710"/>
        <v>198.42243512375921</v>
      </c>
      <c r="F9139" s="195">
        <f t="shared" ca="1" si="711"/>
        <v>212.90303140599764</v>
      </c>
      <c r="G9139" s="195">
        <f t="shared" ca="1" si="712"/>
        <v>0</v>
      </c>
      <c r="H9139" s="195">
        <f t="shared" ca="1" si="713"/>
        <v>0</v>
      </c>
      <c r="O9139" s="154"/>
      <c r="P9139" s="154"/>
    </row>
    <row r="9140" spans="3:16" hidden="1" outlineLevel="2">
      <c r="C9140" s="179">
        <v>9116</v>
      </c>
      <c r="D9140" s="195">
        <f t="shared" ca="1" si="714"/>
        <v>-0.16281061598242413</v>
      </c>
      <c r="E9140" s="195">
        <f t="shared" ca="1" si="710"/>
        <v>237.48343749902693</v>
      </c>
      <c r="F9140" s="195">
        <f t="shared" ca="1" si="711"/>
        <v>242.57480361938599</v>
      </c>
      <c r="G9140" s="195">
        <f t="shared" ca="1" si="712"/>
        <v>0</v>
      </c>
      <c r="H9140" s="195">
        <f t="shared" ca="1" si="713"/>
        <v>0</v>
      </c>
      <c r="O9140" s="154"/>
      <c r="P9140" s="154"/>
    </row>
    <row r="9141" spans="3:16" hidden="1" outlineLevel="2">
      <c r="C9141" s="179">
        <v>9117</v>
      </c>
      <c r="D9141" s="195">
        <f t="shared" ca="1" si="714"/>
        <v>1.3347165631735984</v>
      </c>
      <c r="E9141" s="195">
        <f t="shared" ca="1" si="710"/>
        <v>330.01169717373278</v>
      </c>
      <c r="F9141" s="195">
        <f t="shared" ca="1" si="711"/>
        <v>308.03300657199458</v>
      </c>
      <c r="G9141" s="195">
        <f t="shared" ca="1" si="712"/>
        <v>80.011697173732784</v>
      </c>
      <c r="H9141" s="195">
        <f t="shared" ca="1" si="713"/>
        <v>58.033006571994576</v>
      </c>
      <c r="O9141" s="154"/>
      <c r="P9141" s="154"/>
    </row>
    <row r="9142" spans="3:16" hidden="1" outlineLevel="2">
      <c r="C9142" s="179">
        <v>9118</v>
      </c>
      <c r="D9142" s="195">
        <f t="shared" ca="1" si="714"/>
        <v>-0.15935963637807993</v>
      </c>
      <c r="E9142" s="195">
        <f t="shared" ca="1" si="710"/>
        <v>237.66357388560249</v>
      </c>
      <c r="F9142" s="195">
        <f t="shared" ca="1" si="711"/>
        <v>242.70838418229789</v>
      </c>
      <c r="G9142" s="195">
        <f t="shared" ca="1" si="712"/>
        <v>0</v>
      </c>
      <c r="H9142" s="195">
        <f t="shared" ca="1" si="713"/>
        <v>0</v>
      </c>
      <c r="O9142" s="154"/>
      <c r="P9142" s="154"/>
    </row>
    <row r="9143" spans="3:16" hidden="1" outlineLevel="2">
      <c r="C9143" s="179">
        <v>9119</v>
      </c>
      <c r="D9143" s="195">
        <f t="shared" ca="1" si="714"/>
        <v>0.29256233214584054</v>
      </c>
      <c r="E9143" s="195">
        <f t="shared" ca="1" si="710"/>
        <v>262.47358939487816</v>
      </c>
      <c r="F9143" s="195">
        <f t="shared" ca="1" si="711"/>
        <v>260.85237972897886</v>
      </c>
      <c r="G9143" s="195">
        <f t="shared" ca="1" si="712"/>
        <v>12.473589394878161</v>
      </c>
      <c r="H9143" s="195">
        <f t="shared" ca="1" si="713"/>
        <v>10.85237972897886</v>
      </c>
      <c r="O9143" s="154"/>
      <c r="P9143" s="154"/>
    </row>
    <row r="9144" spans="3:16" hidden="1" outlineLevel="2">
      <c r="C9144" s="179">
        <v>9120</v>
      </c>
      <c r="D9144" s="195">
        <f t="shared" ca="1" si="714"/>
        <v>1.0340261610628463</v>
      </c>
      <c r="E9144" s="195">
        <f t="shared" ca="1" si="710"/>
        <v>308.91362312499933</v>
      </c>
      <c r="F9144" s="195">
        <f t="shared" ca="1" si="711"/>
        <v>293.60594485175466</v>
      </c>
      <c r="G9144" s="195">
        <f t="shared" ca="1" si="712"/>
        <v>58.913623124999333</v>
      </c>
      <c r="H9144" s="195">
        <f t="shared" ca="1" si="713"/>
        <v>43.605944851754657</v>
      </c>
      <c r="O9144" s="154"/>
      <c r="P9144" s="154"/>
    </row>
    <row r="9145" spans="3:16" hidden="1" outlineLevel="2">
      <c r="C9145" s="179">
        <v>9121</v>
      </c>
      <c r="D9145" s="195">
        <f t="shared" ca="1" si="714"/>
        <v>0.14817679169860626</v>
      </c>
      <c r="E9145" s="195">
        <f t="shared" ca="1" si="710"/>
        <v>254.2776287496842</v>
      </c>
      <c r="F9145" s="195">
        <f t="shared" ca="1" si="711"/>
        <v>254.91271283583248</v>
      </c>
      <c r="G9145" s="195">
        <f t="shared" ca="1" si="712"/>
        <v>4.2776287496841974</v>
      </c>
      <c r="H9145" s="195">
        <f t="shared" ca="1" si="713"/>
        <v>4.9127128358324796</v>
      </c>
      <c r="O9145" s="154"/>
      <c r="P9145" s="154"/>
    </row>
    <row r="9146" spans="3:16" hidden="1" outlineLevel="2">
      <c r="C9146" s="179">
        <v>9122</v>
      </c>
      <c r="D9146" s="195">
        <f t="shared" ca="1" si="714"/>
        <v>1.1277928131117538</v>
      </c>
      <c r="E9146" s="195">
        <f t="shared" ca="1" si="710"/>
        <v>315.34387357734619</v>
      </c>
      <c r="F9146" s="195">
        <f t="shared" ca="1" si="711"/>
        <v>298.03082088496137</v>
      </c>
      <c r="G9146" s="195">
        <f t="shared" ca="1" si="712"/>
        <v>65.343873577346187</v>
      </c>
      <c r="H9146" s="195">
        <f t="shared" ca="1" si="713"/>
        <v>48.030820884961372</v>
      </c>
      <c r="O9146" s="154"/>
      <c r="P9146" s="154"/>
    </row>
    <row r="9147" spans="3:16" hidden="1" outlineLevel="2">
      <c r="C9147" s="179">
        <v>9123</v>
      </c>
      <c r="D9147" s="195">
        <f t="shared" ca="1" si="714"/>
        <v>-4.0508235511626953E-2</v>
      </c>
      <c r="E9147" s="195">
        <f t="shared" ca="1" si="710"/>
        <v>243.95154901374192</v>
      </c>
      <c r="F9147" s="195">
        <f t="shared" ca="1" si="711"/>
        <v>247.35405414519931</v>
      </c>
      <c r="G9147" s="195">
        <f t="shared" ca="1" si="712"/>
        <v>0</v>
      </c>
      <c r="H9147" s="195">
        <f t="shared" ca="1" si="713"/>
        <v>0</v>
      </c>
      <c r="O9147" s="154"/>
      <c r="P9147" s="154"/>
    </row>
    <row r="9148" spans="3:16" hidden="1" outlineLevel="2">
      <c r="C9148" s="179">
        <v>9124</v>
      </c>
      <c r="D9148" s="195">
        <f t="shared" ca="1" si="714"/>
        <v>-9.0719769642253492E-2</v>
      </c>
      <c r="E9148" s="195">
        <f t="shared" ca="1" si="710"/>
        <v>241.2750029824104</v>
      </c>
      <c r="F9148" s="195">
        <f t="shared" ca="1" si="711"/>
        <v>245.38063223254744</v>
      </c>
      <c r="G9148" s="195">
        <f t="shared" ca="1" si="712"/>
        <v>0</v>
      </c>
      <c r="H9148" s="195">
        <f t="shared" ca="1" si="713"/>
        <v>0</v>
      </c>
      <c r="O9148" s="154"/>
      <c r="P9148" s="154"/>
    </row>
    <row r="9149" spans="3:16" hidden="1" outlineLevel="2">
      <c r="C9149" s="179">
        <v>9125</v>
      </c>
      <c r="D9149" s="195">
        <f t="shared" ca="1" si="714"/>
        <v>-2.0221178861537044</v>
      </c>
      <c r="E9149" s="195">
        <f t="shared" ca="1" si="710"/>
        <v>157.83953358127695</v>
      </c>
      <c r="F9149" s="195">
        <f t="shared" ca="1" si="711"/>
        <v>180.31393902569781</v>
      </c>
      <c r="G9149" s="195">
        <f t="shared" ca="1" si="712"/>
        <v>0</v>
      </c>
      <c r="H9149" s="195">
        <f t="shared" ca="1" si="713"/>
        <v>0</v>
      </c>
      <c r="O9149" s="154"/>
      <c r="P9149" s="154"/>
    </row>
    <row r="9150" spans="3:16" hidden="1" outlineLevel="2">
      <c r="C9150" s="179">
        <v>9126</v>
      </c>
      <c r="D9150" s="195">
        <f t="shared" ca="1" si="714"/>
        <v>0.535703489129989</v>
      </c>
      <c r="E9150" s="195">
        <f t="shared" ca="1" si="710"/>
        <v>276.87673078317272</v>
      </c>
      <c r="F9150" s="195">
        <f t="shared" ca="1" si="711"/>
        <v>271.16903187896673</v>
      </c>
      <c r="G9150" s="195">
        <f t="shared" ca="1" si="712"/>
        <v>26.876730783172718</v>
      </c>
      <c r="H9150" s="195">
        <f t="shared" ca="1" si="713"/>
        <v>21.169031878966734</v>
      </c>
      <c r="O9150" s="154"/>
      <c r="P9150" s="154"/>
    </row>
    <row r="9151" spans="3:16" hidden="1" outlineLevel="2">
      <c r="C9151" s="179">
        <v>9127</v>
      </c>
      <c r="D9151" s="195">
        <f t="shared" ca="1" si="714"/>
        <v>1.027873067683768</v>
      </c>
      <c r="E9151" s="195">
        <f t="shared" ca="1" si="710"/>
        <v>308.49627535158174</v>
      </c>
      <c r="F9151" s="195">
        <f t="shared" ca="1" si="711"/>
        <v>293.31788624446631</v>
      </c>
      <c r="G9151" s="195">
        <f t="shared" ca="1" si="712"/>
        <v>58.496275351581744</v>
      </c>
      <c r="H9151" s="195">
        <f t="shared" ca="1" si="713"/>
        <v>43.317886244466308</v>
      </c>
      <c r="O9151" s="154"/>
      <c r="P9151" s="154"/>
    </row>
    <row r="9152" spans="3:16" hidden="1" outlineLevel="2">
      <c r="C9152" s="179">
        <v>9128</v>
      </c>
      <c r="D9152" s="195">
        <f t="shared" ca="1" si="714"/>
        <v>0.21069878298108358</v>
      </c>
      <c r="E9152" s="195">
        <f t="shared" ca="1" si="710"/>
        <v>257.79475860447917</v>
      </c>
      <c r="F9152" s="195">
        <f t="shared" ca="1" si="711"/>
        <v>257.46792846977604</v>
      </c>
      <c r="G9152" s="195">
        <f t="shared" ca="1" si="712"/>
        <v>7.7947586044791706</v>
      </c>
      <c r="H9152" s="195">
        <f t="shared" ca="1" si="713"/>
        <v>7.4679284697760409</v>
      </c>
      <c r="O9152" s="154"/>
      <c r="P9152" s="154"/>
    </row>
    <row r="9153" spans="3:16" hidden="1" outlineLevel="2">
      <c r="C9153" s="179">
        <v>9129</v>
      </c>
      <c r="D9153" s="195">
        <f t="shared" ca="1" si="714"/>
        <v>-1.2833294480522692</v>
      </c>
      <c r="E9153" s="195">
        <f t="shared" ca="1" si="710"/>
        <v>185.65726585351123</v>
      </c>
      <c r="F9153" s="195">
        <f t="shared" ca="1" si="711"/>
        <v>202.86820488567577</v>
      </c>
      <c r="G9153" s="195">
        <f t="shared" ca="1" si="712"/>
        <v>0</v>
      </c>
      <c r="H9153" s="195">
        <f t="shared" ca="1" si="713"/>
        <v>0</v>
      </c>
      <c r="O9153" s="154"/>
      <c r="P9153" s="154"/>
    </row>
    <row r="9154" spans="3:16" hidden="1" outlineLevel="2">
      <c r="C9154" s="179">
        <v>9130</v>
      </c>
      <c r="D9154" s="195">
        <f t="shared" ca="1" si="714"/>
        <v>-0.75176419200488709</v>
      </c>
      <c r="E9154" s="195">
        <f t="shared" ca="1" si="710"/>
        <v>208.65779041685028</v>
      </c>
      <c r="F9154" s="195">
        <f t="shared" ca="1" si="711"/>
        <v>220.82175173217561</v>
      </c>
      <c r="G9154" s="195">
        <f t="shared" ca="1" si="712"/>
        <v>0</v>
      </c>
      <c r="H9154" s="195">
        <f t="shared" ca="1" si="713"/>
        <v>0</v>
      </c>
      <c r="O9154" s="154"/>
      <c r="P9154" s="154"/>
    </row>
    <row r="9155" spans="3:16" hidden="1" outlineLevel="2">
      <c r="C9155" s="179">
        <v>9131</v>
      </c>
      <c r="D9155" s="195">
        <f t="shared" ca="1" si="714"/>
        <v>0.49302416633111917</v>
      </c>
      <c r="E9155" s="195">
        <f t="shared" ca="1" si="710"/>
        <v>274.29250544930164</v>
      </c>
      <c r="F9155" s="195">
        <f t="shared" ca="1" si="711"/>
        <v>269.32904115377107</v>
      </c>
      <c r="G9155" s="195">
        <f t="shared" ca="1" si="712"/>
        <v>24.292505449301643</v>
      </c>
      <c r="H9155" s="195">
        <f t="shared" ca="1" si="713"/>
        <v>19.329041153771072</v>
      </c>
      <c r="O9155" s="154"/>
      <c r="P9155" s="154"/>
    </row>
    <row r="9156" spans="3:16" hidden="1" outlineLevel="2">
      <c r="C9156" s="179">
        <v>9132</v>
      </c>
      <c r="D9156" s="195">
        <f t="shared" ca="1" si="714"/>
        <v>-0.53462645457565017</v>
      </c>
      <c r="E9156" s="195">
        <f t="shared" ca="1" si="710"/>
        <v>218.85384030157869</v>
      </c>
      <c r="F9156" s="195">
        <f t="shared" ca="1" si="711"/>
        <v>228.60491909376202</v>
      </c>
      <c r="G9156" s="195">
        <f t="shared" ca="1" si="712"/>
        <v>0</v>
      </c>
      <c r="H9156" s="195">
        <f t="shared" ca="1" si="713"/>
        <v>0</v>
      </c>
      <c r="O9156" s="154"/>
      <c r="P9156" s="154"/>
    </row>
    <row r="9157" spans="3:16" hidden="1" outlineLevel="2">
      <c r="C9157" s="179">
        <v>9133</v>
      </c>
      <c r="D9157" s="195">
        <f t="shared" ca="1" si="714"/>
        <v>1.0107120721450569</v>
      </c>
      <c r="E9157" s="195">
        <f t="shared" ca="1" si="710"/>
        <v>307.33526800727429</v>
      </c>
      <c r="F9157" s="195">
        <f t="shared" ca="1" si="711"/>
        <v>292.51598234609071</v>
      </c>
      <c r="G9157" s="195">
        <f t="shared" ca="1" si="712"/>
        <v>57.335268007274294</v>
      </c>
      <c r="H9157" s="195">
        <f t="shared" ca="1" si="713"/>
        <v>42.515982346090709</v>
      </c>
      <c r="O9157" s="154"/>
      <c r="P9157" s="154"/>
    </row>
    <row r="9158" spans="3:16" hidden="1" outlineLevel="2">
      <c r="C9158" s="179">
        <v>9134</v>
      </c>
      <c r="D9158" s="195">
        <f t="shared" ca="1" si="714"/>
        <v>-0.60763634274755629</v>
      </c>
      <c r="E9158" s="195">
        <f t="shared" ca="1" si="710"/>
        <v>215.37112294264253</v>
      </c>
      <c r="F9158" s="195">
        <f t="shared" ca="1" si="711"/>
        <v>225.95778333995992</v>
      </c>
      <c r="G9158" s="195">
        <f t="shared" ca="1" si="712"/>
        <v>0</v>
      </c>
      <c r="H9158" s="195">
        <f t="shared" ca="1" si="713"/>
        <v>0</v>
      </c>
      <c r="O9158" s="154"/>
      <c r="P9158" s="154"/>
    </row>
    <row r="9159" spans="3:16" hidden="1" outlineLevel="2">
      <c r="C9159" s="179">
        <v>9135</v>
      </c>
      <c r="D9159" s="195">
        <f t="shared" ca="1" si="714"/>
        <v>1.041270508757802</v>
      </c>
      <c r="E9159" s="195">
        <f t="shared" ca="1" si="710"/>
        <v>309.40571148768686</v>
      </c>
      <c r="F9159" s="195">
        <f t="shared" ca="1" si="711"/>
        <v>293.94545342372356</v>
      </c>
      <c r="G9159" s="195">
        <f t="shared" ca="1" si="712"/>
        <v>59.405711487686858</v>
      </c>
      <c r="H9159" s="195">
        <f t="shared" ca="1" si="713"/>
        <v>43.945453423723563</v>
      </c>
      <c r="O9159" s="154"/>
      <c r="P9159" s="154"/>
    </row>
    <row r="9160" spans="3:16" hidden="1" outlineLevel="2">
      <c r="C9160" s="179">
        <v>9136</v>
      </c>
      <c r="D9160" s="195">
        <f t="shared" ca="1" si="714"/>
        <v>-1.496022758444447</v>
      </c>
      <c r="E9160" s="195">
        <f t="shared" ca="1" si="710"/>
        <v>177.1807255639354</v>
      </c>
      <c r="F9160" s="195">
        <f t="shared" ca="1" si="711"/>
        <v>196.10026665603806</v>
      </c>
      <c r="G9160" s="195">
        <f t="shared" ca="1" si="712"/>
        <v>0</v>
      </c>
      <c r="H9160" s="195">
        <f t="shared" ca="1" si="713"/>
        <v>0</v>
      </c>
      <c r="O9160" s="154"/>
      <c r="P9160" s="154"/>
    </row>
    <row r="9161" spans="3:16" hidden="1" outlineLevel="2">
      <c r="C9161" s="179">
        <v>9137</v>
      </c>
      <c r="D9161" s="195">
        <f t="shared" ca="1" si="714"/>
        <v>-2.7129478607365365E-2</v>
      </c>
      <c r="E9161" s="195">
        <f t="shared" ca="1" si="710"/>
        <v>244.66970515230147</v>
      </c>
      <c r="F9161" s="195">
        <f t="shared" ca="1" si="711"/>
        <v>247.88254073095311</v>
      </c>
      <c r="G9161" s="195">
        <f t="shared" ca="1" si="712"/>
        <v>0</v>
      </c>
      <c r="H9161" s="195">
        <f t="shared" ca="1" si="713"/>
        <v>0</v>
      </c>
      <c r="O9161" s="154"/>
      <c r="P9161" s="154"/>
    </row>
    <row r="9162" spans="3:16" hidden="1" outlineLevel="2">
      <c r="C9162" s="179">
        <v>9138</v>
      </c>
      <c r="D9162" s="195">
        <f t="shared" ca="1" si="714"/>
        <v>-0.25625400895093203</v>
      </c>
      <c r="E9162" s="195">
        <f t="shared" ca="1" si="710"/>
        <v>232.65738127783368</v>
      </c>
      <c r="F9162" s="195">
        <f t="shared" ca="1" si="711"/>
        <v>238.9856092531947</v>
      </c>
      <c r="G9162" s="195">
        <f t="shared" ca="1" si="712"/>
        <v>0</v>
      </c>
      <c r="H9162" s="195">
        <f t="shared" ca="1" si="713"/>
        <v>0</v>
      </c>
      <c r="O9162" s="154"/>
      <c r="P9162" s="154"/>
    </row>
    <row r="9163" spans="3:16" hidden="1" outlineLevel="2">
      <c r="C9163" s="179">
        <v>9139</v>
      </c>
      <c r="D9163" s="195">
        <f t="shared" ca="1" si="714"/>
        <v>-0.78497209755051922</v>
      </c>
      <c r="E9163" s="195">
        <f t="shared" ca="1" si="710"/>
        <v>207.14090159716162</v>
      </c>
      <c r="F9163" s="195">
        <f t="shared" ca="1" si="711"/>
        <v>219.65502505711575</v>
      </c>
      <c r="G9163" s="195">
        <f t="shared" ca="1" si="712"/>
        <v>0</v>
      </c>
      <c r="H9163" s="195">
        <f t="shared" ca="1" si="713"/>
        <v>0</v>
      </c>
      <c r="O9163" s="154"/>
      <c r="P9163" s="154"/>
    </row>
    <row r="9164" spans="3:16" hidden="1" outlineLevel="2">
      <c r="C9164" s="179">
        <v>9140</v>
      </c>
      <c r="D9164" s="195">
        <f t="shared" ca="1" si="714"/>
        <v>2.2681774562291253</v>
      </c>
      <c r="E9164" s="195">
        <f t="shared" ca="1" si="710"/>
        <v>405.13652248887195</v>
      </c>
      <c r="F9164" s="195">
        <f t="shared" ca="1" si="711"/>
        <v>357.49438326110038</v>
      </c>
      <c r="G9164" s="195">
        <f t="shared" ca="1" si="712"/>
        <v>155.13652248887195</v>
      </c>
      <c r="H9164" s="195">
        <f t="shared" ca="1" si="713"/>
        <v>107.49438326110038</v>
      </c>
      <c r="O9164" s="154"/>
      <c r="P9164" s="154"/>
    </row>
    <row r="9165" spans="3:16" hidden="1" outlineLevel="2">
      <c r="C9165" s="179">
        <v>9141</v>
      </c>
      <c r="D9165" s="195">
        <f t="shared" ca="1" si="714"/>
        <v>-0.10152059294349455</v>
      </c>
      <c r="E9165" s="195">
        <f t="shared" ca="1" si="710"/>
        <v>240.70310963164874</v>
      </c>
      <c r="F9165" s="195">
        <f t="shared" ca="1" si="711"/>
        <v>244.95819841050496</v>
      </c>
      <c r="G9165" s="195">
        <f t="shared" ca="1" si="712"/>
        <v>0</v>
      </c>
      <c r="H9165" s="195">
        <f t="shared" ca="1" si="713"/>
        <v>0</v>
      </c>
      <c r="O9165" s="154"/>
      <c r="P9165" s="154"/>
    </row>
    <row r="9166" spans="3:16" hidden="1" outlineLevel="2">
      <c r="C9166" s="179">
        <v>9142</v>
      </c>
      <c r="D9166" s="195">
        <f t="shared" ca="1" si="714"/>
        <v>-0.68042127048442513</v>
      </c>
      <c r="E9166" s="195">
        <f t="shared" ca="1" si="710"/>
        <v>211.95430367376056</v>
      </c>
      <c r="F9166" s="195">
        <f t="shared" ca="1" si="711"/>
        <v>223.34931543203146</v>
      </c>
      <c r="G9166" s="195">
        <f t="shared" ca="1" si="712"/>
        <v>0</v>
      </c>
      <c r="H9166" s="195">
        <f t="shared" ca="1" si="713"/>
        <v>0</v>
      </c>
      <c r="O9166" s="154"/>
      <c r="P9166" s="154"/>
    </row>
    <row r="9167" spans="3:16" hidden="1" outlineLevel="2">
      <c r="C9167" s="179">
        <v>9143</v>
      </c>
      <c r="D9167" s="195">
        <f t="shared" ca="1" si="714"/>
        <v>-1.3089610385836341</v>
      </c>
      <c r="E9167" s="195">
        <f t="shared" ca="1" si="710"/>
        <v>184.61464537792625</v>
      </c>
      <c r="F9167" s="195">
        <f t="shared" ca="1" si="711"/>
        <v>202.04038171156355</v>
      </c>
      <c r="G9167" s="195">
        <f t="shared" ca="1" si="712"/>
        <v>0</v>
      </c>
      <c r="H9167" s="195">
        <f t="shared" ca="1" si="713"/>
        <v>0</v>
      </c>
      <c r="O9167" s="154"/>
      <c r="P9167" s="154"/>
    </row>
    <row r="9168" spans="3:16" hidden="1" outlineLevel="2">
      <c r="C9168" s="179">
        <v>9144</v>
      </c>
      <c r="D9168" s="195">
        <f t="shared" ca="1" si="714"/>
        <v>-0.82088587376348909</v>
      </c>
      <c r="E9168" s="195">
        <f t="shared" ca="1" si="710"/>
        <v>205.51282190176454</v>
      </c>
      <c r="F9168" s="195">
        <f t="shared" ca="1" si="711"/>
        <v>218.40016770678525</v>
      </c>
      <c r="G9168" s="195">
        <f t="shared" ca="1" si="712"/>
        <v>0</v>
      </c>
      <c r="H9168" s="195">
        <f t="shared" ca="1" si="713"/>
        <v>0</v>
      </c>
      <c r="O9168" s="154"/>
      <c r="P9168" s="154"/>
    </row>
    <row r="9169" spans="3:16" hidden="1" outlineLevel="2">
      <c r="C9169" s="179">
        <v>9145</v>
      </c>
      <c r="D9169" s="195">
        <f t="shared" ca="1" si="714"/>
        <v>0.36037033285299863</v>
      </c>
      <c r="E9169" s="195">
        <f t="shared" ca="1" si="710"/>
        <v>266.41332247870679</v>
      </c>
      <c r="F9169" s="195">
        <f t="shared" ca="1" si="711"/>
        <v>263.68939995469179</v>
      </c>
      <c r="G9169" s="195">
        <f t="shared" ca="1" si="712"/>
        <v>16.413322478706789</v>
      </c>
      <c r="H9169" s="195">
        <f t="shared" ca="1" si="713"/>
        <v>13.689399954691794</v>
      </c>
      <c r="O9169" s="154"/>
      <c r="P9169" s="154"/>
    </row>
    <row r="9170" spans="3:16" hidden="1" outlineLevel="2">
      <c r="C9170" s="179">
        <v>9146</v>
      </c>
      <c r="D9170" s="195">
        <f t="shared" ca="1" si="714"/>
        <v>-0.22995085572533738</v>
      </c>
      <c r="E9170" s="195">
        <f t="shared" ca="1" si="710"/>
        <v>234.00585120101613</v>
      </c>
      <c r="F9170" s="195">
        <f t="shared" ca="1" si="711"/>
        <v>239.99051814216881</v>
      </c>
      <c r="G9170" s="195">
        <f t="shared" ca="1" si="712"/>
        <v>0</v>
      </c>
      <c r="H9170" s="195">
        <f t="shared" ca="1" si="713"/>
        <v>0</v>
      </c>
      <c r="O9170" s="154"/>
      <c r="P9170" s="154"/>
    </row>
    <row r="9171" spans="3:16" hidden="1" outlineLevel="2">
      <c r="C9171" s="179">
        <v>9147</v>
      </c>
      <c r="D9171" s="195">
        <f t="shared" ca="1" si="714"/>
        <v>-0.83467136048622781</v>
      </c>
      <c r="E9171" s="195">
        <f t="shared" ca="1" si="710"/>
        <v>204.89128839397273</v>
      </c>
      <c r="F9171" s="195">
        <f t="shared" ca="1" si="711"/>
        <v>217.92039752314761</v>
      </c>
      <c r="G9171" s="195">
        <f t="shared" ca="1" si="712"/>
        <v>0</v>
      </c>
      <c r="H9171" s="195">
        <f t="shared" ca="1" si="713"/>
        <v>0</v>
      </c>
      <c r="O9171" s="154"/>
      <c r="P9171" s="154"/>
    </row>
    <row r="9172" spans="3:16" hidden="1" outlineLevel="2">
      <c r="C9172" s="179">
        <v>9148</v>
      </c>
      <c r="D9172" s="195">
        <f t="shared" ca="1" si="714"/>
        <v>-0.24704070849697282</v>
      </c>
      <c r="E9172" s="195">
        <f t="shared" ca="1" si="710"/>
        <v>233.12882817866191</v>
      </c>
      <c r="F9172" s="195">
        <f t="shared" ca="1" si="711"/>
        <v>239.33712259914182</v>
      </c>
      <c r="G9172" s="195">
        <f t="shared" ca="1" si="712"/>
        <v>0</v>
      </c>
      <c r="H9172" s="195">
        <f t="shared" ca="1" si="713"/>
        <v>0</v>
      </c>
      <c r="O9172" s="154"/>
      <c r="P9172" s="154"/>
    </row>
    <row r="9173" spans="3:16" hidden="1" outlineLevel="2">
      <c r="C9173" s="179">
        <v>9149</v>
      </c>
      <c r="D9173" s="195">
        <f t="shared" ca="1" si="714"/>
        <v>-1.0668150274195467</v>
      </c>
      <c r="E9173" s="195">
        <f t="shared" ca="1" si="710"/>
        <v>194.70272969574665</v>
      </c>
      <c r="F9173" s="195">
        <f t="shared" ca="1" si="711"/>
        <v>209.99769230549595</v>
      </c>
      <c r="G9173" s="195">
        <f t="shared" ca="1" si="712"/>
        <v>0</v>
      </c>
      <c r="H9173" s="195">
        <f t="shared" ca="1" si="713"/>
        <v>0</v>
      </c>
      <c r="O9173" s="154"/>
      <c r="P9173" s="154"/>
    </row>
    <row r="9174" spans="3:16" hidden="1" outlineLevel="2">
      <c r="C9174" s="179">
        <v>9150</v>
      </c>
      <c r="D9174" s="195">
        <f t="shared" ca="1" si="714"/>
        <v>-1.7435588891688103</v>
      </c>
      <c r="E9174" s="195">
        <f t="shared" ca="1" si="710"/>
        <v>167.80166031407427</v>
      </c>
      <c r="F9174" s="195">
        <f t="shared" ca="1" si="711"/>
        <v>188.50740044906289</v>
      </c>
      <c r="G9174" s="195">
        <f t="shared" ca="1" si="712"/>
        <v>0</v>
      </c>
      <c r="H9174" s="195">
        <f t="shared" ca="1" si="713"/>
        <v>0</v>
      </c>
      <c r="O9174" s="154"/>
      <c r="P9174" s="154"/>
    </row>
    <row r="9175" spans="3:16" hidden="1" outlineLevel="2">
      <c r="C9175" s="179">
        <v>9151</v>
      </c>
      <c r="D9175" s="195">
        <f t="shared" ca="1" si="714"/>
        <v>0.99288023416397875</v>
      </c>
      <c r="E9175" s="195">
        <f t="shared" ca="1" si="710"/>
        <v>306.13350429108806</v>
      </c>
      <c r="F9175" s="195">
        <f t="shared" ca="1" si="711"/>
        <v>291.68505360471693</v>
      </c>
      <c r="G9175" s="195">
        <f t="shared" ca="1" si="712"/>
        <v>56.133504291088059</v>
      </c>
      <c r="H9175" s="195">
        <f t="shared" ca="1" si="713"/>
        <v>41.685053604716927</v>
      </c>
      <c r="O9175" s="154"/>
      <c r="P9175" s="154"/>
    </row>
    <row r="9176" spans="3:16" hidden="1" outlineLevel="2">
      <c r="C9176" s="179">
        <v>9152</v>
      </c>
      <c r="D9176" s="195">
        <f t="shared" ca="1" si="714"/>
        <v>-7.0036639440206466E-2</v>
      </c>
      <c r="E9176" s="195">
        <f t="shared" ca="1" si="710"/>
        <v>242.37395022516239</v>
      </c>
      <c r="F9176" s="195">
        <f t="shared" ca="1" si="711"/>
        <v>246.19160984427864</v>
      </c>
      <c r="G9176" s="195">
        <f t="shared" ca="1" si="712"/>
        <v>0</v>
      </c>
      <c r="H9176" s="195">
        <f t="shared" ca="1" si="713"/>
        <v>0</v>
      </c>
      <c r="O9176" s="154"/>
      <c r="P9176" s="154"/>
    </row>
    <row r="9177" spans="3:16" hidden="1" outlineLevel="2">
      <c r="C9177" s="179">
        <v>9153</v>
      </c>
      <c r="D9177" s="195">
        <f t="shared" ca="1" si="714"/>
        <v>-0.21768279509766783</v>
      </c>
      <c r="E9177" s="195">
        <f t="shared" ref="E9177:E9240" ca="1" si="715">$H$9 * EXP(($H$17 - $H$18 - ($H$11^2)/2)*$H$14 + $H$11*SQRT($H$14)*D9177)</f>
        <v>234.63746141989324</v>
      </c>
      <c r="F9177" s="195">
        <f t="shared" ref="F9177:F9240" ca="1" si="716">$H$9 * EXP(($H$17 - $H$18 - ($H$12^2)/2)*$H$14 + $H$12*SQRT($H$14)*D9177)</f>
        <v>240.46066190744301</v>
      </c>
      <c r="G9177" s="195">
        <f t="shared" ref="G9177:G9240" ca="1" si="717">MAX(E9177-$H$16, 0)</f>
        <v>0</v>
      </c>
      <c r="H9177" s="195">
        <f t="shared" ref="H9177:H9240" ca="1" si="718">MAX(F9177-$H$16, 0)</f>
        <v>0</v>
      </c>
      <c r="O9177" s="154"/>
      <c r="P9177" s="154"/>
    </row>
    <row r="9178" spans="3:16" hidden="1" outlineLevel="2">
      <c r="C9178" s="179">
        <v>9154</v>
      </c>
      <c r="D9178" s="195">
        <f t="shared" ref="D9178:D9241" ca="1" si="719">_xlfn.NORM.S.INV(RAND())</f>
        <v>-0.49518165770202482</v>
      </c>
      <c r="E9178" s="195">
        <f t="shared" ca="1" si="715"/>
        <v>220.75881082816167</v>
      </c>
      <c r="F9178" s="195">
        <f t="shared" ca="1" si="716"/>
        <v>230.04795804828311</v>
      </c>
      <c r="G9178" s="195">
        <f t="shared" ca="1" si="717"/>
        <v>0</v>
      </c>
      <c r="H9178" s="195">
        <f t="shared" ca="1" si="718"/>
        <v>0</v>
      </c>
      <c r="O9178" s="154"/>
      <c r="P9178" s="154"/>
    </row>
    <row r="9179" spans="3:16" hidden="1" outlineLevel="2">
      <c r="C9179" s="179">
        <v>9155</v>
      </c>
      <c r="D9179" s="195">
        <f t="shared" ca="1" si="719"/>
        <v>-1.8706732127485834</v>
      </c>
      <c r="E9179" s="195">
        <f t="shared" ca="1" si="715"/>
        <v>163.17996596507638</v>
      </c>
      <c r="F9179" s="195">
        <f t="shared" ca="1" si="716"/>
        <v>184.72330039258915</v>
      </c>
      <c r="G9179" s="195">
        <f t="shared" ca="1" si="717"/>
        <v>0</v>
      </c>
      <c r="H9179" s="195">
        <f t="shared" ca="1" si="718"/>
        <v>0</v>
      </c>
      <c r="O9179" s="154"/>
      <c r="P9179" s="154"/>
    </row>
    <row r="9180" spans="3:16" hidden="1" outlineLevel="2">
      <c r="C9180" s="179">
        <v>9156</v>
      </c>
      <c r="D9180" s="195">
        <f t="shared" ca="1" si="719"/>
        <v>0.19401153704355803</v>
      </c>
      <c r="E9180" s="195">
        <f t="shared" ca="1" si="715"/>
        <v>256.85129771302917</v>
      </c>
      <c r="F9180" s="195">
        <f t="shared" ca="1" si="716"/>
        <v>256.78344098968324</v>
      </c>
      <c r="G9180" s="195">
        <f t="shared" ca="1" si="717"/>
        <v>6.8512977130291688</v>
      </c>
      <c r="H9180" s="195">
        <f t="shared" ca="1" si="718"/>
        <v>6.7834409896832426</v>
      </c>
      <c r="O9180" s="154"/>
      <c r="P9180" s="154"/>
    </row>
    <row r="9181" spans="3:16" hidden="1" outlineLevel="2">
      <c r="C9181" s="179">
        <v>9157</v>
      </c>
      <c r="D9181" s="195">
        <f t="shared" ca="1" si="719"/>
        <v>-0.53363405154707311</v>
      </c>
      <c r="E9181" s="195">
        <f t="shared" ca="1" si="715"/>
        <v>218.90156582174441</v>
      </c>
      <c r="F9181" s="195">
        <f t="shared" ca="1" si="716"/>
        <v>228.6411136843042</v>
      </c>
      <c r="G9181" s="195">
        <f t="shared" ca="1" si="717"/>
        <v>0</v>
      </c>
      <c r="H9181" s="195">
        <f t="shared" ca="1" si="718"/>
        <v>0</v>
      </c>
      <c r="O9181" s="154"/>
      <c r="P9181" s="154"/>
    </row>
    <row r="9182" spans="3:16" hidden="1" outlineLevel="2">
      <c r="C9182" s="179">
        <v>9158</v>
      </c>
      <c r="D9182" s="195">
        <f t="shared" ca="1" si="719"/>
        <v>-0.77177932381579062</v>
      </c>
      <c r="E9182" s="195">
        <f t="shared" ca="1" si="715"/>
        <v>207.74220357583155</v>
      </c>
      <c r="F9182" s="195">
        <f t="shared" ca="1" si="716"/>
        <v>220.11780015906112</v>
      </c>
      <c r="G9182" s="195">
        <f t="shared" ca="1" si="717"/>
        <v>0</v>
      </c>
      <c r="H9182" s="195">
        <f t="shared" ca="1" si="718"/>
        <v>0</v>
      </c>
      <c r="O9182" s="154"/>
      <c r="P9182" s="154"/>
    </row>
    <row r="9183" spans="3:16" hidden="1" outlineLevel="2">
      <c r="C9183" s="179">
        <v>9159</v>
      </c>
      <c r="D9183" s="195">
        <f t="shared" ca="1" si="719"/>
        <v>-0.84399443076629344</v>
      </c>
      <c r="E9183" s="195">
        <f t="shared" ca="1" si="715"/>
        <v>204.472013568965</v>
      </c>
      <c r="F9183" s="195">
        <f t="shared" ca="1" si="716"/>
        <v>217.59652839071163</v>
      </c>
      <c r="G9183" s="195">
        <f t="shared" ca="1" si="717"/>
        <v>0</v>
      </c>
      <c r="H9183" s="195">
        <f t="shared" ca="1" si="718"/>
        <v>0</v>
      </c>
      <c r="O9183" s="154"/>
      <c r="P9183" s="154"/>
    </row>
    <row r="9184" spans="3:16" hidden="1" outlineLevel="2">
      <c r="C9184" s="179">
        <v>9160</v>
      </c>
      <c r="D9184" s="195">
        <f t="shared" ca="1" si="719"/>
        <v>-0.27926868385308112</v>
      </c>
      <c r="E9184" s="195">
        <f t="shared" ca="1" si="715"/>
        <v>231.4838756780978</v>
      </c>
      <c r="F9184" s="195">
        <f t="shared" ca="1" si="716"/>
        <v>238.10978851236618</v>
      </c>
      <c r="G9184" s="195">
        <f t="shared" ca="1" si="717"/>
        <v>0</v>
      </c>
      <c r="H9184" s="195">
        <f t="shared" ca="1" si="718"/>
        <v>0</v>
      </c>
      <c r="O9184" s="154"/>
      <c r="P9184" s="154"/>
    </row>
    <row r="9185" spans="3:16" hidden="1" outlineLevel="2">
      <c r="C9185" s="179">
        <v>9161</v>
      </c>
      <c r="D9185" s="195">
        <f t="shared" ca="1" si="719"/>
        <v>-0.81449170263776982</v>
      </c>
      <c r="E9185" s="195">
        <f t="shared" ca="1" si="715"/>
        <v>205.80174971604845</v>
      </c>
      <c r="F9185" s="195">
        <f t="shared" ca="1" si="716"/>
        <v>218.62305965441223</v>
      </c>
      <c r="G9185" s="195">
        <f t="shared" ca="1" si="717"/>
        <v>0</v>
      </c>
      <c r="H9185" s="195">
        <f t="shared" ca="1" si="718"/>
        <v>0</v>
      </c>
      <c r="O9185" s="154"/>
      <c r="P9185" s="154"/>
    </row>
    <row r="9186" spans="3:16" hidden="1" outlineLevel="2">
      <c r="C9186" s="179">
        <v>9162</v>
      </c>
      <c r="D9186" s="195">
        <f t="shared" ca="1" si="719"/>
        <v>-0.34159690852565444</v>
      </c>
      <c r="E9186" s="195">
        <f t="shared" ca="1" si="715"/>
        <v>228.33542971565473</v>
      </c>
      <c r="F9186" s="195">
        <f t="shared" ca="1" si="716"/>
        <v>235.75397817628775</v>
      </c>
      <c r="G9186" s="195">
        <f t="shared" ca="1" si="717"/>
        <v>0</v>
      </c>
      <c r="H9186" s="195">
        <f t="shared" ca="1" si="718"/>
        <v>0</v>
      </c>
      <c r="O9186" s="154"/>
      <c r="P9186" s="154"/>
    </row>
    <row r="9187" spans="3:16" hidden="1" outlineLevel="2">
      <c r="C9187" s="179">
        <v>9163</v>
      </c>
      <c r="D9187" s="195">
        <f t="shared" ca="1" si="719"/>
        <v>-0.35011350058354157</v>
      </c>
      <c r="E9187" s="195">
        <f t="shared" ca="1" si="715"/>
        <v>227.90856137171642</v>
      </c>
      <c r="F9187" s="195">
        <f t="shared" ca="1" si="716"/>
        <v>235.43389302850497</v>
      </c>
      <c r="G9187" s="195">
        <f t="shared" ca="1" si="717"/>
        <v>0</v>
      </c>
      <c r="H9187" s="195">
        <f t="shared" ca="1" si="718"/>
        <v>0</v>
      </c>
      <c r="O9187" s="154"/>
      <c r="P9187" s="154"/>
    </row>
    <row r="9188" spans="3:16" hidden="1" outlineLevel="2">
      <c r="C9188" s="179">
        <v>9164</v>
      </c>
      <c r="D9188" s="195">
        <f t="shared" ca="1" si="719"/>
        <v>-1.0200715321090013</v>
      </c>
      <c r="E9188" s="195">
        <f t="shared" ca="1" si="715"/>
        <v>196.71268483694064</v>
      </c>
      <c r="F9188" s="195">
        <f t="shared" ca="1" si="716"/>
        <v>211.56947169578291</v>
      </c>
      <c r="G9188" s="195">
        <f t="shared" ca="1" si="717"/>
        <v>0</v>
      </c>
      <c r="H9188" s="195">
        <f t="shared" ca="1" si="718"/>
        <v>0</v>
      </c>
      <c r="O9188" s="154"/>
      <c r="P9188" s="154"/>
    </row>
    <row r="9189" spans="3:16" hidden="1" outlineLevel="2">
      <c r="C9189" s="179">
        <v>9165</v>
      </c>
      <c r="D9189" s="195">
        <f t="shared" ca="1" si="719"/>
        <v>-1.1561077249316878</v>
      </c>
      <c r="E9189" s="195">
        <f t="shared" ca="1" si="715"/>
        <v>190.92008278585988</v>
      </c>
      <c r="F9189" s="195">
        <f t="shared" ca="1" si="716"/>
        <v>207.0275545694868</v>
      </c>
      <c r="G9189" s="195">
        <f t="shared" ca="1" si="717"/>
        <v>0</v>
      </c>
      <c r="H9189" s="195">
        <f t="shared" ca="1" si="718"/>
        <v>0</v>
      </c>
      <c r="O9189" s="154"/>
      <c r="P9189" s="154"/>
    </row>
    <row r="9190" spans="3:16" hidden="1" outlineLevel="2">
      <c r="C9190" s="179">
        <v>9166</v>
      </c>
      <c r="D9190" s="195">
        <f t="shared" ca="1" si="719"/>
        <v>-1.6772064459249392</v>
      </c>
      <c r="E9190" s="195">
        <f t="shared" ca="1" si="715"/>
        <v>170.26590487211095</v>
      </c>
      <c r="F9190" s="195">
        <f t="shared" ca="1" si="716"/>
        <v>190.51335690380122</v>
      </c>
      <c r="G9190" s="195">
        <f t="shared" ca="1" si="717"/>
        <v>0</v>
      </c>
      <c r="H9190" s="195">
        <f t="shared" ca="1" si="718"/>
        <v>0</v>
      </c>
      <c r="O9190" s="154"/>
      <c r="P9190" s="154"/>
    </row>
    <row r="9191" spans="3:16" hidden="1" outlineLevel="2">
      <c r="C9191" s="179">
        <v>9167</v>
      </c>
      <c r="D9191" s="195">
        <f t="shared" ca="1" si="719"/>
        <v>-0.35106159533701786</v>
      </c>
      <c r="E9191" s="195">
        <f t="shared" ca="1" si="715"/>
        <v>227.86109038943249</v>
      </c>
      <c r="F9191" s="195">
        <f t="shared" ca="1" si="716"/>
        <v>235.39828700105929</v>
      </c>
      <c r="G9191" s="195">
        <f t="shared" ca="1" si="717"/>
        <v>0</v>
      </c>
      <c r="H9191" s="195">
        <f t="shared" ca="1" si="718"/>
        <v>0</v>
      </c>
      <c r="O9191" s="154"/>
      <c r="P9191" s="154"/>
    </row>
    <row r="9192" spans="3:16" hidden="1" outlineLevel="2">
      <c r="C9192" s="179">
        <v>9168</v>
      </c>
      <c r="D9192" s="195">
        <f t="shared" ca="1" si="719"/>
        <v>-0.72335818194641099</v>
      </c>
      <c r="E9192" s="195">
        <f t="shared" ca="1" si="715"/>
        <v>209.96414743749997</v>
      </c>
      <c r="F9192" s="195">
        <f t="shared" ca="1" si="716"/>
        <v>221.82468516281148</v>
      </c>
      <c r="G9192" s="195">
        <f t="shared" ca="1" si="717"/>
        <v>0</v>
      </c>
      <c r="H9192" s="195">
        <f t="shared" ca="1" si="718"/>
        <v>0</v>
      </c>
      <c r="O9192" s="154"/>
      <c r="P9192" s="154"/>
    </row>
    <row r="9193" spans="3:16" hidden="1" outlineLevel="2">
      <c r="C9193" s="179">
        <v>9169</v>
      </c>
      <c r="D9193" s="195">
        <f t="shared" ca="1" si="719"/>
        <v>-0.86202471378721923</v>
      </c>
      <c r="E9193" s="195">
        <f t="shared" ca="1" si="715"/>
        <v>203.66359266699828</v>
      </c>
      <c r="F9193" s="195">
        <f t="shared" ca="1" si="716"/>
        <v>216.97154898473076</v>
      </c>
      <c r="G9193" s="195">
        <f t="shared" ca="1" si="717"/>
        <v>0</v>
      </c>
      <c r="H9193" s="195">
        <f t="shared" ca="1" si="718"/>
        <v>0</v>
      </c>
      <c r="O9193" s="154"/>
      <c r="P9193" s="154"/>
    </row>
    <row r="9194" spans="3:16" hidden="1" outlineLevel="2">
      <c r="C9194" s="179">
        <v>9170</v>
      </c>
      <c r="D9194" s="195">
        <f t="shared" ca="1" si="719"/>
        <v>0.56264092305123869</v>
      </c>
      <c r="E9194" s="195">
        <f t="shared" ca="1" si="715"/>
        <v>278.52030600696412</v>
      </c>
      <c r="F9194" s="195">
        <f t="shared" ca="1" si="716"/>
        <v>272.33682368344142</v>
      </c>
      <c r="G9194" s="195">
        <f t="shared" ca="1" si="717"/>
        <v>28.52030600696412</v>
      </c>
      <c r="H9194" s="195">
        <f t="shared" ca="1" si="718"/>
        <v>22.336823683441423</v>
      </c>
      <c r="O9194" s="154"/>
      <c r="P9194" s="154"/>
    </row>
    <row r="9195" spans="3:16" hidden="1" outlineLevel="2">
      <c r="C9195" s="179">
        <v>9171</v>
      </c>
      <c r="D9195" s="195">
        <f t="shared" ca="1" si="719"/>
        <v>3.3710744983845242E-2</v>
      </c>
      <c r="E9195" s="195">
        <f t="shared" ca="1" si="715"/>
        <v>247.96229799118393</v>
      </c>
      <c r="F9195" s="195">
        <f t="shared" ca="1" si="716"/>
        <v>250.30012514062548</v>
      </c>
      <c r="G9195" s="195">
        <f t="shared" ca="1" si="717"/>
        <v>0</v>
      </c>
      <c r="H9195" s="195">
        <f t="shared" ca="1" si="718"/>
        <v>0.30012514062548235</v>
      </c>
      <c r="O9195" s="154"/>
      <c r="P9195" s="154"/>
    </row>
    <row r="9196" spans="3:16" hidden="1" outlineLevel="2">
      <c r="C9196" s="179">
        <v>9172</v>
      </c>
      <c r="D9196" s="195">
        <f t="shared" ca="1" si="719"/>
        <v>-1.0554759411333869</v>
      </c>
      <c r="E9196" s="195">
        <f t="shared" ca="1" si="715"/>
        <v>195.18841199599245</v>
      </c>
      <c r="F9196" s="195">
        <f t="shared" ca="1" si="716"/>
        <v>210.37790015251485</v>
      </c>
      <c r="G9196" s="195">
        <f t="shared" ca="1" si="717"/>
        <v>0</v>
      </c>
      <c r="H9196" s="195">
        <f t="shared" ca="1" si="718"/>
        <v>0</v>
      </c>
      <c r="O9196" s="154"/>
      <c r="P9196" s="154"/>
    </row>
    <row r="9197" spans="3:16" hidden="1" outlineLevel="2">
      <c r="C9197" s="179">
        <v>9173</v>
      </c>
      <c r="D9197" s="195">
        <f t="shared" ca="1" si="719"/>
        <v>-0.40682577448751939</v>
      </c>
      <c r="E9197" s="195">
        <f t="shared" ca="1" si="715"/>
        <v>225.08630930838109</v>
      </c>
      <c r="F9197" s="195">
        <f t="shared" ca="1" si="716"/>
        <v>233.31348912181716</v>
      </c>
      <c r="G9197" s="195">
        <f t="shared" ca="1" si="717"/>
        <v>0</v>
      </c>
      <c r="H9197" s="195">
        <f t="shared" ca="1" si="718"/>
        <v>0</v>
      </c>
      <c r="O9197" s="154"/>
      <c r="P9197" s="154"/>
    </row>
    <row r="9198" spans="3:16" hidden="1" outlineLevel="2">
      <c r="C9198" s="179">
        <v>9174</v>
      </c>
      <c r="D9198" s="195">
        <f t="shared" ca="1" si="719"/>
        <v>0.53997562765019269</v>
      </c>
      <c r="E9198" s="195">
        <f t="shared" ca="1" si="715"/>
        <v>277.13674476105223</v>
      </c>
      <c r="F9198" s="195">
        <f t="shared" ca="1" si="716"/>
        <v>271.35390299089465</v>
      </c>
      <c r="G9198" s="195">
        <f t="shared" ca="1" si="717"/>
        <v>27.136744761052228</v>
      </c>
      <c r="H9198" s="195">
        <f t="shared" ca="1" si="718"/>
        <v>21.353902990894653</v>
      </c>
      <c r="O9198" s="154"/>
      <c r="P9198" s="154"/>
    </row>
    <row r="9199" spans="3:16" hidden="1" outlineLevel="2">
      <c r="C9199" s="179">
        <v>9175</v>
      </c>
      <c r="D9199" s="195">
        <f t="shared" ca="1" si="719"/>
        <v>-1.527860817296111</v>
      </c>
      <c r="E9199" s="195">
        <f t="shared" ca="1" si="715"/>
        <v>175.94561454402651</v>
      </c>
      <c r="F9199" s="195">
        <f t="shared" ca="1" si="716"/>
        <v>195.10678930951096</v>
      </c>
      <c r="G9199" s="195">
        <f t="shared" ca="1" si="717"/>
        <v>0</v>
      </c>
      <c r="H9199" s="195">
        <f t="shared" ca="1" si="718"/>
        <v>0</v>
      </c>
      <c r="O9199" s="154"/>
      <c r="P9199" s="154"/>
    </row>
    <row r="9200" spans="3:16" hidden="1" outlineLevel="2">
      <c r="C9200" s="179">
        <v>9176</v>
      </c>
      <c r="D9200" s="195">
        <f t="shared" ca="1" si="719"/>
        <v>0.39812127149579107</v>
      </c>
      <c r="E9200" s="195">
        <f t="shared" ca="1" si="715"/>
        <v>268.63227049932107</v>
      </c>
      <c r="F9200" s="195">
        <f t="shared" ca="1" si="716"/>
        <v>265.28221169827538</v>
      </c>
      <c r="G9200" s="195">
        <f t="shared" ca="1" si="717"/>
        <v>18.632270499321066</v>
      </c>
      <c r="H9200" s="195">
        <f t="shared" ca="1" si="718"/>
        <v>15.282211698275376</v>
      </c>
      <c r="O9200" s="154"/>
      <c r="P9200" s="154"/>
    </row>
    <row r="9201" spans="3:16" hidden="1" outlineLevel="2">
      <c r="C9201" s="179">
        <v>9177</v>
      </c>
      <c r="D9201" s="195">
        <f t="shared" ca="1" si="719"/>
        <v>-0.63701896357226506</v>
      </c>
      <c r="E9201" s="195">
        <f t="shared" ca="1" si="715"/>
        <v>213.98520358102607</v>
      </c>
      <c r="F9201" s="195">
        <f t="shared" ca="1" si="716"/>
        <v>224.90112148680601</v>
      </c>
      <c r="G9201" s="195">
        <f t="shared" ca="1" si="717"/>
        <v>0</v>
      </c>
      <c r="H9201" s="195">
        <f t="shared" ca="1" si="718"/>
        <v>0</v>
      </c>
      <c r="O9201" s="154"/>
      <c r="P9201" s="154"/>
    </row>
    <row r="9202" spans="3:16" hidden="1" outlineLevel="2">
      <c r="C9202" s="179">
        <v>9178</v>
      </c>
      <c r="D9202" s="195">
        <f t="shared" ca="1" si="719"/>
        <v>0.66298449971753604</v>
      </c>
      <c r="E9202" s="195">
        <f t="shared" ca="1" si="715"/>
        <v>284.72905014607755</v>
      </c>
      <c r="F9202" s="195">
        <f t="shared" ca="1" si="716"/>
        <v>276.73135149543845</v>
      </c>
      <c r="G9202" s="195">
        <f t="shared" ca="1" si="717"/>
        <v>34.729050146077554</v>
      </c>
      <c r="H9202" s="195">
        <f t="shared" ca="1" si="718"/>
        <v>26.731351495438446</v>
      </c>
      <c r="O9202" s="154"/>
      <c r="P9202" s="154"/>
    </row>
    <row r="9203" spans="3:16" hidden="1" outlineLevel="2">
      <c r="C9203" s="179">
        <v>9179</v>
      </c>
      <c r="D9203" s="195">
        <f t="shared" ca="1" si="719"/>
        <v>0.60066761123399315</v>
      </c>
      <c r="E9203" s="195">
        <f t="shared" ca="1" si="715"/>
        <v>280.85710833894382</v>
      </c>
      <c r="F9203" s="195">
        <f t="shared" ca="1" si="716"/>
        <v>273.99392268601417</v>
      </c>
      <c r="G9203" s="195">
        <f t="shared" ca="1" si="717"/>
        <v>30.857108338943817</v>
      </c>
      <c r="H9203" s="195">
        <f t="shared" ca="1" si="718"/>
        <v>23.993922686014173</v>
      </c>
      <c r="O9203" s="154"/>
      <c r="P9203" s="154"/>
    </row>
    <row r="9204" spans="3:16" hidden="1" outlineLevel="2">
      <c r="C9204" s="179">
        <v>9180</v>
      </c>
      <c r="D9204" s="195">
        <f t="shared" ca="1" si="719"/>
        <v>-0.47249062313832041</v>
      </c>
      <c r="E9204" s="195">
        <f t="shared" ca="1" si="715"/>
        <v>221.8621688732317</v>
      </c>
      <c r="F9204" s="195">
        <f t="shared" ca="1" si="716"/>
        <v>230.88220493374411</v>
      </c>
      <c r="G9204" s="195">
        <f t="shared" ca="1" si="717"/>
        <v>0</v>
      </c>
      <c r="H9204" s="195">
        <f t="shared" ca="1" si="718"/>
        <v>0</v>
      </c>
      <c r="O9204" s="154"/>
      <c r="P9204" s="154"/>
    </row>
    <row r="9205" spans="3:16" hidden="1" outlineLevel="2">
      <c r="C9205" s="179">
        <v>9181</v>
      </c>
      <c r="D9205" s="195">
        <f t="shared" ca="1" si="719"/>
        <v>-0.76035601315464141</v>
      </c>
      <c r="E9205" s="195">
        <f t="shared" ca="1" si="715"/>
        <v>208.26426657997305</v>
      </c>
      <c r="F9205" s="195">
        <f t="shared" ca="1" si="716"/>
        <v>220.51929370068763</v>
      </c>
      <c r="G9205" s="195">
        <f t="shared" ca="1" si="717"/>
        <v>0</v>
      </c>
      <c r="H9205" s="195">
        <f t="shared" ca="1" si="718"/>
        <v>0</v>
      </c>
      <c r="O9205" s="154"/>
      <c r="P9205" s="154"/>
    </row>
    <row r="9206" spans="3:16" hidden="1" outlineLevel="2">
      <c r="C9206" s="179">
        <v>9182</v>
      </c>
      <c r="D9206" s="195">
        <f t="shared" ca="1" si="719"/>
        <v>0.4622496810826352</v>
      </c>
      <c r="E9206" s="195">
        <f t="shared" ca="1" si="715"/>
        <v>272.44409521662271</v>
      </c>
      <c r="F9206" s="195">
        <f t="shared" ca="1" si="716"/>
        <v>268.01004357544173</v>
      </c>
      <c r="G9206" s="195">
        <f t="shared" ca="1" si="717"/>
        <v>22.444095216622713</v>
      </c>
      <c r="H9206" s="195">
        <f t="shared" ca="1" si="718"/>
        <v>18.010043575441728</v>
      </c>
      <c r="O9206" s="154"/>
      <c r="P9206" s="154"/>
    </row>
    <row r="9207" spans="3:16" hidden="1" outlineLevel="2">
      <c r="C9207" s="179">
        <v>9183</v>
      </c>
      <c r="D9207" s="195">
        <f t="shared" ca="1" si="719"/>
        <v>7.1003122402867311E-2</v>
      </c>
      <c r="E9207" s="195">
        <f t="shared" ca="1" si="715"/>
        <v>250.00237823810915</v>
      </c>
      <c r="F9207" s="195">
        <f t="shared" ca="1" si="716"/>
        <v>251.79363900794286</v>
      </c>
      <c r="G9207" s="195">
        <f t="shared" ca="1" si="717"/>
        <v>2.3782381091450588E-3</v>
      </c>
      <c r="H9207" s="195">
        <f t="shared" ca="1" si="718"/>
        <v>1.7936390079428577</v>
      </c>
      <c r="O9207" s="154"/>
      <c r="P9207" s="154"/>
    </row>
    <row r="9208" spans="3:16" hidden="1" outlineLevel="2">
      <c r="C9208" s="179">
        <v>9184</v>
      </c>
      <c r="D9208" s="195">
        <f t="shared" ca="1" si="719"/>
        <v>-0.30532512195370831</v>
      </c>
      <c r="E9208" s="195">
        <f t="shared" ca="1" si="715"/>
        <v>230.16241487776696</v>
      </c>
      <c r="F9208" s="195">
        <f t="shared" ca="1" si="716"/>
        <v>237.122087208745</v>
      </c>
      <c r="G9208" s="195">
        <f t="shared" ca="1" si="717"/>
        <v>0</v>
      </c>
      <c r="H9208" s="195">
        <f t="shared" ca="1" si="718"/>
        <v>0</v>
      </c>
      <c r="O9208" s="154"/>
      <c r="P9208" s="154"/>
    </row>
    <row r="9209" spans="3:16" hidden="1" outlineLevel="2">
      <c r="C9209" s="179">
        <v>9185</v>
      </c>
      <c r="D9209" s="195">
        <f t="shared" ca="1" si="719"/>
        <v>-0.18890917894621045</v>
      </c>
      <c r="E9209" s="195">
        <f t="shared" ca="1" si="715"/>
        <v>236.1255418219387</v>
      </c>
      <c r="F9209" s="195">
        <f t="shared" ca="1" si="716"/>
        <v>241.5669576688133</v>
      </c>
      <c r="G9209" s="195">
        <f t="shared" ca="1" si="717"/>
        <v>0</v>
      </c>
      <c r="H9209" s="195">
        <f t="shared" ca="1" si="718"/>
        <v>0</v>
      </c>
      <c r="O9209" s="154"/>
      <c r="P9209" s="154"/>
    </row>
    <row r="9210" spans="3:16" hidden="1" outlineLevel="2">
      <c r="C9210" s="179">
        <v>9186</v>
      </c>
      <c r="D9210" s="195">
        <f t="shared" ca="1" si="719"/>
        <v>-1.7562488288358671</v>
      </c>
      <c r="E9210" s="195">
        <f t="shared" ca="1" si="715"/>
        <v>167.3344509107711</v>
      </c>
      <c r="F9210" s="195">
        <f t="shared" ca="1" si="716"/>
        <v>188.12617307145166</v>
      </c>
      <c r="G9210" s="195">
        <f t="shared" ca="1" si="717"/>
        <v>0</v>
      </c>
      <c r="H9210" s="195">
        <f t="shared" ca="1" si="718"/>
        <v>0</v>
      </c>
      <c r="O9210" s="154"/>
      <c r="P9210" s="154"/>
    </row>
    <row r="9211" spans="3:16" hidden="1" outlineLevel="2">
      <c r="C9211" s="179">
        <v>9187</v>
      </c>
      <c r="D9211" s="195">
        <f t="shared" ca="1" si="719"/>
        <v>-0.35107917894013907</v>
      </c>
      <c r="E9211" s="195">
        <f t="shared" ca="1" si="715"/>
        <v>227.86021007408416</v>
      </c>
      <c r="F9211" s="195">
        <f t="shared" ca="1" si="716"/>
        <v>235.39762669360627</v>
      </c>
      <c r="G9211" s="195">
        <f t="shared" ca="1" si="717"/>
        <v>0</v>
      </c>
      <c r="H9211" s="195">
        <f t="shared" ca="1" si="718"/>
        <v>0</v>
      </c>
      <c r="O9211" s="154"/>
      <c r="P9211" s="154"/>
    </row>
    <row r="9212" spans="3:16" hidden="1" outlineLevel="2">
      <c r="C9212" s="179">
        <v>9188</v>
      </c>
      <c r="D9212" s="195">
        <f t="shared" ca="1" si="719"/>
        <v>-0.11020331681664736</v>
      </c>
      <c r="E9212" s="195">
        <f t="shared" ca="1" si="715"/>
        <v>240.24435066377791</v>
      </c>
      <c r="F9212" s="195">
        <f t="shared" ca="1" si="716"/>
        <v>244.61913348748462</v>
      </c>
      <c r="G9212" s="195">
        <f t="shared" ca="1" si="717"/>
        <v>0</v>
      </c>
      <c r="H9212" s="195">
        <f t="shared" ca="1" si="718"/>
        <v>0</v>
      </c>
      <c r="O9212" s="154"/>
      <c r="P9212" s="154"/>
    </row>
    <row r="9213" spans="3:16" hidden="1" outlineLevel="2">
      <c r="C9213" s="179">
        <v>9189</v>
      </c>
      <c r="D9213" s="195">
        <f t="shared" ca="1" si="719"/>
        <v>0.24877015049168211</v>
      </c>
      <c r="E9213" s="195">
        <f t="shared" ca="1" si="715"/>
        <v>259.96022428318707</v>
      </c>
      <c r="F9213" s="195">
        <f t="shared" ca="1" si="716"/>
        <v>259.03640039469116</v>
      </c>
      <c r="G9213" s="195">
        <f t="shared" ca="1" si="717"/>
        <v>9.960224283187074</v>
      </c>
      <c r="H9213" s="195">
        <f t="shared" ca="1" si="718"/>
        <v>9.0364003946911566</v>
      </c>
      <c r="O9213" s="154"/>
      <c r="P9213" s="154"/>
    </row>
    <row r="9214" spans="3:16" hidden="1" outlineLevel="2">
      <c r="C9214" s="179">
        <v>9190</v>
      </c>
      <c r="D9214" s="195">
        <f t="shared" ca="1" si="719"/>
        <v>0.40590710165232452</v>
      </c>
      <c r="E9214" s="195">
        <f t="shared" ca="1" si="715"/>
        <v>269.09220469182105</v>
      </c>
      <c r="F9214" s="195">
        <f t="shared" ca="1" si="716"/>
        <v>265.61191130516085</v>
      </c>
      <c r="G9214" s="195">
        <f t="shared" ca="1" si="717"/>
        <v>19.092204691821053</v>
      </c>
      <c r="H9214" s="195">
        <f t="shared" ca="1" si="718"/>
        <v>15.611911305160845</v>
      </c>
      <c r="O9214" s="154"/>
      <c r="P9214" s="154"/>
    </row>
    <row r="9215" spans="3:16" hidden="1" outlineLevel="2">
      <c r="C9215" s="179">
        <v>9191</v>
      </c>
      <c r="D9215" s="195">
        <f t="shared" ca="1" si="719"/>
        <v>-0.39218078040198673</v>
      </c>
      <c r="E9215" s="195">
        <f t="shared" ca="1" si="715"/>
        <v>225.8117438976254</v>
      </c>
      <c r="F9215" s="195">
        <f t="shared" ca="1" si="716"/>
        <v>233.85921192592869</v>
      </c>
      <c r="G9215" s="195">
        <f t="shared" ca="1" si="717"/>
        <v>0</v>
      </c>
      <c r="H9215" s="195">
        <f t="shared" ca="1" si="718"/>
        <v>0</v>
      </c>
      <c r="O9215" s="154"/>
      <c r="P9215" s="154"/>
    </row>
    <row r="9216" spans="3:16" hidden="1" outlineLevel="2">
      <c r="C9216" s="179">
        <v>9192</v>
      </c>
      <c r="D9216" s="195">
        <f t="shared" ca="1" si="719"/>
        <v>-1.3705879255839131</v>
      </c>
      <c r="E9216" s="195">
        <f t="shared" ca="1" si="715"/>
        <v>182.13173806199882</v>
      </c>
      <c r="F9216" s="195">
        <f t="shared" ca="1" si="716"/>
        <v>200.06381724968614</v>
      </c>
      <c r="G9216" s="195">
        <f t="shared" ca="1" si="717"/>
        <v>0</v>
      </c>
      <c r="H9216" s="195">
        <f t="shared" ca="1" si="718"/>
        <v>0</v>
      </c>
      <c r="O9216" s="154"/>
      <c r="P9216" s="154"/>
    </row>
    <row r="9217" spans="3:16" hidden="1" outlineLevel="2">
      <c r="C9217" s="179">
        <v>9193</v>
      </c>
      <c r="D9217" s="195">
        <f t="shared" ca="1" si="719"/>
        <v>1.7434855187913443</v>
      </c>
      <c r="E9217" s="195">
        <f t="shared" ca="1" si="715"/>
        <v>361.02277769257995</v>
      </c>
      <c r="F9217" s="195">
        <f t="shared" ca="1" si="716"/>
        <v>328.7892088137649</v>
      </c>
      <c r="G9217" s="195">
        <f t="shared" ca="1" si="717"/>
        <v>111.02277769257995</v>
      </c>
      <c r="H9217" s="195">
        <f t="shared" ca="1" si="718"/>
        <v>78.789208813764901</v>
      </c>
      <c r="O9217" s="154"/>
      <c r="P9217" s="154"/>
    </row>
    <row r="9218" spans="3:16" hidden="1" outlineLevel="2">
      <c r="C9218" s="179">
        <v>9194</v>
      </c>
      <c r="D9218" s="195">
        <f t="shared" ca="1" si="719"/>
        <v>1.0429519193759618</v>
      </c>
      <c r="E9218" s="195">
        <f t="shared" ca="1" si="715"/>
        <v>309.52003706534123</v>
      </c>
      <c r="F9218" s="195">
        <f t="shared" ca="1" si="716"/>
        <v>294.02430936448741</v>
      </c>
      <c r="G9218" s="195">
        <f t="shared" ca="1" si="717"/>
        <v>59.520037065341228</v>
      </c>
      <c r="H9218" s="195">
        <f t="shared" ca="1" si="718"/>
        <v>44.024309364487408</v>
      </c>
      <c r="O9218" s="154"/>
      <c r="P9218" s="154"/>
    </row>
    <row r="9219" spans="3:16" hidden="1" outlineLevel="2">
      <c r="C9219" s="179">
        <v>9195</v>
      </c>
      <c r="D9219" s="195">
        <f t="shared" ca="1" si="719"/>
        <v>-0.11347893082453323</v>
      </c>
      <c r="E9219" s="195">
        <f t="shared" ca="1" si="715"/>
        <v>240.07150809977315</v>
      </c>
      <c r="F9219" s="195">
        <f t="shared" ca="1" si="716"/>
        <v>244.49134100254915</v>
      </c>
      <c r="G9219" s="195">
        <f t="shared" ca="1" si="717"/>
        <v>0</v>
      </c>
      <c r="H9219" s="195">
        <f t="shared" ca="1" si="718"/>
        <v>0</v>
      </c>
      <c r="O9219" s="154"/>
      <c r="P9219" s="154"/>
    </row>
    <row r="9220" spans="3:16" hidden="1" outlineLevel="2">
      <c r="C9220" s="179">
        <v>9196</v>
      </c>
      <c r="D9220" s="195">
        <f t="shared" ca="1" si="719"/>
        <v>-0.40157453363191026</v>
      </c>
      <c r="E9220" s="195">
        <f t="shared" ca="1" si="715"/>
        <v>225.34615926668337</v>
      </c>
      <c r="F9220" s="195">
        <f t="shared" ca="1" si="716"/>
        <v>233.50902179827199</v>
      </c>
      <c r="G9220" s="195">
        <f t="shared" ca="1" si="717"/>
        <v>0</v>
      </c>
      <c r="H9220" s="195">
        <f t="shared" ca="1" si="718"/>
        <v>0</v>
      </c>
      <c r="O9220" s="154"/>
      <c r="P9220" s="154"/>
    </row>
    <row r="9221" spans="3:16" hidden="1" outlineLevel="2">
      <c r="C9221" s="179">
        <v>9197</v>
      </c>
      <c r="D9221" s="195">
        <f t="shared" ca="1" si="719"/>
        <v>0.4719691978198598</v>
      </c>
      <c r="E9221" s="195">
        <f t="shared" ca="1" si="715"/>
        <v>273.02652952264884</v>
      </c>
      <c r="F9221" s="195">
        <f t="shared" ca="1" si="716"/>
        <v>268.42592365246014</v>
      </c>
      <c r="G9221" s="195">
        <f t="shared" ca="1" si="717"/>
        <v>23.026529522648843</v>
      </c>
      <c r="H9221" s="195">
        <f t="shared" ca="1" si="718"/>
        <v>18.425923652460142</v>
      </c>
      <c r="O9221" s="154"/>
      <c r="P9221" s="154"/>
    </row>
    <row r="9222" spans="3:16" hidden="1" outlineLevel="2">
      <c r="C9222" s="179">
        <v>9198</v>
      </c>
      <c r="D9222" s="195">
        <f t="shared" ca="1" si="719"/>
        <v>0.77141921601652541</v>
      </c>
      <c r="E9222" s="195">
        <f t="shared" ca="1" si="715"/>
        <v>291.59411996488643</v>
      </c>
      <c r="F9222" s="195">
        <f t="shared" ca="1" si="716"/>
        <v>281.55998281360399</v>
      </c>
      <c r="G9222" s="195">
        <f t="shared" ca="1" si="717"/>
        <v>41.594119964886431</v>
      </c>
      <c r="H9222" s="195">
        <f t="shared" ca="1" si="718"/>
        <v>31.559982813603995</v>
      </c>
      <c r="O9222" s="154"/>
      <c r="P9222" s="154"/>
    </row>
    <row r="9223" spans="3:16" hidden="1" outlineLevel="2">
      <c r="C9223" s="179">
        <v>9199</v>
      </c>
      <c r="D9223" s="195">
        <f t="shared" ca="1" si="719"/>
        <v>-0.22528041919573244</v>
      </c>
      <c r="E9223" s="195">
        <f t="shared" ca="1" si="715"/>
        <v>234.24610380791367</v>
      </c>
      <c r="F9223" s="195">
        <f t="shared" ca="1" si="716"/>
        <v>240.16939287322739</v>
      </c>
      <c r="G9223" s="195">
        <f t="shared" ca="1" si="717"/>
        <v>0</v>
      </c>
      <c r="H9223" s="195">
        <f t="shared" ca="1" si="718"/>
        <v>0</v>
      </c>
      <c r="O9223" s="154"/>
      <c r="P9223" s="154"/>
    </row>
    <row r="9224" spans="3:16" hidden="1" outlineLevel="2">
      <c r="C9224" s="179">
        <v>9200</v>
      </c>
      <c r="D9224" s="195">
        <f t="shared" ca="1" si="719"/>
        <v>-0.58907403786333523</v>
      </c>
      <c r="E9224" s="195">
        <f t="shared" ca="1" si="715"/>
        <v>216.25129254087099</v>
      </c>
      <c r="F9224" s="195">
        <f t="shared" ca="1" si="716"/>
        <v>226.62788087370575</v>
      </c>
      <c r="G9224" s="195">
        <f t="shared" ca="1" si="717"/>
        <v>0</v>
      </c>
      <c r="H9224" s="195">
        <f t="shared" ca="1" si="718"/>
        <v>0</v>
      </c>
      <c r="O9224" s="154"/>
      <c r="P9224" s="154"/>
    </row>
    <row r="9225" spans="3:16" hidden="1" outlineLevel="2">
      <c r="C9225" s="179">
        <v>9201</v>
      </c>
      <c r="D9225" s="195">
        <f t="shared" ca="1" si="719"/>
        <v>-1.0875517150521921</v>
      </c>
      <c r="E9225" s="195">
        <f t="shared" ca="1" si="715"/>
        <v>193.81764769390296</v>
      </c>
      <c r="F9225" s="195">
        <f t="shared" ca="1" si="716"/>
        <v>209.3041524803148</v>
      </c>
      <c r="G9225" s="195">
        <f t="shared" ca="1" si="717"/>
        <v>0</v>
      </c>
      <c r="H9225" s="195">
        <f t="shared" ca="1" si="718"/>
        <v>0</v>
      </c>
      <c r="O9225" s="154"/>
      <c r="P9225" s="154"/>
    </row>
    <row r="9226" spans="3:16" hidden="1" outlineLevel="2">
      <c r="C9226" s="179">
        <v>9202</v>
      </c>
      <c r="D9226" s="195">
        <f t="shared" ca="1" si="719"/>
        <v>-0.67526945082429624</v>
      </c>
      <c r="E9226" s="195">
        <f t="shared" ca="1" si="715"/>
        <v>212.19435813419273</v>
      </c>
      <c r="F9226" s="195">
        <f t="shared" ca="1" si="716"/>
        <v>223.53295209470315</v>
      </c>
      <c r="G9226" s="195">
        <f t="shared" ca="1" si="717"/>
        <v>0</v>
      </c>
      <c r="H9226" s="195">
        <f t="shared" ca="1" si="718"/>
        <v>0</v>
      </c>
      <c r="O9226" s="154"/>
      <c r="P9226" s="154"/>
    </row>
    <row r="9227" spans="3:16" hidden="1" outlineLevel="2">
      <c r="C9227" s="179">
        <v>9203</v>
      </c>
      <c r="D9227" s="195">
        <f t="shared" ca="1" si="719"/>
        <v>-1.1351577805296589</v>
      </c>
      <c r="E9227" s="195">
        <f t="shared" ca="1" si="715"/>
        <v>191.80091963863819</v>
      </c>
      <c r="F9227" s="195">
        <f t="shared" ca="1" si="716"/>
        <v>207.72061737589993</v>
      </c>
      <c r="G9227" s="195">
        <f t="shared" ca="1" si="717"/>
        <v>0</v>
      </c>
      <c r="H9227" s="195">
        <f t="shared" ca="1" si="718"/>
        <v>0</v>
      </c>
      <c r="O9227" s="154"/>
      <c r="P9227" s="154"/>
    </row>
    <row r="9228" spans="3:16" hidden="1" outlineLevel="2">
      <c r="C9228" s="179">
        <v>9204</v>
      </c>
      <c r="D9228" s="195">
        <f t="shared" ca="1" si="719"/>
        <v>0.72322075873490788</v>
      </c>
      <c r="E9228" s="195">
        <f t="shared" ca="1" si="715"/>
        <v>288.52244386911934</v>
      </c>
      <c r="F9228" s="195">
        <f t="shared" ca="1" si="716"/>
        <v>279.40337520001731</v>
      </c>
      <c r="G9228" s="195">
        <f t="shared" ca="1" si="717"/>
        <v>38.522443869119343</v>
      </c>
      <c r="H9228" s="195">
        <f t="shared" ca="1" si="718"/>
        <v>29.403375200017308</v>
      </c>
      <c r="O9228" s="154"/>
      <c r="P9228" s="154"/>
    </row>
    <row r="9229" spans="3:16" hidden="1" outlineLevel="2">
      <c r="C9229" s="179">
        <v>9205</v>
      </c>
      <c r="D9229" s="195">
        <f t="shared" ca="1" si="719"/>
        <v>0.65473457786696854</v>
      </c>
      <c r="E9229" s="195">
        <f t="shared" ca="1" si="715"/>
        <v>284.21340713835104</v>
      </c>
      <c r="F9229" s="195">
        <f t="shared" ca="1" si="716"/>
        <v>276.36738778626977</v>
      </c>
      <c r="G9229" s="195">
        <f t="shared" ca="1" si="717"/>
        <v>34.213407138351045</v>
      </c>
      <c r="H9229" s="195">
        <f t="shared" ca="1" si="718"/>
        <v>26.367387786269774</v>
      </c>
      <c r="O9229" s="154"/>
      <c r="P9229" s="154"/>
    </row>
    <row r="9230" spans="3:16" hidden="1" outlineLevel="2">
      <c r="C9230" s="179">
        <v>9206</v>
      </c>
      <c r="D9230" s="195">
        <f t="shared" ca="1" si="719"/>
        <v>0.72355396396462557</v>
      </c>
      <c r="E9230" s="195">
        <f t="shared" ca="1" si="715"/>
        <v>288.54356749064374</v>
      </c>
      <c r="F9230" s="195">
        <f t="shared" ca="1" si="716"/>
        <v>279.41822739483604</v>
      </c>
      <c r="G9230" s="195">
        <f t="shared" ca="1" si="717"/>
        <v>38.543567490643738</v>
      </c>
      <c r="H9230" s="195">
        <f t="shared" ca="1" si="718"/>
        <v>29.418227394836038</v>
      </c>
      <c r="O9230" s="154"/>
      <c r="P9230" s="154"/>
    </row>
    <row r="9231" spans="3:16" hidden="1" outlineLevel="2">
      <c r="C9231" s="179">
        <v>9207</v>
      </c>
      <c r="D9231" s="195">
        <f t="shared" ca="1" si="719"/>
        <v>-1.3805793628360343</v>
      </c>
      <c r="E9231" s="195">
        <f t="shared" ca="1" si="715"/>
        <v>181.73234726326584</v>
      </c>
      <c r="F9231" s="195">
        <f t="shared" ca="1" si="716"/>
        <v>199.74518767291934</v>
      </c>
      <c r="G9231" s="195">
        <f t="shared" ca="1" si="717"/>
        <v>0</v>
      </c>
      <c r="H9231" s="195">
        <f t="shared" ca="1" si="718"/>
        <v>0</v>
      </c>
      <c r="O9231" s="154"/>
      <c r="P9231" s="154"/>
    </row>
    <row r="9232" spans="3:16" hidden="1" outlineLevel="2">
      <c r="C9232" s="179">
        <v>9208</v>
      </c>
      <c r="D9232" s="195">
        <f t="shared" ca="1" si="719"/>
        <v>8.161156420481222E-2</v>
      </c>
      <c r="E9232" s="195">
        <f t="shared" ca="1" si="715"/>
        <v>250.58577369264793</v>
      </c>
      <c r="F9232" s="195">
        <f t="shared" ca="1" si="716"/>
        <v>252.22011985154742</v>
      </c>
      <c r="G9232" s="195">
        <f t="shared" ca="1" si="717"/>
        <v>0.58577369264793333</v>
      </c>
      <c r="H9232" s="195">
        <f t="shared" ca="1" si="718"/>
        <v>2.2201198515474232</v>
      </c>
      <c r="O9232" s="154"/>
      <c r="P9232" s="154"/>
    </row>
    <row r="9233" spans="3:16" hidden="1" outlineLevel="2">
      <c r="C9233" s="179">
        <v>9209</v>
      </c>
      <c r="D9233" s="195">
        <f t="shared" ca="1" si="719"/>
        <v>0.12137160124286113</v>
      </c>
      <c r="E9233" s="195">
        <f t="shared" ca="1" si="715"/>
        <v>252.78445669501522</v>
      </c>
      <c r="F9233" s="195">
        <f t="shared" ca="1" si="716"/>
        <v>253.82499111038103</v>
      </c>
      <c r="G9233" s="195">
        <f t="shared" ca="1" si="717"/>
        <v>2.7844566950152227</v>
      </c>
      <c r="H9233" s="195">
        <f t="shared" ca="1" si="718"/>
        <v>3.8249911103810348</v>
      </c>
      <c r="O9233" s="154"/>
      <c r="P9233" s="154"/>
    </row>
    <row r="9234" spans="3:16" hidden="1" outlineLevel="2">
      <c r="C9234" s="179">
        <v>9210</v>
      </c>
      <c r="D9234" s="195">
        <f t="shared" ca="1" si="719"/>
        <v>-1.0909194933015101</v>
      </c>
      <c r="E9234" s="195">
        <f t="shared" ca="1" si="715"/>
        <v>193.67428465249165</v>
      </c>
      <c r="F9234" s="195">
        <f t="shared" ca="1" si="716"/>
        <v>209.19173332651468</v>
      </c>
      <c r="G9234" s="195">
        <f t="shared" ca="1" si="717"/>
        <v>0</v>
      </c>
      <c r="H9234" s="195">
        <f t="shared" ca="1" si="718"/>
        <v>0</v>
      </c>
      <c r="O9234" s="154"/>
      <c r="P9234" s="154"/>
    </row>
    <row r="9235" spans="3:16" hidden="1" outlineLevel="2">
      <c r="C9235" s="179">
        <v>9211</v>
      </c>
      <c r="D9235" s="195">
        <f t="shared" ca="1" si="719"/>
        <v>-0.60212669436685995</v>
      </c>
      <c r="E9235" s="195">
        <f t="shared" ca="1" si="715"/>
        <v>215.63199965952018</v>
      </c>
      <c r="F9235" s="195">
        <f t="shared" ca="1" si="716"/>
        <v>226.15647411333092</v>
      </c>
      <c r="G9235" s="195">
        <f t="shared" ca="1" si="717"/>
        <v>0</v>
      </c>
      <c r="H9235" s="195">
        <f t="shared" ca="1" si="718"/>
        <v>0</v>
      </c>
      <c r="O9235" s="154"/>
      <c r="P9235" s="154"/>
    </row>
    <row r="9236" spans="3:16" hidden="1" outlineLevel="2">
      <c r="C9236" s="179">
        <v>9212</v>
      </c>
      <c r="D9236" s="195">
        <f t="shared" ca="1" si="719"/>
        <v>-3.3490547892021223E-2</v>
      </c>
      <c r="E9236" s="195">
        <f t="shared" ca="1" si="715"/>
        <v>244.32798708778105</v>
      </c>
      <c r="F9236" s="195">
        <f t="shared" ca="1" si="716"/>
        <v>247.63112562544489</v>
      </c>
      <c r="G9236" s="195">
        <f t="shared" ca="1" si="717"/>
        <v>0</v>
      </c>
      <c r="H9236" s="195">
        <f t="shared" ca="1" si="718"/>
        <v>0</v>
      </c>
      <c r="O9236" s="154"/>
      <c r="P9236" s="154"/>
    </row>
    <row r="9237" spans="3:16" hidden="1" outlineLevel="2">
      <c r="C9237" s="179">
        <v>9213</v>
      </c>
      <c r="D9237" s="195">
        <f t="shared" ca="1" si="719"/>
        <v>-0.11748718438211073</v>
      </c>
      <c r="E9237" s="195">
        <f t="shared" ca="1" si="715"/>
        <v>239.8601759096872</v>
      </c>
      <c r="F9237" s="195">
        <f t="shared" ca="1" si="716"/>
        <v>244.33505666204934</v>
      </c>
      <c r="G9237" s="195">
        <f t="shared" ca="1" si="717"/>
        <v>0</v>
      </c>
      <c r="H9237" s="195">
        <f t="shared" ca="1" si="718"/>
        <v>0</v>
      </c>
      <c r="O9237" s="154"/>
      <c r="P9237" s="154"/>
    </row>
    <row r="9238" spans="3:16" hidden="1" outlineLevel="2">
      <c r="C9238" s="179">
        <v>9214</v>
      </c>
      <c r="D9238" s="195">
        <f t="shared" ca="1" si="719"/>
        <v>-0.55157745161222116</v>
      </c>
      <c r="E9238" s="195">
        <f t="shared" ca="1" si="715"/>
        <v>218.04025705628527</v>
      </c>
      <c r="F9238" s="195">
        <f t="shared" ca="1" si="716"/>
        <v>227.98757202534458</v>
      </c>
      <c r="G9238" s="195">
        <f t="shared" ca="1" si="717"/>
        <v>0</v>
      </c>
      <c r="H9238" s="195">
        <f t="shared" ca="1" si="718"/>
        <v>0</v>
      </c>
      <c r="O9238" s="154"/>
      <c r="P9238" s="154"/>
    </row>
    <row r="9239" spans="3:16" hidden="1" outlineLevel="2">
      <c r="C9239" s="179">
        <v>9215</v>
      </c>
      <c r="D9239" s="195">
        <f t="shared" ca="1" si="719"/>
        <v>0.44879581287989639</v>
      </c>
      <c r="E9239" s="195">
        <f t="shared" ca="1" si="715"/>
        <v>271.63993255815183</v>
      </c>
      <c r="F9239" s="195">
        <f t="shared" ca="1" si="716"/>
        <v>267.43544055552178</v>
      </c>
      <c r="G9239" s="195">
        <f t="shared" ca="1" si="717"/>
        <v>21.639932558151827</v>
      </c>
      <c r="H9239" s="195">
        <f t="shared" ca="1" si="718"/>
        <v>17.43544055552178</v>
      </c>
      <c r="O9239" s="154"/>
      <c r="P9239" s="154"/>
    </row>
    <row r="9240" spans="3:16" hidden="1" outlineLevel="2">
      <c r="C9240" s="179">
        <v>9216</v>
      </c>
      <c r="D9240" s="195">
        <f t="shared" ca="1" si="719"/>
        <v>-8.3410464020860066E-4</v>
      </c>
      <c r="E9240" s="195">
        <f t="shared" ca="1" si="715"/>
        <v>246.0873772526439</v>
      </c>
      <c r="F9240" s="195">
        <f t="shared" ca="1" si="716"/>
        <v>248.92455134681185</v>
      </c>
      <c r="G9240" s="195">
        <f t="shared" ca="1" si="717"/>
        <v>0</v>
      </c>
      <c r="H9240" s="195">
        <f t="shared" ca="1" si="718"/>
        <v>0</v>
      </c>
      <c r="O9240" s="154"/>
      <c r="P9240" s="154"/>
    </row>
    <row r="9241" spans="3:16" hidden="1" outlineLevel="2">
      <c r="C9241" s="179">
        <v>9217</v>
      </c>
      <c r="D9241" s="195">
        <f t="shared" ca="1" si="719"/>
        <v>0.73816017546572621</v>
      </c>
      <c r="E9241" s="195">
        <f t="shared" ref="E9241:E9304" ca="1" si="720">$H$9 * EXP(($H$17 - $H$18 - ($H$11^2)/2)*$H$14 + $H$11*SQRT($H$14)*D9241)</f>
        <v>289.4710529487358</v>
      </c>
      <c r="F9241" s="195">
        <f t="shared" ref="F9241:F9304" ca="1" si="721">$H$9 * EXP(($H$17 - $H$18 - ($H$12^2)/2)*$H$14 + $H$12*SQRT($H$14)*D9241)</f>
        <v>280.07005691832057</v>
      </c>
      <c r="G9241" s="195">
        <f t="shared" ref="G9241:G9304" ca="1" si="722">MAX(E9241-$H$16, 0)</f>
        <v>39.471052948735803</v>
      </c>
      <c r="H9241" s="195">
        <f t="shared" ref="H9241:H9304" ca="1" si="723">MAX(F9241-$H$16, 0)</f>
        <v>30.070056918320574</v>
      </c>
      <c r="O9241" s="154"/>
      <c r="P9241" s="154"/>
    </row>
    <row r="9242" spans="3:16" hidden="1" outlineLevel="2">
      <c r="C9242" s="179">
        <v>9218</v>
      </c>
      <c r="D9242" s="195">
        <f t="shared" ref="D9242:D9305" ca="1" si="724">_xlfn.NORM.S.INV(RAND())</f>
        <v>-0.19604050658153352</v>
      </c>
      <c r="E9242" s="195">
        <f t="shared" ca="1" si="720"/>
        <v>235.75585477838388</v>
      </c>
      <c r="F9242" s="195">
        <f t="shared" ca="1" si="721"/>
        <v>241.29229695502826</v>
      </c>
      <c r="G9242" s="195">
        <f t="shared" ca="1" si="722"/>
        <v>0</v>
      </c>
      <c r="H9242" s="195">
        <f t="shared" ca="1" si="723"/>
        <v>0</v>
      </c>
      <c r="O9242" s="154"/>
      <c r="P9242" s="154"/>
    </row>
    <row r="9243" spans="3:16" hidden="1" outlineLevel="2">
      <c r="C9243" s="179">
        <v>9219</v>
      </c>
      <c r="D9243" s="195">
        <f t="shared" ca="1" si="724"/>
        <v>0.48437250978087987</v>
      </c>
      <c r="E9243" s="195">
        <f t="shared" ca="1" si="720"/>
        <v>273.77159679827713</v>
      </c>
      <c r="F9243" s="195">
        <f t="shared" ca="1" si="721"/>
        <v>268.9575757040983</v>
      </c>
      <c r="G9243" s="195">
        <f t="shared" ca="1" si="722"/>
        <v>23.77159679827713</v>
      </c>
      <c r="H9243" s="195">
        <f t="shared" ca="1" si="723"/>
        <v>18.957575704098304</v>
      </c>
      <c r="O9243" s="154"/>
      <c r="P9243" s="154"/>
    </row>
    <row r="9244" spans="3:16" hidden="1" outlineLevel="2">
      <c r="C9244" s="179">
        <v>9220</v>
      </c>
      <c r="D9244" s="195">
        <f t="shared" ca="1" si="724"/>
        <v>0.24282874558449105</v>
      </c>
      <c r="E9244" s="195">
        <f t="shared" ca="1" si="720"/>
        <v>259.62108844611726</v>
      </c>
      <c r="F9244" s="195">
        <f t="shared" ca="1" si="721"/>
        <v>258.79099744148039</v>
      </c>
      <c r="G9244" s="195">
        <f t="shared" ca="1" si="722"/>
        <v>9.6210884461172554</v>
      </c>
      <c r="H9244" s="195">
        <f t="shared" ca="1" si="723"/>
        <v>8.7909974414803855</v>
      </c>
      <c r="O9244" s="154"/>
      <c r="P9244" s="154"/>
    </row>
    <row r="9245" spans="3:16" hidden="1" outlineLevel="2">
      <c r="C9245" s="179">
        <v>9221</v>
      </c>
      <c r="D9245" s="195">
        <f t="shared" ca="1" si="724"/>
        <v>0.54904920128067325</v>
      </c>
      <c r="E9245" s="195">
        <f t="shared" ca="1" si="720"/>
        <v>277.68979747276069</v>
      </c>
      <c r="F9245" s="195">
        <f t="shared" ca="1" si="721"/>
        <v>271.74696804411758</v>
      </c>
      <c r="G9245" s="195">
        <f t="shared" ca="1" si="722"/>
        <v>27.689797472760688</v>
      </c>
      <c r="H9245" s="195">
        <f t="shared" ca="1" si="723"/>
        <v>21.74696804411758</v>
      </c>
      <c r="O9245" s="154"/>
      <c r="P9245" s="154"/>
    </row>
    <row r="9246" spans="3:16" hidden="1" outlineLevel="2">
      <c r="C9246" s="179">
        <v>9222</v>
      </c>
      <c r="D9246" s="195">
        <f t="shared" ca="1" si="724"/>
        <v>0.33043212488484025</v>
      </c>
      <c r="E9246" s="195">
        <f t="shared" ca="1" si="720"/>
        <v>264.66663494823331</v>
      </c>
      <c r="F9246" s="195">
        <f t="shared" ca="1" si="721"/>
        <v>262.43303031011533</v>
      </c>
      <c r="G9246" s="195">
        <f t="shared" ca="1" si="722"/>
        <v>14.666634948233309</v>
      </c>
      <c r="H9246" s="195">
        <f t="shared" ca="1" si="723"/>
        <v>12.433030310115328</v>
      </c>
      <c r="O9246" s="154"/>
      <c r="P9246" s="154"/>
    </row>
    <row r="9247" spans="3:16" hidden="1" outlineLevel="2">
      <c r="C9247" s="179">
        <v>9223</v>
      </c>
      <c r="D9247" s="195">
        <f t="shared" ca="1" si="724"/>
        <v>0.29402815381803299</v>
      </c>
      <c r="E9247" s="195">
        <f t="shared" ca="1" si="720"/>
        <v>262.55813630780909</v>
      </c>
      <c r="F9247" s="195">
        <f t="shared" ca="1" si="721"/>
        <v>260.913384297184</v>
      </c>
      <c r="G9247" s="195">
        <f t="shared" ca="1" si="722"/>
        <v>12.558136307809093</v>
      </c>
      <c r="H9247" s="195">
        <f t="shared" ca="1" si="723"/>
        <v>10.913384297183995</v>
      </c>
      <c r="O9247" s="154"/>
      <c r="P9247" s="154"/>
    </row>
    <row r="9248" spans="3:16" hidden="1" outlineLevel="2">
      <c r="C9248" s="179">
        <v>9224</v>
      </c>
      <c r="D9248" s="195">
        <f t="shared" ca="1" si="724"/>
        <v>1.8679214437932528</v>
      </c>
      <c r="E9248" s="195">
        <f t="shared" ca="1" si="720"/>
        <v>371.02950116572828</v>
      </c>
      <c r="F9248" s="195">
        <f t="shared" ca="1" si="721"/>
        <v>335.38120100282055</v>
      </c>
      <c r="G9248" s="195">
        <f t="shared" ca="1" si="722"/>
        <v>121.02950116572828</v>
      </c>
      <c r="H9248" s="195">
        <f t="shared" ca="1" si="723"/>
        <v>85.381201002820546</v>
      </c>
      <c r="O9248" s="154"/>
      <c r="P9248" s="154"/>
    </row>
    <row r="9249" spans="3:16" hidden="1" outlineLevel="2">
      <c r="C9249" s="179">
        <v>9225</v>
      </c>
      <c r="D9249" s="195">
        <f t="shared" ca="1" si="724"/>
        <v>-0.49755391844957841</v>
      </c>
      <c r="E9249" s="195">
        <f t="shared" ca="1" si="720"/>
        <v>220.64377626160916</v>
      </c>
      <c r="F9249" s="195">
        <f t="shared" ca="1" si="721"/>
        <v>229.9609149646229</v>
      </c>
      <c r="G9249" s="195">
        <f t="shared" ca="1" si="722"/>
        <v>0</v>
      </c>
      <c r="H9249" s="195">
        <f t="shared" ca="1" si="723"/>
        <v>0</v>
      </c>
      <c r="O9249" s="154"/>
      <c r="P9249" s="154"/>
    </row>
    <row r="9250" spans="3:16" hidden="1" outlineLevel="2">
      <c r="C9250" s="179">
        <v>9226</v>
      </c>
      <c r="D9250" s="195">
        <f t="shared" ca="1" si="724"/>
        <v>1.274244594206231</v>
      </c>
      <c r="E9250" s="195">
        <f t="shared" ca="1" si="720"/>
        <v>325.65595114794866</v>
      </c>
      <c r="F9250" s="195">
        <f t="shared" ca="1" si="721"/>
        <v>305.07571681804978</v>
      </c>
      <c r="G9250" s="195">
        <f t="shared" ca="1" si="722"/>
        <v>75.655951147948656</v>
      </c>
      <c r="H9250" s="195">
        <f t="shared" ca="1" si="723"/>
        <v>55.075716818049784</v>
      </c>
      <c r="O9250" s="154"/>
      <c r="P9250" s="154"/>
    </row>
    <row r="9251" spans="3:16" hidden="1" outlineLevel="2">
      <c r="C9251" s="179">
        <v>9227</v>
      </c>
      <c r="D9251" s="195">
        <f t="shared" ca="1" si="724"/>
        <v>0.43542815284204683</v>
      </c>
      <c r="E9251" s="195">
        <f t="shared" ca="1" si="720"/>
        <v>270.84327358678837</v>
      </c>
      <c r="F9251" s="195">
        <f t="shared" ca="1" si="721"/>
        <v>266.86573952793088</v>
      </c>
      <c r="G9251" s="195">
        <f t="shared" ca="1" si="722"/>
        <v>20.843273586788371</v>
      </c>
      <c r="H9251" s="195">
        <f t="shared" ca="1" si="723"/>
        <v>16.865739527930884</v>
      </c>
      <c r="O9251" s="154"/>
      <c r="P9251" s="154"/>
    </row>
    <row r="9252" spans="3:16" hidden="1" outlineLevel="2">
      <c r="C9252" s="179">
        <v>9228</v>
      </c>
      <c r="D9252" s="195">
        <f t="shared" ca="1" si="724"/>
        <v>0.90947614921703834</v>
      </c>
      <c r="E9252" s="195">
        <f t="shared" ca="1" si="720"/>
        <v>300.57464006407332</v>
      </c>
      <c r="F9252" s="195">
        <f t="shared" ca="1" si="721"/>
        <v>287.82981607684695</v>
      </c>
      <c r="G9252" s="195">
        <f t="shared" ca="1" si="722"/>
        <v>50.574640064073321</v>
      </c>
      <c r="H9252" s="195">
        <f t="shared" ca="1" si="723"/>
        <v>37.829816076846953</v>
      </c>
      <c r="O9252" s="154"/>
      <c r="P9252" s="154"/>
    </row>
    <row r="9253" spans="3:16" hidden="1" outlineLevel="2">
      <c r="C9253" s="179">
        <v>9229</v>
      </c>
      <c r="D9253" s="195">
        <f t="shared" ca="1" si="724"/>
        <v>2.2136619005554143</v>
      </c>
      <c r="E9253" s="195">
        <f t="shared" ca="1" si="720"/>
        <v>400.31277538077438</v>
      </c>
      <c r="F9253" s="195">
        <f t="shared" ca="1" si="721"/>
        <v>354.39883057000236</v>
      </c>
      <c r="G9253" s="195">
        <f t="shared" ca="1" si="722"/>
        <v>150.31277538077438</v>
      </c>
      <c r="H9253" s="195">
        <f t="shared" ca="1" si="723"/>
        <v>104.39883057000236</v>
      </c>
      <c r="O9253" s="154"/>
      <c r="P9253" s="154"/>
    </row>
    <row r="9254" spans="3:16" hidden="1" outlineLevel="2">
      <c r="C9254" s="179">
        <v>9230</v>
      </c>
      <c r="D9254" s="195">
        <f t="shared" ca="1" si="724"/>
        <v>-0.35805407915197862</v>
      </c>
      <c r="E9254" s="195">
        <f t="shared" ca="1" si="720"/>
        <v>227.51128287339066</v>
      </c>
      <c r="F9254" s="195">
        <f t="shared" ca="1" si="721"/>
        <v>235.13584810539436</v>
      </c>
      <c r="G9254" s="195">
        <f t="shared" ca="1" si="722"/>
        <v>0</v>
      </c>
      <c r="H9254" s="195">
        <f t="shared" ca="1" si="723"/>
        <v>0</v>
      </c>
      <c r="O9254" s="154"/>
      <c r="P9254" s="154"/>
    </row>
    <row r="9255" spans="3:16" hidden="1" outlineLevel="2">
      <c r="C9255" s="179">
        <v>9231</v>
      </c>
      <c r="D9255" s="195">
        <f t="shared" ca="1" si="724"/>
        <v>0.7806753969009893</v>
      </c>
      <c r="E9255" s="195">
        <f t="shared" ca="1" si="720"/>
        <v>292.18774657044531</v>
      </c>
      <c r="F9255" s="195">
        <f t="shared" ca="1" si="721"/>
        <v>281.97604580095032</v>
      </c>
      <c r="G9255" s="195">
        <f t="shared" ca="1" si="722"/>
        <v>42.187746570445313</v>
      </c>
      <c r="H9255" s="195">
        <f t="shared" ca="1" si="723"/>
        <v>31.976045800950317</v>
      </c>
      <c r="O9255" s="154"/>
      <c r="P9255" s="154"/>
    </row>
    <row r="9256" spans="3:16" hidden="1" outlineLevel="2">
      <c r="C9256" s="179">
        <v>9232</v>
      </c>
      <c r="D9256" s="195">
        <f t="shared" ca="1" si="724"/>
        <v>6.4853000818026266E-2</v>
      </c>
      <c r="E9256" s="195">
        <f t="shared" ca="1" si="720"/>
        <v>249.6647836179379</v>
      </c>
      <c r="F9256" s="195">
        <f t="shared" ca="1" si="721"/>
        <v>251.54672196635596</v>
      </c>
      <c r="G9256" s="195">
        <f t="shared" ca="1" si="722"/>
        <v>0</v>
      </c>
      <c r="H9256" s="195">
        <f t="shared" ca="1" si="723"/>
        <v>1.5467219663559604</v>
      </c>
      <c r="O9256" s="154"/>
      <c r="P9256" s="154"/>
    </row>
    <row r="9257" spans="3:16" hidden="1" outlineLevel="2">
      <c r="C9257" s="179">
        <v>9233</v>
      </c>
      <c r="D9257" s="195">
        <f t="shared" ca="1" si="724"/>
        <v>-0.10518479742824781</v>
      </c>
      <c r="E9257" s="195">
        <f t="shared" ca="1" si="720"/>
        <v>240.50940158498227</v>
      </c>
      <c r="F9257" s="195">
        <f t="shared" ca="1" si="721"/>
        <v>244.81505202273155</v>
      </c>
      <c r="G9257" s="195">
        <f t="shared" ca="1" si="722"/>
        <v>0</v>
      </c>
      <c r="H9257" s="195">
        <f t="shared" ca="1" si="723"/>
        <v>0</v>
      </c>
      <c r="O9257" s="154"/>
      <c r="P9257" s="154"/>
    </row>
    <row r="9258" spans="3:16" hidden="1" outlineLevel="2">
      <c r="C9258" s="179">
        <v>9234</v>
      </c>
      <c r="D9258" s="195">
        <f t="shared" ca="1" si="724"/>
        <v>0.72394129524739237</v>
      </c>
      <c r="E9258" s="195">
        <f t="shared" ca="1" si="720"/>
        <v>288.56812438940972</v>
      </c>
      <c r="F9258" s="195">
        <f t="shared" ca="1" si="721"/>
        <v>279.43549318118045</v>
      </c>
      <c r="G9258" s="195">
        <f t="shared" ca="1" si="722"/>
        <v>38.568124389409718</v>
      </c>
      <c r="H9258" s="195">
        <f t="shared" ca="1" si="723"/>
        <v>29.435493181180448</v>
      </c>
      <c r="O9258" s="154"/>
      <c r="P9258" s="154"/>
    </row>
    <row r="9259" spans="3:16" hidden="1" outlineLevel="2">
      <c r="C9259" s="179">
        <v>9235</v>
      </c>
      <c r="D9259" s="195">
        <f t="shared" ca="1" si="724"/>
        <v>0.63719435530978286</v>
      </c>
      <c r="E9259" s="195">
        <f t="shared" ca="1" si="720"/>
        <v>283.12019576185918</v>
      </c>
      <c r="F9259" s="195">
        <f t="shared" ca="1" si="721"/>
        <v>275.59515175335349</v>
      </c>
      <c r="G9259" s="195">
        <f t="shared" ca="1" si="722"/>
        <v>33.120195761859179</v>
      </c>
      <c r="H9259" s="195">
        <f t="shared" ca="1" si="723"/>
        <v>25.595151753353491</v>
      </c>
      <c r="O9259" s="154"/>
      <c r="P9259" s="154"/>
    </row>
    <row r="9260" spans="3:16" hidden="1" outlineLevel="2">
      <c r="C9260" s="179">
        <v>9236</v>
      </c>
      <c r="D9260" s="195">
        <f t="shared" ca="1" si="724"/>
        <v>-2.2233231146866594</v>
      </c>
      <c r="E9260" s="195">
        <f t="shared" ca="1" si="720"/>
        <v>151.01376042865812</v>
      </c>
      <c r="F9260" s="195">
        <f t="shared" ca="1" si="721"/>
        <v>174.61816303279514</v>
      </c>
      <c r="G9260" s="195">
        <f t="shared" ca="1" si="722"/>
        <v>0</v>
      </c>
      <c r="H9260" s="195">
        <f t="shared" ca="1" si="723"/>
        <v>0</v>
      </c>
      <c r="O9260" s="154"/>
      <c r="P9260" s="154"/>
    </row>
    <row r="9261" spans="3:16" hidden="1" outlineLevel="2">
      <c r="C9261" s="179">
        <v>9237</v>
      </c>
      <c r="D9261" s="195">
        <f t="shared" ca="1" si="724"/>
        <v>6.6918142410233597E-2</v>
      </c>
      <c r="E9261" s="195">
        <f t="shared" ca="1" si="720"/>
        <v>249.7780932221799</v>
      </c>
      <c r="F9261" s="195">
        <f t="shared" ca="1" si="721"/>
        <v>251.62960691517864</v>
      </c>
      <c r="G9261" s="195">
        <f t="shared" ca="1" si="722"/>
        <v>0</v>
      </c>
      <c r="H9261" s="195">
        <f t="shared" ca="1" si="723"/>
        <v>1.6296069151786412</v>
      </c>
      <c r="O9261" s="154"/>
      <c r="P9261" s="154"/>
    </row>
    <row r="9262" spans="3:16" hidden="1" outlineLevel="2">
      <c r="C9262" s="179">
        <v>9238</v>
      </c>
      <c r="D9262" s="195">
        <f t="shared" ca="1" si="724"/>
        <v>2.3226872498599782E-2</v>
      </c>
      <c r="E9262" s="195">
        <f t="shared" ca="1" si="720"/>
        <v>247.39178129985842</v>
      </c>
      <c r="F9262" s="195">
        <f t="shared" ca="1" si="721"/>
        <v>249.88185649180352</v>
      </c>
      <c r="G9262" s="195">
        <f t="shared" ca="1" si="722"/>
        <v>0</v>
      </c>
      <c r="H9262" s="195">
        <f t="shared" ca="1" si="723"/>
        <v>0</v>
      </c>
      <c r="O9262" s="154"/>
      <c r="P9262" s="154"/>
    </row>
    <row r="9263" spans="3:16" hidden="1" outlineLevel="2">
      <c r="C9263" s="179">
        <v>9239</v>
      </c>
      <c r="D9263" s="195">
        <f t="shared" ca="1" si="724"/>
        <v>0.59838067216837332</v>
      </c>
      <c r="E9263" s="195">
        <f t="shared" ca="1" si="720"/>
        <v>280.71601972230394</v>
      </c>
      <c r="F9263" s="195">
        <f t="shared" ca="1" si="721"/>
        <v>273.89397978731097</v>
      </c>
      <c r="G9263" s="195">
        <f t="shared" ca="1" si="722"/>
        <v>30.71601972230394</v>
      </c>
      <c r="H9263" s="195">
        <f t="shared" ca="1" si="723"/>
        <v>23.893979787310968</v>
      </c>
      <c r="O9263" s="154"/>
      <c r="P9263" s="154"/>
    </row>
    <row r="9264" spans="3:16" hidden="1" outlineLevel="2">
      <c r="C9264" s="179">
        <v>9240</v>
      </c>
      <c r="D9264" s="195">
        <f t="shared" ca="1" si="724"/>
        <v>3.2518460063024265E-2</v>
      </c>
      <c r="E9264" s="195">
        <f t="shared" ca="1" si="720"/>
        <v>247.8973493769617</v>
      </c>
      <c r="F9264" s="195">
        <f t="shared" ca="1" si="721"/>
        <v>250.25252201666066</v>
      </c>
      <c r="G9264" s="195">
        <f t="shared" ca="1" si="722"/>
        <v>0</v>
      </c>
      <c r="H9264" s="195">
        <f t="shared" ca="1" si="723"/>
        <v>0.25252201666066298</v>
      </c>
      <c r="O9264" s="154"/>
      <c r="P9264" s="154"/>
    </row>
    <row r="9265" spans="3:16" hidden="1" outlineLevel="2">
      <c r="C9265" s="179">
        <v>9241</v>
      </c>
      <c r="D9265" s="195">
        <f t="shared" ca="1" si="724"/>
        <v>-0.26961438158882783</v>
      </c>
      <c r="E9265" s="195">
        <f t="shared" ca="1" si="720"/>
        <v>231.97542081099576</v>
      </c>
      <c r="F9265" s="195">
        <f t="shared" ca="1" si="721"/>
        <v>238.47679036445294</v>
      </c>
      <c r="G9265" s="195">
        <f t="shared" ca="1" si="722"/>
        <v>0</v>
      </c>
      <c r="H9265" s="195">
        <f t="shared" ca="1" si="723"/>
        <v>0</v>
      </c>
      <c r="O9265" s="154"/>
      <c r="P9265" s="154"/>
    </row>
    <row r="9266" spans="3:16" hidden="1" outlineLevel="2">
      <c r="C9266" s="179">
        <v>9242</v>
      </c>
      <c r="D9266" s="195">
        <f t="shared" ca="1" si="724"/>
        <v>1.0629380663266097</v>
      </c>
      <c r="E9266" s="195">
        <f t="shared" ca="1" si="720"/>
        <v>310.88221178142015</v>
      </c>
      <c r="F9266" s="195">
        <f t="shared" ca="1" si="721"/>
        <v>294.96325506068672</v>
      </c>
      <c r="G9266" s="195">
        <f t="shared" ca="1" si="722"/>
        <v>60.882211781420153</v>
      </c>
      <c r="H9266" s="195">
        <f t="shared" ca="1" si="723"/>
        <v>44.96325506068672</v>
      </c>
      <c r="O9266" s="154"/>
      <c r="P9266" s="154"/>
    </row>
    <row r="9267" spans="3:16" hidden="1" outlineLevel="2">
      <c r="C9267" s="179">
        <v>9243</v>
      </c>
      <c r="D9267" s="195">
        <f t="shared" ca="1" si="724"/>
        <v>-2.4453510777034212E-2</v>
      </c>
      <c r="E9267" s="195">
        <f t="shared" ca="1" si="720"/>
        <v>244.8136015208546</v>
      </c>
      <c r="F9267" s="195">
        <f t="shared" ca="1" si="721"/>
        <v>247.98838203107732</v>
      </c>
      <c r="G9267" s="195">
        <f t="shared" ca="1" si="722"/>
        <v>0</v>
      </c>
      <c r="H9267" s="195">
        <f t="shared" ca="1" si="723"/>
        <v>0</v>
      </c>
      <c r="O9267" s="154"/>
      <c r="P9267" s="154"/>
    </row>
    <row r="9268" spans="3:16" hidden="1" outlineLevel="2">
      <c r="C9268" s="179">
        <v>9244</v>
      </c>
      <c r="D9268" s="195">
        <f t="shared" ca="1" si="724"/>
        <v>-4.5386293699887663E-2</v>
      </c>
      <c r="E9268" s="195">
        <f t="shared" ca="1" si="720"/>
        <v>243.69022524622636</v>
      </c>
      <c r="F9268" s="195">
        <f t="shared" ca="1" si="721"/>
        <v>247.16164191332351</v>
      </c>
      <c r="G9268" s="195">
        <f t="shared" ca="1" si="722"/>
        <v>0</v>
      </c>
      <c r="H9268" s="195">
        <f t="shared" ca="1" si="723"/>
        <v>0</v>
      </c>
      <c r="O9268" s="154"/>
      <c r="P9268" s="154"/>
    </row>
    <row r="9269" spans="3:16" hidden="1" outlineLevel="2">
      <c r="C9269" s="179">
        <v>9245</v>
      </c>
      <c r="D9269" s="195">
        <f t="shared" ca="1" si="724"/>
        <v>1.1266645248895921</v>
      </c>
      <c r="E9269" s="195">
        <f t="shared" ca="1" si="720"/>
        <v>315.26570869270824</v>
      </c>
      <c r="F9269" s="195">
        <f t="shared" ca="1" si="721"/>
        <v>297.97718224138652</v>
      </c>
      <c r="G9269" s="195">
        <f t="shared" ca="1" si="722"/>
        <v>65.265708692708245</v>
      </c>
      <c r="H9269" s="195">
        <f t="shared" ca="1" si="723"/>
        <v>47.977182241386515</v>
      </c>
      <c r="O9269" s="154"/>
      <c r="P9269" s="154"/>
    </row>
    <row r="9270" spans="3:16" hidden="1" outlineLevel="2">
      <c r="C9270" s="179">
        <v>9246</v>
      </c>
      <c r="D9270" s="195">
        <f t="shared" ca="1" si="724"/>
        <v>-0.60607711054934665</v>
      </c>
      <c r="E9270" s="195">
        <f t="shared" ca="1" si="720"/>
        <v>215.44491909685598</v>
      </c>
      <c r="F9270" s="195">
        <f t="shared" ca="1" si="721"/>
        <v>226.01399517355495</v>
      </c>
      <c r="G9270" s="195">
        <f t="shared" ca="1" si="722"/>
        <v>0</v>
      </c>
      <c r="H9270" s="195">
        <f t="shared" ca="1" si="723"/>
        <v>0</v>
      </c>
      <c r="O9270" s="154"/>
      <c r="P9270" s="154"/>
    </row>
    <row r="9271" spans="3:16" hidden="1" outlineLevel="2">
      <c r="C9271" s="179">
        <v>9247</v>
      </c>
      <c r="D9271" s="195">
        <f t="shared" ca="1" si="724"/>
        <v>-1.7668311807069075</v>
      </c>
      <c r="E9271" s="195">
        <f t="shared" ca="1" si="720"/>
        <v>166.94583208369812</v>
      </c>
      <c r="F9271" s="195">
        <f t="shared" ca="1" si="721"/>
        <v>187.80885082127821</v>
      </c>
      <c r="G9271" s="195">
        <f t="shared" ca="1" si="722"/>
        <v>0</v>
      </c>
      <c r="H9271" s="195">
        <f t="shared" ca="1" si="723"/>
        <v>0</v>
      </c>
      <c r="O9271" s="154"/>
      <c r="P9271" s="154"/>
    </row>
    <row r="9272" spans="3:16" hidden="1" outlineLevel="2">
      <c r="C9272" s="179">
        <v>9248</v>
      </c>
      <c r="D9272" s="195">
        <f t="shared" ca="1" si="724"/>
        <v>-0.32742908692308459</v>
      </c>
      <c r="E9272" s="195">
        <f t="shared" ca="1" si="720"/>
        <v>229.04732084929199</v>
      </c>
      <c r="F9272" s="195">
        <f t="shared" ca="1" si="721"/>
        <v>236.28742192053122</v>
      </c>
      <c r="G9272" s="195">
        <f t="shared" ca="1" si="722"/>
        <v>0</v>
      </c>
      <c r="H9272" s="195">
        <f t="shared" ca="1" si="723"/>
        <v>0</v>
      </c>
      <c r="O9272" s="154"/>
      <c r="P9272" s="154"/>
    </row>
    <row r="9273" spans="3:16" hidden="1" outlineLevel="2">
      <c r="C9273" s="179">
        <v>9249</v>
      </c>
      <c r="D9273" s="195">
        <f t="shared" ca="1" si="724"/>
        <v>-2.6756069712388162</v>
      </c>
      <c r="E9273" s="195">
        <f t="shared" ca="1" si="720"/>
        <v>136.72848557975914</v>
      </c>
      <c r="F9273" s="195">
        <f t="shared" ca="1" si="721"/>
        <v>162.46294396274516</v>
      </c>
      <c r="G9273" s="195">
        <f t="shared" ca="1" si="722"/>
        <v>0</v>
      </c>
      <c r="H9273" s="195">
        <f t="shared" ca="1" si="723"/>
        <v>0</v>
      </c>
      <c r="O9273" s="154"/>
      <c r="P9273" s="154"/>
    </row>
    <row r="9274" spans="3:16" hidden="1" outlineLevel="2">
      <c r="C9274" s="179">
        <v>9250</v>
      </c>
      <c r="D9274" s="195">
        <f t="shared" ca="1" si="724"/>
        <v>1.2323693509030205</v>
      </c>
      <c r="E9274" s="195">
        <f t="shared" ca="1" si="720"/>
        <v>322.67344692204819</v>
      </c>
      <c r="F9274" s="195">
        <f t="shared" ca="1" si="721"/>
        <v>303.04452550709829</v>
      </c>
      <c r="G9274" s="195">
        <f t="shared" ca="1" si="722"/>
        <v>72.673446922048186</v>
      </c>
      <c r="H9274" s="195">
        <f t="shared" ca="1" si="723"/>
        <v>53.044525507098285</v>
      </c>
      <c r="O9274" s="154"/>
      <c r="P9274" s="154"/>
    </row>
    <row r="9275" spans="3:16" hidden="1" outlineLevel="2">
      <c r="C9275" s="179">
        <v>9251</v>
      </c>
      <c r="D9275" s="195">
        <f t="shared" ca="1" si="724"/>
        <v>1.0067064243834536</v>
      </c>
      <c r="E9275" s="195">
        <f t="shared" ca="1" si="720"/>
        <v>307.06490010734689</v>
      </c>
      <c r="F9275" s="195">
        <f t="shared" ca="1" si="721"/>
        <v>292.32912109941987</v>
      </c>
      <c r="G9275" s="195">
        <f t="shared" ca="1" si="722"/>
        <v>57.064900107346887</v>
      </c>
      <c r="H9275" s="195">
        <f t="shared" ca="1" si="723"/>
        <v>42.329121099419865</v>
      </c>
      <c r="O9275" s="154"/>
      <c r="P9275" s="154"/>
    </row>
    <row r="9276" spans="3:16" hidden="1" outlineLevel="2">
      <c r="C9276" s="179">
        <v>9252</v>
      </c>
      <c r="D9276" s="195">
        <f t="shared" ca="1" si="724"/>
        <v>1.0578793683856371</v>
      </c>
      <c r="E9276" s="195">
        <f t="shared" ca="1" si="720"/>
        <v>310.53686583837538</v>
      </c>
      <c r="F9276" s="195">
        <f t="shared" ca="1" si="721"/>
        <v>294.72531526930362</v>
      </c>
      <c r="G9276" s="195">
        <f t="shared" ca="1" si="722"/>
        <v>60.536865838375377</v>
      </c>
      <c r="H9276" s="195">
        <f t="shared" ca="1" si="723"/>
        <v>44.725315269303621</v>
      </c>
      <c r="O9276" s="154"/>
      <c r="P9276" s="154"/>
    </row>
    <row r="9277" spans="3:16" hidden="1" outlineLevel="2">
      <c r="C9277" s="179">
        <v>9253</v>
      </c>
      <c r="D9277" s="195">
        <f t="shared" ca="1" si="724"/>
        <v>-1.7327063374839569</v>
      </c>
      <c r="E9277" s="195">
        <f t="shared" ca="1" si="720"/>
        <v>168.20225674020674</v>
      </c>
      <c r="F9277" s="195">
        <f t="shared" ca="1" si="721"/>
        <v>188.83404235563955</v>
      </c>
      <c r="G9277" s="195">
        <f t="shared" ca="1" si="722"/>
        <v>0</v>
      </c>
      <c r="H9277" s="195">
        <f t="shared" ca="1" si="723"/>
        <v>0</v>
      </c>
      <c r="O9277" s="154"/>
      <c r="P9277" s="154"/>
    </row>
    <row r="9278" spans="3:16" hidden="1" outlineLevel="2">
      <c r="C9278" s="179">
        <v>9254</v>
      </c>
      <c r="D9278" s="195">
        <f t="shared" ca="1" si="724"/>
        <v>-8.1172098651126276E-2</v>
      </c>
      <c r="E9278" s="195">
        <f t="shared" ca="1" si="720"/>
        <v>241.78167445036863</v>
      </c>
      <c r="F9278" s="195">
        <f t="shared" ca="1" si="721"/>
        <v>245.75466025929285</v>
      </c>
      <c r="G9278" s="195">
        <f t="shared" ca="1" si="722"/>
        <v>0</v>
      </c>
      <c r="H9278" s="195">
        <f t="shared" ca="1" si="723"/>
        <v>0</v>
      </c>
      <c r="O9278" s="154"/>
      <c r="P9278" s="154"/>
    </row>
    <row r="9279" spans="3:16" hidden="1" outlineLevel="2">
      <c r="C9279" s="179">
        <v>9255</v>
      </c>
      <c r="D9279" s="195">
        <f t="shared" ca="1" si="724"/>
        <v>-2.0434550517287846</v>
      </c>
      <c r="E9279" s="195">
        <f t="shared" ca="1" si="720"/>
        <v>157.10129630155916</v>
      </c>
      <c r="F9279" s="195">
        <f t="shared" ca="1" si="721"/>
        <v>179.70121806800654</v>
      </c>
      <c r="G9279" s="195">
        <f t="shared" ca="1" si="722"/>
        <v>0</v>
      </c>
      <c r="H9279" s="195">
        <f t="shared" ca="1" si="723"/>
        <v>0</v>
      </c>
      <c r="O9279" s="154"/>
      <c r="P9279" s="154"/>
    </row>
    <row r="9280" spans="3:16" hidden="1" outlineLevel="2">
      <c r="C9280" s="179">
        <v>9256</v>
      </c>
      <c r="D9280" s="195">
        <f t="shared" ca="1" si="724"/>
        <v>0.91115044227056941</v>
      </c>
      <c r="E9280" s="195">
        <f t="shared" ca="1" si="720"/>
        <v>300.68523233191644</v>
      </c>
      <c r="F9280" s="195">
        <f t="shared" ca="1" si="721"/>
        <v>287.90670448921725</v>
      </c>
      <c r="G9280" s="195">
        <f t="shared" ca="1" si="722"/>
        <v>50.685232331916438</v>
      </c>
      <c r="H9280" s="195">
        <f t="shared" ca="1" si="723"/>
        <v>37.906704489217248</v>
      </c>
      <c r="O9280" s="154"/>
      <c r="P9280" s="154"/>
    </row>
    <row r="9281" spans="3:16" hidden="1" outlineLevel="2">
      <c r="C9281" s="179">
        <v>9257</v>
      </c>
      <c r="D9281" s="195">
        <f t="shared" ca="1" si="724"/>
        <v>0.53280866727966669</v>
      </c>
      <c r="E9281" s="195">
        <f t="shared" ca="1" si="720"/>
        <v>276.70068271545023</v>
      </c>
      <c r="F9281" s="195">
        <f t="shared" ca="1" si="721"/>
        <v>271.04383390681988</v>
      </c>
      <c r="G9281" s="195">
        <f t="shared" ca="1" si="722"/>
        <v>26.700682715450228</v>
      </c>
      <c r="H9281" s="195">
        <f t="shared" ca="1" si="723"/>
        <v>21.043833906819884</v>
      </c>
      <c r="O9281" s="154"/>
      <c r="P9281" s="154"/>
    </row>
    <row r="9282" spans="3:16" hidden="1" outlineLevel="2">
      <c r="C9282" s="179">
        <v>9258</v>
      </c>
      <c r="D9282" s="195">
        <f t="shared" ca="1" si="724"/>
        <v>0.1169351517561372</v>
      </c>
      <c r="E9282" s="195">
        <f t="shared" ca="1" si="720"/>
        <v>252.5381731890061</v>
      </c>
      <c r="F9282" s="195">
        <f t="shared" ca="1" si="721"/>
        <v>253.64541362562775</v>
      </c>
      <c r="G9282" s="195">
        <f t="shared" ca="1" si="722"/>
        <v>2.5381731890061019</v>
      </c>
      <c r="H9282" s="195">
        <f t="shared" ca="1" si="723"/>
        <v>3.6454136256277536</v>
      </c>
      <c r="O9282" s="154"/>
      <c r="P9282" s="154"/>
    </row>
    <row r="9283" spans="3:16" hidden="1" outlineLevel="2">
      <c r="C9283" s="179">
        <v>9259</v>
      </c>
      <c r="D9283" s="195">
        <f t="shared" ca="1" si="724"/>
        <v>0.57657040003522075</v>
      </c>
      <c r="E9283" s="195">
        <f t="shared" ca="1" si="720"/>
        <v>279.37403001866574</v>
      </c>
      <c r="F9283" s="195">
        <f t="shared" ca="1" si="721"/>
        <v>272.94266576408728</v>
      </c>
      <c r="G9283" s="195">
        <f t="shared" ca="1" si="722"/>
        <v>29.374030018665735</v>
      </c>
      <c r="H9283" s="195">
        <f t="shared" ca="1" si="723"/>
        <v>22.94266576408728</v>
      </c>
      <c r="O9283" s="154"/>
      <c r="P9283" s="154"/>
    </row>
    <row r="9284" spans="3:16" hidden="1" outlineLevel="2">
      <c r="C9284" s="179">
        <v>9260</v>
      </c>
      <c r="D9284" s="195">
        <f t="shared" ca="1" si="724"/>
        <v>1.842728468776835</v>
      </c>
      <c r="E9284" s="195">
        <f t="shared" ca="1" si="720"/>
        <v>368.98141818676942</v>
      </c>
      <c r="F9284" s="195">
        <f t="shared" ca="1" si="721"/>
        <v>334.03601793390874</v>
      </c>
      <c r="G9284" s="195">
        <f t="shared" ca="1" si="722"/>
        <v>118.98141818676942</v>
      </c>
      <c r="H9284" s="195">
        <f t="shared" ca="1" si="723"/>
        <v>84.036017933908738</v>
      </c>
      <c r="O9284" s="154"/>
      <c r="P9284" s="154"/>
    </row>
    <row r="9285" spans="3:16" hidden="1" outlineLevel="2">
      <c r="C9285" s="179">
        <v>9261</v>
      </c>
      <c r="D9285" s="195">
        <f t="shared" ca="1" si="724"/>
        <v>-0.72406308554307308</v>
      </c>
      <c r="E9285" s="195">
        <f t="shared" ca="1" si="720"/>
        <v>209.93163104875089</v>
      </c>
      <c r="F9285" s="195">
        <f t="shared" ca="1" si="721"/>
        <v>221.79974204032027</v>
      </c>
      <c r="G9285" s="195">
        <f t="shared" ca="1" si="722"/>
        <v>0</v>
      </c>
      <c r="H9285" s="195">
        <f t="shared" ca="1" si="723"/>
        <v>0</v>
      </c>
      <c r="O9285" s="154"/>
      <c r="P9285" s="154"/>
    </row>
    <row r="9286" spans="3:16" hidden="1" outlineLevel="2">
      <c r="C9286" s="179">
        <v>9262</v>
      </c>
      <c r="D9286" s="195">
        <f t="shared" ca="1" si="724"/>
        <v>0.98133092838790481</v>
      </c>
      <c r="E9286" s="195">
        <f t="shared" ca="1" si="720"/>
        <v>305.35765583015234</v>
      </c>
      <c r="F9286" s="195">
        <f t="shared" ca="1" si="721"/>
        <v>291.14813843388765</v>
      </c>
      <c r="G9286" s="195">
        <f t="shared" ca="1" si="722"/>
        <v>55.357655830152339</v>
      </c>
      <c r="H9286" s="195">
        <f t="shared" ca="1" si="723"/>
        <v>41.148138433887652</v>
      </c>
      <c r="O9286" s="154"/>
      <c r="P9286" s="154"/>
    </row>
    <row r="9287" spans="3:16" hidden="1" outlineLevel="2">
      <c r="C9287" s="179">
        <v>9263</v>
      </c>
      <c r="D9287" s="195">
        <f t="shared" ca="1" si="724"/>
        <v>-0.84112713502606418</v>
      </c>
      <c r="E9287" s="195">
        <f t="shared" ca="1" si="720"/>
        <v>204.60086944854027</v>
      </c>
      <c r="F9287" s="195">
        <f t="shared" ca="1" si="721"/>
        <v>217.69608255221436</v>
      </c>
      <c r="G9287" s="195">
        <f t="shared" ca="1" si="722"/>
        <v>0</v>
      </c>
      <c r="H9287" s="195">
        <f t="shared" ca="1" si="723"/>
        <v>0</v>
      </c>
      <c r="O9287" s="154"/>
      <c r="P9287" s="154"/>
    </row>
    <row r="9288" spans="3:16" hidden="1" outlineLevel="2">
      <c r="C9288" s="179">
        <v>9264</v>
      </c>
      <c r="D9288" s="195">
        <f t="shared" ca="1" si="724"/>
        <v>0.83330000432471418</v>
      </c>
      <c r="E9288" s="195">
        <f t="shared" ca="1" si="720"/>
        <v>295.58576015361535</v>
      </c>
      <c r="F9288" s="195">
        <f t="shared" ca="1" si="721"/>
        <v>284.35321976482686</v>
      </c>
      <c r="G9288" s="195">
        <f t="shared" ca="1" si="722"/>
        <v>45.585760153615354</v>
      </c>
      <c r="H9288" s="195">
        <f t="shared" ca="1" si="723"/>
        <v>34.353219764826861</v>
      </c>
      <c r="O9288" s="154"/>
      <c r="P9288" s="154"/>
    </row>
    <row r="9289" spans="3:16" hidden="1" outlineLevel="2">
      <c r="C9289" s="179">
        <v>9265</v>
      </c>
      <c r="D9289" s="195">
        <f t="shared" ca="1" si="724"/>
        <v>-1.0663322205977404</v>
      </c>
      <c r="E9289" s="195">
        <f t="shared" ca="1" si="720"/>
        <v>194.7233849022906</v>
      </c>
      <c r="F9289" s="195">
        <f t="shared" ca="1" si="721"/>
        <v>210.0138671562662</v>
      </c>
      <c r="G9289" s="195">
        <f t="shared" ca="1" si="722"/>
        <v>0</v>
      </c>
      <c r="H9289" s="195">
        <f t="shared" ca="1" si="723"/>
        <v>0</v>
      </c>
      <c r="O9289" s="154"/>
      <c r="P9289" s="154"/>
    </row>
    <row r="9290" spans="3:16" hidden="1" outlineLevel="2">
      <c r="C9290" s="179">
        <v>9266</v>
      </c>
      <c r="D9290" s="195">
        <f t="shared" ca="1" si="724"/>
        <v>-0.90440895127799226</v>
      </c>
      <c r="E9290" s="195">
        <f t="shared" ca="1" si="720"/>
        <v>201.7757828800253</v>
      </c>
      <c r="F9290" s="195">
        <f t="shared" ca="1" si="721"/>
        <v>215.50945463801983</v>
      </c>
      <c r="G9290" s="195">
        <f t="shared" ca="1" si="722"/>
        <v>0</v>
      </c>
      <c r="H9290" s="195">
        <f t="shared" ca="1" si="723"/>
        <v>0</v>
      </c>
      <c r="O9290" s="154"/>
      <c r="P9290" s="154"/>
    </row>
    <row r="9291" spans="3:16" hidden="1" outlineLevel="2">
      <c r="C9291" s="179">
        <v>9267</v>
      </c>
      <c r="D9291" s="195">
        <f t="shared" ca="1" si="724"/>
        <v>1.3283806519324359</v>
      </c>
      <c r="E9291" s="195">
        <f t="shared" ca="1" si="720"/>
        <v>329.55260780942774</v>
      </c>
      <c r="F9291" s="195">
        <f t="shared" ca="1" si="721"/>
        <v>307.72181880704085</v>
      </c>
      <c r="G9291" s="195">
        <f t="shared" ca="1" si="722"/>
        <v>79.552607809427741</v>
      </c>
      <c r="H9291" s="195">
        <f t="shared" ca="1" si="723"/>
        <v>57.721818807040847</v>
      </c>
      <c r="O9291" s="154"/>
      <c r="P9291" s="154"/>
    </row>
    <row r="9292" spans="3:16" hidden="1" outlineLevel="2">
      <c r="C9292" s="179">
        <v>9268</v>
      </c>
      <c r="D9292" s="195">
        <f t="shared" ca="1" si="724"/>
        <v>0.21583464274318223</v>
      </c>
      <c r="E9292" s="195">
        <f t="shared" ca="1" si="720"/>
        <v>258.0858258706059</v>
      </c>
      <c r="F9292" s="195">
        <f t="shared" ca="1" si="721"/>
        <v>257.67896121868415</v>
      </c>
      <c r="G9292" s="195">
        <f t="shared" ca="1" si="722"/>
        <v>8.0858258706059019</v>
      </c>
      <c r="H9292" s="195">
        <f t="shared" ca="1" si="723"/>
        <v>7.6789612186841509</v>
      </c>
      <c r="O9292" s="154"/>
      <c r="P9292" s="154"/>
    </row>
    <row r="9293" spans="3:16" hidden="1" outlineLevel="2">
      <c r="C9293" s="179">
        <v>9269</v>
      </c>
      <c r="D9293" s="195">
        <f t="shared" ca="1" si="724"/>
        <v>0.95130594965935955</v>
      </c>
      <c r="E9293" s="195">
        <f t="shared" ca="1" si="720"/>
        <v>303.34985390543659</v>
      </c>
      <c r="F9293" s="195">
        <f t="shared" ca="1" si="721"/>
        <v>289.75692845380081</v>
      </c>
      <c r="G9293" s="195">
        <f t="shared" ca="1" si="722"/>
        <v>53.349853905436589</v>
      </c>
      <c r="H9293" s="195">
        <f t="shared" ca="1" si="723"/>
        <v>39.756928453800811</v>
      </c>
      <c r="O9293" s="154"/>
      <c r="P9293" s="154"/>
    </row>
    <row r="9294" spans="3:16" hidden="1" outlineLevel="2">
      <c r="C9294" s="179">
        <v>9270</v>
      </c>
      <c r="D9294" s="195">
        <f t="shared" ca="1" si="724"/>
        <v>-0.55737565922635213</v>
      </c>
      <c r="E9294" s="195">
        <f t="shared" ca="1" si="720"/>
        <v>217.76265996632313</v>
      </c>
      <c r="F9294" s="195">
        <f t="shared" ca="1" si="721"/>
        <v>227.77678701039898</v>
      </c>
      <c r="G9294" s="195">
        <f t="shared" ca="1" si="722"/>
        <v>0</v>
      </c>
      <c r="H9294" s="195">
        <f t="shared" ca="1" si="723"/>
        <v>0</v>
      </c>
      <c r="O9294" s="154"/>
      <c r="P9294" s="154"/>
    </row>
    <row r="9295" spans="3:16" hidden="1" outlineLevel="2">
      <c r="C9295" s="179">
        <v>9271</v>
      </c>
      <c r="D9295" s="195">
        <f t="shared" ca="1" si="724"/>
        <v>0.97906015129104029</v>
      </c>
      <c r="E9295" s="195">
        <f t="shared" ca="1" si="720"/>
        <v>305.20534315314637</v>
      </c>
      <c r="F9295" s="195">
        <f t="shared" ca="1" si="721"/>
        <v>291.04268869690321</v>
      </c>
      <c r="G9295" s="195">
        <f t="shared" ca="1" si="722"/>
        <v>55.205343153146373</v>
      </c>
      <c r="H9295" s="195">
        <f t="shared" ca="1" si="723"/>
        <v>41.042688696903213</v>
      </c>
      <c r="O9295" s="154"/>
      <c r="P9295" s="154"/>
    </row>
    <row r="9296" spans="3:16" hidden="1" outlineLevel="2">
      <c r="C9296" s="179">
        <v>9272</v>
      </c>
      <c r="D9296" s="195">
        <f t="shared" ca="1" si="724"/>
        <v>-0.22885810714583515</v>
      </c>
      <c r="E9296" s="195">
        <f t="shared" ca="1" si="720"/>
        <v>234.06204134863339</v>
      </c>
      <c r="F9296" s="195">
        <f t="shared" ca="1" si="721"/>
        <v>240.03235777126341</v>
      </c>
      <c r="G9296" s="195">
        <f t="shared" ca="1" si="722"/>
        <v>0</v>
      </c>
      <c r="H9296" s="195">
        <f t="shared" ca="1" si="723"/>
        <v>0</v>
      </c>
      <c r="O9296" s="154"/>
      <c r="P9296" s="154"/>
    </row>
    <row r="9297" spans="3:16" hidden="1" outlineLevel="2">
      <c r="C9297" s="179">
        <v>9273</v>
      </c>
      <c r="D9297" s="195">
        <f t="shared" ca="1" si="724"/>
        <v>1.1772666442407904</v>
      </c>
      <c r="E9297" s="195">
        <f t="shared" ca="1" si="720"/>
        <v>318.7904155854751</v>
      </c>
      <c r="F9297" s="195">
        <f t="shared" ca="1" si="721"/>
        <v>300.39231738991481</v>
      </c>
      <c r="G9297" s="195">
        <f t="shared" ca="1" si="722"/>
        <v>68.790415585475102</v>
      </c>
      <c r="H9297" s="195">
        <f t="shared" ca="1" si="723"/>
        <v>50.392317389914808</v>
      </c>
      <c r="O9297" s="154"/>
      <c r="P9297" s="154"/>
    </row>
    <row r="9298" spans="3:16" hidden="1" outlineLevel="2">
      <c r="C9298" s="179">
        <v>9274</v>
      </c>
      <c r="D9298" s="195">
        <f t="shared" ca="1" si="724"/>
        <v>1.2620370668349017</v>
      </c>
      <c r="E9298" s="195">
        <f t="shared" ca="1" si="720"/>
        <v>324.78365190500466</v>
      </c>
      <c r="F9298" s="195">
        <f t="shared" ca="1" si="721"/>
        <v>304.48217930491791</v>
      </c>
      <c r="G9298" s="195">
        <f t="shared" ca="1" si="722"/>
        <v>74.78365190500466</v>
      </c>
      <c r="H9298" s="195">
        <f t="shared" ca="1" si="723"/>
        <v>54.482179304917906</v>
      </c>
      <c r="O9298" s="154"/>
      <c r="P9298" s="154"/>
    </row>
    <row r="9299" spans="3:16" hidden="1" outlineLevel="2">
      <c r="C9299" s="179">
        <v>9275</v>
      </c>
      <c r="D9299" s="195">
        <f t="shared" ca="1" si="724"/>
        <v>-0.77725568108388177</v>
      </c>
      <c r="E9299" s="195">
        <f t="shared" ca="1" si="720"/>
        <v>207.49238983580679</v>
      </c>
      <c r="F9299" s="195">
        <f t="shared" ca="1" si="721"/>
        <v>219.92558267791733</v>
      </c>
      <c r="G9299" s="195">
        <f t="shared" ca="1" si="722"/>
        <v>0</v>
      </c>
      <c r="H9299" s="195">
        <f t="shared" ca="1" si="723"/>
        <v>0</v>
      </c>
      <c r="O9299" s="154"/>
      <c r="P9299" s="154"/>
    </row>
    <row r="9300" spans="3:16" hidden="1" outlineLevel="2">
      <c r="C9300" s="179">
        <v>9276</v>
      </c>
      <c r="D9300" s="195">
        <f t="shared" ca="1" si="724"/>
        <v>0.4980201679254444</v>
      </c>
      <c r="E9300" s="195">
        <f t="shared" ca="1" si="720"/>
        <v>274.59376162790534</v>
      </c>
      <c r="F9300" s="195">
        <f t="shared" ca="1" si="721"/>
        <v>269.54378190522539</v>
      </c>
      <c r="G9300" s="195">
        <f t="shared" ca="1" si="722"/>
        <v>24.593761627905337</v>
      </c>
      <c r="H9300" s="195">
        <f t="shared" ca="1" si="723"/>
        <v>19.543781905225387</v>
      </c>
      <c r="O9300" s="154"/>
      <c r="P9300" s="154"/>
    </row>
    <row r="9301" spans="3:16" hidden="1" outlineLevel="2">
      <c r="C9301" s="179">
        <v>9277</v>
      </c>
      <c r="D9301" s="195">
        <f t="shared" ca="1" si="724"/>
        <v>1.2625279584905069</v>
      </c>
      <c r="E9301" s="195">
        <f t="shared" ca="1" si="720"/>
        <v>324.81868385403658</v>
      </c>
      <c r="F9301" s="195">
        <f t="shared" ca="1" si="721"/>
        <v>304.50602446112339</v>
      </c>
      <c r="G9301" s="195">
        <f t="shared" ca="1" si="722"/>
        <v>74.818683854036578</v>
      </c>
      <c r="H9301" s="195">
        <f t="shared" ca="1" si="723"/>
        <v>54.506024461123388</v>
      </c>
      <c r="O9301" s="154"/>
      <c r="P9301" s="154"/>
    </row>
    <row r="9302" spans="3:16" hidden="1" outlineLevel="2">
      <c r="C9302" s="179">
        <v>9278</v>
      </c>
      <c r="D9302" s="195">
        <f t="shared" ca="1" si="724"/>
        <v>0.53621576456355913</v>
      </c>
      <c r="E9302" s="195">
        <f t="shared" ca="1" si="720"/>
        <v>276.90789638357455</v>
      </c>
      <c r="F9302" s="195">
        <f t="shared" ca="1" si="721"/>
        <v>271.19119326931849</v>
      </c>
      <c r="G9302" s="195">
        <f t="shared" ca="1" si="722"/>
        <v>26.907896383574553</v>
      </c>
      <c r="H9302" s="195">
        <f t="shared" ca="1" si="723"/>
        <v>21.191193269318489</v>
      </c>
      <c r="O9302" s="154"/>
      <c r="P9302" s="154"/>
    </row>
    <row r="9303" spans="3:16" hidden="1" outlineLevel="2">
      <c r="C9303" s="179">
        <v>9279</v>
      </c>
      <c r="D9303" s="195">
        <f t="shared" ca="1" si="724"/>
        <v>-0.19599443624215326</v>
      </c>
      <c r="E9303" s="195">
        <f t="shared" ca="1" si="720"/>
        <v>235.75824119995048</v>
      </c>
      <c r="F9303" s="195">
        <f t="shared" ca="1" si="721"/>
        <v>241.29407033623841</v>
      </c>
      <c r="G9303" s="195">
        <f t="shared" ca="1" si="722"/>
        <v>0</v>
      </c>
      <c r="H9303" s="195">
        <f t="shared" ca="1" si="723"/>
        <v>0</v>
      </c>
      <c r="O9303" s="154"/>
      <c r="P9303" s="154"/>
    </row>
    <row r="9304" spans="3:16" hidden="1" outlineLevel="2">
      <c r="C9304" s="179">
        <v>9280</v>
      </c>
      <c r="D9304" s="195">
        <f t="shared" ca="1" si="724"/>
        <v>-0.35500605672605817</v>
      </c>
      <c r="E9304" s="195">
        <f t="shared" ca="1" si="720"/>
        <v>227.66369783371141</v>
      </c>
      <c r="F9304" s="195">
        <f t="shared" ca="1" si="721"/>
        <v>235.25020918105776</v>
      </c>
      <c r="G9304" s="195">
        <f t="shared" ca="1" si="722"/>
        <v>0</v>
      </c>
      <c r="H9304" s="195">
        <f t="shared" ca="1" si="723"/>
        <v>0</v>
      </c>
      <c r="O9304" s="154"/>
      <c r="P9304" s="154"/>
    </row>
    <row r="9305" spans="3:16" hidden="1" outlineLevel="2">
      <c r="C9305" s="179">
        <v>9281</v>
      </c>
      <c r="D9305" s="195">
        <f t="shared" ca="1" si="724"/>
        <v>-1.6126894967005441</v>
      </c>
      <c r="E9305" s="195">
        <f t="shared" ref="E9305:E9368" ca="1" si="725">$H$9 * EXP(($H$17 - $H$18 - ($H$11^2)/2)*$H$14 + $H$11*SQRT($H$14)*D9305)</f>
        <v>172.69667765309535</v>
      </c>
      <c r="F9305" s="195">
        <f t="shared" ref="F9305:F9368" ca="1" si="726">$H$9 * EXP(($H$17 - $H$18 - ($H$12^2)/2)*$H$14 + $H$12*SQRT($H$14)*D9305)</f>
        <v>192.48428933627957</v>
      </c>
      <c r="G9305" s="195">
        <f t="shared" ref="G9305:G9368" ca="1" si="727">MAX(E9305-$H$16, 0)</f>
        <v>0</v>
      </c>
      <c r="H9305" s="195">
        <f t="shared" ref="H9305:H9368" ca="1" si="728">MAX(F9305-$H$16, 0)</f>
        <v>0</v>
      </c>
      <c r="O9305" s="154"/>
      <c r="P9305" s="154"/>
    </row>
    <row r="9306" spans="3:16" hidden="1" outlineLevel="2">
      <c r="C9306" s="179">
        <v>9282</v>
      </c>
      <c r="D9306" s="195">
        <f t="shared" ref="D9306:D9369" ca="1" si="729">_xlfn.NORM.S.INV(RAND())</f>
        <v>-0.72359573292776114</v>
      </c>
      <c r="E9306" s="195">
        <f t="shared" ca="1" si="725"/>
        <v>209.95318892249034</v>
      </c>
      <c r="F9306" s="195">
        <f t="shared" ca="1" si="726"/>
        <v>221.81627907134603</v>
      </c>
      <c r="G9306" s="195">
        <f t="shared" ca="1" si="727"/>
        <v>0</v>
      </c>
      <c r="H9306" s="195">
        <f t="shared" ca="1" si="728"/>
        <v>0</v>
      </c>
      <c r="O9306" s="154"/>
      <c r="P9306" s="154"/>
    </row>
    <row r="9307" spans="3:16" hidden="1" outlineLevel="2">
      <c r="C9307" s="179">
        <v>9283</v>
      </c>
      <c r="D9307" s="195">
        <f t="shared" ca="1" si="729"/>
        <v>-0.74846313110662988</v>
      </c>
      <c r="E9307" s="195">
        <f t="shared" ca="1" si="725"/>
        <v>208.80918373736333</v>
      </c>
      <c r="F9307" s="195">
        <f t="shared" ca="1" si="726"/>
        <v>220.93806931844199</v>
      </c>
      <c r="G9307" s="195">
        <f t="shared" ca="1" si="727"/>
        <v>0</v>
      </c>
      <c r="H9307" s="195">
        <f t="shared" ca="1" si="728"/>
        <v>0</v>
      </c>
      <c r="O9307" s="154"/>
      <c r="P9307" s="154"/>
    </row>
    <row r="9308" spans="3:16" hidden="1" outlineLevel="2">
      <c r="C9308" s="179">
        <v>9284</v>
      </c>
      <c r="D9308" s="195">
        <f t="shared" ca="1" si="729"/>
        <v>1.2026077052133255</v>
      </c>
      <c r="E9308" s="195">
        <f t="shared" ca="1" si="725"/>
        <v>320.57033654896588</v>
      </c>
      <c r="F9308" s="195">
        <f t="shared" ca="1" si="726"/>
        <v>301.60914032568547</v>
      </c>
      <c r="G9308" s="195">
        <f t="shared" ca="1" si="727"/>
        <v>70.570336548965884</v>
      </c>
      <c r="H9308" s="195">
        <f t="shared" ca="1" si="728"/>
        <v>51.609140325685473</v>
      </c>
      <c r="O9308" s="154"/>
      <c r="P9308" s="154"/>
    </row>
    <row r="9309" spans="3:16" hidden="1" outlineLevel="2">
      <c r="C9309" s="179">
        <v>9285</v>
      </c>
      <c r="D9309" s="195">
        <f t="shared" ca="1" si="729"/>
        <v>-0.3282180301628061</v>
      </c>
      <c r="E9309" s="195">
        <f t="shared" ca="1" si="725"/>
        <v>229.00762049306226</v>
      </c>
      <c r="F9309" s="195">
        <f t="shared" ca="1" si="726"/>
        <v>236.25768509046765</v>
      </c>
      <c r="G9309" s="195">
        <f t="shared" ca="1" si="727"/>
        <v>0</v>
      </c>
      <c r="H9309" s="195">
        <f t="shared" ca="1" si="728"/>
        <v>0</v>
      </c>
      <c r="O9309" s="154"/>
      <c r="P9309" s="154"/>
    </row>
    <row r="9310" spans="3:16" hidden="1" outlineLevel="2">
      <c r="C9310" s="179">
        <v>9286</v>
      </c>
      <c r="D9310" s="195">
        <f t="shared" ca="1" si="729"/>
        <v>8.4217270561021892E-2</v>
      </c>
      <c r="E9310" s="195">
        <f t="shared" ca="1" si="725"/>
        <v>250.72927877376998</v>
      </c>
      <c r="F9310" s="195">
        <f t="shared" ca="1" si="726"/>
        <v>252.32498498282828</v>
      </c>
      <c r="G9310" s="195">
        <f t="shared" ca="1" si="727"/>
        <v>0.72927877376997685</v>
      </c>
      <c r="H9310" s="195">
        <f t="shared" ca="1" si="728"/>
        <v>2.3249849828282834</v>
      </c>
      <c r="O9310" s="154"/>
      <c r="P9310" s="154"/>
    </row>
    <row r="9311" spans="3:16" hidden="1" outlineLevel="2">
      <c r="C9311" s="179">
        <v>9287</v>
      </c>
      <c r="D9311" s="195">
        <f t="shared" ca="1" si="729"/>
        <v>-0.2713081678330585</v>
      </c>
      <c r="E9311" s="195">
        <f t="shared" ca="1" si="725"/>
        <v>231.88910689267897</v>
      </c>
      <c r="F9311" s="195">
        <f t="shared" ca="1" si="726"/>
        <v>238.41236132096611</v>
      </c>
      <c r="G9311" s="195">
        <f t="shared" ca="1" si="727"/>
        <v>0</v>
      </c>
      <c r="H9311" s="195">
        <f t="shared" ca="1" si="728"/>
        <v>0</v>
      </c>
      <c r="O9311" s="154"/>
      <c r="P9311" s="154"/>
    </row>
    <row r="9312" spans="3:16" hidden="1" outlineLevel="2">
      <c r="C9312" s="179">
        <v>9288</v>
      </c>
      <c r="D9312" s="195">
        <f t="shared" ca="1" si="729"/>
        <v>-0.31091077309965764</v>
      </c>
      <c r="E9312" s="195">
        <f t="shared" ca="1" si="725"/>
        <v>229.88012011913872</v>
      </c>
      <c r="F9312" s="195">
        <f t="shared" ca="1" si="726"/>
        <v>236.91089009596126</v>
      </c>
      <c r="G9312" s="195">
        <f t="shared" ca="1" si="727"/>
        <v>0</v>
      </c>
      <c r="H9312" s="195">
        <f t="shared" ca="1" si="728"/>
        <v>0</v>
      </c>
      <c r="O9312" s="154"/>
      <c r="P9312" s="154"/>
    </row>
    <row r="9313" spans="3:16" hidden="1" outlineLevel="2">
      <c r="C9313" s="179">
        <v>9289</v>
      </c>
      <c r="D9313" s="195">
        <f t="shared" ca="1" si="729"/>
        <v>-1.4106299644614024</v>
      </c>
      <c r="E9313" s="195">
        <f t="shared" ca="1" si="725"/>
        <v>180.53639586505599</v>
      </c>
      <c r="F9313" s="195">
        <f t="shared" ca="1" si="726"/>
        <v>198.78992112924809</v>
      </c>
      <c r="G9313" s="195">
        <f t="shared" ca="1" si="727"/>
        <v>0</v>
      </c>
      <c r="H9313" s="195">
        <f t="shared" ca="1" si="728"/>
        <v>0</v>
      </c>
      <c r="O9313" s="154"/>
      <c r="P9313" s="154"/>
    </row>
    <row r="9314" spans="3:16" hidden="1" outlineLevel="2">
      <c r="C9314" s="179">
        <v>9290</v>
      </c>
      <c r="D9314" s="195">
        <f t="shared" ca="1" si="729"/>
        <v>1.5022425851741419</v>
      </c>
      <c r="E9314" s="195">
        <f t="shared" ca="1" si="725"/>
        <v>342.38512333632383</v>
      </c>
      <c r="F9314" s="195">
        <f t="shared" ca="1" si="726"/>
        <v>316.37618161458136</v>
      </c>
      <c r="G9314" s="195">
        <f t="shared" ca="1" si="727"/>
        <v>92.385123336323829</v>
      </c>
      <c r="H9314" s="195">
        <f t="shared" ca="1" si="728"/>
        <v>66.376181614581355</v>
      </c>
      <c r="O9314" s="154"/>
      <c r="P9314" s="154"/>
    </row>
    <row r="9315" spans="3:16" hidden="1" outlineLevel="2">
      <c r="C9315" s="179">
        <v>9291</v>
      </c>
      <c r="D9315" s="195">
        <f t="shared" ca="1" si="729"/>
        <v>0.20617113362391837</v>
      </c>
      <c r="E9315" s="195">
        <f t="shared" ca="1" si="725"/>
        <v>257.5384330306025</v>
      </c>
      <c r="F9315" s="195">
        <f t="shared" ca="1" si="726"/>
        <v>257.28203046471594</v>
      </c>
      <c r="G9315" s="195">
        <f t="shared" ca="1" si="727"/>
        <v>7.5384330306025049</v>
      </c>
      <c r="H9315" s="195">
        <f t="shared" ca="1" si="728"/>
        <v>7.2820304647159446</v>
      </c>
      <c r="O9315" s="154"/>
      <c r="P9315" s="154"/>
    </row>
    <row r="9316" spans="3:16" hidden="1" outlineLevel="2">
      <c r="C9316" s="179">
        <v>9292</v>
      </c>
      <c r="D9316" s="195">
        <f t="shared" ca="1" si="729"/>
        <v>1.1172612608225758</v>
      </c>
      <c r="E9316" s="195">
        <f t="shared" ca="1" si="725"/>
        <v>314.61502806379366</v>
      </c>
      <c r="F9316" s="195">
        <f t="shared" ca="1" si="726"/>
        <v>297.53052787751955</v>
      </c>
      <c r="G9316" s="195">
        <f t="shared" ca="1" si="727"/>
        <v>64.615028063793659</v>
      </c>
      <c r="H9316" s="195">
        <f t="shared" ca="1" si="728"/>
        <v>47.530527877519546</v>
      </c>
      <c r="O9316" s="154"/>
      <c r="P9316" s="154"/>
    </row>
    <row r="9317" spans="3:16" hidden="1" outlineLevel="2">
      <c r="C9317" s="179">
        <v>9293</v>
      </c>
      <c r="D9317" s="195">
        <f t="shared" ca="1" si="729"/>
        <v>0.8918204815813745</v>
      </c>
      <c r="E9317" s="195">
        <f t="shared" ca="1" si="725"/>
        <v>299.41090141481743</v>
      </c>
      <c r="F9317" s="195">
        <f t="shared" ca="1" si="726"/>
        <v>287.02026529488808</v>
      </c>
      <c r="G9317" s="195">
        <f t="shared" ca="1" si="727"/>
        <v>49.410901414817431</v>
      </c>
      <c r="H9317" s="195">
        <f t="shared" ca="1" si="728"/>
        <v>37.020265294888077</v>
      </c>
      <c r="O9317" s="154"/>
      <c r="P9317" s="154"/>
    </row>
    <row r="9318" spans="3:16" hidden="1" outlineLevel="2">
      <c r="C9318" s="179">
        <v>9294</v>
      </c>
      <c r="D9318" s="195">
        <f t="shared" ca="1" si="729"/>
        <v>-1.371979593928164</v>
      </c>
      <c r="E9318" s="195">
        <f t="shared" ca="1" si="725"/>
        <v>182.07605590458948</v>
      </c>
      <c r="F9318" s="195">
        <f t="shared" ca="1" si="726"/>
        <v>200.01940612933052</v>
      </c>
      <c r="G9318" s="195">
        <f t="shared" ca="1" si="727"/>
        <v>0</v>
      </c>
      <c r="H9318" s="195">
        <f t="shared" ca="1" si="728"/>
        <v>0</v>
      </c>
      <c r="O9318" s="154"/>
      <c r="P9318" s="154"/>
    </row>
    <row r="9319" spans="3:16" hidden="1" outlineLevel="2">
      <c r="C9319" s="179">
        <v>9295</v>
      </c>
      <c r="D9319" s="195">
        <f t="shared" ca="1" si="729"/>
        <v>1.0108572113430303</v>
      </c>
      <c r="E9319" s="195">
        <f t="shared" ca="1" si="725"/>
        <v>307.34506888819408</v>
      </c>
      <c r="F9319" s="195">
        <f t="shared" ca="1" si="726"/>
        <v>292.5227552510899</v>
      </c>
      <c r="G9319" s="195">
        <f t="shared" ca="1" si="727"/>
        <v>57.345068888194078</v>
      </c>
      <c r="H9319" s="195">
        <f t="shared" ca="1" si="728"/>
        <v>42.522755251089905</v>
      </c>
      <c r="O9319" s="154"/>
      <c r="P9319" s="154"/>
    </row>
    <row r="9320" spans="3:16" hidden="1" outlineLevel="2">
      <c r="C9320" s="179">
        <v>9296</v>
      </c>
      <c r="D9320" s="195">
        <f t="shared" ca="1" si="729"/>
        <v>0.59754417833199835</v>
      </c>
      <c r="E9320" s="195">
        <f t="shared" ca="1" si="725"/>
        <v>280.66443143588987</v>
      </c>
      <c r="F9320" s="195">
        <f t="shared" ca="1" si="726"/>
        <v>273.85743277389588</v>
      </c>
      <c r="G9320" s="195">
        <f t="shared" ca="1" si="727"/>
        <v>30.664431435889867</v>
      </c>
      <c r="H9320" s="195">
        <f t="shared" ca="1" si="728"/>
        <v>23.85743277389588</v>
      </c>
      <c r="O9320" s="154"/>
      <c r="P9320" s="154"/>
    </row>
    <row r="9321" spans="3:16" hidden="1" outlineLevel="2">
      <c r="C9321" s="179">
        <v>9297</v>
      </c>
      <c r="D9321" s="195">
        <f t="shared" ca="1" si="729"/>
        <v>-0.86555387575537535</v>
      </c>
      <c r="E9321" s="195">
        <f t="shared" ca="1" si="725"/>
        <v>203.50573063382163</v>
      </c>
      <c r="F9321" s="195">
        <f t="shared" ca="1" si="726"/>
        <v>216.84942871087</v>
      </c>
      <c r="G9321" s="195">
        <f t="shared" ca="1" si="727"/>
        <v>0</v>
      </c>
      <c r="H9321" s="195">
        <f t="shared" ca="1" si="728"/>
        <v>0</v>
      </c>
      <c r="O9321" s="154"/>
      <c r="P9321" s="154"/>
    </row>
    <row r="9322" spans="3:16" hidden="1" outlineLevel="2">
      <c r="C9322" s="179">
        <v>9298</v>
      </c>
      <c r="D9322" s="195">
        <f t="shared" ca="1" si="729"/>
        <v>-1.0001307167006726</v>
      </c>
      <c r="E9322" s="195">
        <f t="shared" ca="1" si="725"/>
        <v>197.57643488523149</v>
      </c>
      <c r="F9322" s="195">
        <f t="shared" ca="1" si="726"/>
        <v>212.24356886673493</v>
      </c>
      <c r="G9322" s="195">
        <f t="shared" ca="1" si="727"/>
        <v>0</v>
      </c>
      <c r="H9322" s="195">
        <f t="shared" ca="1" si="728"/>
        <v>0</v>
      </c>
      <c r="O9322" s="154"/>
      <c r="P9322" s="154"/>
    </row>
    <row r="9323" spans="3:16" hidden="1" outlineLevel="2">
      <c r="C9323" s="179">
        <v>9299</v>
      </c>
      <c r="D9323" s="195">
        <f t="shared" ca="1" si="729"/>
        <v>0.95466113370235073</v>
      </c>
      <c r="E9323" s="195">
        <f t="shared" ca="1" si="725"/>
        <v>303.57356179173541</v>
      </c>
      <c r="F9323" s="195">
        <f t="shared" ca="1" si="726"/>
        <v>289.9120606877193</v>
      </c>
      <c r="G9323" s="195">
        <f t="shared" ca="1" si="727"/>
        <v>53.573561791735415</v>
      </c>
      <c r="H9323" s="195">
        <f t="shared" ca="1" si="728"/>
        <v>39.912060687719304</v>
      </c>
      <c r="O9323" s="154"/>
      <c r="P9323" s="154"/>
    </row>
    <row r="9324" spans="3:16" hidden="1" outlineLevel="2">
      <c r="C9324" s="179">
        <v>9300</v>
      </c>
      <c r="D9324" s="195">
        <f t="shared" ca="1" si="729"/>
        <v>0.57151957031132328</v>
      </c>
      <c r="E9324" s="195">
        <f t="shared" ca="1" si="725"/>
        <v>279.06416762398328</v>
      </c>
      <c r="F9324" s="195">
        <f t="shared" ca="1" si="726"/>
        <v>272.7228317752664</v>
      </c>
      <c r="G9324" s="195">
        <f t="shared" ca="1" si="727"/>
        <v>29.06416762398328</v>
      </c>
      <c r="H9324" s="195">
        <f t="shared" ca="1" si="728"/>
        <v>22.7228317752664</v>
      </c>
      <c r="O9324" s="154"/>
      <c r="P9324" s="154"/>
    </row>
    <row r="9325" spans="3:16" hidden="1" outlineLevel="2">
      <c r="C9325" s="179">
        <v>9301</v>
      </c>
      <c r="D9325" s="195">
        <f t="shared" ca="1" si="729"/>
        <v>-8.2979710095417131E-2</v>
      </c>
      <c r="E9325" s="195">
        <f t="shared" ca="1" si="725"/>
        <v>241.68566736342271</v>
      </c>
      <c r="F9325" s="195">
        <f t="shared" ca="1" si="726"/>
        <v>245.68380373160662</v>
      </c>
      <c r="G9325" s="195">
        <f t="shared" ca="1" si="727"/>
        <v>0</v>
      </c>
      <c r="H9325" s="195">
        <f t="shared" ca="1" si="728"/>
        <v>0</v>
      </c>
      <c r="O9325" s="154"/>
      <c r="P9325" s="154"/>
    </row>
    <row r="9326" spans="3:16" hidden="1" outlineLevel="2">
      <c r="C9326" s="179">
        <v>9302</v>
      </c>
      <c r="D9326" s="195">
        <f t="shared" ca="1" si="729"/>
        <v>-1.1591154576486631</v>
      </c>
      <c r="E9326" s="195">
        <f t="shared" ca="1" si="725"/>
        <v>190.79395568020934</v>
      </c>
      <c r="F9326" s="195">
        <f t="shared" ca="1" si="726"/>
        <v>206.92824322920774</v>
      </c>
      <c r="G9326" s="195">
        <f t="shared" ca="1" si="727"/>
        <v>0</v>
      </c>
      <c r="H9326" s="195">
        <f t="shared" ca="1" si="728"/>
        <v>0</v>
      </c>
      <c r="O9326" s="154"/>
      <c r="P9326" s="154"/>
    </row>
    <row r="9327" spans="3:16" hidden="1" outlineLevel="2">
      <c r="C9327" s="179">
        <v>9303</v>
      </c>
      <c r="D9327" s="195">
        <f t="shared" ca="1" si="729"/>
        <v>-0.30519696841632765</v>
      </c>
      <c r="E9327" s="195">
        <f t="shared" ca="1" si="725"/>
        <v>230.16889573100846</v>
      </c>
      <c r="F9327" s="195">
        <f t="shared" ca="1" si="726"/>
        <v>237.12693498630813</v>
      </c>
      <c r="G9327" s="195">
        <f t="shared" ca="1" si="727"/>
        <v>0</v>
      </c>
      <c r="H9327" s="195">
        <f t="shared" ca="1" si="728"/>
        <v>0</v>
      </c>
      <c r="O9327" s="154"/>
      <c r="P9327" s="154"/>
    </row>
    <row r="9328" spans="3:16" hidden="1" outlineLevel="2">
      <c r="C9328" s="179">
        <v>9304</v>
      </c>
      <c r="D9328" s="195">
        <f t="shared" ca="1" si="729"/>
        <v>1.9072324367651603</v>
      </c>
      <c r="E9328" s="195">
        <f t="shared" ca="1" si="725"/>
        <v>374.24805241188415</v>
      </c>
      <c r="F9328" s="195">
        <f t="shared" ca="1" si="726"/>
        <v>337.49104745243187</v>
      </c>
      <c r="G9328" s="195">
        <f t="shared" ca="1" si="727"/>
        <v>124.24805241188415</v>
      </c>
      <c r="H9328" s="195">
        <f t="shared" ca="1" si="728"/>
        <v>87.491047452431872</v>
      </c>
      <c r="O9328" s="154"/>
      <c r="P9328" s="154"/>
    </row>
    <row r="9329" spans="3:16" hidden="1" outlineLevel="2">
      <c r="C9329" s="179">
        <v>9305</v>
      </c>
      <c r="D9329" s="195">
        <f t="shared" ca="1" si="729"/>
        <v>0.14523349136164584</v>
      </c>
      <c r="E9329" s="195">
        <f t="shared" ca="1" si="725"/>
        <v>254.11324329679624</v>
      </c>
      <c r="F9329" s="195">
        <f t="shared" ca="1" si="726"/>
        <v>254.79304987133747</v>
      </c>
      <c r="G9329" s="195">
        <f t="shared" ca="1" si="727"/>
        <v>4.1132432967962416</v>
      </c>
      <c r="H9329" s="195">
        <f t="shared" ca="1" si="728"/>
        <v>4.7930498713374732</v>
      </c>
      <c r="O9329" s="154"/>
      <c r="P9329" s="154"/>
    </row>
    <row r="9330" spans="3:16" hidden="1" outlineLevel="2">
      <c r="C9330" s="179">
        <v>9306</v>
      </c>
      <c r="D9330" s="195">
        <f t="shared" ca="1" si="729"/>
        <v>-0.58151057300049536</v>
      </c>
      <c r="E9330" s="195">
        <f t="shared" ca="1" si="725"/>
        <v>216.61096027772348</v>
      </c>
      <c r="F9330" s="195">
        <f t="shared" ca="1" si="726"/>
        <v>226.90149076972415</v>
      </c>
      <c r="G9330" s="195">
        <f t="shared" ca="1" si="727"/>
        <v>0</v>
      </c>
      <c r="H9330" s="195">
        <f t="shared" ca="1" si="728"/>
        <v>0</v>
      </c>
      <c r="O9330" s="154"/>
      <c r="P9330" s="154"/>
    </row>
    <row r="9331" spans="3:16" hidden="1" outlineLevel="2">
      <c r="C9331" s="179">
        <v>9307</v>
      </c>
      <c r="D9331" s="195">
        <f t="shared" ca="1" si="729"/>
        <v>1.2364482468656586</v>
      </c>
      <c r="E9331" s="195">
        <f t="shared" ca="1" si="725"/>
        <v>322.96275565730389</v>
      </c>
      <c r="F9331" s="195">
        <f t="shared" ca="1" si="726"/>
        <v>303.24177959538503</v>
      </c>
      <c r="G9331" s="195">
        <f t="shared" ca="1" si="727"/>
        <v>72.962755657303887</v>
      </c>
      <c r="H9331" s="195">
        <f t="shared" ca="1" si="728"/>
        <v>53.241779595385026</v>
      </c>
      <c r="O9331" s="154"/>
      <c r="P9331" s="154"/>
    </row>
    <row r="9332" spans="3:16" hidden="1" outlineLevel="2">
      <c r="C9332" s="179">
        <v>9308</v>
      </c>
      <c r="D9332" s="195">
        <f t="shared" ca="1" si="729"/>
        <v>-0.6484940316657537</v>
      </c>
      <c r="E9332" s="195">
        <f t="shared" ca="1" si="725"/>
        <v>213.4463724038699</v>
      </c>
      <c r="F9332" s="195">
        <f t="shared" ca="1" si="726"/>
        <v>224.48979650881515</v>
      </c>
      <c r="G9332" s="195">
        <f t="shared" ca="1" si="727"/>
        <v>0</v>
      </c>
      <c r="H9332" s="195">
        <f t="shared" ca="1" si="728"/>
        <v>0</v>
      </c>
      <c r="O9332" s="154"/>
      <c r="P9332" s="154"/>
    </row>
    <row r="9333" spans="3:16" hidden="1" outlineLevel="2">
      <c r="C9333" s="179">
        <v>9309</v>
      </c>
      <c r="D9333" s="195">
        <f t="shared" ca="1" si="729"/>
        <v>-0.18594449307817157</v>
      </c>
      <c r="E9333" s="195">
        <f t="shared" ca="1" si="725"/>
        <v>236.27940127143805</v>
      </c>
      <c r="F9333" s="195">
        <f t="shared" ca="1" si="726"/>
        <v>241.68123354348265</v>
      </c>
      <c r="G9333" s="195">
        <f t="shared" ca="1" si="727"/>
        <v>0</v>
      </c>
      <c r="H9333" s="195">
        <f t="shared" ca="1" si="728"/>
        <v>0</v>
      </c>
      <c r="O9333" s="154"/>
      <c r="P9333" s="154"/>
    </row>
    <row r="9334" spans="3:16" hidden="1" outlineLevel="2">
      <c r="C9334" s="179">
        <v>9310</v>
      </c>
      <c r="D9334" s="195">
        <f t="shared" ca="1" si="729"/>
        <v>1.2671244671034385</v>
      </c>
      <c r="E9334" s="195">
        <f t="shared" ca="1" si="725"/>
        <v>325.14689208642062</v>
      </c>
      <c r="F9334" s="195">
        <f t="shared" ca="1" si="726"/>
        <v>304.72939137415739</v>
      </c>
      <c r="G9334" s="195">
        <f t="shared" ca="1" si="727"/>
        <v>75.146892086420621</v>
      </c>
      <c r="H9334" s="195">
        <f t="shared" ca="1" si="728"/>
        <v>54.729391374157387</v>
      </c>
      <c r="O9334" s="154"/>
      <c r="P9334" s="154"/>
    </row>
    <row r="9335" spans="3:16" hidden="1" outlineLevel="2">
      <c r="C9335" s="179">
        <v>9311</v>
      </c>
      <c r="D9335" s="195">
        <f t="shared" ca="1" si="729"/>
        <v>1.5157163202888313</v>
      </c>
      <c r="E9335" s="195">
        <f t="shared" ca="1" si="725"/>
        <v>343.40021896953306</v>
      </c>
      <c r="F9335" s="195">
        <f t="shared" ca="1" si="726"/>
        <v>317.05694195937184</v>
      </c>
      <c r="G9335" s="195">
        <f t="shared" ca="1" si="727"/>
        <v>93.400218969533057</v>
      </c>
      <c r="H9335" s="195">
        <f t="shared" ca="1" si="728"/>
        <v>67.056941959371841</v>
      </c>
      <c r="O9335" s="154"/>
      <c r="P9335" s="154"/>
    </row>
    <row r="9336" spans="3:16" hidden="1" outlineLevel="2">
      <c r="C9336" s="179">
        <v>9312</v>
      </c>
      <c r="D9336" s="195">
        <f t="shared" ca="1" si="729"/>
        <v>1.8444432639730022</v>
      </c>
      <c r="E9336" s="195">
        <f t="shared" ca="1" si="725"/>
        <v>369.12046455158446</v>
      </c>
      <c r="F9336" s="195">
        <f t="shared" ca="1" si="726"/>
        <v>334.12740833787103</v>
      </c>
      <c r="G9336" s="195">
        <f t="shared" ca="1" si="727"/>
        <v>119.12046455158446</v>
      </c>
      <c r="H9336" s="195">
        <f t="shared" ca="1" si="728"/>
        <v>84.127408337871032</v>
      </c>
      <c r="O9336" s="154"/>
      <c r="P9336" s="154"/>
    </row>
    <row r="9337" spans="3:16" hidden="1" outlineLevel="2">
      <c r="C9337" s="179">
        <v>9313</v>
      </c>
      <c r="D9337" s="195">
        <f t="shared" ca="1" si="729"/>
        <v>-0.86252368074946795</v>
      </c>
      <c r="E9337" s="195">
        <f t="shared" ca="1" si="725"/>
        <v>203.64126607405538</v>
      </c>
      <c r="F9337" s="195">
        <f t="shared" ca="1" si="726"/>
        <v>216.95427896104033</v>
      </c>
      <c r="G9337" s="195">
        <f t="shared" ca="1" si="727"/>
        <v>0</v>
      </c>
      <c r="H9337" s="195">
        <f t="shared" ca="1" si="728"/>
        <v>0</v>
      </c>
      <c r="O9337" s="154"/>
      <c r="P9337" s="154"/>
    </row>
    <row r="9338" spans="3:16" hidden="1" outlineLevel="2">
      <c r="C9338" s="179">
        <v>9314</v>
      </c>
      <c r="D9338" s="195">
        <f t="shared" ca="1" si="729"/>
        <v>0.43222360851714975</v>
      </c>
      <c r="E9338" s="195">
        <f t="shared" ca="1" si="725"/>
        <v>270.65264302654572</v>
      </c>
      <c r="F9338" s="195">
        <f t="shared" ca="1" si="726"/>
        <v>266.72934914804262</v>
      </c>
      <c r="G9338" s="195">
        <f t="shared" ca="1" si="727"/>
        <v>20.652643026545718</v>
      </c>
      <c r="H9338" s="195">
        <f t="shared" ca="1" si="728"/>
        <v>16.729349148042616</v>
      </c>
      <c r="O9338" s="154"/>
      <c r="P9338" s="154"/>
    </row>
    <row r="9339" spans="3:16" hidden="1" outlineLevel="2">
      <c r="C9339" s="179">
        <v>9315</v>
      </c>
      <c r="D9339" s="195">
        <f t="shared" ca="1" si="729"/>
        <v>-0.79042980891731995</v>
      </c>
      <c r="E9339" s="195">
        <f t="shared" ca="1" si="725"/>
        <v>206.89265852908795</v>
      </c>
      <c r="F9339" s="195">
        <f t="shared" ca="1" si="726"/>
        <v>219.46386449539168</v>
      </c>
      <c r="G9339" s="195">
        <f t="shared" ca="1" si="727"/>
        <v>0</v>
      </c>
      <c r="H9339" s="195">
        <f t="shared" ca="1" si="728"/>
        <v>0</v>
      </c>
      <c r="O9339" s="154"/>
      <c r="P9339" s="154"/>
    </row>
    <row r="9340" spans="3:16" hidden="1" outlineLevel="2">
      <c r="C9340" s="179">
        <v>9316</v>
      </c>
      <c r="D9340" s="195">
        <f t="shared" ca="1" si="729"/>
        <v>-0.81904931740831799</v>
      </c>
      <c r="E9340" s="195">
        <f t="shared" ca="1" si="725"/>
        <v>205.59576721984587</v>
      </c>
      <c r="F9340" s="195">
        <f t="shared" ca="1" si="726"/>
        <v>218.46416424555531</v>
      </c>
      <c r="G9340" s="195">
        <f t="shared" ca="1" si="727"/>
        <v>0</v>
      </c>
      <c r="H9340" s="195">
        <f t="shared" ca="1" si="728"/>
        <v>0</v>
      </c>
      <c r="O9340" s="154"/>
      <c r="P9340" s="154"/>
    </row>
    <row r="9341" spans="3:16" hidden="1" outlineLevel="2">
      <c r="C9341" s="179">
        <v>9317</v>
      </c>
      <c r="D9341" s="195">
        <f t="shared" ca="1" si="729"/>
        <v>-0.55640251468905821</v>
      </c>
      <c r="E9341" s="195">
        <f t="shared" ca="1" si="725"/>
        <v>217.80922589416468</v>
      </c>
      <c r="F9341" s="195">
        <f t="shared" ca="1" si="726"/>
        <v>227.81215058520885</v>
      </c>
      <c r="G9341" s="195">
        <f t="shared" ca="1" si="727"/>
        <v>0</v>
      </c>
      <c r="H9341" s="195">
        <f t="shared" ca="1" si="728"/>
        <v>0</v>
      </c>
      <c r="O9341" s="154"/>
      <c r="P9341" s="154"/>
    </row>
    <row r="9342" spans="3:16" hidden="1" outlineLevel="2">
      <c r="C9342" s="179">
        <v>9318</v>
      </c>
      <c r="D9342" s="195">
        <f t="shared" ca="1" si="729"/>
        <v>-0.50227262158693919</v>
      </c>
      <c r="E9342" s="195">
        <f t="shared" ca="1" si="725"/>
        <v>220.41513727136973</v>
      </c>
      <c r="F9342" s="195">
        <f t="shared" ca="1" si="726"/>
        <v>229.78787402241662</v>
      </c>
      <c r="G9342" s="195">
        <f t="shared" ca="1" si="727"/>
        <v>0</v>
      </c>
      <c r="H9342" s="195">
        <f t="shared" ca="1" si="728"/>
        <v>0</v>
      </c>
      <c r="O9342" s="154"/>
      <c r="P9342" s="154"/>
    </row>
    <row r="9343" spans="3:16" hidden="1" outlineLevel="2">
      <c r="C9343" s="179">
        <v>9319</v>
      </c>
      <c r="D9343" s="195">
        <f t="shared" ca="1" si="729"/>
        <v>0.11327654876875887</v>
      </c>
      <c r="E9343" s="195">
        <f t="shared" ca="1" si="725"/>
        <v>252.3352513239293</v>
      </c>
      <c r="F9343" s="195">
        <f t="shared" ca="1" si="726"/>
        <v>253.49741720745922</v>
      </c>
      <c r="G9343" s="195">
        <f t="shared" ca="1" si="727"/>
        <v>2.3352513239292989</v>
      </c>
      <c r="H9343" s="195">
        <f t="shared" ca="1" si="728"/>
        <v>3.4974172074592218</v>
      </c>
      <c r="O9343" s="154"/>
      <c r="P9343" s="154"/>
    </row>
    <row r="9344" spans="3:16" hidden="1" outlineLevel="2">
      <c r="C9344" s="179">
        <v>9320</v>
      </c>
      <c r="D9344" s="195">
        <f t="shared" ca="1" si="729"/>
        <v>-0.23445831082092158</v>
      </c>
      <c r="E9344" s="195">
        <f t="shared" ca="1" si="725"/>
        <v>233.77421621339823</v>
      </c>
      <c r="F9344" s="195">
        <f t="shared" ca="1" si="726"/>
        <v>239.81801182779338</v>
      </c>
      <c r="G9344" s="195">
        <f t="shared" ca="1" si="727"/>
        <v>0</v>
      </c>
      <c r="H9344" s="195">
        <f t="shared" ca="1" si="728"/>
        <v>0</v>
      </c>
      <c r="O9344" s="154"/>
      <c r="P9344" s="154"/>
    </row>
    <row r="9345" spans="3:16" hidden="1" outlineLevel="2">
      <c r="C9345" s="179">
        <v>9321</v>
      </c>
      <c r="D9345" s="195">
        <f t="shared" ca="1" si="729"/>
        <v>-0.39853144678272251</v>
      </c>
      <c r="E9345" s="195">
        <f t="shared" ca="1" si="725"/>
        <v>225.49687922739196</v>
      </c>
      <c r="F9345" s="195">
        <f t="shared" ca="1" si="726"/>
        <v>233.62240770279831</v>
      </c>
      <c r="G9345" s="195">
        <f t="shared" ca="1" si="727"/>
        <v>0</v>
      </c>
      <c r="H9345" s="195">
        <f t="shared" ca="1" si="728"/>
        <v>0</v>
      </c>
      <c r="O9345" s="154"/>
      <c r="P9345" s="154"/>
    </row>
    <row r="9346" spans="3:16" hidden="1" outlineLevel="2">
      <c r="C9346" s="179">
        <v>9322</v>
      </c>
      <c r="D9346" s="195">
        <f t="shared" ca="1" si="729"/>
        <v>-4.1197882934546771E-2</v>
      </c>
      <c r="E9346" s="195">
        <f t="shared" ca="1" si="725"/>
        <v>243.91458672431247</v>
      </c>
      <c r="F9346" s="195">
        <f t="shared" ca="1" si="726"/>
        <v>247.32684230585983</v>
      </c>
      <c r="G9346" s="195">
        <f t="shared" ca="1" si="727"/>
        <v>0</v>
      </c>
      <c r="H9346" s="195">
        <f t="shared" ca="1" si="728"/>
        <v>0</v>
      </c>
      <c r="O9346" s="154"/>
      <c r="P9346" s="154"/>
    </row>
    <row r="9347" spans="3:16" hidden="1" outlineLevel="2">
      <c r="C9347" s="179">
        <v>9323</v>
      </c>
      <c r="D9347" s="195">
        <f t="shared" ca="1" si="729"/>
        <v>0.86012365557161885</v>
      </c>
      <c r="E9347" s="195">
        <f t="shared" ca="1" si="725"/>
        <v>297.33296116839637</v>
      </c>
      <c r="F9347" s="195">
        <f t="shared" ca="1" si="726"/>
        <v>285.57260578029411</v>
      </c>
      <c r="G9347" s="195">
        <f t="shared" ca="1" si="727"/>
        <v>47.332961168396366</v>
      </c>
      <c r="H9347" s="195">
        <f t="shared" ca="1" si="728"/>
        <v>35.572605780294111</v>
      </c>
      <c r="O9347" s="154"/>
      <c r="P9347" s="154"/>
    </row>
    <row r="9348" spans="3:16" hidden="1" outlineLevel="2">
      <c r="C9348" s="179">
        <v>9324</v>
      </c>
      <c r="D9348" s="195">
        <f t="shared" ca="1" si="729"/>
        <v>-0.56327879050363483</v>
      </c>
      <c r="E9348" s="195">
        <f t="shared" ca="1" si="725"/>
        <v>217.48040258294776</v>
      </c>
      <c r="F9348" s="195">
        <f t="shared" ca="1" si="726"/>
        <v>227.56238785638618</v>
      </c>
      <c r="G9348" s="195">
        <f t="shared" ca="1" si="727"/>
        <v>0</v>
      </c>
      <c r="H9348" s="195">
        <f t="shared" ca="1" si="728"/>
        <v>0</v>
      </c>
      <c r="O9348" s="154"/>
      <c r="P9348" s="154"/>
    </row>
    <row r="9349" spans="3:16" hidden="1" outlineLevel="2">
      <c r="C9349" s="179">
        <v>9325</v>
      </c>
      <c r="D9349" s="195">
        <f t="shared" ca="1" si="729"/>
        <v>-2.2020886919879583</v>
      </c>
      <c r="E9349" s="195">
        <f t="shared" ca="1" si="725"/>
        <v>151.71996666980516</v>
      </c>
      <c r="F9349" s="195">
        <f t="shared" ca="1" si="726"/>
        <v>175.21068069336556</v>
      </c>
      <c r="G9349" s="195">
        <f t="shared" ca="1" si="727"/>
        <v>0</v>
      </c>
      <c r="H9349" s="195">
        <f t="shared" ca="1" si="728"/>
        <v>0</v>
      </c>
      <c r="O9349" s="154"/>
      <c r="P9349" s="154"/>
    </row>
    <row r="9350" spans="3:16" hidden="1" outlineLevel="2">
      <c r="C9350" s="179">
        <v>9326</v>
      </c>
      <c r="D9350" s="195">
        <f t="shared" ca="1" si="729"/>
        <v>0.94031350154999171</v>
      </c>
      <c r="E9350" s="195">
        <f t="shared" ca="1" si="725"/>
        <v>302.61808334813901</v>
      </c>
      <c r="F9350" s="195">
        <f t="shared" ca="1" si="726"/>
        <v>289.24925651633379</v>
      </c>
      <c r="G9350" s="195">
        <f t="shared" ca="1" si="727"/>
        <v>52.61808334813901</v>
      </c>
      <c r="H9350" s="195">
        <f t="shared" ca="1" si="728"/>
        <v>39.249256516333787</v>
      </c>
      <c r="O9350" s="154"/>
      <c r="P9350" s="154"/>
    </row>
    <row r="9351" spans="3:16" hidden="1" outlineLevel="2">
      <c r="C9351" s="179">
        <v>9327</v>
      </c>
      <c r="D9351" s="195">
        <f t="shared" ca="1" si="729"/>
        <v>-0.1725951334480906</v>
      </c>
      <c r="E9351" s="195">
        <f t="shared" ca="1" si="725"/>
        <v>236.97344115121422</v>
      </c>
      <c r="F9351" s="195">
        <f t="shared" ca="1" si="726"/>
        <v>242.19646398681414</v>
      </c>
      <c r="G9351" s="195">
        <f t="shared" ca="1" si="727"/>
        <v>0</v>
      </c>
      <c r="H9351" s="195">
        <f t="shared" ca="1" si="728"/>
        <v>0</v>
      </c>
      <c r="O9351" s="154"/>
      <c r="P9351" s="154"/>
    </row>
    <row r="9352" spans="3:16" hidden="1" outlineLevel="2">
      <c r="C9352" s="179">
        <v>9328</v>
      </c>
      <c r="D9352" s="195">
        <f t="shared" ca="1" si="729"/>
        <v>-0.45984443035578643</v>
      </c>
      <c r="E9352" s="195">
        <f t="shared" ca="1" si="725"/>
        <v>222.47948499470925</v>
      </c>
      <c r="F9352" s="195">
        <f t="shared" ca="1" si="726"/>
        <v>231.34846051849595</v>
      </c>
      <c r="G9352" s="195">
        <f t="shared" ca="1" si="727"/>
        <v>0</v>
      </c>
      <c r="H9352" s="195">
        <f t="shared" ca="1" si="728"/>
        <v>0</v>
      </c>
      <c r="O9352" s="154"/>
      <c r="P9352" s="154"/>
    </row>
    <row r="9353" spans="3:16" hidden="1" outlineLevel="2">
      <c r="C9353" s="179">
        <v>9329</v>
      </c>
      <c r="D9353" s="195">
        <f t="shared" ca="1" si="729"/>
        <v>0.91064835295531643</v>
      </c>
      <c r="E9353" s="195">
        <f t="shared" ca="1" si="725"/>
        <v>300.6520634988679</v>
      </c>
      <c r="F9353" s="195">
        <f t="shared" ca="1" si="726"/>
        <v>287.88364492994208</v>
      </c>
      <c r="G9353" s="195">
        <f t="shared" ca="1" si="727"/>
        <v>50.652063498867903</v>
      </c>
      <c r="H9353" s="195">
        <f t="shared" ca="1" si="728"/>
        <v>37.883644929942079</v>
      </c>
      <c r="O9353" s="154"/>
      <c r="P9353" s="154"/>
    </row>
    <row r="9354" spans="3:16" hidden="1" outlineLevel="2">
      <c r="C9354" s="179">
        <v>9330</v>
      </c>
      <c r="D9354" s="195">
        <f t="shared" ca="1" si="729"/>
        <v>3.5253834771062198E-2</v>
      </c>
      <c r="E9354" s="195">
        <f t="shared" ca="1" si="725"/>
        <v>248.04638163854011</v>
      </c>
      <c r="F9354" s="195">
        <f t="shared" ca="1" si="726"/>
        <v>250.36174793049304</v>
      </c>
      <c r="G9354" s="195">
        <f t="shared" ca="1" si="727"/>
        <v>0</v>
      </c>
      <c r="H9354" s="195">
        <f t="shared" ca="1" si="728"/>
        <v>0.36174793049303844</v>
      </c>
      <c r="O9354" s="154"/>
      <c r="P9354" s="154"/>
    </row>
    <row r="9355" spans="3:16" hidden="1" outlineLevel="2">
      <c r="C9355" s="179">
        <v>9331</v>
      </c>
      <c r="D9355" s="195">
        <f t="shared" ca="1" si="729"/>
        <v>0.2917995369070413</v>
      </c>
      <c r="E9355" s="195">
        <f t="shared" ca="1" si="725"/>
        <v>262.42960301102829</v>
      </c>
      <c r="F9355" s="195">
        <f t="shared" ca="1" si="726"/>
        <v>260.82063935858059</v>
      </c>
      <c r="G9355" s="195">
        <f t="shared" ca="1" si="727"/>
        <v>12.429603011028291</v>
      </c>
      <c r="H9355" s="195">
        <f t="shared" ca="1" si="728"/>
        <v>10.820639358580593</v>
      </c>
      <c r="O9355" s="154"/>
      <c r="P9355" s="154"/>
    </row>
    <row r="9356" spans="3:16" hidden="1" outlineLevel="2">
      <c r="C9356" s="179">
        <v>9332</v>
      </c>
      <c r="D9356" s="195">
        <f t="shared" ca="1" si="729"/>
        <v>-1.0486512938306327</v>
      </c>
      <c r="E9356" s="195">
        <f t="shared" ca="1" si="725"/>
        <v>195.48131306760865</v>
      </c>
      <c r="F9356" s="195">
        <f t="shared" ca="1" si="726"/>
        <v>210.60706732124379</v>
      </c>
      <c r="G9356" s="195">
        <f t="shared" ca="1" si="727"/>
        <v>0</v>
      </c>
      <c r="H9356" s="195">
        <f t="shared" ca="1" si="728"/>
        <v>0</v>
      </c>
      <c r="O9356" s="154"/>
      <c r="P9356" s="154"/>
    </row>
    <row r="9357" spans="3:16" hidden="1" outlineLevel="2">
      <c r="C9357" s="179">
        <v>9333</v>
      </c>
      <c r="D9357" s="195">
        <f t="shared" ca="1" si="729"/>
        <v>1.1695081980274282</v>
      </c>
      <c r="E9357" s="195">
        <f t="shared" ca="1" si="725"/>
        <v>318.24745166710386</v>
      </c>
      <c r="F9357" s="195">
        <f t="shared" ca="1" si="726"/>
        <v>300.02075608443187</v>
      </c>
      <c r="G9357" s="195">
        <f t="shared" ca="1" si="727"/>
        <v>68.24745166710386</v>
      </c>
      <c r="H9357" s="195">
        <f t="shared" ca="1" si="728"/>
        <v>50.020756084431866</v>
      </c>
      <c r="O9357" s="154"/>
      <c r="P9357" s="154"/>
    </row>
    <row r="9358" spans="3:16" hidden="1" outlineLevel="2">
      <c r="C9358" s="179">
        <v>9334</v>
      </c>
      <c r="D9358" s="195">
        <f t="shared" ca="1" si="729"/>
        <v>0.39869887766831935</v>
      </c>
      <c r="E9358" s="195">
        <f t="shared" ca="1" si="725"/>
        <v>268.66636455259584</v>
      </c>
      <c r="F9358" s="195">
        <f t="shared" ca="1" si="726"/>
        <v>265.30665701124082</v>
      </c>
      <c r="G9358" s="195">
        <f t="shared" ca="1" si="727"/>
        <v>18.666364552595837</v>
      </c>
      <c r="H9358" s="195">
        <f t="shared" ca="1" si="728"/>
        <v>15.306657011240816</v>
      </c>
      <c r="O9358" s="154"/>
      <c r="P9358" s="154"/>
    </row>
    <row r="9359" spans="3:16" hidden="1" outlineLevel="2">
      <c r="C9359" s="179">
        <v>9335</v>
      </c>
      <c r="D9359" s="195">
        <f t="shared" ca="1" si="729"/>
        <v>-0.35461079326403233</v>
      </c>
      <c r="E9359" s="195">
        <f t="shared" ca="1" si="725"/>
        <v>227.68347027902303</v>
      </c>
      <c r="F9359" s="195">
        <f t="shared" ca="1" si="726"/>
        <v>235.26504344555718</v>
      </c>
      <c r="G9359" s="195">
        <f t="shared" ca="1" si="727"/>
        <v>0</v>
      </c>
      <c r="H9359" s="195">
        <f t="shared" ca="1" si="728"/>
        <v>0</v>
      </c>
      <c r="O9359" s="154"/>
      <c r="P9359" s="154"/>
    </row>
    <row r="9360" spans="3:16" hidden="1" outlineLevel="2">
      <c r="C9360" s="179">
        <v>9336</v>
      </c>
      <c r="D9360" s="195">
        <f t="shared" ca="1" si="729"/>
        <v>0.67660455289887911</v>
      </c>
      <c r="E9360" s="195">
        <f t="shared" ca="1" si="725"/>
        <v>285.58238922579329</v>
      </c>
      <c r="F9360" s="195">
        <f t="shared" ca="1" si="726"/>
        <v>277.33327971185878</v>
      </c>
      <c r="G9360" s="195">
        <f t="shared" ca="1" si="727"/>
        <v>35.582389225793293</v>
      </c>
      <c r="H9360" s="195">
        <f t="shared" ca="1" si="728"/>
        <v>27.333279711858779</v>
      </c>
      <c r="O9360" s="154"/>
      <c r="P9360" s="154"/>
    </row>
    <row r="9361" spans="3:16" hidden="1" outlineLevel="2">
      <c r="C9361" s="179">
        <v>9337</v>
      </c>
      <c r="D9361" s="195">
        <f t="shared" ca="1" si="729"/>
        <v>0.33737343317102197</v>
      </c>
      <c r="E9361" s="195">
        <f t="shared" ca="1" si="725"/>
        <v>265.07058978650031</v>
      </c>
      <c r="F9361" s="195">
        <f t="shared" ca="1" si="726"/>
        <v>262.72379116815699</v>
      </c>
      <c r="G9361" s="195">
        <f t="shared" ca="1" si="727"/>
        <v>15.070589786500307</v>
      </c>
      <c r="H9361" s="195">
        <f t="shared" ca="1" si="728"/>
        <v>12.723791168156993</v>
      </c>
      <c r="O9361" s="154"/>
      <c r="P9361" s="154"/>
    </row>
    <row r="9362" spans="3:16" hidden="1" outlineLevel="2">
      <c r="C9362" s="179">
        <v>9338</v>
      </c>
      <c r="D9362" s="195">
        <f t="shared" ca="1" si="729"/>
        <v>-0.20797376146748117</v>
      </c>
      <c r="E9362" s="195">
        <f t="shared" ca="1" si="725"/>
        <v>235.13853064765229</v>
      </c>
      <c r="F9362" s="195">
        <f t="shared" ca="1" si="726"/>
        <v>240.83338993820649</v>
      </c>
      <c r="G9362" s="195">
        <f t="shared" ca="1" si="727"/>
        <v>0</v>
      </c>
      <c r="H9362" s="195">
        <f t="shared" ca="1" si="728"/>
        <v>0</v>
      </c>
      <c r="O9362" s="154"/>
      <c r="P9362" s="154"/>
    </row>
    <row r="9363" spans="3:16" hidden="1" outlineLevel="2">
      <c r="C9363" s="179">
        <v>9339</v>
      </c>
      <c r="D9363" s="195">
        <f t="shared" ca="1" si="729"/>
        <v>2.3153649733805746</v>
      </c>
      <c r="E9363" s="195">
        <f t="shared" ca="1" si="725"/>
        <v>409.35876218076214</v>
      </c>
      <c r="F9363" s="195">
        <f t="shared" ca="1" si="726"/>
        <v>360.19565101058726</v>
      </c>
      <c r="G9363" s="195">
        <f t="shared" ca="1" si="727"/>
        <v>159.35876218076214</v>
      </c>
      <c r="H9363" s="195">
        <f t="shared" ca="1" si="728"/>
        <v>110.19565101058726</v>
      </c>
      <c r="O9363" s="154"/>
      <c r="P9363" s="154"/>
    </row>
    <row r="9364" spans="3:16" hidden="1" outlineLevel="2">
      <c r="C9364" s="179">
        <v>9340</v>
      </c>
      <c r="D9364" s="195">
        <f t="shared" ca="1" si="729"/>
        <v>-6.5598469734870268E-2</v>
      </c>
      <c r="E9364" s="195">
        <f t="shared" ca="1" si="725"/>
        <v>242.61041294447696</v>
      </c>
      <c r="F9364" s="195">
        <f t="shared" ca="1" si="726"/>
        <v>246.36597774616089</v>
      </c>
      <c r="G9364" s="195">
        <f t="shared" ca="1" si="727"/>
        <v>0</v>
      </c>
      <c r="H9364" s="195">
        <f t="shared" ca="1" si="728"/>
        <v>0</v>
      </c>
      <c r="O9364" s="154"/>
      <c r="P9364" s="154"/>
    </row>
    <row r="9365" spans="3:16" hidden="1" outlineLevel="2">
      <c r="C9365" s="179">
        <v>9341</v>
      </c>
      <c r="D9365" s="195">
        <f t="shared" ca="1" si="729"/>
        <v>0.42601181603777699</v>
      </c>
      <c r="E9365" s="195">
        <f t="shared" ca="1" si="725"/>
        <v>270.28350061516375</v>
      </c>
      <c r="F9365" s="195">
        <f t="shared" ca="1" si="726"/>
        <v>266.46516411082791</v>
      </c>
      <c r="G9365" s="195">
        <f t="shared" ca="1" si="727"/>
        <v>20.283500615163746</v>
      </c>
      <c r="H9365" s="195">
        <f t="shared" ca="1" si="728"/>
        <v>16.465164110827914</v>
      </c>
      <c r="O9365" s="154"/>
      <c r="P9365" s="154"/>
    </row>
    <row r="9366" spans="3:16" hidden="1" outlineLevel="2">
      <c r="C9366" s="179">
        <v>9342</v>
      </c>
      <c r="D9366" s="195">
        <f t="shared" ca="1" si="729"/>
        <v>0.96270770782830295</v>
      </c>
      <c r="E9366" s="195">
        <f t="shared" ca="1" si="725"/>
        <v>304.11074199009255</v>
      </c>
      <c r="F9366" s="195">
        <f t="shared" ca="1" si="726"/>
        <v>290.28444528368306</v>
      </c>
      <c r="G9366" s="195">
        <f t="shared" ca="1" si="727"/>
        <v>54.110741990092549</v>
      </c>
      <c r="H9366" s="195">
        <f t="shared" ca="1" si="728"/>
        <v>40.284445283683056</v>
      </c>
      <c r="O9366" s="154"/>
      <c r="P9366" s="154"/>
    </row>
    <row r="9367" spans="3:16" hidden="1" outlineLevel="2">
      <c r="C9367" s="179">
        <v>9343</v>
      </c>
      <c r="D9367" s="195">
        <f t="shared" ca="1" si="729"/>
        <v>2.1325813630954151</v>
      </c>
      <c r="E9367" s="195">
        <f t="shared" ca="1" si="725"/>
        <v>393.24448350144576</v>
      </c>
      <c r="F9367" s="195">
        <f t="shared" ca="1" si="726"/>
        <v>349.84434997485022</v>
      </c>
      <c r="G9367" s="195">
        <f t="shared" ca="1" si="727"/>
        <v>143.24448350144576</v>
      </c>
      <c r="H9367" s="195">
        <f t="shared" ca="1" si="728"/>
        <v>99.844349974850218</v>
      </c>
      <c r="O9367" s="154"/>
      <c r="P9367" s="154"/>
    </row>
    <row r="9368" spans="3:16" hidden="1" outlineLevel="2">
      <c r="C9368" s="179">
        <v>9344</v>
      </c>
      <c r="D9368" s="195">
        <f t="shared" ca="1" si="729"/>
        <v>-0.97948173456634624</v>
      </c>
      <c r="E9368" s="195">
        <f t="shared" ca="1" si="725"/>
        <v>198.47485695301759</v>
      </c>
      <c r="F9368" s="195">
        <f t="shared" ca="1" si="726"/>
        <v>212.94386918328505</v>
      </c>
      <c r="G9368" s="195">
        <f t="shared" ca="1" si="727"/>
        <v>0</v>
      </c>
      <c r="H9368" s="195">
        <f t="shared" ca="1" si="728"/>
        <v>0</v>
      </c>
      <c r="O9368" s="154"/>
      <c r="P9368" s="154"/>
    </row>
    <row r="9369" spans="3:16" hidden="1" outlineLevel="2">
      <c r="C9369" s="179">
        <v>9345</v>
      </c>
      <c r="D9369" s="195">
        <f t="shared" ca="1" si="729"/>
        <v>-1.5328302187591156</v>
      </c>
      <c r="E9369" s="195">
        <f t="shared" ref="E9369:E9432" ca="1" si="730">$H$9 * EXP(($H$17 - $H$18 - ($H$11^2)/2)*$H$14 + $H$11*SQRT($H$14)*D9369)</f>
        <v>175.7536122016854</v>
      </c>
      <c r="F9369" s="195">
        <f t="shared" ref="F9369:F9432" ca="1" si="731">$H$9 * EXP(($H$17 - $H$18 - ($H$12^2)/2)*$H$14 + $H$12*SQRT($H$14)*D9369)</f>
        <v>194.95217845882289</v>
      </c>
      <c r="G9369" s="195">
        <f t="shared" ref="G9369:G9432" ca="1" si="732">MAX(E9369-$H$16, 0)</f>
        <v>0</v>
      </c>
      <c r="H9369" s="195">
        <f t="shared" ref="H9369:H9432" ca="1" si="733">MAX(F9369-$H$16, 0)</f>
        <v>0</v>
      </c>
      <c r="O9369" s="154"/>
      <c r="P9369" s="154"/>
    </row>
    <row r="9370" spans="3:16" hidden="1" outlineLevel="2">
      <c r="C9370" s="179">
        <v>9346</v>
      </c>
      <c r="D9370" s="195">
        <f t="shared" ref="D9370:D9433" ca="1" si="734">_xlfn.NORM.S.INV(RAND())</f>
        <v>0.71681305268655426</v>
      </c>
      <c r="E9370" s="195">
        <f t="shared" ca="1" si="730"/>
        <v>288.11652655960836</v>
      </c>
      <c r="F9370" s="195">
        <f t="shared" ca="1" si="731"/>
        <v>279.1179134553318</v>
      </c>
      <c r="G9370" s="195">
        <f t="shared" ca="1" si="732"/>
        <v>38.11652655960836</v>
      </c>
      <c r="H9370" s="195">
        <f t="shared" ca="1" si="733"/>
        <v>29.117913455331802</v>
      </c>
      <c r="O9370" s="154"/>
      <c r="P9370" s="154"/>
    </row>
    <row r="9371" spans="3:16" hidden="1" outlineLevel="2">
      <c r="C9371" s="179">
        <v>9347</v>
      </c>
      <c r="D9371" s="195">
        <f t="shared" ca="1" si="734"/>
        <v>1.8139535758130976</v>
      </c>
      <c r="E9371" s="195">
        <f t="shared" ca="1" si="730"/>
        <v>366.65596749311521</v>
      </c>
      <c r="F9371" s="195">
        <f t="shared" ca="1" si="731"/>
        <v>332.50617711884024</v>
      </c>
      <c r="G9371" s="195">
        <f t="shared" ca="1" si="732"/>
        <v>116.65596749311521</v>
      </c>
      <c r="H9371" s="195">
        <f t="shared" ca="1" si="733"/>
        <v>82.506177118840242</v>
      </c>
      <c r="O9371" s="154"/>
      <c r="P9371" s="154"/>
    </row>
    <row r="9372" spans="3:16" hidden="1" outlineLevel="2">
      <c r="C9372" s="179">
        <v>9348</v>
      </c>
      <c r="D9372" s="195">
        <f t="shared" ca="1" si="734"/>
        <v>3.6106860092094455E-2</v>
      </c>
      <c r="E9372" s="195">
        <f t="shared" ca="1" si="730"/>
        <v>248.09287560380713</v>
      </c>
      <c r="F9372" s="195">
        <f t="shared" ca="1" si="731"/>
        <v>250.39581973108102</v>
      </c>
      <c r="G9372" s="195">
        <f t="shared" ca="1" si="732"/>
        <v>0</v>
      </c>
      <c r="H9372" s="195">
        <f t="shared" ca="1" si="733"/>
        <v>0.3958197310810192</v>
      </c>
      <c r="O9372" s="154"/>
      <c r="P9372" s="154"/>
    </row>
    <row r="9373" spans="3:16" hidden="1" outlineLevel="2">
      <c r="C9373" s="179">
        <v>9349</v>
      </c>
      <c r="D9373" s="195">
        <f t="shared" ca="1" si="734"/>
        <v>0.82224341374995746</v>
      </c>
      <c r="E9373" s="195">
        <f t="shared" ca="1" si="730"/>
        <v>294.86856326892774</v>
      </c>
      <c r="F9373" s="195">
        <f t="shared" ca="1" si="731"/>
        <v>283.85211092845498</v>
      </c>
      <c r="G9373" s="195">
        <f t="shared" ca="1" si="732"/>
        <v>44.868563268927744</v>
      </c>
      <c r="H9373" s="195">
        <f t="shared" ca="1" si="733"/>
        <v>33.852110928454977</v>
      </c>
      <c r="O9373" s="154"/>
      <c r="P9373" s="154"/>
    </row>
    <row r="9374" spans="3:16" hidden="1" outlineLevel="2">
      <c r="C9374" s="179">
        <v>9350</v>
      </c>
      <c r="D9374" s="195">
        <f t="shared" ca="1" si="734"/>
        <v>0.26356925696079586</v>
      </c>
      <c r="E9374" s="195">
        <f t="shared" ca="1" si="730"/>
        <v>260.80688562939093</v>
      </c>
      <c r="F9374" s="195">
        <f t="shared" ca="1" si="731"/>
        <v>259.64867279743953</v>
      </c>
      <c r="G9374" s="195">
        <f t="shared" ca="1" si="732"/>
        <v>10.806885629390933</v>
      </c>
      <c r="H9374" s="195">
        <f t="shared" ca="1" si="733"/>
        <v>9.6486727974395308</v>
      </c>
      <c r="O9374" s="154"/>
      <c r="P9374" s="154"/>
    </row>
    <row r="9375" spans="3:16" hidden="1" outlineLevel="2">
      <c r="C9375" s="179">
        <v>9351</v>
      </c>
      <c r="D9375" s="195">
        <f t="shared" ca="1" si="734"/>
        <v>0.51778252393476698</v>
      </c>
      <c r="E9375" s="195">
        <f t="shared" ca="1" si="730"/>
        <v>275.78866743019029</v>
      </c>
      <c r="F9375" s="195">
        <f t="shared" ca="1" si="731"/>
        <v>270.39489728935473</v>
      </c>
      <c r="G9375" s="195">
        <f t="shared" ca="1" si="732"/>
        <v>25.788667430190287</v>
      </c>
      <c r="H9375" s="195">
        <f t="shared" ca="1" si="733"/>
        <v>20.394897289354731</v>
      </c>
      <c r="O9375" s="154"/>
      <c r="P9375" s="154"/>
    </row>
    <row r="9376" spans="3:16" hidden="1" outlineLevel="2">
      <c r="C9376" s="179">
        <v>9352</v>
      </c>
      <c r="D9376" s="195">
        <f t="shared" ca="1" si="734"/>
        <v>-0.24885466402076814</v>
      </c>
      <c r="E9376" s="195">
        <f t="shared" ca="1" si="730"/>
        <v>233.03593215136519</v>
      </c>
      <c r="F9376" s="195">
        <f t="shared" ca="1" si="731"/>
        <v>239.26787423767178</v>
      </c>
      <c r="G9376" s="195">
        <f t="shared" ca="1" si="732"/>
        <v>0</v>
      </c>
      <c r="H9376" s="195">
        <f t="shared" ca="1" si="733"/>
        <v>0</v>
      </c>
      <c r="O9376" s="154"/>
      <c r="P9376" s="154"/>
    </row>
    <row r="9377" spans="3:16" hidden="1" outlineLevel="2">
      <c r="C9377" s="179">
        <v>9353</v>
      </c>
      <c r="D9377" s="195">
        <f t="shared" ca="1" si="734"/>
        <v>-0.35050235660919749</v>
      </c>
      <c r="E9377" s="195">
        <f t="shared" ca="1" si="730"/>
        <v>227.88909020437933</v>
      </c>
      <c r="F9377" s="195">
        <f t="shared" ca="1" si="731"/>
        <v>235.41928875410596</v>
      </c>
      <c r="G9377" s="195">
        <f t="shared" ca="1" si="732"/>
        <v>0</v>
      </c>
      <c r="H9377" s="195">
        <f t="shared" ca="1" si="733"/>
        <v>0</v>
      </c>
      <c r="O9377" s="154"/>
      <c r="P9377" s="154"/>
    </row>
    <row r="9378" spans="3:16" hidden="1" outlineLevel="2">
      <c r="C9378" s="179">
        <v>9354</v>
      </c>
      <c r="D9378" s="195">
        <f t="shared" ca="1" si="734"/>
        <v>0.29906667820321647</v>
      </c>
      <c r="E9378" s="195">
        <f t="shared" ca="1" si="730"/>
        <v>262.84896036445053</v>
      </c>
      <c r="F9378" s="195">
        <f t="shared" ca="1" si="731"/>
        <v>261.12318643603214</v>
      </c>
      <c r="G9378" s="195">
        <f t="shared" ca="1" si="732"/>
        <v>12.848960364450534</v>
      </c>
      <c r="H9378" s="195">
        <f t="shared" ca="1" si="733"/>
        <v>11.123186436032142</v>
      </c>
      <c r="O9378" s="154"/>
      <c r="P9378" s="154"/>
    </row>
    <row r="9379" spans="3:16" hidden="1" outlineLevel="2">
      <c r="C9379" s="179">
        <v>9355</v>
      </c>
      <c r="D9379" s="195">
        <f t="shared" ca="1" si="734"/>
        <v>-0.14012584102209402</v>
      </c>
      <c r="E9379" s="195">
        <f t="shared" ca="1" si="730"/>
        <v>238.67005739447652</v>
      </c>
      <c r="F9379" s="195">
        <f t="shared" ca="1" si="731"/>
        <v>243.45423480204551</v>
      </c>
      <c r="G9379" s="195">
        <f t="shared" ca="1" si="732"/>
        <v>0</v>
      </c>
      <c r="H9379" s="195">
        <f t="shared" ca="1" si="733"/>
        <v>0</v>
      </c>
      <c r="O9379" s="154"/>
      <c r="P9379" s="154"/>
    </row>
    <row r="9380" spans="3:16" hidden="1" outlineLevel="2">
      <c r="C9380" s="179">
        <v>9356</v>
      </c>
      <c r="D9380" s="195">
        <f t="shared" ca="1" si="734"/>
        <v>0.824356086697276</v>
      </c>
      <c r="E9380" s="195">
        <f t="shared" ca="1" si="730"/>
        <v>295.00546931079487</v>
      </c>
      <c r="F9380" s="195">
        <f t="shared" ca="1" si="731"/>
        <v>283.94779358488444</v>
      </c>
      <c r="G9380" s="195">
        <f t="shared" ca="1" si="732"/>
        <v>45.005469310794865</v>
      </c>
      <c r="H9380" s="195">
        <f t="shared" ca="1" si="733"/>
        <v>33.947793584884437</v>
      </c>
      <c r="O9380" s="154"/>
      <c r="P9380" s="154"/>
    </row>
    <row r="9381" spans="3:16" hidden="1" outlineLevel="2">
      <c r="C9381" s="179">
        <v>9357</v>
      </c>
      <c r="D9381" s="195">
        <f t="shared" ca="1" si="734"/>
        <v>-1.4925399842793099</v>
      </c>
      <c r="E9381" s="195">
        <f t="shared" ca="1" si="730"/>
        <v>177.31635970918339</v>
      </c>
      <c r="F9381" s="195">
        <f t="shared" ca="1" si="731"/>
        <v>196.20924991439179</v>
      </c>
      <c r="G9381" s="195">
        <f t="shared" ca="1" si="732"/>
        <v>0</v>
      </c>
      <c r="H9381" s="195">
        <f t="shared" ca="1" si="733"/>
        <v>0</v>
      </c>
      <c r="O9381" s="154"/>
      <c r="P9381" s="154"/>
    </row>
    <row r="9382" spans="3:16" hidden="1" outlineLevel="2">
      <c r="C9382" s="179">
        <v>9358</v>
      </c>
      <c r="D9382" s="195">
        <f t="shared" ca="1" si="734"/>
        <v>-1.1675353033161293</v>
      </c>
      <c r="E9382" s="195">
        <f t="shared" ca="1" si="730"/>
        <v>190.4413184532568</v>
      </c>
      <c r="F9382" s="195">
        <f t="shared" ca="1" si="731"/>
        <v>206.65048438240035</v>
      </c>
      <c r="G9382" s="195">
        <f t="shared" ca="1" si="732"/>
        <v>0</v>
      </c>
      <c r="H9382" s="195">
        <f t="shared" ca="1" si="733"/>
        <v>0</v>
      </c>
      <c r="O9382" s="154"/>
      <c r="P9382" s="154"/>
    </row>
    <row r="9383" spans="3:16" hidden="1" outlineLevel="2">
      <c r="C9383" s="179">
        <v>9359</v>
      </c>
      <c r="D9383" s="195">
        <f t="shared" ca="1" si="734"/>
        <v>2.5812681037725218</v>
      </c>
      <c r="E9383" s="195">
        <f t="shared" ca="1" si="730"/>
        <v>433.98719547026616</v>
      </c>
      <c r="F9383" s="195">
        <f t="shared" ca="1" si="731"/>
        <v>375.80343525669565</v>
      </c>
      <c r="G9383" s="195">
        <f t="shared" ca="1" si="732"/>
        <v>183.98719547026616</v>
      </c>
      <c r="H9383" s="195">
        <f t="shared" ca="1" si="733"/>
        <v>125.80343525669565</v>
      </c>
      <c r="O9383" s="154"/>
      <c r="P9383" s="154"/>
    </row>
    <row r="9384" spans="3:16" hidden="1" outlineLevel="2">
      <c r="C9384" s="179">
        <v>9360</v>
      </c>
      <c r="D9384" s="195">
        <f t="shared" ca="1" si="734"/>
        <v>0.91246790325485816</v>
      </c>
      <c r="E9384" s="195">
        <f t="shared" ca="1" si="730"/>
        <v>300.77228333681785</v>
      </c>
      <c r="F9384" s="195">
        <f t="shared" ca="1" si="731"/>
        <v>287.9672205732906</v>
      </c>
      <c r="G9384" s="195">
        <f t="shared" ca="1" si="732"/>
        <v>50.77228333681785</v>
      </c>
      <c r="H9384" s="195">
        <f t="shared" ca="1" si="733"/>
        <v>37.967220573290604</v>
      </c>
      <c r="O9384" s="154"/>
      <c r="P9384" s="154"/>
    </row>
    <row r="9385" spans="3:16" hidden="1" outlineLevel="2">
      <c r="C9385" s="179">
        <v>9361</v>
      </c>
      <c r="D9385" s="195">
        <f t="shared" ca="1" si="734"/>
        <v>0.60703903087102262</v>
      </c>
      <c r="E9385" s="195">
        <f t="shared" ca="1" si="730"/>
        <v>281.2505557741996</v>
      </c>
      <c r="F9385" s="195">
        <f t="shared" ca="1" si="731"/>
        <v>274.27255630007221</v>
      </c>
      <c r="G9385" s="195">
        <f t="shared" ca="1" si="732"/>
        <v>31.250555774199597</v>
      </c>
      <c r="H9385" s="195">
        <f t="shared" ca="1" si="733"/>
        <v>24.27255630007221</v>
      </c>
      <c r="O9385" s="154"/>
      <c r="P9385" s="154"/>
    </row>
    <row r="9386" spans="3:16" hidden="1" outlineLevel="2">
      <c r="C9386" s="179">
        <v>9362</v>
      </c>
      <c r="D9386" s="195">
        <f t="shared" ca="1" si="734"/>
        <v>-1.0196525392176843</v>
      </c>
      <c r="E9386" s="195">
        <f t="shared" ca="1" si="730"/>
        <v>196.73079490489766</v>
      </c>
      <c r="F9386" s="195">
        <f t="shared" ca="1" si="731"/>
        <v>211.58361366241567</v>
      </c>
      <c r="G9386" s="195">
        <f t="shared" ca="1" si="732"/>
        <v>0</v>
      </c>
      <c r="H9386" s="195">
        <f t="shared" ca="1" si="733"/>
        <v>0</v>
      </c>
      <c r="O9386" s="154"/>
      <c r="P9386" s="154"/>
    </row>
    <row r="9387" spans="3:16" hidden="1" outlineLevel="2">
      <c r="C9387" s="179">
        <v>9363</v>
      </c>
      <c r="D9387" s="195">
        <f t="shared" ca="1" si="734"/>
        <v>-9.6053480814711364E-2</v>
      </c>
      <c r="E9387" s="195">
        <f t="shared" ca="1" si="730"/>
        <v>240.99241841341032</v>
      </c>
      <c r="F9387" s="195">
        <f t="shared" ca="1" si="731"/>
        <v>245.1719330917193</v>
      </c>
      <c r="G9387" s="195">
        <f t="shared" ca="1" si="732"/>
        <v>0</v>
      </c>
      <c r="H9387" s="195">
        <f t="shared" ca="1" si="733"/>
        <v>0</v>
      </c>
      <c r="O9387" s="154"/>
      <c r="P9387" s="154"/>
    </row>
    <row r="9388" spans="3:16" hidden="1" outlineLevel="2">
      <c r="C9388" s="179">
        <v>9364</v>
      </c>
      <c r="D9388" s="195">
        <f t="shared" ca="1" si="734"/>
        <v>-1.2989686609018314</v>
      </c>
      <c r="E9388" s="195">
        <f t="shared" ca="1" si="730"/>
        <v>185.02040879570205</v>
      </c>
      <c r="F9388" s="195">
        <f t="shared" ca="1" si="731"/>
        <v>202.36270289585732</v>
      </c>
      <c r="G9388" s="195">
        <f t="shared" ca="1" si="732"/>
        <v>0</v>
      </c>
      <c r="H9388" s="195">
        <f t="shared" ca="1" si="733"/>
        <v>0</v>
      </c>
      <c r="O9388" s="154"/>
      <c r="P9388" s="154"/>
    </row>
    <row r="9389" spans="3:16" hidden="1" outlineLevel="2">
      <c r="C9389" s="179">
        <v>9365</v>
      </c>
      <c r="D9389" s="195">
        <f t="shared" ca="1" si="734"/>
        <v>-0.25079441392160629</v>
      </c>
      <c r="E9389" s="195">
        <f t="shared" ca="1" si="730"/>
        <v>232.93663491661525</v>
      </c>
      <c r="F9389" s="195">
        <f t="shared" ca="1" si="731"/>
        <v>239.19384580171229</v>
      </c>
      <c r="G9389" s="195">
        <f t="shared" ca="1" si="732"/>
        <v>0</v>
      </c>
      <c r="H9389" s="195">
        <f t="shared" ca="1" si="733"/>
        <v>0</v>
      </c>
      <c r="O9389" s="154"/>
      <c r="P9389" s="154"/>
    </row>
    <row r="9390" spans="3:16" hidden="1" outlineLevel="2">
      <c r="C9390" s="179">
        <v>9366</v>
      </c>
      <c r="D9390" s="195">
        <f t="shared" ca="1" si="734"/>
        <v>-2.4833289374493717</v>
      </c>
      <c r="E9390" s="195">
        <f t="shared" ca="1" si="730"/>
        <v>142.62853639012783</v>
      </c>
      <c r="F9390" s="195">
        <f t="shared" ca="1" si="731"/>
        <v>167.52348965357962</v>
      </c>
      <c r="G9390" s="195">
        <f t="shared" ca="1" si="732"/>
        <v>0</v>
      </c>
      <c r="H9390" s="195">
        <f t="shared" ca="1" si="733"/>
        <v>0</v>
      </c>
      <c r="O9390" s="154"/>
      <c r="P9390" s="154"/>
    </row>
    <row r="9391" spans="3:16" hidden="1" outlineLevel="2">
      <c r="C9391" s="179">
        <v>9367</v>
      </c>
      <c r="D9391" s="195">
        <f t="shared" ca="1" si="734"/>
        <v>-0.95792581042035541</v>
      </c>
      <c r="E9391" s="195">
        <f t="shared" ca="1" si="730"/>
        <v>199.41709810126736</v>
      </c>
      <c r="F9391" s="195">
        <f t="shared" ca="1" si="731"/>
        <v>213.67739323231868</v>
      </c>
      <c r="G9391" s="195">
        <f t="shared" ca="1" si="732"/>
        <v>0</v>
      </c>
      <c r="H9391" s="195">
        <f t="shared" ca="1" si="733"/>
        <v>0</v>
      </c>
      <c r="O9391" s="154"/>
      <c r="P9391" s="154"/>
    </row>
    <row r="9392" spans="3:16" hidden="1" outlineLevel="2">
      <c r="C9392" s="179">
        <v>9368</v>
      </c>
      <c r="D9392" s="195">
        <f t="shared" ca="1" si="734"/>
        <v>0.61254529787936274</v>
      </c>
      <c r="E9392" s="195">
        <f t="shared" ca="1" si="730"/>
        <v>281.59102233160917</v>
      </c>
      <c r="F9392" s="195">
        <f t="shared" ca="1" si="731"/>
        <v>274.5135834777422</v>
      </c>
      <c r="G9392" s="195">
        <f t="shared" ca="1" si="732"/>
        <v>31.591022331609167</v>
      </c>
      <c r="H9392" s="195">
        <f t="shared" ca="1" si="733"/>
        <v>24.513583477742202</v>
      </c>
      <c r="O9392" s="154"/>
      <c r="P9392" s="154"/>
    </row>
    <row r="9393" spans="3:16" hidden="1" outlineLevel="2">
      <c r="C9393" s="179">
        <v>9369</v>
      </c>
      <c r="D9393" s="195">
        <f t="shared" ca="1" si="734"/>
        <v>0.79790778281632668</v>
      </c>
      <c r="E9393" s="195">
        <f t="shared" ca="1" si="730"/>
        <v>293.29613225411794</v>
      </c>
      <c r="F9393" s="195">
        <f t="shared" ca="1" si="731"/>
        <v>282.75227566731371</v>
      </c>
      <c r="G9393" s="195">
        <f t="shared" ca="1" si="732"/>
        <v>43.296132254117936</v>
      </c>
      <c r="H9393" s="195">
        <f t="shared" ca="1" si="733"/>
        <v>32.752275667313711</v>
      </c>
      <c r="O9393" s="154"/>
      <c r="P9393" s="154"/>
    </row>
    <row r="9394" spans="3:16" hidden="1" outlineLevel="2">
      <c r="C9394" s="179">
        <v>9370</v>
      </c>
      <c r="D9394" s="195">
        <f t="shared" ca="1" si="734"/>
        <v>0.54850800904988906</v>
      </c>
      <c r="E9394" s="195">
        <f t="shared" ca="1" si="730"/>
        <v>277.65677977973371</v>
      </c>
      <c r="F9394" s="195">
        <f t="shared" ca="1" si="731"/>
        <v>271.7235077662973</v>
      </c>
      <c r="G9394" s="195">
        <f t="shared" ca="1" si="732"/>
        <v>27.656779779733711</v>
      </c>
      <c r="H9394" s="195">
        <f t="shared" ca="1" si="733"/>
        <v>21.723507766297303</v>
      </c>
      <c r="O9394" s="154"/>
      <c r="P9394" s="154"/>
    </row>
    <row r="9395" spans="3:16" hidden="1" outlineLevel="2">
      <c r="C9395" s="179">
        <v>9371</v>
      </c>
      <c r="D9395" s="195">
        <f t="shared" ca="1" si="734"/>
        <v>-0.29580106094678371</v>
      </c>
      <c r="E9395" s="195">
        <f t="shared" ca="1" si="730"/>
        <v>230.64455372079451</v>
      </c>
      <c r="F9395" s="195">
        <f t="shared" ca="1" si="731"/>
        <v>237.48263245982457</v>
      </c>
      <c r="G9395" s="195">
        <f t="shared" ca="1" si="732"/>
        <v>0</v>
      </c>
      <c r="H9395" s="195">
        <f t="shared" ca="1" si="733"/>
        <v>0</v>
      </c>
      <c r="O9395" s="154"/>
      <c r="P9395" s="154"/>
    </row>
    <row r="9396" spans="3:16" hidden="1" outlineLevel="2">
      <c r="C9396" s="179">
        <v>9372</v>
      </c>
      <c r="D9396" s="195">
        <f t="shared" ca="1" si="734"/>
        <v>-0.78343398198631686</v>
      </c>
      <c r="E9396" s="195">
        <f t="shared" ca="1" si="730"/>
        <v>207.2109163055575</v>
      </c>
      <c r="F9396" s="195">
        <f t="shared" ca="1" si="731"/>
        <v>219.70892881342704</v>
      </c>
      <c r="G9396" s="195">
        <f t="shared" ca="1" si="732"/>
        <v>0</v>
      </c>
      <c r="H9396" s="195">
        <f t="shared" ca="1" si="733"/>
        <v>0</v>
      </c>
      <c r="O9396" s="154"/>
      <c r="P9396" s="154"/>
    </row>
    <row r="9397" spans="3:16" hidden="1" outlineLevel="2">
      <c r="C9397" s="179">
        <v>9373</v>
      </c>
      <c r="D9397" s="195">
        <f t="shared" ca="1" si="734"/>
        <v>-1.7985683622304136</v>
      </c>
      <c r="E9397" s="195">
        <f t="shared" ca="1" si="730"/>
        <v>165.78574208195576</v>
      </c>
      <c r="F9397" s="195">
        <f t="shared" ca="1" si="731"/>
        <v>186.86038626536075</v>
      </c>
      <c r="G9397" s="195">
        <f t="shared" ca="1" si="732"/>
        <v>0</v>
      </c>
      <c r="H9397" s="195">
        <f t="shared" ca="1" si="733"/>
        <v>0</v>
      </c>
      <c r="O9397" s="154"/>
      <c r="P9397" s="154"/>
    </row>
    <row r="9398" spans="3:16" hidden="1" outlineLevel="2">
      <c r="C9398" s="179">
        <v>9374</v>
      </c>
      <c r="D9398" s="195">
        <f t="shared" ca="1" si="734"/>
        <v>-1.4124890787080966</v>
      </c>
      <c r="E9398" s="195">
        <f t="shared" ca="1" si="730"/>
        <v>180.46266603729518</v>
      </c>
      <c r="F9398" s="195">
        <f t="shared" ca="1" si="731"/>
        <v>198.73097277592396</v>
      </c>
      <c r="G9398" s="195">
        <f t="shared" ca="1" si="732"/>
        <v>0</v>
      </c>
      <c r="H9398" s="195">
        <f t="shared" ca="1" si="733"/>
        <v>0</v>
      </c>
      <c r="O9398" s="154"/>
      <c r="P9398" s="154"/>
    </row>
    <row r="9399" spans="3:16" hidden="1" outlineLevel="2">
      <c r="C9399" s="179">
        <v>9375</v>
      </c>
      <c r="D9399" s="195">
        <f t="shared" ca="1" si="734"/>
        <v>0.84594475116478229</v>
      </c>
      <c r="E9399" s="195">
        <f t="shared" ca="1" si="730"/>
        <v>296.40811289489295</v>
      </c>
      <c r="F9399" s="195">
        <f t="shared" ca="1" si="731"/>
        <v>284.92739178644837</v>
      </c>
      <c r="G9399" s="195">
        <f t="shared" ca="1" si="732"/>
        <v>46.408112894892952</v>
      </c>
      <c r="H9399" s="195">
        <f t="shared" ca="1" si="733"/>
        <v>34.927391786448368</v>
      </c>
      <c r="O9399" s="154"/>
      <c r="P9399" s="154"/>
    </row>
    <row r="9400" spans="3:16" hidden="1" outlineLevel="2">
      <c r="C9400" s="179">
        <v>9376</v>
      </c>
      <c r="D9400" s="195">
        <f t="shared" ca="1" si="734"/>
        <v>-0.33998227135345566</v>
      </c>
      <c r="E9400" s="195">
        <f t="shared" ca="1" si="730"/>
        <v>228.41644861839944</v>
      </c>
      <c r="F9400" s="195">
        <f t="shared" ca="1" si="731"/>
        <v>235.81471129004234</v>
      </c>
      <c r="G9400" s="195">
        <f t="shared" ca="1" si="732"/>
        <v>0</v>
      </c>
      <c r="H9400" s="195">
        <f t="shared" ca="1" si="733"/>
        <v>0</v>
      </c>
      <c r="O9400" s="154"/>
      <c r="P9400" s="154"/>
    </row>
    <row r="9401" spans="3:16" hidden="1" outlineLevel="2">
      <c r="C9401" s="179">
        <v>9377</v>
      </c>
      <c r="D9401" s="195">
        <f t="shared" ca="1" si="734"/>
        <v>0.45823721732070588</v>
      </c>
      <c r="E9401" s="195">
        <f t="shared" ca="1" si="730"/>
        <v>272.20401400818724</v>
      </c>
      <c r="F9401" s="195">
        <f t="shared" ca="1" si="731"/>
        <v>267.83854566148364</v>
      </c>
      <c r="G9401" s="195">
        <f t="shared" ca="1" si="732"/>
        <v>22.204014008187244</v>
      </c>
      <c r="H9401" s="195">
        <f t="shared" ca="1" si="733"/>
        <v>17.838545661483636</v>
      </c>
      <c r="O9401" s="154"/>
      <c r="P9401" s="154"/>
    </row>
    <row r="9402" spans="3:16" hidden="1" outlineLevel="2">
      <c r="C9402" s="179">
        <v>9378</v>
      </c>
      <c r="D9402" s="195">
        <f t="shared" ca="1" si="734"/>
        <v>0.57667593855862886</v>
      </c>
      <c r="E9402" s="195">
        <f t="shared" ca="1" si="730"/>
        <v>279.38050834991242</v>
      </c>
      <c r="F9402" s="195">
        <f t="shared" ca="1" si="731"/>
        <v>272.94726114732737</v>
      </c>
      <c r="G9402" s="195">
        <f t="shared" ca="1" si="732"/>
        <v>29.380508349912418</v>
      </c>
      <c r="H9402" s="195">
        <f t="shared" ca="1" si="733"/>
        <v>22.947261147327367</v>
      </c>
      <c r="O9402" s="154"/>
      <c r="P9402" s="154"/>
    </row>
    <row r="9403" spans="3:16" hidden="1" outlineLevel="2">
      <c r="C9403" s="179">
        <v>9379</v>
      </c>
      <c r="D9403" s="195">
        <f t="shared" ca="1" si="734"/>
        <v>3.3355737554444575E-3</v>
      </c>
      <c r="E9403" s="195">
        <f t="shared" ca="1" si="730"/>
        <v>246.31293197238486</v>
      </c>
      <c r="F9403" s="195">
        <f t="shared" ca="1" si="731"/>
        <v>249.09018568609747</v>
      </c>
      <c r="G9403" s="195">
        <f t="shared" ca="1" si="732"/>
        <v>0</v>
      </c>
      <c r="H9403" s="195">
        <f t="shared" ca="1" si="733"/>
        <v>0</v>
      </c>
      <c r="O9403" s="154"/>
      <c r="P9403" s="154"/>
    </row>
    <row r="9404" spans="3:16" hidden="1" outlineLevel="2">
      <c r="C9404" s="179">
        <v>9380</v>
      </c>
      <c r="D9404" s="195">
        <f t="shared" ca="1" si="734"/>
        <v>-1.2233073335213023</v>
      </c>
      <c r="E9404" s="195">
        <f t="shared" ca="1" si="730"/>
        <v>188.12189257008865</v>
      </c>
      <c r="F9404" s="195">
        <f t="shared" ca="1" si="731"/>
        <v>204.82003402719923</v>
      </c>
      <c r="G9404" s="195">
        <f t="shared" ca="1" si="732"/>
        <v>0</v>
      </c>
      <c r="H9404" s="195">
        <f t="shared" ca="1" si="733"/>
        <v>0</v>
      </c>
      <c r="O9404" s="154"/>
      <c r="P9404" s="154"/>
    </row>
    <row r="9405" spans="3:16" hidden="1" outlineLevel="2">
      <c r="C9405" s="179">
        <v>9381</v>
      </c>
      <c r="D9405" s="195">
        <f t="shared" ca="1" si="734"/>
        <v>0.2140598679422856</v>
      </c>
      <c r="E9405" s="195">
        <f t="shared" ca="1" si="730"/>
        <v>257.98520598870198</v>
      </c>
      <c r="F9405" s="195">
        <f t="shared" ca="1" si="731"/>
        <v>257.60601607671998</v>
      </c>
      <c r="G9405" s="195">
        <f t="shared" ca="1" si="732"/>
        <v>7.9852059887019777</v>
      </c>
      <c r="H9405" s="195">
        <f t="shared" ca="1" si="733"/>
        <v>7.6060160767199818</v>
      </c>
      <c r="O9405" s="154"/>
      <c r="P9405" s="154"/>
    </row>
    <row r="9406" spans="3:16" hidden="1" outlineLevel="2">
      <c r="C9406" s="179">
        <v>9382</v>
      </c>
      <c r="D9406" s="195">
        <f t="shared" ca="1" si="734"/>
        <v>1.2125776950997147</v>
      </c>
      <c r="E9406" s="195">
        <f t="shared" ca="1" si="730"/>
        <v>321.27333583064558</v>
      </c>
      <c r="F9406" s="195">
        <f t="shared" ca="1" si="731"/>
        <v>302.0892276835516</v>
      </c>
      <c r="G9406" s="195">
        <f t="shared" ca="1" si="732"/>
        <v>71.273335830645578</v>
      </c>
      <c r="H9406" s="195">
        <f t="shared" ca="1" si="733"/>
        <v>52.089227683551599</v>
      </c>
      <c r="O9406" s="154"/>
      <c r="P9406" s="154"/>
    </row>
    <row r="9407" spans="3:16" hidden="1" outlineLevel="2">
      <c r="C9407" s="179">
        <v>9383</v>
      </c>
      <c r="D9407" s="195">
        <f t="shared" ca="1" si="734"/>
        <v>-1.1878723173124368</v>
      </c>
      <c r="E9407" s="195">
        <f t="shared" ca="1" si="730"/>
        <v>189.59225625685025</v>
      </c>
      <c r="F9407" s="195">
        <f t="shared" ca="1" si="731"/>
        <v>205.9811317906624</v>
      </c>
      <c r="G9407" s="195">
        <f t="shared" ca="1" si="732"/>
        <v>0</v>
      </c>
      <c r="H9407" s="195">
        <f t="shared" ca="1" si="733"/>
        <v>0</v>
      </c>
      <c r="O9407" s="154"/>
      <c r="P9407" s="154"/>
    </row>
    <row r="9408" spans="3:16" hidden="1" outlineLevel="2">
      <c r="C9408" s="179">
        <v>9384</v>
      </c>
      <c r="D9408" s="195">
        <f t="shared" ca="1" si="734"/>
        <v>-1.0736162353747126E-2</v>
      </c>
      <c r="E9408" s="195">
        <f t="shared" ca="1" si="730"/>
        <v>245.55256233609174</v>
      </c>
      <c r="F9408" s="195">
        <f t="shared" ca="1" si="731"/>
        <v>248.53164788789337</v>
      </c>
      <c r="G9408" s="195">
        <f t="shared" ca="1" si="732"/>
        <v>0</v>
      </c>
      <c r="H9408" s="195">
        <f t="shared" ca="1" si="733"/>
        <v>0</v>
      </c>
      <c r="O9408" s="154"/>
      <c r="P9408" s="154"/>
    </row>
    <row r="9409" spans="3:16" hidden="1" outlineLevel="2">
      <c r="C9409" s="179">
        <v>9385</v>
      </c>
      <c r="D9409" s="195">
        <f t="shared" ca="1" si="734"/>
        <v>0.72406564723882361</v>
      </c>
      <c r="E9409" s="195">
        <f t="shared" ca="1" si="730"/>
        <v>288.57600877949289</v>
      </c>
      <c r="F9409" s="195">
        <f t="shared" ca="1" si="731"/>
        <v>279.44103655617022</v>
      </c>
      <c r="G9409" s="195">
        <f t="shared" ca="1" si="732"/>
        <v>38.576008779492895</v>
      </c>
      <c r="H9409" s="195">
        <f t="shared" ca="1" si="733"/>
        <v>29.441036556170218</v>
      </c>
      <c r="O9409" s="154"/>
      <c r="P9409" s="154"/>
    </row>
    <row r="9410" spans="3:16" hidden="1" outlineLevel="2">
      <c r="C9410" s="179">
        <v>9386</v>
      </c>
      <c r="D9410" s="195">
        <f t="shared" ca="1" si="734"/>
        <v>0.8843908610262865</v>
      </c>
      <c r="E9410" s="195">
        <f t="shared" ca="1" si="730"/>
        <v>298.9225405121976</v>
      </c>
      <c r="F9410" s="195">
        <f t="shared" ca="1" si="731"/>
        <v>286.68028206980205</v>
      </c>
      <c r="G9410" s="195">
        <f t="shared" ca="1" si="732"/>
        <v>48.9225405121976</v>
      </c>
      <c r="H9410" s="195">
        <f t="shared" ca="1" si="733"/>
        <v>36.680282069802047</v>
      </c>
      <c r="O9410" s="154"/>
      <c r="P9410" s="154"/>
    </row>
    <row r="9411" spans="3:16" hidden="1" outlineLevel="2">
      <c r="C9411" s="179">
        <v>9387</v>
      </c>
      <c r="D9411" s="195">
        <f t="shared" ca="1" si="734"/>
        <v>2.0619760091803592</v>
      </c>
      <c r="E9411" s="195">
        <f t="shared" ca="1" si="730"/>
        <v>387.19111560552494</v>
      </c>
      <c r="F9411" s="195">
        <f t="shared" ca="1" si="731"/>
        <v>345.92598762807523</v>
      </c>
      <c r="G9411" s="195">
        <f t="shared" ca="1" si="732"/>
        <v>137.19111560552494</v>
      </c>
      <c r="H9411" s="195">
        <f t="shared" ca="1" si="733"/>
        <v>95.925987628075234</v>
      </c>
      <c r="O9411" s="154"/>
      <c r="P9411" s="154"/>
    </row>
    <row r="9412" spans="3:16" hidden="1" outlineLevel="2">
      <c r="C9412" s="179">
        <v>9388</v>
      </c>
      <c r="D9412" s="195">
        <f t="shared" ca="1" si="734"/>
        <v>-1.8201796982586724</v>
      </c>
      <c r="E9412" s="195">
        <f t="shared" ca="1" si="730"/>
        <v>165.00039943935019</v>
      </c>
      <c r="F9412" s="195">
        <f t="shared" ca="1" si="731"/>
        <v>186.21727506474622</v>
      </c>
      <c r="G9412" s="195">
        <f t="shared" ca="1" si="732"/>
        <v>0</v>
      </c>
      <c r="H9412" s="195">
        <f t="shared" ca="1" si="733"/>
        <v>0</v>
      </c>
      <c r="O9412" s="154"/>
      <c r="P9412" s="154"/>
    </row>
    <row r="9413" spans="3:16" hidden="1" outlineLevel="2">
      <c r="C9413" s="179">
        <v>9389</v>
      </c>
      <c r="D9413" s="195">
        <f t="shared" ca="1" si="734"/>
        <v>-0.4247735004356632</v>
      </c>
      <c r="E9413" s="195">
        <f t="shared" ca="1" si="730"/>
        <v>224.20045242921788</v>
      </c>
      <c r="F9413" s="195">
        <f t="shared" ca="1" si="731"/>
        <v>232.6464315208126</v>
      </c>
      <c r="G9413" s="195">
        <f t="shared" ca="1" si="732"/>
        <v>0</v>
      </c>
      <c r="H9413" s="195">
        <f t="shared" ca="1" si="733"/>
        <v>0</v>
      </c>
      <c r="O9413" s="154"/>
      <c r="P9413" s="154"/>
    </row>
    <row r="9414" spans="3:16" hidden="1" outlineLevel="2">
      <c r="C9414" s="179">
        <v>9390</v>
      </c>
      <c r="D9414" s="195">
        <f t="shared" ca="1" si="734"/>
        <v>-0.15053221241949694</v>
      </c>
      <c r="E9414" s="195">
        <f t="shared" ca="1" si="730"/>
        <v>238.12497528538788</v>
      </c>
      <c r="F9414" s="195">
        <f t="shared" ca="1" si="731"/>
        <v>243.05041105380192</v>
      </c>
      <c r="G9414" s="195">
        <f t="shared" ca="1" si="732"/>
        <v>0</v>
      </c>
      <c r="H9414" s="195">
        <f t="shared" ca="1" si="733"/>
        <v>0</v>
      </c>
      <c r="O9414" s="154"/>
      <c r="P9414" s="154"/>
    </row>
    <row r="9415" spans="3:16" hidden="1" outlineLevel="2">
      <c r="C9415" s="179">
        <v>9391</v>
      </c>
      <c r="D9415" s="195">
        <f t="shared" ca="1" si="734"/>
        <v>0.57171977057426171</v>
      </c>
      <c r="E9415" s="195">
        <f t="shared" ca="1" si="730"/>
        <v>279.07644312820059</v>
      </c>
      <c r="F9415" s="195">
        <f t="shared" ca="1" si="731"/>
        <v>272.7315419870319</v>
      </c>
      <c r="G9415" s="195">
        <f t="shared" ca="1" si="732"/>
        <v>29.076443128200594</v>
      </c>
      <c r="H9415" s="195">
        <f t="shared" ca="1" si="733"/>
        <v>22.731541987031903</v>
      </c>
      <c r="O9415" s="154"/>
      <c r="P9415" s="154"/>
    </row>
    <row r="9416" spans="3:16" hidden="1" outlineLevel="2">
      <c r="C9416" s="179">
        <v>9392</v>
      </c>
      <c r="D9416" s="195">
        <f t="shared" ca="1" si="734"/>
        <v>-0.55880572497076708</v>
      </c>
      <c r="E9416" s="195">
        <f t="shared" ca="1" si="730"/>
        <v>217.69424797094507</v>
      </c>
      <c r="F9416" s="195">
        <f t="shared" ca="1" si="731"/>
        <v>227.72482911325275</v>
      </c>
      <c r="G9416" s="195">
        <f t="shared" ca="1" si="732"/>
        <v>0</v>
      </c>
      <c r="H9416" s="195">
        <f t="shared" ca="1" si="733"/>
        <v>0</v>
      </c>
      <c r="O9416" s="154"/>
      <c r="P9416" s="154"/>
    </row>
    <row r="9417" spans="3:16" hidden="1" outlineLevel="2">
      <c r="C9417" s="179">
        <v>9393</v>
      </c>
      <c r="D9417" s="195">
        <f t="shared" ca="1" si="734"/>
        <v>0.14902991590236958</v>
      </c>
      <c r="E9417" s="195">
        <f t="shared" ca="1" si="730"/>
        <v>254.32529622920896</v>
      </c>
      <c r="F9417" s="195">
        <f t="shared" ca="1" si="731"/>
        <v>254.94740800018491</v>
      </c>
      <c r="G9417" s="195">
        <f t="shared" ca="1" si="732"/>
        <v>4.3252962292089592</v>
      </c>
      <c r="H9417" s="195">
        <f t="shared" ca="1" si="733"/>
        <v>4.9474080001849075</v>
      </c>
      <c r="O9417" s="154"/>
      <c r="P9417" s="154"/>
    </row>
    <row r="9418" spans="3:16" hidden="1" outlineLevel="2">
      <c r="C9418" s="179">
        <v>9394</v>
      </c>
      <c r="D9418" s="195">
        <f t="shared" ca="1" si="734"/>
        <v>1.8023227645211439</v>
      </c>
      <c r="E9418" s="195">
        <f t="shared" ca="1" si="730"/>
        <v>365.72018473188388</v>
      </c>
      <c r="F9418" s="195">
        <f t="shared" ca="1" si="731"/>
        <v>331.88980565424066</v>
      </c>
      <c r="G9418" s="195">
        <f t="shared" ca="1" si="732"/>
        <v>115.72018473188388</v>
      </c>
      <c r="H9418" s="195">
        <f t="shared" ca="1" si="733"/>
        <v>81.889805654240661</v>
      </c>
      <c r="O9418" s="154"/>
      <c r="P9418" s="154"/>
    </row>
    <row r="9419" spans="3:16" hidden="1" outlineLevel="2">
      <c r="C9419" s="179">
        <v>9395</v>
      </c>
      <c r="D9419" s="195">
        <f t="shared" ca="1" si="734"/>
        <v>0.20685227911449491</v>
      </c>
      <c r="E9419" s="195">
        <f t="shared" ca="1" si="730"/>
        <v>257.57697869197744</v>
      </c>
      <c r="F9419" s="195">
        <f t="shared" ca="1" si="731"/>
        <v>257.30998862391704</v>
      </c>
      <c r="G9419" s="195">
        <f t="shared" ca="1" si="732"/>
        <v>7.5769786919774447</v>
      </c>
      <c r="H9419" s="195">
        <f t="shared" ca="1" si="733"/>
        <v>7.309988623917036</v>
      </c>
      <c r="O9419" s="154"/>
      <c r="P9419" s="154"/>
    </row>
    <row r="9420" spans="3:16" hidden="1" outlineLevel="2">
      <c r="C9420" s="179">
        <v>9396</v>
      </c>
      <c r="D9420" s="195">
        <f t="shared" ca="1" si="734"/>
        <v>0.60108324248782563</v>
      </c>
      <c r="E9420" s="195">
        <f t="shared" ca="1" si="730"/>
        <v>280.88275757983763</v>
      </c>
      <c r="F9420" s="195">
        <f t="shared" ca="1" si="731"/>
        <v>274.01209035309216</v>
      </c>
      <c r="G9420" s="195">
        <f t="shared" ca="1" si="732"/>
        <v>30.88275757983763</v>
      </c>
      <c r="H9420" s="195">
        <f t="shared" ca="1" si="733"/>
        <v>24.012090353092162</v>
      </c>
      <c r="O9420" s="154"/>
      <c r="P9420" s="154"/>
    </row>
    <row r="9421" spans="3:16" hidden="1" outlineLevel="2">
      <c r="C9421" s="179">
        <v>9397</v>
      </c>
      <c r="D9421" s="195">
        <f t="shared" ca="1" si="734"/>
        <v>0.21668609568372732</v>
      </c>
      <c r="E9421" s="195">
        <f t="shared" ca="1" si="730"/>
        <v>258.13411245610439</v>
      </c>
      <c r="F9421" s="195">
        <f t="shared" ca="1" si="731"/>
        <v>257.713964176427</v>
      </c>
      <c r="G9421" s="195">
        <f t="shared" ca="1" si="732"/>
        <v>8.1341124561043898</v>
      </c>
      <c r="H9421" s="195">
        <f t="shared" ca="1" si="733"/>
        <v>7.7139641764269982</v>
      </c>
      <c r="O9421" s="154"/>
      <c r="P9421" s="154"/>
    </row>
    <row r="9422" spans="3:16" hidden="1" outlineLevel="2">
      <c r="C9422" s="179">
        <v>9398</v>
      </c>
      <c r="D9422" s="195">
        <f t="shared" ca="1" si="734"/>
        <v>0.33594456420383334</v>
      </c>
      <c r="E9422" s="195">
        <f t="shared" ca="1" si="730"/>
        <v>264.98738528043418</v>
      </c>
      <c r="F9422" s="195">
        <f t="shared" ca="1" si="731"/>
        <v>262.66391169816751</v>
      </c>
      <c r="G9422" s="195">
        <f t="shared" ca="1" si="732"/>
        <v>14.987385280434182</v>
      </c>
      <c r="H9422" s="195">
        <f t="shared" ca="1" si="733"/>
        <v>12.66391169816751</v>
      </c>
      <c r="O9422" s="154"/>
      <c r="P9422" s="154"/>
    </row>
    <row r="9423" spans="3:16" hidden="1" outlineLevel="2">
      <c r="C9423" s="179">
        <v>9399</v>
      </c>
      <c r="D9423" s="195">
        <f t="shared" ca="1" si="734"/>
        <v>-0.33259069050877121</v>
      </c>
      <c r="E9423" s="195">
        <f t="shared" ca="1" si="730"/>
        <v>228.78770889157158</v>
      </c>
      <c r="F9423" s="195">
        <f t="shared" ca="1" si="731"/>
        <v>236.09293871768264</v>
      </c>
      <c r="G9423" s="195">
        <f t="shared" ca="1" si="732"/>
        <v>0</v>
      </c>
      <c r="H9423" s="195">
        <f t="shared" ca="1" si="733"/>
        <v>0</v>
      </c>
      <c r="O9423" s="154"/>
      <c r="P9423" s="154"/>
    </row>
    <row r="9424" spans="3:16" hidden="1" outlineLevel="2">
      <c r="C9424" s="179">
        <v>9400</v>
      </c>
      <c r="D9424" s="195">
        <f t="shared" ca="1" si="734"/>
        <v>0.80870879439760002</v>
      </c>
      <c r="E9424" s="195">
        <f t="shared" ca="1" si="730"/>
        <v>293.99299502215609</v>
      </c>
      <c r="F9424" s="195">
        <f t="shared" ca="1" si="731"/>
        <v>283.23989440888528</v>
      </c>
      <c r="G9424" s="195">
        <f t="shared" ca="1" si="732"/>
        <v>43.992995022156094</v>
      </c>
      <c r="H9424" s="195">
        <f t="shared" ca="1" si="733"/>
        <v>33.239894408885277</v>
      </c>
      <c r="O9424" s="154"/>
      <c r="P9424" s="154"/>
    </row>
    <row r="9425" spans="3:16" hidden="1" outlineLevel="2">
      <c r="C9425" s="179">
        <v>9401</v>
      </c>
      <c r="D9425" s="195">
        <f t="shared" ca="1" si="734"/>
        <v>-0.43521053709877749</v>
      </c>
      <c r="E9425" s="195">
        <f t="shared" ca="1" si="730"/>
        <v>223.68690932758196</v>
      </c>
      <c r="F9425" s="195">
        <f t="shared" ca="1" si="731"/>
        <v>232.2593987464233</v>
      </c>
      <c r="G9425" s="195">
        <f t="shared" ca="1" si="732"/>
        <v>0</v>
      </c>
      <c r="H9425" s="195">
        <f t="shared" ca="1" si="733"/>
        <v>0</v>
      </c>
      <c r="O9425" s="154"/>
      <c r="P9425" s="154"/>
    </row>
    <row r="9426" spans="3:16" hidden="1" outlineLevel="2">
      <c r="C9426" s="179">
        <v>9402</v>
      </c>
      <c r="D9426" s="195">
        <f t="shared" ca="1" si="734"/>
        <v>0.57291134938399269</v>
      </c>
      <c r="E9426" s="195">
        <f t="shared" ca="1" si="730"/>
        <v>279.14951729490298</v>
      </c>
      <c r="F9426" s="195">
        <f t="shared" ca="1" si="731"/>
        <v>272.7833903507335</v>
      </c>
      <c r="G9426" s="195">
        <f t="shared" ca="1" si="732"/>
        <v>29.149517294902978</v>
      </c>
      <c r="H9426" s="195">
        <f t="shared" ca="1" si="733"/>
        <v>22.783390350733498</v>
      </c>
      <c r="O9426" s="154"/>
      <c r="P9426" s="154"/>
    </row>
    <row r="9427" spans="3:16" hidden="1" outlineLevel="2">
      <c r="C9427" s="179">
        <v>9403</v>
      </c>
      <c r="D9427" s="195">
        <f t="shared" ca="1" si="734"/>
        <v>1.0975013664441777</v>
      </c>
      <c r="E9427" s="195">
        <f t="shared" ca="1" si="730"/>
        <v>313.25206924286039</v>
      </c>
      <c r="F9427" s="195">
        <f t="shared" ca="1" si="731"/>
        <v>296.59411480661606</v>
      </c>
      <c r="G9427" s="195">
        <f t="shared" ca="1" si="732"/>
        <v>63.252069242860387</v>
      </c>
      <c r="H9427" s="195">
        <f t="shared" ca="1" si="733"/>
        <v>46.594114806616062</v>
      </c>
      <c r="O9427" s="154"/>
      <c r="P9427" s="154"/>
    </row>
    <row r="9428" spans="3:16" hidden="1" outlineLevel="2">
      <c r="C9428" s="179">
        <v>9404</v>
      </c>
      <c r="D9428" s="195">
        <f t="shared" ca="1" si="734"/>
        <v>-0.4345749655764834</v>
      </c>
      <c r="E9428" s="195">
        <f t="shared" ca="1" si="730"/>
        <v>223.71814827494643</v>
      </c>
      <c r="F9428" s="195">
        <f t="shared" ca="1" si="731"/>
        <v>232.28294898882675</v>
      </c>
      <c r="G9428" s="195">
        <f t="shared" ca="1" si="732"/>
        <v>0</v>
      </c>
      <c r="H9428" s="195">
        <f t="shared" ca="1" si="733"/>
        <v>0</v>
      </c>
      <c r="O9428" s="154"/>
      <c r="P9428" s="154"/>
    </row>
    <row r="9429" spans="3:16" hidden="1" outlineLevel="2">
      <c r="C9429" s="179">
        <v>9405</v>
      </c>
      <c r="D9429" s="195">
        <f t="shared" ca="1" si="734"/>
        <v>-0.60985775520600338</v>
      </c>
      <c r="E9429" s="195">
        <f t="shared" ca="1" si="730"/>
        <v>215.26603043288983</v>
      </c>
      <c r="F9429" s="195">
        <f t="shared" ca="1" si="731"/>
        <v>225.87772341167684</v>
      </c>
      <c r="G9429" s="195">
        <f t="shared" ca="1" si="732"/>
        <v>0</v>
      </c>
      <c r="H9429" s="195">
        <f t="shared" ca="1" si="733"/>
        <v>0</v>
      </c>
      <c r="O9429" s="154"/>
      <c r="P9429" s="154"/>
    </row>
    <row r="9430" spans="3:16" hidden="1" outlineLevel="2">
      <c r="C9430" s="179">
        <v>9406</v>
      </c>
      <c r="D9430" s="195">
        <f t="shared" ca="1" si="734"/>
        <v>0.73114523918320118</v>
      </c>
      <c r="E9430" s="195">
        <f t="shared" ca="1" si="730"/>
        <v>289.0252373130304</v>
      </c>
      <c r="F9430" s="195">
        <f t="shared" ca="1" si="731"/>
        <v>279.75681269819302</v>
      </c>
      <c r="G9430" s="195">
        <f t="shared" ca="1" si="732"/>
        <v>39.025237313030402</v>
      </c>
      <c r="H9430" s="195">
        <f t="shared" ca="1" si="733"/>
        <v>29.756812698193016</v>
      </c>
      <c r="O9430" s="154"/>
      <c r="P9430" s="154"/>
    </row>
    <row r="9431" spans="3:16" hidden="1" outlineLevel="2">
      <c r="C9431" s="179">
        <v>9407</v>
      </c>
      <c r="D9431" s="195">
        <f t="shared" ca="1" si="734"/>
        <v>0.27845461201827532</v>
      </c>
      <c r="E9431" s="195">
        <f t="shared" ca="1" si="730"/>
        <v>261.66126293471899</v>
      </c>
      <c r="F9431" s="195">
        <f t="shared" ca="1" si="731"/>
        <v>260.26597338143137</v>
      </c>
      <c r="G9431" s="195">
        <f t="shared" ca="1" si="732"/>
        <v>11.661262934718991</v>
      </c>
      <c r="H9431" s="195">
        <f t="shared" ca="1" si="733"/>
        <v>10.265973381431365</v>
      </c>
      <c r="O9431" s="154"/>
      <c r="P9431" s="154"/>
    </row>
    <row r="9432" spans="3:16" hidden="1" outlineLevel="2">
      <c r="C9432" s="179">
        <v>9408</v>
      </c>
      <c r="D9432" s="195">
        <f t="shared" ca="1" si="734"/>
        <v>1.3365560549474991</v>
      </c>
      <c r="E9432" s="195">
        <f t="shared" ca="1" si="730"/>
        <v>330.14510337526764</v>
      </c>
      <c r="F9432" s="195">
        <f t="shared" ca="1" si="731"/>
        <v>308.12341199147824</v>
      </c>
      <c r="G9432" s="195">
        <f t="shared" ca="1" si="732"/>
        <v>80.145103375267638</v>
      </c>
      <c r="H9432" s="195">
        <f t="shared" ca="1" si="733"/>
        <v>58.123411991478235</v>
      </c>
      <c r="O9432" s="154"/>
      <c r="P9432" s="154"/>
    </row>
    <row r="9433" spans="3:16" hidden="1" outlineLevel="2">
      <c r="C9433" s="179">
        <v>9409</v>
      </c>
      <c r="D9433" s="195">
        <f t="shared" ca="1" si="734"/>
        <v>-1.3386088200360549</v>
      </c>
      <c r="E9433" s="195">
        <f t="shared" ref="E9433:E9496" ca="1" si="735">$H$9 * EXP(($H$17 - $H$18 - ($H$11^2)/2)*$H$14 + $H$11*SQRT($H$14)*D9433)</f>
        <v>183.41595871690944</v>
      </c>
      <c r="F9433" s="195">
        <f t="shared" ref="F9433:F9496" ca="1" si="736">$H$9 * EXP(($H$17 - $H$18 - ($H$12^2)/2)*$H$14 + $H$12*SQRT($H$14)*D9433)</f>
        <v>201.08706019428519</v>
      </c>
      <c r="G9433" s="195">
        <f t="shared" ref="G9433:G9496" ca="1" si="737">MAX(E9433-$H$16, 0)</f>
        <v>0</v>
      </c>
      <c r="H9433" s="195">
        <f t="shared" ref="H9433:H9496" ca="1" si="738">MAX(F9433-$H$16, 0)</f>
        <v>0</v>
      </c>
      <c r="O9433" s="154"/>
      <c r="P9433" s="154"/>
    </row>
    <row r="9434" spans="3:16" hidden="1" outlineLevel="2">
      <c r="C9434" s="179">
        <v>9410</v>
      </c>
      <c r="D9434" s="195">
        <f t="shared" ref="D9434:D9497" ca="1" si="739">_xlfn.NORM.S.INV(RAND())</f>
        <v>0.20507599140647792</v>
      </c>
      <c r="E9434" s="195">
        <f t="shared" ca="1" si="735"/>
        <v>257.47647160662473</v>
      </c>
      <c r="F9434" s="195">
        <f t="shared" ca="1" si="736"/>
        <v>257.23708584842927</v>
      </c>
      <c r="G9434" s="195">
        <f t="shared" ca="1" si="737"/>
        <v>7.4764716066247274</v>
      </c>
      <c r="H9434" s="195">
        <f t="shared" ca="1" si="738"/>
        <v>7.2370858484292739</v>
      </c>
      <c r="O9434" s="154"/>
      <c r="P9434" s="154"/>
    </row>
    <row r="9435" spans="3:16" hidden="1" outlineLevel="2">
      <c r="C9435" s="179">
        <v>9411</v>
      </c>
      <c r="D9435" s="195">
        <f t="shared" ca="1" si="739"/>
        <v>1.479356543765258</v>
      </c>
      <c r="E9435" s="195">
        <f t="shared" ca="1" si="735"/>
        <v>340.66778769242109</v>
      </c>
      <c r="F9435" s="195">
        <f t="shared" ca="1" si="736"/>
        <v>315.22321284491608</v>
      </c>
      <c r="G9435" s="195">
        <f t="shared" ca="1" si="737"/>
        <v>90.667787692421086</v>
      </c>
      <c r="H9435" s="195">
        <f t="shared" ca="1" si="738"/>
        <v>65.223212844916077</v>
      </c>
      <c r="O9435" s="154"/>
      <c r="P9435" s="154"/>
    </row>
    <row r="9436" spans="3:16" hidden="1" outlineLevel="2">
      <c r="C9436" s="179">
        <v>9412</v>
      </c>
      <c r="D9436" s="195">
        <f t="shared" ca="1" si="739"/>
        <v>-0.13833707151170876</v>
      </c>
      <c r="E9436" s="195">
        <f t="shared" ca="1" si="735"/>
        <v>238.76387810900943</v>
      </c>
      <c r="F9436" s="195">
        <f t="shared" ca="1" si="736"/>
        <v>243.52371632365706</v>
      </c>
      <c r="G9436" s="195">
        <f t="shared" ca="1" si="737"/>
        <v>0</v>
      </c>
      <c r="H9436" s="195">
        <f t="shared" ca="1" si="738"/>
        <v>0</v>
      </c>
      <c r="O9436" s="154"/>
      <c r="P9436" s="154"/>
    </row>
    <row r="9437" spans="3:16" hidden="1" outlineLevel="2">
      <c r="C9437" s="179">
        <v>9413</v>
      </c>
      <c r="D9437" s="195">
        <f t="shared" ca="1" si="739"/>
        <v>1.992814874146883</v>
      </c>
      <c r="E9437" s="195">
        <f t="shared" ca="1" si="735"/>
        <v>381.35192005457861</v>
      </c>
      <c r="F9437" s="195">
        <f t="shared" ca="1" si="736"/>
        <v>342.13032736236801</v>
      </c>
      <c r="G9437" s="195">
        <f t="shared" ca="1" si="737"/>
        <v>131.35192005457861</v>
      </c>
      <c r="H9437" s="195">
        <f t="shared" ca="1" si="738"/>
        <v>92.130327362368007</v>
      </c>
      <c r="O9437" s="154"/>
      <c r="P9437" s="154"/>
    </row>
    <row r="9438" spans="3:16" hidden="1" outlineLevel="2">
      <c r="C9438" s="179">
        <v>9414</v>
      </c>
      <c r="D9438" s="195">
        <f t="shared" ca="1" si="739"/>
        <v>-0.67999011356123851</v>
      </c>
      <c r="E9438" s="195">
        <f t="shared" ca="1" si="735"/>
        <v>211.97438346729592</v>
      </c>
      <c r="F9438" s="195">
        <f t="shared" ca="1" si="736"/>
        <v>223.36467823862057</v>
      </c>
      <c r="G9438" s="195">
        <f t="shared" ca="1" si="737"/>
        <v>0</v>
      </c>
      <c r="H9438" s="195">
        <f t="shared" ca="1" si="738"/>
        <v>0</v>
      </c>
      <c r="O9438" s="154"/>
      <c r="P9438" s="154"/>
    </row>
    <row r="9439" spans="3:16" hidden="1" outlineLevel="2">
      <c r="C9439" s="179">
        <v>9415</v>
      </c>
      <c r="D9439" s="195">
        <f t="shared" ca="1" si="739"/>
        <v>0.9476129967533089</v>
      </c>
      <c r="E9439" s="195">
        <f t="shared" ca="1" si="735"/>
        <v>303.10381575874663</v>
      </c>
      <c r="F9439" s="195">
        <f t="shared" ca="1" si="736"/>
        <v>289.58627490853974</v>
      </c>
      <c r="G9439" s="195">
        <f t="shared" ca="1" si="737"/>
        <v>53.103815758746634</v>
      </c>
      <c r="H9439" s="195">
        <f t="shared" ca="1" si="738"/>
        <v>39.586274908539735</v>
      </c>
      <c r="O9439" s="154"/>
      <c r="P9439" s="154"/>
    </row>
    <row r="9440" spans="3:16" hidden="1" outlineLevel="2">
      <c r="C9440" s="179">
        <v>9416</v>
      </c>
      <c r="D9440" s="195">
        <f t="shared" ca="1" si="739"/>
        <v>-0.78200599587116615</v>
      </c>
      <c r="E9440" s="195">
        <f t="shared" ca="1" si="735"/>
        <v>207.27593912794026</v>
      </c>
      <c r="F9440" s="195">
        <f t="shared" ca="1" si="736"/>
        <v>219.75898488887691</v>
      </c>
      <c r="G9440" s="195">
        <f t="shared" ca="1" si="737"/>
        <v>0</v>
      </c>
      <c r="H9440" s="195">
        <f t="shared" ca="1" si="738"/>
        <v>0</v>
      </c>
      <c r="O9440" s="154"/>
      <c r="P9440" s="154"/>
    </row>
    <row r="9441" spans="3:16" hidden="1" outlineLevel="2">
      <c r="C9441" s="179">
        <v>9417</v>
      </c>
      <c r="D9441" s="195">
        <f t="shared" ca="1" si="739"/>
        <v>0.33150679429966123</v>
      </c>
      <c r="E9441" s="195">
        <f t="shared" ca="1" si="735"/>
        <v>264.72913587075186</v>
      </c>
      <c r="F9441" s="195">
        <f t="shared" ca="1" si="736"/>
        <v>262.47802551667286</v>
      </c>
      <c r="G9441" s="195">
        <f t="shared" ca="1" si="737"/>
        <v>14.729135870751861</v>
      </c>
      <c r="H9441" s="195">
        <f t="shared" ca="1" si="738"/>
        <v>12.478025516672858</v>
      </c>
      <c r="O9441" s="154"/>
      <c r="P9441" s="154"/>
    </row>
    <row r="9442" spans="3:16" hidden="1" outlineLevel="2">
      <c r="C9442" s="179">
        <v>9418</v>
      </c>
      <c r="D9442" s="195">
        <f t="shared" ca="1" si="739"/>
        <v>-0.23122995014550685</v>
      </c>
      <c r="E9442" s="195">
        <f t="shared" ca="1" si="735"/>
        <v>233.94009611275712</v>
      </c>
      <c r="F9442" s="195">
        <f t="shared" ca="1" si="736"/>
        <v>239.9415528875742</v>
      </c>
      <c r="G9442" s="195">
        <f t="shared" ca="1" si="737"/>
        <v>0</v>
      </c>
      <c r="H9442" s="195">
        <f t="shared" ca="1" si="738"/>
        <v>0</v>
      </c>
      <c r="O9442" s="154"/>
      <c r="P9442" s="154"/>
    </row>
    <row r="9443" spans="3:16" hidden="1" outlineLevel="2">
      <c r="C9443" s="179">
        <v>9419</v>
      </c>
      <c r="D9443" s="195">
        <f t="shared" ca="1" si="739"/>
        <v>1.066037325282708</v>
      </c>
      <c r="E9443" s="195">
        <f t="shared" ca="1" si="735"/>
        <v>311.09398092622075</v>
      </c>
      <c r="F9443" s="195">
        <f t="shared" ca="1" si="736"/>
        <v>295.10912600196212</v>
      </c>
      <c r="G9443" s="195">
        <f t="shared" ca="1" si="737"/>
        <v>61.093980926220752</v>
      </c>
      <c r="H9443" s="195">
        <f t="shared" ca="1" si="738"/>
        <v>45.109126001962125</v>
      </c>
      <c r="O9443" s="154"/>
      <c r="P9443" s="154"/>
    </row>
    <row r="9444" spans="3:16" hidden="1" outlineLevel="2">
      <c r="C9444" s="179">
        <v>9420</v>
      </c>
      <c r="D9444" s="195">
        <f t="shared" ca="1" si="739"/>
        <v>-0.12415431198252906</v>
      </c>
      <c r="E9444" s="195">
        <f t="shared" ca="1" si="735"/>
        <v>239.50906855282474</v>
      </c>
      <c r="F9444" s="195">
        <f t="shared" ca="1" si="736"/>
        <v>244.07532239382331</v>
      </c>
      <c r="G9444" s="195">
        <f t="shared" ca="1" si="737"/>
        <v>0</v>
      </c>
      <c r="H9444" s="195">
        <f t="shared" ca="1" si="738"/>
        <v>0</v>
      </c>
      <c r="O9444" s="154"/>
      <c r="P9444" s="154"/>
    </row>
    <row r="9445" spans="3:16" hidden="1" outlineLevel="2">
      <c r="C9445" s="179">
        <v>9421</v>
      </c>
      <c r="D9445" s="195">
        <f t="shared" ca="1" si="739"/>
        <v>1.5370519081599476</v>
      </c>
      <c r="E9445" s="195">
        <f t="shared" ca="1" si="735"/>
        <v>345.01377697642926</v>
      </c>
      <c r="F9445" s="195">
        <f t="shared" ca="1" si="736"/>
        <v>318.13791985315606</v>
      </c>
      <c r="G9445" s="195">
        <f t="shared" ca="1" si="737"/>
        <v>95.013776976429256</v>
      </c>
      <c r="H9445" s="195">
        <f t="shared" ca="1" si="738"/>
        <v>68.137919853156063</v>
      </c>
      <c r="O9445" s="154"/>
      <c r="P9445" s="154"/>
    </row>
    <row r="9446" spans="3:16" hidden="1" outlineLevel="2">
      <c r="C9446" s="179">
        <v>9422</v>
      </c>
      <c r="D9446" s="195">
        <f t="shared" ca="1" si="739"/>
        <v>-0.89124415417606506</v>
      </c>
      <c r="E9446" s="195">
        <f t="shared" ca="1" si="735"/>
        <v>202.36026675261382</v>
      </c>
      <c r="F9446" s="195">
        <f t="shared" ca="1" si="736"/>
        <v>215.96253188870929</v>
      </c>
      <c r="G9446" s="195">
        <f t="shared" ca="1" si="737"/>
        <v>0</v>
      </c>
      <c r="H9446" s="195">
        <f t="shared" ca="1" si="738"/>
        <v>0</v>
      </c>
      <c r="O9446" s="154"/>
      <c r="P9446" s="154"/>
    </row>
    <row r="9447" spans="3:16" hidden="1" outlineLevel="2">
      <c r="C9447" s="179">
        <v>9423</v>
      </c>
      <c r="D9447" s="195">
        <f t="shared" ca="1" si="739"/>
        <v>1.9279162815431472</v>
      </c>
      <c r="E9447" s="195">
        <f t="shared" ca="1" si="735"/>
        <v>375.9527176349477</v>
      </c>
      <c r="F9447" s="195">
        <f t="shared" ca="1" si="736"/>
        <v>338.60648656704603</v>
      </c>
      <c r="G9447" s="195">
        <f t="shared" ca="1" si="737"/>
        <v>125.9527176349477</v>
      </c>
      <c r="H9447" s="195">
        <f t="shared" ca="1" si="738"/>
        <v>88.606486567046034</v>
      </c>
      <c r="O9447" s="154"/>
      <c r="P9447" s="154"/>
    </row>
    <row r="9448" spans="3:16" hidden="1" outlineLevel="2">
      <c r="C9448" s="179">
        <v>9424</v>
      </c>
      <c r="D9448" s="195">
        <f t="shared" ca="1" si="739"/>
        <v>-1.0968904757785567</v>
      </c>
      <c r="E9448" s="195">
        <f t="shared" ca="1" si="735"/>
        <v>193.4203663666141</v>
      </c>
      <c r="F9448" s="195">
        <f t="shared" ca="1" si="736"/>
        <v>208.99256552549448</v>
      </c>
      <c r="G9448" s="195">
        <f t="shared" ca="1" si="737"/>
        <v>0</v>
      </c>
      <c r="H9448" s="195">
        <f t="shared" ca="1" si="738"/>
        <v>0</v>
      </c>
      <c r="O9448" s="154"/>
      <c r="P9448" s="154"/>
    </row>
    <row r="9449" spans="3:16" hidden="1" outlineLevel="2">
      <c r="C9449" s="179">
        <v>9425</v>
      </c>
      <c r="D9449" s="195">
        <f t="shared" ca="1" si="739"/>
        <v>1.0548496699149159</v>
      </c>
      <c r="E9449" s="195">
        <f t="shared" ca="1" si="735"/>
        <v>310.33021884014761</v>
      </c>
      <c r="F9449" s="195">
        <f t="shared" ca="1" si="736"/>
        <v>294.58290295677494</v>
      </c>
      <c r="G9449" s="195">
        <f t="shared" ca="1" si="737"/>
        <v>60.330218840147609</v>
      </c>
      <c r="H9449" s="195">
        <f t="shared" ca="1" si="738"/>
        <v>44.582902956774944</v>
      </c>
      <c r="O9449" s="154"/>
      <c r="P9449" s="154"/>
    </row>
    <row r="9450" spans="3:16" hidden="1" outlineLevel="2">
      <c r="C9450" s="179">
        <v>9426</v>
      </c>
      <c r="D9450" s="195">
        <f t="shared" ca="1" si="739"/>
        <v>-0.40148690930864511</v>
      </c>
      <c r="E9450" s="195">
        <f t="shared" ca="1" si="735"/>
        <v>225.3504977715279</v>
      </c>
      <c r="F9450" s="195">
        <f t="shared" ca="1" si="736"/>
        <v>233.51228592501963</v>
      </c>
      <c r="G9450" s="195">
        <f t="shared" ca="1" si="737"/>
        <v>0</v>
      </c>
      <c r="H9450" s="195">
        <f t="shared" ca="1" si="738"/>
        <v>0</v>
      </c>
      <c r="O9450" s="154"/>
      <c r="P9450" s="154"/>
    </row>
    <row r="9451" spans="3:16" hidden="1" outlineLevel="2">
      <c r="C9451" s="179">
        <v>9427</v>
      </c>
      <c r="D9451" s="195">
        <f t="shared" ca="1" si="739"/>
        <v>1.3574354936682143</v>
      </c>
      <c r="E9451" s="195">
        <f t="shared" ca="1" si="735"/>
        <v>331.66313668565988</v>
      </c>
      <c r="F9451" s="195">
        <f t="shared" ca="1" si="736"/>
        <v>309.15143453942483</v>
      </c>
      <c r="G9451" s="195">
        <f t="shared" ca="1" si="737"/>
        <v>81.663136685659879</v>
      </c>
      <c r="H9451" s="195">
        <f t="shared" ca="1" si="738"/>
        <v>59.151434539424827</v>
      </c>
      <c r="O9451" s="154"/>
      <c r="P9451" s="154"/>
    </row>
    <row r="9452" spans="3:16" hidden="1" outlineLevel="2">
      <c r="C9452" s="179">
        <v>9428</v>
      </c>
      <c r="D9452" s="195">
        <f t="shared" ca="1" si="739"/>
        <v>-1.4446403809845629</v>
      </c>
      <c r="E9452" s="195">
        <f t="shared" ca="1" si="735"/>
        <v>179.19234365640534</v>
      </c>
      <c r="F9452" s="195">
        <f t="shared" ca="1" si="736"/>
        <v>197.71428760665657</v>
      </c>
      <c r="G9452" s="195">
        <f t="shared" ca="1" si="737"/>
        <v>0</v>
      </c>
      <c r="H9452" s="195">
        <f t="shared" ca="1" si="738"/>
        <v>0</v>
      </c>
      <c r="O9452" s="154"/>
      <c r="P9452" s="154"/>
    </row>
    <row r="9453" spans="3:16" hidden="1" outlineLevel="2">
      <c r="C9453" s="179">
        <v>9429</v>
      </c>
      <c r="D9453" s="195">
        <f t="shared" ca="1" si="739"/>
        <v>1.4875381049905767</v>
      </c>
      <c r="E9453" s="195">
        <f t="shared" ca="1" si="735"/>
        <v>341.28072877321449</v>
      </c>
      <c r="F9453" s="195">
        <f t="shared" ca="1" si="736"/>
        <v>315.63490582461077</v>
      </c>
      <c r="G9453" s="195">
        <f t="shared" ca="1" si="737"/>
        <v>91.280728773214491</v>
      </c>
      <c r="H9453" s="195">
        <f t="shared" ca="1" si="738"/>
        <v>65.634905824610769</v>
      </c>
      <c r="O9453" s="154"/>
      <c r="P9453" s="154"/>
    </row>
    <row r="9454" spans="3:16" hidden="1" outlineLevel="2">
      <c r="C9454" s="179">
        <v>9430</v>
      </c>
      <c r="D9454" s="195">
        <f t="shared" ca="1" si="739"/>
        <v>-2.041433345664859</v>
      </c>
      <c r="E9454" s="195">
        <f t="shared" ca="1" si="735"/>
        <v>157.17109628370866</v>
      </c>
      <c r="F9454" s="195">
        <f t="shared" ca="1" si="736"/>
        <v>179.75918425157502</v>
      </c>
      <c r="G9454" s="195">
        <f t="shared" ca="1" si="737"/>
        <v>0</v>
      </c>
      <c r="H9454" s="195">
        <f t="shared" ca="1" si="738"/>
        <v>0</v>
      </c>
      <c r="O9454" s="154"/>
      <c r="P9454" s="154"/>
    </row>
    <row r="9455" spans="3:16" hidden="1" outlineLevel="2">
      <c r="C9455" s="179">
        <v>9431</v>
      </c>
      <c r="D9455" s="195">
        <f t="shared" ca="1" si="739"/>
        <v>0.94907970438817812</v>
      </c>
      <c r="E9455" s="195">
        <f t="shared" ca="1" si="735"/>
        <v>303.2015093342311</v>
      </c>
      <c r="F9455" s="195">
        <f t="shared" ca="1" si="736"/>
        <v>289.65404030347469</v>
      </c>
      <c r="G9455" s="195">
        <f t="shared" ca="1" si="737"/>
        <v>53.201509334231105</v>
      </c>
      <c r="H9455" s="195">
        <f t="shared" ca="1" si="738"/>
        <v>39.654040303474687</v>
      </c>
      <c r="O9455" s="154"/>
      <c r="P9455" s="154"/>
    </row>
    <row r="9456" spans="3:16" hidden="1" outlineLevel="2">
      <c r="C9456" s="179">
        <v>9432</v>
      </c>
      <c r="D9456" s="195">
        <f t="shared" ca="1" si="739"/>
        <v>0.89407667112618028</v>
      </c>
      <c r="E9456" s="195">
        <f t="shared" ca="1" si="735"/>
        <v>299.55936225315469</v>
      </c>
      <c r="F9456" s="195">
        <f t="shared" ca="1" si="736"/>
        <v>287.12358946845916</v>
      </c>
      <c r="G9456" s="195">
        <f t="shared" ca="1" si="737"/>
        <v>49.559362253154688</v>
      </c>
      <c r="H9456" s="195">
        <f t="shared" ca="1" si="738"/>
        <v>37.123589468459159</v>
      </c>
      <c r="O9456" s="154"/>
      <c r="P9456" s="154"/>
    </row>
    <row r="9457" spans="3:16" hidden="1" outlineLevel="2">
      <c r="C9457" s="179">
        <v>9433</v>
      </c>
      <c r="D9457" s="195">
        <f t="shared" ca="1" si="739"/>
        <v>-1.1687744616684497</v>
      </c>
      <c r="E9457" s="195">
        <f t="shared" ca="1" si="735"/>
        <v>190.38947547568247</v>
      </c>
      <c r="F9457" s="195">
        <f t="shared" ca="1" si="736"/>
        <v>206.60963777899551</v>
      </c>
      <c r="G9457" s="195">
        <f t="shared" ca="1" si="737"/>
        <v>0</v>
      </c>
      <c r="H9457" s="195">
        <f t="shared" ca="1" si="738"/>
        <v>0</v>
      </c>
      <c r="O9457" s="154"/>
      <c r="P9457" s="154"/>
    </row>
    <row r="9458" spans="3:16" hidden="1" outlineLevel="2">
      <c r="C9458" s="179">
        <v>9434</v>
      </c>
      <c r="D9458" s="195">
        <f t="shared" ca="1" si="739"/>
        <v>1.3534935297048172</v>
      </c>
      <c r="E9458" s="195">
        <f t="shared" ca="1" si="735"/>
        <v>331.37600384857421</v>
      </c>
      <c r="F9458" s="195">
        <f t="shared" ca="1" si="736"/>
        <v>308.95708522766574</v>
      </c>
      <c r="G9458" s="195">
        <f t="shared" ca="1" si="737"/>
        <v>81.376003848574214</v>
      </c>
      <c r="H9458" s="195">
        <f t="shared" ca="1" si="738"/>
        <v>58.957085227665743</v>
      </c>
      <c r="O9458" s="154"/>
      <c r="P9458" s="154"/>
    </row>
    <row r="9459" spans="3:16" hidden="1" outlineLevel="2">
      <c r="C9459" s="179">
        <v>9435</v>
      </c>
      <c r="D9459" s="195">
        <f t="shared" ca="1" si="739"/>
        <v>0.38732051713602161</v>
      </c>
      <c r="E9459" s="195">
        <f t="shared" ca="1" si="735"/>
        <v>267.99553636627252</v>
      </c>
      <c r="F9459" s="195">
        <f t="shared" ca="1" si="736"/>
        <v>264.82551932243337</v>
      </c>
      <c r="G9459" s="195">
        <f t="shared" ca="1" si="737"/>
        <v>17.995536366272518</v>
      </c>
      <c r="H9459" s="195">
        <f t="shared" ca="1" si="738"/>
        <v>14.825519322433365</v>
      </c>
      <c r="O9459" s="154"/>
      <c r="P9459" s="154"/>
    </row>
    <row r="9460" spans="3:16" hidden="1" outlineLevel="2">
      <c r="C9460" s="179">
        <v>9436</v>
      </c>
      <c r="D9460" s="195">
        <f t="shared" ca="1" si="739"/>
        <v>-2.8692568035044954</v>
      </c>
      <c r="E9460" s="195">
        <f t="shared" ca="1" si="735"/>
        <v>131.03299949135749</v>
      </c>
      <c r="F9460" s="195">
        <f t="shared" ca="1" si="736"/>
        <v>157.52079155632617</v>
      </c>
      <c r="G9460" s="195">
        <f t="shared" ca="1" si="737"/>
        <v>0</v>
      </c>
      <c r="H9460" s="195">
        <f t="shared" ca="1" si="738"/>
        <v>0</v>
      </c>
      <c r="O9460" s="154"/>
      <c r="P9460" s="154"/>
    </row>
    <row r="9461" spans="3:16" hidden="1" outlineLevel="2">
      <c r="C9461" s="179">
        <v>9437</v>
      </c>
      <c r="D9461" s="195">
        <f t="shared" ca="1" si="739"/>
        <v>3.8584250037539458E-2</v>
      </c>
      <c r="E9461" s="195">
        <f t="shared" ca="1" si="735"/>
        <v>248.22795463453627</v>
      </c>
      <c r="F9461" s="195">
        <f t="shared" ca="1" si="736"/>
        <v>250.49479869520934</v>
      </c>
      <c r="G9461" s="195">
        <f t="shared" ca="1" si="737"/>
        <v>0</v>
      </c>
      <c r="H9461" s="195">
        <f t="shared" ca="1" si="738"/>
        <v>0.49479869520934017</v>
      </c>
      <c r="O9461" s="154"/>
      <c r="P9461" s="154"/>
    </row>
    <row r="9462" spans="3:16" hidden="1" outlineLevel="2">
      <c r="C9462" s="179">
        <v>9438</v>
      </c>
      <c r="D9462" s="195">
        <f t="shared" ca="1" si="739"/>
        <v>1.9093207132094856</v>
      </c>
      <c r="E9462" s="195">
        <f t="shared" ca="1" si="735"/>
        <v>374.41980695925031</v>
      </c>
      <c r="F9462" s="195">
        <f t="shared" ca="1" si="736"/>
        <v>337.60349713297035</v>
      </c>
      <c r="G9462" s="195">
        <f t="shared" ca="1" si="737"/>
        <v>124.41980695925031</v>
      </c>
      <c r="H9462" s="195">
        <f t="shared" ca="1" si="738"/>
        <v>87.603497132970347</v>
      </c>
      <c r="O9462" s="154"/>
      <c r="P9462" s="154"/>
    </row>
    <row r="9463" spans="3:16" hidden="1" outlineLevel="2">
      <c r="C9463" s="179">
        <v>9439</v>
      </c>
      <c r="D9463" s="195">
        <f t="shared" ca="1" si="739"/>
        <v>0.12096498743907494</v>
      </c>
      <c r="E9463" s="195">
        <f t="shared" ca="1" si="735"/>
        <v>252.76187408401927</v>
      </c>
      <c r="F9463" s="195">
        <f t="shared" ca="1" si="736"/>
        <v>253.80852700831474</v>
      </c>
      <c r="G9463" s="195">
        <f t="shared" ca="1" si="737"/>
        <v>2.7618740840192686</v>
      </c>
      <c r="H9463" s="195">
        <f t="shared" ca="1" si="738"/>
        <v>3.8085270083147407</v>
      </c>
      <c r="O9463" s="154"/>
      <c r="P9463" s="154"/>
    </row>
    <row r="9464" spans="3:16" hidden="1" outlineLevel="2">
      <c r="C9464" s="179">
        <v>9440</v>
      </c>
      <c r="D9464" s="195">
        <f t="shared" ca="1" si="739"/>
        <v>-1.479402865082891</v>
      </c>
      <c r="E9464" s="195">
        <f t="shared" ca="1" si="735"/>
        <v>177.82891054632063</v>
      </c>
      <c r="F9464" s="195">
        <f t="shared" ca="1" si="736"/>
        <v>196.62088313533761</v>
      </c>
      <c r="G9464" s="195">
        <f t="shared" ca="1" si="737"/>
        <v>0</v>
      </c>
      <c r="H9464" s="195">
        <f t="shared" ca="1" si="738"/>
        <v>0</v>
      </c>
      <c r="O9464" s="154"/>
      <c r="P9464" s="154"/>
    </row>
    <row r="9465" spans="3:16" hidden="1" outlineLevel="2">
      <c r="C9465" s="179">
        <v>9441</v>
      </c>
      <c r="D9465" s="195">
        <f t="shared" ca="1" si="739"/>
        <v>2.0868537211187244</v>
      </c>
      <c r="E9465" s="195">
        <f t="shared" ca="1" si="735"/>
        <v>389.31330607417544</v>
      </c>
      <c r="F9465" s="195">
        <f t="shared" ca="1" si="736"/>
        <v>347.30158499133677</v>
      </c>
      <c r="G9465" s="195">
        <f t="shared" ca="1" si="737"/>
        <v>139.31330607417544</v>
      </c>
      <c r="H9465" s="195">
        <f t="shared" ca="1" si="738"/>
        <v>97.301584991336767</v>
      </c>
      <c r="O9465" s="154"/>
      <c r="P9465" s="154"/>
    </row>
    <row r="9466" spans="3:16" hidden="1" outlineLevel="2">
      <c r="C9466" s="179">
        <v>9442</v>
      </c>
      <c r="D9466" s="195">
        <f t="shared" ca="1" si="739"/>
        <v>-0.33065772424029388</v>
      </c>
      <c r="E9466" s="195">
        <f t="shared" ca="1" si="735"/>
        <v>228.8848963577868</v>
      </c>
      <c r="F9466" s="195">
        <f t="shared" ca="1" si="736"/>
        <v>236.1657518765245</v>
      </c>
      <c r="G9466" s="195">
        <f t="shared" ca="1" si="737"/>
        <v>0</v>
      </c>
      <c r="H9466" s="195">
        <f t="shared" ca="1" si="738"/>
        <v>0</v>
      </c>
      <c r="O9466" s="154"/>
      <c r="P9466" s="154"/>
    </row>
    <row r="9467" spans="3:16" hidden="1" outlineLevel="2">
      <c r="C9467" s="179">
        <v>9443</v>
      </c>
      <c r="D9467" s="195">
        <f t="shared" ca="1" si="739"/>
        <v>-1.4440633141699013</v>
      </c>
      <c r="E9467" s="195">
        <f t="shared" ca="1" si="735"/>
        <v>179.21506500742007</v>
      </c>
      <c r="F9467" s="195">
        <f t="shared" ca="1" si="736"/>
        <v>197.73248963482573</v>
      </c>
      <c r="G9467" s="195">
        <f t="shared" ca="1" si="737"/>
        <v>0</v>
      </c>
      <c r="H9467" s="195">
        <f t="shared" ca="1" si="738"/>
        <v>0</v>
      </c>
      <c r="O9467" s="154"/>
      <c r="P9467" s="154"/>
    </row>
    <row r="9468" spans="3:16" hidden="1" outlineLevel="2">
      <c r="C9468" s="179">
        <v>9444</v>
      </c>
      <c r="D9468" s="195">
        <f t="shared" ca="1" si="739"/>
        <v>0.98749208156132151</v>
      </c>
      <c r="E9468" s="195">
        <f t="shared" ca="1" si="735"/>
        <v>305.77129901520431</v>
      </c>
      <c r="F9468" s="195">
        <f t="shared" ca="1" si="736"/>
        <v>291.43444091183954</v>
      </c>
      <c r="G9468" s="195">
        <f t="shared" ca="1" si="737"/>
        <v>55.771299015204306</v>
      </c>
      <c r="H9468" s="195">
        <f t="shared" ca="1" si="738"/>
        <v>41.434440911839545</v>
      </c>
      <c r="O9468" s="154"/>
      <c r="P9468" s="154"/>
    </row>
    <row r="9469" spans="3:16" hidden="1" outlineLevel="2">
      <c r="C9469" s="179">
        <v>9445</v>
      </c>
      <c r="D9469" s="195">
        <f t="shared" ca="1" si="739"/>
        <v>1.2399674100857137</v>
      </c>
      <c r="E9469" s="195">
        <f t="shared" ca="1" si="735"/>
        <v>323.21257199263658</v>
      </c>
      <c r="F9469" s="195">
        <f t="shared" ca="1" si="736"/>
        <v>303.41206836088173</v>
      </c>
      <c r="G9469" s="195">
        <f t="shared" ca="1" si="737"/>
        <v>73.212571992636583</v>
      </c>
      <c r="H9469" s="195">
        <f t="shared" ca="1" si="738"/>
        <v>53.412068360881733</v>
      </c>
      <c r="O9469" s="154"/>
      <c r="P9469" s="154"/>
    </row>
    <row r="9470" spans="3:16" hidden="1" outlineLevel="2">
      <c r="C9470" s="179">
        <v>9446</v>
      </c>
      <c r="D9470" s="195">
        <f t="shared" ca="1" si="739"/>
        <v>0.96112034119119061</v>
      </c>
      <c r="E9470" s="195">
        <f t="shared" ca="1" si="735"/>
        <v>304.00469597693888</v>
      </c>
      <c r="F9470" s="195">
        <f t="shared" ca="1" si="736"/>
        <v>290.2109462441357</v>
      </c>
      <c r="G9470" s="195">
        <f t="shared" ca="1" si="737"/>
        <v>54.004695976938876</v>
      </c>
      <c r="H9470" s="195">
        <f t="shared" ca="1" si="738"/>
        <v>40.210946244135698</v>
      </c>
      <c r="O9470" s="154"/>
      <c r="P9470" s="154"/>
    </row>
    <row r="9471" spans="3:16" hidden="1" outlineLevel="2">
      <c r="C9471" s="179">
        <v>9447</v>
      </c>
      <c r="D9471" s="195">
        <f t="shared" ca="1" si="739"/>
        <v>-1.2842482681806742</v>
      </c>
      <c r="E9471" s="195">
        <f t="shared" ca="1" si="735"/>
        <v>185.61978929669144</v>
      </c>
      <c r="F9471" s="195">
        <f t="shared" ca="1" si="736"/>
        <v>202.83847123081389</v>
      </c>
      <c r="G9471" s="195">
        <f t="shared" ca="1" si="737"/>
        <v>0</v>
      </c>
      <c r="H9471" s="195">
        <f t="shared" ca="1" si="738"/>
        <v>0</v>
      </c>
      <c r="O9471" s="154"/>
      <c r="P9471" s="154"/>
    </row>
    <row r="9472" spans="3:16" hidden="1" outlineLevel="2">
      <c r="C9472" s="179">
        <v>9448</v>
      </c>
      <c r="D9472" s="195">
        <f t="shared" ca="1" si="739"/>
        <v>0.37763808171507662</v>
      </c>
      <c r="E9472" s="195">
        <f t="shared" ca="1" si="735"/>
        <v>267.42601323854564</v>
      </c>
      <c r="F9472" s="195">
        <f t="shared" ca="1" si="736"/>
        <v>264.41678160677679</v>
      </c>
      <c r="G9472" s="195">
        <f t="shared" ca="1" si="737"/>
        <v>17.426013238545636</v>
      </c>
      <c r="H9472" s="195">
        <f t="shared" ca="1" si="738"/>
        <v>14.416781606776794</v>
      </c>
      <c r="O9472" s="154"/>
      <c r="P9472" s="154"/>
    </row>
    <row r="9473" spans="3:16" hidden="1" outlineLevel="2">
      <c r="C9473" s="179">
        <v>9449</v>
      </c>
      <c r="D9473" s="195">
        <f t="shared" ca="1" si="739"/>
        <v>0.16282271187566549</v>
      </c>
      <c r="E9473" s="195">
        <f t="shared" ca="1" si="735"/>
        <v>255.09719645748982</v>
      </c>
      <c r="F9473" s="195">
        <f t="shared" ca="1" si="736"/>
        <v>255.50899420871579</v>
      </c>
      <c r="G9473" s="195">
        <f t="shared" ca="1" si="737"/>
        <v>5.0971964574898152</v>
      </c>
      <c r="H9473" s="195">
        <f t="shared" ca="1" si="738"/>
        <v>5.5089942087157908</v>
      </c>
      <c r="O9473" s="154"/>
      <c r="P9473" s="154"/>
    </row>
    <row r="9474" spans="3:16" hidden="1" outlineLevel="2">
      <c r="C9474" s="179">
        <v>9450</v>
      </c>
      <c r="D9474" s="195">
        <f t="shared" ca="1" si="739"/>
        <v>-1.1525866696256752</v>
      </c>
      <c r="E9474" s="195">
        <f t="shared" ca="1" si="735"/>
        <v>191.06784164599705</v>
      </c>
      <c r="F9474" s="195">
        <f t="shared" ca="1" si="736"/>
        <v>207.14387570012107</v>
      </c>
      <c r="G9474" s="195">
        <f t="shared" ca="1" si="737"/>
        <v>0</v>
      </c>
      <c r="H9474" s="195">
        <f t="shared" ca="1" si="738"/>
        <v>0</v>
      </c>
      <c r="O9474" s="154"/>
      <c r="P9474" s="154"/>
    </row>
    <row r="9475" spans="3:16" hidden="1" outlineLevel="2">
      <c r="C9475" s="179">
        <v>9451</v>
      </c>
      <c r="D9475" s="195">
        <f t="shared" ca="1" si="739"/>
        <v>1.1061436892656331</v>
      </c>
      <c r="E9475" s="195">
        <f t="shared" ca="1" si="735"/>
        <v>313.84745425543946</v>
      </c>
      <c r="F9475" s="195">
        <f t="shared" ca="1" si="736"/>
        <v>297.00330768275472</v>
      </c>
      <c r="G9475" s="195">
        <f t="shared" ca="1" si="737"/>
        <v>63.847454255439459</v>
      </c>
      <c r="H9475" s="195">
        <f t="shared" ca="1" si="738"/>
        <v>47.003307682754723</v>
      </c>
      <c r="O9475" s="154"/>
      <c r="P9475" s="154"/>
    </row>
    <row r="9476" spans="3:16" hidden="1" outlineLevel="2">
      <c r="C9476" s="179">
        <v>9452</v>
      </c>
      <c r="D9476" s="195">
        <f t="shared" ca="1" si="739"/>
        <v>0.49211762225316208</v>
      </c>
      <c r="E9476" s="195">
        <f t="shared" ca="1" si="735"/>
        <v>274.23787677212067</v>
      </c>
      <c r="F9476" s="195">
        <f t="shared" ca="1" si="736"/>
        <v>269.29009394447081</v>
      </c>
      <c r="G9476" s="195">
        <f t="shared" ca="1" si="737"/>
        <v>24.237876772120671</v>
      </c>
      <c r="H9476" s="195">
        <f t="shared" ca="1" si="738"/>
        <v>19.290093944470811</v>
      </c>
      <c r="O9476" s="154"/>
      <c r="P9476" s="154"/>
    </row>
    <row r="9477" spans="3:16" hidden="1" outlineLevel="2">
      <c r="C9477" s="179">
        <v>9453</v>
      </c>
      <c r="D9477" s="195">
        <f t="shared" ca="1" si="739"/>
        <v>-0.67697798791591068</v>
      </c>
      <c r="E9477" s="195">
        <f t="shared" ca="1" si="735"/>
        <v>212.11471693329145</v>
      </c>
      <c r="F9477" s="195">
        <f t="shared" ca="1" si="736"/>
        <v>223.4720345460648</v>
      </c>
      <c r="G9477" s="195">
        <f t="shared" ca="1" si="737"/>
        <v>0</v>
      </c>
      <c r="H9477" s="195">
        <f t="shared" ca="1" si="738"/>
        <v>0</v>
      </c>
      <c r="O9477" s="154"/>
      <c r="P9477" s="154"/>
    </row>
    <row r="9478" spans="3:16" hidden="1" outlineLevel="2">
      <c r="C9478" s="179">
        <v>9454</v>
      </c>
      <c r="D9478" s="195">
        <f t="shared" ca="1" si="739"/>
        <v>0.53966676518300738</v>
      </c>
      <c r="E9478" s="195">
        <f t="shared" ca="1" si="735"/>
        <v>277.11793836488499</v>
      </c>
      <c r="F9478" s="195">
        <f t="shared" ca="1" si="736"/>
        <v>271.34053315283131</v>
      </c>
      <c r="G9478" s="195">
        <f t="shared" ca="1" si="737"/>
        <v>27.117938364884992</v>
      </c>
      <c r="H9478" s="195">
        <f t="shared" ca="1" si="738"/>
        <v>21.340533152831313</v>
      </c>
      <c r="O9478" s="154"/>
      <c r="P9478" s="154"/>
    </row>
    <row r="9479" spans="3:16" hidden="1" outlineLevel="2">
      <c r="C9479" s="179">
        <v>9455</v>
      </c>
      <c r="D9479" s="195">
        <f t="shared" ca="1" si="739"/>
        <v>-3.0543838217542196E-2</v>
      </c>
      <c r="E9479" s="195">
        <f t="shared" ca="1" si="735"/>
        <v>244.48622561487346</v>
      </c>
      <c r="F9479" s="195">
        <f t="shared" ca="1" si="736"/>
        <v>247.74755975453684</v>
      </c>
      <c r="G9479" s="195">
        <f t="shared" ca="1" si="737"/>
        <v>0</v>
      </c>
      <c r="H9479" s="195">
        <f t="shared" ca="1" si="738"/>
        <v>0</v>
      </c>
      <c r="O9479" s="154"/>
      <c r="P9479" s="154"/>
    </row>
    <row r="9480" spans="3:16" hidden="1" outlineLevel="2">
      <c r="C9480" s="179">
        <v>9456</v>
      </c>
      <c r="D9480" s="195">
        <f t="shared" ca="1" si="739"/>
        <v>-0.21966243379580061</v>
      </c>
      <c r="E9480" s="195">
        <f t="shared" ca="1" si="735"/>
        <v>234.53542624611609</v>
      </c>
      <c r="F9480" s="195">
        <f t="shared" ca="1" si="736"/>
        <v>240.38473476841</v>
      </c>
      <c r="G9480" s="195">
        <f t="shared" ca="1" si="737"/>
        <v>0</v>
      </c>
      <c r="H9480" s="195">
        <f t="shared" ca="1" si="738"/>
        <v>0</v>
      </c>
      <c r="O9480" s="154"/>
      <c r="P9480" s="154"/>
    </row>
    <row r="9481" spans="3:16" hidden="1" outlineLevel="2">
      <c r="C9481" s="179">
        <v>9457</v>
      </c>
      <c r="D9481" s="195">
        <f t="shared" ca="1" si="739"/>
        <v>-6.90527449336681E-2</v>
      </c>
      <c r="E9481" s="195">
        <f t="shared" ca="1" si="735"/>
        <v>242.42635157672456</v>
      </c>
      <c r="F9481" s="195">
        <f t="shared" ca="1" si="736"/>
        <v>246.23025468351105</v>
      </c>
      <c r="G9481" s="195">
        <f t="shared" ca="1" si="737"/>
        <v>0</v>
      </c>
      <c r="H9481" s="195">
        <f t="shared" ca="1" si="738"/>
        <v>0</v>
      </c>
      <c r="O9481" s="154"/>
      <c r="P9481" s="154"/>
    </row>
    <row r="9482" spans="3:16" hidden="1" outlineLevel="2">
      <c r="C9482" s="179">
        <v>9458</v>
      </c>
      <c r="D9482" s="195">
        <f t="shared" ca="1" si="739"/>
        <v>-2.1415067096058234E-2</v>
      </c>
      <c r="E9482" s="195">
        <f t="shared" ca="1" si="735"/>
        <v>244.97709211677937</v>
      </c>
      <c r="F9482" s="195">
        <f t="shared" ca="1" si="736"/>
        <v>248.1086149587635</v>
      </c>
      <c r="G9482" s="195">
        <f t="shared" ca="1" si="737"/>
        <v>0</v>
      </c>
      <c r="H9482" s="195">
        <f t="shared" ca="1" si="738"/>
        <v>0</v>
      </c>
      <c r="O9482" s="154"/>
      <c r="P9482" s="154"/>
    </row>
    <row r="9483" spans="3:16" hidden="1" outlineLevel="2">
      <c r="C9483" s="179">
        <v>9459</v>
      </c>
      <c r="D9483" s="195">
        <f t="shared" ca="1" si="739"/>
        <v>3.6630769626817259E-3</v>
      </c>
      <c r="E9483" s="195">
        <f t="shared" ca="1" si="735"/>
        <v>246.3306566957398</v>
      </c>
      <c r="F9483" s="195">
        <f t="shared" ca="1" si="736"/>
        <v>249.10319993643293</v>
      </c>
      <c r="G9483" s="195">
        <f t="shared" ca="1" si="737"/>
        <v>0</v>
      </c>
      <c r="H9483" s="195">
        <f t="shared" ca="1" si="738"/>
        <v>0</v>
      </c>
      <c r="O9483" s="154"/>
      <c r="P9483" s="154"/>
    </row>
    <row r="9484" spans="3:16" hidden="1" outlineLevel="2">
      <c r="C9484" s="179">
        <v>9460</v>
      </c>
      <c r="D9484" s="195">
        <f t="shared" ca="1" si="739"/>
        <v>1.8667575116909836</v>
      </c>
      <c r="E9484" s="195">
        <f t="shared" ca="1" si="735"/>
        <v>370.93462838564534</v>
      </c>
      <c r="F9484" s="195">
        <f t="shared" ca="1" si="736"/>
        <v>335.31893346681363</v>
      </c>
      <c r="G9484" s="195">
        <f t="shared" ca="1" si="737"/>
        <v>120.93462838564534</v>
      </c>
      <c r="H9484" s="195">
        <f t="shared" ca="1" si="738"/>
        <v>85.318933466813633</v>
      </c>
      <c r="O9484" s="154"/>
      <c r="P9484" s="154"/>
    </row>
    <row r="9485" spans="3:16" hidden="1" outlineLevel="2">
      <c r="C9485" s="179">
        <v>9461</v>
      </c>
      <c r="D9485" s="195">
        <f t="shared" ca="1" si="739"/>
        <v>0.48289326054124304</v>
      </c>
      <c r="E9485" s="195">
        <f t="shared" ca="1" si="735"/>
        <v>273.6826315820818</v>
      </c>
      <c r="F9485" s="195">
        <f t="shared" ca="1" si="736"/>
        <v>268.89411432113326</v>
      </c>
      <c r="G9485" s="195">
        <f t="shared" ca="1" si="737"/>
        <v>23.682631582081797</v>
      </c>
      <c r="H9485" s="195">
        <f t="shared" ca="1" si="738"/>
        <v>18.894114321133259</v>
      </c>
      <c r="O9485" s="154"/>
      <c r="P9485" s="154"/>
    </row>
    <row r="9486" spans="3:16" hidden="1" outlineLevel="2">
      <c r="C9486" s="179">
        <v>9462</v>
      </c>
      <c r="D9486" s="195">
        <f t="shared" ca="1" si="739"/>
        <v>0.48349180561032479</v>
      </c>
      <c r="E9486" s="195">
        <f t="shared" ca="1" si="735"/>
        <v>273.71862588113027</v>
      </c>
      <c r="F9486" s="195">
        <f t="shared" ca="1" si="736"/>
        <v>268.91979074435358</v>
      </c>
      <c r="G9486" s="195">
        <f t="shared" ca="1" si="737"/>
        <v>23.718625881130265</v>
      </c>
      <c r="H9486" s="195">
        <f t="shared" ca="1" si="738"/>
        <v>18.919790744353577</v>
      </c>
      <c r="O9486" s="154"/>
      <c r="P9486" s="154"/>
    </row>
    <row r="9487" spans="3:16" hidden="1" outlineLevel="2">
      <c r="C9487" s="179">
        <v>9463</v>
      </c>
      <c r="D9487" s="195">
        <f t="shared" ca="1" si="739"/>
        <v>-0.58540387484512924</v>
      </c>
      <c r="E9487" s="195">
        <f t="shared" ca="1" si="735"/>
        <v>216.42574626830501</v>
      </c>
      <c r="F9487" s="195">
        <f t="shared" ca="1" si="736"/>
        <v>226.76060854486536</v>
      </c>
      <c r="G9487" s="195">
        <f t="shared" ca="1" si="737"/>
        <v>0</v>
      </c>
      <c r="H9487" s="195">
        <f t="shared" ca="1" si="738"/>
        <v>0</v>
      </c>
      <c r="O9487" s="154"/>
      <c r="P9487" s="154"/>
    </row>
    <row r="9488" spans="3:16" hidden="1" outlineLevel="2">
      <c r="C9488" s="179">
        <v>9464</v>
      </c>
      <c r="D9488" s="195">
        <f t="shared" ca="1" si="739"/>
        <v>0.94830408720269266</v>
      </c>
      <c r="E9488" s="195">
        <f t="shared" ca="1" si="735"/>
        <v>303.14984357137598</v>
      </c>
      <c r="F9488" s="195">
        <f t="shared" ca="1" si="736"/>
        <v>289.6182029621034</v>
      </c>
      <c r="G9488" s="195">
        <f t="shared" ca="1" si="737"/>
        <v>53.149843571375982</v>
      </c>
      <c r="H9488" s="195">
        <f t="shared" ca="1" si="738"/>
        <v>39.618202962103396</v>
      </c>
      <c r="O9488" s="154"/>
      <c r="P9488" s="154"/>
    </row>
    <row r="9489" spans="3:16" hidden="1" outlineLevel="2">
      <c r="C9489" s="179">
        <v>9465</v>
      </c>
      <c r="D9489" s="195">
        <f t="shared" ca="1" si="739"/>
        <v>0.64199923893760069</v>
      </c>
      <c r="E9489" s="195">
        <f t="shared" ca="1" si="735"/>
        <v>283.41924593397937</v>
      </c>
      <c r="F9489" s="195">
        <f t="shared" ca="1" si="736"/>
        <v>275.8064795090516</v>
      </c>
      <c r="G9489" s="195">
        <f t="shared" ca="1" si="737"/>
        <v>33.419245933979369</v>
      </c>
      <c r="H9489" s="195">
        <f t="shared" ca="1" si="738"/>
        <v>25.806479509051599</v>
      </c>
      <c r="O9489" s="154"/>
      <c r="P9489" s="154"/>
    </row>
    <row r="9490" spans="3:16" hidden="1" outlineLevel="2">
      <c r="C9490" s="179">
        <v>9466</v>
      </c>
      <c r="D9490" s="195">
        <f t="shared" ca="1" si="739"/>
        <v>0.99409005556545971</v>
      </c>
      <c r="E9490" s="195">
        <f t="shared" ca="1" si="735"/>
        <v>306.21489051840433</v>
      </c>
      <c r="F9490" s="195">
        <f t="shared" ca="1" si="736"/>
        <v>291.74135419991177</v>
      </c>
      <c r="G9490" s="195">
        <f t="shared" ca="1" si="737"/>
        <v>56.214890518404331</v>
      </c>
      <c r="H9490" s="195">
        <f t="shared" ca="1" si="738"/>
        <v>41.741354199911768</v>
      </c>
      <c r="O9490" s="154"/>
      <c r="P9490" s="154"/>
    </row>
    <row r="9491" spans="3:16" hidden="1" outlineLevel="2">
      <c r="C9491" s="179">
        <v>9467</v>
      </c>
      <c r="D9491" s="195">
        <f t="shared" ca="1" si="739"/>
        <v>0.52356582181412892</v>
      </c>
      <c r="E9491" s="195">
        <f t="shared" ca="1" si="735"/>
        <v>276.13932966906674</v>
      </c>
      <c r="F9491" s="195">
        <f t="shared" ca="1" si="736"/>
        <v>270.6444774417381</v>
      </c>
      <c r="G9491" s="195">
        <f t="shared" ca="1" si="737"/>
        <v>26.13932966906674</v>
      </c>
      <c r="H9491" s="195">
        <f t="shared" ca="1" si="738"/>
        <v>20.644477441738104</v>
      </c>
      <c r="O9491" s="154"/>
      <c r="P9491" s="154"/>
    </row>
    <row r="9492" spans="3:16" hidden="1" outlineLevel="2">
      <c r="C9492" s="179">
        <v>9468</v>
      </c>
      <c r="D9492" s="195">
        <f t="shared" ca="1" si="739"/>
        <v>0.35986355988157287</v>
      </c>
      <c r="E9492" s="195">
        <f t="shared" ca="1" si="735"/>
        <v>266.38366007966255</v>
      </c>
      <c r="F9492" s="195">
        <f t="shared" ca="1" si="736"/>
        <v>263.6680830473075</v>
      </c>
      <c r="G9492" s="195">
        <f t="shared" ca="1" si="737"/>
        <v>16.383660079662548</v>
      </c>
      <c r="H9492" s="195">
        <f t="shared" ca="1" si="738"/>
        <v>13.668083047307505</v>
      </c>
      <c r="O9492" s="154"/>
      <c r="P9492" s="154"/>
    </row>
    <row r="9493" spans="3:16" hidden="1" outlineLevel="2">
      <c r="C9493" s="179">
        <v>9469</v>
      </c>
      <c r="D9493" s="195">
        <f t="shared" ca="1" si="739"/>
        <v>0.87507164209756039</v>
      </c>
      <c r="E9493" s="195">
        <f t="shared" ca="1" si="735"/>
        <v>298.31109931406701</v>
      </c>
      <c r="F9493" s="195">
        <f t="shared" ca="1" si="736"/>
        <v>286.25439918395745</v>
      </c>
      <c r="G9493" s="195">
        <f t="shared" ca="1" si="737"/>
        <v>48.311099314067008</v>
      </c>
      <c r="H9493" s="195">
        <f t="shared" ca="1" si="738"/>
        <v>36.254399183957446</v>
      </c>
      <c r="O9493" s="154"/>
      <c r="P9493" s="154"/>
    </row>
    <row r="9494" spans="3:16" hidden="1" outlineLevel="2">
      <c r="C9494" s="179">
        <v>9470</v>
      </c>
      <c r="D9494" s="195">
        <f t="shared" ca="1" si="739"/>
        <v>-1.0756821431953705</v>
      </c>
      <c r="E9494" s="195">
        <f t="shared" ca="1" si="735"/>
        <v>194.32377045568856</v>
      </c>
      <c r="F9494" s="195">
        <f t="shared" ca="1" si="736"/>
        <v>209.70085026417169</v>
      </c>
      <c r="G9494" s="195">
        <f t="shared" ca="1" si="737"/>
        <v>0</v>
      </c>
      <c r="H9494" s="195">
        <f t="shared" ca="1" si="738"/>
        <v>0</v>
      </c>
      <c r="O9494" s="154"/>
      <c r="P9494" s="154"/>
    </row>
    <row r="9495" spans="3:16" hidden="1" outlineLevel="2">
      <c r="C9495" s="179">
        <v>9471</v>
      </c>
      <c r="D9495" s="195">
        <f t="shared" ca="1" si="739"/>
        <v>-0.10995249204707538</v>
      </c>
      <c r="E9495" s="195">
        <f t="shared" ca="1" si="735"/>
        <v>240.25759092769107</v>
      </c>
      <c r="F9495" s="195">
        <f t="shared" ca="1" si="736"/>
        <v>244.62892174015869</v>
      </c>
      <c r="G9495" s="195">
        <f t="shared" ca="1" si="737"/>
        <v>0</v>
      </c>
      <c r="H9495" s="195">
        <f t="shared" ca="1" si="738"/>
        <v>0</v>
      </c>
      <c r="O9495" s="154"/>
      <c r="P9495" s="154"/>
    </row>
    <row r="9496" spans="3:16" hidden="1" outlineLevel="2">
      <c r="C9496" s="179">
        <v>9472</v>
      </c>
      <c r="D9496" s="195">
        <f t="shared" ca="1" si="739"/>
        <v>1.5033718006741437</v>
      </c>
      <c r="E9496" s="195">
        <f t="shared" ca="1" si="735"/>
        <v>342.47008180238731</v>
      </c>
      <c r="F9496" s="195">
        <f t="shared" ca="1" si="736"/>
        <v>316.43317905669278</v>
      </c>
      <c r="G9496" s="195">
        <f t="shared" ca="1" si="737"/>
        <v>92.470081802387313</v>
      </c>
      <c r="H9496" s="195">
        <f t="shared" ca="1" si="738"/>
        <v>66.433179056692779</v>
      </c>
      <c r="O9496" s="154"/>
      <c r="P9496" s="154"/>
    </row>
    <row r="9497" spans="3:16" hidden="1" outlineLevel="2">
      <c r="C9497" s="179">
        <v>9473</v>
      </c>
      <c r="D9497" s="195">
        <f t="shared" ca="1" si="739"/>
        <v>-0.61388962499894306</v>
      </c>
      <c r="E9497" s="195">
        <f t="shared" ref="E9497:E9560" ca="1" si="740">$H$9 * EXP(($H$17 - $H$18 - ($H$11^2)/2)*$H$14 + $H$11*SQRT($H$14)*D9497)</f>
        <v>215.07541822119683</v>
      </c>
      <c r="F9497" s="195">
        <f t="shared" ref="F9497:F9560" ca="1" si="741">$H$9 * EXP(($H$17 - $H$18 - ($H$12^2)/2)*$H$14 + $H$12*SQRT($H$14)*D9497)</f>
        <v>225.73248687726237</v>
      </c>
      <c r="G9497" s="195">
        <f t="shared" ref="G9497:G9560" ca="1" si="742">MAX(E9497-$H$16, 0)</f>
        <v>0</v>
      </c>
      <c r="H9497" s="195">
        <f t="shared" ref="H9497:H9560" ca="1" si="743">MAX(F9497-$H$16, 0)</f>
        <v>0</v>
      </c>
      <c r="O9497" s="154"/>
      <c r="P9497" s="154"/>
    </row>
    <row r="9498" spans="3:16" hidden="1" outlineLevel="2">
      <c r="C9498" s="179">
        <v>9474</v>
      </c>
      <c r="D9498" s="195">
        <f t="shared" ref="D9498:D9561" ca="1" si="744">_xlfn.NORM.S.INV(RAND())</f>
        <v>0.180047242995346</v>
      </c>
      <c r="E9498" s="195">
        <f t="shared" ca="1" si="740"/>
        <v>256.06444083931859</v>
      </c>
      <c r="F9498" s="195">
        <f t="shared" ca="1" si="741"/>
        <v>256.21204394452866</v>
      </c>
      <c r="G9498" s="195">
        <f t="shared" ca="1" si="742"/>
        <v>6.0644408393185927</v>
      </c>
      <c r="H9498" s="195">
        <f t="shared" ca="1" si="743"/>
        <v>6.2120439445286593</v>
      </c>
      <c r="O9498" s="154"/>
      <c r="P9498" s="154"/>
    </row>
    <row r="9499" spans="3:16" hidden="1" outlineLevel="2">
      <c r="C9499" s="179">
        <v>9475</v>
      </c>
      <c r="D9499" s="195">
        <f t="shared" ca="1" si="744"/>
        <v>1.7315328742187226</v>
      </c>
      <c r="E9499" s="195">
        <f t="shared" ca="1" si="740"/>
        <v>360.07590948713636</v>
      </c>
      <c r="F9499" s="195">
        <f t="shared" ca="1" si="741"/>
        <v>328.16287881577011</v>
      </c>
      <c r="G9499" s="195">
        <f t="shared" ca="1" si="742"/>
        <v>110.07590948713636</v>
      </c>
      <c r="H9499" s="195">
        <f t="shared" ca="1" si="743"/>
        <v>78.162878815770114</v>
      </c>
      <c r="O9499" s="154"/>
      <c r="P9499" s="154"/>
    </row>
    <row r="9500" spans="3:16" hidden="1" outlineLevel="2">
      <c r="C9500" s="179">
        <v>9476</v>
      </c>
      <c r="D9500" s="195">
        <f t="shared" ca="1" si="744"/>
        <v>1.5450171040915117E-2</v>
      </c>
      <c r="E9500" s="195">
        <f t="shared" ca="1" si="740"/>
        <v>246.96943296650247</v>
      </c>
      <c r="F9500" s="195">
        <f t="shared" ca="1" si="741"/>
        <v>249.57204578411651</v>
      </c>
      <c r="G9500" s="195">
        <f t="shared" ca="1" si="742"/>
        <v>0</v>
      </c>
      <c r="H9500" s="195">
        <f t="shared" ca="1" si="743"/>
        <v>0</v>
      </c>
      <c r="O9500" s="154"/>
      <c r="P9500" s="154"/>
    </row>
    <row r="9501" spans="3:16" hidden="1" outlineLevel="2">
      <c r="C9501" s="179">
        <v>9477</v>
      </c>
      <c r="D9501" s="195">
        <f t="shared" ca="1" si="744"/>
        <v>0.74038560273229159</v>
      </c>
      <c r="E9501" s="195">
        <f t="shared" ca="1" si="740"/>
        <v>289.61262769612659</v>
      </c>
      <c r="F9501" s="195">
        <f t="shared" ca="1" si="741"/>
        <v>280.16950417680715</v>
      </c>
      <c r="G9501" s="195">
        <f t="shared" ca="1" si="742"/>
        <v>39.612627696126594</v>
      </c>
      <c r="H9501" s="195">
        <f t="shared" ca="1" si="743"/>
        <v>30.169504176807152</v>
      </c>
      <c r="O9501" s="154"/>
      <c r="P9501" s="154"/>
    </row>
    <row r="9502" spans="3:16" hidden="1" outlineLevel="2">
      <c r="C9502" s="179">
        <v>9478</v>
      </c>
      <c r="D9502" s="195">
        <f t="shared" ca="1" si="744"/>
        <v>0.37018426338323757</v>
      </c>
      <c r="E9502" s="195">
        <f t="shared" ca="1" si="740"/>
        <v>266.98840252642066</v>
      </c>
      <c r="F9502" s="195">
        <f t="shared" ca="1" si="741"/>
        <v>264.10255332246498</v>
      </c>
      <c r="G9502" s="195">
        <f t="shared" ca="1" si="742"/>
        <v>16.988402526420657</v>
      </c>
      <c r="H9502" s="195">
        <f t="shared" ca="1" si="743"/>
        <v>14.102553322464985</v>
      </c>
      <c r="O9502" s="154"/>
      <c r="P9502" s="154"/>
    </row>
    <row r="9503" spans="3:16" hidden="1" outlineLevel="2">
      <c r="C9503" s="179">
        <v>9479</v>
      </c>
      <c r="D9503" s="195">
        <f t="shared" ca="1" si="744"/>
        <v>0.6750512921880939</v>
      </c>
      <c r="E9503" s="195">
        <f t="shared" ca="1" si="740"/>
        <v>285.4849435114823</v>
      </c>
      <c r="F9503" s="195">
        <f t="shared" ca="1" si="741"/>
        <v>277.26456841004807</v>
      </c>
      <c r="G9503" s="195">
        <f t="shared" ca="1" si="742"/>
        <v>35.4849435114823</v>
      </c>
      <c r="H9503" s="195">
        <f t="shared" ca="1" si="743"/>
        <v>27.264568410048071</v>
      </c>
      <c r="O9503" s="154"/>
      <c r="P9503" s="154"/>
    </row>
    <row r="9504" spans="3:16" hidden="1" outlineLevel="2">
      <c r="C9504" s="179">
        <v>9480</v>
      </c>
      <c r="D9504" s="195">
        <f t="shared" ca="1" si="744"/>
        <v>-0.87882871971768506</v>
      </c>
      <c r="E9504" s="195">
        <f t="shared" ca="1" si="740"/>
        <v>202.9130319819763</v>
      </c>
      <c r="F9504" s="195">
        <f t="shared" ca="1" si="741"/>
        <v>216.39069191957424</v>
      </c>
      <c r="G9504" s="195">
        <f t="shared" ca="1" si="742"/>
        <v>0</v>
      </c>
      <c r="H9504" s="195">
        <f t="shared" ca="1" si="743"/>
        <v>0</v>
      </c>
      <c r="O9504" s="154"/>
      <c r="P9504" s="154"/>
    </row>
    <row r="9505" spans="3:16" hidden="1" outlineLevel="2">
      <c r="C9505" s="179">
        <v>9481</v>
      </c>
      <c r="D9505" s="195">
        <f t="shared" ca="1" si="744"/>
        <v>0.72782077941057233</v>
      </c>
      <c r="E9505" s="195">
        <f t="shared" ca="1" si="740"/>
        <v>288.81419996784496</v>
      </c>
      <c r="F9505" s="195">
        <f t="shared" ca="1" si="741"/>
        <v>279.60848500806179</v>
      </c>
      <c r="G9505" s="195">
        <f t="shared" ca="1" si="742"/>
        <v>38.814199967844957</v>
      </c>
      <c r="H9505" s="195">
        <f t="shared" ca="1" si="743"/>
        <v>29.608485008061791</v>
      </c>
      <c r="O9505" s="154"/>
      <c r="P9505" s="154"/>
    </row>
    <row r="9506" spans="3:16" hidden="1" outlineLevel="2">
      <c r="C9506" s="179">
        <v>9482</v>
      </c>
      <c r="D9506" s="195">
        <f t="shared" ca="1" si="744"/>
        <v>0.48390689993047731</v>
      </c>
      <c r="E9506" s="195">
        <f t="shared" ca="1" si="740"/>
        <v>273.74359090670407</v>
      </c>
      <c r="F9506" s="195">
        <f t="shared" ca="1" si="741"/>
        <v>268.93759892581284</v>
      </c>
      <c r="G9506" s="195">
        <f t="shared" ca="1" si="742"/>
        <v>23.743590906704071</v>
      </c>
      <c r="H9506" s="195">
        <f t="shared" ca="1" si="743"/>
        <v>18.937598925812836</v>
      </c>
      <c r="O9506" s="154"/>
      <c r="P9506" s="154"/>
    </row>
    <row r="9507" spans="3:16" hidden="1" outlineLevel="2">
      <c r="C9507" s="179">
        <v>9483</v>
      </c>
      <c r="D9507" s="195">
        <f t="shared" ca="1" si="744"/>
        <v>0.40321548172374233</v>
      </c>
      <c r="E9507" s="195">
        <f t="shared" ca="1" si="740"/>
        <v>268.93311299709853</v>
      </c>
      <c r="F9507" s="195">
        <f t="shared" ca="1" si="741"/>
        <v>265.49788535952155</v>
      </c>
      <c r="G9507" s="195">
        <f t="shared" ca="1" si="742"/>
        <v>18.933112997098533</v>
      </c>
      <c r="H9507" s="195">
        <f t="shared" ca="1" si="743"/>
        <v>15.497885359521547</v>
      </c>
      <c r="O9507" s="154"/>
      <c r="P9507" s="154"/>
    </row>
    <row r="9508" spans="3:16" hidden="1" outlineLevel="2">
      <c r="C9508" s="179">
        <v>9484</v>
      </c>
      <c r="D9508" s="195">
        <f t="shared" ca="1" si="744"/>
        <v>0.57174686056720536</v>
      </c>
      <c r="E9508" s="195">
        <f t="shared" ca="1" si="740"/>
        <v>279.07810422305283</v>
      </c>
      <c r="F9508" s="195">
        <f t="shared" ca="1" si="741"/>
        <v>272.73272062610891</v>
      </c>
      <c r="G9508" s="195">
        <f t="shared" ca="1" si="742"/>
        <v>29.078104223052833</v>
      </c>
      <c r="H9508" s="195">
        <f t="shared" ca="1" si="743"/>
        <v>22.732720626108915</v>
      </c>
      <c r="O9508" s="154"/>
      <c r="P9508" s="154"/>
    </row>
    <row r="9509" spans="3:16" hidden="1" outlineLevel="2">
      <c r="C9509" s="179">
        <v>9485</v>
      </c>
      <c r="D9509" s="195">
        <f t="shared" ca="1" si="744"/>
        <v>-0.6536067464912898</v>
      </c>
      <c r="E9509" s="195">
        <f t="shared" ca="1" si="740"/>
        <v>213.20673339849415</v>
      </c>
      <c r="F9509" s="195">
        <f t="shared" ca="1" si="741"/>
        <v>224.30677306791364</v>
      </c>
      <c r="G9509" s="195">
        <f t="shared" ca="1" si="742"/>
        <v>0</v>
      </c>
      <c r="H9509" s="195">
        <f t="shared" ca="1" si="743"/>
        <v>0</v>
      </c>
      <c r="O9509" s="154"/>
      <c r="P9509" s="154"/>
    </row>
    <row r="9510" spans="3:16" hidden="1" outlineLevel="2">
      <c r="C9510" s="179">
        <v>9486</v>
      </c>
      <c r="D9510" s="195">
        <f t="shared" ca="1" si="744"/>
        <v>-1.5120200746993799</v>
      </c>
      <c r="E9510" s="195">
        <f t="shared" ca="1" si="740"/>
        <v>176.55905306437072</v>
      </c>
      <c r="F9510" s="195">
        <f t="shared" ca="1" si="741"/>
        <v>195.60045439273995</v>
      </c>
      <c r="G9510" s="195">
        <f t="shared" ca="1" si="742"/>
        <v>0</v>
      </c>
      <c r="H9510" s="195">
        <f t="shared" ca="1" si="743"/>
        <v>0</v>
      </c>
      <c r="O9510" s="154"/>
      <c r="P9510" s="154"/>
    </row>
    <row r="9511" spans="3:16" hidden="1" outlineLevel="2">
      <c r="C9511" s="179">
        <v>9487</v>
      </c>
      <c r="D9511" s="195">
        <f t="shared" ca="1" si="744"/>
        <v>1.1348638331281424</v>
      </c>
      <c r="E9511" s="195">
        <f t="shared" ca="1" si="740"/>
        <v>315.83417701714791</v>
      </c>
      <c r="F9511" s="195">
        <f t="shared" ca="1" si="741"/>
        <v>298.36719599518779</v>
      </c>
      <c r="G9511" s="195">
        <f t="shared" ca="1" si="742"/>
        <v>65.834177017147908</v>
      </c>
      <c r="H9511" s="195">
        <f t="shared" ca="1" si="743"/>
        <v>48.367195995187785</v>
      </c>
      <c r="O9511" s="154"/>
      <c r="P9511" s="154"/>
    </row>
    <row r="9512" spans="3:16" hidden="1" outlineLevel="2">
      <c r="C9512" s="179">
        <v>9488</v>
      </c>
      <c r="D9512" s="195">
        <f t="shared" ca="1" si="744"/>
        <v>1.6051913757320435</v>
      </c>
      <c r="E9512" s="195">
        <f t="shared" ca="1" si="740"/>
        <v>350.21794460168456</v>
      </c>
      <c r="F9512" s="195">
        <f t="shared" ca="1" si="741"/>
        <v>321.61498129714357</v>
      </c>
      <c r="G9512" s="195">
        <f t="shared" ca="1" si="742"/>
        <v>100.21794460168456</v>
      </c>
      <c r="H9512" s="195">
        <f t="shared" ca="1" si="743"/>
        <v>71.614981297143572</v>
      </c>
      <c r="O9512" s="154"/>
      <c r="P9512" s="154"/>
    </row>
    <row r="9513" spans="3:16" hidden="1" outlineLevel="2">
      <c r="C9513" s="179">
        <v>9489</v>
      </c>
      <c r="D9513" s="195">
        <f t="shared" ca="1" si="744"/>
        <v>0.64841197844084297</v>
      </c>
      <c r="E9513" s="195">
        <f t="shared" ca="1" si="740"/>
        <v>283.81885929224262</v>
      </c>
      <c r="F9513" s="195">
        <f t="shared" ca="1" si="741"/>
        <v>276.08877624924497</v>
      </c>
      <c r="G9513" s="195">
        <f t="shared" ca="1" si="742"/>
        <v>33.818859292242621</v>
      </c>
      <c r="H9513" s="195">
        <f t="shared" ca="1" si="743"/>
        <v>26.088776249244972</v>
      </c>
      <c r="O9513" s="154"/>
      <c r="P9513" s="154"/>
    </row>
    <row r="9514" spans="3:16" hidden="1" outlineLevel="2">
      <c r="C9514" s="179">
        <v>9490</v>
      </c>
      <c r="D9514" s="195">
        <f t="shared" ca="1" si="744"/>
        <v>-7.6147007583766135E-2</v>
      </c>
      <c r="E9514" s="195">
        <f t="shared" ca="1" si="740"/>
        <v>242.04877092682636</v>
      </c>
      <c r="F9514" s="195">
        <f t="shared" ca="1" si="741"/>
        <v>245.95174609893652</v>
      </c>
      <c r="G9514" s="195">
        <f t="shared" ca="1" si="742"/>
        <v>0</v>
      </c>
      <c r="H9514" s="195">
        <f t="shared" ca="1" si="743"/>
        <v>0</v>
      </c>
      <c r="O9514" s="154"/>
      <c r="P9514" s="154"/>
    </row>
    <row r="9515" spans="3:16" hidden="1" outlineLevel="2">
      <c r="C9515" s="179">
        <v>9491</v>
      </c>
      <c r="D9515" s="195">
        <f t="shared" ca="1" si="744"/>
        <v>1.0718201432866048</v>
      </c>
      <c r="E9515" s="195">
        <f t="shared" ca="1" si="740"/>
        <v>311.48950063827255</v>
      </c>
      <c r="F9515" s="195">
        <f t="shared" ca="1" si="741"/>
        <v>295.38149529253076</v>
      </c>
      <c r="G9515" s="195">
        <f t="shared" ca="1" si="742"/>
        <v>61.489500638272546</v>
      </c>
      <c r="H9515" s="195">
        <f t="shared" ca="1" si="743"/>
        <v>45.381495292530758</v>
      </c>
      <c r="O9515" s="154"/>
      <c r="P9515" s="154"/>
    </row>
    <row r="9516" spans="3:16" hidden="1" outlineLevel="2">
      <c r="C9516" s="179">
        <v>9492</v>
      </c>
      <c r="D9516" s="195">
        <f t="shared" ca="1" si="744"/>
        <v>-1.7277089508478169</v>
      </c>
      <c r="E9516" s="195">
        <f t="shared" ca="1" si="740"/>
        <v>168.38704496298985</v>
      </c>
      <c r="F9516" s="195">
        <f t="shared" ca="1" si="741"/>
        <v>188.98464479436421</v>
      </c>
      <c r="G9516" s="195">
        <f t="shared" ca="1" si="742"/>
        <v>0</v>
      </c>
      <c r="H9516" s="195">
        <f t="shared" ca="1" si="743"/>
        <v>0</v>
      </c>
      <c r="O9516" s="154"/>
      <c r="P9516" s="154"/>
    </row>
    <row r="9517" spans="3:16" hidden="1" outlineLevel="2">
      <c r="C9517" s="179">
        <v>9493</v>
      </c>
      <c r="D9517" s="195">
        <f t="shared" ca="1" si="744"/>
        <v>-0.59581223078221868</v>
      </c>
      <c r="E9517" s="195">
        <f t="shared" ca="1" si="740"/>
        <v>215.93137225608851</v>
      </c>
      <c r="F9517" s="195">
        <f t="shared" ca="1" si="741"/>
        <v>226.3844032694854</v>
      </c>
      <c r="G9517" s="195">
        <f t="shared" ca="1" si="742"/>
        <v>0</v>
      </c>
      <c r="H9517" s="195">
        <f t="shared" ca="1" si="743"/>
        <v>0</v>
      </c>
      <c r="O9517" s="154"/>
      <c r="P9517" s="154"/>
    </row>
    <row r="9518" spans="3:16" hidden="1" outlineLevel="2">
      <c r="C9518" s="179">
        <v>9494</v>
      </c>
      <c r="D9518" s="195">
        <f t="shared" ca="1" si="744"/>
        <v>0.24565278147597841</v>
      </c>
      <c r="E9518" s="195">
        <f t="shared" ca="1" si="740"/>
        <v>259.78222942245452</v>
      </c>
      <c r="F9518" s="195">
        <f t="shared" ca="1" si="741"/>
        <v>258.90761201945878</v>
      </c>
      <c r="G9518" s="195">
        <f t="shared" ca="1" si="742"/>
        <v>9.7822294224545203</v>
      </c>
      <c r="H9518" s="195">
        <f t="shared" ca="1" si="743"/>
        <v>8.9076120194587816</v>
      </c>
      <c r="O9518" s="154"/>
      <c r="P9518" s="154"/>
    </row>
    <row r="9519" spans="3:16" hidden="1" outlineLevel="2">
      <c r="C9519" s="179">
        <v>9495</v>
      </c>
      <c r="D9519" s="195">
        <f t="shared" ca="1" si="744"/>
        <v>-0.37278573924899022</v>
      </c>
      <c r="E9519" s="195">
        <f t="shared" ca="1" si="740"/>
        <v>226.77607012271991</v>
      </c>
      <c r="F9519" s="195">
        <f t="shared" ca="1" si="741"/>
        <v>234.58390291437033</v>
      </c>
      <c r="G9519" s="195">
        <f t="shared" ca="1" si="742"/>
        <v>0</v>
      </c>
      <c r="H9519" s="195">
        <f t="shared" ca="1" si="743"/>
        <v>0</v>
      </c>
      <c r="O9519" s="154"/>
      <c r="P9519" s="154"/>
    </row>
    <row r="9520" spans="3:16" hidden="1" outlineLevel="2">
      <c r="C9520" s="179">
        <v>9496</v>
      </c>
      <c r="D9520" s="195">
        <f t="shared" ca="1" si="744"/>
        <v>1.6855947569147176</v>
      </c>
      <c r="E9520" s="195">
        <f t="shared" ca="1" si="740"/>
        <v>356.45982612919948</v>
      </c>
      <c r="F9520" s="195">
        <f t="shared" ca="1" si="741"/>
        <v>325.76676240278408</v>
      </c>
      <c r="G9520" s="195">
        <f t="shared" ca="1" si="742"/>
        <v>106.45982612919948</v>
      </c>
      <c r="H9520" s="195">
        <f t="shared" ca="1" si="743"/>
        <v>75.766762402784082</v>
      </c>
      <c r="O9520" s="154"/>
      <c r="P9520" s="154"/>
    </row>
    <row r="9521" spans="3:16" hidden="1" outlineLevel="2">
      <c r="C9521" s="179">
        <v>9497</v>
      </c>
      <c r="D9521" s="195">
        <f t="shared" ca="1" si="744"/>
        <v>0.36435958013832165</v>
      </c>
      <c r="E9521" s="195">
        <f t="shared" ca="1" si="740"/>
        <v>266.64693617940065</v>
      </c>
      <c r="F9521" s="195">
        <f t="shared" ca="1" si="741"/>
        <v>263.85726391553021</v>
      </c>
      <c r="G9521" s="195">
        <f t="shared" ca="1" si="742"/>
        <v>16.646936179400655</v>
      </c>
      <c r="H9521" s="195">
        <f t="shared" ca="1" si="743"/>
        <v>13.857263915530211</v>
      </c>
      <c r="O9521" s="154"/>
      <c r="P9521" s="154"/>
    </row>
    <row r="9522" spans="3:16" hidden="1" outlineLevel="2">
      <c r="C9522" s="179">
        <v>9498</v>
      </c>
      <c r="D9522" s="195">
        <f t="shared" ca="1" si="744"/>
        <v>-0.67364396358919376</v>
      </c>
      <c r="E9522" s="195">
        <f t="shared" ca="1" si="740"/>
        <v>212.2701558328765</v>
      </c>
      <c r="F9522" s="195">
        <f t="shared" ca="1" si="741"/>
        <v>223.59092393193581</v>
      </c>
      <c r="G9522" s="195">
        <f t="shared" ca="1" si="742"/>
        <v>0</v>
      </c>
      <c r="H9522" s="195">
        <f t="shared" ca="1" si="743"/>
        <v>0</v>
      </c>
      <c r="O9522" s="154"/>
      <c r="P9522" s="154"/>
    </row>
    <row r="9523" spans="3:16" hidden="1" outlineLevel="2">
      <c r="C9523" s="179">
        <v>9499</v>
      </c>
      <c r="D9523" s="195">
        <f t="shared" ca="1" si="744"/>
        <v>1.0473896933614129</v>
      </c>
      <c r="E9523" s="195">
        <f t="shared" ca="1" si="740"/>
        <v>309.82198131542219</v>
      </c>
      <c r="F9523" s="195">
        <f t="shared" ca="1" si="741"/>
        <v>294.2325367248888</v>
      </c>
      <c r="G9523" s="195">
        <f t="shared" ca="1" si="742"/>
        <v>59.821981315422192</v>
      </c>
      <c r="H9523" s="195">
        <f t="shared" ca="1" si="743"/>
        <v>44.232536724888803</v>
      </c>
      <c r="O9523" s="154"/>
      <c r="P9523" s="154"/>
    </row>
    <row r="9524" spans="3:16" hidden="1" outlineLevel="2">
      <c r="C9524" s="179">
        <v>9500</v>
      </c>
      <c r="D9524" s="195">
        <f t="shared" ca="1" si="744"/>
        <v>0.55693646870847779</v>
      </c>
      <c r="E9524" s="195">
        <f t="shared" ca="1" si="740"/>
        <v>278.17143899456852</v>
      </c>
      <c r="F9524" s="195">
        <f t="shared" ca="1" si="741"/>
        <v>272.08910513810764</v>
      </c>
      <c r="G9524" s="195">
        <f t="shared" ca="1" si="742"/>
        <v>28.171438994568518</v>
      </c>
      <c r="H9524" s="195">
        <f t="shared" ca="1" si="743"/>
        <v>22.089105138107641</v>
      </c>
      <c r="O9524" s="154"/>
      <c r="P9524" s="154"/>
    </row>
    <row r="9525" spans="3:16" hidden="1" outlineLevel="2">
      <c r="C9525" s="179">
        <v>9501</v>
      </c>
      <c r="D9525" s="195">
        <f t="shared" ca="1" si="744"/>
        <v>-0.71657875404149596</v>
      </c>
      <c r="E9525" s="195">
        <f t="shared" ca="1" si="740"/>
        <v>210.27713187906357</v>
      </c>
      <c r="F9525" s="195">
        <f t="shared" ca="1" si="741"/>
        <v>222.06471952902214</v>
      </c>
      <c r="G9525" s="195">
        <f t="shared" ca="1" si="742"/>
        <v>0</v>
      </c>
      <c r="H9525" s="195">
        <f t="shared" ca="1" si="743"/>
        <v>0</v>
      </c>
      <c r="O9525" s="154"/>
      <c r="P9525" s="154"/>
    </row>
    <row r="9526" spans="3:16" hidden="1" outlineLevel="2">
      <c r="C9526" s="179">
        <v>9502</v>
      </c>
      <c r="D9526" s="195">
        <f t="shared" ca="1" si="744"/>
        <v>0.1242218046537934</v>
      </c>
      <c r="E9526" s="195">
        <f t="shared" ca="1" si="740"/>
        <v>252.94280859651803</v>
      </c>
      <c r="F9526" s="195">
        <f t="shared" ca="1" si="741"/>
        <v>253.94042799832974</v>
      </c>
      <c r="G9526" s="195">
        <f t="shared" ca="1" si="742"/>
        <v>2.9428085965180344</v>
      </c>
      <c r="H9526" s="195">
        <f t="shared" ca="1" si="743"/>
        <v>3.9404279983297386</v>
      </c>
      <c r="O9526" s="154"/>
      <c r="P9526" s="154"/>
    </row>
    <row r="9527" spans="3:16" hidden="1" outlineLevel="2">
      <c r="C9527" s="179">
        <v>9503</v>
      </c>
      <c r="D9527" s="195">
        <f t="shared" ca="1" si="744"/>
        <v>-1.2589262055818935</v>
      </c>
      <c r="E9527" s="195">
        <f t="shared" ca="1" si="740"/>
        <v>186.65539185478303</v>
      </c>
      <c r="F9527" s="195">
        <f t="shared" ca="1" si="741"/>
        <v>203.65950783590745</v>
      </c>
      <c r="G9527" s="195">
        <f t="shared" ca="1" si="742"/>
        <v>0</v>
      </c>
      <c r="H9527" s="195">
        <f t="shared" ca="1" si="743"/>
        <v>0</v>
      </c>
      <c r="O9527" s="154"/>
      <c r="P9527" s="154"/>
    </row>
    <row r="9528" spans="3:16" hidden="1" outlineLevel="2">
      <c r="C9528" s="179">
        <v>9504</v>
      </c>
      <c r="D9528" s="195">
        <f t="shared" ca="1" si="744"/>
        <v>1.2225354554665699</v>
      </c>
      <c r="E9528" s="195">
        <f t="shared" ca="1" si="740"/>
        <v>321.9770116056394</v>
      </c>
      <c r="F9528" s="195">
        <f t="shared" ca="1" si="741"/>
        <v>302.5694889250592</v>
      </c>
      <c r="G9528" s="195">
        <f t="shared" ca="1" si="742"/>
        <v>71.977011605639404</v>
      </c>
      <c r="H9528" s="195">
        <f t="shared" ca="1" si="743"/>
        <v>52.569488925059204</v>
      </c>
      <c r="O9528" s="154"/>
      <c r="P9528" s="154"/>
    </row>
    <row r="9529" spans="3:16" hidden="1" outlineLevel="2">
      <c r="C9529" s="179">
        <v>9505</v>
      </c>
      <c r="D9529" s="195">
        <f t="shared" ca="1" si="744"/>
        <v>1.1035223940434336</v>
      </c>
      <c r="E9529" s="195">
        <f t="shared" ca="1" si="740"/>
        <v>313.6667490940639</v>
      </c>
      <c r="F9529" s="195">
        <f t="shared" ca="1" si="741"/>
        <v>296.87913614531618</v>
      </c>
      <c r="G9529" s="195">
        <f t="shared" ca="1" si="742"/>
        <v>63.666749094063903</v>
      </c>
      <c r="H9529" s="195">
        <f t="shared" ca="1" si="743"/>
        <v>46.879136145316181</v>
      </c>
      <c r="O9529" s="154"/>
      <c r="P9529" s="154"/>
    </row>
    <row r="9530" spans="3:16" hidden="1" outlineLevel="2">
      <c r="C9530" s="179">
        <v>9506</v>
      </c>
      <c r="D9530" s="195">
        <f t="shared" ca="1" si="744"/>
        <v>-0.25295734516960183</v>
      </c>
      <c r="E9530" s="195">
        <f t="shared" ca="1" si="740"/>
        <v>232.82596275560769</v>
      </c>
      <c r="F9530" s="195">
        <f t="shared" ca="1" si="741"/>
        <v>239.11132690170484</v>
      </c>
      <c r="G9530" s="195">
        <f t="shared" ca="1" si="742"/>
        <v>0</v>
      </c>
      <c r="H9530" s="195">
        <f t="shared" ca="1" si="743"/>
        <v>0</v>
      </c>
      <c r="O9530" s="154"/>
      <c r="P9530" s="154"/>
    </row>
    <row r="9531" spans="3:16" hidden="1" outlineLevel="2">
      <c r="C9531" s="179">
        <v>9507</v>
      </c>
      <c r="D9531" s="195">
        <f t="shared" ca="1" si="744"/>
        <v>2.4135990685798501E-2</v>
      </c>
      <c r="E9531" s="195">
        <f t="shared" ca="1" si="740"/>
        <v>247.441202132467</v>
      </c>
      <c r="F9531" s="195">
        <f t="shared" ca="1" si="741"/>
        <v>249.91809933002827</v>
      </c>
      <c r="G9531" s="195">
        <f t="shared" ca="1" si="742"/>
        <v>0</v>
      </c>
      <c r="H9531" s="195">
        <f t="shared" ca="1" si="743"/>
        <v>0</v>
      </c>
      <c r="O9531" s="154"/>
      <c r="P9531" s="154"/>
    </row>
    <row r="9532" spans="3:16" hidden="1" outlineLevel="2">
      <c r="C9532" s="179">
        <v>9508</v>
      </c>
      <c r="D9532" s="195">
        <f t="shared" ca="1" si="744"/>
        <v>2.1398903738196688</v>
      </c>
      <c r="E9532" s="195">
        <f t="shared" ca="1" si="740"/>
        <v>393.87650386476537</v>
      </c>
      <c r="F9532" s="195">
        <f t="shared" ca="1" si="741"/>
        <v>350.25250233932786</v>
      </c>
      <c r="G9532" s="195">
        <f t="shared" ca="1" si="742"/>
        <v>143.87650386476537</v>
      </c>
      <c r="H9532" s="195">
        <f t="shared" ca="1" si="743"/>
        <v>100.25250233932786</v>
      </c>
      <c r="O9532" s="154"/>
      <c r="P9532" s="154"/>
    </row>
    <row r="9533" spans="3:16" hidden="1" outlineLevel="2">
      <c r="C9533" s="179">
        <v>9509</v>
      </c>
      <c r="D9533" s="195">
        <f t="shared" ca="1" si="744"/>
        <v>0.26059973897672212</v>
      </c>
      <c r="E9533" s="195">
        <f t="shared" ca="1" si="740"/>
        <v>260.63677775737489</v>
      </c>
      <c r="F9533" s="195">
        <f t="shared" ca="1" si="741"/>
        <v>259.52570119243313</v>
      </c>
      <c r="G9533" s="195">
        <f t="shared" ca="1" si="742"/>
        <v>10.636777757374887</v>
      </c>
      <c r="H9533" s="195">
        <f t="shared" ca="1" si="743"/>
        <v>9.5257011924331323</v>
      </c>
      <c r="O9533" s="154"/>
      <c r="P9533" s="154"/>
    </row>
    <row r="9534" spans="3:16" hidden="1" outlineLevel="2">
      <c r="C9534" s="179">
        <v>9510</v>
      </c>
      <c r="D9534" s="195">
        <f t="shared" ca="1" si="744"/>
        <v>0.70538795029202683</v>
      </c>
      <c r="E9534" s="195">
        <f t="shared" ca="1" si="740"/>
        <v>287.39418208501695</v>
      </c>
      <c r="F9534" s="195">
        <f t="shared" ca="1" si="741"/>
        <v>278.60965134897179</v>
      </c>
      <c r="G9534" s="195">
        <f t="shared" ca="1" si="742"/>
        <v>37.394182085016951</v>
      </c>
      <c r="H9534" s="195">
        <f t="shared" ca="1" si="743"/>
        <v>28.609651348971795</v>
      </c>
      <c r="O9534" s="154"/>
      <c r="P9534" s="154"/>
    </row>
    <row r="9535" spans="3:16" hidden="1" outlineLevel="2">
      <c r="C9535" s="179">
        <v>9511</v>
      </c>
      <c r="D9535" s="195">
        <f t="shared" ca="1" si="744"/>
        <v>1.2559490539034348</v>
      </c>
      <c r="E9535" s="195">
        <f t="shared" ca="1" si="740"/>
        <v>324.34950134549382</v>
      </c>
      <c r="F9535" s="195">
        <f t="shared" ca="1" si="741"/>
        <v>304.18660804315925</v>
      </c>
      <c r="G9535" s="195">
        <f t="shared" ca="1" si="742"/>
        <v>74.34950134549382</v>
      </c>
      <c r="H9535" s="195">
        <f t="shared" ca="1" si="743"/>
        <v>54.186608043159254</v>
      </c>
      <c r="O9535" s="154"/>
      <c r="P9535" s="154"/>
    </row>
    <row r="9536" spans="3:16" hidden="1" outlineLevel="2">
      <c r="C9536" s="179">
        <v>9512</v>
      </c>
      <c r="D9536" s="195">
        <f t="shared" ca="1" si="744"/>
        <v>-0.7317237276764027</v>
      </c>
      <c r="E9536" s="195">
        <f t="shared" ca="1" si="740"/>
        <v>209.57857904511724</v>
      </c>
      <c r="F9536" s="195">
        <f t="shared" ca="1" si="741"/>
        <v>221.52884983800112</v>
      </c>
      <c r="G9536" s="195">
        <f t="shared" ca="1" si="742"/>
        <v>0</v>
      </c>
      <c r="H9536" s="195">
        <f t="shared" ca="1" si="743"/>
        <v>0</v>
      </c>
      <c r="O9536" s="154"/>
      <c r="P9536" s="154"/>
    </row>
    <row r="9537" spans="3:16" hidden="1" outlineLevel="2">
      <c r="C9537" s="179">
        <v>9513</v>
      </c>
      <c r="D9537" s="195">
        <f t="shared" ca="1" si="744"/>
        <v>0.5936082269047801</v>
      </c>
      <c r="E9537" s="195">
        <f t="shared" ca="1" si="740"/>
        <v>280.42182048289948</v>
      </c>
      <c r="F9537" s="195">
        <f t="shared" ca="1" si="741"/>
        <v>273.685533689941</v>
      </c>
      <c r="G9537" s="195">
        <f t="shared" ca="1" si="742"/>
        <v>30.421820482899477</v>
      </c>
      <c r="H9537" s="195">
        <f t="shared" ca="1" si="743"/>
        <v>23.685533689940996</v>
      </c>
      <c r="O9537" s="154"/>
      <c r="P9537" s="154"/>
    </row>
    <row r="9538" spans="3:16" hidden="1" outlineLevel="2">
      <c r="C9538" s="179">
        <v>9514</v>
      </c>
      <c r="D9538" s="195">
        <f t="shared" ca="1" si="744"/>
        <v>8.2588902853973981E-2</v>
      </c>
      <c r="E9538" s="195">
        <f t="shared" ca="1" si="740"/>
        <v>250.6395894162311</v>
      </c>
      <c r="F9538" s="195">
        <f t="shared" ca="1" si="741"/>
        <v>252.25944716638952</v>
      </c>
      <c r="G9538" s="195">
        <f t="shared" ca="1" si="742"/>
        <v>0.63958941623110377</v>
      </c>
      <c r="H9538" s="195">
        <f t="shared" ca="1" si="743"/>
        <v>2.2594471663895206</v>
      </c>
      <c r="O9538" s="154"/>
      <c r="P9538" s="154"/>
    </row>
    <row r="9539" spans="3:16" hidden="1" outlineLevel="2">
      <c r="C9539" s="179">
        <v>9515</v>
      </c>
      <c r="D9539" s="195">
        <f t="shared" ca="1" si="744"/>
        <v>0.2359662303521339</v>
      </c>
      <c r="E9539" s="195">
        <f t="shared" ca="1" si="740"/>
        <v>259.22992615376864</v>
      </c>
      <c r="F9539" s="195">
        <f t="shared" ca="1" si="741"/>
        <v>258.50783840820878</v>
      </c>
      <c r="G9539" s="195">
        <f t="shared" ca="1" si="742"/>
        <v>9.2299261537686448</v>
      </c>
      <c r="H9539" s="195">
        <f t="shared" ca="1" si="743"/>
        <v>8.5078384082087837</v>
      </c>
      <c r="O9539" s="154"/>
      <c r="P9539" s="154"/>
    </row>
    <row r="9540" spans="3:16" hidden="1" outlineLevel="2">
      <c r="C9540" s="179">
        <v>9516</v>
      </c>
      <c r="D9540" s="195">
        <f t="shared" ca="1" si="744"/>
        <v>0.50020205383333394</v>
      </c>
      <c r="E9540" s="195">
        <f t="shared" ca="1" si="740"/>
        <v>274.72543194332548</v>
      </c>
      <c r="F9540" s="195">
        <f t="shared" ca="1" si="741"/>
        <v>269.63761857300102</v>
      </c>
      <c r="G9540" s="195">
        <f t="shared" ca="1" si="742"/>
        <v>24.725431943325475</v>
      </c>
      <c r="H9540" s="195">
        <f t="shared" ca="1" si="743"/>
        <v>19.637618573001021</v>
      </c>
      <c r="O9540" s="154"/>
      <c r="P9540" s="154"/>
    </row>
    <row r="9541" spans="3:16" hidden="1" outlineLevel="2">
      <c r="C9541" s="179">
        <v>9517</v>
      </c>
      <c r="D9541" s="195">
        <f t="shared" ca="1" si="744"/>
        <v>-1.5140747188692638</v>
      </c>
      <c r="E9541" s="195">
        <f t="shared" ca="1" si="740"/>
        <v>176.47936566473922</v>
      </c>
      <c r="F9541" s="195">
        <f t="shared" ca="1" si="741"/>
        <v>195.5363524865771</v>
      </c>
      <c r="G9541" s="195">
        <f t="shared" ca="1" si="742"/>
        <v>0</v>
      </c>
      <c r="H9541" s="195">
        <f t="shared" ca="1" si="743"/>
        <v>0</v>
      </c>
      <c r="O9541" s="154"/>
      <c r="P9541" s="154"/>
    </row>
    <row r="9542" spans="3:16" hidden="1" outlineLevel="2">
      <c r="C9542" s="179">
        <v>9518</v>
      </c>
      <c r="D9542" s="195">
        <f t="shared" ca="1" si="744"/>
        <v>0.32845627089982138</v>
      </c>
      <c r="E9542" s="195">
        <f t="shared" ca="1" si="740"/>
        <v>264.55176118576998</v>
      </c>
      <c r="F9542" s="195">
        <f t="shared" ca="1" si="741"/>
        <v>262.35032363992639</v>
      </c>
      <c r="G9542" s="195">
        <f t="shared" ca="1" si="742"/>
        <v>14.551761185769976</v>
      </c>
      <c r="H9542" s="195">
        <f t="shared" ca="1" si="743"/>
        <v>12.350323639926387</v>
      </c>
      <c r="O9542" s="154"/>
      <c r="P9542" s="154"/>
    </row>
    <row r="9543" spans="3:16" hidden="1" outlineLevel="2">
      <c r="C9543" s="179">
        <v>9519</v>
      </c>
      <c r="D9543" s="195">
        <f t="shared" ca="1" si="744"/>
        <v>-0.7912891443374509</v>
      </c>
      <c r="E9543" s="195">
        <f t="shared" ca="1" si="740"/>
        <v>206.85359892264319</v>
      </c>
      <c r="F9543" s="195">
        <f t="shared" ca="1" si="741"/>
        <v>219.43378077075064</v>
      </c>
      <c r="G9543" s="195">
        <f t="shared" ca="1" si="742"/>
        <v>0</v>
      </c>
      <c r="H9543" s="195">
        <f t="shared" ca="1" si="743"/>
        <v>0</v>
      </c>
      <c r="O9543" s="154"/>
      <c r="P9543" s="154"/>
    </row>
    <row r="9544" spans="3:16" hidden="1" outlineLevel="2">
      <c r="C9544" s="179">
        <v>9520</v>
      </c>
      <c r="D9544" s="195">
        <f t="shared" ca="1" si="744"/>
        <v>-4.1685802619673452E-3</v>
      </c>
      <c r="E9544" s="195">
        <f t="shared" ca="1" si="740"/>
        <v>245.90715065968448</v>
      </c>
      <c r="F9544" s="195">
        <f t="shared" ca="1" si="741"/>
        <v>248.79217346950298</v>
      </c>
      <c r="G9544" s="195">
        <f t="shared" ca="1" si="742"/>
        <v>0</v>
      </c>
      <c r="H9544" s="195">
        <f t="shared" ca="1" si="743"/>
        <v>0</v>
      </c>
      <c r="O9544" s="154"/>
      <c r="P9544" s="154"/>
    </row>
    <row r="9545" spans="3:16" hidden="1" outlineLevel="2">
      <c r="C9545" s="179">
        <v>9521</v>
      </c>
      <c r="D9545" s="195">
        <f t="shared" ca="1" si="744"/>
        <v>-0.75313318921923977</v>
      </c>
      <c r="E9545" s="195">
        <f t="shared" ca="1" si="740"/>
        <v>208.59503764364186</v>
      </c>
      <c r="F9545" s="195">
        <f t="shared" ca="1" si="741"/>
        <v>220.77353112993293</v>
      </c>
      <c r="G9545" s="195">
        <f t="shared" ca="1" si="742"/>
        <v>0</v>
      </c>
      <c r="H9545" s="195">
        <f t="shared" ca="1" si="743"/>
        <v>0</v>
      </c>
      <c r="O9545" s="154"/>
      <c r="P9545" s="154"/>
    </row>
    <row r="9546" spans="3:16" hidden="1" outlineLevel="2">
      <c r="C9546" s="179">
        <v>9522</v>
      </c>
      <c r="D9546" s="195">
        <f t="shared" ca="1" si="744"/>
        <v>1.0635349027406513</v>
      </c>
      <c r="E9546" s="195">
        <f t="shared" ca="1" si="740"/>
        <v>310.92298178315616</v>
      </c>
      <c r="F9546" s="195">
        <f t="shared" ca="1" si="741"/>
        <v>294.99134039140409</v>
      </c>
      <c r="G9546" s="195">
        <f t="shared" ca="1" si="742"/>
        <v>60.92298178315616</v>
      </c>
      <c r="H9546" s="195">
        <f t="shared" ca="1" si="743"/>
        <v>44.991340391404094</v>
      </c>
      <c r="O9546" s="154"/>
      <c r="P9546" s="154"/>
    </row>
    <row r="9547" spans="3:16" hidden="1" outlineLevel="2">
      <c r="C9547" s="179">
        <v>9523</v>
      </c>
      <c r="D9547" s="195">
        <f t="shared" ca="1" si="744"/>
        <v>0.38993987492457433</v>
      </c>
      <c r="E9547" s="195">
        <f t="shared" ca="1" si="740"/>
        <v>268.14981594032969</v>
      </c>
      <c r="F9547" s="195">
        <f t="shared" ca="1" si="741"/>
        <v>264.93620235120403</v>
      </c>
      <c r="G9547" s="195">
        <f t="shared" ca="1" si="742"/>
        <v>18.149815940329688</v>
      </c>
      <c r="H9547" s="195">
        <f t="shared" ca="1" si="743"/>
        <v>14.936202351204031</v>
      </c>
      <c r="O9547" s="154"/>
      <c r="P9547" s="154"/>
    </row>
    <row r="9548" spans="3:16" hidden="1" outlineLevel="2">
      <c r="C9548" s="179">
        <v>9524</v>
      </c>
      <c r="D9548" s="195">
        <f t="shared" ca="1" si="744"/>
        <v>0.36300995573480282</v>
      </c>
      <c r="E9548" s="195">
        <f t="shared" ca="1" si="740"/>
        <v>266.56787811098332</v>
      </c>
      <c r="F9548" s="195">
        <f t="shared" ca="1" si="741"/>
        <v>263.80046096916055</v>
      </c>
      <c r="G9548" s="195">
        <f t="shared" ca="1" si="742"/>
        <v>16.567878110983315</v>
      </c>
      <c r="H9548" s="195">
        <f t="shared" ca="1" si="743"/>
        <v>13.800460969160554</v>
      </c>
      <c r="O9548" s="154"/>
      <c r="P9548" s="154"/>
    </row>
    <row r="9549" spans="3:16" hidden="1" outlineLevel="2">
      <c r="C9549" s="179">
        <v>9525</v>
      </c>
      <c r="D9549" s="195">
        <f t="shared" ca="1" si="744"/>
        <v>1.1510316287434827</v>
      </c>
      <c r="E9549" s="195">
        <f t="shared" ca="1" si="740"/>
        <v>316.9581156715999</v>
      </c>
      <c r="F9549" s="195">
        <f t="shared" ca="1" si="741"/>
        <v>299.13774046732385</v>
      </c>
      <c r="G9549" s="195">
        <f t="shared" ca="1" si="742"/>
        <v>66.958115671599899</v>
      </c>
      <c r="H9549" s="195">
        <f t="shared" ca="1" si="743"/>
        <v>49.137740467323852</v>
      </c>
      <c r="O9549" s="154"/>
      <c r="P9549" s="154"/>
    </row>
    <row r="9550" spans="3:16" hidden="1" outlineLevel="2">
      <c r="C9550" s="179">
        <v>9526</v>
      </c>
      <c r="D9550" s="195">
        <f t="shared" ca="1" si="744"/>
        <v>-2.0725844622316276</v>
      </c>
      <c r="E9550" s="195">
        <f t="shared" ca="1" si="740"/>
        <v>156.09902916345979</v>
      </c>
      <c r="F9550" s="195">
        <f t="shared" ca="1" si="741"/>
        <v>178.86809401302315</v>
      </c>
      <c r="G9550" s="195">
        <f t="shared" ca="1" si="742"/>
        <v>0</v>
      </c>
      <c r="H9550" s="195">
        <f t="shared" ca="1" si="743"/>
        <v>0</v>
      </c>
      <c r="O9550" s="154"/>
      <c r="P9550" s="154"/>
    </row>
    <row r="9551" spans="3:16" hidden="1" outlineLevel="2">
      <c r="C9551" s="179">
        <v>9527</v>
      </c>
      <c r="D9551" s="195">
        <f t="shared" ca="1" si="744"/>
        <v>-1.0162219950142031</v>
      </c>
      <c r="E9551" s="195">
        <f t="shared" ca="1" si="740"/>
        <v>196.87913553486032</v>
      </c>
      <c r="F9551" s="195">
        <f t="shared" ca="1" si="741"/>
        <v>211.69943792135004</v>
      </c>
      <c r="G9551" s="195">
        <f t="shared" ca="1" si="742"/>
        <v>0</v>
      </c>
      <c r="H9551" s="195">
        <f t="shared" ca="1" si="743"/>
        <v>0</v>
      </c>
      <c r="O9551" s="154"/>
      <c r="P9551" s="154"/>
    </row>
    <row r="9552" spans="3:16" hidden="1" outlineLevel="2">
      <c r="C9552" s="179">
        <v>9528</v>
      </c>
      <c r="D9552" s="195">
        <f t="shared" ca="1" si="744"/>
        <v>-1.0634335855900989</v>
      </c>
      <c r="E9552" s="195">
        <f t="shared" ca="1" si="740"/>
        <v>194.84743897170091</v>
      </c>
      <c r="F9552" s="195">
        <f t="shared" ca="1" si="741"/>
        <v>210.11100256184892</v>
      </c>
      <c r="G9552" s="195">
        <f t="shared" ca="1" si="742"/>
        <v>0</v>
      </c>
      <c r="H9552" s="195">
        <f t="shared" ca="1" si="743"/>
        <v>0</v>
      </c>
      <c r="O9552" s="154"/>
      <c r="P9552" s="154"/>
    </row>
    <row r="9553" spans="3:16" hidden="1" outlineLevel="2">
      <c r="C9553" s="179">
        <v>9529</v>
      </c>
      <c r="D9553" s="195">
        <f t="shared" ca="1" si="744"/>
        <v>-0.33945861123117443</v>
      </c>
      <c r="E9553" s="195">
        <f t="shared" ca="1" si="740"/>
        <v>228.44273089193123</v>
      </c>
      <c r="F9553" s="195">
        <f t="shared" ca="1" si="741"/>
        <v>235.83441165063746</v>
      </c>
      <c r="G9553" s="195">
        <f t="shared" ca="1" si="742"/>
        <v>0</v>
      </c>
      <c r="H9553" s="195">
        <f t="shared" ca="1" si="743"/>
        <v>0</v>
      </c>
      <c r="O9553" s="154"/>
      <c r="P9553" s="154"/>
    </row>
    <row r="9554" spans="3:16" hidden="1" outlineLevel="2">
      <c r="C9554" s="179">
        <v>9530</v>
      </c>
      <c r="D9554" s="195">
        <f t="shared" ca="1" si="744"/>
        <v>-2.5891324663793763E-2</v>
      </c>
      <c r="E9554" s="195">
        <f t="shared" ca="1" si="740"/>
        <v>244.73627460510463</v>
      </c>
      <c r="F9554" s="195">
        <f t="shared" ca="1" si="741"/>
        <v>247.93150723662552</v>
      </c>
      <c r="G9554" s="195">
        <f t="shared" ca="1" si="742"/>
        <v>0</v>
      </c>
      <c r="H9554" s="195">
        <f t="shared" ca="1" si="743"/>
        <v>0</v>
      </c>
      <c r="O9554" s="154"/>
      <c r="P9554" s="154"/>
    </row>
    <row r="9555" spans="3:16" hidden="1" outlineLevel="2">
      <c r="C9555" s="179">
        <v>9531</v>
      </c>
      <c r="D9555" s="195">
        <f t="shared" ca="1" si="744"/>
        <v>-1.3329548724288593</v>
      </c>
      <c r="E9555" s="195">
        <f t="shared" ca="1" si="740"/>
        <v>183.64395079138558</v>
      </c>
      <c r="F9555" s="195">
        <f t="shared" ca="1" si="741"/>
        <v>201.26851455728377</v>
      </c>
      <c r="G9555" s="195">
        <f t="shared" ca="1" si="742"/>
        <v>0</v>
      </c>
      <c r="H9555" s="195">
        <f t="shared" ca="1" si="743"/>
        <v>0</v>
      </c>
      <c r="O9555" s="154"/>
      <c r="P9555" s="154"/>
    </row>
    <row r="9556" spans="3:16" hidden="1" outlineLevel="2">
      <c r="C9556" s="179">
        <v>9532</v>
      </c>
      <c r="D9556" s="195">
        <f t="shared" ca="1" si="744"/>
        <v>0.47828106177582463</v>
      </c>
      <c r="E9556" s="195">
        <f t="shared" ca="1" si="740"/>
        <v>273.40542962721457</v>
      </c>
      <c r="F9556" s="195">
        <f t="shared" ca="1" si="741"/>
        <v>268.69634214702188</v>
      </c>
      <c r="G9556" s="195">
        <f t="shared" ca="1" si="742"/>
        <v>23.405429627214573</v>
      </c>
      <c r="H9556" s="195">
        <f t="shared" ca="1" si="743"/>
        <v>18.69634214702188</v>
      </c>
      <c r="O9556" s="154"/>
      <c r="P9556" s="154"/>
    </row>
    <row r="9557" spans="3:16" hidden="1" outlineLevel="2">
      <c r="C9557" s="179">
        <v>9533</v>
      </c>
      <c r="D9557" s="195">
        <f t="shared" ca="1" si="744"/>
        <v>2.4870920530088827</v>
      </c>
      <c r="E9557" s="195">
        <f t="shared" ca="1" si="740"/>
        <v>425.09942140389916</v>
      </c>
      <c r="F9557" s="195">
        <f t="shared" ca="1" si="741"/>
        <v>370.19968730646605</v>
      </c>
      <c r="G9557" s="195">
        <f t="shared" ca="1" si="742"/>
        <v>175.09942140389916</v>
      </c>
      <c r="H9557" s="195">
        <f t="shared" ca="1" si="743"/>
        <v>120.19968730646605</v>
      </c>
      <c r="O9557" s="154"/>
      <c r="P9557" s="154"/>
    </row>
    <row r="9558" spans="3:16" hidden="1" outlineLevel="2">
      <c r="C9558" s="179">
        <v>9534</v>
      </c>
      <c r="D9558" s="195">
        <f t="shared" ca="1" si="744"/>
        <v>-0.15116423675569665</v>
      </c>
      <c r="E9558" s="195">
        <f t="shared" ca="1" si="740"/>
        <v>238.09191019882942</v>
      </c>
      <c r="F9558" s="195">
        <f t="shared" ca="1" si="741"/>
        <v>243.02590666329695</v>
      </c>
      <c r="G9558" s="195">
        <f t="shared" ca="1" si="742"/>
        <v>0</v>
      </c>
      <c r="H9558" s="195">
        <f t="shared" ca="1" si="743"/>
        <v>0</v>
      </c>
      <c r="O9558" s="154"/>
      <c r="P9558" s="154"/>
    </row>
    <row r="9559" spans="3:16" hidden="1" outlineLevel="2">
      <c r="C9559" s="179">
        <v>9535</v>
      </c>
      <c r="D9559" s="195">
        <f t="shared" ca="1" si="744"/>
        <v>0.88765668497140238</v>
      </c>
      <c r="E9559" s="195">
        <f t="shared" ca="1" si="740"/>
        <v>299.13711017874101</v>
      </c>
      <c r="F9559" s="195">
        <f t="shared" ca="1" si="741"/>
        <v>286.82967820607166</v>
      </c>
      <c r="G9559" s="195">
        <f t="shared" ca="1" si="742"/>
        <v>49.137110178741011</v>
      </c>
      <c r="H9559" s="195">
        <f t="shared" ca="1" si="743"/>
        <v>36.829678206071662</v>
      </c>
      <c r="O9559" s="154"/>
      <c r="P9559" s="154"/>
    </row>
    <row r="9560" spans="3:16" hidden="1" outlineLevel="2">
      <c r="C9560" s="179">
        <v>9536</v>
      </c>
      <c r="D9560" s="195">
        <f t="shared" ca="1" si="744"/>
        <v>-0.88067623722596966</v>
      </c>
      <c r="E9560" s="195">
        <f t="shared" ca="1" si="740"/>
        <v>202.83068049820773</v>
      </c>
      <c r="F9560" s="195">
        <f t="shared" ca="1" si="741"/>
        <v>216.32692450961511</v>
      </c>
      <c r="G9560" s="195">
        <f t="shared" ca="1" si="742"/>
        <v>0</v>
      </c>
      <c r="H9560" s="195">
        <f t="shared" ca="1" si="743"/>
        <v>0</v>
      </c>
      <c r="O9560" s="154"/>
      <c r="P9560" s="154"/>
    </row>
    <row r="9561" spans="3:16" hidden="1" outlineLevel="2">
      <c r="C9561" s="179">
        <v>9537</v>
      </c>
      <c r="D9561" s="195">
        <f t="shared" ca="1" si="744"/>
        <v>1.1883145586345563</v>
      </c>
      <c r="E9561" s="195">
        <f t="shared" ref="E9561:E9624" ca="1" si="745">$H$9 * EXP(($H$17 - $H$18 - ($H$11^2)/2)*$H$14 + $H$11*SQRT($H$14)*D9561)</f>
        <v>319.56518743888751</v>
      </c>
      <c r="F9561" s="195">
        <f t="shared" ref="F9561:F9624" ca="1" si="746">$H$9 * EXP(($H$17 - $H$18 - ($H$12^2)/2)*$H$14 + $H$12*SQRT($H$14)*D9561)</f>
        <v>300.92220958870035</v>
      </c>
      <c r="G9561" s="195">
        <f t="shared" ref="G9561:G9624" ca="1" si="747">MAX(E9561-$H$16, 0)</f>
        <v>69.565187438887506</v>
      </c>
      <c r="H9561" s="195">
        <f t="shared" ref="H9561:H9624" ca="1" si="748">MAX(F9561-$H$16, 0)</f>
        <v>50.922209588700355</v>
      </c>
      <c r="O9561" s="154"/>
      <c r="P9561" s="154"/>
    </row>
    <row r="9562" spans="3:16" hidden="1" outlineLevel="2">
      <c r="C9562" s="179">
        <v>9538</v>
      </c>
      <c r="D9562" s="195">
        <f t="shared" ref="D9562:D9625" ca="1" si="749">_xlfn.NORM.S.INV(RAND())</f>
        <v>1.2660322075830355</v>
      </c>
      <c r="E9562" s="195">
        <f t="shared" ca="1" si="745"/>
        <v>325.06887056705489</v>
      </c>
      <c r="F9562" s="195">
        <f t="shared" ca="1" si="746"/>
        <v>304.67629828631817</v>
      </c>
      <c r="G9562" s="195">
        <f t="shared" ca="1" si="747"/>
        <v>75.068870567054887</v>
      </c>
      <c r="H9562" s="195">
        <f t="shared" ca="1" si="748"/>
        <v>54.676298286318172</v>
      </c>
      <c r="O9562" s="154"/>
      <c r="P9562" s="154"/>
    </row>
    <row r="9563" spans="3:16" hidden="1" outlineLevel="2">
      <c r="C9563" s="179">
        <v>9539</v>
      </c>
      <c r="D9563" s="195">
        <f t="shared" ca="1" si="749"/>
        <v>0.95572024130894317</v>
      </c>
      <c r="E9563" s="195">
        <f t="shared" ca="1" si="745"/>
        <v>303.64421235584604</v>
      </c>
      <c r="F9563" s="195">
        <f t="shared" ca="1" si="746"/>
        <v>289.96104744552696</v>
      </c>
      <c r="G9563" s="195">
        <f t="shared" ca="1" si="747"/>
        <v>53.644212355846037</v>
      </c>
      <c r="H9563" s="195">
        <f t="shared" ca="1" si="748"/>
        <v>39.961047445526958</v>
      </c>
      <c r="O9563" s="154"/>
      <c r="P9563" s="154"/>
    </row>
    <row r="9564" spans="3:16" hidden="1" outlineLevel="2">
      <c r="C9564" s="179">
        <v>9540</v>
      </c>
      <c r="D9564" s="195">
        <f t="shared" ca="1" si="749"/>
        <v>-0.15671425536468425</v>
      </c>
      <c r="E9564" s="195">
        <f t="shared" ca="1" si="745"/>
        <v>237.80175164414962</v>
      </c>
      <c r="F9564" s="195">
        <f t="shared" ca="1" si="746"/>
        <v>242.81083142883261</v>
      </c>
      <c r="G9564" s="195">
        <f t="shared" ca="1" si="747"/>
        <v>0</v>
      </c>
      <c r="H9564" s="195">
        <f t="shared" ca="1" si="748"/>
        <v>0</v>
      </c>
      <c r="O9564" s="154"/>
      <c r="P9564" s="154"/>
    </row>
    <row r="9565" spans="3:16" hidden="1" outlineLevel="2">
      <c r="C9565" s="179">
        <v>9541</v>
      </c>
      <c r="D9565" s="195">
        <f t="shared" ca="1" si="749"/>
        <v>-0.9783286723668434</v>
      </c>
      <c r="E9565" s="195">
        <f t="shared" ca="1" si="745"/>
        <v>198.52514610542414</v>
      </c>
      <c r="F9565" s="195">
        <f t="shared" ca="1" si="746"/>
        <v>212.98304278082963</v>
      </c>
      <c r="G9565" s="195">
        <f t="shared" ca="1" si="747"/>
        <v>0</v>
      </c>
      <c r="H9565" s="195">
        <f t="shared" ca="1" si="748"/>
        <v>0</v>
      </c>
      <c r="O9565" s="154"/>
      <c r="P9565" s="154"/>
    </row>
    <row r="9566" spans="3:16" hidden="1" outlineLevel="2">
      <c r="C9566" s="179">
        <v>9542</v>
      </c>
      <c r="D9566" s="195">
        <f t="shared" ca="1" si="749"/>
        <v>1.1340276917641157</v>
      </c>
      <c r="E9566" s="195">
        <f t="shared" ca="1" si="745"/>
        <v>315.77615938379614</v>
      </c>
      <c r="F9566" s="195">
        <f t="shared" ca="1" si="746"/>
        <v>298.32740017549241</v>
      </c>
      <c r="G9566" s="195">
        <f t="shared" ca="1" si="747"/>
        <v>65.776159383796141</v>
      </c>
      <c r="H9566" s="195">
        <f t="shared" ca="1" si="748"/>
        <v>48.327400175492414</v>
      </c>
      <c r="O9566" s="154"/>
      <c r="P9566" s="154"/>
    </row>
    <row r="9567" spans="3:16" hidden="1" outlineLevel="2">
      <c r="C9567" s="179">
        <v>9543</v>
      </c>
      <c r="D9567" s="195">
        <f t="shared" ca="1" si="749"/>
        <v>0.36322494387094562</v>
      </c>
      <c r="E9567" s="195">
        <f t="shared" ca="1" si="745"/>
        <v>266.58047007968645</v>
      </c>
      <c r="F9567" s="195">
        <f t="shared" ca="1" si="746"/>
        <v>263.80950856369526</v>
      </c>
      <c r="G9567" s="195">
        <f t="shared" ca="1" si="747"/>
        <v>16.580470079686449</v>
      </c>
      <c r="H9567" s="195">
        <f t="shared" ca="1" si="748"/>
        <v>13.80950856369526</v>
      </c>
      <c r="O9567" s="154"/>
      <c r="P9567" s="154"/>
    </row>
    <row r="9568" spans="3:16" hidden="1" outlineLevel="2">
      <c r="C9568" s="179">
        <v>9544</v>
      </c>
      <c r="D9568" s="195">
        <f t="shared" ca="1" si="749"/>
        <v>0.44064788039141717</v>
      </c>
      <c r="E9568" s="195">
        <f t="shared" ca="1" si="745"/>
        <v>271.15407001459948</v>
      </c>
      <c r="F9568" s="195">
        <f t="shared" ca="1" si="746"/>
        <v>267.08804856814231</v>
      </c>
      <c r="G9568" s="195">
        <f t="shared" ca="1" si="747"/>
        <v>21.154070014599483</v>
      </c>
      <c r="H9568" s="195">
        <f t="shared" ca="1" si="748"/>
        <v>17.088048568142312</v>
      </c>
      <c r="O9568" s="154"/>
      <c r="P9568" s="154"/>
    </row>
    <row r="9569" spans="3:16" hidden="1" outlineLevel="2">
      <c r="C9569" s="179">
        <v>9545</v>
      </c>
      <c r="D9569" s="195">
        <f t="shared" ca="1" si="749"/>
        <v>-0.76192927294417823</v>
      </c>
      <c r="E9569" s="195">
        <f t="shared" ca="1" si="745"/>
        <v>208.19228834153242</v>
      </c>
      <c r="F9569" s="195">
        <f t="shared" ca="1" si="746"/>
        <v>220.46395509977117</v>
      </c>
      <c r="G9569" s="195">
        <f t="shared" ca="1" si="747"/>
        <v>0</v>
      </c>
      <c r="H9569" s="195">
        <f t="shared" ca="1" si="748"/>
        <v>0</v>
      </c>
      <c r="O9569" s="154"/>
      <c r="P9569" s="154"/>
    </row>
    <row r="9570" spans="3:16" hidden="1" outlineLevel="2">
      <c r="C9570" s="179">
        <v>9546</v>
      </c>
      <c r="D9570" s="195">
        <f t="shared" ca="1" si="749"/>
        <v>-0.79849004787182876</v>
      </c>
      <c r="E9570" s="195">
        <f t="shared" ca="1" si="745"/>
        <v>206.5265839568261</v>
      </c>
      <c r="F9570" s="195">
        <f t="shared" ca="1" si="746"/>
        <v>219.1818526227394</v>
      </c>
      <c r="G9570" s="195">
        <f t="shared" ca="1" si="747"/>
        <v>0</v>
      </c>
      <c r="H9570" s="195">
        <f t="shared" ca="1" si="748"/>
        <v>0</v>
      </c>
      <c r="O9570" s="154"/>
      <c r="P9570" s="154"/>
    </row>
    <row r="9571" spans="3:16" hidden="1" outlineLevel="2">
      <c r="C9571" s="179">
        <v>9547</v>
      </c>
      <c r="D9571" s="195">
        <f t="shared" ca="1" si="749"/>
        <v>-0.39170809833911835</v>
      </c>
      <c r="E9571" s="195">
        <f t="shared" ca="1" si="745"/>
        <v>225.83519694430004</v>
      </c>
      <c r="F9571" s="195">
        <f t="shared" ca="1" si="746"/>
        <v>233.87684693209187</v>
      </c>
      <c r="G9571" s="195">
        <f t="shared" ca="1" si="747"/>
        <v>0</v>
      </c>
      <c r="H9571" s="195">
        <f t="shared" ca="1" si="748"/>
        <v>0</v>
      </c>
      <c r="O9571" s="154"/>
      <c r="P9571" s="154"/>
    </row>
    <row r="9572" spans="3:16" hidden="1" outlineLevel="2">
      <c r="C9572" s="179">
        <v>9548</v>
      </c>
      <c r="D9572" s="195">
        <f t="shared" ca="1" si="749"/>
        <v>0.26245288286261859</v>
      </c>
      <c r="E9572" s="195">
        <f t="shared" ca="1" si="745"/>
        <v>260.74292148255245</v>
      </c>
      <c r="F9572" s="195">
        <f t="shared" ca="1" si="746"/>
        <v>259.60243545926363</v>
      </c>
      <c r="G9572" s="195">
        <f t="shared" ca="1" si="747"/>
        <v>10.742921482552447</v>
      </c>
      <c r="H9572" s="195">
        <f t="shared" ca="1" si="748"/>
        <v>9.6024354592636314</v>
      </c>
      <c r="O9572" s="154"/>
      <c r="P9572" s="154"/>
    </row>
    <row r="9573" spans="3:16" hidden="1" outlineLevel="2">
      <c r="C9573" s="179">
        <v>9549</v>
      </c>
      <c r="D9573" s="195">
        <f t="shared" ca="1" si="749"/>
        <v>-0.60287364081613604</v>
      </c>
      <c r="E9573" s="195">
        <f t="shared" ca="1" si="745"/>
        <v>215.59661393359667</v>
      </c>
      <c r="F9573" s="195">
        <f t="shared" ca="1" si="746"/>
        <v>226.12952724783568</v>
      </c>
      <c r="G9573" s="195">
        <f t="shared" ca="1" si="747"/>
        <v>0</v>
      </c>
      <c r="H9573" s="195">
        <f t="shared" ca="1" si="748"/>
        <v>0</v>
      </c>
      <c r="O9573" s="154"/>
      <c r="P9573" s="154"/>
    </row>
    <row r="9574" spans="3:16" hidden="1" outlineLevel="2">
      <c r="C9574" s="179">
        <v>9550</v>
      </c>
      <c r="D9574" s="195">
        <f t="shared" ca="1" si="749"/>
        <v>-1.6079175766173388</v>
      </c>
      <c r="E9574" s="195">
        <f t="shared" ca="1" si="745"/>
        <v>172.87783915168387</v>
      </c>
      <c r="F9574" s="195">
        <f t="shared" ca="1" si="746"/>
        <v>192.6308742924966</v>
      </c>
      <c r="G9574" s="195">
        <f t="shared" ca="1" si="747"/>
        <v>0</v>
      </c>
      <c r="H9574" s="195">
        <f t="shared" ca="1" si="748"/>
        <v>0</v>
      </c>
      <c r="O9574" s="154"/>
      <c r="P9574" s="154"/>
    </row>
    <row r="9575" spans="3:16" hidden="1" outlineLevel="2">
      <c r="C9575" s="179">
        <v>9551</v>
      </c>
      <c r="D9575" s="195">
        <f t="shared" ca="1" si="749"/>
        <v>-5.6816121216184068E-2</v>
      </c>
      <c r="E9575" s="195">
        <f t="shared" ca="1" si="745"/>
        <v>243.07901075216134</v>
      </c>
      <c r="F9575" s="195">
        <f t="shared" ca="1" si="746"/>
        <v>246.7113848798428</v>
      </c>
      <c r="G9575" s="195">
        <f t="shared" ca="1" si="747"/>
        <v>0</v>
      </c>
      <c r="H9575" s="195">
        <f t="shared" ca="1" si="748"/>
        <v>0</v>
      </c>
      <c r="O9575" s="154"/>
      <c r="P9575" s="154"/>
    </row>
    <row r="9576" spans="3:16" hidden="1" outlineLevel="2">
      <c r="C9576" s="179">
        <v>9552</v>
      </c>
      <c r="D9576" s="195">
        <f t="shared" ca="1" si="749"/>
        <v>-0.11780658329402981</v>
      </c>
      <c r="E9576" s="195">
        <f t="shared" ca="1" si="745"/>
        <v>239.84334384427234</v>
      </c>
      <c r="F9576" s="195">
        <f t="shared" ca="1" si="746"/>
        <v>244.32260739484127</v>
      </c>
      <c r="G9576" s="195">
        <f t="shared" ca="1" si="747"/>
        <v>0</v>
      </c>
      <c r="H9576" s="195">
        <f t="shared" ca="1" si="748"/>
        <v>0</v>
      </c>
      <c r="O9576" s="154"/>
      <c r="P9576" s="154"/>
    </row>
    <row r="9577" spans="3:16" hidden="1" outlineLevel="2">
      <c r="C9577" s="179">
        <v>9553</v>
      </c>
      <c r="D9577" s="195">
        <f t="shared" ca="1" si="749"/>
        <v>-0.29515542727451988</v>
      </c>
      <c r="E9577" s="195">
        <f t="shared" ca="1" si="745"/>
        <v>230.6772743200662</v>
      </c>
      <c r="F9577" s="195">
        <f t="shared" ca="1" si="746"/>
        <v>237.50709356245812</v>
      </c>
      <c r="G9577" s="195">
        <f t="shared" ca="1" si="747"/>
        <v>0</v>
      </c>
      <c r="H9577" s="195">
        <f t="shared" ca="1" si="748"/>
        <v>0</v>
      </c>
      <c r="O9577" s="154"/>
      <c r="P9577" s="154"/>
    </row>
    <row r="9578" spans="3:16" hidden="1" outlineLevel="2">
      <c r="C9578" s="179">
        <v>9554</v>
      </c>
      <c r="D9578" s="195">
        <f t="shared" ca="1" si="749"/>
        <v>-1.0006192490126296</v>
      </c>
      <c r="E9578" s="195">
        <f t="shared" ca="1" si="745"/>
        <v>197.55522852184654</v>
      </c>
      <c r="F9578" s="195">
        <f t="shared" ca="1" si="746"/>
        <v>212.22702844618047</v>
      </c>
      <c r="G9578" s="195">
        <f t="shared" ca="1" si="747"/>
        <v>0</v>
      </c>
      <c r="H9578" s="195">
        <f t="shared" ca="1" si="748"/>
        <v>0</v>
      </c>
      <c r="O9578" s="154"/>
      <c r="P9578" s="154"/>
    </row>
    <row r="9579" spans="3:16" hidden="1" outlineLevel="2">
      <c r="C9579" s="179">
        <v>9555</v>
      </c>
      <c r="D9579" s="195">
        <f t="shared" ca="1" si="749"/>
        <v>0.17565664361182193</v>
      </c>
      <c r="E9579" s="195">
        <f t="shared" ca="1" si="745"/>
        <v>255.81753879130221</v>
      </c>
      <c r="F9579" s="195">
        <f t="shared" ca="1" si="746"/>
        <v>256.03265036116107</v>
      </c>
      <c r="G9579" s="195">
        <f t="shared" ca="1" si="747"/>
        <v>5.8175387913022121</v>
      </c>
      <c r="H9579" s="195">
        <f t="shared" ca="1" si="748"/>
        <v>6.0326503611610747</v>
      </c>
      <c r="O9579" s="154"/>
      <c r="P9579" s="154"/>
    </row>
    <row r="9580" spans="3:16" hidden="1" outlineLevel="2">
      <c r="C9580" s="179">
        <v>9556</v>
      </c>
      <c r="D9580" s="195">
        <f t="shared" ca="1" si="749"/>
        <v>-0.62274835734287382</v>
      </c>
      <c r="E9580" s="195">
        <f t="shared" ca="1" si="745"/>
        <v>214.65720203463954</v>
      </c>
      <c r="F9580" s="195">
        <f t="shared" ca="1" si="746"/>
        <v>225.41370439722522</v>
      </c>
      <c r="G9580" s="195">
        <f t="shared" ca="1" si="747"/>
        <v>0</v>
      </c>
      <c r="H9580" s="195">
        <f t="shared" ca="1" si="748"/>
        <v>0</v>
      </c>
      <c r="O9580" s="154"/>
      <c r="P9580" s="154"/>
    </row>
    <row r="9581" spans="3:16" hidden="1" outlineLevel="2">
      <c r="C9581" s="179">
        <v>9557</v>
      </c>
      <c r="D9581" s="195">
        <f t="shared" ca="1" si="749"/>
        <v>0.62135985344153244</v>
      </c>
      <c r="E9581" s="195">
        <f t="shared" ca="1" si="745"/>
        <v>282.13690701521085</v>
      </c>
      <c r="F9581" s="195">
        <f t="shared" ca="1" si="746"/>
        <v>274.89986619407699</v>
      </c>
      <c r="G9581" s="195">
        <f t="shared" ca="1" si="747"/>
        <v>32.136907015210852</v>
      </c>
      <c r="H9581" s="195">
        <f t="shared" ca="1" si="748"/>
        <v>24.899866194076992</v>
      </c>
      <c r="O9581" s="154"/>
      <c r="P9581" s="154"/>
    </row>
    <row r="9582" spans="3:16" hidden="1" outlineLevel="2">
      <c r="C9582" s="179">
        <v>9558</v>
      </c>
      <c r="D9582" s="195">
        <f t="shared" ca="1" si="749"/>
        <v>2.380145559833562E-2</v>
      </c>
      <c r="E9582" s="195">
        <f t="shared" ca="1" si="745"/>
        <v>247.4230152273924</v>
      </c>
      <c r="F9582" s="195">
        <f t="shared" ca="1" si="746"/>
        <v>249.90476216781258</v>
      </c>
      <c r="G9582" s="195">
        <f t="shared" ca="1" si="747"/>
        <v>0</v>
      </c>
      <c r="H9582" s="195">
        <f t="shared" ca="1" si="748"/>
        <v>0</v>
      </c>
      <c r="O9582" s="154"/>
      <c r="P9582" s="154"/>
    </row>
    <row r="9583" spans="3:16" hidden="1" outlineLevel="2">
      <c r="C9583" s="179">
        <v>9559</v>
      </c>
      <c r="D9583" s="195">
        <f t="shared" ca="1" si="749"/>
        <v>-1.5502159564939813</v>
      </c>
      <c r="E9583" s="195">
        <f t="shared" ca="1" si="745"/>
        <v>175.08352822733593</v>
      </c>
      <c r="F9583" s="195">
        <f t="shared" ca="1" si="746"/>
        <v>194.41222698061776</v>
      </c>
      <c r="G9583" s="195">
        <f t="shared" ca="1" si="747"/>
        <v>0</v>
      </c>
      <c r="H9583" s="195">
        <f t="shared" ca="1" si="748"/>
        <v>0</v>
      </c>
      <c r="O9583" s="154"/>
      <c r="P9583" s="154"/>
    </row>
    <row r="9584" spans="3:16" hidden="1" outlineLevel="2">
      <c r="C9584" s="179">
        <v>9560</v>
      </c>
      <c r="D9584" s="195">
        <f t="shared" ca="1" si="749"/>
        <v>-1.1765031088369928</v>
      </c>
      <c r="E9584" s="195">
        <f t="shared" ca="1" si="745"/>
        <v>190.06644849309413</v>
      </c>
      <c r="F9584" s="195">
        <f t="shared" ca="1" si="746"/>
        <v>206.35505911988571</v>
      </c>
      <c r="G9584" s="195">
        <f t="shared" ca="1" si="747"/>
        <v>0</v>
      </c>
      <c r="H9584" s="195">
        <f t="shared" ca="1" si="748"/>
        <v>0</v>
      </c>
      <c r="O9584" s="154"/>
      <c r="P9584" s="154"/>
    </row>
    <row r="9585" spans="3:16" hidden="1" outlineLevel="2">
      <c r="C9585" s="179">
        <v>9561</v>
      </c>
      <c r="D9585" s="195">
        <f t="shared" ca="1" si="749"/>
        <v>-0.31053267479502183</v>
      </c>
      <c r="E9585" s="195">
        <f t="shared" ca="1" si="745"/>
        <v>229.89921800324876</v>
      </c>
      <c r="F9585" s="195">
        <f t="shared" ca="1" si="746"/>
        <v>236.92518030197078</v>
      </c>
      <c r="G9585" s="195">
        <f t="shared" ca="1" si="747"/>
        <v>0</v>
      </c>
      <c r="H9585" s="195">
        <f t="shared" ca="1" si="748"/>
        <v>0</v>
      </c>
      <c r="O9585" s="154"/>
      <c r="P9585" s="154"/>
    </row>
    <row r="9586" spans="3:16" hidden="1" outlineLevel="2">
      <c r="C9586" s="179">
        <v>9562</v>
      </c>
      <c r="D9586" s="195">
        <f t="shared" ca="1" si="749"/>
        <v>1.4049563644966192</v>
      </c>
      <c r="E9586" s="195">
        <f t="shared" ca="1" si="745"/>
        <v>335.14419972174073</v>
      </c>
      <c r="F9586" s="195">
        <f t="shared" ca="1" si="746"/>
        <v>311.50398259097693</v>
      </c>
      <c r="G9586" s="195">
        <f t="shared" ca="1" si="747"/>
        <v>85.144199721740733</v>
      </c>
      <c r="H9586" s="195">
        <f t="shared" ca="1" si="748"/>
        <v>61.503982590976932</v>
      </c>
      <c r="O9586" s="154"/>
      <c r="P9586" s="154"/>
    </row>
    <row r="9587" spans="3:16" hidden="1" outlineLevel="2">
      <c r="C9587" s="179">
        <v>9563</v>
      </c>
      <c r="D9587" s="195">
        <f t="shared" ca="1" si="749"/>
        <v>1.4023598807107562</v>
      </c>
      <c r="E9587" s="195">
        <f t="shared" ca="1" si="745"/>
        <v>334.95305842977575</v>
      </c>
      <c r="F9587" s="195">
        <f t="shared" ca="1" si="746"/>
        <v>311.37498104520017</v>
      </c>
      <c r="G9587" s="195">
        <f t="shared" ca="1" si="747"/>
        <v>84.953058429775751</v>
      </c>
      <c r="H9587" s="195">
        <f t="shared" ca="1" si="748"/>
        <v>61.374981045200173</v>
      </c>
      <c r="O9587" s="154"/>
      <c r="P9587" s="154"/>
    </row>
    <row r="9588" spans="3:16" hidden="1" outlineLevel="2">
      <c r="C9588" s="179">
        <v>9564</v>
      </c>
      <c r="D9588" s="195">
        <f t="shared" ca="1" si="749"/>
        <v>2.6945117901617532</v>
      </c>
      <c r="E9588" s="195">
        <f t="shared" ca="1" si="745"/>
        <v>444.92086936127362</v>
      </c>
      <c r="F9588" s="195">
        <f t="shared" ca="1" si="746"/>
        <v>382.65420163403434</v>
      </c>
      <c r="G9588" s="195">
        <f t="shared" ca="1" si="747"/>
        <v>194.92086936127362</v>
      </c>
      <c r="H9588" s="195">
        <f t="shared" ca="1" si="748"/>
        <v>132.65420163403434</v>
      </c>
      <c r="O9588" s="154"/>
      <c r="P9588" s="154"/>
    </row>
    <row r="9589" spans="3:16" hidden="1" outlineLevel="2">
      <c r="C9589" s="179">
        <v>9565</v>
      </c>
      <c r="D9589" s="195">
        <f t="shared" ca="1" si="749"/>
        <v>8.1992855327358366E-2</v>
      </c>
      <c r="E9589" s="195">
        <f t="shared" ca="1" si="745"/>
        <v>250.60676755599258</v>
      </c>
      <c r="F9589" s="195">
        <f t="shared" ca="1" si="746"/>
        <v>252.23546196773734</v>
      </c>
      <c r="G9589" s="195">
        <f t="shared" ca="1" si="747"/>
        <v>0.60676755599257604</v>
      </c>
      <c r="H9589" s="195">
        <f t="shared" ca="1" si="748"/>
        <v>2.2354619677373364</v>
      </c>
      <c r="O9589" s="154"/>
      <c r="P9589" s="154"/>
    </row>
    <row r="9590" spans="3:16" hidden="1" outlineLevel="2">
      <c r="C9590" s="179">
        <v>9566</v>
      </c>
      <c r="D9590" s="195">
        <f t="shared" ca="1" si="749"/>
        <v>2.4405688204561722</v>
      </c>
      <c r="E9590" s="195">
        <f t="shared" ca="1" si="745"/>
        <v>420.7762375790374</v>
      </c>
      <c r="F9590" s="195">
        <f t="shared" ca="1" si="746"/>
        <v>367.46233336707314</v>
      </c>
      <c r="G9590" s="195">
        <f t="shared" ca="1" si="747"/>
        <v>170.7762375790374</v>
      </c>
      <c r="H9590" s="195">
        <f t="shared" ca="1" si="748"/>
        <v>117.46233336707314</v>
      </c>
      <c r="O9590" s="154"/>
      <c r="P9590" s="154"/>
    </row>
    <row r="9591" spans="3:16" hidden="1" outlineLevel="2">
      <c r="C9591" s="179">
        <v>9567</v>
      </c>
      <c r="D9591" s="195">
        <f t="shared" ca="1" si="749"/>
        <v>-0.82965133139737512</v>
      </c>
      <c r="E9591" s="195">
        <f t="shared" ca="1" si="745"/>
        <v>205.11740389027588</v>
      </c>
      <c r="F9591" s="195">
        <f t="shared" ca="1" si="746"/>
        <v>218.09498523127772</v>
      </c>
      <c r="G9591" s="195">
        <f t="shared" ca="1" si="747"/>
        <v>0</v>
      </c>
      <c r="H9591" s="195">
        <f t="shared" ca="1" si="748"/>
        <v>0</v>
      </c>
      <c r="O9591" s="154"/>
      <c r="P9591" s="154"/>
    </row>
    <row r="9592" spans="3:16" hidden="1" outlineLevel="2">
      <c r="C9592" s="179">
        <v>9568</v>
      </c>
      <c r="D9592" s="195">
        <f t="shared" ca="1" si="749"/>
        <v>-1.0554981884640089</v>
      </c>
      <c r="E9592" s="195">
        <f t="shared" ca="1" si="745"/>
        <v>195.18745790027367</v>
      </c>
      <c r="F9592" s="195">
        <f t="shared" ca="1" si="746"/>
        <v>210.37715350969717</v>
      </c>
      <c r="G9592" s="195">
        <f t="shared" ca="1" si="747"/>
        <v>0</v>
      </c>
      <c r="H9592" s="195">
        <f t="shared" ca="1" si="748"/>
        <v>0</v>
      </c>
      <c r="O9592" s="154"/>
      <c r="P9592" s="154"/>
    </row>
    <row r="9593" spans="3:16" hidden="1" outlineLevel="2">
      <c r="C9593" s="179">
        <v>9569</v>
      </c>
      <c r="D9593" s="195">
        <f t="shared" ca="1" si="749"/>
        <v>1.5133260414863583</v>
      </c>
      <c r="E9593" s="195">
        <f t="shared" ca="1" si="745"/>
        <v>343.21991878973211</v>
      </c>
      <c r="F9593" s="195">
        <f t="shared" ca="1" si="746"/>
        <v>316.93606635316644</v>
      </c>
      <c r="G9593" s="195">
        <f t="shared" ca="1" si="747"/>
        <v>93.219918789732105</v>
      </c>
      <c r="H9593" s="195">
        <f t="shared" ca="1" si="748"/>
        <v>66.936066353166439</v>
      </c>
      <c r="O9593" s="154"/>
      <c r="P9593" s="154"/>
    </row>
    <row r="9594" spans="3:16" hidden="1" outlineLevel="2">
      <c r="C9594" s="179">
        <v>9570</v>
      </c>
      <c r="D9594" s="195">
        <f t="shared" ca="1" si="749"/>
        <v>9.6896677106084461E-3</v>
      </c>
      <c r="E9594" s="195">
        <f t="shared" ca="1" si="745"/>
        <v>246.65704816422371</v>
      </c>
      <c r="F9594" s="195">
        <f t="shared" ca="1" si="746"/>
        <v>249.34280468901818</v>
      </c>
      <c r="G9594" s="195">
        <f t="shared" ca="1" si="747"/>
        <v>0</v>
      </c>
      <c r="H9594" s="195">
        <f t="shared" ca="1" si="748"/>
        <v>0</v>
      </c>
      <c r="O9594" s="154"/>
      <c r="P9594" s="154"/>
    </row>
    <row r="9595" spans="3:16" hidden="1" outlineLevel="2">
      <c r="C9595" s="179">
        <v>9571</v>
      </c>
      <c r="D9595" s="195">
        <f t="shared" ca="1" si="749"/>
        <v>-0.13188589687883595</v>
      </c>
      <c r="E9595" s="195">
        <f t="shared" ca="1" si="745"/>
        <v>239.10254778911997</v>
      </c>
      <c r="F9595" s="195">
        <f t="shared" ca="1" si="746"/>
        <v>243.77446531382188</v>
      </c>
      <c r="G9595" s="195">
        <f t="shared" ca="1" si="747"/>
        <v>0</v>
      </c>
      <c r="H9595" s="195">
        <f t="shared" ca="1" si="748"/>
        <v>0</v>
      </c>
      <c r="O9595" s="154"/>
      <c r="P9595" s="154"/>
    </row>
    <row r="9596" spans="3:16" hidden="1" outlineLevel="2">
      <c r="C9596" s="179">
        <v>9572</v>
      </c>
      <c r="D9596" s="195">
        <f t="shared" ca="1" si="749"/>
        <v>-2.1192203464374901</v>
      </c>
      <c r="E9596" s="195">
        <f t="shared" ca="1" si="745"/>
        <v>154.50770609910441</v>
      </c>
      <c r="F9596" s="195">
        <f t="shared" ca="1" si="746"/>
        <v>177.54230559209807</v>
      </c>
      <c r="G9596" s="195">
        <f t="shared" ca="1" si="747"/>
        <v>0</v>
      </c>
      <c r="H9596" s="195">
        <f t="shared" ca="1" si="748"/>
        <v>0</v>
      </c>
      <c r="O9596" s="154"/>
      <c r="P9596" s="154"/>
    </row>
    <row r="9597" spans="3:16" hidden="1" outlineLevel="2">
      <c r="C9597" s="179">
        <v>9573</v>
      </c>
      <c r="D9597" s="195">
        <f t="shared" ca="1" si="749"/>
        <v>-0.57866552995059017</v>
      </c>
      <c r="E9597" s="195">
        <f t="shared" ca="1" si="745"/>
        <v>216.74640624677215</v>
      </c>
      <c r="F9597" s="195">
        <f t="shared" ca="1" si="746"/>
        <v>227.004496263383</v>
      </c>
      <c r="G9597" s="195">
        <f t="shared" ca="1" si="747"/>
        <v>0</v>
      </c>
      <c r="H9597" s="195">
        <f t="shared" ca="1" si="748"/>
        <v>0</v>
      </c>
      <c r="O9597" s="154"/>
      <c r="P9597" s="154"/>
    </row>
    <row r="9598" spans="3:16" hidden="1" outlineLevel="2">
      <c r="C9598" s="179">
        <v>9574</v>
      </c>
      <c r="D9598" s="195">
        <f t="shared" ca="1" si="749"/>
        <v>0.17817246298112083</v>
      </c>
      <c r="E9598" s="195">
        <f t="shared" ca="1" si="745"/>
        <v>255.95898485904848</v>
      </c>
      <c r="F9598" s="195">
        <f t="shared" ca="1" si="746"/>
        <v>256.13542775457546</v>
      </c>
      <c r="G9598" s="195">
        <f t="shared" ca="1" si="747"/>
        <v>5.9589848590484849</v>
      </c>
      <c r="H9598" s="195">
        <f t="shared" ca="1" si="748"/>
        <v>6.1354277545754599</v>
      </c>
      <c r="O9598" s="154"/>
      <c r="P9598" s="154"/>
    </row>
    <row r="9599" spans="3:16" hidden="1" outlineLevel="2">
      <c r="C9599" s="179">
        <v>9575</v>
      </c>
      <c r="D9599" s="195">
        <f t="shared" ca="1" si="749"/>
        <v>-1.641821207245765</v>
      </c>
      <c r="E9599" s="195">
        <f t="shared" ca="1" si="745"/>
        <v>171.59482915022642</v>
      </c>
      <c r="F9599" s="195">
        <f t="shared" ca="1" si="746"/>
        <v>191.59183058627784</v>
      </c>
      <c r="G9599" s="195">
        <f t="shared" ca="1" si="747"/>
        <v>0</v>
      </c>
      <c r="H9599" s="195">
        <f t="shared" ca="1" si="748"/>
        <v>0</v>
      </c>
      <c r="O9599" s="154"/>
      <c r="P9599" s="154"/>
    </row>
    <row r="9600" spans="3:16" hidden="1" outlineLevel="2">
      <c r="C9600" s="179">
        <v>9576</v>
      </c>
      <c r="D9600" s="195">
        <f t="shared" ca="1" si="749"/>
        <v>1.2916169275601921</v>
      </c>
      <c r="E9600" s="195">
        <f t="shared" ca="1" si="745"/>
        <v>326.90134681728659</v>
      </c>
      <c r="F9600" s="195">
        <f t="shared" ca="1" si="746"/>
        <v>305.9223657513744</v>
      </c>
      <c r="G9600" s="195">
        <f t="shared" ca="1" si="747"/>
        <v>76.901346817286594</v>
      </c>
      <c r="H9600" s="195">
        <f t="shared" ca="1" si="748"/>
        <v>55.9223657513744</v>
      </c>
      <c r="O9600" s="154"/>
      <c r="P9600" s="154"/>
    </row>
    <row r="9601" spans="3:16" hidden="1" outlineLevel="2">
      <c r="C9601" s="179">
        <v>9577</v>
      </c>
      <c r="D9601" s="195">
        <f t="shared" ca="1" si="749"/>
        <v>1.5636780993984045</v>
      </c>
      <c r="E9601" s="195">
        <f t="shared" ca="1" si="745"/>
        <v>347.03808933063101</v>
      </c>
      <c r="F9601" s="195">
        <f t="shared" ca="1" si="746"/>
        <v>319.49211983896726</v>
      </c>
      <c r="G9601" s="195">
        <f t="shared" ca="1" si="747"/>
        <v>97.03808933063101</v>
      </c>
      <c r="H9601" s="195">
        <f t="shared" ca="1" si="748"/>
        <v>69.492119838967255</v>
      </c>
      <c r="O9601" s="154"/>
      <c r="P9601" s="154"/>
    </row>
    <row r="9602" spans="3:16" hidden="1" outlineLevel="2">
      <c r="C9602" s="179">
        <v>9578</v>
      </c>
      <c r="D9602" s="195">
        <f t="shared" ca="1" si="749"/>
        <v>-9.6214347790609708E-2</v>
      </c>
      <c r="E9602" s="195">
        <f t="shared" ca="1" si="745"/>
        <v>240.9839006872952</v>
      </c>
      <c r="F9602" s="195">
        <f t="shared" ca="1" si="746"/>
        <v>245.16564139595749</v>
      </c>
      <c r="G9602" s="195">
        <f t="shared" ca="1" si="747"/>
        <v>0</v>
      </c>
      <c r="H9602" s="195">
        <f t="shared" ca="1" si="748"/>
        <v>0</v>
      </c>
      <c r="O9602" s="154"/>
      <c r="P9602" s="154"/>
    </row>
    <row r="9603" spans="3:16" hidden="1" outlineLevel="2">
      <c r="C9603" s="179">
        <v>9579</v>
      </c>
      <c r="D9603" s="195">
        <f t="shared" ca="1" si="749"/>
        <v>-3.5693965465194637</v>
      </c>
      <c r="E9603" s="195">
        <f t="shared" ca="1" si="745"/>
        <v>112.3498327661634</v>
      </c>
      <c r="F9603" s="195">
        <f t="shared" ca="1" si="746"/>
        <v>140.87400318788971</v>
      </c>
      <c r="G9603" s="195">
        <f t="shared" ca="1" si="747"/>
        <v>0</v>
      </c>
      <c r="H9603" s="195">
        <f t="shared" ca="1" si="748"/>
        <v>0</v>
      </c>
      <c r="O9603" s="154"/>
      <c r="P9603" s="154"/>
    </row>
    <row r="9604" spans="3:16" hidden="1" outlineLevel="2">
      <c r="C9604" s="179">
        <v>9580</v>
      </c>
      <c r="D9604" s="195">
        <f t="shared" ca="1" si="749"/>
        <v>-1.9860796441921886</v>
      </c>
      <c r="E9604" s="195">
        <f t="shared" ca="1" si="745"/>
        <v>159.09429453942835</v>
      </c>
      <c r="F9604" s="195">
        <f t="shared" ca="1" si="746"/>
        <v>181.35356598412224</v>
      </c>
      <c r="G9604" s="195">
        <f t="shared" ca="1" si="747"/>
        <v>0</v>
      </c>
      <c r="H9604" s="195">
        <f t="shared" ca="1" si="748"/>
        <v>0</v>
      </c>
      <c r="O9604" s="154"/>
      <c r="P9604" s="154"/>
    </row>
    <row r="9605" spans="3:16" hidden="1" outlineLevel="2">
      <c r="C9605" s="179">
        <v>9581</v>
      </c>
      <c r="D9605" s="195">
        <f t="shared" ca="1" si="749"/>
        <v>-0.40503437502713341</v>
      </c>
      <c r="E9605" s="195">
        <f t="shared" ca="1" si="745"/>
        <v>225.17492039447214</v>
      </c>
      <c r="F9605" s="195">
        <f t="shared" ca="1" si="746"/>
        <v>233.38017440231303</v>
      </c>
      <c r="G9605" s="195">
        <f t="shared" ca="1" si="747"/>
        <v>0</v>
      </c>
      <c r="H9605" s="195">
        <f t="shared" ca="1" si="748"/>
        <v>0</v>
      </c>
      <c r="O9605" s="154"/>
      <c r="P9605" s="154"/>
    </row>
    <row r="9606" spans="3:16" hidden="1" outlineLevel="2">
      <c r="C9606" s="179">
        <v>9582</v>
      </c>
      <c r="D9606" s="195">
        <f t="shared" ca="1" si="749"/>
        <v>-0.37575548780936768</v>
      </c>
      <c r="E9606" s="195">
        <f t="shared" ca="1" si="745"/>
        <v>226.62814692271837</v>
      </c>
      <c r="F9606" s="195">
        <f t="shared" ca="1" si="746"/>
        <v>234.47279355215082</v>
      </c>
      <c r="G9606" s="195">
        <f t="shared" ca="1" si="747"/>
        <v>0</v>
      </c>
      <c r="H9606" s="195">
        <f t="shared" ca="1" si="748"/>
        <v>0</v>
      </c>
      <c r="O9606" s="154"/>
      <c r="P9606" s="154"/>
    </row>
    <row r="9607" spans="3:16" hidden="1" outlineLevel="2">
      <c r="C9607" s="179">
        <v>9583</v>
      </c>
      <c r="D9607" s="195">
        <f t="shared" ca="1" si="749"/>
        <v>-1.1658298961422866</v>
      </c>
      <c r="E9607" s="195">
        <f t="shared" ca="1" si="745"/>
        <v>190.51269108360378</v>
      </c>
      <c r="F9607" s="195">
        <f t="shared" ca="1" si="746"/>
        <v>206.70671323596537</v>
      </c>
      <c r="G9607" s="195">
        <f t="shared" ca="1" si="747"/>
        <v>0</v>
      </c>
      <c r="H9607" s="195">
        <f t="shared" ca="1" si="748"/>
        <v>0</v>
      </c>
      <c r="O9607" s="154"/>
      <c r="P9607" s="154"/>
    </row>
    <row r="9608" spans="3:16" hidden="1" outlineLevel="2">
      <c r="C9608" s="179">
        <v>9584</v>
      </c>
      <c r="D9608" s="195">
        <f t="shared" ca="1" si="749"/>
        <v>-0.31233009959125269</v>
      </c>
      <c r="E9608" s="195">
        <f t="shared" ca="1" si="745"/>
        <v>229.80844357169298</v>
      </c>
      <c r="F9608" s="195">
        <f t="shared" ca="1" si="746"/>
        <v>236.85725441424802</v>
      </c>
      <c r="G9608" s="195">
        <f t="shared" ca="1" si="747"/>
        <v>0</v>
      </c>
      <c r="H9608" s="195">
        <f t="shared" ca="1" si="748"/>
        <v>0</v>
      </c>
      <c r="O9608" s="154"/>
      <c r="P9608" s="154"/>
    </row>
    <row r="9609" spans="3:16" hidden="1" outlineLevel="2">
      <c r="C9609" s="179">
        <v>9585</v>
      </c>
      <c r="D9609" s="195">
        <f t="shared" ca="1" si="749"/>
        <v>-0.79569435156624946</v>
      </c>
      <c r="E9609" s="195">
        <f t="shared" ca="1" si="745"/>
        <v>206.65348360391542</v>
      </c>
      <c r="F9609" s="195">
        <f t="shared" ca="1" si="746"/>
        <v>219.27962745345616</v>
      </c>
      <c r="G9609" s="195">
        <f t="shared" ca="1" si="747"/>
        <v>0</v>
      </c>
      <c r="H9609" s="195">
        <f t="shared" ca="1" si="748"/>
        <v>0</v>
      </c>
      <c r="O9609" s="154"/>
      <c r="P9609" s="154"/>
    </row>
    <row r="9610" spans="3:16" hidden="1" outlineLevel="2">
      <c r="C9610" s="179">
        <v>9586</v>
      </c>
      <c r="D9610" s="195">
        <f t="shared" ca="1" si="749"/>
        <v>0.70773299076268736</v>
      </c>
      <c r="E9610" s="195">
        <f t="shared" ca="1" si="745"/>
        <v>287.5422978450128</v>
      </c>
      <c r="F9610" s="195">
        <f t="shared" ca="1" si="746"/>
        <v>278.71389830280037</v>
      </c>
      <c r="G9610" s="195">
        <f t="shared" ca="1" si="747"/>
        <v>37.542297845012797</v>
      </c>
      <c r="H9610" s="195">
        <f t="shared" ca="1" si="748"/>
        <v>28.713898302800374</v>
      </c>
      <c r="O9610" s="154"/>
      <c r="P9610" s="154"/>
    </row>
    <row r="9611" spans="3:16" hidden="1" outlineLevel="2">
      <c r="C9611" s="179">
        <v>9587</v>
      </c>
      <c r="D9611" s="195">
        <f t="shared" ca="1" si="749"/>
        <v>0.76866357706724664</v>
      </c>
      <c r="E9611" s="195">
        <f t="shared" ca="1" si="745"/>
        <v>291.41762566705182</v>
      </c>
      <c r="F9611" s="195">
        <f t="shared" ca="1" si="746"/>
        <v>281.43623617020256</v>
      </c>
      <c r="G9611" s="195">
        <f t="shared" ca="1" si="747"/>
        <v>41.417625667051823</v>
      </c>
      <c r="H9611" s="195">
        <f t="shared" ca="1" si="748"/>
        <v>31.436236170202562</v>
      </c>
      <c r="O9611" s="154"/>
      <c r="P9611" s="154"/>
    </row>
    <row r="9612" spans="3:16" hidden="1" outlineLevel="2">
      <c r="C9612" s="179">
        <v>9588</v>
      </c>
      <c r="D9612" s="195">
        <f t="shared" ca="1" si="749"/>
        <v>1.5281028435874329</v>
      </c>
      <c r="E9612" s="195">
        <f t="shared" ca="1" si="745"/>
        <v>344.33606017528825</v>
      </c>
      <c r="F9612" s="195">
        <f t="shared" ca="1" si="746"/>
        <v>317.68406315525613</v>
      </c>
      <c r="G9612" s="195">
        <f t="shared" ca="1" si="747"/>
        <v>94.336060175288253</v>
      </c>
      <c r="H9612" s="195">
        <f t="shared" ca="1" si="748"/>
        <v>67.684063155256126</v>
      </c>
      <c r="O9612" s="154"/>
      <c r="P9612" s="154"/>
    </row>
    <row r="9613" spans="3:16" hidden="1" outlineLevel="2">
      <c r="C9613" s="179">
        <v>9589</v>
      </c>
      <c r="D9613" s="195">
        <f t="shared" ca="1" si="749"/>
        <v>-1.2464613439314178</v>
      </c>
      <c r="E9613" s="195">
        <f t="shared" ca="1" si="745"/>
        <v>187.16729042148742</v>
      </c>
      <c r="F9613" s="195">
        <f t="shared" ca="1" si="746"/>
        <v>204.06488535112118</v>
      </c>
      <c r="G9613" s="195">
        <f t="shared" ca="1" si="747"/>
        <v>0</v>
      </c>
      <c r="H9613" s="195">
        <f t="shared" ca="1" si="748"/>
        <v>0</v>
      </c>
      <c r="O9613" s="154"/>
      <c r="P9613" s="154"/>
    </row>
    <row r="9614" spans="3:16" hidden="1" outlineLevel="2">
      <c r="C9614" s="179">
        <v>9590</v>
      </c>
      <c r="D9614" s="195">
        <f t="shared" ca="1" si="749"/>
        <v>4.3622088634768519E-3</v>
      </c>
      <c r="E9614" s="195">
        <f t="shared" ca="1" si="745"/>
        <v>246.36849851515993</v>
      </c>
      <c r="F9614" s="195">
        <f t="shared" ca="1" si="746"/>
        <v>249.13098416108366</v>
      </c>
      <c r="G9614" s="195">
        <f t="shared" ca="1" si="747"/>
        <v>0</v>
      </c>
      <c r="H9614" s="195">
        <f t="shared" ca="1" si="748"/>
        <v>0</v>
      </c>
      <c r="O9614" s="154"/>
      <c r="P9614" s="154"/>
    </row>
    <row r="9615" spans="3:16" hidden="1" outlineLevel="2">
      <c r="C9615" s="179">
        <v>9591</v>
      </c>
      <c r="D9615" s="195">
        <f t="shared" ca="1" si="749"/>
        <v>0.18056651795229245</v>
      </c>
      <c r="E9615" s="195">
        <f t="shared" ca="1" si="745"/>
        <v>256.09365762907498</v>
      </c>
      <c r="F9615" s="195">
        <f t="shared" ca="1" si="746"/>
        <v>256.23326908363737</v>
      </c>
      <c r="G9615" s="195">
        <f t="shared" ca="1" si="747"/>
        <v>6.0936576290749827</v>
      </c>
      <c r="H9615" s="195">
        <f t="shared" ca="1" si="748"/>
        <v>6.2332690836373672</v>
      </c>
      <c r="O9615" s="154"/>
      <c r="P9615" s="154"/>
    </row>
    <row r="9616" spans="3:16" hidden="1" outlineLevel="2">
      <c r="C9616" s="179">
        <v>9592</v>
      </c>
      <c r="D9616" s="195">
        <f t="shared" ca="1" si="749"/>
        <v>0.19679238240349964</v>
      </c>
      <c r="E9616" s="195">
        <f t="shared" ca="1" si="745"/>
        <v>257.00828061553034</v>
      </c>
      <c r="F9616" s="195">
        <f t="shared" ca="1" si="746"/>
        <v>256.89738088741598</v>
      </c>
      <c r="G9616" s="195">
        <f t="shared" ca="1" si="747"/>
        <v>7.0082806155303388</v>
      </c>
      <c r="H9616" s="195">
        <f t="shared" ca="1" si="748"/>
        <v>6.8973808874159772</v>
      </c>
      <c r="O9616" s="154"/>
      <c r="P9616" s="154"/>
    </row>
    <row r="9617" spans="3:16" hidden="1" outlineLevel="2">
      <c r="C9617" s="179">
        <v>9593</v>
      </c>
      <c r="D9617" s="195">
        <f t="shared" ca="1" si="749"/>
        <v>-0.18911629544587791</v>
      </c>
      <c r="E9617" s="195">
        <f t="shared" ca="1" si="745"/>
        <v>236.11479676175372</v>
      </c>
      <c r="F9617" s="195">
        <f t="shared" ca="1" si="746"/>
        <v>241.55897623915772</v>
      </c>
      <c r="G9617" s="195">
        <f t="shared" ca="1" si="747"/>
        <v>0</v>
      </c>
      <c r="H9617" s="195">
        <f t="shared" ca="1" si="748"/>
        <v>0</v>
      </c>
      <c r="O9617" s="154"/>
      <c r="P9617" s="154"/>
    </row>
    <row r="9618" spans="3:16" hidden="1" outlineLevel="2">
      <c r="C9618" s="179">
        <v>9594</v>
      </c>
      <c r="D9618" s="195">
        <f t="shared" ca="1" si="749"/>
        <v>0.11461853072661533</v>
      </c>
      <c r="E9618" s="195">
        <f t="shared" ca="1" si="745"/>
        <v>252.40966447580081</v>
      </c>
      <c r="F9618" s="195">
        <f t="shared" ca="1" si="746"/>
        <v>253.55169252109221</v>
      </c>
      <c r="G9618" s="195">
        <f t="shared" ca="1" si="747"/>
        <v>2.4096644758008097</v>
      </c>
      <c r="H9618" s="195">
        <f t="shared" ca="1" si="748"/>
        <v>3.5516925210922068</v>
      </c>
      <c r="O9618" s="154"/>
      <c r="P9618" s="154"/>
    </row>
    <row r="9619" spans="3:16" hidden="1" outlineLevel="2">
      <c r="C9619" s="179">
        <v>9595</v>
      </c>
      <c r="D9619" s="195">
        <f t="shared" ca="1" si="749"/>
        <v>0.88145987183000751</v>
      </c>
      <c r="E9619" s="195">
        <f t="shared" ca="1" si="745"/>
        <v>298.73010105683875</v>
      </c>
      <c r="F9619" s="195">
        <f t="shared" ca="1" si="746"/>
        <v>286.54626931033351</v>
      </c>
      <c r="G9619" s="195">
        <f t="shared" ca="1" si="747"/>
        <v>48.730101056838748</v>
      </c>
      <c r="H9619" s="195">
        <f t="shared" ca="1" si="748"/>
        <v>36.546269310333514</v>
      </c>
      <c r="O9619" s="154"/>
      <c r="P9619" s="154"/>
    </row>
    <row r="9620" spans="3:16" hidden="1" outlineLevel="2">
      <c r="C9620" s="179">
        <v>9596</v>
      </c>
      <c r="D9620" s="195">
        <f t="shared" ca="1" si="749"/>
        <v>-1.680027860832499</v>
      </c>
      <c r="E9620" s="195">
        <f t="shared" ca="1" si="745"/>
        <v>170.16038819365906</v>
      </c>
      <c r="F9620" s="195">
        <f t="shared" ca="1" si="746"/>
        <v>190.42762740379737</v>
      </c>
      <c r="G9620" s="195">
        <f t="shared" ca="1" si="747"/>
        <v>0</v>
      </c>
      <c r="H9620" s="195">
        <f t="shared" ca="1" si="748"/>
        <v>0</v>
      </c>
      <c r="O9620" s="154"/>
      <c r="P9620" s="154"/>
    </row>
    <row r="9621" spans="3:16" hidden="1" outlineLevel="2">
      <c r="C9621" s="179">
        <v>9597</v>
      </c>
      <c r="D9621" s="195">
        <f t="shared" ca="1" si="749"/>
        <v>-9.6514745719173956E-2</v>
      </c>
      <c r="E9621" s="195">
        <f t="shared" ca="1" si="745"/>
        <v>240.96799575956493</v>
      </c>
      <c r="F9621" s="195">
        <f t="shared" ca="1" si="746"/>
        <v>245.15389291354157</v>
      </c>
      <c r="G9621" s="195">
        <f t="shared" ca="1" si="747"/>
        <v>0</v>
      </c>
      <c r="H9621" s="195">
        <f t="shared" ca="1" si="748"/>
        <v>0</v>
      </c>
      <c r="O9621" s="154"/>
      <c r="P9621" s="154"/>
    </row>
    <row r="9622" spans="3:16" hidden="1" outlineLevel="2">
      <c r="C9622" s="179">
        <v>9598</v>
      </c>
      <c r="D9622" s="195">
        <f t="shared" ca="1" si="749"/>
        <v>-4.3637738899967703E-3</v>
      </c>
      <c r="E9622" s="195">
        <f t="shared" ca="1" si="745"/>
        <v>245.89660464067268</v>
      </c>
      <c r="F9622" s="195">
        <f t="shared" ca="1" si="746"/>
        <v>248.78442651106056</v>
      </c>
      <c r="G9622" s="195">
        <f t="shared" ca="1" si="747"/>
        <v>0</v>
      </c>
      <c r="H9622" s="195">
        <f t="shared" ca="1" si="748"/>
        <v>0</v>
      </c>
      <c r="O9622" s="154"/>
      <c r="P9622" s="154"/>
    </row>
    <row r="9623" spans="3:16" hidden="1" outlineLevel="2">
      <c r="C9623" s="179">
        <v>9599</v>
      </c>
      <c r="D9623" s="195">
        <f t="shared" ca="1" si="749"/>
        <v>-1.1508546246914082</v>
      </c>
      <c r="E9623" s="195">
        <f t="shared" ca="1" si="745"/>
        <v>191.14056777312786</v>
      </c>
      <c r="F9623" s="195">
        <f t="shared" ca="1" si="746"/>
        <v>207.20111929387676</v>
      </c>
      <c r="G9623" s="195">
        <f t="shared" ca="1" si="747"/>
        <v>0</v>
      </c>
      <c r="H9623" s="195">
        <f t="shared" ca="1" si="748"/>
        <v>0</v>
      </c>
      <c r="O9623" s="154"/>
      <c r="P9623" s="154"/>
    </row>
    <row r="9624" spans="3:16" hidden="1" outlineLevel="2">
      <c r="C9624" s="179">
        <v>9600</v>
      </c>
      <c r="D9624" s="195">
        <f t="shared" ca="1" si="749"/>
        <v>0.72350287475872777</v>
      </c>
      <c r="E9624" s="195">
        <f t="shared" ca="1" si="745"/>
        <v>288.54032857840485</v>
      </c>
      <c r="F9624" s="195">
        <f t="shared" ca="1" si="746"/>
        <v>279.4159501079082</v>
      </c>
      <c r="G9624" s="195">
        <f t="shared" ca="1" si="747"/>
        <v>38.540328578404853</v>
      </c>
      <c r="H9624" s="195">
        <f t="shared" ca="1" si="748"/>
        <v>29.415950107908202</v>
      </c>
      <c r="O9624" s="154"/>
      <c r="P9624" s="154"/>
    </row>
    <row r="9625" spans="3:16" hidden="1" outlineLevel="2">
      <c r="C9625" s="179">
        <v>9601</v>
      </c>
      <c r="D9625" s="195">
        <f t="shared" ca="1" si="749"/>
        <v>-4.9415556301365279E-2</v>
      </c>
      <c r="E9625" s="195">
        <f t="shared" ref="E9625:E9688" ca="1" si="750">$H$9 * EXP(($H$17 - $H$18 - ($H$11^2)/2)*$H$14 + $H$11*SQRT($H$14)*D9625)</f>
        <v>243.47458365571472</v>
      </c>
      <c r="F9625" s="195">
        <f t="shared" ref="F9625:F9688" ca="1" si="751">$H$9 * EXP(($H$17 - $H$18 - ($H$12^2)/2)*$H$14 + $H$12*SQRT($H$14)*D9625)</f>
        <v>247.00282282018176</v>
      </c>
      <c r="G9625" s="195">
        <f t="shared" ref="G9625:G9688" ca="1" si="752">MAX(E9625-$H$16, 0)</f>
        <v>0</v>
      </c>
      <c r="H9625" s="195">
        <f t="shared" ref="H9625:H9688" ca="1" si="753">MAX(F9625-$H$16, 0)</f>
        <v>0</v>
      </c>
      <c r="O9625" s="154"/>
      <c r="P9625" s="154"/>
    </row>
    <row r="9626" spans="3:16" hidden="1" outlineLevel="2">
      <c r="C9626" s="179">
        <v>9602</v>
      </c>
      <c r="D9626" s="195">
        <f t="shared" ref="D9626:D9689" ca="1" si="754">_xlfn.NORM.S.INV(RAND())</f>
        <v>-9.1968964073687848E-2</v>
      </c>
      <c r="E9626" s="195">
        <f t="shared" ca="1" si="750"/>
        <v>241.20878989489481</v>
      </c>
      <c r="F9626" s="195">
        <f t="shared" ca="1" si="751"/>
        <v>245.33173743124343</v>
      </c>
      <c r="G9626" s="195">
        <f t="shared" ca="1" si="752"/>
        <v>0</v>
      </c>
      <c r="H9626" s="195">
        <f t="shared" ca="1" si="753"/>
        <v>0</v>
      </c>
      <c r="O9626" s="154"/>
      <c r="P9626" s="154"/>
    </row>
    <row r="9627" spans="3:16" hidden="1" outlineLevel="2">
      <c r="C9627" s="179">
        <v>9603</v>
      </c>
      <c r="D9627" s="195">
        <f t="shared" ca="1" si="754"/>
        <v>-4.5237284695810773E-2</v>
      </c>
      <c r="E9627" s="195">
        <f t="shared" ca="1" si="750"/>
        <v>243.69820370122002</v>
      </c>
      <c r="F9627" s="195">
        <f t="shared" ca="1" si="751"/>
        <v>247.16751727198084</v>
      </c>
      <c r="G9627" s="195">
        <f t="shared" ca="1" si="752"/>
        <v>0</v>
      </c>
      <c r="H9627" s="195">
        <f t="shared" ca="1" si="753"/>
        <v>0</v>
      </c>
      <c r="O9627" s="154"/>
      <c r="P9627" s="154"/>
    </row>
    <row r="9628" spans="3:16" hidden="1" outlineLevel="2">
      <c r="C9628" s="179">
        <v>9604</v>
      </c>
      <c r="D9628" s="195">
        <f t="shared" ca="1" si="754"/>
        <v>-0.16249446794051386</v>
      </c>
      <c r="E9628" s="195">
        <f t="shared" ca="1" si="750"/>
        <v>237.49993430913634</v>
      </c>
      <c r="F9628" s="195">
        <f t="shared" ca="1" si="751"/>
        <v>242.58703802215979</v>
      </c>
      <c r="G9628" s="195">
        <f t="shared" ca="1" si="752"/>
        <v>0</v>
      </c>
      <c r="H9628" s="195">
        <f t="shared" ca="1" si="753"/>
        <v>0</v>
      </c>
      <c r="O9628" s="154"/>
      <c r="P9628" s="154"/>
    </row>
    <row r="9629" spans="3:16" hidden="1" outlineLevel="2">
      <c r="C9629" s="179">
        <v>9605</v>
      </c>
      <c r="D9629" s="195">
        <f t="shared" ca="1" si="754"/>
        <v>-6.0920440298823431E-2</v>
      </c>
      <c r="E9629" s="195">
        <f t="shared" ca="1" si="750"/>
        <v>242.85990496891884</v>
      </c>
      <c r="F9629" s="195">
        <f t="shared" ca="1" si="751"/>
        <v>246.54990300774182</v>
      </c>
      <c r="G9629" s="195">
        <f t="shared" ca="1" si="752"/>
        <v>0</v>
      </c>
      <c r="H9629" s="195">
        <f t="shared" ca="1" si="753"/>
        <v>0</v>
      </c>
      <c r="O9629" s="154"/>
      <c r="P9629" s="154"/>
    </row>
    <row r="9630" spans="3:16" hidden="1" outlineLevel="2">
      <c r="C9630" s="179">
        <v>9606</v>
      </c>
      <c r="D9630" s="195">
        <f t="shared" ca="1" si="754"/>
        <v>5.9958914727302311E-2</v>
      </c>
      <c r="E9630" s="195">
        <f t="shared" ca="1" si="750"/>
        <v>249.39646149479847</v>
      </c>
      <c r="F9630" s="195">
        <f t="shared" ca="1" si="751"/>
        <v>251.35040565765416</v>
      </c>
      <c r="G9630" s="195">
        <f t="shared" ca="1" si="752"/>
        <v>0</v>
      </c>
      <c r="H9630" s="195">
        <f t="shared" ca="1" si="753"/>
        <v>1.3504056576541643</v>
      </c>
      <c r="O9630" s="154"/>
      <c r="P9630" s="154"/>
    </row>
    <row r="9631" spans="3:16" hidden="1" outlineLevel="2">
      <c r="C9631" s="179">
        <v>9607</v>
      </c>
      <c r="D9631" s="195">
        <f t="shared" ca="1" si="754"/>
        <v>-0.47276391262732997</v>
      </c>
      <c r="E9631" s="195">
        <f t="shared" ca="1" si="750"/>
        <v>221.84884733998925</v>
      </c>
      <c r="F9631" s="195">
        <f t="shared" ca="1" si="751"/>
        <v>230.87213933623389</v>
      </c>
      <c r="G9631" s="195">
        <f t="shared" ca="1" si="752"/>
        <v>0</v>
      </c>
      <c r="H9631" s="195">
        <f t="shared" ca="1" si="753"/>
        <v>0</v>
      </c>
      <c r="O9631" s="154"/>
      <c r="P9631" s="154"/>
    </row>
    <row r="9632" spans="3:16" hidden="1" outlineLevel="2">
      <c r="C9632" s="179">
        <v>9608</v>
      </c>
      <c r="D9632" s="195">
        <f t="shared" ca="1" si="754"/>
        <v>0.16227309563462361</v>
      </c>
      <c r="E9632" s="195">
        <f t="shared" ca="1" si="750"/>
        <v>255.06639295576045</v>
      </c>
      <c r="F9632" s="195">
        <f t="shared" ca="1" si="751"/>
        <v>255.48659243797599</v>
      </c>
      <c r="G9632" s="195">
        <f t="shared" ca="1" si="752"/>
        <v>5.066392955760449</v>
      </c>
      <c r="H9632" s="195">
        <f t="shared" ca="1" si="753"/>
        <v>5.4865924379759861</v>
      </c>
      <c r="O9632" s="154"/>
      <c r="P9632" s="154"/>
    </row>
    <row r="9633" spans="3:16" hidden="1" outlineLevel="2">
      <c r="C9633" s="179">
        <v>9609</v>
      </c>
      <c r="D9633" s="195">
        <f t="shared" ca="1" si="754"/>
        <v>7.2862770055366038E-2</v>
      </c>
      <c r="E9633" s="195">
        <f t="shared" ca="1" si="750"/>
        <v>250.10454852270007</v>
      </c>
      <c r="F9633" s="195">
        <f t="shared" ca="1" si="751"/>
        <v>251.86834844771215</v>
      </c>
      <c r="G9633" s="195">
        <f t="shared" ca="1" si="752"/>
        <v>0.10454852270007109</v>
      </c>
      <c r="H9633" s="195">
        <f t="shared" ca="1" si="753"/>
        <v>1.868348447712151</v>
      </c>
      <c r="O9633" s="154"/>
      <c r="P9633" s="154"/>
    </row>
    <row r="9634" spans="3:16" hidden="1" outlineLevel="2">
      <c r="C9634" s="179">
        <v>9610</v>
      </c>
      <c r="D9634" s="195">
        <f t="shared" ca="1" si="754"/>
        <v>0.84392061592611078</v>
      </c>
      <c r="E9634" s="195">
        <f t="shared" ca="1" si="750"/>
        <v>296.27631935846199</v>
      </c>
      <c r="F9634" s="195">
        <f t="shared" ca="1" si="751"/>
        <v>284.83540207646621</v>
      </c>
      <c r="G9634" s="195">
        <f t="shared" ca="1" si="752"/>
        <v>46.27631935846199</v>
      </c>
      <c r="H9634" s="195">
        <f t="shared" ca="1" si="753"/>
        <v>34.83540207646621</v>
      </c>
      <c r="O9634" s="154"/>
      <c r="P9634" s="154"/>
    </row>
    <row r="9635" spans="3:16" hidden="1" outlineLevel="2">
      <c r="C9635" s="179">
        <v>9611</v>
      </c>
      <c r="D9635" s="195">
        <f t="shared" ca="1" si="754"/>
        <v>-0.36721768076751227</v>
      </c>
      <c r="E9635" s="195">
        <f t="shared" ca="1" si="750"/>
        <v>227.0536754299074</v>
      </c>
      <c r="F9635" s="195">
        <f t="shared" ca="1" si="751"/>
        <v>234.79236665689243</v>
      </c>
      <c r="G9635" s="195">
        <f t="shared" ca="1" si="752"/>
        <v>0</v>
      </c>
      <c r="H9635" s="195">
        <f t="shared" ca="1" si="753"/>
        <v>0</v>
      </c>
      <c r="O9635" s="154"/>
      <c r="P9635" s="154"/>
    </row>
    <row r="9636" spans="3:16" hidden="1" outlineLevel="2">
      <c r="C9636" s="179">
        <v>9612</v>
      </c>
      <c r="D9636" s="195">
        <f t="shared" ca="1" si="754"/>
        <v>1.3395217229656866</v>
      </c>
      <c r="E9636" s="195">
        <f t="shared" ca="1" si="750"/>
        <v>330.36029727926473</v>
      </c>
      <c r="F9636" s="195">
        <f t="shared" ca="1" si="751"/>
        <v>308.26922141981248</v>
      </c>
      <c r="G9636" s="195">
        <f t="shared" ca="1" si="752"/>
        <v>80.360297279264728</v>
      </c>
      <c r="H9636" s="195">
        <f t="shared" ca="1" si="753"/>
        <v>58.269221419812482</v>
      </c>
      <c r="O9636" s="154"/>
      <c r="P9636" s="154"/>
    </row>
    <row r="9637" spans="3:16" hidden="1" outlineLevel="2">
      <c r="C9637" s="179">
        <v>9613</v>
      </c>
      <c r="D9637" s="195">
        <f t="shared" ca="1" si="754"/>
        <v>0.13192600170695418</v>
      </c>
      <c r="E9637" s="195">
        <f t="shared" ca="1" si="750"/>
        <v>253.37133581486492</v>
      </c>
      <c r="F9637" s="195">
        <f t="shared" ca="1" si="751"/>
        <v>254.25272065714481</v>
      </c>
      <c r="G9637" s="195">
        <f t="shared" ca="1" si="752"/>
        <v>3.3713358148649206</v>
      </c>
      <c r="H9637" s="195">
        <f t="shared" ca="1" si="753"/>
        <v>4.2527206571448062</v>
      </c>
      <c r="O9637" s="154"/>
      <c r="P9637" s="154"/>
    </row>
    <row r="9638" spans="3:16" hidden="1" outlineLevel="2">
      <c r="C9638" s="179">
        <v>9614</v>
      </c>
      <c r="D9638" s="195">
        <f t="shared" ca="1" si="754"/>
        <v>-1.0184529737178878</v>
      </c>
      <c r="E9638" s="195">
        <f t="shared" ca="1" si="750"/>
        <v>196.78265276783631</v>
      </c>
      <c r="F9638" s="195">
        <f t="shared" ca="1" si="751"/>
        <v>211.62410696410888</v>
      </c>
      <c r="G9638" s="195">
        <f t="shared" ca="1" si="752"/>
        <v>0</v>
      </c>
      <c r="H9638" s="195">
        <f t="shared" ca="1" si="753"/>
        <v>0</v>
      </c>
      <c r="O9638" s="154"/>
      <c r="P9638" s="154"/>
    </row>
    <row r="9639" spans="3:16" hidden="1" outlineLevel="2">
      <c r="C9639" s="179">
        <v>9615</v>
      </c>
      <c r="D9639" s="195">
        <f t="shared" ca="1" si="754"/>
        <v>-0.49905578664222727</v>
      </c>
      <c r="E9639" s="195">
        <f t="shared" ca="1" si="750"/>
        <v>220.5709793563432</v>
      </c>
      <c r="F9639" s="195">
        <f t="shared" ca="1" si="751"/>
        <v>229.90582538479654</v>
      </c>
      <c r="G9639" s="195">
        <f t="shared" ca="1" si="752"/>
        <v>0</v>
      </c>
      <c r="H9639" s="195">
        <f t="shared" ca="1" si="753"/>
        <v>0</v>
      </c>
      <c r="O9639" s="154"/>
      <c r="P9639" s="154"/>
    </row>
    <row r="9640" spans="3:16" hidden="1" outlineLevel="2">
      <c r="C9640" s="179">
        <v>9616</v>
      </c>
      <c r="D9640" s="195">
        <f t="shared" ca="1" si="754"/>
        <v>0.99387946475018718</v>
      </c>
      <c r="E9640" s="195">
        <f t="shared" ca="1" si="750"/>
        <v>306.20072225073949</v>
      </c>
      <c r="F9640" s="195">
        <f t="shared" ca="1" si="751"/>
        <v>291.73155330431661</v>
      </c>
      <c r="G9640" s="195">
        <f t="shared" ca="1" si="752"/>
        <v>56.200722250739489</v>
      </c>
      <c r="H9640" s="195">
        <f t="shared" ca="1" si="753"/>
        <v>41.731553304316606</v>
      </c>
      <c r="O9640" s="154"/>
      <c r="P9640" s="154"/>
    </row>
    <row r="9641" spans="3:16" hidden="1" outlineLevel="2">
      <c r="C9641" s="179">
        <v>9617</v>
      </c>
      <c r="D9641" s="195">
        <f t="shared" ca="1" si="754"/>
        <v>1.1254807081287741</v>
      </c>
      <c r="E9641" s="195">
        <f t="shared" ca="1" si="750"/>
        <v>315.18371776334192</v>
      </c>
      <c r="F9641" s="195">
        <f t="shared" ca="1" si="751"/>
        <v>297.92091415790202</v>
      </c>
      <c r="G9641" s="195">
        <f t="shared" ca="1" si="752"/>
        <v>65.183717763341917</v>
      </c>
      <c r="H9641" s="195">
        <f t="shared" ca="1" si="753"/>
        <v>47.920914157902018</v>
      </c>
      <c r="O9641" s="154"/>
      <c r="P9641" s="154"/>
    </row>
    <row r="9642" spans="3:16" hidden="1" outlineLevel="2">
      <c r="C9642" s="179">
        <v>9618</v>
      </c>
      <c r="D9642" s="195">
        <f t="shared" ca="1" si="754"/>
        <v>-0.65305117612761721</v>
      </c>
      <c r="E9642" s="195">
        <f t="shared" ca="1" si="750"/>
        <v>213.23276060528363</v>
      </c>
      <c r="F9642" s="195">
        <f t="shared" ca="1" si="751"/>
        <v>224.32665398167077</v>
      </c>
      <c r="G9642" s="195">
        <f t="shared" ca="1" si="752"/>
        <v>0</v>
      </c>
      <c r="H9642" s="195">
        <f t="shared" ca="1" si="753"/>
        <v>0</v>
      </c>
      <c r="O9642" s="154"/>
      <c r="P9642" s="154"/>
    </row>
    <row r="9643" spans="3:16" hidden="1" outlineLevel="2">
      <c r="C9643" s="179">
        <v>9619</v>
      </c>
      <c r="D9643" s="195">
        <f t="shared" ca="1" si="754"/>
        <v>-1.0822678498002152</v>
      </c>
      <c r="E9643" s="195">
        <f t="shared" ca="1" si="750"/>
        <v>194.04279058673922</v>
      </c>
      <c r="F9643" s="195">
        <f t="shared" ca="1" si="751"/>
        <v>209.48065392598298</v>
      </c>
      <c r="G9643" s="195">
        <f t="shared" ca="1" si="752"/>
        <v>0</v>
      </c>
      <c r="H9643" s="195">
        <f t="shared" ca="1" si="753"/>
        <v>0</v>
      </c>
      <c r="O9643" s="154"/>
      <c r="P9643" s="154"/>
    </row>
    <row r="9644" spans="3:16" hidden="1" outlineLevel="2">
      <c r="C9644" s="179">
        <v>9620</v>
      </c>
      <c r="D9644" s="195">
        <f t="shared" ca="1" si="754"/>
        <v>-0.9726477730595644</v>
      </c>
      <c r="E9644" s="195">
        <f t="shared" ca="1" si="750"/>
        <v>198.77309647061281</v>
      </c>
      <c r="F9644" s="195">
        <f t="shared" ca="1" si="751"/>
        <v>213.17614824506489</v>
      </c>
      <c r="G9644" s="195">
        <f t="shared" ca="1" si="752"/>
        <v>0</v>
      </c>
      <c r="H9644" s="195">
        <f t="shared" ca="1" si="753"/>
        <v>0</v>
      </c>
      <c r="O9644" s="154"/>
      <c r="P9644" s="154"/>
    </row>
    <row r="9645" spans="3:16" hidden="1" outlineLevel="2">
      <c r="C9645" s="179">
        <v>9621</v>
      </c>
      <c r="D9645" s="195">
        <f t="shared" ca="1" si="754"/>
        <v>-0.70926883138205199</v>
      </c>
      <c r="E9645" s="195">
        <f t="shared" ca="1" si="750"/>
        <v>210.61513032497334</v>
      </c>
      <c r="F9645" s="195">
        <f t="shared" ca="1" si="751"/>
        <v>222.32382777388312</v>
      </c>
      <c r="G9645" s="195">
        <f t="shared" ca="1" si="752"/>
        <v>0</v>
      </c>
      <c r="H9645" s="195">
        <f t="shared" ca="1" si="753"/>
        <v>0</v>
      </c>
      <c r="O9645" s="154"/>
      <c r="P9645" s="154"/>
    </row>
    <row r="9646" spans="3:16" hidden="1" outlineLevel="2">
      <c r="C9646" s="179">
        <v>9622</v>
      </c>
      <c r="D9646" s="195">
        <f t="shared" ca="1" si="754"/>
        <v>-1.2061176322688141</v>
      </c>
      <c r="E9646" s="195">
        <f t="shared" ca="1" si="750"/>
        <v>188.83374361523047</v>
      </c>
      <c r="F9646" s="195">
        <f t="shared" ca="1" si="751"/>
        <v>205.38246859403773</v>
      </c>
      <c r="G9646" s="195">
        <f t="shared" ca="1" si="752"/>
        <v>0</v>
      </c>
      <c r="H9646" s="195">
        <f t="shared" ca="1" si="753"/>
        <v>0</v>
      </c>
      <c r="O9646" s="154"/>
      <c r="P9646" s="154"/>
    </row>
    <row r="9647" spans="3:16" hidden="1" outlineLevel="2">
      <c r="C9647" s="179">
        <v>9623</v>
      </c>
      <c r="D9647" s="195">
        <f t="shared" ca="1" si="754"/>
        <v>1.1110062595937835</v>
      </c>
      <c r="E9647" s="195">
        <f t="shared" ca="1" si="750"/>
        <v>314.18294271982626</v>
      </c>
      <c r="F9647" s="195">
        <f t="shared" ca="1" si="751"/>
        <v>297.23378663668899</v>
      </c>
      <c r="G9647" s="195">
        <f t="shared" ca="1" si="752"/>
        <v>64.182942719826258</v>
      </c>
      <c r="H9647" s="195">
        <f t="shared" ca="1" si="753"/>
        <v>47.23378663668899</v>
      </c>
      <c r="O9647" s="154"/>
      <c r="P9647" s="154"/>
    </row>
    <row r="9648" spans="3:16" hidden="1" outlineLevel="2">
      <c r="C9648" s="179">
        <v>9624</v>
      </c>
      <c r="D9648" s="195">
        <f t="shared" ca="1" si="754"/>
        <v>-0.40141283901655406</v>
      </c>
      <c r="E9648" s="195">
        <f t="shared" ca="1" si="750"/>
        <v>225.35416524669353</v>
      </c>
      <c r="F9648" s="195">
        <f t="shared" ca="1" si="751"/>
        <v>233.51504518102169</v>
      </c>
      <c r="G9648" s="195">
        <f t="shared" ca="1" si="752"/>
        <v>0</v>
      </c>
      <c r="H9648" s="195">
        <f t="shared" ca="1" si="753"/>
        <v>0</v>
      </c>
      <c r="O9648" s="154"/>
      <c r="P9648" s="154"/>
    </row>
    <row r="9649" spans="3:16" hidden="1" outlineLevel="2">
      <c r="C9649" s="179">
        <v>9625</v>
      </c>
      <c r="D9649" s="195">
        <f t="shared" ca="1" si="754"/>
        <v>0.5878449218948717</v>
      </c>
      <c r="E9649" s="195">
        <f t="shared" ca="1" si="750"/>
        <v>280.06695027956107</v>
      </c>
      <c r="F9649" s="195">
        <f t="shared" ca="1" si="751"/>
        <v>273.43402126009846</v>
      </c>
      <c r="G9649" s="195">
        <f t="shared" ca="1" si="752"/>
        <v>30.06695027956107</v>
      </c>
      <c r="H9649" s="195">
        <f t="shared" ca="1" si="753"/>
        <v>23.434021260098461</v>
      </c>
      <c r="O9649" s="154"/>
      <c r="P9649" s="154"/>
    </row>
    <row r="9650" spans="3:16" hidden="1" outlineLevel="2">
      <c r="C9650" s="179">
        <v>9626</v>
      </c>
      <c r="D9650" s="195">
        <f t="shared" ca="1" si="754"/>
        <v>-0.73277123429160163</v>
      </c>
      <c r="E9650" s="195">
        <f t="shared" ca="1" si="750"/>
        <v>209.53034932315489</v>
      </c>
      <c r="F9650" s="195">
        <f t="shared" ca="1" si="751"/>
        <v>221.49183409950732</v>
      </c>
      <c r="G9650" s="195">
        <f t="shared" ca="1" si="752"/>
        <v>0</v>
      </c>
      <c r="H9650" s="195">
        <f t="shared" ca="1" si="753"/>
        <v>0</v>
      </c>
      <c r="O9650" s="154"/>
      <c r="P9650" s="154"/>
    </row>
    <row r="9651" spans="3:16" hidden="1" outlineLevel="2">
      <c r="C9651" s="179">
        <v>9627</v>
      </c>
      <c r="D9651" s="195">
        <f t="shared" ca="1" si="754"/>
        <v>-2.3513678869911145</v>
      </c>
      <c r="E9651" s="195">
        <f t="shared" ca="1" si="750"/>
        <v>146.82442952446559</v>
      </c>
      <c r="F9651" s="195">
        <f t="shared" ca="1" si="751"/>
        <v>171.08747893916652</v>
      </c>
      <c r="G9651" s="195">
        <f t="shared" ca="1" si="752"/>
        <v>0</v>
      </c>
      <c r="H9651" s="195">
        <f t="shared" ca="1" si="753"/>
        <v>0</v>
      </c>
      <c r="O9651" s="154"/>
      <c r="P9651" s="154"/>
    </row>
    <row r="9652" spans="3:16" hidden="1" outlineLevel="2">
      <c r="C9652" s="179">
        <v>9628</v>
      </c>
      <c r="D9652" s="195">
        <f t="shared" ca="1" si="754"/>
        <v>0.43504157920868225</v>
      </c>
      <c r="E9652" s="195">
        <f t="shared" ca="1" si="750"/>
        <v>270.82027014031343</v>
      </c>
      <c r="F9652" s="195">
        <f t="shared" ca="1" si="751"/>
        <v>266.84928265568544</v>
      </c>
      <c r="G9652" s="195">
        <f t="shared" ca="1" si="752"/>
        <v>20.820270140313426</v>
      </c>
      <c r="H9652" s="195">
        <f t="shared" ca="1" si="753"/>
        <v>16.849282655685442</v>
      </c>
      <c r="O9652" s="154"/>
      <c r="P9652" s="154"/>
    </row>
    <row r="9653" spans="3:16" hidden="1" outlineLevel="2">
      <c r="C9653" s="179">
        <v>9629</v>
      </c>
      <c r="D9653" s="195">
        <f t="shared" ca="1" si="754"/>
        <v>-0.69741634752350123</v>
      </c>
      <c r="E9653" s="195">
        <f t="shared" ca="1" si="750"/>
        <v>211.1643241189235</v>
      </c>
      <c r="F9653" s="195">
        <f t="shared" ca="1" si="751"/>
        <v>222.7445947697727</v>
      </c>
      <c r="G9653" s="195">
        <f t="shared" ca="1" si="752"/>
        <v>0</v>
      </c>
      <c r="H9653" s="195">
        <f t="shared" ca="1" si="753"/>
        <v>0</v>
      </c>
      <c r="O9653" s="154"/>
      <c r="P9653" s="154"/>
    </row>
    <row r="9654" spans="3:16" hidden="1" outlineLevel="2">
      <c r="C9654" s="179">
        <v>9630</v>
      </c>
      <c r="D9654" s="195">
        <f t="shared" ca="1" si="754"/>
        <v>1.0713143627353019</v>
      </c>
      <c r="E9654" s="195">
        <f t="shared" ca="1" si="750"/>
        <v>311.45488738056645</v>
      </c>
      <c r="F9654" s="195">
        <f t="shared" ca="1" si="751"/>
        <v>295.35766312588453</v>
      </c>
      <c r="G9654" s="195">
        <f t="shared" ca="1" si="752"/>
        <v>61.454887380566447</v>
      </c>
      <c r="H9654" s="195">
        <f t="shared" ca="1" si="753"/>
        <v>45.357663125884528</v>
      </c>
      <c r="O9654" s="154"/>
      <c r="P9654" s="154"/>
    </row>
    <row r="9655" spans="3:16" hidden="1" outlineLevel="2">
      <c r="C9655" s="179">
        <v>9631</v>
      </c>
      <c r="D9655" s="195">
        <f t="shared" ca="1" si="754"/>
        <v>1.2073840458881848</v>
      </c>
      <c r="E9655" s="195">
        <f t="shared" ca="1" si="750"/>
        <v>320.9069315019093</v>
      </c>
      <c r="F9655" s="195">
        <f t="shared" ca="1" si="751"/>
        <v>301.83904134632058</v>
      </c>
      <c r="G9655" s="195">
        <f t="shared" ca="1" si="752"/>
        <v>70.906931501909298</v>
      </c>
      <c r="H9655" s="195">
        <f t="shared" ca="1" si="753"/>
        <v>51.839041346320585</v>
      </c>
      <c r="O9655" s="154"/>
      <c r="P9655" s="154"/>
    </row>
    <row r="9656" spans="3:16" hidden="1" outlineLevel="2">
      <c r="C9656" s="179">
        <v>9632</v>
      </c>
      <c r="D9656" s="195">
        <f t="shared" ca="1" si="754"/>
        <v>0.29998545355528561</v>
      </c>
      <c r="E9656" s="195">
        <f t="shared" ca="1" si="750"/>
        <v>262.90202687174337</v>
      </c>
      <c r="F9656" s="195">
        <f t="shared" ca="1" si="751"/>
        <v>261.16146205633902</v>
      </c>
      <c r="G9656" s="195">
        <f t="shared" ca="1" si="752"/>
        <v>12.902026871743374</v>
      </c>
      <c r="H9656" s="195">
        <f t="shared" ca="1" si="753"/>
        <v>11.161462056339019</v>
      </c>
      <c r="O9656" s="154"/>
      <c r="P9656" s="154"/>
    </row>
    <row r="9657" spans="3:16" hidden="1" outlineLevel="2">
      <c r="C9657" s="179">
        <v>9633</v>
      </c>
      <c r="D9657" s="195">
        <f t="shared" ca="1" si="754"/>
        <v>-0.67891700865037286</v>
      </c>
      <c r="E9657" s="195">
        <f t="shared" ca="1" si="750"/>
        <v>212.02436825264337</v>
      </c>
      <c r="F9657" s="195">
        <f t="shared" ca="1" si="751"/>
        <v>223.40291926065942</v>
      </c>
      <c r="G9657" s="195">
        <f t="shared" ca="1" si="752"/>
        <v>0</v>
      </c>
      <c r="H9657" s="195">
        <f t="shared" ca="1" si="753"/>
        <v>0</v>
      </c>
      <c r="O9657" s="154"/>
      <c r="P9657" s="154"/>
    </row>
    <row r="9658" spans="3:16" hidden="1" outlineLevel="2">
      <c r="C9658" s="179">
        <v>9634</v>
      </c>
      <c r="D9658" s="195">
        <f t="shared" ca="1" si="754"/>
        <v>-5.1455248510661874E-3</v>
      </c>
      <c r="E9658" s="195">
        <f t="shared" ca="1" si="750"/>
        <v>245.85437234133011</v>
      </c>
      <c r="F9658" s="195">
        <f t="shared" ca="1" si="751"/>
        <v>248.75340234104263</v>
      </c>
      <c r="G9658" s="195">
        <f t="shared" ca="1" si="752"/>
        <v>0</v>
      </c>
      <c r="H9658" s="195">
        <f t="shared" ca="1" si="753"/>
        <v>0</v>
      </c>
      <c r="O9658" s="154"/>
      <c r="P9658" s="154"/>
    </row>
    <row r="9659" spans="3:16" hidden="1" outlineLevel="2">
      <c r="C9659" s="179">
        <v>9635</v>
      </c>
      <c r="D9659" s="195">
        <f t="shared" ca="1" si="754"/>
        <v>0.52699570780447835</v>
      </c>
      <c r="E9659" s="195">
        <f t="shared" ca="1" si="750"/>
        <v>276.34750663359858</v>
      </c>
      <c r="F9659" s="195">
        <f t="shared" ca="1" si="751"/>
        <v>270.79260412938163</v>
      </c>
      <c r="G9659" s="195">
        <f t="shared" ca="1" si="752"/>
        <v>26.347506633598584</v>
      </c>
      <c r="H9659" s="195">
        <f t="shared" ca="1" si="753"/>
        <v>20.79260412938163</v>
      </c>
      <c r="O9659" s="154"/>
      <c r="P9659" s="154"/>
    </row>
    <row r="9660" spans="3:16" hidden="1" outlineLevel="2">
      <c r="C9660" s="179">
        <v>9636</v>
      </c>
      <c r="D9660" s="195">
        <f t="shared" ca="1" si="754"/>
        <v>-0.15455107166252846</v>
      </c>
      <c r="E9660" s="195">
        <f t="shared" ca="1" si="750"/>
        <v>237.91480220761187</v>
      </c>
      <c r="F9660" s="195">
        <f t="shared" ca="1" si="751"/>
        <v>242.89463683450469</v>
      </c>
      <c r="G9660" s="195">
        <f t="shared" ca="1" si="752"/>
        <v>0</v>
      </c>
      <c r="H9660" s="195">
        <f t="shared" ca="1" si="753"/>
        <v>0</v>
      </c>
      <c r="O9660" s="154"/>
      <c r="P9660" s="154"/>
    </row>
    <row r="9661" spans="3:16" hidden="1" outlineLevel="2">
      <c r="C9661" s="179">
        <v>9637</v>
      </c>
      <c r="D9661" s="195">
        <f t="shared" ca="1" si="754"/>
        <v>-0.69902151701670001</v>
      </c>
      <c r="E9661" s="195">
        <f t="shared" ca="1" si="750"/>
        <v>211.089863621826</v>
      </c>
      <c r="F9661" s="195">
        <f t="shared" ca="1" si="751"/>
        <v>222.68756414815329</v>
      </c>
      <c r="G9661" s="195">
        <f t="shared" ca="1" si="752"/>
        <v>0</v>
      </c>
      <c r="H9661" s="195">
        <f t="shared" ca="1" si="753"/>
        <v>0</v>
      </c>
      <c r="O9661" s="154"/>
      <c r="P9661" s="154"/>
    </row>
    <row r="9662" spans="3:16" hidden="1" outlineLevel="2">
      <c r="C9662" s="179">
        <v>9638</v>
      </c>
      <c r="D9662" s="195">
        <f t="shared" ca="1" si="754"/>
        <v>0.77957594823971976</v>
      </c>
      <c r="E9662" s="195">
        <f t="shared" ca="1" si="750"/>
        <v>292.11717243473441</v>
      </c>
      <c r="F9662" s="195">
        <f t="shared" ca="1" si="751"/>
        <v>281.92659370275499</v>
      </c>
      <c r="G9662" s="195">
        <f t="shared" ca="1" si="752"/>
        <v>42.117172434734414</v>
      </c>
      <c r="H9662" s="195">
        <f t="shared" ca="1" si="753"/>
        <v>31.926593702754985</v>
      </c>
      <c r="O9662" s="154"/>
      <c r="P9662" s="154"/>
    </row>
    <row r="9663" spans="3:16" hidden="1" outlineLevel="2">
      <c r="C9663" s="179">
        <v>9639</v>
      </c>
      <c r="D9663" s="195">
        <f t="shared" ca="1" si="754"/>
        <v>-0.54294931996678653</v>
      </c>
      <c r="E9663" s="195">
        <f t="shared" ca="1" si="750"/>
        <v>218.45399584227704</v>
      </c>
      <c r="F9663" s="195">
        <f t="shared" ca="1" si="751"/>
        <v>228.30159577489434</v>
      </c>
      <c r="G9663" s="195">
        <f t="shared" ca="1" si="752"/>
        <v>0</v>
      </c>
      <c r="H9663" s="195">
        <f t="shared" ca="1" si="753"/>
        <v>0</v>
      </c>
      <c r="O9663" s="154"/>
      <c r="P9663" s="154"/>
    </row>
    <row r="9664" spans="3:16" hidden="1" outlineLevel="2">
      <c r="C9664" s="179">
        <v>9640</v>
      </c>
      <c r="D9664" s="195">
        <f t="shared" ca="1" si="754"/>
        <v>-1.3324986155470462</v>
      </c>
      <c r="E9664" s="195">
        <f t="shared" ca="1" si="750"/>
        <v>183.66236143166981</v>
      </c>
      <c r="F9664" s="195">
        <f t="shared" ca="1" si="751"/>
        <v>201.28316452650159</v>
      </c>
      <c r="G9664" s="195">
        <f t="shared" ca="1" si="752"/>
        <v>0</v>
      </c>
      <c r="H9664" s="195">
        <f t="shared" ca="1" si="753"/>
        <v>0</v>
      </c>
      <c r="O9664" s="154"/>
      <c r="P9664" s="154"/>
    </row>
    <row r="9665" spans="3:16" hidden="1" outlineLevel="2">
      <c r="C9665" s="179">
        <v>9641</v>
      </c>
      <c r="D9665" s="195">
        <f t="shared" ca="1" si="754"/>
        <v>-0.68947717129666863</v>
      </c>
      <c r="E9665" s="195">
        <f t="shared" ca="1" si="750"/>
        <v>211.5329925034892</v>
      </c>
      <c r="F9665" s="195">
        <f t="shared" ca="1" si="751"/>
        <v>223.02688334606407</v>
      </c>
      <c r="G9665" s="195">
        <f t="shared" ca="1" si="752"/>
        <v>0</v>
      </c>
      <c r="H9665" s="195">
        <f t="shared" ca="1" si="753"/>
        <v>0</v>
      </c>
      <c r="O9665" s="154"/>
      <c r="P9665" s="154"/>
    </row>
    <row r="9666" spans="3:16" hidden="1" outlineLevel="2">
      <c r="C9666" s="179">
        <v>9642</v>
      </c>
      <c r="D9666" s="195">
        <f t="shared" ca="1" si="754"/>
        <v>-0.67239694808977346</v>
      </c>
      <c r="E9666" s="195">
        <f t="shared" ca="1" si="750"/>
        <v>212.3283234611493</v>
      </c>
      <c r="F9666" s="195">
        <f t="shared" ca="1" si="751"/>
        <v>223.63540803702276</v>
      </c>
      <c r="G9666" s="195">
        <f t="shared" ca="1" si="752"/>
        <v>0</v>
      </c>
      <c r="H9666" s="195">
        <f t="shared" ca="1" si="753"/>
        <v>0</v>
      </c>
      <c r="O9666" s="154"/>
      <c r="P9666" s="154"/>
    </row>
    <row r="9667" spans="3:16" hidden="1" outlineLevel="2">
      <c r="C9667" s="179">
        <v>9643</v>
      </c>
      <c r="D9667" s="195">
        <f t="shared" ca="1" si="754"/>
        <v>-5.7647502244330823E-2</v>
      </c>
      <c r="E9667" s="195">
        <f t="shared" ca="1" si="750"/>
        <v>243.03461218305827</v>
      </c>
      <c r="F9667" s="195">
        <f t="shared" ca="1" si="751"/>
        <v>246.67866617236558</v>
      </c>
      <c r="G9667" s="195">
        <f t="shared" ca="1" si="752"/>
        <v>0</v>
      </c>
      <c r="H9667" s="195">
        <f t="shared" ca="1" si="753"/>
        <v>0</v>
      </c>
      <c r="O9667" s="154"/>
      <c r="P9667" s="154"/>
    </row>
    <row r="9668" spans="3:16" hidden="1" outlineLevel="2">
      <c r="C9668" s="179">
        <v>9644</v>
      </c>
      <c r="D9668" s="195">
        <f t="shared" ca="1" si="754"/>
        <v>0.14806017887018311</v>
      </c>
      <c r="E9668" s="195">
        <f t="shared" ca="1" si="750"/>
        <v>254.27111381618394</v>
      </c>
      <c r="F9668" s="195">
        <f t="shared" ca="1" si="751"/>
        <v>254.90797074987478</v>
      </c>
      <c r="G9668" s="195">
        <f t="shared" ca="1" si="752"/>
        <v>4.2711138161839415</v>
      </c>
      <c r="H9668" s="195">
        <f t="shared" ca="1" si="753"/>
        <v>4.907970749874778</v>
      </c>
      <c r="O9668" s="154"/>
      <c r="P9668" s="154"/>
    </row>
    <row r="9669" spans="3:16" hidden="1" outlineLevel="2">
      <c r="C9669" s="179">
        <v>9645</v>
      </c>
      <c r="D9669" s="195">
        <f t="shared" ca="1" si="754"/>
        <v>-0.47022807757321294</v>
      </c>
      <c r="E9669" s="195">
        <f t="shared" ca="1" si="750"/>
        <v>221.97248769356383</v>
      </c>
      <c r="F9669" s="195">
        <f t="shared" ca="1" si="751"/>
        <v>230.9655542059653</v>
      </c>
      <c r="G9669" s="195">
        <f t="shared" ca="1" si="752"/>
        <v>0</v>
      </c>
      <c r="H9669" s="195">
        <f t="shared" ca="1" si="753"/>
        <v>0</v>
      </c>
      <c r="O9669" s="154"/>
      <c r="P9669" s="154"/>
    </row>
    <row r="9670" spans="3:16" hidden="1" outlineLevel="2">
      <c r="C9670" s="179">
        <v>9646</v>
      </c>
      <c r="D9670" s="195">
        <f t="shared" ca="1" si="754"/>
        <v>-0.58032894527439183</v>
      </c>
      <c r="E9670" s="195">
        <f t="shared" ca="1" si="750"/>
        <v>216.66720458169868</v>
      </c>
      <c r="F9670" s="195">
        <f t="shared" ca="1" si="751"/>
        <v>226.94426622030778</v>
      </c>
      <c r="G9670" s="195">
        <f t="shared" ca="1" si="752"/>
        <v>0</v>
      </c>
      <c r="H9670" s="195">
        <f t="shared" ca="1" si="753"/>
        <v>0</v>
      </c>
      <c r="O9670" s="154"/>
      <c r="P9670" s="154"/>
    </row>
    <row r="9671" spans="3:16" hidden="1" outlineLevel="2">
      <c r="C9671" s="179">
        <v>9647</v>
      </c>
      <c r="D9671" s="195">
        <f t="shared" ca="1" si="754"/>
        <v>-0.23864872369903831</v>
      </c>
      <c r="E9671" s="195">
        <f t="shared" ca="1" si="750"/>
        <v>233.55907947403685</v>
      </c>
      <c r="F9671" s="195">
        <f t="shared" ca="1" si="751"/>
        <v>239.65775036605046</v>
      </c>
      <c r="G9671" s="195">
        <f t="shared" ca="1" si="752"/>
        <v>0</v>
      </c>
      <c r="H9671" s="195">
        <f t="shared" ca="1" si="753"/>
        <v>0</v>
      </c>
      <c r="O9671" s="154"/>
      <c r="P9671" s="154"/>
    </row>
    <row r="9672" spans="3:16" hidden="1" outlineLevel="2">
      <c r="C9672" s="179">
        <v>9648</v>
      </c>
      <c r="D9672" s="195">
        <f t="shared" ca="1" si="754"/>
        <v>0.50861168177603377</v>
      </c>
      <c r="E9672" s="195">
        <f t="shared" ca="1" si="750"/>
        <v>275.23351885372665</v>
      </c>
      <c r="F9672" s="195">
        <f t="shared" ca="1" si="751"/>
        <v>269.99959830379942</v>
      </c>
      <c r="G9672" s="195">
        <f t="shared" ca="1" si="752"/>
        <v>25.23351885372665</v>
      </c>
      <c r="H9672" s="195">
        <f t="shared" ca="1" si="753"/>
        <v>19.999598303799416</v>
      </c>
      <c r="O9672" s="154"/>
      <c r="P9672" s="154"/>
    </row>
    <row r="9673" spans="3:16" hidden="1" outlineLevel="2">
      <c r="C9673" s="179">
        <v>9649</v>
      </c>
      <c r="D9673" s="195">
        <f t="shared" ca="1" si="754"/>
        <v>5.2232070235223624E-2</v>
      </c>
      <c r="E9673" s="195">
        <f t="shared" ca="1" si="750"/>
        <v>248.97341809152832</v>
      </c>
      <c r="F9673" s="195">
        <f t="shared" ca="1" si="751"/>
        <v>251.04077086002266</v>
      </c>
      <c r="G9673" s="195">
        <f t="shared" ca="1" si="752"/>
        <v>0</v>
      </c>
      <c r="H9673" s="195">
        <f t="shared" ca="1" si="753"/>
        <v>1.0407708600226613</v>
      </c>
      <c r="O9673" s="154"/>
      <c r="P9673" s="154"/>
    </row>
    <row r="9674" spans="3:16" hidden="1" outlineLevel="2">
      <c r="C9674" s="179">
        <v>9650</v>
      </c>
      <c r="D9674" s="195">
        <f t="shared" ca="1" si="754"/>
        <v>0.32470402054641029</v>
      </c>
      <c r="E9674" s="195">
        <f t="shared" ca="1" si="750"/>
        <v>264.33374711558082</v>
      </c>
      <c r="F9674" s="195">
        <f t="shared" ca="1" si="751"/>
        <v>262.19333107901184</v>
      </c>
      <c r="G9674" s="195">
        <f t="shared" ca="1" si="752"/>
        <v>14.33374711558082</v>
      </c>
      <c r="H9674" s="195">
        <f t="shared" ca="1" si="753"/>
        <v>12.193331079011841</v>
      </c>
      <c r="O9674" s="154"/>
      <c r="P9674" s="154"/>
    </row>
    <row r="9675" spans="3:16" hidden="1" outlineLevel="2">
      <c r="C9675" s="179">
        <v>9651</v>
      </c>
      <c r="D9675" s="195">
        <f t="shared" ca="1" si="754"/>
        <v>-0.73584300681070569</v>
      </c>
      <c r="E9675" s="195">
        <f t="shared" ca="1" si="750"/>
        <v>209.38898152020332</v>
      </c>
      <c r="F9675" s="195">
        <f t="shared" ca="1" si="751"/>
        <v>221.38332254057067</v>
      </c>
      <c r="G9675" s="195">
        <f t="shared" ca="1" si="752"/>
        <v>0</v>
      </c>
      <c r="H9675" s="195">
        <f t="shared" ca="1" si="753"/>
        <v>0</v>
      </c>
      <c r="O9675" s="154"/>
      <c r="P9675" s="154"/>
    </row>
    <row r="9676" spans="3:16" hidden="1" outlineLevel="2">
      <c r="C9676" s="179">
        <v>9652</v>
      </c>
      <c r="D9676" s="195">
        <f t="shared" ca="1" si="754"/>
        <v>0.3292731310342063</v>
      </c>
      <c r="E9676" s="195">
        <f t="shared" ca="1" si="750"/>
        <v>264.59924639991135</v>
      </c>
      <c r="F9676" s="195">
        <f t="shared" ca="1" si="751"/>
        <v>262.38451317856737</v>
      </c>
      <c r="G9676" s="195">
        <f t="shared" ca="1" si="752"/>
        <v>14.599246399911351</v>
      </c>
      <c r="H9676" s="195">
        <f t="shared" ca="1" si="753"/>
        <v>12.384513178567374</v>
      </c>
      <c r="O9676" s="154"/>
      <c r="P9676" s="154"/>
    </row>
    <row r="9677" spans="3:16" hidden="1" outlineLevel="2">
      <c r="C9677" s="179">
        <v>9653</v>
      </c>
      <c r="D9677" s="195">
        <f t="shared" ca="1" si="754"/>
        <v>-1.2244751673895393</v>
      </c>
      <c r="E9677" s="195">
        <f t="shared" ca="1" si="750"/>
        <v>188.07362829839207</v>
      </c>
      <c r="F9677" s="195">
        <f t="shared" ca="1" si="751"/>
        <v>204.78187927096855</v>
      </c>
      <c r="G9677" s="195">
        <f t="shared" ca="1" si="752"/>
        <v>0</v>
      </c>
      <c r="H9677" s="195">
        <f t="shared" ca="1" si="753"/>
        <v>0</v>
      </c>
      <c r="O9677" s="154"/>
      <c r="P9677" s="154"/>
    </row>
    <row r="9678" spans="3:16" hidden="1" outlineLevel="2">
      <c r="C9678" s="179">
        <v>9654</v>
      </c>
      <c r="D9678" s="195">
        <f t="shared" ca="1" si="754"/>
        <v>2.2735499792658236</v>
      </c>
      <c r="E9678" s="195">
        <f t="shared" ca="1" si="750"/>
        <v>405.61503919315243</v>
      </c>
      <c r="F9678" s="195">
        <f t="shared" ca="1" si="751"/>
        <v>357.80091063840331</v>
      </c>
      <c r="G9678" s="195">
        <f t="shared" ca="1" si="752"/>
        <v>155.61503919315243</v>
      </c>
      <c r="H9678" s="195">
        <f t="shared" ca="1" si="753"/>
        <v>107.80091063840331</v>
      </c>
      <c r="O9678" s="154"/>
      <c r="P9678" s="154"/>
    </row>
    <row r="9679" spans="3:16" hidden="1" outlineLevel="2">
      <c r="C9679" s="179">
        <v>9655</v>
      </c>
      <c r="D9679" s="195">
        <f t="shared" ca="1" si="754"/>
        <v>-5.4218387073028972E-2</v>
      </c>
      <c r="E9679" s="195">
        <f t="shared" ca="1" si="750"/>
        <v>243.21779084607033</v>
      </c>
      <c r="F9679" s="195">
        <f t="shared" ca="1" si="751"/>
        <v>246.81364575903524</v>
      </c>
      <c r="G9679" s="195">
        <f t="shared" ca="1" si="752"/>
        <v>0</v>
      </c>
      <c r="H9679" s="195">
        <f t="shared" ca="1" si="753"/>
        <v>0</v>
      </c>
      <c r="O9679" s="154"/>
      <c r="P9679" s="154"/>
    </row>
    <row r="9680" spans="3:16" hidden="1" outlineLevel="2">
      <c r="C9680" s="179">
        <v>9656</v>
      </c>
      <c r="D9680" s="195">
        <f t="shared" ca="1" si="754"/>
        <v>-0.61231375146427824</v>
      </c>
      <c r="E9680" s="195">
        <f t="shared" ca="1" si="750"/>
        <v>215.14989971786275</v>
      </c>
      <c r="F9680" s="195">
        <f t="shared" ca="1" si="751"/>
        <v>225.78924207702511</v>
      </c>
      <c r="G9680" s="195">
        <f t="shared" ca="1" si="752"/>
        <v>0</v>
      </c>
      <c r="H9680" s="195">
        <f t="shared" ca="1" si="753"/>
        <v>0</v>
      </c>
      <c r="O9680" s="154"/>
      <c r="P9680" s="154"/>
    </row>
    <row r="9681" spans="3:16" hidden="1" outlineLevel="2">
      <c r="C9681" s="179">
        <v>9657</v>
      </c>
      <c r="D9681" s="195">
        <f t="shared" ca="1" si="754"/>
        <v>0.95323821555453181</v>
      </c>
      <c r="E9681" s="195">
        <f t="shared" ca="1" si="750"/>
        <v>303.4786681646728</v>
      </c>
      <c r="F9681" s="195">
        <f t="shared" ca="1" si="751"/>
        <v>289.84625967943862</v>
      </c>
      <c r="G9681" s="195">
        <f t="shared" ca="1" si="752"/>
        <v>53.478668164672797</v>
      </c>
      <c r="H9681" s="195">
        <f t="shared" ca="1" si="753"/>
        <v>39.846259679438617</v>
      </c>
      <c r="O9681" s="154"/>
      <c r="P9681" s="154"/>
    </row>
    <row r="9682" spans="3:16" hidden="1" outlineLevel="2">
      <c r="C9682" s="179">
        <v>9658</v>
      </c>
      <c r="D9682" s="195">
        <f t="shared" ca="1" si="754"/>
        <v>-0.91763049720502743</v>
      </c>
      <c r="E9682" s="195">
        <f t="shared" ca="1" si="750"/>
        <v>201.19047861091011</v>
      </c>
      <c r="F9682" s="195">
        <f t="shared" ca="1" si="751"/>
        <v>215.05538101279089</v>
      </c>
      <c r="G9682" s="195">
        <f t="shared" ca="1" si="752"/>
        <v>0</v>
      </c>
      <c r="H9682" s="195">
        <f t="shared" ca="1" si="753"/>
        <v>0</v>
      </c>
      <c r="O9682" s="154"/>
      <c r="P9682" s="154"/>
    </row>
    <row r="9683" spans="3:16" hidden="1" outlineLevel="2">
      <c r="C9683" s="179">
        <v>9659</v>
      </c>
      <c r="D9683" s="195">
        <f t="shared" ca="1" si="754"/>
        <v>0.62163701546024641</v>
      </c>
      <c r="E9683" s="195">
        <f t="shared" ca="1" si="750"/>
        <v>282.15408878553194</v>
      </c>
      <c r="F9683" s="195">
        <f t="shared" ca="1" si="751"/>
        <v>274.9120211526498</v>
      </c>
      <c r="G9683" s="195">
        <f t="shared" ca="1" si="752"/>
        <v>32.15408878553194</v>
      </c>
      <c r="H9683" s="195">
        <f t="shared" ca="1" si="753"/>
        <v>24.9120211526498</v>
      </c>
      <c r="O9683" s="154"/>
      <c r="P9683" s="154"/>
    </row>
    <row r="9684" spans="3:16" hidden="1" outlineLevel="2">
      <c r="C9684" s="179">
        <v>9660</v>
      </c>
      <c r="D9684" s="195">
        <f t="shared" ca="1" si="754"/>
        <v>0.88477945161470883</v>
      </c>
      <c r="E9684" s="195">
        <f t="shared" ca="1" si="750"/>
        <v>298.948063443487</v>
      </c>
      <c r="F9684" s="195">
        <f t="shared" ca="1" si="751"/>
        <v>286.69805418827531</v>
      </c>
      <c r="G9684" s="195">
        <f t="shared" ca="1" si="752"/>
        <v>48.948063443487001</v>
      </c>
      <c r="H9684" s="195">
        <f t="shared" ca="1" si="753"/>
        <v>36.698054188275307</v>
      </c>
      <c r="O9684" s="154"/>
      <c r="P9684" s="154"/>
    </row>
    <row r="9685" spans="3:16" hidden="1" outlineLevel="2">
      <c r="C9685" s="179">
        <v>9661</v>
      </c>
      <c r="D9685" s="195">
        <f t="shared" ca="1" si="754"/>
        <v>-0.70360174379440088</v>
      </c>
      <c r="E9685" s="195">
        <f t="shared" ca="1" si="750"/>
        <v>210.87754068031956</v>
      </c>
      <c r="F9685" s="195">
        <f t="shared" ca="1" si="751"/>
        <v>222.52491195260487</v>
      </c>
      <c r="G9685" s="195">
        <f t="shared" ca="1" si="752"/>
        <v>0</v>
      </c>
      <c r="H9685" s="195">
        <f t="shared" ca="1" si="753"/>
        <v>0</v>
      </c>
      <c r="O9685" s="154"/>
      <c r="P9685" s="154"/>
    </row>
    <row r="9686" spans="3:16" hidden="1" outlineLevel="2">
      <c r="C9686" s="179">
        <v>9662</v>
      </c>
      <c r="D9686" s="195">
        <f t="shared" ca="1" si="754"/>
        <v>-1.4934835040192982</v>
      </c>
      <c r="E9686" s="195">
        <f t="shared" ca="1" si="750"/>
        <v>177.27960475793529</v>
      </c>
      <c r="F9686" s="195">
        <f t="shared" ca="1" si="751"/>
        <v>196.17971923614616</v>
      </c>
      <c r="G9686" s="195">
        <f t="shared" ca="1" si="752"/>
        <v>0</v>
      </c>
      <c r="H9686" s="195">
        <f t="shared" ca="1" si="753"/>
        <v>0</v>
      </c>
      <c r="O9686" s="154"/>
      <c r="P9686" s="154"/>
    </row>
    <row r="9687" spans="3:16" hidden="1" outlineLevel="2">
      <c r="C9687" s="179">
        <v>9663</v>
      </c>
      <c r="D9687" s="195">
        <f t="shared" ca="1" si="754"/>
        <v>-0.26843370183894666</v>
      </c>
      <c r="E9687" s="195">
        <f t="shared" ca="1" si="750"/>
        <v>232.03560625750001</v>
      </c>
      <c r="F9687" s="195">
        <f t="shared" ca="1" si="751"/>
        <v>238.52171191833793</v>
      </c>
      <c r="G9687" s="195">
        <f t="shared" ca="1" si="752"/>
        <v>0</v>
      </c>
      <c r="H9687" s="195">
        <f t="shared" ca="1" si="753"/>
        <v>0</v>
      </c>
      <c r="O9687" s="154"/>
      <c r="P9687" s="154"/>
    </row>
    <row r="9688" spans="3:16" hidden="1" outlineLevel="2">
      <c r="C9688" s="179">
        <v>9664</v>
      </c>
      <c r="D9688" s="195">
        <f t="shared" ca="1" si="754"/>
        <v>-1.4049041225909829</v>
      </c>
      <c r="E9688" s="195">
        <f t="shared" ca="1" si="750"/>
        <v>180.76366392218779</v>
      </c>
      <c r="F9688" s="195">
        <f t="shared" ca="1" si="751"/>
        <v>198.97158464408034</v>
      </c>
      <c r="G9688" s="195">
        <f t="shared" ca="1" si="752"/>
        <v>0</v>
      </c>
      <c r="H9688" s="195">
        <f t="shared" ca="1" si="753"/>
        <v>0</v>
      </c>
      <c r="O9688" s="154"/>
      <c r="P9688" s="154"/>
    </row>
    <row r="9689" spans="3:16" hidden="1" outlineLevel="2">
      <c r="C9689" s="179">
        <v>9665</v>
      </c>
      <c r="D9689" s="195">
        <f t="shared" ca="1" si="754"/>
        <v>1.3544746886945218</v>
      </c>
      <c r="E9689" s="195">
        <f t="shared" ref="E9689:E9752" ca="1" si="755">$H$9 * EXP(($H$17 - $H$18 - ($H$11^2)/2)*$H$14 + $H$11*SQRT($H$14)*D9689)</f>
        <v>331.44744827024778</v>
      </c>
      <c r="F9689" s="195">
        <f t="shared" ref="F9689:F9752" ca="1" si="756">$H$9 * EXP(($H$17 - $H$18 - ($H$12^2)/2)*$H$14 + $H$12*SQRT($H$14)*D9689)</f>
        <v>309.00544755284034</v>
      </c>
      <c r="G9689" s="195">
        <f t="shared" ref="G9689:G9752" ca="1" si="757">MAX(E9689-$H$16, 0)</f>
        <v>81.447448270247776</v>
      </c>
      <c r="H9689" s="195">
        <f t="shared" ref="H9689:H9752" ca="1" si="758">MAX(F9689-$H$16, 0)</f>
        <v>59.005447552840337</v>
      </c>
      <c r="O9689" s="154"/>
      <c r="P9689" s="154"/>
    </row>
    <row r="9690" spans="3:16" hidden="1" outlineLevel="2">
      <c r="C9690" s="179">
        <v>9666</v>
      </c>
      <c r="D9690" s="195">
        <f t="shared" ref="D9690:D9753" ca="1" si="759">_xlfn.NORM.S.INV(RAND())</f>
        <v>-0.51344919351121154</v>
      </c>
      <c r="E9690" s="195">
        <f t="shared" ca="1" si="755"/>
        <v>219.87453487005473</v>
      </c>
      <c r="F9690" s="195">
        <f t="shared" ca="1" si="756"/>
        <v>229.37853395932399</v>
      </c>
      <c r="G9690" s="195">
        <f t="shared" ca="1" si="757"/>
        <v>0</v>
      </c>
      <c r="H9690" s="195">
        <f t="shared" ca="1" si="758"/>
        <v>0</v>
      </c>
      <c r="O9690" s="154"/>
      <c r="P9690" s="154"/>
    </row>
    <row r="9691" spans="3:16" hidden="1" outlineLevel="2">
      <c r="C9691" s="179">
        <v>9667</v>
      </c>
      <c r="D9691" s="195">
        <f t="shared" ca="1" si="759"/>
        <v>-1.2209892829048825</v>
      </c>
      <c r="E9691" s="195">
        <f t="shared" ca="1" si="755"/>
        <v>188.21772972739126</v>
      </c>
      <c r="F9691" s="195">
        <f t="shared" ca="1" si="756"/>
        <v>204.89578902471766</v>
      </c>
      <c r="G9691" s="195">
        <f t="shared" ca="1" si="757"/>
        <v>0</v>
      </c>
      <c r="H9691" s="195">
        <f t="shared" ca="1" si="758"/>
        <v>0</v>
      </c>
      <c r="O9691" s="154"/>
      <c r="P9691" s="154"/>
    </row>
    <row r="9692" spans="3:16" hidden="1" outlineLevel="2">
      <c r="C9692" s="179">
        <v>9668</v>
      </c>
      <c r="D9692" s="195">
        <f t="shared" ca="1" si="759"/>
        <v>-0.12923905865166518</v>
      </c>
      <c r="E9692" s="195">
        <f t="shared" ca="1" si="755"/>
        <v>239.24163876667922</v>
      </c>
      <c r="F9692" s="195">
        <f t="shared" ca="1" si="756"/>
        <v>243.87741924649868</v>
      </c>
      <c r="G9692" s="195">
        <f t="shared" ca="1" si="757"/>
        <v>0</v>
      </c>
      <c r="H9692" s="195">
        <f t="shared" ca="1" si="758"/>
        <v>0</v>
      </c>
      <c r="O9692" s="154"/>
      <c r="P9692" s="154"/>
    </row>
    <row r="9693" spans="3:16" hidden="1" outlineLevel="2">
      <c r="C9693" s="179">
        <v>9669</v>
      </c>
      <c r="D9693" s="195">
        <f t="shared" ca="1" si="759"/>
        <v>0.59093898579813797</v>
      </c>
      <c r="E9693" s="195">
        <f t="shared" ca="1" si="755"/>
        <v>280.25740855097223</v>
      </c>
      <c r="F9693" s="195">
        <f t="shared" ca="1" si="756"/>
        <v>273.56901842623478</v>
      </c>
      <c r="G9693" s="195">
        <f t="shared" ca="1" si="757"/>
        <v>30.257408550972229</v>
      </c>
      <c r="H9693" s="195">
        <f t="shared" ca="1" si="758"/>
        <v>23.569018426234777</v>
      </c>
      <c r="O9693" s="154"/>
      <c r="P9693" s="154"/>
    </row>
    <row r="9694" spans="3:16" hidden="1" outlineLevel="2">
      <c r="C9694" s="179">
        <v>9670</v>
      </c>
      <c r="D9694" s="195">
        <f t="shared" ca="1" si="759"/>
        <v>-1.2828375871599862</v>
      </c>
      <c r="E9694" s="195">
        <f t="shared" ca="1" si="755"/>
        <v>185.67733083575098</v>
      </c>
      <c r="F9694" s="195">
        <f t="shared" ca="1" si="756"/>
        <v>202.88412363543449</v>
      </c>
      <c r="G9694" s="195">
        <f t="shared" ca="1" si="757"/>
        <v>0</v>
      </c>
      <c r="H9694" s="195">
        <f t="shared" ca="1" si="758"/>
        <v>0</v>
      </c>
      <c r="O9694" s="154"/>
      <c r="P9694" s="154"/>
    </row>
    <row r="9695" spans="3:16" hidden="1" outlineLevel="2">
      <c r="C9695" s="179">
        <v>9671</v>
      </c>
      <c r="D9695" s="195">
        <f t="shared" ca="1" si="759"/>
        <v>-0.51935314676451938</v>
      </c>
      <c r="E9695" s="195">
        <f t="shared" ca="1" si="755"/>
        <v>219.58950048011491</v>
      </c>
      <c r="F9695" s="195">
        <f t="shared" ca="1" si="756"/>
        <v>229.16259708149627</v>
      </c>
      <c r="G9695" s="195">
        <f t="shared" ca="1" si="757"/>
        <v>0</v>
      </c>
      <c r="H9695" s="195">
        <f t="shared" ca="1" si="758"/>
        <v>0</v>
      </c>
      <c r="O9695" s="154"/>
      <c r="P9695" s="154"/>
    </row>
    <row r="9696" spans="3:16" hidden="1" outlineLevel="2">
      <c r="C9696" s="179">
        <v>9672</v>
      </c>
      <c r="D9696" s="195">
        <f t="shared" ca="1" si="759"/>
        <v>-1.6109280231480705</v>
      </c>
      <c r="E9696" s="195">
        <f t="shared" ca="1" si="755"/>
        <v>172.76352823963757</v>
      </c>
      <c r="F9696" s="195">
        <f t="shared" ca="1" si="756"/>
        <v>192.53838569993209</v>
      </c>
      <c r="G9696" s="195">
        <f t="shared" ca="1" si="757"/>
        <v>0</v>
      </c>
      <c r="H9696" s="195">
        <f t="shared" ca="1" si="758"/>
        <v>0</v>
      </c>
      <c r="O9696" s="154"/>
      <c r="P9696" s="154"/>
    </row>
    <row r="9697" spans="3:16" hidden="1" outlineLevel="2">
      <c r="C9697" s="179">
        <v>9673</v>
      </c>
      <c r="D9697" s="195">
        <f t="shared" ca="1" si="759"/>
        <v>1.0567316402851887E-2</v>
      </c>
      <c r="E9697" s="195">
        <f t="shared" ca="1" si="755"/>
        <v>246.7046164151169</v>
      </c>
      <c r="F9697" s="195">
        <f t="shared" ca="1" si="756"/>
        <v>249.37771740140815</v>
      </c>
      <c r="G9697" s="195">
        <f t="shared" ca="1" si="757"/>
        <v>0</v>
      </c>
      <c r="H9697" s="195">
        <f t="shared" ca="1" si="758"/>
        <v>0</v>
      </c>
      <c r="O9697" s="154"/>
      <c r="P9697" s="154"/>
    </row>
    <row r="9698" spans="3:16" hidden="1" outlineLevel="2">
      <c r="C9698" s="179">
        <v>9674</v>
      </c>
      <c r="D9698" s="195">
        <f t="shared" ca="1" si="759"/>
        <v>-1.3516229169280274</v>
      </c>
      <c r="E9698" s="195">
        <f t="shared" ca="1" si="755"/>
        <v>182.89224799939925</v>
      </c>
      <c r="F9698" s="195">
        <f t="shared" ca="1" si="756"/>
        <v>200.67001506307003</v>
      </c>
      <c r="G9698" s="195">
        <f t="shared" ca="1" si="757"/>
        <v>0</v>
      </c>
      <c r="H9698" s="195">
        <f t="shared" ca="1" si="758"/>
        <v>0</v>
      </c>
      <c r="O9698" s="154"/>
      <c r="P9698" s="154"/>
    </row>
    <row r="9699" spans="3:16" hidden="1" outlineLevel="2">
      <c r="C9699" s="179">
        <v>9675</v>
      </c>
      <c r="D9699" s="195">
        <f t="shared" ca="1" si="759"/>
        <v>9.5686290391091805E-2</v>
      </c>
      <c r="E9699" s="195">
        <f t="shared" ca="1" si="755"/>
        <v>251.36189413484684</v>
      </c>
      <c r="F9699" s="195">
        <f t="shared" ca="1" si="756"/>
        <v>252.78706751948076</v>
      </c>
      <c r="G9699" s="195">
        <f t="shared" ca="1" si="757"/>
        <v>1.3618941348468354</v>
      </c>
      <c r="H9699" s="195">
        <f t="shared" ca="1" si="758"/>
        <v>2.7870675194807575</v>
      </c>
      <c r="O9699" s="154"/>
      <c r="P9699" s="154"/>
    </row>
    <row r="9700" spans="3:16" hidden="1" outlineLevel="2">
      <c r="C9700" s="179">
        <v>9676</v>
      </c>
      <c r="D9700" s="195">
        <f t="shared" ca="1" si="759"/>
        <v>-0.65564440187082018</v>
      </c>
      <c r="E9700" s="195">
        <f t="shared" ca="1" si="755"/>
        <v>213.11130107314531</v>
      </c>
      <c r="F9700" s="195">
        <f t="shared" ca="1" si="756"/>
        <v>224.23387128058869</v>
      </c>
      <c r="G9700" s="195">
        <f t="shared" ca="1" si="757"/>
        <v>0</v>
      </c>
      <c r="H9700" s="195">
        <f t="shared" ca="1" si="758"/>
        <v>0</v>
      </c>
      <c r="O9700" s="154"/>
      <c r="P9700" s="154"/>
    </row>
    <row r="9701" spans="3:16" hidden="1" outlineLevel="2">
      <c r="C9701" s="179">
        <v>9677</v>
      </c>
      <c r="D9701" s="195">
        <f t="shared" ca="1" si="759"/>
        <v>-1.2451714253392086E-2</v>
      </c>
      <c r="E9701" s="195">
        <f t="shared" ca="1" si="755"/>
        <v>245.46002275000689</v>
      </c>
      <c r="F9701" s="195">
        <f t="shared" ca="1" si="756"/>
        <v>248.4636396110682</v>
      </c>
      <c r="G9701" s="195">
        <f t="shared" ca="1" si="757"/>
        <v>0</v>
      </c>
      <c r="H9701" s="195">
        <f t="shared" ca="1" si="758"/>
        <v>0</v>
      </c>
      <c r="O9701" s="154"/>
      <c r="P9701" s="154"/>
    </row>
    <row r="9702" spans="3:16" hidden="1" outlineLevel="2">
      <c r="C9702" s="179">
        <v>9678</v>
      </c>
      <c r="D9702" s="195">
        <f t="shared" ca="1" si="759"/>
        <v>0.43680521298028441</v>
      </c>
      <c r="E9702" s="195">
        <f t="shared" ca="1" si="755"/>
        <v>270.92523279084776</v>
      </c>
      <c r="F9702" s="195">
        <f t="shared" ca="1" si="756"/>
        <v>266.92437076671558</v>
      </c>
      <c r="G9702" s="195">
        <f t="shared" ca="1" si="757"/>
        <v>20.925232790847758</v>
      </c>
      <c r="H9702" s="195">
        <f t="shared" ca="1" si="758"/>
        <v>16.924370766715583</v>
      </c>
      <c r="O9702" s="154"/>
      <c r="P9702" s="154"/>
    </row>
    <row r="9703" spans="3:16" hidden="1" outlineLevel="2">
      <c r="C9703" s="179">
        <v>9679</v>
      </c>
      <c r="D9703" s="195">
        <f t="shared" ca="1" si="759"/>
        <v>0.24229742018754771</v>
      </c>
      <c r="E9703" s="195">
        <f t="shared" ca="1" si="755"/>
        <v>259.59078191284317</v>
      </c>
      <c r="F9703" s="195">
        <f t="shared" ca="1" si="756"/>
        <v>258.76906298023096</v>
      </c>
      <c r="G9703" s="195">
        <f t="shared" ca="1" si="757"/>
        <v>9.5907819128431697</v>
      </c>
      <c r="H9703" s="195">
        <f t="shared" ca="1" si="758"/>
        <v>8.7690629802309559</v>
      </c>
      <c r="O9703" s="154"/>
      <c r="P9703" s="154"/>
    </row>
    <row r="9704" spans="3:16" hidden="1" outlineLevel="2">
      <c r="C9704" s="179">
        <v>9680</v>
      </c>
      <c r="D9704" s="195">
        <f t="shared" ca="1" si="759"/>
        <v>0.54008125479419022</v>
      </c>
      <c r="E9704" s="195">
        <f t="shared" ca="1" si="755"/>
        <v>277.14317660882398</v>
      </c>
      <c r="F9704" s="195">
        <f t="shared" ca="1" si="756"/>
        <v>271.35847546133289</v>
      </c>
      <c r="G9704" s="195">
        <f t="shared" ca="1" si="757"/>
        <v>27.143176608823978</v>
      </c>
      <c r="H9704" s="195">
        <f t="shared" ca="1" si="758"/>
        <v>21.358475461332887</v>
      </c>
      <c r="O9704" s="154"/>
      <c r="P9704" s="154"/>
    </row>
    <row r="9705" spans="3:16" hidden="1" outlineLevel="2">
      <c r="C9705" s="179">
        <v>9681</v>
      </c>
      <c r="D9705" s="195">
        <f t="shared" ca="1" si="759"/>
        <v>2.1054348257163995</v>
      </c>
      <c r="E9705" s="195">
        <f t="shared" ca="1" si="755"/>
        <v>390.9059499008946</v>
      </c>
      <c r="F9705" s="195">
        <f t="shared" ca="1" si="756"/>
        <v>348.33258283567341</v>
      </c>
      <c r="G9705" s="195">
        <f t="shared" ca="1" si="757"/>
        <v>140.9059499008946</v>
      </c>
      <c r="H9705" s="195">
        <f t="shared" ca="1" si="758"/>
        <v>98.332582835673406</v>
      </c>
      <c r="O9705" s="154"/>
      <c r="P9705" s="154"/>
    </row>
    <row r="9706" spans="3:16" hidden="1" outlineLevel="2">
      <c r="C9706" s="179">
        <v>9682</v>
      </c>
      <c r="D9706" s="195">
        <f t="shared" ca="1" si="759"/>
        <v>1.0138012907502225</v>
      </c>
      <c r="E9706" s="195">
        <f t="shared" ca="1" si="755"/>
        <v>307.5439425678926</v>
      </c>
      <c r="F9706" s="195">
        <f t="shared" ca="1" si="756"/>
        <v>292.66017425687107</v>
      </c>
      <c r="G9706" s="195">
        <f t="shared" ca="1" si="757"/>
        <v>57.5439425678926</v>
      </c>
      <c r="H9706" s="195">
        <f t="shared" ca="1" si="758"/>
        <v>42.660174256871073</v>
      </c>
      <c r="O9706" s="154"/>
      <c r="P9706" s="154"/>
    </row>
    <row r="9707" spans="3:16" hidden="1" outlineLevel="2">
      <c r="C9707" s="179">
        <v>9683</v>
      </c>
      <c r="D9707" s="195">
        <f t="shared" ca="1" si="759"/>
        <v>-0.27061789271615372</v>
      </c>
      <c r="E9707" s="195">
        <f t="shared" ca="1" si="755"/>
        <v>231.92427885253193</v>
      </c>
      <c r="F9707" s="195">
        <f t="shared" ca="1" si="756"/>
        <v>238.43861623114486</v>
      </c>
      <c r="G9707" s="195">
        <f t="shared" ca="1" si="757"/>
        <v>0</v>
      </c>
      <c r="H9707" s="195">
        <f t="shared" ca="1" si="758"/>
        <v>0</v>
      </c>
      <c r="O9707" s="154"/>
      <c r="P9707" s="154"/>
    </row>
    <row r="9708" spans="3:16" hidden="1" outlineLevel="2">
      <c r="C9708" s="179">
        <v>9684</v>
      </c>
      <c r="D9708" s="195">
        <f t="shared" ca="1" si="759"/>
        <v>-0.36997172440426312</v>
      </c>
      <c r="E9708" s="195">
        <f t="shared" ca="1" si="755"/>
        <v>226.91632531351064</v>
      </c>
      <c r="F9708" s="195">
        <f t="shared" ca="1" si="756"/>
        <v>234.6892342795613</v>
      </c>
      <c r="G9708" s="195">
        <f t="shared" ca="1" si="757"/>
        <v>0</v>
      </c>
      <c r="H9708" s="195">
        <f t="shared" ca="1" si="758"/>
        <v>0</v>
      </c>
      <c r="O9708" s="154"/>
      <c r="P9708" s="154"/>
    </row>
    <row r="9709" spans="3:16" hidden="1" outlineLevel="2">
      <c r="C9709" s="179">
        <v>9685</v>
      </c>
      <c r="D9709" s="195">
        <f t="shared" ca="1" si="759"/>
        <v>-0.55752216647477226</v>
      </c>
      <c r="E9709" s="195">
        <f t="shared" ca="1" si="755"/>
        <v>217.75565031196845</v>
      </c>
      <c r="F9709" s="195">
        <f t="shared" ca="1" si="756"/>
        <v>227.77146348737432</v>
      </c>
      <c r="G9709" s="195">
        <f t="shared" ca="1" si="757"/>
        <v>0</v>
      </c>
      <c r="H9709" s="195">
        <f t="shared" ca="1" si="758"/>
        <v>0</v>
      </c>
      <c r="O9709" s="154"/>
      <c r="P9709" s="154"/>
    </row>
    <row r="9710" spans="3:16" hidden="1" outlineLevel="2">
      <c r="C9710" s="179">
        <v>9686</v>
      </c>
      <c r="D9710" s="195">
        <f t="shared" ca="1" si="759"/>
        <v>-0.71346585135213436</v>
      </c>
      <c r="E9710" s="195">
        <f t="shared" ca="1" si="755"/>
        <v>210.4210008659193</v>
      </c>
      <c r="F9710" s="195">
        <f t="shared" ca="1" si="756"/>
        <v>222.17502284947565</v>
      </c>
      <c r="G9710" s="195">
        <f t="shared" ca="1" si="757"/>
        <v>0</v>
      </c>
      <c r="H9710" s="195">
        <f t="shared" ca="1" si="758"/>
        <v>0</v>
      </c>
      <c r="O9710" s="154"/>
      <c r="P9710" s="154"/>
    </row>
    <row r="9711" spans="3:16" hidden="1" outlineLevel="2">
      <c r="C9711" s="179">
        <v>9687</v>
      </c>
      <c r="D9711" s="195">
        <f t="shared" ca="1" si="759"/>
        <v>-0.12411742493644298</v>
      </c>
      <c r="E9711" s="195">
        <f t="shared" ca="1" si="755"/>
        <v>239.51100970091412</v>
      </c>
      <c r="F9711" s="195">
        <f t="shared" ca="1" si="756"/>
        <v>244.07675865911389</v>
      </c>
      <c r="G9711" s="195">
        <f t="shared" ca="1" si="757"/>
        <v>0</v>
      </c>
      <c r="H9711" s="195">
        <f t="shared" ca="1" si="758"/>
        <v>0</v>
      </c>
      <c r="O9711" s="154"/>
      <c r="P9711" s="154"/>
    </row>
    <row r="9712" spans="3:16" hidden="1" outlineLevel="2">
      <c r="C9712" s="179">
        <v>9688</v>
      </c>
      <c r="D9712" s="195">
        <f t="shared" ca="1" si="759"/>
        <v>-1.0169007483025263</v>
      </c>
      <c r="E9712" s="195">
        <f t="shared" ca="1" si="755"/>
        <v>196.84977659794308</v>
      </c>
      <c r="F9712" s="195">
        <f t="shared" ca="1" si="756"/>
        <v>211.67651638219911</v>
      </c>
      <c r="G9712" s="195">
        <f t="shared" ca="1" si="757"/>
        <v>0</v>
      </c>
      <c r="H9712" s="195">
        <f t="shared" ca="1" si="758"/>
        <v>0</v>
      </c>
      <c r="O9712" s="154"/>
      <c r="P9712" s="154"/>
    </row>
    <row r="9713" spans="3:16" hidden="1" outlineLevel="2">
      <c r="C9713" s="179">
        <v>9689</v>
      </c>
      <c r="D9713" s="195">
        <f t="shared" ca="1" si="759"/>
        <v>0.95967817477718875</v>
      </c>
      <c r="E9713" s="195">
        <f t="shared" ca="1" si="755"/>
        <v>303.90838230659972</v>
      </c>
      <c r="F9713" s="195">
        <f t="shared" ca="1" si="756"/>
        <v>290.14418647181424</v>
      </c>
      <c r="G9713" s="195">
        <f t="shared" ca="1" si="757"/>
        <v>53.908382306599719</v>
      </c>
      <c r="H9713" s="195">
        <f t="shared" ca="1" si="758"/>
        <v>40.144186471814237</v>
      </c>
      <c r="O9713" s="154"/>
      <c r="P9713" s="154"/>
    </row>
    <row r="9714" spans="3:16" hidden="1" outlineLevel="2">
      <c r="C9714" s="179">
        <v>9690</v>
      </c>
      <c r="D9714" s="195">
        <f t="shared" ca="1" si="759"/>
        <v>-0.7220458966950396</v>
      </c>
      <c r="E9714" s="195">
        <f t="shared" ca="1" si="755"/>
        <v>210.02469505671218</v>
      </c>
      <c r="F9714" s="195">
        <f t="shared" ca="1" si="756"/>
        <v>221.87112805088995</v>
      </c>
      <c r="G9714" s="195">
        <f t="shared" ca="1" si="757"/>
        <v>0</v>
      </c>
      <c r="H9714" s="195">
        <f t="shared" ca="1" si="758"/>
        <v>0</v>
      </c>
      <c r="O9714" s="154"/>
      <c r="P9714" s="154"/>
    </row>
    <row r="9715" spans="3:16" hidden="1" outlineLevel="2">
      <c r="C9715" s="179">
        <v>9691</v>
      </c>
      <c r="D9715" s="195">
        <f t="shared" ca="1" si="759"/>
        <v>-7.0623413360929865E-2</v>
      </c>
      <c r="E9715" s="195">
        <f t="shared" ca="1" si="755"/>
        <v>242.34270455686061</v>
      </c>
      <c r="F9715" s="195">
        <f t="shared" ca="1" si="756"/>
        <v>246.16856576489087</v>
      </c>
      <c r="G9715" s="195">
        <f t="shared" ca="1" si="757"/>
        <v>0</v>
      </c>
      <c r="H9715" s="195">
        <f t="shared" ca="1" si="758"/>
        <v>0</v>
      </c>
      <c r="O9715" s="154"/>
      <c r="P9715" s="154"/>
    </row>
    <row r="9716" spans="3:16" hidden="1" outlineLevel="2">
      <c r="C9716" s="179">
        <v>9692</v>
      </c>
      <c r="D9716" s="195">
        <f t="shared" ca="1" si="759"/>
        <v>0.27557317062403991</v>
      </c>
      <c r="E9716" s="195">
        <f t="shared" ca="1" si="755"/>
        <v>261.49565817126933</v>
      </c>
      <c r="F9716" s="195">
        <f t="shared" ca="1" si="756"/>
        <v>260.14636461555233</v>
      </c>
      <c r="G9716" s="195">
        <f t="shared" ca="1" si="757"/>
        <v>11.495658171269326</v>
      </c>
      <c r="H9716" s="195">
        <f t="shared" ca="1" si="758"/>
        <v>10.146364615552329</v>
      </c>
      <c r="O9716" s="154"/>
      <c r="P9716" s="154"/>
    </row>
    <row r="9717" spans="3:16" hidden="1" outlineLevel="2">
      <c r="C9717" s="179">
        <v>9693</v>
      </c>
      <c r="D9717" s="195">
        <f t="shared" ca="1" si="759"/>
        <v>-0.17210273052198963</v>
      </c>
      <c r="E9717" s="195">
        <f t="shared" ca="1" si="755"/>
        <v>236.9990803743498</v>
      </c>
      <c r="F9717" s="195">
        <f t="shared" ca="1" si="756"/>
        <v>242.21548970756936</v>
      </c>
      <c r="G9717" s="195">
        <f t="shared" ca="1" si="757"/>
        <v>0</v>
      </c>
      <c r="H9717" s="195">
        <f t="shared" ca="1" si="758"/>
        <v>0</v>
      </c>
      <c r="O9717" s="154"/>
      <c r="P9717" s="154"/>
    </row>
    <row r="9718" spans="3:16" hidden="1" outlineLevel="2">
      <c r="C9718" s="179">
        <v>9694</v>
      </c>
      <c r="D9718" s="195">
        <f t="shared" ca="1" si="759"/>
        <v>-0.92350254791606656</v>
      </c>
      <c r="E9718" s="195">
        <f t="shared" ca="1" si="755"/>
        <v>200.93107371964163</v>
      </c>
      <c r="F9718" s="195">
        <f t="shared" ca="1" si="756"/>
        <v>214.85402140755889</v>
      </c>
      <c r="G9718" s="195">
        <f t="shared" ca="1" si="757"/>
        <v>0</v>
      </c>
      <c r="H9718" s="195">
        <f t="shared" ca="1" si="758"/>
        <v>0</v>
      </c>
      <c r="O9718" s="154"/>
      <c r="P9718" s="154"/>
    </row>
    <row r="9719" spans="3:16" hidden="1" outlineLevel="2">
      <c r="C9719" s="179">
        <v>9695</v>
      </c>
      <c r="D9719" s="195">
        <f t="shared" ca="1" si="759"/>
        <v>2.1913896455171882</v>
      </c>
      <c r="E9719" s="195">
        <f t="shared" ca="1" si="755"/>
        <v>398.35860458152246</v>
      </c>
      <c r="F9719" s="195">
        <f t="shared" ca="1" si="756"/>
        <v>353.1418724590132</v>
      </c>
      <c r="G9719" s="195">
        <f t="shared" ca="1" si="757"/>
        <v>148.35860458152246</v>
      </c>
      <c r="H9719" s="195">
        <f t="shared" ca="1" si="758"/>
        <v>103.1418724590132</v>
      </c>
      <c r="O9719" s="154"/>
      <c r="P9719" s="154"/>
    </row>
    <row r="9720" spans="3:16" hidden="1" outlineLevel="2">
      <c r="C9720" s="179">
        <v>9696</v>
      </c>
      <c r="D9720" s="195">
        <f t="shared" ca="1" si="759"/>
        <v>-0.79266046399954204</v>
      </c>
      <c r="E9720" s="195">
        <f t="shared" ca="1" si="755"/>
        <v>206.79128322977326</v>
      </c>
      <c r="F9720" s="195">
        <f t="shared" ca="1" si="756"/>
        <v>219.38578197698774</v>
      </c>
      <c r="G9720" s="195">
        <f t="shared" ca="1" si="757"/>
        <v>0</v>
      </c>
      <c r="H9720" s="195">
        <f t="shared" ca="1" si="758"/>
        <v>0</v>
      </c>
      <c r="O9720" s="154"/>
      <c r="P9720" s="154"/>
    </row>
    <row r="9721" spans="3:16" hidden="1" outlineLevel="2">
      <c r="C9721" s="179">
        <v>9697</v>
      </c>
      <c r="D9721" s="195">
        <f t="shared" ca="1" si="759"/>
        <v>-0.42011492446455789</v>
      </c>
      <c r="E9721" s="195">
        <f t="shared" ca="1" si="755"/>
        <v>224.43005302906769</v>
      </c>
      <c r="F9721" s="195">
        <f t="shared" ca="1" si="756"/>
        <v>232.8193918896491</v>
      </c>
      <c r="G9721" s="195">
        <f t="shared" ca="1" si="757"/>
        <v>0</v>
      </c>
      <c r="H9721" s="195">
        <f t="shared" ca="1" si="758"/>
        <v>0</v>
      </c>
      <c r="O9721" s="154"/>
      <c r="P9721" s="154"/>
    </row>
    <row r="9722" spans="3:16" hidden="1" outlineLevel="2">
      <c r="C9722" s="179">
        <v>9698</v>
      </c>
      <c r="D9722" s="195">
        <f t="shared" ca="1" si="759"/>
        <v>-0.32287972373919283</v>
      </c>
      <c r="E9722" s="195">
        <f t="shared" ca="1" si="755"/>
        <v>229.27638333271983</v>
      </c>
      <c r="F9722" s="195">
        <f t="shared" ca="1" si="756"/>
        <v>236.45896944444092</v>
      </c>
      <c r="G9722" s="195">
        <f t="shared" ca="1" si="757"/>
        <v>0</v>
      </c>
      <c r="H9722" s="195">
        <f t="shared" ca="1" si="758"/>
        <v>0</v>
      </c>
      <c r="O9722" s="154"/>
      <c r="P9722" s="154"/>
    </row>
    <row r="9723" spans="3:16" hidden="1" outlineLevel="2">
      <c r="C9723" s="179">
        <v>9699</v>
      </c>
      <c r="D9723" s="195">
        <f t="shared" ca="1" si="759"/>
        <v>1.5097178654269749</v>
      </c>
      <c r="E9723" s="195">
        <f t="shared" ca="1" si="755"/>
        <v>342.94793116991627</v>
      </c>
      <c r="F9723" s="195">
        <f t="shared" ca="1" si="756"/>
        <v>316.75368936608345</v>
      </c>
      <c r="G9723" s="195">
        <f t="shared" ca="1" si="757"/>
        <v>92.947931169916274</v>
      </c>
      <c r="H9723" s="195">
        <f t="shared" ca="1" si="758"/>
        <v>66.753689366083449</v>
      </c>
      <c r="O9723" s="154"/>
      <c r="P9723" s="154"/>
    </row>
    <row r="9724" spans="3:16" hidden="1" outlineLevel="2">
      <c r="C9724" s="179">
        <v>9700</v>
      </c>
      <c r="D9724" s="195">
        <f t="shared" ca="1" si="759"/>
        <v>-0.34692782376717646</v>
      </c>
      <c r="E9724" s="195">
        <f t="shared" ca="1" si="755"/>
        <v>228.06814025553777</v>
      </c>
      <c r="F9724" s="195">
        <f t="shared" ca="1" si="756"/>
        <v>235.55357168247423</v>
      </c>
      <c r="G9724" s="195">
        <f t="shared" ca="1" si="757"/>
        <v>0</v>
      </c>
      <c r="H9724" s="195">
        <f t="shared" ca="1" si="758"/>
        <v>0</v>
      </c>
      <c r="O9724" s="154"/>
      <c r="P9724" s="154"/>
    </row>
    <row r="9725" spans="3:16" hidden="1" outlineLevel="2">
      <c r="C9725" s="179">
        <v>9701</v>
      </c>
      <c r="D9725" s="195">
        <f t="shared" ca="1" si="759"/>
        <v>-0.78402492469296636</v>
      </c>
      <c r="E9725" s="195">
        <f t="shared" ca="1" si="755"/>
        <v>207.18401391439764</v>
      </c>
      <c r="F9725" s="195">
        <f t="shared" ca="1" si="756"/>
        <v>219.68821747092991</v>
      </c>
      <c r="G9725" s="195">
        <f t="shared" ca="1" si="757"/>
        <v>0</v>
      </c>
      <c r="H9725" s="195">
        <f t="shared" ca="1" si="758"/>
        <v>0</v>
      </c>
      <c r="O9725" s="154"/>
      <c r="P9725" s="154"/>
    </row>
    <row r="9726" spans="3:16" hidden="1" outlineLevel="2">
      <c r="C9726" s="179">
        <v>9702</v>
      </c>
      <c r="D9726" s="195">
        <f t="shared" ca="1" si="759"/>
        <v>2.0560689739413207</v>
      </c>
      <c r="E9726" s="195">
        <f t="shared" ca="1" si="755"/>
        <v>386.68891848765549</v>
      </c>
      <c r="F9726" s="195">
        <f t="shared" ca="1" si="756"/>
        <v>345.60016309662478</v>
      </c>
      <c r="G9726" s="195">
        <f t="shared" ca="1" si="757"/>
        <v>136.68891848765549</v>
      </c>
      <c r="H9726" s="195">
        <f t="shared" ca="1" si="758"/>
        <v>95.600163096624783</v>
      </c>
      <c r="O9726" s="154"/>
      <c r="P9726" s="154"/>
    </row>
    <row r="9727" spans="3:16" hidden="1" outlineLevel="2">
      <c r="C9727" s="179">
        <v>9703</v>
      </c>
      <c r="D9727" s="195">
        <f t="shared" ca="1" si="759"/>
        <v>-5.5579201332623181E-2</v>
      </c>
      <c r="E9727" s="195">
        <f t="shared" ca="1" si="755"/>
        <v>243.14508148371965</v>
      </c>
      <c r="F9727" s="195">
        <f t="shared" ca="1" si="756"/>
        <v>246.7600714575801</v>
      </c>
      <c r="G9727" s="195">
        <f t="shared" ca="1" si="757"/>
        <v>0</v>
      </c>
      <c r="H9727" s="195">
        <f t="shared" ca="1" si="758"/>
        <v>0</v>
      </c>
      <c r="O9727" s="154"/>
      <c r="P9727" s="154"/>
    </row>
    <row r="9728" spans="3:16" hidden="1" outlineLevel="2">
      <c r="C9728" s="179">
        <v>9704</v>
      </c>
      <c r="D9728" s="195">
        <f t="shared" ca="1" si="759"/>
        <v>-1.3498779053339536</v>
      </c>
      <c r="E9728" s="195">
        <f t="shared" ca="1" si="755"/>
        <v>182.96238350657964</v>
      </c>
      <c r="F9728" s="195">
        <f t="shared" ca="1" si="756"/>
        <v>200.7258848336304</v>
      </c>
      <c r="G9728" s="195">
        <f t="shared" ca="1" si="757"/>
        <v>0</v>
      </c>
      <c r="H9728" s="195">
        <f t="shared" ca="1" si="758"/>
        <v>0</v>
      </c>
      <c r="O9728" s="154"/>
      <c r="P9728" s="154"/>
    </row>
    <row r="9729" spans="3:16" hidden="1" outlineLevel="2">
      <c r="C9729" s="179">
        <v>9705</v>
      </c>
      <c r="D9729" s="195">
        <f t="shared" ca="1" si="759"/>
        <v>0.57596939865082653</v>
      </c>
      <c r="E9729" s="195">
        <f t="shared" ca="1" si="755"/>
        <v>279.33714127199528</v>
      </c>
      <c r="F9729" s="195">
        <f t="shared" ca="1" si="756"/>
        <v>272.91649829500784</v>
      </c>
      <c r="G9729" s="195">
        <f t="shared" ca="1" si="757"/>
        <v>29.337141271995279</v>
      </c>
      <c r="H9729" s="195">
        <f t="shared" ca="1" si="758"/>
        <v>22.916498295007841</v>
      </c>
      <c r="O9729" s="154"/>
      <c r="P9729" s="154"/>
    </row>
    <row r="9730" spans="3:16" hidden="1" outlineLevel="2">
      <c r="C9730" s="179">
        <v>9706</v>
      </c>
      <c r="D9730" s="195">
        <f t="shared" ca="1" si="759"/>
        <v>1.8639584033293197</v>
      </c>
      <c r="E9730" s="195">
        <f t="shared" ca="1" si="755"/>
        <v>370.70657074951828</v>
      </c>
      <c r="F9730" s="195">
        <f t="shared" ca="1" si="756"/>
        <v>335.16923530586729</v>
      </c>
      <c r="G9730" s="195">
        <f t="shared" ca="1" si="757"/>
        <v>120.70657074951828</v>
      </c>
      <c r="H9730" s="195">
        <f t="shared" ca="1" si="758"/>
        <v>85.169235305867289</v>
      </c>
      <c r="O9730" s="154"/>
      <c r="P9730" s="154"/>
    </row>
    <row r="9731" spans="3:16" hidden="1" outlineLevel="2">
      <c r="C9731" s="179">
        <v>9707</v>
      </c>
      <c r="D9731" s="195">
        <f t="shared" ca="1" si="759"/>
        <v>0.70738101082450577</v>
      </c>
      <c r="E9731" s="195">
        <f t="shared" ca="1" si="755"/>
        <v>287.52006147329575</v>
      </c>
      <c r="F9731" s="195">
        <f t="shared" ca="1" si="756"/>
        <v>278.69824882029241</v>
      </c>
      <c r="G9731" s="195">
        <f t="shared" ca="1" si="757"/>
        <v>37.520061473295755</v>
      </c>
      <c r="H9731" s="195">
        <f t="shared" ca="1" si="758"/>
        <v>28.698248820292406</v>
      </c>
      <c r="O9731" s="154"/>
      <c r="P9731" s="154"/>
    </row>
    <row r="9732" spans="3:16" hidden="1" outlineLevel="2">
      <c r="C9732" s="179">
        <v>9708</v>
      </c>
      <c r="D9732" s="195">
        <f t="shared" ca="1" si="759"/>
        <v>0.87051971084522362</v>
      </c>
      <c r="E9732" s="195">
        <f t="shared" ca="1" si="755"/>
        <v>298.01289836722964</v>
      </c>
      <c r="F9732" s="195">
        <f t="shared" ca="1" si="756"/>
        <v>286.04660861715831</v>
      </c>
      <c r="G9732" s="195">
        <f t="shared" ca="1" si="757"/>
        <v>48.012898367229639</v>
      </c>
      <c r="H9732" s="195">
        <f t="shared" ca="1" si="758"/>
        <v>36.046608617158313</v>
      </c>
      <c r="O9732" s="154"/>
      <c r="P9732" s="154"/>
    </row>
    <row r="9733" spans="3:16" hidden="1" outlineLevel="2">
      <c r="C9733" s="179">
        <v>9709</v>
      </c>
      <c r="D9733" s="195">
        <f t="shared" ca="1" si="759"/>
        <v>-1.3695196702778829</v>
      </c>
      <c r="E9733" s="195">
        <f t="shared" ca="1" si="755"/>
        <v>182.17449166573005</v>
      </c>
      <c r="F9733" s="195">
        <f t="shared" ca="1" si="756"/>
        <v>200.09791425623487</v>
      </c>
      <c r="G9733" s="195">
        <f t="shared" ca="1" si="757"/>
        <v>0</v>
      </c>
      <c r="H9733" s="195">
        <f t="shared" ca="1" si="758"/>
        <v>0</v>
      </c>
      <c r="O9733" s="154"/>
      <c r="P9733" s="154"/>
    </row>
    <row r="9734" spans="3:16" hidden="1" outlineLevel="2">
      <c r="C9734" s="179">
        <v>9710</v>
      </c>
      <c r="D9734" s="195">
        <f t="shared" ca="1" si="759"/>
        <v>0.91605691482496643</v>
      </c>
      <c r="E9734" s="195">
        <f t="shared" ca="1" si="755"/>
        <v>301.00955451420168</v>
      </c>
      <c r="F9734" s="195">
        <f t="shared" ca="1" si="756"/>
        <v>288.13214230384403</v>
      </c>
      <c r="G9734" s="195">
        <f t="shared" ca="1" si="757"/>
        <v>51.009554514201682</v>
      </c>
      <c r="H9734" s="195">
        <f t="shared" ca="1" si="758"/>
        <v>38.132142303844034</v>
      </c>
      <c r="O9734" s="154"/>
      <c r="P9734" s="154"/>
    </row>
    <row r="9735" spans="3:16" hidden="1" outlineLevel="2">
      <c r="C9735" s="179">
        <v>9711</v>
      </c>
      <c r="D9735" s="195">
        <f t="shared" ca="1" si="759"/>
        <v>-0.55279496783917048</v>
      </c>
      <c r="E9735" s="195">
        <f t="shared" ca="1" si="755"/>
        <v>217.98193747125967</v>
      </c>
      <c r="F9735" s="195">
        <f t="shared" ca="1" si="756"/>
        <v>227.9432949023421</v>
      </c>
      <c r="G9735" s="195">
        <f t="shared" ca="1" si="757"/>
        <v>0</v>
      </c>
      <c r="H9735" s="195">
        <f t="shared" ca="1" si="758"/>
        <v>0</v>
      </c>
      <c r="O9735" s="154"/>
      <c r="P9735" s="154"/>
    </row>
    <row r="9736" spans="3:16" hidden="1" outlineLevel="2">
      <c r="C9736" s="179">
        <v>9712</v>
      </c>
      <c r="D9736" s="195">
        <f t="shared" ca="1" si="759"/>
        <v>-1.007663395879542</v>
      </c>
      <c r="E9736" s="195">
        <f t="shared" ca="1" si="755"/>
        <v>197.2497068923208</v>
      </c>
      <c r="F9736" s="195">
        <f t="shared" ca="1" si="756"/>
        <v>211.98867538183163</v>
      </c>
      <c r="G9736" s="195">
        <f t="shared" ca="1" si="757"/>
        <v>0</v>
      </c>
      <c r="H9736" s="195">
        <f t="shared" ca="1" si="758"/>
        <v>0</v>
      </c>
      <c r="O9736" s="154"/>
      <c r="P9736" s="154"/>
    </row>
    <row r="9737" spans="3:16" hidden="1" outlineLevel="2">
      <c r="C9737" s="179">
        <v>9713</v>
      </c>
      <c r="D9737" s="195">
        <f t="shared" ca="1" si="759"/>
        <v>-1.707914591766831</v>
      </c>
      <c r="E9737" s="195">
        <f t="shared" ca="1" si="755"/>
        <v>169.12097714735239</v>
      </c>
      <c r="F9737" s="195">
        <f t="shared" ca="1" si="756"/>
        <v>189.58235335584413</v>
      </c>
      <c r="G9737" s="195">
        <f t="shared" ca="1" si="757"/>
        <v>0</v>
      </c>
      <c r="H9737" s="195">
        <f t="shared" ca="1" si="758"/>
        <v>0</v>
      </c>
      <c r="O9737" s="154"/>
      <c r="P9737" s="154"/>
    </row>
    <row r="9738" spans="3:16" hidden="1" outlineLevel="2">
      <c r="C9738" s="179">
        <v>9714</v>
      </c>
      <c r="D9738" s="195">
        <f t="shared" ca="1" si="759"/>
        <v>-0.58197993176704299</v>
      </c>
      <c r="E9738" s="195">
        <f t="shared" ca="1" si="755"/>
        <v>216.58862331923439</v>
      </c>
      <c r="F9738" s="195">
        <f t="shared" ca="1" si="756"/>
        <v>226.8845020104832</v>
      </c>
      <c r="G9738" s="195">
        <f t="shared" ca="1" si="757"/>
        <v>0</v>
      </c>
      <c r="H9738" s="195">
        <f t="shared" ca="1" si="758"/>
        <v>0</v>
      </c>
      <c r="O9738" s="154"/>
      <c r="P9738" s="154"/>
    </row>
    <row r="9739" spans="3:16" hidden="1" outlineLevel="2">
      <c r="C9739" s="179">
        <v>9715</v>
      </c>
      <c r="D9739" s="195">
        <f t="shared" ca="1" si="759"/>
        <v>-0.36278464923914372</v>
      </c>
      <c r="E9739" s="195">
        <f t="shared" ca="1" si="755"/>
        <v>227.2749349394031</v>
      </c>
      <c r="F9739" s="195">
        <f t="shared" ca="1" si="756"/>
        <v>234.95846832904445</v>
      </c>
      <c r="G9739" s="195">
        <f t="shared" ca="1" si="757"/>
        <v>0</v>
      </c>
      <c r="H9739" s="195">
        <f t="shared" ca="1" si="758"/>
        <v>0</v>
      </c>
      <c r="O9739" s="154"/>
      <c r="P9739" s="154"/>
    </row>
    <row r="9740" spans="3:16" hidden="1" outlineLevel="2">
      <c r="C9740" s="179">
        <v>9716</v>
      </c>
      <c r="D9740" s="195">
        <f t="shared" ca="1" si="759"/>
        <v>1.9076113307803302</v>
      </c>
      <c r="E9740" s="195">
        <f t="shared" ca="1" si="755"/>
        <v>374.27920946972552</v>
      </c>
      <c r="F9740" s="195">
        <f t="shared" ca="1" si="756"/>
        <v>337.5114473865616</v>
      </c>
      <c r="G9740" s="195">
        <f t="shared" ca="1" si="757"/>
        <v>124.27920946972552</v>
      </c>
      <c r="H9740" s="195">
        <f t="shared" ca="1" si="758"/>
        <v>87.511447386561599</v>
      </c>
      <c r="O9740" s="154"/>
      <c r="P9740" s="154"/>
    </row>
    <row r="9741" spans="3:16" hidden="1" outlineLevel="2">
      <c r="C9741" s="179">
        <v>9717</v>
      </c>
      <c r="D9741" s="195">
        <f t="shared" ca="1" si="759"/>
        <v>0.36904690497517745</v>
      </c>
      <c r="E9741" s="195">
        <f t="shared" ca="1" si="755"/>
        <v>266.92169166553293</v>
      </c>
      <c r="F9741" s="195">
        <f t="shared" ca="1" si="756"/>
        <v>264.05463890842685</v>
      </c>
      <c r="G9741" s="195">
        <f t="shared" ca="1" si="757"/>
        <v>16.921691665532933</v>
      </c>
      <c r="H9741" s="195">
        <f t="shared" ca="1" si="758"/>
        <v>14.054638908426853</v>
      </c>
      <c r="O9741" s="154"/>
      <c r="P9741" s="154"/>
    </row>
    <row r="9742" spans="3:16" hidden="1" outlineLevel="2">
      <c r="C9742" s="179">
        <v>9718</v>
      </c>
      <c r="D9742" s="195">
        <f t="shared" ca="1" si="759"/>
        <v>1.7447339266580646</v>
      </c>
      <c r="E9742" s="195">
        <f t="shared" ca="1" si="755"/>
        <v>361.12181794361624</v>
      </c>
      <c r="F9742" s="195">
        <f t="shared" ca="1" si="756"/>
        <v>328.8546954881304</v>
      </c>
      <c r="G9742" s="195">
        <f t="shared" ca="1" si="757"/>
        <v>111.12181794361624</v>
      </c>
      <c r="H9742" s="195">
        <f t="shared" ca="1" si="758"/>
        <v>78.854695488130403</v>
      </c>
      <c r="O9742" s="154"/>
      <c r="P9742" s="154"/>
    </row>
    <row r="9743" spans="3:16" hidden="1" outlineLevel="2">
      <c r="C9743" s="179">
        <v>9719</v>
      </c>
      <c r="D9743" s="195">
        <f t="shared" ca="1" si="759"/>
        <v>2.3300558521200907</v>
      </c>
      <c r="E9743" s="195">
        <f t="shared" ca="1" si="755"/>
        <v>410.68223197423816</v>
      </c>
      <c r="F9743" s="195">
        <f t="shared" ca="1" si="756"/>
        <v>361.04079534015074</v>
      </c>
      <c r="G9743" s="195">
        <f t="shared" ca="1" si="757"/>
        <v>160.68223197423816</v>
      </c>
      <c r="H9743" s="195">
        <f t="shared" ca="1" si="758"/>
        <v>111.04079534015074</v>
      </c>
      <c r="O9743" s="154"/>
      <c r="P9743" s="154"/>
    </row>
    <row r="9744" spans="3:16" hidden="1" outlineLevel="2">
      <c r="C9744" s="179">
        <v>9720</v>
      </c>
      <c r="D9744" s="195">
        <f t="shared" ca="1" si="759"/>
        <v>-1.9678610665277783</v>
      </c>
      <c r="E9744" s="195">
        <f t="shared" ca="1" si="755"/>
        <v>159.73241056638255</v>
      </c>
      <c r="F9744" s="195">
        <f t="shared" ca="1" si="756"/>
        <v>181.88141226670365</v>
      </c>
      <c r="G9744" s="195">
        <f t="shared" ca="1" si="757"/>
        <v>0</v>
      </c>
      <c r="H9744" s="195">
        <f t="shared" ca="1" si="758"/>
        <v>0</v>
      </c>
      <c r="O9744" s="154"/>
      <c r="P9744" s="154"/>
    </row>
    <row r="9745" spans="3:16" hidden="1" outlineLevel="2">
      <c r="C9745" s="179">
        <v>9721</v>
      </c>
      <c r="D9745" s="195">
        <f t="shared" ca="1" si="759"/>
        <v>-0.499137601558513</v>
      </c>
      <c r="E9745" s="195">
        <f t="shared" ca="1" si="755"/>
        <v>220.56701440349335</v>
      </c>
      <c r="F9745" s="195">
        <f t="shared" ca="1" si="756"/>
        <v>229.90282473529646</v>
      </c>
      <c r="G9745" s="195">
        <f t="shared" ca="1" si="757"/>
        <v>0</v>
      </c>
      <c r="H9745" s="195">
        <f t="shared" ca="1" si="758"/>
        <v>0</v>
      </c>
      <c r="O9745" s="154"/>
      <c r="P9745" s="154"/>
    </row>
    <row r="9746" spans="3:16" hidden="1" outlineLevel="2">
      <c r="C9746" s="179">
        <v>9722</v>
      </c>
      <c r="D9746" s="195">
        <f t="shared" ca="1" si="759"/>
        <v>0.66901672805934331</v>
      </c>
      <c r="E9746" s="195">
        <f t="shared" ca="1" si="755"/>
        <v>285.10667316007419</v>
      </c>
      <c r="F9746" s="195">
        <f t="shared" ca="1" si="756"/>
        <v>276.99778004061176</v>
      </c>
      <c r="G9746" s="195">
        <f t="shared" ca="1" si="757"/>
        <v>35.106673160074195</v>
      </c>
      <c r="H9746" s="195">
        <f t="shared" ca="1" si="758"/>
        <v>26.997780040611758</v>
      </c>
      <c r="O9746" s="154"/>
      <c r="P9746" s="154"/>
    </row>
    <row r="9747" spans="3:16" hidden="1" outlineLevel="2">
      <c r="C9747" s="179">
        <v>9723</v>
      </c>
      <c r="D9747" s="195">
        <f t="shared" ca="1" si="759"/>
        <v>0.73548531774989123</v>
      </c>
      <c r="E9747" s="195">
        <f t="shared" ca="1" si="755"/>
        <v>289.30097841768895</v>
      </c>
      <c r="F9747" s="195">
        <f t="shared" ca="1" si="756"/>
        <v>279.95057275515018</v>
      </c>
      <c r="G9747" s="195">
        <f t="shared" ca="1" si="757"/>
        <v>39.300978417688953</v>
      </c>
      <c r="H9747" s="195">
        <f t="shared" ca="1" si="758"/>
        <v>29.950572755150176</v>
      </c>
      <c r="O9747" s="154"/>
      <c r="P9747" s="154"/>
    </row>
    <row r="9748" spans="3:16" hidden="1" outlineLevel="2">
      <c r="C9748" s="179">
        <v>9724</v>
      </c>
      <c r="D9748" s="195">
        <f t="shared" ca="1" si="759"/>
        <v>-0.13385816290416253</v>
      </c>
      <c r="E9748" s="195">
        <f t="shared" ca="1" si="755"/>
        <v>238.9989580662027</v>
      </c>
      <c r="F9748" s="195">
        <f t="shared" ca="1" si="756"/>
        <v>243.69777844171955</v>
      </c>
      <c r="G9748" s="195">
        <f t="shared" ca="1" si="757"/>
        <v>0</v>
      </c>
      <c r="H9748" s="195">
        <f t="shared" ca="1" si="758"/>
        <v>0</v>
      </c>
      <c r="O9748" s="154"/>
      <c r="P9748" s="154"/>
    </row>
    <row r="9749" spans="3:16" hidden="1" outlineLevel="2">
      <c r="C9749" s="179">
        <v>9725</v>
      </c>
      <c r="D9749" s="195">
        <f t="shared" ca="1" si="759"/>
        <v>0.26828629136868243</v>
      </c>
      <c r="E9749" s="195">
        <f t="shared" ca="1" si="755"/>
        <v>261.07732769122168</v>
      </c>
      <c r="F9749" s="195">
        <f t="shared" ca="1" si="756"/>
        <v>259.84413113541143</v>
      </c>
      <c r="G9749" s="195">
        <f t="shared" ca="1" si="757"/>
        <v>11.077327691221683</v>
      </c>
      <c r="H9749" s="195">
        <f t="shared" ca="1" si="758"/>
        <v>9.8441311354114305</v>
      </c>
      <c r="O9749" s="154"/>
      <c r="P9749" s="154"/>
    </row>
    <row r="9750" spans="3:16" hidden="1" outlineLevel="2">
      <c r="C9750" s="179">
        <v>9726</v>
      </c>
      <c r="D9750" s="195">
        <f t="shared" ca="1" si="759"/>
        <v>2.2766478159147887</v>
      </c>
      <c r="E9750" s="195">
        <f t="shared" ca="1" si="755"/>
        <v>405.89121233427727</v>
      </c>
      <c r="F9750" s="195">
        <f t="shared" ca="1" si="756"/>
        <v>357.97777604991199</v>
      </c>
      <c r="G9750" s="195">
        <f t="shared" ca="1" si="757"/>
        <v>155.89121233427727</v>
      </c>
      <c r="H9750" s="195">
        <f t="shared" ca="1" si="758"/>
        <v>107.97777604991199</v>
      </c>
      <c r="O9750" s="154"/>
      <c r="P9750" s="154"/>
    </row>
    <row r="9751" spans="3:16" hidden="1" outlineLevel="2">
      <c r="C9751" s="179">
        <v>9727</v>
      </c>
      <c r="D9751" s="195">
        <f t="shared" ca="1" si="759"/>
        <v>-1.4570959209369194</v>
      </c>
      <c r="E9751" s="195">
        <f t="shared" ca="1" si="755"/>
        <v>178.70262240447036</v>
      </c>
      <c r="F9751" s="195">
        <f t="shared" ca="1" si="756"/>
        <v>197.32181906605132</v>
      </c>
      <c r="G9751" s="195">
        <f t="shared" ca="1" si="757"/>
        <v>0</v>
      </c>
      <c r="H9751" s="195">
        <f t="shared" ca="1" si="758"/>
        <v>0</v>
      </c>
      <c r="O9751" s="154"/>
      <c r="P9751" s="154"/>
    </row>
    <row r="9752" spans="3:16" hidden="1" outlineLevel="2">
      <c r="C9752" s="179">
        <v>9728</v>
      </c>
      <c r="D9752" s="195">
        <f t="shared" ca="1" si="759"/>
        <v>-2.2798895275940407</v>
      </c>
      <c r="E9752" s="195">
        <f t="shared" ca="1" si="755"/>
        <v>149.14849687324042</v>
      </c>
      <c r="F9752" s="195">
        <f t="shared" ca="1" si="756"/>
        <v>173.049514489497</v>
      </c>
      <c r="G9752" s="195">
        <f t="shared" ca="1" si="757"/>
        <v>0</v>
      </c>
      <c r="H9752" s="195">
        <f t="shared" ca="1" si="758"/>
        <v>0</v>
      </c>
      <c r="O9752" s="154"/>
      <c r="P9752" s="154"/>
    </row>
    <row r="9753" spans="3:16" hidden="1" outlineLevel="2">
      <c r="C9753" s="179">
        <v>9729</v>
      </c>
      <c r="D9753" s="195">
        <f t="shared" ca="1" si="759"/>
        <v>0.14706206218553919</v>
      </c>
      <c r="E9753" s="195">
        <f t="shared" ref="E9753:E9816" ca="1" si="760">$H$9 * EXP(($H$17 - $H$18 - ($H$11^2)/2)*$H$14 + $H$11*SQRT($H$14)*D9753)</f>
        <v>254.21535779304594</v>
      </c>
      <c r="F9753" s="195">
        <f t="shared" ref="F9753:F9816" ca="1" si="761">$H$9 * EXP(($H$17 - $H$18 - ($H$12^2)/2)*$H$14 + $H$12*SQRT($H$14)*D9753)</f>
        <v>254.86738572716823</v>
      </c>
      <c r="G9753" s="195">
        <f t="shared" ref="G9753:G9816" ca="1" si="762">MAX(E9753-$H$16, 0)</f>
        <v>4.2153577930459392</v>
      </c>
      <c r="H9753" s="195">
        <f t="shared" ref="H9753:H9816" ca="1" si="763">MAX(F9753-$H$16, 0)</f>
        <v>4.8673857271682266</v>
      </c>
      <c r="O9753" s="154"/>
      <c r="P9753" s="154"/>
    </row>
    <row r="9754" spans="3:16" hidden="1" outlineLevel="2">
      <c r="C9754" s="179">
        <v>9730</v>
      </c>
      <c r="D9754" s="195">
        <f t="shared" ref="D9754:D9817" ca="1" si="764">_xlfn.NORM.S.INV(RAND())</f>
        <v>-0.69386718563575323</v>
      </c>
      <c r="E9754" s="195">
        <f t="shared" ca="1" si="760"/>
        <v>211.3290556627469</v>
      </c>
      <c r="F9754" s="195">
        <f t="shared" ca="1" si="761"/>
        <v>222.87074602406292</v>
      </c>
      <c r="G9754" s="195">
        <f t="shared" ca="1" si="762"/>
        <v>0</v>
      </c>
      <c r="H9754" s="195">
        <f t="shared" ca="1" si="763"/>
        <v>0</v>
      </c>
      <c r="O9754" s="154"/>
      <c r="P9754" s="154"/>
    </row>
    <row r="9755" spans="3:16" hidden="1" outlineLevel="2">
      <c r="C9755" s="179">
        <v>9731</v>
      </c>
      <c r="D9755" s="195">
        <f t="shared" ca="1" si="764"/>
        <v>-2.7173854267317838</v>
      </c>
      <c r="E9755" s="195">
        <f t="shared" ca="1" si="760"/>
        <v>135.47914542125434</v>
      </c>
      <c r="F9755" s="195">
        <f t="shared" ca="1" si="761"/>
        <v>161.38375897679683</v>
      </c>
      <c r="G9755" s="195">
        <f t="shared" ca="1" si="762"/>
        <v>0</v>
      </c>
      <c r="H9755" s="195">
        <f t="shared" ca="1" si="763"/>
        <v>0</v>
      </c>
      <c r="O9755" s="154"/>
      <c r="P9755" s="154"/>
    </row>
    <row r="9756" spans="3:16" hidden="1" outlineLevel="2">
      <c r="C9756" s="179">
        <v>9732</v>
      </c>
      <c r="D9756" s="195">
        <f t="shared" ca="1" si="764"/>
        <v>0.24245332910824319</v>
      </c>
      <c r="E9756" s="195">
        <f t="shared" ca="1" si="760"/>
        <v>259.59967451246018</v>
      </c>
      <c r="F9756" s="195">
        <f t="shared" ca="1" si="761"/>
        <v>258.77549910354765</v>
      </c>
      <c r="G9756" s="195">
        <f t="shared" ca="1" si="762"/>
        <v>9.599674512460183</v>
      </c>
      <c r="H9756" s="195">
        <f t="shared" ca="1" si="763"/>
        <v>8.7754991035476451</v>
      </c>
      <c r="O9756" s="154"/>
      <c r="P9756" s="154"/>
    </row>
    <row r="9757" spans="3:16" hidden="1" outlineLevel="2">
      <c r="C9757" s="179">
        <v>9733</v>
      </c>
      <c r="D9757" s="195">
        <f t="shared" ca="1" si="764"/>
        <v>-1.3030792996367238</v>
      </c>
      <c r="E9757" s="195">
        <f t="shared" ca="1" si="760"/>
        <v>184.8533790158335</v>
      </c>
      <c r="F9757" s="195">
        <f t="shared" ca="1" si="761"/>
        <v>202.2300450225666</v>
      </c>
      <c r="G9757" s="195">
        <f t="shared" ca="1" si="762"/>
        <v>0</v>
      </c>
      <c r="H9757" s="195">
        <f t="shared" ca="1" si="763"/>
        <v>0</v>
      </c>
      <c r="O9757" s="154"/>
      <c r="P9757" s="154"/>
    </row>
    <row r="9758" spans="3:16" hidden="1" outlineLevel="2">
      <c r="C9758" s="179">
        <v>9734</v>
      </c>
      <c r="D9758" s="195">
        <f t="shared" ca="1" si="764"/>
        <v>0.34454499188309662</v>
      </c>
      <c r="E9758" s="195">
        <f t="shared" ca="1" si="760"/>
        <v>265.48859180225639</v>
      </c>
      <c r="F9758" s="195">
        <f t="shared" ca="1" si="761"/>
        <v>263.02453522347082</v>
      </c>
      <c r="G9758" s="195">
        <f t="shared" ca="1" si="762"/>
        <v>15.488591802256394</v>
      </c>
      <c r="H9758" s="195">
        <f t="shared" ca="1" si="763"/>
        <v>13.024535223470821</v>
      </c>
      <c r="O9758" s="154"/>
      <c r="P9758" s="154"/>
    </row>
    <row r="9759" spans="3:16" hidden="1" outlineLevel="2">
      <c r="C9759" s="179">
        <v>9735</v>
      </c>
      <c r="D9759" s="195">
        <f t="shared" ca="1" si="764"/>
        <v>0.73157618031093741</v>
      </c>
      <c r="E9759" s="195">
        <f t="shared" ca="1" si="760"/>
        <v>289.052604826449</v>
      </c>
      <c r="F9759" s="195">
        <f t="shared" ca="1" si="761"/>
        <v>279.77604579337998</v>
      </c>
      <c r="G9759" s="195">
        <f t="shared" ca="1" si="762"/>
        <v>39.052604826448999</v>
      </c>
      <c r="H9759" s="195">
        <f t="shared" ca="1" si="763"/>
        <v>29.776045793379978</v>
      </c>
      <c r="O9759" s="154"/>
      <c r="P9759" s="154"/>
    </row>
    <row r="9760" spans="3:16" hidden="1" outlineLevel="2">
      <c r="C9760" s="179">
        <v>9736</v>
      </c>
      <c r="D9760" s="195">
        <f t="shared" ca="1" si="764"/>
        <v>0.47544503410362116</v>
      </c>
      <c r="E9760" s="195">
        <f t="shared" ca="1" si="760"/>
        <v>273.23511836553729</v>
      </c>
      <c r="F9760" s="195">
        <f t="shared" ca="1" si="761"/>
        <v>268.57480483785542</v>
      </c>
      <c r="G9760" s="195">
        <f t="shared" ca="1" si="762"/>
        <v>23.235118365537289</v>
      </c>
      <c r="H9760" s="195">
        <f t="shared" ca="1" si="763"/>
        <v>18.574804837855424</v>
      </c>
      <c r="O9760" s="154"/>
      <c r="P9760" s="154"/>
    </row>
    <row r="9761" spans="3:16" hidden="1" outlineLevel="2">
      <c r="C9761" s="179">
        <v>9737</v>
      </c>
      <c r="D9761" s="195">
        <f t="shared" ca="1" si="764"/>
        <v>-0.59427578544935744</v>
      </c>
      <c r="E9761" s="195">
        <f t="shared" ca="1" si="760"/>
        <v>216.00427892114723</v>
      </c>
      <c r="F9761" s="195">
        <f t="shared" ca="1" si="761"/>
        <v>226.43989809342924</v>
      </c>
      <c r="G9761" s="195">
        <f t="shared" ca="1" si="762"/>
        <v>0</v>
      </c>
      <c r="H9761" s="195">
        <f t="shared" ca="1" si="763"/>
        <v>0</v>
      </c>
      <c r="O9761" s="154"/>
      <c r="P9761" s="154"/>
    </row>
    <row r="9762" spans="3:16" hidden="1" outlineLevel="2">
      <c r="C9762" s="179">
        <v>9738</v>
      </c>
      <c r="D9762" s="195">
        <f t="shared" ca="1" si="764"/>
        <v>9.2597260824488437E-2</v>
      </c>
      <c r="E9762" s="195">
        <f t="shared" ca="1" si="760"/>
        <v>251.19135062252917</v>
      </c>
      <c r="F9762" s="195">
        <f t="shared" ca="1" si="761"/>
        <v>252.66252846850637</v>
      </c>
      <c r="G9762" s="195">
        <f t="shared" ca="1" si="762"/>
        <v>1.1913506225291712</v>
      </c>
      <c r="H9762" s="195">
        <f t="shared" ca="1" si="763"/>
        <v>2.6625284685063662</v>
      </c>
      <c r="O9762" s="154"/>
      <c r="P9762" s="154"/>
    </row>
    <row r="9763" spans="3:16" hidden="1" outlineLevel="2">
      <c r="C9763" s="179">
        <v>9739</v>
      </c>
      <c r="D9763" s="195">
        <f t="shared" ca="1" si="764"/>
        <v>0.42574198697425253</v>
      </c>
      <c r="E9763" s="195">
        <f t="shared" ca="1" si="760"/>
        <v>270.26747714941683</v>
      </c>
      <c r="F9763" s="195">
        <f t="shared" ca="1" si="761"/>
        <v>266.4536943210847</v>
      </c>
      <c r="G9763" s="195">
        <f t="shared" ca="1" si="762"/>
        <v>20.267477149416834</v>
      </c>
      <c r="H9763" s="195">
        <f t="shared" ca="1" si="763"/>
        <v>16.453694321084697</v>
      </c>
      <c r="O9763" s="154"/>
      <c r="P9763" s="154"/>
    </row>
    <row r="9764" spans="3:16" hidden="1" outlineLevel="2">
      <c r="C9764" s="179">
        <v>9740</v>
      </c>
      <c r="D9764" s="195">
        <f t="shared" ca="1" si="764"/>
        <v>0.53411011218232163</v>
      </c>
      <c r="E9764" s="195">
        <f t="shared" ca="1" si="760"/>
        <v>276.77981599787046</v>
      </c>
      <c r="F9764" s="195">
        <f t="shared" ca="1" si="761"/>
        <v>271.10011286380723</v>
      </c>
      <c r="G9764" s="195">
        <f t="shared" ca="1" si="762"/>
        <v>26.779815997870458</v>
      </c>
      <c r="H9764" s="195">
        <f t="shared" ca="1" si="763"/>
        <v>21.100112863807226</v>
      </c>
      <c r="O9764" s="154"/>
      <c r="P9764" s="154"/>
    </row>
    <row r="9765" spans="3:16" hidden="1" outlineLevel="2">
      <c r="C9765" s="179">
        <v>9741</v>
      </c>
      <c r="D9765" s="195">
        <f t="shared" ca="1" si="764"/>
        <v>-0.20723378885764832</v>
      </c>
      <c r="E9765" s="195">
        <f t="shared" ca="1" si="760"/>
        <v>235.17676342242433</v>
      </c>
      <c r="F9765" s="195">
        <f t="shared" ca="1" si="761"/>
        <v>240.8618210350364</v>
      </c>
      <c r="G9765" s="195">
        <f t="shared" ca="1" si="762"/>
        <v>0</v>
      </c>
      <c r="H9765" s="195">
        <f t="shared" ca="1" si="763"/>
        <v>0</v>
      </c>
      <c r="O9765" s="154"/>
      <c r="P9765" s="154"/>
    </row>
    <row r="9766" spans="3:16" hidden="1" outlineLevel="2">
      <c r="C9766" s="179">
        <v>9742</v>
      </c>
      <c r="D9766" s="195">
        <f t="shared" ca="1" si="764"/>
        <v>1.0599721835352924</v>
      </c>
      <c r="E9766" s="195">
        <f t="shared" ca="1" si="760"/>
        <v>310.67969107692994</v>
      </c>
      <c r="F9766" s="195">
        <f t="shared" ca="1" si="761"/>
        <v>294.82372917053391</v>
      </c>
      <c r="G9766" s="195">
        <f t="shared" ca="1" si="762"/>
        <v>60.679691076929942</v>
      </c>
      <c r="H9766" s="195">
        <f t="shared" ca="1" si="763"/>
        <v>44.823729170533909</v>
      </c>
      <c r="O9766" s="154"/>
      <c r="P9766" s="154"/>
    </row>
    <row r="9767" spans="3:16" hidden="1" outlineLevel="2">
      <c r="C9767" s="179">
        <v>9743</v>
      </c>
      <c r="D9767" s="195">
        <f t="shared" ca="1" si="764"/>
        <v>2.1882213327127484</v>
      </c>
      <c r="E9767" s="195">
        <f t="shared" ca="1" si="760"/>
        <v>398.0813924896064</v>
      </c>
      <c r="F9767" s="195">
        <f t="shared" ca="1" si="761"/>
        <v>352.96342796314946</v>
      </c>
      <c r="G9767" s="195">
        <f t="shared" ca="1" si="762"/>
        <v>148.0813924896064</v>
      </c>
      <c r="H9767" s="195">
        <f t="shared" ca="1" si="763"/>
        <v>102.96342796314946</v>
      </c>
      <c r="O9767" s="154"/>
      <c r="P9767" s="154"/>
    </row>
    <row r="9768" spans="3:16" hidden="1" outlineLevel="2">
      <c r="C9768" s="179">
        <v>9744</v>
      </c>
      <c r="D9768" s="195">
        <f t="shared" ca="1" si="764"/>
        <v>-0.67110719352507819</v>
      </c>
      <c r="E9768" s="195">
        <f t="shared" ca="1" si="760"/>
        <v>212.3885014416756</v>
      </c>
      <c r="F9768" s="195">
        <f t="shared" ca="1" si="761"/>
        <v>223.68142605997716</v>
      </c>
      <c r="G9768" s="195">
        <f t="shared" ca="1" si="762"/>
        <v>0</v>
      </c>
      <c r="H9768" s="195">
        <f t="shared" ca="1" si="763"/>
        <v>0</v>
      </c>
      <c r="O9768" s="154"/>
      <c r="P9768" s="154"/>
    </row>
    <row r="9769" spans="3:16" hidden="1" outlineLevel="2">
      <c r="C9769" s="179">
        <v>9745</v>
      </c>
      <c r="D9769" s="195">
        <f t="shared" ca="1" si="764"/>
        <v>2.5059371703881466</v>
      </c>
      <c r="E9769" s="195">
        <f t="shared" ca="1" si="760"/>
        <v>426.86322349282278</v>
      </c>
      <c r="F9769" s="195">
        <f t="shared" ca="1" si="761"/>
        <v>371.31429877798968</v>
      </c>
      <c r="G9769" s="195">
        <f t="shared" ca="1" si="762"/>
        <v>176.86322349282278</v>
      </c>
      <c r="H9769" s="195">
        <f t="shared" ca="1" si="763"/>
        <v>121.31429877798968</v>
      </c>
      <c r="O9769" s="154"/>
      <c r="P9769" s="154"/>
    </row>
    <row r="9770" spans="3:16" hidden="1" outlineLevel="2">
      <c r="C9770" s="179">
        <v>9746</v>
      </c>
      <c r="D9770" s="195">
        <f t="shared" ca="1" si="764"/>
        <v>-8.2733864939121535E-2</v>
      </c>
      <c r="E9770" s="195">
        <f t="shared" ca="1" si="760"/>
        <v>241.69872261817113</v>
      </c>
      <c r="F9770" s="195">
        <f t="shared" ca="1" si="761"/>
        <v>245.69343941090992</v>
      </c>
      <c r="G9770" s="195">
        <f t="shared" ca="1" si="762"/>
        <v>0</v>
      </c>
      <c r="H9770" s="195">
        <f t="shared" ca="1" si="763"/>
        <v>0</v>
      </c>
      <c r="O9770" s="154"/>
      <c r="P9770" s="154"/>
    </row>
    <row r="9771" spans="3:16" hidden="1" outlineLevel="2">
      <c r="C9771" s="179">
        <v>9747</v>
      </c>
      <c r="D9771" s="195">
        <f t="shared" ca="1" si="764"/>
        <v>0.98889231602663374</v>
      </c>
      <c r="E9771" s="195">
        <f t="shared" ca="1" si="760"/>
        <v>305.86538509163734</v>
      </c>
      <c r="F9771" s="195">
        <f t="shared" ca="1" si="761"/>
        <v>291.49954762652362</v>
      </c>
      <c r="G9771" s="195">
        <f t="shared" ca="1" si="762"/>
        <v>55.865385091637336</v>
      </c>
      <c r="H9771" s="195">
        <f t="shared" ca="1" si="763"/>
        <v>41.499547626523622</v>
      </c>
      <c r="O9771" s="154"/>
      <c r="P9771" s="154"/>
    </row>
    <row r="9772" spans="3:16" hidden="1" outlineLevel="2">
      <c r="C9772" s="179">
        <v>9748</v>
      </c>
      <c r="D9772" s="195">
        <f t="shared" ca="1" si="764"/>
        <v>-0.46159836248273506</v>
      </c>
      <c r="E9772" s="195">
        <f t="shared" ca="1" si="760"/>
        <v>222.39376539310666</v>
      </c>
      <c r="F9772" s="195">
        <f t="shared" ca="1" si="761"/>
        <v>231.28373816843575</v>
      </c>
      <c r="G9772" s="195">
        <f t="shared" ca="1" si="762"/>
        <v>0</v>
      </c>
      <c r="H9772" s="195">
        <f t="shared" ca="1" si="763"/>
        <v>0</v>
      </c>
      <c r="O9772" s="154"/>
      <c r="P9772" s="154"/>
    </row>
    <row r="9773" spans="3:16" hidden="1" outlineLevel="2">
      <c r="C9773" s="179">
        <v>9749</v>
      </c>
      <c r="D9773" s="195">
        <f t="shared" ca="1" si="764"/>
        <v>0.80134017807450675</v>
      </c>
      <c r="E9773" s="195">
        <f t="shared" ca="1" si="760"/>
        <v>293.51740527760234</v>
      </c>
      <c r="F9773" s="195">
        <f t="shared" ca="1" si="761"/>
        <v>282.90714233251867</v>
      </c>
      <c r="G9773" s="195">
        <f t="shared" ca="1" si="762"/>
        <v>43.517405277602336</v>
      </c>
      <c r="H9773" s="195">
        <f t="shared" ca="1" si="763"/>
        <v>32.907142332518674</v>
      </c>
      <c r="O9773" s="154"/>
      <c r="P9773" s="154"/>
    </row>
    <row r="9774" spans="3:16" hidden="1" outlineLevel="2">
      <c r="C9774" s="179">
        <v>9750</v>
      </c>
      <c r="D9774" s="195">
        <f t="shared" ca="1" si="764"/>
        <v>0.7740783611577492</v>
      </c>
      <c r="E9774" s="195">
        <f t="shared" ca="1" si="760"/>
        <v>291.76453532994407</v>
      </c>
      <c r="F9774" s="195">
        <f t="shared" ca="1" si="761"/>
        <v>281.67944782495925</v>
      </c>
      <c r="G9774" s="195">
        <f t="shared" ca="1" si="762"/>
        <v>41.764535329944067</v>
      </c>
      <c r="H9774" s="195">
        <f t="shared" ca="1" si="763"/>
        <v>31.679447824959254</v>
      </c>
      <c r="O9774" s="154"/>
      <c r="P9774" s="154"/>
    </row>
    <row r="9775" spans="3:16" hidden="1" outlineLevel="2">
      <c r="C9775" s="179">
        <v>9751</v>
      </c>
      <c r="D9775" s="195">
        <f t="shared" ca="1" si="764"/>
        <v>0.61064934692680395</v>
      </c>
      <c r="E9775" s="195">
        <f t="shared" ca="1" si="760"/>
        <v>281.47374434068405</v>
      </c>
      <c r="F9775" s="195">
        <f t="shared" ca="1" si="761"/>
        <v>274.4305676507235</v>
      </c>
      <c r="G9775" s="195">
        <f t="shared" ca="1" si="762"/>
        <v>31.47374434068405</v>
      </c>
      <c r="H9775" s="195">
        <f t="shared" ca="1" si="763"/>
        <v>24.430567650723503</v>
      </c>
      <c r="O9775" s="154"/>
      <c r="P9775" s="154"/>
    </row>
    <row r="9776" spans="3:16" hidden="1" outlineLevel="2">
      <c r="C9776" s="179">
        <v>9752</v>
      </c>
      <c r="D9776" s="195">
        <f t="shared" ca="1" si="764"/>
        <v>-0.86692570965390903</v>
      </c>
      <c r="E9776" s="195">
        <f t="shared" ca="1" si="760"/>
        <v>203.44440051687354</v>
      </c>
      <c r="F9776" s="195">
        <f t="shared" ca="1" si="761"/>
        <v>216.80197743117057</v>
      </c>
      <c r="G9776" s="195">
        <f t="shared" ca="1" si="762"/>
        <v>0</v>
      </c>
      <c r="H9776" s="195">
        <f t="shared" ca="1" si="763"/>
        <v>0</v>
      </c>
      <c r="O9776" s="154"/>
      <c r="P9776" s="154"/>
    </row>
    <row r="9777" spans="3:16" hidden="1" outlineLevel="2">
      <c r="C9777" s="179">
        <v>9753</v>
      </c>
      <c r="D9777" s="195">
        <f t="shared" ca="1" si="764"/>
        <v>0.9252556233573378</v>
      </c>
      <c r="E9777" s="195">
        <f t="shared" ca="1" si="760"/>
        <v>301.61854030317051</v>
      </c>
      <c r="F9777" s="195">
        <f t="shared" ca="1" si="761"/>
        <v>288.55527140458912</v>
      </c>
      <c r="G9777" s="195">
        <f t="shared" ca="1" si="762"/>
        <v>51.618540303170505</v>
      </c>
      <c r="H9777" s="195">
        <f t="shared" ca="1" si="763"/>
        <v>38.555271404589121</v>
      </c>
      <c r="O9777" s="154"/>
      <c r="P9777" s="154"/>
    </row>
    <row r="9778" spans="3:16" hidden="1" outlineLevel="2">
      <c r="C9778" s="179">
        <v>9754</v>
      </c>
      <c r="D9778" s="195">
        <f t="shared" ca="1" si="764"/>
        <v>0.760474914297121</v>
      </c>
      <c r="E9778" s="195">
        <f t="shared" ca="1" si="760"/>
        <v>290.89378496177153</v>
      </c>
      <c r="F9778" s="195">
        <f t="shared" ca="1" si="761"/>
        <v>281.06883121835443</v>
      </c>
      <c r="G9778" s="195">
        <f t="shared" ca="1" si="762"/>
        <v>40.89378496177153</v>
      </c>
      <c r="H9778" s="195">
        <f t="shared" ca="1" si="763"/>
        <v>31.068831218354433</v>
      </c>
      <c r="O9778" s="154"/>
      <c r="P9778" s="154"/>
    </row>
    <row r="9779" spans="3:16" hidden="1" outlineLevel="2">
      <c r="C9779" s="179">
        <v>9755</v>
      </c>
      <c r="D9779" s="195">
        <f t="shared" ca="1" si="764"/>
        <v>0.14522222925974582</v>
      </c>
      <c r="E9779" s="195">
        <f t="shared" ca="1" si="760"/>
        <v>254.11261450439724</v>
      </c>
      <c r="F9779" s="195">
        <f t="shared" ca="1" si="761"/>
        <v>254.79259210666098</v>
      </c>
      <c r="G9779" s="195">
        <f t="shared" ca="1" si="762"/>
        <v>4.1126145043972429</v>
      </c>
      <c r="H9779" s="195">
        <f t="shared" ca="1" si="763"/>
        <v>4.792592106660976</v>
      </c>
      <c r="O9779" s="154"/>
      <c r="P9779" s="154"/>
    </row>
    <row r="9780" spans="3:16" hidden="1" outlineLevel="2">
      <c r="C9780" s="179">
        <v>9756</v>
      </c>
      <c r="D9780" s="195">
        <f t="shared" ca="1" si="764"/>
        <v>-1.0986353687289512</v>
      </c>
      <c r="E9780" s="195">
        <f t="shared" ca="1" si="760"/>
        <v>193.34622701031174</v>
      </c>
      <c r="F9780" s="195">
        <f t="shared" ca="1" si="761"/>
        <v>208.93439877272891</v>
      </c>
      <c r="G9780" s="195">
        <f t="shared" ca="1" si="762"/>
        <v>0</v>
      </c>
      <c r="H9780" s="195">
        <f t="shared" ca="1" si="763"/>
        <v>0</v>
      </c>
      <c r="O9780" s="154"/>
      <c r="P9780" s="154"/>
    </row>
    <row r="9781" spans="3:16" hidden="1" outlineLevel="2">
      <c r="C9781" s="179">
        <v>9757</v>
      </c>
      <c r="D9781" s="195">
        <f t="shared" ca="1" si="764"/>
        <v>-1.9507904933585372</v>
      </c>
      <c r="E9781" s="195">
        <f t="shared" ca="1" si="760"/>
        <v>160.33263949212386</v>
      </c>
      <c r="F9781" s="195">
        <f t="shared" ca="1" si="761"/>
        <v>182.37739154685065</v>
      </c>
      <c r="G9781" s="195">
        <f t="shared" ca="1" si="762"/>
        <v>0</v>
      </c>
      <c r="H9781" s="195">
        <f t="shared" ca="1" si="763"/>
        <v>0</v>
      </c>
      <c r="O9781" s="154"/>
      <c r="P9781" s="154"/>
    </row>
    <row r="9782" spans="3:16" hidden="1" outlineLevel="2">
      <c r="C9782" s="179">
        <v>9758</v>
      </c>
      <c r="D9782" s="195">
        <f t="shared" ca="1" si="764"/>
        <v>1.0590957729997184</v>
      </c>
      <c r="E9782" s="195">
        <f t="shared" ca="1" si="760"/>
        <v>310.61987199965336</v>
      </c>
      <c r="F9782" s="195">
        <f t="shared" ca="1" si="761"/>
        <v>294.7825122725784</v>
      </c>
      <c r="G9782" s="195">
        <f t="shared" ca="1" si="762"/>
        <v>60.619871999653355</v>
      </c>
      <c r="H9782" s="195">
        <f t="shared" ca="1" si="763"/>
        <v>44.782512272578401</v>
      </c>
      <c r="O9782" s="154"/>
      <c r="P9782" s="154"/>
    </row>
    <row r="9783" spans="3:16" hidden="1" outlineLevel="2">
      <c r="C9783" s="179">
        <v>9759</v>
      </c>
      <c r="D9783" s="195">
        <f t="shared" ca="1" si="764"/>
        <v>-0.34118558664814413</v>
      </c>
      <c r="E9783" s="195">
        <f t="shared" ca="1" si="760"/>
        <v>228.35606620449562</v>
      </c>
      <c r="F9783" s="195">
        <f t="shared" ca="1" si="761"/>
        <v>235.7694481909576</v>
      </c>
      <c r="G9783" s="195">
        <f t="shared" ca="1" si="762"/>
        <v>0</v>
      </c>
      <c r="H9783" s="195">
        <f t="shared" ca="1" si="763"/>
        <v>0</v>
      </c>
      <c r="O9783" s="154"/>
      <c r="P9783" s="154"/>
    </row>
    <row r="9784" spans="3:16" hidden="1" outlineLevel="2">
      <c r="C9784" s="179">
        <v>9760</v>
      </c>
      <c r="D9784" s="195">
        <f t="shared" ca="1" si="764"/>
        <v>-0.58201845721129286</v>
      </c>
      <c r="E9784" s="195">
        <f t="shared" ca="1" si="760"/>
        <v>216.58678998129054</v>
      </c>
      <c r="F9784" s="195">
        <f t="shared" ca="1" si="761"/>
        <v>226.88310761236013</v>
      </c>
      <c r="G9784" s="195">
        <f t="shared" ca="1" si="762"/>
        <v>0</v>
      </c>
      <c r="H9784" s="195">
        <f t="shared" ca="1" si="763"/>
        <v>0</v>
      </c>
      <c r="O9784" s="154"/>
      <c r="P9784" s="154"/>
    </row>
    <row r="9785" spans="3:16" hidden="1" outlineLevel="2">
      <c r="C9785" s="179">
        <v>9761</v>
      </c>
      <c r="D9785" s="195">
        <f t="shared" ca="1" si="764"/>
        <v>0.25041425238300136</v>
      </c>
      <c r="E9785" s="195">
        <f t="shared" ca="1" si="760"/>
        <v>260.05414797270492</v>
      </c>
      <c r="F9785" s="195">
        <f t="shared" ca="1" si="761"/>
        <v>259.10434924570194</v>
      </c>
      <c r="G9785" s="195">
        <f t="shared" ca="1" si="762"/>
        <v>10.054147972704925</v>
      </c>
      <c r="H9785" s="195">
        <f t="shared" ca="1" si="763"/>
        <v>9.1043492457019397</v>
      </c>
      <c r="O9785" s="154"/>
      <c r="P9785" s="154"/>
    </row>
    <row r="9786" spans="3:16" hidden="1" outlineLevel="2">
      <c r="C9786" s="179">
        <v>9762</v>
      </c>
      <c r="D9786" s="195">
        <f t="shared" ca="1" si="764"/>
        <v>-0.14344651840019659</v>
      </c>
      <c r="E9786" s="195">
        <f t="shared" ca="1" si="760"/>
        <v>238.49598605636203</v>
      </c>
      <c r="F9786" s="195">
        <f t="shared" ca="1" si="761"/>
        <v>243.32530164169401</v>
      </c>
      <c r="G9786" s="195">
        <f t="shared" ca="1" si="762"/>
        <v>0</v>
      </c>
      <c r="H9786" s="195">
        <f t="shared" ca="1" si="763"/>
        <v>0</v>
      </c>
      <c r="O9786" s="154"/>
      <c r="P9786" s="154"/>
    </row>
    <row r="9787" spans="3:16" hidden="1" outlineLevel="2">
      <c r="C9787" s="179">
        <v>9763</v>
      </c>
      <c r="D9787" s="195">
        <f t="shared" ca="1" si="764"/>
        <v>-0.61655141381127698</v>
      </c>
      <c r="E9787" s="195">
        <f t="shared" ca="1" si="760"/>
        <v>214.94967098435106</v>
      </c>
      <c r="F9787" s="195">
        <f t="shared" ca="1" si="761"/>
        <v>225.63665475733904</v>
      </c>
      <c r="G9787" s="195">
        <f t="shared" ca="1" si="762"/>
        <v>0</v>
      </c>
      <c r="H9787" s="195">
        <f t="shared" ca="1" si="763"/>
        <v>0</v>
      </c>
      <c r="O9787" s="154"/>
      <c r="P9787" s="154"/>
    </row>
    <row r="9788" spans="3:16" hidden="1" outlineLevel="2">
      <c r="C9788" s="179">
        <v>9764</v>
      </c>
      <c r="D9788" s="195">
        <f t="shared" ca="1" si="764"/>
        <v>1.5290396888914157</v>
      </c>
      <c r="E9788" s="195">
        <f t="shared" ca="1" si="760"/>
        <v>344.40694547129897</v>
      </c>
      <c r="F9788" s="195">
        <f t="shared" ca="1" si="761"/>
        <v>317.73154541768571</v>
      </c>
      <c r="G9788" s="195">
        <f t="shared" ca="1" si="762"/>
        <v>94.406945471298968</v>
      </c>
      <c r="H9788" s="195">
        <f t="shared" ca="1" si="763"/>
        <v>67.731545417685709</v>
      </c>
      <c r="O9788" s="154"/>
      <c r="P9788" s="154"/>
    </row>
    <row r="9789" spans="3:16" hidden="1" outlineLevel="2">
      <c r="C9789" s="179">
        <v>9765</v>
      </c>
      <c r="D9789" s="195">
        <f t="shared" ca="1" si="764"/>
        <v>1.2332929592109647</v>
      </c>
      <c r="E9789" s="195">
        <f t="shared" ca="1" si="760"/>
        <v>322.73893408777627</v>
      </c>
      <c r="F9789" s="195">
        <f t="shared" ca="1" si="761"/>
        <v>303.0891796652553</v>
      </c>
      <c r="G9789" s="195">
        <f t="shared" ca="1" si="762"/>
        <v>72.738934087776272</v>
      </c>
      <c r="H9789" s="195">
        <f t="shared" ca="1" si="763"/>
        <v>53.089179665255301</v>
      </c>
      <c r="O9789" s="154"/>
      <c r="P9789" s="154"/>
    </row>
    <row r="9790" spans="3:16" hidden="1" outlineLevel="2">
      <c r="C9790" s="179">
        <v>9766</v>
      </c>
      <c r="D9790" s="195">
        <f t="shared" ca="1" si="764"/>
        <v>-0.48418488411667993</v>
      </c>
      <c r="E9790" s="195">
        <f t="shared" ca="1" si="760"/>
        <v>221.29284514684448</v>
      </c>
      <c r="F9790" s="195">
        <f t="shared" ca="1" si="761"/>
        <v>230.45188264319668</v>
      </c>
      <c r="G9790" s="195">
        <f t="shared" ca="1" si="762"/>
        <v>0</v>
      </c>
      <c r="H9790" s="195">
        <f t="shared" ca="1" si="763"/>
        <v>0</v>
      </c>
      <c r="O9790" s="154"/>
      <c r="P9790" s="154"/>
    </row>
    <row r="9791" spans="3:16" hidden="1" outlineLevel="2">
      <c r="C9791" s="179">
        <v>9767</v>
      </c>
      <c r="D9791" s="195">
        <f t="shared" ca="1" si="764"/>
        <v>-0.41517978538266131</v>
      </c>
      <c r="E9791" s="195">
        <f t="shared" ca="1" si="760"/>
        <v>224.67354068979981</v>
      </c>
      <c r="F9791" s="195">
        <f t="shared" ca="1" si="761"/>
        <v>233.00276056753239</v>
      </c>
      <c r="G9791" s="195">
        <f t="shared" ca="1" si="762"/>
        <v>0</v>
      </c>
      <c r="H9791" s="195">
        <f t="shared" ca="1" si="763"/>
        <v>0</v>
      </c>
      <c r="O9791" s="154"/>
      <c r="P9791" s="154"/>
    </row>
    <row r="9792" spans="3:16" hidden="1" outlineLevel="2">
      <c r="C9792" s="179">
        <v>9768</v>
      </c>
      <c r="D9792" s="195">
        <f t="shared" ca="1" si="764"/>
        <v>-1.4379215240115919</v>
      </c>
      <c r="E9792" s="195">
        <f t="shared" ca="1" si="760"/>
        <v>179.45706960616175</v>
      </c>
      <c r="F9792" s="195">
        <f t="shared" ca="1" si="761"/>
        <v>197.92631982466304</v>
      </c>
      <c r="G9792" s="195">
        <f t="shared" ca="1" si="762"/>
        <v>0</v>
      </c>
      <c r="H9792" s="195">
        <f t="shared" ca="1" si="763"/>
        <v>0</v>
      </c>
      <c r="O9792" s="154"/>
      <c r="P9792" s="154"/>
    </row>
    <row r="9793" spans="3:16" hidden="1" outlineLevel="2">
      <c r="C9793" s="179">
        <v>9769</v>
      </c>
      <c r="D9793" s="195">
        <f t="shared" ca="1" si="764"/>
        <v>5.7245394564299439E-2</v>
      </c>
      <c r="E9793" s="195">
        <f t="shared" ca="1" si="760"/>
        <v>249.24781490450795</v>
      </c>
      <c r="F9793" s="195">
        <f t="shared" ca="1" si="761"/>
        <v>251.24162434743357</v>
      </c>
      <c r="G9793" s="195">
        <f t="shared" ca="1" si="762"/>
        <v>0</v>
      </c>
      <c r="H9793" s="195">
        <f t="shared" ca="1" si="763"/>
        <v>1.2416243474335715</v>
      </c>
      <c r="O9793" s="154"/>
      <c r="P9793" s="154"/>
    </row>
    <row r="9794" spans="3:16" hidden="1" outlineLevel="2">
      <c r="C9794" s="179">
        <v>9770</v>
      </c>
      <c r="D9794" s="195">
        <f t="shared" ca="1" si="764"/>
        <v>-1.3901210739494891</v>
      </c>
      <c r="E9794" s="195">
        <f t="shared" ca="1" si="760"/>
        <v>181.35175109936429</v>
      </c>
      <c r="F9794" s="195">
        <f t="shared" ca="1" si="761"/>
        <v>199.44137370698201</v>
      </c>
      <c r="G9794" s="195">
        <f t="shared" ca="1" si="762"/>
        <v>0</v>
      </c>
      <c r="H9794" s="195">
        <f t="shared" ca="1" si="763"/>
        <v>0</v>
      </c>
      <c r="O9794" s="154"/>
      <c r="P9794" s="154"/>
    </row>
    <row r="9795" spans="3:16" hidden="1" outlineLevel="2">
      <c r="C9795" s="179">
        <v>9771</v>
      </c>
      <c r="D9795" s="195">
        <f t="shared" ca="1" si="764"/>
        <v>1.2933443272515714</v>
      </c>
      <c r="E9795" s="195">
        <f t="shared" ca="1" si="760"/>
        <v>327.0254414603657</v>
      </c>
      <c r="F9795" s="195">
        <f t="shared" ca="1" si="761"/>
        <v>306.00667972243599</v>
      </c>
      <c r="G9795" s="195">
        <f t="shared" ca="1" si="762"/>
        <v>77.025441460365698</v>
      </c>
      <c r="H9795" s="195">
        <f t="shared" ca="1" si="763"/>
        <v>56.00667972243599</v>
      </c>
      <c r="O9795" s="154"/>
      <c r="P9795" s="154"/>
    </row>
    <row r="9796" spans="3:16" hidden="1" outlineLevel="2">
      <c r="C9796" s="179">
        <v>9772</v>
      </c>
      <c r="D9796" s="195">
        <f t="shared" ca="1" si="764"/>
        <v>0.38977364112489349</v>
      </c>
      <c r="E9796" s="195">
        <f t="shared" ca="1" si="760"/>
        <v>268.14002216870546</v>
      </c>
      <c r="F9796" s="195">
        <f t="shared" ca="1" si="761"/>
        <v>264.92917663638087</v>
      </c>
      <c r="G9796" s="195">
        <f t="shared" ca="1" si="762"/>
        <v>18.140022168705457</v>
      </c>
      <c r="H9796" s="195">
        <f t="shared" ca="1" si="763"/>
        <v>14.929176636380873</v>
      </c>
      <c r="O9796" s="154"/>
      <c r="P9796" s="154"/>
    </row>
    <row r="9797" spans="3:16" hidden="1" outlineLevel="2">
      <c r="C9797" s="179">
        <v>9773</v>
      </c>
      <c r="D9797" s="195">
        <f t="shared" ca="1" si="764"/>
        <v>-0.86568998473765713</v>
      </c>
      <c r="E9797" s="195">
        <f t="shared" ca="1" si="760"/>
        <v>203.49964482921104</v>
      </c>
      <c r="F9797" s="195">
        <f t="shared" ca="1" si="761"/>
        <v>216.8447202822426</v>
      </c>
      <c r="G9797" s="195">
        <f t="shared" ca="1" si="762"/>
        <v>0</v>
      </c>
      <c r="H9797" s="195">
        <f t="shared" ca="1" si="763"/>
        <v>0</v>
      </c>
      <c r="O9797" s="154"/>
      <c r="P9797" s="154"/>
    </row>
    <row r="9798" spans="3:16" hidden="1" outlineLevel="2">
      <c r="C9798" s="179">
        <v>9774</v>
      </c>
      <c r="D9798" s="195">
        <f t="shared" ca="1" si="764"/>
        <v>0.55339217502395677</v>
      </c>
      <c r="E9798" s="195">
        <f t="shared" ca="1" si="760"/>
        <v>277.95490094671368</v>
      </c>
      <c r="F9798" s="195">
        <f t="shared" ca="1" si="761"/>
        <v>271.93530606479271</v>
      </c>
      <c r="G9798" s="195">
        <f t="shared" ca="1" si="762"/>
        <v>27.954900946713678</v>
      </c>
      <c r="H9798" s="195">
        <f t="shared" ca="1" si="763"/>
        <v>21.935306064792712</v>
      </c>
      <c r="O9798" s="154"/>
      <c r="P9798" s="154"/>
    </row>
    <row r="9799" spans="3:16" hidden="1" outlineLevel="2">
      <c r="C9799" s="179">
        <v>9775</v>
      </c>
      <c r="D9799" s="195">
        <f t="shared" ca="1" si="764"/>
        <v>-0.27700350175563043</v>
      </c>
      <c r="E9799" s="195">
        <f t="shared" ca="1" si="760"/>
        <v>231.59911296163196</v>
      </c>
      <c r="F9799" s="195">
        <f t="shared" ca="1" si="761"/>
        <v>238.19584715221546</v>
      </c>
      <c r="G9799" s="195">
        <f t="shared" ca="1" si="762"/>
        <v>0</v>
      </c>
      <c r="H9799" s="195">
        <f t="shared" ca="1" si="763"/>
        <v>0</v>
      </c>
      <c r="O9799" s="154"/>
      <c r="P9799" s="154"/>
    </row>
    <row r="9800" spans="3:16" hidden="1" outlineLevel="2">
      <c r="C9800" s="179">
        <v>9776</v>
      </c>
      <c r="D9800" s="195">
        <f t="shared" ca="1" si="764"/>
        <v>-1.0905966477884108</v>
      </c>
      <c r="E9800" s="195">
        <f t="shared" ca="1" si="760"/>
        <v>193.68802327489922</v>
      </c>
      <c r="F9800" s="195">
        <f t="shared" ca="1" si="761"/>
        <v>209.20250755285079</v>
      </c>
      <c r="G9800" s="195">
        <f t="shared" ca="1" si="762"/>
        <v>0</v>
      </c>
      <c r="H9800" s="195">
        <f t="shared" ca="1" si="763"/>
        <v>0</v>
      </c>
      <c r="O9800" s="154"/>
      <c r="P9800" s="154"/>
    </row>
    <row r="9801" spans="3:16" hidden="1" outlineLevel="2">
      <c r="C9801" s="179">
        <v>9777</v>
      </c>
      <c r="D9801" s="195">
        <f t="shared" ca="1" si="764"/>
        <v>0.51218482564248036</v>
      </c>
      <c r="E9801" s="195">
        <f t="shared" ca="1" si="760"/>
        <v>275.44968286074123</v>
      </c>
      <c r="F9801" s="195">
        <f t="shared" ca="1" si="761"/>
        <v>270.15354594578588</v>
      </c>
      <c r="G9801" s="195">
        <f t="shared" ca="1" si="762"/>
        <v>25.449682860741234</v>
      </c>
      <c r="H9801" s="195">
        <f t="shared" ca="1" si="763"/>
        <v>20.153545945785879</v>
      </c>
      <c r="O9801" s="154"/>
      <c r="P9801" s="154"/>
    </row>
    <row r="9802" spans="3:16" hidden="1" outlineLevel="2">
      <c r="C9802" s="179">
        <v>9778</v>
      </c>
      <c r="D9802" s="195">
        <f t="shared" ca="1" si="764"/>
        <v>2.0888290192422896</v>
      </c>
      <c r="E9802" s="195">
        <f t="shared" ca="1" si="760"/>
        <v>389.48230627221926</v>
      </c>
      <c r="F9802" s="195">
        <f t="shared" ca="1" si="761"/>
        <v>347.4110419765147</v>
      </c>
      <c r="G9802" s="195">
        <f t="shared" ca="1" si="762"/>
        <v>139.48230627221926</v>
      </c>
      <c r="H9802" s="195">
        <f t="shared" ca="1" si="763"/>
        <v>97.411041976514696</v>
      </c>
      <c r="O9802" s="154"/>
      <c r="P9802" s="154"/>
    </row>
    <row r="9803" spans="3:16" hidden="1" outlineLevel="2">
      <c r="C9803" s="179">
        <v>9779</v>
      </c>
      <c r="D9803" s="195">
        <f t="shared" ca="1" si="764"/>
        <v>-0.40887934567761358</v>
      </c>
      <c r="E9803" s="195">
        <f t="shared" ca="1" si="760"/>
        <v>224.98477286699602</v>
      </c>
      <c r="F9803" s="195">
        <f t="shared" ca="1" si="761"/>
        <v>233.23706787602879</v>
      </c>
      <c r="G9803" s="195">
        <f t="shared" ca="1" si="762"/>
        <v>0</v>
      </c>
      <c r="H9803" s="195">
        <f t="shared" ca="1" si="763"/>
        <v>0</v>
      </c>
      <c r="O9803" s="154"/>
      <c r="P9803" s="154"/>
    </row>
    <row r="9804" spans="3:16" hidden="1" outlineLevel="2">
      <c r="C9804" s="179">
        <v>9780</v>
      </c>
      <c r="D9804" s="195">
        <f t="shared" ca="1" si="764"/>
        <v>7.9285125828433056E-2</v>
      </c>
      <c r="E9804" s="195">
        <f t="shared" ca="1" si="760"/>
        <v>250.45771824980844</v>
      </c>
      <c r="F9804" s="195">
        <f t="shared" ca="1" si="761"/>
        <v>252.12653052312189</v>
      </c>
      <c r="G9804" s="195">
        <f t="shared" ca="1" si="762"/>
        <v>0.45771824980843689</v>
      </c>
      <c r="H9804" s="195">
        <f t="shared" ca="1" si="763"/>
        <v>2.1265305231218861</v>
      </c>
      <c r="O9804" s="154"/>
      <c r="P9804" s="154"/>
    </row>
    <row r="9805" spans="3:16" hidden="1" outlineLevel="2">
      <c r="C9805" s="179">
        <v>9781</v>
      </c>
      <c r="D9805" s="195">
        <f t="shared" ca="1" si="764"/>
        <v>1.1937100962840708</v>
      </c>
      <c r="E9805" s="195">
        <f t="shared" ca="1" si="760"/>
        <v>319.94425158503225</v>
      </c>
      <c r="F9805" s="195">
        <f t="shared" ca="1" si="761"/>
        <v>301.1813359084021</v>
      </c>
      <c r="G9805" s="195">
        <f t="shared" ca="1" si="762"/>
        <v>69.944251585032248</v>
      </c>
      <c r="H9805" s="195">
        <f t="shared" ca="1" si="763"/>
        <v>51.181335908402104</v>
      </c>
      <c r="O9805" s="154"/>
      <c r="P9805" s="154"/>
    </row>
    <row r="9806" spans="3:16" hidden="1" outlineLevel="2">
      <c r="C9806" s="179">
        <v>9782</v>
      </c>
      <c r="D9806" s="195">
        <f t="shared" ca="1" si="764"/>
        <v>-1.4331776107111827</v>
      </c>
      <c r="E9806" s="195">
        <f t="shared" ca="1" si="760"/>
        <v>179.64421741156096</v>
      </c>
      <c r="F9806" s="195">
        <f t="shared" ca="1" si="761"/>
        <v>198.07616414095006</v>
      </c>
      <c r="G9806" s="195">
        <f t="shared" ca="1" si="762"/>
        <v>0</v>
      </c>
      <c r="H9806" s="195">
        <f t="shared" ca="1" si="763"/>
        <v>0</v>
      </c>
      <c r="O9806" s="154"/>
      <c r="P9806" s="154"/>
    </row>
    <row r="9807" spans="3:16" hidden="1" outlineLevel="2">
      <c r="C9807" s="179">
        <v>9783</v>
      </c>
      <c r="D9807" s="195">
        <f t="shared" ca="1" si="764"/>
        <v>-0.38010910723235358</v>
      </c>
      <c r="E9807" s="195">
        <f t="shared" ca="1" si="760"/>
        <v>226.4114674944669</v>
      </c>
      <c r="F9807" s="195">
        <f t="shared" ca="1" si="761"/>
        <v>234.31000354121147</v>
      </c>
      <c r="G9807" s="195">
        <f t="shared" ca="1" si="762"/>
        <v>0</v>
      </c>
      <c r="H9807" s="195">
        <f t="shared" ca="1" si="763"/>
        <v>0</v>
      </c>
      <c r="O9807" s="154"/>
      <c r="P9807" s="154"/>
    </row>
    <row r="9808" spans="3:16" hidden="1" outlineLevel="2">
      <c r="C9808" s="179">
        <v>9784</v>
      </c>
      <c r="D9808" s="195">
        <f t="shared" ca="1" si="764"/>
        <v>0.36893572143480624</v>
      </c>
      <c r="E9808" s="195">
        <f t="shared" ca="1" si="760"/>
        <v>266.91517117705649</v>
      </c>
      <c r="F9808" s="195">
        <f t="shared" ca="1" si="761"/>
        <v>264.04995545628697</v>
      </c>
      <c r="G9808" s="195">
        <f t="shared" ca="1" si="762"/>
        <v>16.915171177056493</v>
      </c>
      <c r="H9808" s="195">
        <f t="shared" ca="1" si="763"/>
        <v>14.049955456286966</v>
      </c>
      <c r="O9808" s="154"/>
      <c r="P9808" s="154"/>
    </row>
    <row r="9809" spans="3:16" hidden="1" outlineLevel="2">
      <c r="C9809" s="179">
        <v>9785</v>
      </c>
      <c r="D9809" s="195">
        <f t="shared" ca="1" si="764"/>
        <v>-0.39874537643078783</v>
      </c>
      <c r="E9809" s="195">
        <f t="shared" ca="1" si="760"/>
        <v>225.48628028883263</v>
      </c>
      <c r="F9809" s="195">
        <f t="shared" ca="1" si="761"/>
        <v>233.61443485086133</v>
      </c>
      <c r="G9809" s="195">
        <f t="shared" ca="1" si="762"/>
        <v>0</v>
      </c>
      <c r="H9809" s="195">
        <f t="shared" ca="1" si="763"/>
        <v>0</v>
      </c>
      <c r="O9809" s="154"/>
      <c r="P9809" s="154"/>
    </row>
    <row r="9810" spans="3:16" hidden="1" outlineLevel="2">
      <c r="C9810" s="179">
        <v>9786</v>
      </c>
      <c r="D9810" s="195">
        <f t="shared" ca="1" si="764"/>
        <v>-1.0614870917531229</v>
      </c>
      <c r="E9810" s="195">
        <f t="shared" ca="1" si="760"/>
        <v>194.93078821770541</v>
      </c>
      <c r="F9810" s="195">
        <f t="shared" ca="1" si="761"/>
        <v>210.17625622484192</v>
      </c>
      <c r="G9810" s="195">
        <f t="shared" ca="1" si="762"/>
        <v>0</v>
      </c>
      <c r="H9810" s="195">
        <f t="shared" ca="1" si="763"/>
        <v>0</v>
      </c>
      <c r="O9810" s="154"/>
      <c r="P9810" s="154"/>
    </row>
    <row r="9811" spans="3:16" hidden="1" outlineLevel="2">
      <c r="C9811" s="179">
        <v>9787</v>
      </c>
      <c r="D9811" s="195">
        <f t="shared" ca="1" si="764"/>
        <v>-0.69340313778935014</v>
      </c>
      <c r="E9811" s="195">
        <f t="shared" ca="1" si="760"/>
        <v>211.35060357423055</v>
      </c>
      <c r="F9811" s="195">
        <f t="shared" ca="1" si="761"/>
        <v>222.88724540087114</v>
      </c>
      <c r="G9811" s="195">
        <f t="shared" ca="1" si="762"/>
        <v>0</v>
      </c>
      <c r="H9811" s="195">
        <f t="shared" ca="1" si="763"/>
        <v>0</v>
      </c>
      <c r="O9811" s="154"/>
      <c r="P9811" s="154"/>
    </row>
    <row r="9812" spans="3:16" hidden="1" outlineLevel="2">
      <c r="C9812" s="179">
        <v>9788</v>
      </c>
      <c r="D9812" s="195">
        <f t="shared" ca="1" si="764"/>
        <v>-1.4478212171198963</v>
      </c>
      <c r="E9812" s="195">
        <f t="shared" ca="1" si="760"/>
        <v>179.06715353403689</v>
      </c>
      <c r="F9812" s="195">
        <f t="shared" ca="1" si="761"/>
        <v>197.61398671227067</v>
      </c>
      <c r="G9812" s="195">
        <f t="shared" ca="1" si="762"/>
        <v>0</v>
      </c>
      <c r="H9812" s="195">
        <f t="shared" ca="1" si="763"/>
        <v>0</v>
      </c>
      <c r="O9812" s="154"/>
      <c r="P9812" s="154"/>
    </row>
    <row r="9813" spans="3:16" hidden="1" outlineLevel="2">
      <c r="C9813" s="179">
        <v>9789</v>
      </c>
      <c r="D9813" s="195">
        <f t="shared" ca="1" si="764"/>
        <v>0.38206170875666212</v>
      </c>
      <c r="E9813" s="195">
        <f t="shared" ca="1" si="760"/>
        <v>267.68606170331168</v>
      </c>
      <c r="F9813" s="195">
        <f t="shared" ca="1" si="761"/>
        <v>264.60344381715799</v>
      </c>
      <c r="G9813" s="195">
        <f t="shared" ca="1" si="762"/>
        <v>17.68606170331168</v>
      </c>
      <c r="H9813" s="195">
        <f t="shared" ca="1" si="763"/>
        <v>14.603443817157995</v>
      </c>
      <c r="O9813" s="154"/>
      <c r="P9813" s="154"/>
    </row>
    <row r="9814" spans="3:16" hidden="1" outlineLevel="2">
      <c r="C9814" s="179">
        <v>9790</v>
      </c>
      <c r="D9814" s="195">
        <f t="shared" ca="1" si="764"/>
        <v>4.8334013270546698E-2</v>
      </c>
      <c r="E9814" s="195">
        <f t="shared" ca="1" si="760"/>
        <v>248.76027254334394</v>
      </c>
      <c r="F9814" s="195">
        <f t="shared" ca="1" si="761"/>
        <v>250.88471033872199</v>
      </c>
      <c r="G9814" s="195">
        <f t="shared" ca="1" si="762"/>
        <v>0</v>
      </c>
      <c r="H9814" s="195">
        <f t="shared" ca="1" si="763"/>
        <v>0.88471033872198745</v>
      </c>
      <c r="O9814" s="154"/>
      <c r="P9814" s="154"/>
    </row>
    <row r="9815" spans="3:16" hidden="1" outlineLevel="2">
      <c r="C9815" s="179">
        <v>9791</v>
      </c>
      <c r="D9815" s="195">
        <f t="shared" ca="1" si="764"/>
        <v>-7.9981792937436957E-2</v>
      </c>
      <c r="E9815" s="195">
        <f t="shared" ca="1" si="760"/>
        <v>241.84491560048684</v>
      </c>
      <c r="F9815" s="195">
        <f t="shared" ca="1" si="761"/>
        <v>245.80133018955229</v>
      </c>
      <c r="G9815" s="195">
        <f t="shared" ca="1" si="762"/>
        <v>0</v>
      </c>
      <c r="H9815" s="195">
        <f t="shared" ca="1" si="763"/>
        <v>0</v>
      </c>
      <c r="O9815" s="154"/>
      <c r="P9815" s="154"/>
    </row>
    <row r="9816" spans="3:16" hidden="1" outlineLevel="2">
      <c r="C9816" s="179">
        <v>9792</v>
      </c>
      <c r="D9816" s="195">
        <f t="shared" ca="1" si="764"/>
        <v>-0.57071141177428364</v>
      </c>
      <c r="E9816" s="195">
        <f t="shared" ca="1" si="760"/>
        <v>217.12553311617998</v>
      </c>
      <c r="F9816" s="195">
        <f t="shared" ca="1" si="761"/>
        <v>227.29272528223058</v>
      </c>
      <c r="G9816" s="195">
        <f t="shared" ca="1" si="762"/>
        <v>0</v>
      </c>
      <c r="H9816" s="195">
        <f t="shared" ca="1" si="763"/>
        <v>0</v>
      </c>
      <c r="O9816" s="154"/>
      <c r="P9816" s="154"/>
    </row>
    <row r="9817" spans="3:16" hidden="1" outlineLevel="2">
      <c r="C9817" s="179">
        <v>9793</v>
      </c>
      <c r="D9817" s="195">
        <f t="shared" ca="1" si="764"/>
        <v>-0.42904573623633213</v>
      </c>
      <c r="E9817" s="195">
        <f t="shared" ref="E9817:E9880" ca="1" si="765">$H$9 * EXP(($H$17 - $H$18 - ($H$11^2)/2)*$H$14 + $H$11*SQRT($H$14)*D9817)</f>
        <v>223.99009931151218</v>
      </c>
      <c r="F9817" s="195">
        <f t="shared" ref="F9817:F9880" ca="1" si="766">$H$9 * EXP(($H$17 - $H$18 - ($H$12^2)/2)*$H$14 + $H$12*SQRT($H$14)*D9817)</f>
        <v>232.4879278728414</v>
      </c>
      <c r="G9817" s="195">
        <f t="shared" ref="G9817:G9880" ca="1" si="767">MAX(E9817-$H$16, 0)</f>
        <v>0</v>
      </c>
      <c r="H9817" s="195">
        <f t="shared" ref="H9817:H9880" ca="1" si="768">MAX(F9817-$H$16, 0)</f>
        <v>0</v>
      </c>
      <c r="O9817" s="154"/>
      <c r="P9817" s="154"/>
    </row>
    <row r="9818" spans="3:16" hidden="1" outlineLevel="2">
      <c r="C9818" s="179">
        <v>9794</v>
      </c>
      <c r="D9818" s="195">
        <f t="shared" ref="D9818:D9881" ca="1" si="769">_xlfn.NORM.S.INV(RAND())</f>
        <v>0.92784611163948816</v>
      </c>
      <c r="E9818" s="195">
        <f t="shared" ca="1" si="765"/>
        <v>301.79026166915435</v>
      </c>
      <c r="F9818" s="195">
        <f t="shared" ca="1" si="766"/>
        <v>288.6745427236379</v>
      </c>
      <c r="G9818" s="195">
        <f t="shared" ca="1" si="767"/>
        <v>51.790261669154347</v>
      </c>
      <c r="H9818" s="195">
        <f t="shared" ca="1" si="768"/>
        <v>38.674542723637899</v>
      </c>
      <c r="O9818" s="154"/>
      <c r="P9818" s="154"/>
    </row>
    <row r="9819" spans="3:16" hidden="1" outlineLevel="2">
      <c r="C9819" s="179">
        <v>9795</v>
      </c>
      <c r="D9819" s="195">
        <f t="shared" ca="1" si="769"/>
        <v>0.34885239480375729</v>
      </c>
      <c r="E9819" s="195">
        <f t="shared" ca="1" si="765"/>
        <v>265.73997020136136</v>
      </c>
      <c r="F9819" s="195">
        <f t="shared" ca="1" si="766"/>
        <v>263.20533447100621</v>
      </c>
      <c r="G9819" s="195">
        <f t="shared" ca="1" si="767"/>
        <v>15.739970201361359</v>
      </c>
      <c r="H9819" s="195">
        <f t="shared" ca="1" si="768"/>
        <v>13.205334471006211</v>
      </c>
      <c r="O9819" s="154"/>
      <c r="P9819" s="154"/>
    </row>
    <row r="9820" spans="3:16" hidden="1" outlineLevel="2">
      <c r="C9820" s="179">
        <v>9796</v>
      </c>
      <c r="D9820" s="195">
        <f t="shared" ca="1" si="769"/>
        <v>2.0907149208139031</v>
      </c>
      <c r="E9820" s="195">
        <f t="shared" ca="1" si="765"/>
        <v>389.64372644389721</v>
      </c>
      <c r="F9820" s="195">
        <f t="shared" ca="1" si="766"/>
        <v>347.51557743028485</v>
      </c>
      <c r="G9820" s="195">
        <f t="shared" ca="1" si="767"/>
        <v>139.64372644389721</v>
      </c>
      <c r="H9820" s="195">
        <f t="shared" ca="1" si="768"/>
        <v>97.51557743028485</v>
      </c>
      <c r="O9820" s="154"/>
      <c r="P9820" s="154"/>
    </row>
    <row r="9821" spans="3:16" hidden="1" outlineLevel="2">
      <c r="C9821" s="179">
        <v>9797</v>
      </c>
      <c r="D9821" s="195">
        <f t="shared" ca="1" si="769"/>
        <v>0.58612956984376785</v>
      </c>
      <c r="E9821" s="195">
        <f t="shared" ca="1" si="765"/>
        <v>279.96141580329879</v>
      </c>
      <c r="F9821" s="195">
        <f t="shared" ca="1" si="766"/>
        <v>273.35920740519754</v>
      </c>
      <c r="G9821" s="195">
        <f t="shared" ca="1" si="767"/>
        <v>29.961415803298792</v>
      </c>
      <c r="H9821" s="195">
        <f t="shared" ca="1" si="768"/>
        <v>23.359207405197537</v>
      </c>
      <c r="O9821" s="154"/>
      <c r="P9821" s="154"/>
    </row>
    <row r="9822" spans="3:16" hidden="1" outlineLevel="2">
      <c r="C9822" s="179">
        <v>9798</v>
      </c>
      <c r="D9822" s="195">
        <f t="shared" ca="1" si="769"/>
        <v>-0.9942722423314273</v>
      </c>
      <c r="E9822" s="195">
        <f t="shared" ca="1" si="765"/>
        <v>197.83091877205482</v>
      </c>
      <c r="F9822" s="195">
        <f t="shared" ca="1" si="766"/>
        <v>212.44202186760313</v>
      </c>
      <c r="G9822" s="195">
        <f t="shared" ca="1" si="767"/>
        <v>0</v>
      </c>
      <c r="H9822" s="195">
        <f t="shared" ca="1" si="768"/>
        <v>0</v>
      </c>
      <c r="O9822" s="154"/>
      <c r="P9822" s="154"/>
    </row>
    <row r="9823" spans="3:16" hidden="1" outlineLevel="2">
      <c r="C9823" s="179">
        <v>9799</v>
      </c>
      <c r="D9823" s="195">
        <f t="shared" ca="1" si="769"/>
        <v>1.1307547107003522</v>
      </c>
      <c r="E9823" s="195">
        <f t="shared" ca="1" si="765"/>
        <v>315.5491583928586</v>
      </c>
      <c r="F9823" s="195">
        <f t="shared" ca="1" si="766"/>
        <v>298.17167497479738</v>
      </c>
      <c r="G9823" s="195">
        <f t="shared" ca="1" si="767"/>
        <v>65.549158392858601</v>
      </c>
      <c r="H9823" s="195">
        <f t="shared" ca="1" si="768"/>
        <v>48.171674974797384</v>
      </c>
      <c r="O9823" s="154"/>
      <c r="P9823" s="154"/>
    </row>
    <row r="9824" spans="3:16" hidden="1" outlineLevel="2">
      <c r="C9824" s="179">
        <v>9800</v>
      </c>
      <c r="D9824" s="195">
        <f t="shared" ca="1" si="769"/>
        <v>1.192097350003545</v>
      </c>
      <c r="E9824" s="195">
        <f t="shared" ca="1" si="765"/>
        <v>319.8309008119578</v>
      </c>
      <c r="F9824" s="195">
        <f t="shared" ca="1" si="766"/>
        <v>301.10385871575556</v>
      </c>
      <c r="G9824" s="195">
        <f t="shared" ca="1" si="767"/>
        <v>69.830900811957804</v>
      </c>
      <c r="H9824" s="195">
        <f t="shared" ca="1" si="768"/>
        <v>51.103858715755564</v>
      </c>
      <c r="O9824" s="154"/>
      <c r="P9824" s="154"/>
    </row>
    <row r="9825" spans="3:16" hidden="1" outlineLevel="2">
      <c r="C9825" s="179">
        <v>9801</v>
      </c>
      <c r="D9825" s="195">
        <f t="shared" ca="1" si="769"/>
        <v>-2.1284148584618516</v>
      </c>
      <c r="E9825" s="195">
        <f t="shared" ca="1" si="765"/>
        <v>154.19588801676744</v>
      </c>
      <c r="F9825" s="195">
        <f t="shared" ca="1" si="766"/>
        <v>177.28208137526607</v>
      </c>
      <c r="G9825" s="195">
        <f t="shared" ca="1" si="767"/>
        <v>0</v>
      </c>
      <c r="H9825" s="195">
        <f t="shared" ca="1" si="768"/>
        <v>0</v>
      </c>
      <c r="O9825" s="154"/>
      <c r="P9825" s="154"/>
    </row>
    <row r="9826" spans="3:16" hidden="1" outlineLevel="2">
      <c r="C9826" s="179">
        <v>9802</v>
      </c>
      <c r="D9826" s="195">
        <f t="shared" ca="1" si="769"/>
        <v>1.4871011113869832</v>
      </c>
      <c r="E9826" s="195">
        <f t="shared" ca="1" si="765"/>
        <v>341.24796249871025</v>
      </c>
      <c r="F9826" s="195">
        <f t="shared" ca="1" si="766"/>
        <v>315.61290289014204</v>
      </c>
      <c r="G9826" s="195">
        <f t="shared" ca="1" si="767"/>
        <v>91.247962498710251</v>
      </c>
      <c r="H9826" s="195">
        <f t="shared" ca="1" si="768"/>
        <v>65.612902890142038</v>
      </c>
      <c r="O9826" s="154"/>
      <c r="P9826" s="154"/>
    </row>
    <row r="9827" spans="3:16" hidden="1" outlineLevel="2">
      <c r="C9827" s="179">
        <v>9803</v>
      </c>
      <c r="D9827" s="195">
        <f t="shared" ca="1" si="769"/>
        <v>0.35267751884506682</v>
      </c>
      <c r="E9827" s="195">
        <f t="shared" ca="1" si="765"/>
        <v>265.96340251658165</v>
      </c>
      <c r="F9827" s="195">
        <f t="shared" ca="1" si="766"/>
        <v>263.36599469209307</v>
      </c>
      <c r="G9827" s="195">
        <f t="shared" ca="1" si="767"/>
        <v>15.963402516581652</v>
      </c>
      <c r="H9827" s="195">
        <f t="shared" ca="1" si="768"/>
        <v>13.365994692093068</v>
      </c>
      <c r="O9827" s="154"/>
      <c r="P9827" s="154"/>
    </row>
    <row r="9828" spans="3:16" hidden="1" outlineLevel="2">
      <c r="C9828" s="179">
        <v>9804</v>
      </c>
      <c r="D9828" s="195">
        <f t="shared" ca="1" si="769"/>
        <v>-0.19917234522419611</v>
      </c>
      <c r="E9828" s="195">
        <f t="shared" ca="1" si="765"/>
        <v>235.59368365672731</v>
      </c>
      <c r="F9828" s="195">
        <f t="shared" ca="1" si="766"/>
        <v>241.17177393982357</v>
      </c>
      <c r="G9828" s="195">
        <f t="shared" ca="1" si="767"/>
        <v>0</v>
      </c>
      <c r="H9828" s="195">
        <f t="shared" ca="1" si="768"/>
        <v>0</v>
      </c>
      <c r="O9828" s="154"/>
      <c r="P9828" s="154"/>
    </row>
    <row r="9829" spans="3:16" hidden="1" outlineLevel="2">
      <c r="C9829" s="179">
        <v>9805</v>
      </c>
      <c r="D9829" s="195">
        <f t="shared" ca="1" si="769"/>
        <v>0.16714049007359261</v>
      </c>
      <c r="E9829" s="195">
        <f t="shared" ca="1" si="765"/>
        <v>255.33931781702915</v>
      </c>
      <c r="F9829" s="195">
        <f t="shared" ca="1" si="766"/>
        <v>255.685050577254</v>
      </c>
      <c r="G9829" s="195">
        <f t="shared" ca="1" si="767"/>
        <v>5.3393178170291549</v>
      </c>
      <c r="H9829" s="195">
        <f t="shared" ca="1" si="768"/>
        <v>5.6850505772540032</v>
      </c>
      <c r="O9829" s="154"/>
      <c r="P9829" s="154"/>
    </row>
    <row r="9830" spans="3:16" hidden="1" outlineLevel="2">
      <c r="C9830" s="179">
        <v>9806</v>
      </c>
      <c r="D9830" s="195">
        <f t="shared" ca="1" si="769"/>
        <v>0.54301487443985508</v>
      </c>
      <c r="E9830" s="195">
        <f t="shared" ca="1" si="765"/>
        <v>277.32187022476177</v>
      </c>
      <c r="F9830" s="195">
        <f t="shared" ca="1" si="766"/>
        <v>271.48549907414827</v>
      </c>
      <c r="G9830" s="195">
        <f t="shared" ca="1" si="767"/>
        <v>27.321870224761767</v>
      </c>
      <c r="H9830" s="195">
        <f t="shared" ca="1" si="768"/>
        <v>21.485499074148265</v>
      </c>
      <c r="O9830" s="154"/>
      <c r="P9830" s="154"/>
    </row>
    <row r="9831" spans="3:16" hidden="1" outlineLevel="2">
      <c r="C9831" s="179">
        <v>9807</v>
      </c>
      <c r="D9831" s="195">
        <f t="shared" ca="1" si="769"/>
        <v>1.4795676523447792</v>
      </c>
      <c r="E9831" s="195">
        <f t="shared" ca="1" si="765"/>
        <v>340.68358954823378</v>
      </c>
      <c r="F9831" s="195">
        <f t="shared" ca="1" si="766"/>
        <v>315.23382899440259</v>
      </c>
      <c r="G9831" s="195">
        <f t="shared" ca="1" si="767"/>
        <v>90.683589548233783</v>
      </c>
      <c r="H9831" s="195">
        <f t="shared" ca="1" si="768"/>
        <v>65.233828994402586</v>
      </c>
      <c r="O9831" s="154"/>
      <c r="P9831" s="154"/>
    </row>
    <row r="9832" spans="3:16" hidden="1" outlineLevel="2">
      <c r="C9832" s="179">
        <v>9808</v>
      </c>
      <c r="D9832" s="195">
        <f t="shared" ca="1" si="769"/>
        <v>1.2467483195482847</v>
      </c>
      <c r="E9832" s="195">
        <f t="shared" ca="1" si="765"/>
        <v>323.69447631487304</v>
      </c>
      <c r="F9832" s="195">
        <f t="shared" ca="1" si="766"/>
        <v>303.74045944146707</v>
      </c>
      <c r="G9832" s="195">
        <f t="shared" ca="1" si="767"/>
        <v>73.694476314873043</v>
      </c>
      <c r="H9832" s="195">
        <f t="shared" ca="1" si="768"/>
        <v>53.740459441467067</v>
      </c>
      <c r="O9832" s="154"/>
      <c r="P9832" s="154"/>
    </row>
    <row r="9833" spans="3:16" hidden="1" outlineLevel="2">
      <c r="C9833" s="179">
        <v>9809</v>
      </c>
      <c r="D9833" s="195">
        <f t="shared" ca="1" si="769"/>
        <v>-1.0390907668652525</v>
      </c>
      <c r="E9833" s="195">
        <f t="shared" ca="1" si="765"/>
        <v>195.89237226122586</v>
      </c>
      <c r="F9833" s="195">
        <f t="shared" ca="1" si="766"/>
        <v>210.92852339566974</v>
      </c>
      <c r="G9833" s="195">
        <f t="shared" ca="1" si="767"/>
        <v>0</v>
      </c>
      <c r="H9833" s="195">
        <f t="shared" ca="1" si="768"/>
        <v>0</v>
      </c>
      <c r="O9833" s="154"/>
      <c r="P9833" s="154"/>
    </row>
    <row r="9834" spans="3:16" hidden="1" outlineLevel="2">
      <c r="C9834" s="179">
        <v>9810</v>
      </c>
      <c r="D9834" s="195">
        <f t="shared" ca="1" si="769"/>
        <v>-7.8108390789266319E-2</v>
      </c>
      <c r="E9834" s="195">
        <f t="shared" ca="1" si="765"/>
        <v>241.94448328978879</v>
      </c>
      <c r="F9834" s="195">
        <f t="shared" ca="1" si="766"/>
        <v>245.87480116032944</v>
      </c>
      <c r="G9834" s="195">
        <f t="shared" ca="1" si="767"/>
        <v>0</v>
      </c>
      <c r="H9834" s="195">
        <f t="shared" ca="1" si="768"/>
        <v>0</v>
      </c>
      <c r="O9834" s="154"/>
      <c r="P9834" s="154"/>
    </row>
    <row r="9835" spans="3:16" hidden="1" outlineLevel="2">
      <c r="C9835" s="179">
        <v>9811</v>
      </c>
      <c r="D9835" s="195">
        <f t="shared" ca="1" si="769"/>
        <v>-1.2492533127451675</v>
      </c>
      <c r="E9835" s="195">
        <f t="shared" ca="1" si="765"/>
        <v>187.05250984939499</v>
      </c>
      <c r="F9835" s="195">
        <f t="shared" ca="1" si="766"/>
        <v>203.97401592882358</v>
      </c>
      <c r="G9835" s="195">
        <f t="shared" ca="1" si="767"/>
        <v>0</v>
      </c>
      <c r="H9835" s="195">
        <f t="shared" ca="1" si="768"/>
        <v>0</v>
      </c>
      <c r="O9835" s="154"/>
      <c r="P9835" s="154"/>
    </row>
    <row r="9836" spans="3:16" hidden="1" outlineLevel="2">
      <c r="C9836" s="179">
        <v>9812</v>
      </c>
      <c r="D9836" s="195">
        <f t="shared" ca="1" si="769"/>
        <v>-1.8573492285126829</v>
      </c>
      <c r="E9836" s="195">
        <f t="shared" ca="1" si="765"/>
        <v>163.65837334257827</v>
      </c>
      <c r="F9836" s="195">
        <f t="shared" ca="1" si="766"/>
        <v>185.11635515655607</v>
      </c>
      <c r="G9836" s="195">
        <f t="shared" ca="1" si="767"/>
        <v>0</v>
      </c>
      <c r="H9836" s="195">
        <f t="shared" ca="1" si="768"/>
        <v>0</v>
      </c>
      <c r="O9836" s="154"/>
      <c r="P9836" s="154"/>
    </row>
    <row r="9837" spans="3:16" hidden="1" outlineLevel="2">
      <c r="C9837" s="179">
        <v>9813</v>
      </c>
      <c r="D9837" s="195">
        <f t="shared" ca="1" si="769"/>
        <v>-0.38901621670830394</v>
      </c>
      <c r="E9837" s="195">
        <f t="shared" ca="1" si="765"/>
        <v>225.96880636903018</v>
      </c>
      <c r="F9837" s="195">
        <f t="shared" ca="1" si="766"/>
        <v>233.97730205266006</v>
      </c>
      <c r="G9837" s="195">
        <f t="shared" ca="1" si="767"/>
        <v>0</v>
      </c>
      <c r="H9837" s="195">
        <f t="shared" ca="1" si="768"/>
        <v>0</v>
      </c>
      <c r="O9837" s="154"/>
      <c r="P9837" s="154"/>
    </row>
    <row r="9838" spans="3:16" hidden="1" outlineLevel="2">
      <c r="C9838" s="179">
        <v>9814</v>
      </c>
      <c r="D9838" s="195">
        <f t="shared" ca="1" si="769"/>
        <v>-0.59296641253272919</v>
      </c>
      <c r="E9838" s="195">
        <f t="shared" ca="1" si="765"/>
        <v>216.06643008264899</v>
      </c>
      <c r="F9838" s="195">
        <f t="shared" ca="1" si="766"/>
        <v>226.48720203184695</v>
      </c>
      <c r="G9838" s="195">
        <f t="shared" ca="1" si="767"/>
        <v>0</v>
      </c>
      <c r="H9838" s="195">
        <f t="shared" ca="1" si="768"/>
        <v>0</v>
      </c>
      <c r="O9838" s="154"/>
      <c r="P9838" s="154"/>
    </row>
    <row r="9839" spans="3:16" hidden="1" outlineLevel="2">
      <c r="C9839" s="179">
        <v>9815</v>
      </c>
      <c r="D9839" s="195">
        <f t="shared" ca="1" si="769"/>
        <v>1.546171170001478</v>
      </c>
      <c r="E9839" s="195">
        <f t="shared" ca="1" si="765"/>
        <v>345.70575507760719</v>
      </c>
      <c r="F9839" s="195">
        <f t="shared" ca="1" si="766"/>
        <v>318.60107521771891</v>
      </c>
      <c r="G9839" s="195">
        <f t="shared" ca="1" si="767"/>
        <v>95.705755077607193</v>
      </c>
      <c r="H9839" s="195">
        <f t="shared" ca="1" si="768"/>
        <v>68.601075217718915</v>
      </c>
      <c r="O9839" s="154"/>
      <c r="P9839" s="154"/>
    </row>
    <row r="9840" spans="3:16" hidden="1" outlineLevel="2">
      <c r="C9840" s="179">
        <v>9816</v>
      </c>
      <c r="D9840" s="195">
        <f t="shared" ca="1" si="769"/>
        <v>-7.9586880694909615E-2</v>
      </c>
      <c r="E9840" s="195">
        <f t="shared" ca="1" si="765"/>
        <v>241.86590101100094</v>
      </c>
      <c r="F9840" s="195">
        <f t="shared" ca="1" si="766"/>
        <v>245.81681600730337</v>
      </c>
      <c r="G9840" s="195">
        <f t="shared" ca="1" si="767"/>
        <v>0</v>
      </c>
      <c r="H9840" s="195">
        <f t="shared" ca="1" si="768"/>
        <v>0</v>
      </c>
      <c r="O9840" s="154"/>
      <c r="P9840" s="154"/>
    </row>
    <row r="9841" spans="3:16" hidden="1" outlineLevel="2">
      <c r="C9841" s="179">
        <v>9817</v>
      </c>
      <c r="D9841" s="195">
        <f t="shared" ca="1" si="769"/>
        <v>0.69169212934283719</v>
      </c>
      <c r="E9841" s="195">
        <f t="shared" ca="1" si="765"/>
        <v>286.53065922749738</v>
      </c>
      <c r="F9841" s="195">
        <f t="shared" ca="1" si="766"/>
        <v>278.00159263883523</v>
      </c>
      <c r="G9841" s="195">
        <f t="shared" ca="1" si="767"/>
        <v>36.530659227497381</v>
      </c>
      <c r="H9841" s="195">
        <f t="shared" ca="1" si="768"/>
        <v>28.001592638835234</v>
      </c>
      <c r="O9841" s="154"/>
      <c r="P9841" s="154"/>
    </row>
    <row r="9842" spans="3:16" hidden="1" outlineLevel="2">
      <c r="C9842" s="179">
        <v>9818</v>
      </c>
      <c r="D9842" s="195">
        <f t="shared" ca="1" si="769"/>
        <v>1.4150131392364413</v>
      </c>
      <c r="E9842" s="195">
        <f t="shared" ca="1" si="765"/>
        <v>335.88556356686837</v>
      </c>
      <c r="F9842" s="195">
        <f t="shared" ca="1" si="766"/>
        <v>312.004139631361</v>
      </c>
      <c r="G9842" s="195">
        <f t="shared" ca="1" si="767"/>
        <v>85.88556356686837</v>
      </c>
      <c r="H9842" s="195">
        <f t="shared" ca="1" si="768"/>
        <v>62.004139631360999</v>
      </c>
      <c r="O9842" s="154"/>
      <c r="P9842" s="154"/>
    </row>
    <row r="9843" spans="3:16" hidden="1" outlineLevel="2">
      <c r="C9843" s="179">
        <v>9819</v>
      </c>
      <c r="D9843" s="195">
        <f t="shared" ca="1" si="769"/>
        <v>-3.4442025912463745E-2</v>
      </c>
      <c r="E9843" s="195">
        <f t="shared" ca="1" si="765"/>
        <v>244.27691452495944</v>
      </c>
      <c r="F9843" s="195">
        <f t="shared" ca="1" si="766"/>
        <v>247.59354130779906</v>
      </c>
      <c r="G9843" s="195">
        <f t="shared" ca="1" si="767"/>
        <v>0</v>
      </c>
      <c r="H9843" s="195">
        <f t="shared" ca="1" si="768"/>
        <v>0</v>
      </c>
      <c r="O9843" s="154"/>
      <c r="P9843" s="154"/>
    </row>
    <row r="9844" spans="3:16" hidden="1" outlineLevel="2">
      <c r="C9844" s="179">
        <v>9820</v>
      </c>
      <c r="D9844" s="195">
        <f t="shared" ca="1" si="769"/>
        <v>0.65547778190621997</v>
      </c>
      <c r="E9844" s="195">
        <f t="shared" ca="1" si="765"/>
        <v>284.25982115463637</v>
      </c>
      <c r="F9844" s="195">
        <f t="shared" ca="1" si="766"/>
        <v>276.40015626184544</v>
      </c>
      <c r="G9844" s="195">
        <f t="shared" ca="1" si="767"/>
        <v>34.25982115463637</v>
      </c>
      <c r="H9844" s="195">
        <f t="shared" ca="1" si="768"/>
        <v>26.400156261845439</v>
      </c>
      <c r="O9844" s="154"/>
      <c r="P9844" s="154"/>
    </row>
    <row r="9845" spans="3:16" hidden="1" outlineLevel="2">
      <c r="C9845" s="179">
        <v>9821</v>
      </c>
      <c r="D9845" s="195">
        <f t="shared" ca="1" si="769"/>
        <v>2.6110975772096143</v>
      </c>
      <c r="E9845" s="195">
        <f t="shared" ca="1" si="765"/>
        <v>436.84089033006569</v>
      </c>
      <c r="F9845" s="195">
        <f t="shared" ca="1" si="766"/>
        <v>377.59600351408369</v>
      </c>
      <c r="G9845" s="195">
        <f t="shared" ca="1" si="767"/>
        <v>186.84089033006569</v>
      </c>
      <c r="H9845" s="195">
        <f t="shared" ca="1" si="768"/>
        <v>127.59600351408369</v>
      </c>
      <c r="O9845" s="154"/>
      <c r="P9845" s="154"/>
    </row>
    <row r="9846" spans="3:16" hidden="1" outlineLevel="2">
      <c r="C9846" s="179">
        <v>9822</v>
      </c>
      <c r="D9846" s="195">
        <f t="shared" ca="1" si="769"/>
        <v>1.3093954843808611</v>
      </c>
      <c r="E9846" s="195">
        <f t="shared" ca="1" si="765"/>
        <v>328.18079524642752</v>
      </c>
      <c r="F9846" s="195">
        <f t="shared" ca="1" si="766"/>
        <v>306.79124491480167</v>
      </c>
      <c r="G9846" s="195">
        <f t="shared" ca="1" si="767"/>
        <v>78.180795246427522</v>
      </c>
      <c r="H9846" s="195">
        <f t="shared" ca="1" si="768"/>
        <v>56.791244914801666</v>
      </c>
      <c r="O9846" s="154"/>
      <c r="P9846" s="154"/>
    </row>
    <row r="9847" spans="3:16" hidden="1" outlineLevel="2">
      <c r="C9847" s="179">
        <v>9823</v>
      </c>
      <c r="D9847" s="195">
        <f t="shared" ca="1" si="769"/>
        <v>-0.47973666430674372</v>
      </c>
      <c r="E9847" s="195">
        <f t="shared" ca="1" si="765"/>
        <v>221.50923003430654</v>
      </c>
      <c r="F9847" s="195">
        <f t="shared" ca="1" si="766"/>
        <v>230.61547244923196</v>
      </c>
      <c r="G9847" s="195">
        <f t="shared" ca="1" si="767"/>
        <v>0</v>
      </c>
      <c r="H9847" s="195">
        <f t="shared" ca="1" si="768"/>
        <v>0</v>
      </c>
      <c r="O9847" s="154"/>
      <c r="P9847" s="154"/>
    </row>
    <row r="9848" spans="3:16" hidden="1" outlineLevel="2">
      <c r="C9848" s="179">
        <v>9824</v>
      </c>
      <c r="D9848" s="195">
        <f t="shared" ca="1" si="769"/>
        <v>1.5345546951570952</v>
      </c>
      <c r="E9848" s="195">
        <f t="shared" ca="1" si="765"/>
        <v>344.82452781853902</v>
      </c>
      <c r="F9848" s="195">
        <f t="shared" ca="1" si="766"/>
        <v>318.0112071490027</v>
      </c>
      <c r="G9848" s="195">
        <f t="shared" ca="1" si="767"/>
        <v>94.824527818539025</v>
      </c>
      <c r="H9848" s="195">
        <f t="shared" ca="1" si="768"/>
        <v>68.011207149002701</v>
      </c>
      <c r="O9848" s="154"/>
      <c r="P9848" s="154"/>
    </row>
    <row r="9849" spans="3:16" hidden="1" outlineLevel="2">
      <c r="C9849" s="179">
        <v>9825</v>
      </c>
      <c r="D9849" s="195">
        <f t="shared" ca="1" si="769"/>
        <v>-0.3878312969943864</v>
      </c>
      <c r="E9849" s="195">
        <f t="shared" ca="1" si="765"/>
        <v>226.02764397857351</v>
      </c>
      <c r="F9849" s="195">
        <f t="shared" ca="1" si="766"/>
        <v>234.0215343339552</v>
      </c>
      <c r="G9849" s="195">
        <f t="shared" ca="1" si="767"/>
        <v>0</v>
      </c>
      <c r="H9849" s="195">
        <f t="shared" ca="1" si="768"/>
        <v>0</v>
      </c>
      <c r="O9849" s="154"/>
      <c r="P9849" s="154"/>
    </row>
    <row r="9850" spans="3:16" hidden="1" outlineLevel="2">
      <c r="C9850" s="179">
        <v>9826</v>
      </c>
      <c r="D9850" s="195">
        <f t="shared" ca="1" si="769"/>
        <v>-1.2561055628198197</v>
      </c>
      <c r="E9850" s="195">
        <f t="shared" ca="1" si="765"/>
        <v>186.7711054203161</v>
      </c>
      <c r="F9850" s="195">
        <f t="shared" ca="1" si="766"/>
        <v>203.75116915999919</v>
      </c>
      <c r="G9850" s="195">
        <f t="shared" ca="1" si="767"/>
        <v>0</v>
      </c>
      <c r="H9850" s="195">
        <f t="shared" ca="1" si="768"/>
        <v>0</v>
      </c>
      <c r="O9850" s="154"/>
      <c r="P9850" s="154"/>
    </row>
    <row r="9851" spans="3:16" hidden="1" outlineLevel="2">
      <c r="C9851" s="179">
        <v>9827</v>
      </c>
      <c r="D9851" s="195">
        <f t="shared" ca="1" si="769"/>
        <v>0.39178078861393079</v>
      </c>
      <c r="E9851" s="195">
        <f t="shared" ca="1" si="765"/>
        <v>268.25829847737538</v>
      </c>
      <c r="F9851" s="195">
        <f t="shared" ca="1" si="766"/>
        <v>265.01401929031431</v>
      </c>
      <c r="G9851" s="195">
        <f t="shared" ca="1" si="767"/>
        <v>18.258298477375376</v>
      </c>
      <c r="H9851" s="195">
        <f t="shared" ca="1" si="768"/>
        <v>15.014019290314309</v>
      </c>
      <c r="O9851" s="154"/>
      <c r="P9851" s="154"/>
    </row>
    <row r="9852" spans="3:16" hidden="1" outlineLevel="2">
      <c r="C9852" s="179">
        <v>9828</v>
      </c>
      <c r="D9852" s="195">
        <f t="shared" ca="1" si="769"/>
        <v>1.60459227618668</v>
      </c>
      <c r="E9852" s="195">
        <f t="shared" ca="1" si="765"/>
        <v>350.17184789801445</v>
      </c>
      <c r="F9852" s="195">
        <f t="shared" ca="1" si="766"/>
        <v>321.58424509916551</v>
      </c>
      <c r="G9852" s="195">
        <f t="shared" ca="1" si="767"/>
        <v>100.17184789801445</v>
      </c>
      <c r="H9852" s="195">
        <f t="shared" ca="1" si="768"/>
        <v>71.584245099165514</v>
      </c>
      <c r="O9852" s="154"/>
      <c r="P9852" s="154"/>
    </row>
    <row r="9853" spans="3:16" hidden="1" outlineLevel="2">
      <c r="C9853" s="179">
        <v>9829</v>
      </c>
      <c r="D9853" s="195">
        <f t="shared" ca="1" si="769"/>
        <v>-1.1627866904281405</v>
      </c>
      <c r="E9853" s="195">
        <f t="shared" ca="1" si="765"/>
        <v>190.64011809355677</v>
      </c>
      <c r="F9853" s="195">
        <f t="shared" ca="1" si="766"/>
        <v>206.80708855843764</v>
      </c>
      <c r="G9853" s="195">
        <f t="shared" ca="1" si="767"/>
        <v>0</v>
      </c>
      <c r="H9853" s="195">
        <f t="shared" ca="1" si="768"/>
        <v>0</v>
      </c>
      <c r="O9853" s="154"/>
      <c r="P9853" s="154"/>
    </row>
    <row r="9854" spans="3:16" hidden="1" outlineLevel="2">
      <c r="C9854" s="179">
        <v>9830</v>
      </c>
      <c r="D9854" s="195">
        <f t="shared" ca="1" si="769"/>
        <v>0.76787231856039673</v>
      </c>
      <c r="E9854" s="195">
        <f t="shared" ca="1" si="765"/>
        <v>291.36696656057433</v>
      </c>
      <c r="F9854" s="195">
        <f t="shared" ca="1" si="766"/>
        <v>281.40071341573326</v>
      </c>
      <c r="G9854" s="195">
        <f t="shared" ca="1" si="767"/>
        <v>41.366966560574326</v>
      </c>
      <c r="H9854" s="195">
        <f t="shared" ca="1" si="768"/>
        <v>31.400713415733264</v>
      </c>
      <c r="O9854" s="154"/>
      <c r="P9854" s="154"/>
    </row>
    <row r="9855" spans="3:16" hidden="1" outlineLevel="2">
      <c r="C9855" s="179">
        <v>9831</v>
      </c>
      <c r="D9855" s="195">
        <f t="shared" ca="1" si="769"/>
        <v>1.4292131148611251</v>
      </c>
      <c r="E9855" s="195">
        <f t="shared" ca="1" si="765"/>
        <v>336.93514870389311</v>
      </c>
      <c r="F9855" s="195">
        <f t="shared" ca="1" si="766"/>
        <v>312.71171969221712</v>
      </c>
      <c r="G9855" s="195">
        <f t="shared" ca="1" si="767"/>
        <v>86.935148703893105</v>
      </c>
      <c r="H9855" s="195">
        <f t="shared" ca="1" si="768"/>
        <v>62.711719692217116</v>
      </c>
      <c r="O9855" s="154"/>
      <c r="P9855" s="154"/>
    </row>
    <row r="9856" spans="3:16" hidden="1" outlineLevel="2">
      <c r="C9856" s="179">
        <v>9832</v>
      </c>
      <c r="D9856" s="195">
        <f t="shared" ca="1" si="769"/>
        <v>-0.3021816035395436</v>
      </c>
      <c r="E9856" s="195">
        <f t="shared" ca="1" si="765"/>
        <v>230.32143843753508</v>
      </c>
      <c r="F9856" s="195">
        <f t="shared" ca="1" si="766"/>
        <v>237.24102847407684</v>
      </c>
      <c r="G9856" s="195">
        <f t="shared" ca="1" si="767"/>
        <v>0</v>
      </c>
      <c r="H9856" s="195">
        <f t="shared" ca="1" si="768"/>
        <v>0</v>
      </c>
      <c r="O9856" s="154"/>
      <c r="P9856" s="154"/>
    </row>
    <row r="9857" spans="3:16" hidden="1" outlineLevel="2">
      <c r="C9857" s="179">
        <v>9833</v>
      </c>
      <c r="D9857" s="195">
        <f t="shared" ca="1" si="769"/>
        <v>-1.9131297230794708E-3</v>
      </c>
      <c r="E9857" s="195">
        <f t="shared" ca="1" si="765"/>
        <v>246.02904208277948</v>
      </c>
      <c r="F9857" s="195">
        <f t="shared" ca="1" si="766"/>
        <v>248.88170660471494</v>
      </c>
      <c r="G9857" s="195">
        <f t="shared" ca="1" si="767"/>
        <v>0</v>
      </c>
      <c r="H9857" s="195">
        <f t="shared" ca="1" si="768"/>
        <v>0</v>
      </c>
      <c r="O9857" s="154"/>
      <c r="P9857" s="154"/>
    </row>
    <row r="9858" spans="3:16" hidden="1" outlineLevel="2">
      <c r="C9858" s="179">
        <v>9834</v>
      </c>
      <c r="D9858" s="195">
        <f t="shared" ca="1" si="769"/>
        <v>-3.5299717074754856E-2</v>
      </c>
      <c r="E9858" s="195">
        <f t="shared" ca="1" si="765"/>
        <v>244.23088531622017</v>
      </c>
      <c r="F9858" s="195">
        <f t="shared" ca="1" si="766"/>
        <v>247.55966655198972</v>
      </c>
      <c r="G9858" s="195">
        <f t="shared" ca="1" si="767"/>
        <v>0</v>
      </c>
      <c r="H9858" s="195">
        <f t="shared" ca="1" si="768"/>
        <v>0</v>
      </c>
      <c r="O9858" s="154"/>
      <c r="P9858" s="154"/>
    </row>
    <row r="9859" spans="3:16" hidden="1" outlineLevel="2">
      <c r="C9859" s="179">
        <v>9835</v>
      </c>
      <c r="D9859" s="195">
        <f t="shared" ca="1" si="769"/>
        <v>0.97185438221730591</v>
      </c>
      <c r="E9859" s="195">
        <f t="shared" ca="1" si="765"/>
        <v>304.72251810265323</v>
      </c>
      <c r="F9859" s="195">
        <f t="shared" ca="1" si="766"/>
        <v>290.70832194959763</v>
      </c>
      <c r="G9859" s="195">
        <f t="shared" ca="1" si="767"/>
        <v>54.722518102653225</v>
      </c>
      <c r="H9859" s="195">
        <f t="shared" ca="1" si="768"/>
        <v>40.708321949597632</v>
      </c>
      <c r="O9859" s="154"/>
      <c r="P9859" s="154"/>
    </row>
    <row r="9860" spans="3:16" hidden="1" outlineLevel="2">
      <c r="C9860" s="179">
        <v>9836</v>
      </c>
      <c r="D9860" s="195">
        <f t="shared" ca="1" si="769"/>
        <v>0.89146081786022391</v>
      </c>
      <c r="E9860" s="195">
        <f t="shared" ca="1" si="765"/>
        <v>299.38724177378799</v>
      </c>
      <c r="F9860" s="195">
        <f t="shared" ca="1" si="766"/>
        <v>287.00379761663089</v>
      </c>
      <c r="G9860" s="195">
        <f t="shared" ca="1" si="767"/>
        <v>49.387241773787991</v>
      </c>
      <c r="H9860" s="195">
        <f t="shared" ca="1" si="768"/>
        <v>37.003797616630891</v>
      </c>
      <c r="O9860" s="154"/>
      <c r="P9860" s="154"/>
    </row>
    <row r="9861" spans="3:16" hidden="1" outlineLevel="2">
      <c r="C9861" s="179">
        <v>9837</v>
      </c>
      <c r="D9861" s="195">
        <f t="shared" ca="1" si="769"/>
        <v>0.46087407934538432</v>
      </c>
      <c r="E9861" s="195">
        <f t="shared" ca="1" si="765"/>
        <v>272.36176380629462</v>
      </c>
      <c r="F9861" s="195">
        <f t="shared" ca="1" si="766"/>
        <v>267.95123620354985</v>
      </c>
      <c r="G9861" s="195">
        <f t="shared" ca="1" si="767"/>
        <v>22.361763806294618</v>
      </c>
      <c r="H9861" s="195">
        <f t="shared" ca="1" si="768"/>
        <v>17.951236203549854</v>
      </c>
      <c r="O9861" s="154"/>
      <c r="P9861" s="154"/>
    </row>
    <row r="9862" spans="3:16" hidden="1" outlineLevel="2">
      <c r="C9862" s="179">
        <v>9838</v>
      </c>
      <c r="D9862" s="195">
        <f t="shared" ca="1" si="769"/>
        <v>-0.22099132570520844</v>
      </c>
      <c r="E9862" s="195">
        <f t="shared" ca="1" si="765"/>
        <v>234.4669569636045</v>
      </c>
      <c r="F9862" s="195">
        <f t="shared" ca="1" si="766"/>
        <v>240.33377984576609</v>
      </c>
      <c r="G9862" s="195">
        <f t="shared" ca="1" si="767"/>
        <v>0</v>
      </c>
      <c r="H9862" s="195">
        <f t="shared" ca="1" si="768"/>
        <v>0</v>
      </c>
      <c r="O9862" s="154"/>
      <c r="P9862" s="154"/>
    </row>
    <row r="9863" spans="3:16" hidden="1" outlineLevel="2">
      <c r="C9863" s="179">
        <v>9839</v>
      </c>
      <c r="D9863" s="195">
        <f t="shared" ca="1" si="769"/>
        <v>-0.3773981201735413</v>
      </c>
      <c r="E9863" s="195">
        <f t="shared" ca="1" si="765"/>
        <v>226.54636884023935</v>
      </c>
      <c r="F9863" s="195">
        <f t="shared" ca="1" si="766"/>
        <v>234.41135915946091</v>
      </c>
      <c r="G9863" s="195">
        <f t="shared" ca="1" si="767"/>
        <v>0</v>
      </c>
      <c r="H9863" s="195">
        <f t="shared" ca="1" si="768"/>
        <v>0</v>
      </c>
      <c r="O9863" s="154"/>
      <c r="P9863" s="154"/>
    </row>
    <row r="9864" spans="3:16" hidden="1" outlineLevel="2">
      <c r="C9864" s="179">
        <v>9840</v>
      </c>
      <c r="D9864" s="195">
        <f t="shared" ca="1" si="769"/>
        <v>-0.28521400959135257</v>
      </c>
      <c r="E9864" s="195">
        <f t="shared" ca="1" si="765"/>
        <v>231.1816900236077</v>
      </c>
      <c r="F9864" s="195">
        <f t="shared" ca="1" si="766"/>
        <v>237.88406198236873</v>
      </c>
      <c r="G9864" s="195">
        <f t="shared" ca="1" si="767"/>
        <v>0</v>
      </c>
      <c r="H9864" s="195">
        <f t="shared" ca="1" si="768"/>
        <v>0</v>
      </c>
      <c r="O9864" s="154"/>
      <c r="P9864" s="154"/>
    </row>
    <row r="9865" spans="3:16" hidden="1" outlineLevel="2">
      <c r="C9865" s="179">
        <v>9841</v>
      </c>
      <c r="D9865" s="195">
        <f t="shared" ca="1" si="769"/>
        <v>4.5578852768112292E-2</v>
      </c>
      <c r="E9865" s="195">
        <f t="shared" ca="1" si="765"/>
        <v>248.6097305879924</v>
      </c>
      <c r="F9865" s="195">
        <f t="shared" ca="1" si="766"/>
        <v>250.77446473036457</v>
      </c>
      <c r="G9865" s="195">
        <f t="shared" ca="1" si="767"/>
        <v>0</v>
      </c>
      <c r="H9865" s="195">
        <f t="shared" ca="1" si="768"/>
        <v>0.77446473036457064</v>
      </c>
      <c r="O9865" s="154"/>
      <c r="P9865" s="154"/>
    </row>
    <row r="9866" spans="3:16" hidden="1" outlineLevel="2">
      <c r="C9866" s="179">
        <v>9842</v>
      </c>
      <c r="D9866" s="195">
        <f t="shared" ca="1" si="769"/>
        <v>0.94089773236537688</v>
      </c>
      <c r="E9866" s="195">
        <f t="shared" ca="1" si="765"/>
        <v>302.6569313136601</v>
      </c>
      <c r="F9866" s="195">
        <f t="shared" ca="1" si="766"/>
        <v>289.27621606314665</v>
      </c>
      <c r="G9866" s="195">
        <f t="shared" ca="1" si="767"/>
        <v>52.656931313660095</v>
      </c>
      <c r="H9866" s="195">
        <f t="shared" ca="1" si="768"/>
        <v>39.276216063146649</v>
      </c>
      <c r="O9866" s="154"/>
      <c r="P9866" s="154"/>
    </row>
    <row r="9867" spans="3:16" hidden="1" outlineLevel="2">
      <c r="C9867" s="179">
        <v>9843</v>
      </c>
      <c r="D9867" s="195">
        <f t="shared" ca="1" si="769"/>
        <v>0.60217095994451919</v>
      </c>
      <c r="E9867" s="195">
        <f t="shared" ca="1" si="765"/>
        <v>280.9498933761032</v>
      </c>
      <c r="F9867" s="195">
        <f t="shared" ca="1" si="766"/>
        <v>274.05964129696287</v>
      </c>
      <c r="G9867" s="195">
        <f t="shared" ca="1" si="767"/>
        <v>30.949893376103205</v>
      </c>
      <c r="H9867" s="195">
        <f t="shared" ca="1" si="768"/>
        <v>24.059641296962866</v>
      </c>
      <c r="O9867" s="154"/>
      <c r="P9867" s="154"/>
    </row>
    <row r="9868" spans="3:16" hidden="1" outlineLevel="2">
      <c r="C9868" s="179">
        <v>9844</v>
      </c>
      <c r="D9868" s="195">
        <f t="shared" ca="1" si="769"/>
        <v>0.32048544696111997</v>
      </c>
      <c r="E9868" s="195">
        <f t="shared" ca="1" si="765"/>
        <v>264.08885316636184</v>
      </c>
      <c r="F9868" s="195">
        <f t="shared" ca="1" si="766"/>
        <v>262.01693993359936</v>
      </c>
      <c r="G9868" s="195">
        <f t="shared" ca="1" si="767"/>
        <v>14.088853166361844</v>
      </c>
      <c r="H9868" s="195">
        <f t="shared" ca="1" si="768"/>
        <v>12.01693993359936</v>
      </c>
      <c r="O9868" s="154"/>
      <c r="P9868" s="154"/>
    </row>
    <row r="9869" spans="3:16" hidden="1" outlineLevel="2">
      <c r="C9869" s="179">
        <v>9845</v>
      </c>
      <c r="D9869" s="195">
        <f t="shared" ca="1" si="769"/>
        <v>9.9675030869493059E-2</v>
      </c>
      <c r="E9869" s="195">
        <f t="shared" ca="1" si="765"/>
        <v>251.5822814574706</v>
      </c>
      <c r="F9869" s="195">
        <f t="shared" ca="1" si="766"/>
        <v>252.94797063413742</v>
      </c>
      <c r="G9869" s="195">
        <f t="shared" ca="1" si="767"/>
        <v>1.5822814574706001</v>
      </c>
      <c r="H9869" s="195">
        <f t="shared" ca="1" si="768"/>
        <v>2.9479706341374197</v>
      </c>
      <c r="O9869" s="154"/>
      <c r="P9869" s="154"/>
    </row>
    <row r="9870" spans="3:16" hidden="1" outlineLevel="2">
      <c r="C9870" s="179">
        <v>9846</v>
      </c>
      <c r="D9870" s="195">
        <f t="shared" ca="1" si="769"/>
        <v>-9.9830460530538984E-2</v>
      </c>
      <c r="E9870" s="195">
        <f t="shared" ca="1" si="765"/>
        <v>240.79251099467271</v>
      </c>
      <c r="F9870" s="195">
        <f t="shared" ca="1" si="766"/>
        <v>245.02425359296313</v>
      </c>
      <c r="G9870" s="195">
        <f t="shared" ca="1" si="767"/>
        <v>0</v>
      </c>
      <c r="H9870" s="195">
        <f t="shared" ca="1" si="768"/>
        <v>0</v>
      </c>
      <c r="O9870" s="154"/>
      <c r="P9870" s="154"/>
    </row>
    <row r="9871" spans="3:16" hidden="1" outlineLevel="2">
      <c r="C9871" s="179">
        <v>9847</v>
      </c>
      <c r="D9871" s="195">
        <f t="shared" ca="1" si="769"/>
        <v>-0.45513495552234995</v>
      </c>
      <c r="E9871" s="195">
        <f t="shared" ca="1" si="765"/>
        <v>222.709813787445</v>
      </c>
      <c r="F9871" s="195">
        <f t="shared" ca="1" si="766"/>
        <v>231.52233581467388</v>
      </c>
      <c r="G9871" s="195">
        <f t="shared" ca="1" si="767"/>
        <v>0</v>
      </c>
      <c r="H9871" s="195">
        <f t="shared" ca="1" si="768"/>
        <v>0</v>
      </c>
      <c r="O9871" s="154"/>
      <c r="P9871" s="154"/>
    </row>
    <row r="9872" spans="3:16" hidden="1" outlineLevel="2">
      <c r="C9872" s="179">
        <v>9848</v>
      </c>
      <c r="D9872" s="195">
        <f t="shared" ca="1" si="769"/>
        <v>-2.0949428270458545</v>
      </c>
      <c r="E9872" s="195">
        <f t="shared" ca="1" si="765"/>
        <v>155.33407570343218</v>
      </c>
      <c r="F9872" s="195">
        <f t="shared" ca="1" si="766"/>
        <v>178.23124824118091</v>
      </c>
      <c r="G9872" s="195">
        <f t="shared" ca="1" si="767"/>
        <v>0</v>
      </c>
      <c r="H9872" s="195">
        <f t="shared" ca="1" si="768"/>
        <v>0</v>
      </c>
      <c r="O9872" s="154"/>
      <c r="P9872" s="154"/>
    </row>
    <row r="9873" spans="3:16" hidden="1" outlineLevel="2">
      <c r="C9873" s="179">
        <v>9849</v>
      </c>
      <c r="D9873" s="195">
        <f t="shared" ca="1" si="769"/>
        <v>1.1569589207298994</v>
      </c>
      <c r="E9873" s="195">
        <f t="shared" ca="1" si="765"/>
        <v>317.37116516367115</v>
      </c>
      <c r="F9873" s="195">
        <f t="shared" ca="1" si="766"/>
        <v>299.42072878761286</v>
      </c>
      <c r="G9873" s="195">
        <f t="shared" ca="1" si="767"/>
        <v>67.371165163671151</v>
      </c>
      <c r="H9873" s="195">
        <f t="shared" ca="1" si="768"/>
        <v>49.420728787612859</v>
      </c>
      <c r="O9873" s="154"/>
      <c r="P9873" s="154"/>
    </row>
    <row r="9874" spans="3:16" hidden="1" outlineLevel="2">
      <c r="C9874" s="179">
        <v>9850</v>
      </c>
      <c r="D9874" s="195">
        <f t="shared" ca="1" si="769"/>
        <v>0.23069992157039435</v>
      </c>
      <c r="E9874" s="195">
        <f t="shared" ca="1" si="765"/>
        <v>258.93014709632212</v>
      </c>
      <c r="F9874" s="195">
        <f t="shared" ca="1" si="766"/>
        <v>258.29075168857116</v>
      </c>
      <c r="G9874" s="195">
        <f t="shared" ca="1" si="767"/>
        <v>8.9301470963221163</v>
      </c>
      <c r="H9874" s="195">
        <f t="shared" ca="1" si="768"/>
        <v>8.290751688571163</v>
      </c>
      <c r="O9874" s="154"/>
      <c r="P9874" s="154"/>
    </row>
    <row r="9875" spans="3:16" hidden="1" outlineLevel="2">
      <c r="C9875" s="179">
        <v>9851</v>
      </c>
      <c r="D9875" s="195">
        <f t="shared" ca="1" si="769"/>
        <v>0.33963032182952813</v>
      </c>
      <c r="E9875" s="195">
        <f t="shared" ca="1" si="765"/>
        <v>265.20206395394587</v>
      </c>
      <c r="F9875" s="195">
        <f t="shared" ca="1" si="766"/>
        <v>262.81839818689383</v>
      </c>
      <c r="G9875" s="195">
        <f t="shared" ca="1" si="767"/>
        <v>15.202063953945867</v>
      </c>
      <c r="H9875" s="195">
        <f t="shared" ca="1" si="768"/>
        <v>12.81839818689383</v>
      </c>
      <c r="O9875" s="154"/>
      <c r="P9875" s="154"/>
    </row>
    <row r="9876" spans="3:16" hidden="1" outlineLevel="2">
      <c r="C9876" s="179">
        <v>9852</v>
      </c>
      <c r="D9876" s="195">
        <f t="shared" ca="1" si="769"/>
        <v>0.8601769250288811</v>
      </c>
      <c r="E9876" s="195">
        <f t="shared" ca="1" si="765"/>
        <v>297.3364412140258</v>
      </c>
      <c r="F9876" s="195">
        <f t="shared" ca="1" si="766"/>
        <v>285.57503257086671</v>
      </c>
      <c r="G9876" s="195">
        <f t="shared" ca="1" si="767"/>
        <v>47.336441214025797</v>
      </c>
      <c r="H9876" s="195">
        <f t="shared" ca="1" si="768"/>
        <v>35.575032570866711</v>
      </c>
      <c r="O9876" s="154"/>
      <c r="P9876" s="154"/>
    </row>
    <row r="9877" spans="3:16" hidden="1" outlineLevel="2">
      <c r="C9877" s="179">
        <v>9853</v>
      </c>
      <c r="D9877" s="195">
        <f t="shared" ca="1" si="769"/>
        <v>-0.45885219048554843</v>
      </c>
      <c r="E9877" s="195">
        <f t="shared" ca="1" si="765"/>
        <v>222.52799318297733</v>
      </c>
      <c r="F9877" s="195">
        <f t="shared" ca="1" si="766"/>
        <v>231.38508346628774</v>
      </c>
      <c r="G9877" s="195">
        <f t="shared" ca="1" si="767"/>
        <v>0</v>
      </c>
      <c r="H9877" s="195">
        <f t="shared" ca="1" si="768"/>
        <v>0</v>
      </c>
      <c r="O9877" s="154"/>
      <c r="P9877" s="154"/>
    </row>
    <row r="9878" spans="3:16" hidden="1" outlineLevel="2">
      <c r="C9878" s="179">
        <v>9854</v>
      </c>
      <c r="D9878" s="195">
        <f t="shared" ca="1" si="769"/>
        <v>-0.87627570974464153</v>
      </c>
      <c r="E9878" s="195">
        <f t="shared" ca="1" si="765"/>
        <v>203.02688520563999</v>
      </c>
      <c r="F9878" s="195">
        <f t="shared" ca="1" si="766"/>
        <v>216.47884046822739</v>
      </c>
      <c r="G9878" s="195">
        <f t="shared" ca="1" si="767"/>
        <v>0</v>
      </c>
      <c r="H9878" s="195">
        <f t="shared" ca="1" si="768"/>
        <v>0</v>
      </c>
      <c r="O9878" s="154"/>
      <c r="P9878" s="154"/>
    </row>
    <row r="9879" spans="3:16" hidden="1" outlineLevel="2">
      <c r="C9879" s="179">
        <v>9855</v>
      </c>
      <c r="D9879" s="195">
        <f t="shared" ca="1" si="769"/>
        <v>-1.776517765634632</v>
      </c>
      <c r="E9879" s="195">
        <f t="shared" ca="1" si="765"/>
        <v>166.59089999157723</v>
      </c>
      <c r="F9879" s="195">
        <f t="shared" ca="1" si="766"/>
        <v>187.51885824923542</v>
      </c>
      <c r="G9879" s="195">
        <f t="shared" ca="1" si="767"/>
        <v>0</v>
      </c>
      <c r="H9879" s="195">
        <f t="shared" ca="1" si="768"/>
        <v>0</v>
      </c>
      <c r="O9879" s="154"/>
      <c r="P9879" s="154"/>
    </row>
    <row r="9880" spans="3:16" hidden="1" outlineLevel="2">
      <c r="C9880" s="179">
        <v>9856</v>
      </c>
      <c r="D9880" s="195">
        <f t="shared" ca="1" si="769"/>
        <v>1.5829650748499609</v>
      </c>
      <c r="E9880" s="195">
        <f t="shared" ca="1" si="765"/>
        <v>348.51183607692644</v>
      </c>
      <c r="F9880" s="195">
        <f t="shared" ca="1" si="766"/>
        <v>320.47664814457858</v>
      </c>
      <c r="G9880" s="195">
        <f t="shared" ca="1" si="767"/>
        <v>98.511836076926443</v>
      </c>
      <c r="H9880" s="195">
        <f t="shared" ca="1" si="768"/>
        <v>70.476648144578576</v>
      </c>
      <c r="O9880" s="154"/>
      <c r="P9880" s="154"/>
    </row>
    <row r="9881" spans="3:16" hidden="1" outlineLevel="2">
      <c r="C9881" s="179">
        <v>9857</v>
      </c>
      <c r="D9881" s="195">
        <f t="shared" ca="1" si="769"/>
        <v>-0.47176328708708826</v>
      </c>
      <c r="E9881" s="195">
        <f t="shared" ref="E9881:E9944" ca="1" si="770">$H$9 * EXP(($H$17 - $H$18 - ($H$11^2)/2)*$H$14 + $H$11*SQRT($H$14)*D9881)</f>
        <v>221.89762686538262</v>
      </c>
      <c r="F9881" s="195">
        <f t="shared" ref="F9881:F9944" ca="1" si="771">$H$9 * EXP(($H$17 - $H$18 - ($H$12^2)/2)*$H$14 + $H$12*SQRT($H$14)*D9881)</f>
        <v>230.90899577857786</v>
      </c>
      <c r="G9881" s="195">
        <f t="shared" ref="G9881:G9944" ca="1" si="772">MAX(E9881-$H$16, 0)</f>
        <v>0</v>
      </c>
      <c r="H9881" s="195">
        <f t="shared" ref="H9881:H9944" ca="1" si="773">MAX(F9881-$H$16, 0)</f>
        <v>0</v>
      </c>
      <c r="O9881" s="154"/>
      <c r="P9881" s="154"/>
    </row>
    <row r="9882" spans="3:16" hidden="1" outlineLevel="2">
      <c r="C9882" s="179">
        <v>9858</v>
      </c>
      <c r="D9882" s="195">
        <f t="shared" ref="D9882:D9945" ca="1" si="774">_xlfn.NORM.S.INV(RAND())</f>
        <v>2.1586424038908629</v>
      </c>
      <c r="E9882" s="195">
        <f t="shared" ca="1" si="770"/>
        <v>395.50266812805779</v>
      </c>
      <c r="F9882" s="195">
        <f t="shared" ca="1" si="771"/>
        <v>351.30183919146413</v>
      </c>
      <c r="G9882" s="195">
        <f t="shared" ca="1" si="772"/>
        <v>145.50266812805779</v>
      </c>
      <c r="H9882" s="195">
        <f t="shared" ca="1" si="773"/>
        <v>101.30183919146413</v>
      </c>
      <c r="O9882" s="154"/>
      <c r="P9882" s="154"/>
    </row>
    <row r="9883" spans="3:16" hidden="1" outlineLevel="2">
      <c r="C9883" s="179">
        <v>9859</v>
      </c>
      <c r="D9883" s="195">
        <f t="shared" ca="1" si="774"/>
        <v>-1.1405048181567583</v>
      </c>
      <c r="E9883" s="195">
        <f t="shared" ca="1" si="770"/>
        <v>191.57571884925676</v>
      </c>
      <c r="F9883" s="195">
        <f t="shared" ca="1" si="771"/>
        <v>207.54350730003952</v>
      </c>
      <c r="G9883" s="195">
        <f t="shared" ca="1" si="772"/>
        <v>0</v>
      </c>
      <c r="H9883" s="195">
        <f t="shared" ca="1" si="773"/>
        <v>0</v>
      </c>
      <c r="O9883" s="154"/>
      <c r="P9883" s="154"/>
    </row>
    <row r="9884" spans="3:16" hidden="1" outlineLevel="2">
      <c r="C9884" s="179">
        <v>9860</v>
      </c>
      <c r="D9884" s="195">
        <f t="shared" ca="1" si="774"/>
        <v>0.17950519146179569</v>
      </c>
      <c r="E9884" s="195">
        <f t="shared" ca="1" si="770"/>
        <v>256.03394609068272</v>
      </c>
      <c r="F9884" s="195">
        <f t="shared" ca="1" si="771"/>
        <v>256.18988969826501</v>
      </c>
      <c r="G9884" s="195">
        <f t="shared" ca="1" si="772"/>
        <v>6.0339460906827185</v>
      </c>
      <c r="H9884" s="195">
        <f t="shared" ca="1" si="773"/>
        <v>6.1898896982650058</v>
      </c>
      <c r="O9884" s="154"/>
      <c r="P9884" s="154"/>
    </row>
    <row r="9885" spans="3:16" hidden="1" outlineLevel="2">
      <c r="C9885" s="179">
        <v>9861</v>
      </c>
      <c r="D9885" s="195">
        <f t="shared" ca="1" si="774"/>
        <v>-0.34006907205842846</v>
      </c>
      <c r="E9885" s="195">
        <f t="shared" ca="1" si="770"/>
        <v>228.41209242096627</v>
      </c>
      <c r="F9885" s="195">
        <f t="shared" ca="1" si="771"/>
        <v>235.81144596230021</v>
      </c>
      <c r="G9885" s="195">
        <f t="shared" ca="1" si="772"/>
        <v>0</v>
      </c>
      <c r="H9885" s="195">
        <f t="shared" ca="1" si="773"/>
        <v>0</v>
      </c>
      <c r="O9885" s="154"/>
      <c r="P9885" s="154"/>
    </row>
    <row r="9886" spans="3:16" hidden="1" outlineLevel="2">
      <c r="C9886" s="179">
        <v>9862</v>
      </c>
      <c r="D9886" s="195">
        <f t="shared" ca="1" si="774"/>
        <v>-1.0927443322208943</v>
      </c>
      <c r="E9886" s="195">
        <f t="shared" ca="1" si="770"/>
        <v>193.59664733831582</v>
      </c>
      <c r="F9886" s="195">
        <f t="shared" ca="1" si="771"/>
        <v>209.13084395686616</v>
      </c>
      <c r="G9886" s="195">
        <f t="shared" ca="1" si="772"/>
        <v>0</v>
      </c>
      <c r="H9886" s="195">
        <f t="shared" ca="1" si="773"/>
        <v>0</v>
      </c>
      <c r="O9886" s="154"/>
      <c r="P9886" s="154"/>
    </row>
    <row r="9887" spans="3:16" hidden="1" outlineLevel="2">
      <c r="C9887" s="179">
        <v>9863</v>
      </c>
      <c r="D9887" s="195">
        <f t="shared" ca="1" si="774"/>
        <v>1.1218756859571903</v>
      </c>
      <c r="E9887" s="195">
        <f t="shared" ca="1" si="770"/>
        <v>314.93416591196507</v>
      </c>
      <c r="F9887" s="195">
        <f t="shared" ca="1" si="771"/>
        <v>297.74962901513095</v>
      </c>
      <c r="G9887" s="195">
        <f t="shared" ca="1" si="772"/>
        <v>64.934165911965067</v>
      </c>
      <c r="H9887" s="195">
        <f t="shared" ca="1" si="773"/>
        <v>47.749629015130949</v>
      </c>
      <c r="O9887" s="154"/>
      <c r="P9887" s="154"/>
    </row>
    <row r="9888" spans="3:16" hidden="1" outlineLevel="2">
      <c r="C9888" s="179">
        <v>9864</v>
      </c>
      <c r="D9888" s="195">
        <f t="shared" ca="1" si="774"/>
        <v>-0.82706898968082831</v>
      </c>
      <c r="E9888" s="195">
        <f t="shared" ca="1" si="770"/>
        <v>205.23381662779667</v>
      </c>
      <c r="F9888" s="195">
        <f t="shared" ca="1" si="771"/>
        <v>218.18484897063189</v>
      </c>
      <c r="G9888" s="195">
        <f t="shared" ca="1" si="772"/>
        <v>0</v>
      </c>
      <c r="H9888" s="195">
        <f t="shared" ca="1" si="773"/>
        <v>0</v>
      </c>
      <c r="O9888" s="154"/>
      <c r="P9888" s="154"/>
    </row>
    <row r="9889" spans="3:16" hidden="1" outlineLevel="2">
      <c r="C9889" s="179">
        <v>9865</v>
      </c>
      <c r="D9889" s="195">
        <f t="shared" ca="1" si="774"/>
        <v>-0.3675857694347161</v>
      </c>
      <c r="E9889" s="195">
        <f t="shared" ca="1" si="770"/>
        <v>227.03531323934996</v>
      </c>
      <c r="F9889" s="195">
        <f t="shared" ca="1" si="771"/>
        <v>234.77857998923614</v>
      </c>
      <c r="G9889" s="195">
        <f t="shared" ca="1" si="772"/>
        <v>0</v>
      </c>
      <c r="H9889" s="195">
        <f t="shared" ca="1" si="773"/>
        <v>0</v>
      </c>
      <c r="O9889" s="154"/>
      <c r="P9889" s="154"/>
    </row>
    <row r="9890" spans="3:16" hidden="1" outlineLevel="2">
      <c r="C9890" s="179">
        <v>9866</v>
      </c>
      <c r="D9890" s="195">
        <f t="shared" ca="1" si="774"/>
        <v>0.7128479935014036</v>
      </c>
      <c r="E9890" s="195">
        <f t="shared" ca="1" si="770"/>
        <v>287.86563286226249</v>
      </c>
      <c r="F9890" s="195">
        <f t="shared" ca="1" si="771"/>
        <v>278.94141712689191</v>
      </c>
      <c r="G9890" s="195">
        <f t="shared" ca="1" si="772"/>
        <v>37.865632862262487</v>
      </c>
      <c r="H9890" s="195">
        <f t="shared" ca="1" si="773"/>
        <v>28.941417126891906</v>
      </c>
      <c r="O9890" s="154"/>
      <c r="P9890" s="154"/>
    </row>
    <row r="9891" spans="3:16" hidden="1" outlineLevel="2">
      <c r="C9891" s="179">
        <v>9867</v>
      </c>
      <c r="D9891" s="195">
        <f t="shared" ca="1" si="774"/>
        <v>0.10074949358016434</v>
      </c>
      <c r="E9891" s="195">
        <f t="shared" ca="1" si="770"/>
        <v>251.64168108642505</v>
      </c>
      <c r="F9891" s="195">
        <f t="shared" ca="1" si="771"/>
        <v>252.99133124638547</v>
      </c>
      <c r="G9891" s="195">
        <f t="shared" ca="1" si="772"/>
        <v>1.6416810864250522</v>
      </c>
      <c r="H9891" s="195">
        <f t="shared" ca="1" si="773"/>
        <v>2.9913312463854709</v>
      </c>
      <c r="O9891" s="154"/>
      <c r="P9891" s="154"/>
    </row>
    <row r="9892" spans="3:16" hidden="1" outlineLevel="2">
      <c r="C9892" s="179">
        <v>9868</v>
      </c>
      <c r="D9892" s="195">
        <f t="shared" ca="1" si="774"/>
        <v>-0.66860825580250538</v>
      </c>
      <c r="E9892" s="195">
        <f t="shared" ca="1" si="770"/>
        <v>212.50514660453231</v>
      </c>
      <c r="F9892" s="195">
        <f t="shared" ca="1" si="771"/>
        <v>223.77061429339994</v>
      </c>
      <c r="G9892" s="195">
        <f t="shared" ca="1" si="772"/>
        <v>0</v>
      </c>
      <c r="H9892" s="195">
        <f t="shared" ca="1" si="773"/>
        <v>0</v>
      </c>
      <c r="O9892" s="154"/>
      <c r="P9892" s="154"/>
    </row>
    <row r="9893" spans="3:16" hidden="1" outlineLevel="2">
      <c r="C9893" s="179">
        <v>9869</v>
      </c>
      <c r="D9893" s="195">
        <f t="shared" ca="1" si="774"/>
        <v>-0.25943142231162325</v>
      </c>
      <c r="E9893" s="195">
        <f t="shared" ca="1" si="770"/>
        <v>232.49501343008237</v>
      </c>
      <c r="F9893" s="195">
        <f t="shared" ca="1" si="771"/>
        <v>238.86450175264594</v>
      </c>
      <c r="G9893" s="195">
        <f t="shared" ca="1" si="772"/>
        <v>0</v>
      </c>
      <c r="H9893" s="195">
        <f t="shared" ca="1" si="773"/>
        <v>0</v>
      </c>
      <c r="O9893" s="154"/>
      <c r="P9893" s="154"/>
    </row>
    <row r="9894" spans="3:16" hidden="1" outlineLevel="2">
      <c r="C9894" s="179">
        <v>9870</v>
      </c>
      <c r="D9894" s="195">
        <f t="shared" ca="1" si="774"/>
        <v>-0.50012400085585174</v>
      </c>
      <c r="E9894" s="195">
        <f t="shared" ca="1" si="770"/>
        <v>220.51921666743874</v>
      </c>
      <c r="F9894" s="195">
        <f t="shared" ca="1" si="771"/>
        <v>229.86665056909121</v>
      </c>
      <c r="G9894" s="195">
        <f t="shared" ca="1" si="772"/>
        <v>0</v>
      </c>
      <c r="H9894" s="195">
        <f t="shared" ca="1" si="773"/>
        <v>0</v>
      </c>
      <c r="O9894" s="154"/>
      <c r="P9894" s="154"/>
    </row>
    <row r="9895" spans="3:16" hidden="1" outlineLevel="2">
      <c r="C9895" s="179">
        <v>9871</v>
      </c>
      <c r="D9895" s="195">
        <f t="shared" ca="1" si="774"/>
        <v>0.38827920287436757</v>
      </c>
      <c r="E9895" s="195">
        <f t="shared" ca="1" si="770"/>
        <v>268.05199243543649</v>
      </c>
      <c r="F9895" s="195">
        <f t="shared" ca="1" si="771"/>
        <v>264.8660239783336</v>
      </c>
      <c r="G9895" s="195">
        <f t="shared" ca="1" si="772"/>
        <v>18.051992435436489</v>
      </c>
      <c r="H9895" s="195">
        <f t="shared" ca="1" si="773"/>
        <v>14.866023978333601</v>
      </c>
      <c r="O9895" s="154"/>
      <c r="P9895" s="154"/>
    </row>
    <row r="9896" spans="3:16" hidden="1" outlineLevel="2">
      <c r="C9896" s="179">
        <v>9872</v>
      </c>
      <c r="D9896" s="195">
        <f t="shared" ca="1" si="774"/>
        <v>-5.8667533548125962E-2</v>
      </c>
      <c r="E9896" s="195">
        <f t="shared" ca="1" si="770"/>
        <v>242.98015012708865</v>
      </c>
      <c r="F9896" s="195">
        <f t="shared" ca="1" si="771"/>
        <v>246.63852912743511</v>
      </c>
      <c r="G9896" s="195">
        <f t="shared" ca="1" si="772"/>
        <v>0</v>
      </c>
      <c r="H9896" s="195">
        <f t="shared" ca="1" si="773"/>
        <v>0</v>
      </c>
      <c r="O9896" s="154"/>
      <c r="P9896" s="154"/>
    </row>
    <row r="9897" spans="3:16" hidden="1" outlineLevel="2">
      <c r="C9897" s="179">
        <v>9873</v>
      </c>
      <c r="D9897" s="195">
        <f t="shared" ca="1" si="774"/>
        <v>-0.9316967359627143</v>
      </c>
      <c r="E9897" s="195">
        <f t="shared" ca="1" si="770"/>
        <v>200.56964454282797</v>
      </c>
      <c r="F9897" s="195">
        <f t="shared" ca="1" si="771"/>
        <v>214.57334802612996</v>
      </c>
      <c r="G9897" s="195">
        <f t="shared" ca="1" si="772"/>
        <v>0</v>
      </c>
      <c r="H9897" s="195">
        <f t="shared" ca="1" si="773"/>
        <v>0</v>
      </c>
      <c r="O9897" s="154"/>
      <c r="P9897" s="154"/>
    </row>
    <row r="9898" spans="3:16" hidden="1" outlineLevel="2">
      <c r="C9898" s="179">
        <v>9874</v>
      </c>
      <c r="D9898" s="195">
        <f t="shared" ca="1" si="774"/>
        <v>-0.19088338698827612</v>
      </c>
      <c r="E9898" s="195">
        <f t="shared" ca="1" si="770"/>
        <v>236.02314115962918</v>
      </c>
      <c r="F9898" s="195">
        <f t="shared" ca="1" si="771"/>
        <v>241.49089042206131</v>
      </c>
      <c r="G9898" s="195">
        <f t="shared" ca="1" si="772"/>
        <v>0</v>
      </c>
      <c r="H9898" s="195">
        <f t="shared" ca="1" si="773"/>
        <v>0</v>
      </c>
      <c r="O9898" s="154"/>
      <c r="P9898" s="154"/>
    </row>
    <row r="9899" spans="3:16" hidden="1" outlineLevel="2">
      <c r="C9899" s="179">
        <v>9875</v>
      </c>
      <c r="D9899" s="195">
        <f t="shared" ca="1" si="774"/>
        <v>-0.92070317708457761</v>
      </c>
      <c r="E9899" s="195">
        <f t="shared" ca="1" si="770"/>
        <v>201.05469754370216</v>
      </c>
      <c r="F9899" s="195">
        <f t="shared" ca="1" si="771"/>
        <v>214.94999163716363</v>
      </c>
      <c r="G9899" s="195">
        <f t="shared" ca="1" si="772"/>
        <v>0</v>
      </c>
      <c r="H9899" s="195">
        <f t="shared" ca="1" si="773"/>
        <v>0</v>
      </c>
      <c r="O9899" s="154"/>
      <c r="P9899" s="154"/>
    </row>
    <row r="9900" spans="3:16" hidden="1" outlineLevel="2">
      <c r="C9900" s="179">
        <v>9876</v>
      </c>
      <c r="D9900" s="195">
        <f t="shared" ca="1" si="774"/>
        <v>-1.2392333458555114</v>
      </c>
      <c r="E9900" s="195">
        <f t="shared" ca="1" si="770"/>
        <v>187.46476780189226</v>
      </c>
      <c r="F9900" s="195">
        <f t="shared" ca="1" si="771"/>
        <v>204.30032107115869</v>
      </c>
      <c r="G9900" s="195">
        <f t="shared" ca="1" si="772"/>
        <v>0</v>
      </c>
      <c r="H9900" s="195">
        <f t="shared" ca="1" si="773"/>
        <v>0</v>
      </c>
      <c r="O9900" s="154"/>
      <c r="P9900" s="154"/>
    </row>
    <row r="9901" spans="3:16" hidden="1" outlineLevel="2">
      <c r="C9901" s="179">
        <v>9877</v>
      </c>
      <c r="D9901" s="195">
        <f t="shared" ca="1" si="774"/>
        <v>-0.40373120963899278</v>
      </c>
      <c r="E9901" s="195">
        <f t="shared" ca="1" si="770"/>
        <v>225.23940303297931</v>
      </c>
      <c r="F9901" s="195">
        <f t="shared" ca="1" si="771"/>
        <v>233.42869702623878</v>
      </c>
      <c r="G9901" s="195">
        <f t="shared" ca="1" si="772"/>
        <v>0</v>
      </c>
      <c r="H9901" s="195">
        <f t="shared" ca="1" si="773"/>
        <v>0</v>
      </c>
      <c r="O9901" s="154"/>
      <c r="P9901" s="154"/>
    </row>
    <row r="9902" spans="3:16" hidden="1" outlineLevel="2">
      <c r="C9902" s="179">
        <v>9878</v>
      </c>
      <c r="D9902" s="195">
        <f t="shared" ca="1" si="774"/>
        <v>-1.5298622517918032</v>
      </c>
      <c r="E9902" s="195">
        <f t="shared" ca="1" si="770"/>
        <v>175.86826007493192</v>
      </c>
      <c r="F9902" s="195">
        <f t="shared" ca="1" si="771"/>
        <v>195.04450479685028</v>
      </c>
      <c r="G9902" s="195">
        <f t="shared" ca="1" si="772"/>
        <v>0</v>
      </c>
      <c r="H9902" s="195">
        <f t="shared" ca="1" si="773"/>
        <v>0</v>
      </c>
      <c r="O9902" s="154"/>
      <c r="P9902" s="154"/>
    </row>
    <row r="9903" spans="3:16" hidden="1" outlineLevel="2">
      <c r="C9903" s="179">
        <v>9879</v>
      </c>
      <c r="D9903" s="195">
        <f t="shared" ca="1" si="774"/>
        <v>0.68176715877046667</v>
      </c>
      <c r="E9903" s="195">
        <f t="shared" ca="1" si="770"/>
        <v>285.90651069362804</v>
      </c>
      <c r="F9903" s="195">
        <f t="shared" ca="1" si="771"/>
        <v>277.5617793128319</v>
      </c>
      <c r="G9903" s="195">
        <f t="shared" ca="1" si="772"/>
        <v>35.906510693628036</v>
      </c>
      <c r="H9903" s="195">
        <f t="shared" ca="1" si="773"/>
        <v>27.561779312831902</v>
      </c>
      <c r="O9903" s="154"/>
      <c r="P9903" s="154"/>
    </row>
    <row r="9904" spans="3:16" hidden="1" outlineLevel="2">
      <c r="C9904" s="179">
        <v>9880</v>
      </c>
      <c r="D9904" s="195">
        <f t="shared" ca="1" si="774"/>
        <v>0.63167243190980515</v>
      </c>
      <c r="E9904" s="195">
        <f t="shared" ca="1" si="770"/>
        <v>282.77690756733546</v>
      </c>
      <c r="F9904" s="195">
        <f t="shared" ca="1" si="771"/>
        <v>275.35248721374404</v>
      </c>
      <c r="G9904" s="195">
        <f t="shared" ca="1" si="772"/>
        <v>32.776907567335456</v>
      </c>
      <c r="H9904" s="195">
        <f t="shared" ca="1" si="773"/>
        <v>25.352487213744041</v>
      </c>
      <c r="O9904" s="154"/>
      <c r="P9904" s="154"/>
    </row>
    <row r="9905" spans="3:16" hidden="1" outlineLevel="2">
      <c r="C9905" s="179">
        <v>9881</v>
      </c>
      <c r="D9905" s="195">
        <f t="shared" ca="1" si="774"/>
        <v>-1.907616833170205</v>
      </c>
      <c r="E9905" s="195">
        <f t="shared" ca="1" si="770"/>
        <v>161.86078022432741</v>
      </c>
      <c r="F9905" s="195">
        <f t="shared" ca="1" si="771"/>
        <v>183.63783086441296</v>
      </c>
      <c r="G9905" s="195">
        <f t="shared" ca="1" si="772"/>
        <v>0</v>
      </c>
      <c r="H9905" s="195">
        <f t="shared" ca="1" si="773"/>
        <v>0</v>
      </c>
      <c r="O9905" s="154"/>
      <c r="P9905" s="154"/>
    </row>
    <row r="9906" spans="3:16" hidden="1" outlineLevel="2">
      <c r="C9906" s="179">
        <v>9882</v>
      </c>
      <c r="D9906" s="195">
        <f t="shared" ca="1" si="774"/>
        <v>-0.67717330427770894</v>
      </c>
      <c r="E9906" s="195">
        <f t="shared" ca="1" si="770"/>
        <v>212.10561442301579</v>
      </c>
      <c r="F9906" s="195">
        <f t="shared" ca="1" si="771"/>
        <v>223.46507163768732</v>
      </c>
      <c r="G9906" s="195">
        <f t="shared" ca="1" si="772"/>
        <v>0</v>
      </c>
      <c r="H9906" s="195">
        <f t="shared" ca="1" si="773"/>
        <v>0</v>
      </c>
      <c r="O9906" s="154"/>
      <c r="P9906" s="154"/>
    </row>
    <row r="9907" spans="3:16" hidden="1" outlineLevel="2">
      <c r="C9907" s="179">
        <v>9883</v>
      </c>
      <c r="D9907" s="195">
        <f t="shared" ca="1" si="774"/>
        <v>0.69685978449265873</v>
      </c>
      <c r="E9907" s="195">
        <f t="shared" ca="1" si="770"/>
        <v>286.85617517317473</v>
      </c>
      <c r="F9907" s="195">
        <f t="shared" ca="1" si="771"/>
        <v>278.23086698874442</v>
      </c>
      <c r="G9907" s="195">
        <f t="shared" ca="1" si="772"/>
        <v>36.856175173174734</v>
      </c>
      <c r="H9907" s="195">
        <f t="shared" ca="1" si="773"/>
        <v>28.230866988744424</v>
      </c>
      <c r="O9907" s="154"/>
      <c r="P9907" s="154"/>
    </row>
    <row r="9908" spans="3:16" hidden="1" outlineLevel="2">
      <c r="C9908" s="179">
        <v>9884</v>
      </c>
      <c r="D9908" s="195">
        <f t="shared" ca="1" si="774"/>
        <v>0.57316909718314457</v>
      </c>
      <c r="E9908" s="195">
        <f t="shared" ca="1" si="770"/>
        <v>279.1653263245164</v>
      </c>
      <c r="F9908" s="195">
        <f t="shared" ca="1" si="771"/>
        <v>272.79460685315877</v>
      </c>
      <c r="G9908" s="195">
        <f t="shared" ca="1" si="772"/>
        <v>29.1653263245164</v>
      </c>
      <c r="H9908" s="195">
        <f t="shared" ca="1" si="773"/>
        <v>22.794606853158768</v>
      </c>
      <c r="O9908" s="154"/>
      <c r="P9908" s="154"/>
    </row>
    <row r="9909" spans="3:16" hidden="1" outlineLevel="2">
      <c r="C9909" s="179">
        <v>9885</v>
      </c>
      <c r="D9909" s="195">
        <f t="shared" ca="1" si="774"/>
        <v>-0.9816886704511032</v>
      </c>
      <c r="E9909" s="195">
        <f t="shared" ca="1" si="770"/>
        <v>198.37864013447944</v>
      </c>
      <c r="F9909" s="195">
        <f t="shared" ca="1" si="771"/>
        <v>212.86891186396093</v>
      </c>
      <c r="G9909" s="195">
        <f t="shared" ca="1" si="772"/>
        <v>0</v>
      </c>
      <c r="H9909" s="195">
        <f t="shared" ca="1" si="773"/>
        <v>0</v>
      </c>
      <c r="O9909" s="154"/>
      <c r="P9909" s="154"/>
    </row>
    <row r="9910" spans="3:16" hidden="1" outlineLevel="2">
      <c r="C9910" s="179">
        <v>9886</v>
      </c>
      <c r="D9910" s="195">
        <f t="shared" ca="1" si="774"/>
        <v>2.1498980877482929</v>
      </c>
      <c r="E9910" s="195">
        <f t="shared" ca="1" si="770"/>
        <v>394.74353279275022</v>
      </c>
      <c r="F9910" s="195">
        <f t="shared" ca="1" si="771"/>
        <v>350.81212912056043</v>
      </c>
      <c r="G9910" s="195">
        <f t="shared" ca="1" si="772"/>
        <v>144.74353279275022</v>
      </c>
      <c r="H9910" s="195">
        <f t="shared" ca="1" si="773"/>
        <v>100.81212912056043</v>
      </c>
      <c r="O9910" s="154"/>
      <c r="P9910" s="154"/>
    </row>
    <row r="9911" spans="3:16" hidden="1" outlineLevel="2">
      <c r="C9911" s="179">
        <v>9887</v>
      </c>
      <c r="D9911" s="195">
        <f t="shared" ca="1" si="774"/>
        <v>0.33532106030056791</v>
      </c>
      <c r="E9911" s="195">
        <f t="shared" ca="1" si="770"/>
        <v>264.9510861937656</v>
      </c>
      <c r="F9911" s="195">
        <f t="shared" ca="1" si="771"/>
        <v>262.63778685913985</v>
      </c>
      <c r="G9911" s="195">
        <f t="shared" ca="1" si="772"/>
        <v>14.951086193765605</v>
      </c>
      <c r="H9911" s="195">
        <f t="shared" ca="1" si="773"/>
        <v>12.637786859139851</v>
      </c>
      <c r="O9911" s="154"/>
      <c r="P9911" s="154"/>
    </row>
    <row r="9912" spans="3:16" hidden="1" outlineLevel="2">
      <c r="C9912" s="179">
        <v>9888</v>
      </c>
      <c r="D9912" s="195">
        <f t="shared" ca="1" si="774"/>
        <v>0.36350898726051872</v>
      </c>
      <c r="E9912" s="195">
        <f t="shared" ca="1" si="770"/>
        <v>266.59710756314701</v>
      </c>
      <c r="F9912" s="195">
        <f t="shared" ca="1" si="771"/>
        <v>263.82146276619994</v>
      </c>
      <c r="G9912" s="195">
        <f t="shared" ca="1" si="772"/>
        <v>16.597107563147006</v>
      </c>
      <c r="H9912" s="195">
        <f t="shared" ca="1" si="773"/>
        <v>13.821462766199943</v>
      </c>
      <c r="O9912" s="154"/>
      <c r="P9912" s="154"/>
    </row>
    <row r="9913" spans="3:16" hidden="1" outlineLevel="2">
      <c r="C9913" s="179">
        <v>9889</v>
      </c>
      <c r="D9913" s="195">
        <f t="shared" ca="1" si="774"/>
        <v>-0.35283278817440594</v>
      </c>
      <c r="E9913" s="195">
        <f t="shared" ca="1" si="770"/>
        <v>227.7724334805076</v>
      </c>
      <c r="F9913" s="195">
        <f t="shared" ca="1" si="771"/>
        <v>235.33178366548688</v>
      </c>
      <c r="G9913" s="195">
        <f t="shared" ca="1" si="772"/>
        <v>0</v>
      </c>
      <c r="H9913" s="195">
        <f t="shared" ca="1" si="773"/>
        <v>0</v>
      </c>
      <c r="O9913" s="154"/>
      <c r="P9913" s="154"/>
    </row>
    <row r="9914" spans="3:16" hidden="1" outlineLevel="2">
      <c r="C9914" s="179">
        <v>9890</v>
      </c>
      <c r="D9914" s="195">
        <f t="shared" ca="1" si="774"/>
        <v>0.39522317866502915</v>
      </c>
      <c r="E9914" s="195">
        <f t="shared" ca="1" si="770"/>
        <v>268.46127161316582</v>
      </c>
      <c r="F9914" s="195">
        <f t="shared" ca="1" si="771"/>
        <v>265.15959329095119</v>
      </c>
      <c r="G9914" s="195">
        <f t="shared" ca="1" si="772"/>
        <v>18.46127161316582</v>
      </c>
      <c r="H9914" s="195">
        <f t="shared" ca="1" si="773"/>
        <v>15.159593290951193</v>
      </c>
      <c r="O9914" s="154"/>
      <c r="P9914" s="154"/>
    </row>
    <row r="9915" spans="3:16" hidden="1" outlineLevel="2">
      <c r="C9915" s="179">
        <v>9891</v>
      </c>
      <c r="D9915" s="195">
        <f t="shared" ca="1" si="774"/>
        <v>0.63067124627355187</v>
      </c>
      <c r="E9915" s="195">
        <f t="shared" ca="1" si="770"/>
        <v>282.71471022133966</v>
      </c>
      <c r="F9915" s="195">
        <f t="shared" ca="1" si="771"/>
        <v>275.30851234316941</v>
      </c>
      <c r="G9915" s="195">
        <f t="shared" ca="1" si="772"/>
        <v>32.714710221339658</v>
      </c>
      <c r="H9915" s="195">
        <f t="shared" ca="1" si="773"/>
        <v>25.308512343169411</v>
      </c>
      <c r="O9915" s="154"/>
      <c r="P9915" s="154"/>
    </row>
    <row r="9916" spans="3:16" hidden="1" outlineLevel="2">
      <c r="C9916" s="179">
        <v>9892</v>
      </c>
      <c r="D9916" s="195">
        <f t="shared" ca="1" si="774"/>
        <v>1.0856128422461393</v>
      </c>
      <c r="E9916" s="195">
        <f t="shared" ca="1" si="770"/>
        <v>312.43489272662271</v>
      </c>
      <c r="F9916" s="195">
        <f t="shared" ca="1" si="771"/>
        <v>296.03214323310294</v>
      </c>
      <c r="G9916" s="195">
        <f t="shared" ca="1" si="772"/>
        <v>62.434892726622707</v>
      </c>
      <c r="H9916" s="195">
        <f t="shared" ca="1" si="773"/>
        <v>46.032143233102943</v>
      </c>
      <c r="O9916" s="154"/>
      <c r="P9916" s="154"/>
    </row>
    <row r="9917" spans="3:16" hidden="1" outlineLevel="2">
      <c r="C9917" s="179">
        <v>9893</v>
      </c>
      <c r="D9917" s="195">
        <f t="shared" ca="1" si="774"/>
        <v>1.328141686335323</v>
      </c>
      <c r="E9917" s="195">
        <f t="shared" ca="1" si="770"/>
        <v>329.5353052718101</v>
      </c>
      <c r="F9917" s="195">
        <f t="shared" ca="1" si="771"/>
        <v>307.71008818527071</v>
      </c>
      <c r="G9917" s="195">
        <f t="shared" ca="1" si="772"/>
        <v>79.535305271810103</v>
      </c>
      <c r="H9917" s="195">
        <f t="shared" ca="1" si="773"/>
        <v>57.710088185270706</v>
      </c>
      <c r="O9917" s="154"/>
      <c r="P9917" s="154"/>
    </row>
    <row r="9918" spans="3:16" hidden="1" outlineLevel="2">
      <c r="C9918" s="179">
        <v>9894</v>
      </c>
      <c r="D9918" s="195">
        <f t="shared" ca="1" si="774"/>
        <v>1.0058750556234368</v>
      </c>
      <c r="E9918" s="195">
        <f t="shared" ca="1" si="770"/>
        <v>307.00881529366364</v>
      </c>
      <c r="F9918" s="195">
        <f t="shared" ca="1" si="771"/>
        <v>292.29035316872415</v>
      </c>
      <c r="G9918" s="195">
        <f t="shared" ca="1" si="772"/>
        <v>57.008815293663645</v>
      </c>
      <c r="H9918" s="195">
        <f t="shared" ca="1" si="773"/>
        <v>42.290353168724153</v>
      </c>
      <c r="O9918" s="154"/>
      <c r="P9918" s="154"/>
    </row>
    <row r="9919" spans="3:16" hidden="1" outlineLevel="2">
      <c r="C9919" s="179">
        <v>9895</v>
      </c>
      <c r="D9919" s="195">
        <f t="shared" ca="1" si="774"/>
        <v>-1.0656652051055961</v>
      </c>
      <c r="E9919" s="195">
        <f t="shared" ca="1" si="770"/>
        <v>194.7519244393566</v>
      </c>
      <c r="F9919" s="195">
        <f t="shared" ca="1" si="771"/>
        <v>210.03621536076542</v>
      </c>
      <c r="G9919" s="195">
        <f t="shared" ca="1" si="772"/>
        <v>0</v>
      </c>
      <c r="H9919" s="195">
        <f t="shared" ca="1" si="773"/>
        <v>0</v>
      </c>
      <c r="O9919" s="154"/>
      <c r="P9919" s="154"/>
    </row>
    <row r="9920" spans="3:16" hidden="1" outlineLevel="2">
      <c r="C9920" s="179">
        <v>9896</v>
      </c>
      <c r="D9920" s="195">
        <f t="shared" ca="1" si="774"/>
        <v>1.6586952835361342</v>
      </c>
      <c r="E9920" s="195">
        <f t="shared" ca="1" si="770"/>
        <v>354.35927780089293</v>
      </c>
      <c r="F9920" s="195">
        <f t="shared" ca="1" si="771"/>
        <v>324.37182507323973</v>
      </c>
      <c r="G9920" s="195">
        <f t="shared" ca="1" si="772"/>
        <v>104.35927780089293</v>
      </c>
      <c r="H9920" s="195">
        <f t="shared" ca="1" si="773"/>
        <v>74.371825073239734</v>
      </c>
      <c r="O9920" s="154"/>
      <c r="P9920" s="154"/>
    </row>
    <row r="9921" spans="3:16" hidden="1" outlineLevel="2">
      <c r="C9921" s="179">
        <v>9897</v>
      </c>
      <c r="D9921" s="195">
        <f t="shared" ca="1" si="774"/>
        <v>-0.74744399349362145</v>
      </c>
      <c r="E9921" s="195">
        <f t="shared" ca="1" si="770"/>
        <v>208.85594563418641</v>
      </c>
      <c r="F9921" s="195">
        <f t="shared" ca="1" si="771"/>
        <v>220.97399246141001</v>
      </c>
      <c r="G9921" s="195">
        <f t="shared" ca="1" si="772"/>
        <v>0</v>
      </c>
      <c r="H9921" s="195">
        <f t="shared" ca="1" si="773"/>
        <v>0</v>
      </c>
      <c r="O9921" s="154"/>
      <c r="P9921" s="154"/>
    </row>
    <row r="9922" spans="3:16" hidden="1" outlineLevel="2">
      <c r="C9922" s="179">
        <v>9898</v>
      </c>
      <c r="D9922" s="195">
        <f t="shared" ca="1" si="774"/>
        <v>0.90800616814742174</v>
      </c>
      <c r="E9922" s="195">
        <f t="shared" ca="1" si="770"/>
        <v>300.47757677256743</v>
      </c>
      <c r="F9922" s="195">
        <f t="shared" ca="1" si="771"/>
        <v>287.76232719403401</v>
      </c>
      <c r="G9922" s="195">
        <f t="shared" ca="1" si="772"/>
        <v>50.477576772567431</v>
      </c>
      <c r="H9922" s="195">
        <f t="shared" ca="1" si="773"/>
        <v>37.762327194034015</v>
      </c>
      <c r="O9922" s="154"/>
      <c r="P9922" s="154"/>
    </row>
    <row r="9923" spans="3:16" hidden="1" outlineLevel="2">
      <c r="C9923" s="179">
        <v>9899</v>
      </c>
      <c r="D9923" s="195">
        <f t="shared" ca="1" si="774"/>
        <v>-0.48725850266390902</v>
      </c>
      <c r="E9923" s="195">
        <f t="shared" ca="1" si="770"/>
        <v>221.14345162231061</v>
      </c>
      <c r="F9923" s="195">
        <f t="shared" ca="1" si="771"/>
        <v>230.33891361382669</v>
      </c>
      <c r="G9923" s="195">
        <f t="shared" ca="1" si="772"/>
        <v>0</v>
      </c>
      <c r="H9923" s="195">
        <f t="shared" ca="1" si="773"/>
        <v>0</v>
      </c>
      <c r="O9923" s="154"/>
      <c r="P9923" s="154"/>
    </row>
    <row r="9924" spans="3:16" hidden="1" outlineLevel="2">
      <c r="C9924" s="179">
        <v>9900</v>
      </c>
      <c r="D9924" s="195">
        <f t="shared" ca="1" si="774"/>
        <v>-0.50450818862119018</v>
      </c>
      <c r="E9924" s="195">
        <f t="shared" ca="1" si="770"/>
        <v>220.30689833236076</v>
      </c>
      <c r="F9924" s="195">
        <f t="shared" ca="1" si="771"/>
        <v>229.70593835388573</v>
      </c>
      <c r="G9924" s="195">
        <f t="shared" ca="1" si="772"/>
        <v>0</v>
      </c>
      <c r="H9924" s="195">
        <f t="shared" ca="1" si="773"/>
        <v>0</v>
      </c>
      <c r="O9924" s="154"/>
      <c r="P9924" s="154"/>
    </row>
    <row r="9925" spans="3:16" hidden="1" outlineLevel="2">
      <c r="C9925" s="179">
        <v>9901</v>
      </c>
      <c r="D9925" s="195">
        <f t="shared" ca="1" si="774"/>
        <v>-0.24950592368088692</v>
      </c>
      <c r="E9925" s="195">
        <f t="shared" ca="1" si="770"/>
        <v>233.00258896759479</v>
      </c>
      <c r="F9925" s="195">
        <f t="shared" ca="1" si="771"/>
        <v>239.24301706971517</v>
      </c>
      <c r="G9925" s="195">
        <f t="shared" ca="1" si="772"/>
        <v>0</v>
      </c>
      <c r="H9925" s="195">
        <f t="shared" ca="1" si="773"/>
        <v>0</v>
      </c>
      <c r="O9925" s="154"/>
      <c r="P9925" s="154"/>
    </row>
    <row r="9926" spans="3:16" hidden="1" outlineLevel="2">
      <c r="C9926" s="179">
        <v>9902</v>
      </c>
      <c r="D9926" s="195">
        <f t="shared" ca="1" si="774"/>
        <v>2.1777728902991376</v>
      </c>
      <c r="E9926" s="195">
        <f t="shared" ca="1" si="770"/>
        <v>397.16857050036367</v>
      </c>
      <c r="F9926" s="195">
        <f t="shared" ca="1" si="771"/>
        <v>352.37559355178928</v>
      </c>
      <c r="G9926" s="195">
        <f t="shared" ca="1" si="772"/>
        <v>147.16857050036367</v>
      </c>
      <c r="H9926" s="195">
        <f t="shared" ca="1" si="773"/>
        <v>102.37559355178928</v>
      </c>
      <c r="O9926" s="154"/>
      <c r="P9926" s="154"/>
    </row>
    <row r="9927" spans="3:16" hidden="1" outlineLevel="2">
      <c r="C9927" s="179">
        <v>9903</v>
      </c>
      <c r="D9927" s="195">
        <f t="shared" ca="1" si="774"/>
        <v>-0.67831973281165769</v>
      </c>
      <c r="E9927" s="195">
        <f t="shared" ca="1" si="770"/>
        <v>212.05219422120851</v>
      </c>
      <c r="F9927" s="195">
        <f t="shared" ca="1" si="771"/>
        <v>223.42420653800679</v>
      </c>
      <c r="G9927" s="195">
        <f t="shared" ca="1" si="772"/>
        <v>0</v>
      </c>
      <c r="H9927" s="195">
        <f t="shared" ca="1" si="773"/>
        <v>0</v>
      </c>
      <c r="O9927" s="154"/>
      <c r="P9927" s="154"/>
    </row>
    <row r="9928" spans="3:16" hidden="1" outlineLevel="2">
      <c r="C9928" s="179">
        <v>9904</v>
      </c>
      <c r="D9928" s="195">
        <f t="shared" ca="1" si="774"/>
        <v>1.9801979957272116</v>
      </c>
      <c r="E9928" s="195">
        <f t="shared" ca="1" si="770"/>
        <v>380.2962283627956</v>
      </c>
      <c r="F9928" s="195">
        <f t="shared" ca="1" si="771"/>
        <v>341.44240070156144</v>
      </c>
      <c r="G9928" s="195">
        <f t="shared" ca="1" si="772"/>
        <v>130.2962283627956</v>
      </c>
      <c r="H9928" s="195">
        <f t="shared" ca="1" si="773"/>
        <v>91.442400701561439</v>
      </c>
      <c r="O9928" s="154"/>
      <c r="P9928" s="154"/>
    </row>
    <row r="9929" spans="3:16" hidden="1" outlineLevel="2">
      <c r="C9929" s="179">
        <v>9905</v>
      </c>
      <c r="D9929" s="195">
        <f t="shared" ca="1" si="774"/>
        <v>0.41273535536781392</v>
      </c>
      <c r="E9929" s="195">
        <f t="shared" ca="1" si="770"/>
        <v>269.49621984713684</v>
      </c>
      <c r="F9929" s="195">
        <f t="shared" ca="1" si="771"/>
        <v>265.90139852331532</v>
      </c>
      <c r="G9929" s="195">
        <f t="shared" ca="1" si="772"/>
        <v>19.496219847136842</v>
      </c>
      <c r="H9929" s="195">
        <f t="shared" ca="1" si="773"/>
        <v>15.901398523315322</v>
      </c>
      <c r="O9929" s="154"/>
      <c r="P9929" s="154"/>
    </row>
    <row r="9930" spans="3:16" hidden="1" outlineLevel="2">
      <c r="C9930" s="179">
        <v>9906</v>
      </c>
      <c r="D9930" s="195">
        <f t="shared" ca="1" si="774"/>
        <v>9.539419861305401E-2</v>
      </c>
      <c r="E9930" s="195">
        <f t="shared" ca="1" si="770"/>
        <v>251.34576296345088</v>
      </c>
      <c r="F9930" s="195">
        <f t="shared" ca="1" si="771"/>
        <v>252.7752887559391</v>
      </c>
      <c r="G9930" s="195">
        <f t="shared" ca="1" si="772"/>
        <v>1.3457629634508805</v>
      </c>
      <c r="H9930" s="195">
        <f t="shared" ca="1" si="773"/>
        <v>2.7752887559391013</v>
      </c>
      <c r="O9930" s="154"/>
      <c r="P9930" s="154"/>
    </row>
    <row r="9931" spans="3:16" hidden="1" outlineLevel="2">
      <c r="C9931" s="179">
        <v>9907</v>
      </c>
      <c r="D9931" s="195">
        <f t="shared" ca="1" si="774"/>
        <v>-0.89863796059526946</v>
      </c>
      <c r="E9931" s="195">
        <f t="shared" ca="1" si="770"/>
        <v>202.03179224347838</v>
      </c>
      <c r="F9931" s="195">
        <f t="shared" ca="1" si="771"/>
        <v>215.70795086976656</v>
      </c>
      <c r="G9931" s="195">
        <f t="shared" ca="1" si="772"/>
        <v>0</v>
      </c>
      <c r="H9931" s="195">
        <f t="shared" ca="1" si="773"/>
        <v>0</v>
      </c>
      <c r="O9931" s="154"/>
      <c r="P9931" s="154"/>
    </row>
    <row r="9932" spans="3:16" hidden="1" outlineLevel="2">
      <c r="C9932" s="179">
        <v>9908</v>
      </c>
      <c r="D9932" s="195">
        <f t="shared" ca="1" si="774"/>
        <v>0.75549969193642486</v>
      </c>
      <c r="E9932" s="195">
        <f t="shared" ca="1" si="770"/>
        <v>290.57597269383837</v>
      </c>
      <c r="F9932" s="195">
        <f t="shared" ca="1" si="771"/>
        <v>280.84583962751407</v>
      </c>
      <c r="G9932" s="195">
        <f t="shared" ca="1" si="772"/>
        <v>40.575972693838366</v>
      </c>
      <c r="H9932" s="195">
        <f t="shared" ca="1" si="773"/>
        <v>30.845839627514067</v>
      </c>
      <c r="O9932" s="154"/>
      <c r="P9932" s="154"/>
    </row>
    <row r="9933" spans="3:16" hidden="1" outlineLevel="2">
      <c r="C9933" s="179">
        <v>9909</v>
      </c>
      <c r="D9933" s="195">
        <f t="shared" ca="1" si="774"/>
        <v>-0.1726980804633256</v>
      </c>
      <c r="E9933" s="195">
        <f t="shared" ca="1" si="770"/>
        <v>236.96808109194774</v>
      </c>
      <c r="F9933" s="195">
        <f t="shared" ca="1" si="771"/>
        <v>242.19248645530146</v>
      </c>
      <c r="G9933" s="195">
        <f t="shared" ca="1" si="772"/>
        <v>0</v>
      </c>
      <c r="H9933" s="195">
        <f t="shared" ca="1" si="773"/>
        <v>0</v>
      </c>
      <c r="O9933" s="154"/>
      <c r="P9933" s="154"/>
    </row>
    <row r="9934" spans="3:16" hidden="1" outlineLevel="2">
      <c r="C9934" s="179">
        <v>9910</v>
      </c>
      <c r="D9934" s="195">
        <f t="shared" ca="1" si="774"/>
        <v>2.6602875858909609</v>
      </c>
      <c r="E9934" s="195">
        <f t="shared" ca="1" si="770"/>
        <v>441.5877921885276</v>
      </c>
      <c r="F9934" s="195">
        <f t="shared" ca="1" si="771"/>
        <v>380.57071622574932</v>
      </c>
      <c r="G9934" s="195">
        <f t="shared" ca="1" si="772"/>
        <v>191.5877921885276</v>
      </c>
      <c r="H9934" s="195">
        <f t="shared" ca="1" si="773"/>
        <v>130.57071622574932</v>
      </c>
      <c r="O9934" s="154"/>
      <c r="P9934" s="154"/>
    </row>
    <row r="9935" spans="3:16" hidden="1" outlineLevel="2">
      <c r="C9935" s="179">
        <v>9911</v>
      </c>
      <c r="D9935" s="195">
        <f t="shared" ca="1" si="774"/>
        <v>-6.7532333330718591E-2</v>
      </c>
      <c r="E9935" s="195">
        <f t="shared" ca="1" si="770"/>
        <v>242.50734963566072</v>
      </c>
      <c r="F9935" s="195">
        <f t="shared" ca="1" si="771"/>
        <v>246.28998446096307</v>
      </c>
      <c r="G9935" s="195">
        <f t="shared" ca="1" si="772"/>
        <v>0</v>
      </c>
      <c r="H9935" s="195">
        <f t="shared" ca="1" si="773"/>
        <v>0</v>
      </c>
      <c r="O9935" s="154"/>
      <c r="P9935" s="154"/>
    </row>
    <row r="9936" spans="3:16" hidden="1" outlineLevel="2">
      <c r="C9936" s="179">
        <v>9912</v>
      </c>
      <c r="D9936" s="195">
        <f t="shared" ca="1" si="774"/>
        <v>0.4237205151679253</v>
      </c>
      <c r="E9936" s="195">
        <f t="shared" ca="1" si="770"/>
        <v>270.14746475439136</v>
      </c>
      <c r="F9936" s="195">
        <f t="shared" ca="1" si="771"/>
        <v>266.36778207997281</v>
      </c>
      <c r="G9936" s="195">
        <f t="shared" ca="1" si="772"/>
        <v>20.147464754391365</v>
      </c>
      <c r="H9936" s="195">
        <f t="shared" ca="1" si="773"/>
        <v>16.367782079972812</v>
      </c>
      <c r="O9936" s="154"/>
      <c r="P9936" s="154"/>
    </row>
    <row r="9937" spans="3:16" hidden="1" outlineLevel="2">
      <c r="C9937" s="179">
        <v>9913</v>
      </c>
      <c r="D9937" s="195">
        <f t="shared" ca="1" si="774"/>
        <v>0.42912397071097474</v>
      </c>
      <c r="E9937" s="195">
        <f t="shared" ca="1" si="770"/>
        <v>270.46838075818908</v>
      </c>
      <c r="F9937" s="195">
        <f t="shared" ca="1" si="771"/>
        <v>266.59749007388632</v>
      </c>
      <c r="G9937" s="195">
        <f t="shared" ca="1" si="772"/>
        <v>20.468380758189085</v>
      </c>
      <c r="H9937" s="195">
        <f t="shared" ca="1" si="773"/>
        <v>16.59749007388632</v>
      </c>
      <c r="O9937" s="154"/>
      <c r="P9937" s="154"/>
    </row>
    <row r="9938" spans="3:16" hidden="1" outlineLevel="2">
      <c r="C9938" s="179">
        <v>9914</v>
      </c>
      <c r="D9938" s="195">
        <f t="shared" ca="1" si="774"/>
        <v>-0.55144048388433586</v>
      </c>
      <c r="E9938" s="195">
        <f t="shared" ca="1" si="770"/>
        <v>218.04681884950446</v>
      </c>
      <c r="F9938" s="195">
        <f t="shared" ca="1" si="771"/>
        <v>227.99255363629285</v>
      </c>
      <c r="G9938" s="195">
        <f t="shared" ca="1" si="772"/>
        <v>0</v>
      </c>
      <c r="H9938" s="195">
        <f t="shared" ca="1" si="773"/>
        <v>0</v>
      </c>
      <c r="O9938" s="154"/>
      <c r="P9938" s="154"/>
    </row>
    <row r="9939" spans="3:16" hidden="1" outlineLevel="2">
      <c r="C9939" s="179">
        <v>9915</v>
      </c>
      <c r="D9939" s="195">
        <f t="shared" ca="1" si="774"/>
        <v>0.16361245988788281</v>
      </c>
      <c r="E9939" s="195">
        <f t="shared" ca="1" si="770"/>
        <v>255.14146477088687</v>
      </c>
      <c r="F9939" s="195">
        <f t="shared" ca="1" si="771"/>
        <v>255.54118693294075</v>
      </c>
      <c r="G9939" s="195">
        <f t="shared" ca="1" si="772"/>
        <v>5.1414647708868699</v>
      </c>
      <c r="H9939" s="195">
        <f t="shared" ca="1" si="773"/>
        <v>5.5411869329407466</v>
      </c>
      <c r="O9939" s="154"/>
      <c r="P9939" s="154"/>
    </row>
    <row r="9940" spans="3:16" hidden="1" outlineLevel="2">
      <c r="C9940" s="179">
        <v>9916</v>
      </c>
      <c r="D9940" s="195">
        <f t="shared" ca="1" si="774"/>
        <v>-0.77868476941277953</v>
      </c>
      <c r="E9940" s="195">
        <f t="shared" ca="1" si="770"/>
        <v>207.42724887904018</v>
      </c>
      <c r="F9940" s="195">
        <f t="shared" ca="1" si="771"/>
        <v>219.87544999383866</v>
      </c>
      <c r="G9940" s="195">
        <f t="shared" ca="1" si="772"/>
        <v>0</v>
      </c>
      <c r="H9940" s="195">
        <f t="shared" ca="1" si="773"/>
        <v>0</v>
      </c>
      <c r="O9940" s="154"/>
      <c r="P9940" s="154"/>
    </row>
    <row r="9941" spans="3:16" hidden="1" outlineLevel="2">
      <c r="C9941" s="179">
        <v>9917</v>
      </c>
      <c r="D9941" s="195">
        <f t="shared" ca="1" si="774"/>
        <v>-0.42749484299422802</v>
      </c>
      <c r="E9941" s="195">
        <f t="shared" ca="1" si="770"/>
        <v>224.0664381927327</v>
      </c>
      <c r="F9941" s="195">
        <f t="shared" ca="1" si="771"/>
        <v>232.54545486580898</v>
      </c>
      <c r="G9941" s="195">
        <f t="shared" ca="1" si="772"/>
        <v>0</v>
      </c>
      <c r="H9941" s="195">
        <f t="shared" ca="1" si="773"/>
        <v>0</v>
      </c>
      <c r="O9941" s="154"/>
      <c r="P9941" s="154"/>
    </row>
    <row r="9942" spans="3:16" hidden="1" outlineLevel="2">
      <c r="C9942" s="179">
        <v>9918</v>
      </c>
      <c r="D9942" s="195">
        <f t="shared" ca="1" si="774"/>
        <v>-0.89119248077924051</v>
      </c>
      <c r="E9942" s="195">
        <f t="shared" ca="1" si="770"/>
        <v>202.36256425403562</v>
      </c>
      <c r="F9942" s="195">
        <f t="shared" ca="1" si="771"/>
        <v>215.96431214631289</v>
      </c>
      <c r="G9942" s="195">
        <f t="shared" ca="1" si="772"/>
        <v>0</v>
      </c>
      <c r="H9942" s="195">
        <f t="shared" ca="1" si="773"/>
        <v>0</v>
      </c>
      <c r="O9942" s="154"/>
      <c r="P9942" s="154"/>
    </row>
    <row r="9943" spans="3:16" hidden="1" outlineLevel="2">
      <c r="C9943" s="179">
        <v>9919</v>
      </c>
      <c r="D9943" s="195">
        <f t="shared" ca="1" si="774"/>
        <v>-0.27119632319416259</v>
      </c>
      <c r="E9943" s="195">
        <f t="shared" ca="1" si="770"/>
        <v>231.89480541068065</v>
      </c>
      <c r="F9943" s="195">
        <f t="shared" ca="1" si="771"/>
        <v>238.41661518351404</v>
      </c>
      <c r="G9943" s="195">
        <f t="shared" ca="1" si="772"/>
        <v>0</v>
      </c>
      <c r="H9943" s="195">
        <f t="shared" ca="1" si="773"/>
        <v>0</v>
      </c>
      <c r="O9943" s="154"/>
      <c r="P9943" s="154"/>
    </row>
    <row r="9944" spans="3:16" hidden="1" outlineLevel="2">
      <c r="C9944" s="179">
        <v>9920</v>
      </c>
      <c r="D9944" s="195">
        <f t="shared" ca="1" si="774"/>
        <v>-0.84677789724622832</v>
      </c>
      <c r="E9944" s="195">
        <f t="shared" ca="1" si="770"/>
        <v>204.34700259351092</v>
      </c>
      <c r="F9944" s="195">
        <f t="shared" ca="1" si="771"/>
        <v>217.49992837947116</v>
      </c>
      <c r="G9944" s="195">
        <f t="shared" ca="1" si="772"/>
        <v>0</v>
      </c>
      <c r="H9944" s="195">
        <f t="shared" ca="1" si="773"/>
        <v>0</v>
      </c>
      <c r="O9944" s="154"/>
      <c r="P9944" s="154"/>
    </row>
    <row r="9945" spans="3:16" hidden="1" outlineLevel="2">
      <c r="C9945" s="179">
        <v>9921</v>
      </c>
      <c r="D9945" s="195">
        <f t="shared" ca="1" si="774"/>
        <v>0.27141520040559008</v>
      </c>
      <c r="E9945" s="195">
        <f t="shared" ref="E9945:E10008" ca="1" si="775">$H$9 * EXP(($H$17 - $H$18 - ($H$11^2)/2)*$H$14 + $H$11*SQRT($H$14)*D9945)</f>
        <v>261.25687233594368</v>
      </c>
      <c r="F9945" s="195">
        <f t="shared" ref="F9945:F10008" ca="1" si="776">$H$9 * EXP(($H$17 - $H$18 - ($H$12^2)/2)*$H$14 + $H$12*SQRT($H$14)*D9945)</f>
        <v>259.97386396193036</v>
      </c>
      <c r="G9945" s="195">
        <f t="shared" ref="G9945:G10008" ca="1" si="777">MAX(E9945-$H$16, 0)</f>
        <v>11.256872335943683</v>
      </c>
      <c r="H9945" s="195">
        <f t="shared" ref="H9945:H10008" ca="1" si="778">MAX(F9945-$H$16, 0)</f>
        <v>9.9738639619303626</v>
      </c>
      <c r="O9945" s="154"/>
      <c r="P9945" s="154"/>
    </row>
    <row r="9946" spans="3:16" hidden="1" outlineLevel="2">
      <c r="C9946" s="179">
        <v>9922</v>
      </c>
      <c r="D9946" s="195">
        <f t="shared" ref="D9946:D10009" ca="1" si="779">_xlfn.NORM.S.INV(RAND())</f>
        <v>-0.21118093806624907</v>
      </c>
      <c r="E9946" s="195">
        <f t="shared" ca="1" si="775"/>
        <v>234.97289464702285</v>
      </c>
      <c r="F9946" s="195">
        <f t="shared" ca="1" si="776"/>
        <v>240.71020315467143</v>
      </c>
      <c r="G9946" s="195">
        <f t="shared" ca="1" si="777"/>
        <v>0</v>
      </c>
      <c r="H9946" s="195">
        <f t="shared" ca="1" si="778"/>
        <v>0</v>
      </c>
      <c r="O9946" s="154"/>
      <c r="P9946" s="154"/>
    </row>
    <row r="9947" spans="3:16" hidden="1" outlineLevel="2">
      <c r="C9947" s="179">
        <v>9923</v>
      </c>
      <c r="D9947" s="195">
        <f t="shared" ca="1" si="779"/>
        <v>0.42106677289364053</v>
      </c>
      <c r="E9947" s="195">
        <f t="shared" ca="1" si="775"/>
        <v>269.98999610514886</v>
      </c>
      <c r="F9947" s="195">
        <f t="shared" ca="1" si="776"/>
        <v>266.25504049139306</v>
      </c>
      <c r="G9947" s="195">
        <f t="shared" ca="1" si="777"/>
        <v>19.989996105148862</v>
      </c>
      <c r="H9947" s="195">
        <f t="shared" ca="1" si="778"/>
        <v>16.255040491393061</v>
      </c>
      <c r="O9947" s="154"/>
      <c r="P9947" s="154"/>
    </row>
    <row r="9948" spans="3:16" hidden="1" outlineLevel="2">
      <c r="C9948" s="179">
        <v>9924</v>
      </c>
      <c r="D9948" s="195">
        <f t="shared" ca="1" si="779"/>
        <v>-0.31098839745183171</v>
      </c>
      <c r="E9948" s="195">
        <f t="shared" ca="1" si="775"/>
        <v>229.87619948091779</v>
      </c>
      <c r="F9948" s="195">
        <f t="shared" ca="1" si="776"/>
        <v>236.90795639419949</v>
      </c>
      <c r="G9948" s="195">
        <f t="shared" ca="1" si="777"/>
        <v>0</v>
      </c>
      <c r="H9948" s="195">
        <f t="shared" ca="1" si="778"/>
        <v>0</v>
      </c>
      <c r="O9948" s="154"/>
      <c r="P9948" s="154"/>
    </row>
    <row r="9949" spans="3:16" hidden="1" outlineLevel="2">
      <c r="C9949" s="179">
        <v>9925</v>
      </c>
      <c r="D9949" s="195">
        <f t="shared" ca="1" si="779"/>
        <v>0.56782693408998341</v>
      </c>
      <c r="E9949" s="195">
        <f t="shared" ca="1" si="775"/>
        <v>278.83784628503457</v>
      </c>
      <c r="F9949" s="195">
        <f t="shared" ca="1" si="776"/>
        <v>272.56222430174523</v>
      </c>
      <c r="G9949" s="195">
        <f t="shared" ca="1" si="777"/>
        <v>28.837846285034573</v>
      </c>
      <c r="H9949" s="195">
        <f t="shared" ca="1" si="778"/>
        <v>22.562224301745232</v>
      </c>
      <c r="O9949" s="154"/>
      <c r="P9949" s="154"/>
    </row>
    <row r="9950" spans="3:16" hidden="1" outlineLevel="2">
      <c r="C9950" s="179">
        <v>9926</v>
      </c>
      <c r="D9950" s="195">
        <f t="shared" ca="1" si="779"/>
        <v>8.3048787147563377E-2</v>
      </c>
      <c r="E9950" s="195">
        <f t="shared" ca="1" si="775"/>
        <v>250.66491627089158</v>
      </c>
      <c r="F9950" s="195">
        <f t="shared" ca="1" si="776"/>
        <v>252.27795465903318</v>
      </c>
      <c r="G9950" s="195">
        <f t="shared" ca="1" si="777"/>
        <v>0.66491627089158101</v>
      </c>
      <c r="H9950" s="195">
        <f t="shared" ca="1" si="778"/>
        <v>2.2779546590331847</v>
      </c>
      <c r="O9950" s="154"/>
      <c r="P9950" s="154"/>
    </row>
    <row r="9951" spans="3:16" hidden="1" outlineLevel="2">
      <c r="C9951" s="179">
        <v>9927</v>
      </c>
      <c r="D9951" s="195">
        <f t="shared" ca="1" si="779"/>
        <v>1.4006218353456257</v>
      </c>
      <c r="E9951" s="195">
        <f t="shared" ca="1" si="775"/>
        <v>334.82517237091838</v>
      </c>
      <c r="F9951" s="195">
        <f t="shared" ca="1" si="776"/>
        <v>311.2886592918033</v>
      </c>
      <c r="G9951" s="195">
        <f t="shared" ca="1" si="777"/>
        <v>84.825172370918381</v>
      </c>
      <c r="H9951" s="195">
        <f t="shared" ca="1" si="778"/>
        <v>61.288659291803299</v>
      </c>
      <c r="O9951" s="154"/>
      <c r="P9951" s="154"/>
    </row>
    <row r="9952" spans="3:16" hidden="1" outlineLevel="2">
      <c r="C9952" s="179">
        <v>9928</v>
      </c>
      <c r="D9952" s="195">
        <f t="shared" ca="1" si="779"/>
        <v>1.8181060044910462</v>
      </c>
      <c r="E9952" s="195">
        <f t="shared" ca="1" si="775"/>
        <v>366.99064007827224</v>
      </c>
      <c r="F9952" s="195">
        <f t="shared" ca="1" si="776"/>
        <v>332.72651105303288</v>
      </c>
      <c r="G9952" s="195">
        <f t="shared" ca="1" si="777"/>
        <v>116.99064007827224</v>
      </c>
      <c r="H9952" s="195">
        <f t="shared" ca="1" si="778"/>
        <v>82.72651105303288</v>
      </c>
      <c r="O9952" s="154"/>
      <c r="P9952" s="154"/>
    </row>
    <row r="9953" spans="3:16" hidden="1" outlineLevel="2">
      <c r="C9953" s="179">
        <v>9929</v>
      </c>
      <c r="D9953" s="195">
        <f t="shared" ca="1" si="779"/>
        <v>-0.25123869407210064</v>
      </c>
      <c r="E9953" s="195">
        <f t="shared" ca="1" si="775"/>
        <v>232.91389784238925</v>
      </c>
      <c r="F9953" s="195">
        <f t="shared" ca="1" si="776"/>
        <v>239.1768935591013</v>
      </c>
      <c r="G9953" s="195">
        <f t="shared" ca="1" si="777"/>
        <v>0</v>
      </c>
      <c r="H9953" s="195">
        <f t="shared" ca="1" si="778"/>
        <v>0</v>
      </c>
      <c r="O9953" s="154"/>
      <c r="P9953" s="154"/>
    </row>
    <row r="9954" spans="3:16" hidden="1" outlineLevel="2">
      <c r="C9954" s="179">
        <v>9930</v>
      </c>
      <c r="D9954" s="195">
        <f t="shared" ca="1" si="779"/>
        <v>0.77666017573491497</v>
      </c>
      <c r="E9954" s="195">
        <f t="shared" ca="1" si="775"/>
        <v>291.93009014042059</v>
      </c>
      <c r="F9954" s="195">
        <f t="shared" ca="1" si="776"/>
        <v>281.79548717467588</v>
      </c>
      <c r="G9954" s="195">
        <f t="shared" ca="1" si="777"/>
        <v>41.930090140420589</v>
      </c>
      <c r="H9954" s="195">
        <f t="shared" ca="1" si="778"/>
        <v>31.795487174675884</v>
      </c>
      <c r="O9954" s="154"/>
      <c r="P9954" s="154"/>
    </row>
    <row r="9955" spans="3:16" hidden="1" outlineLevel="2">
      <c r="C9955" s="179">
        <v>9931</v>
      </c>
      <c r="D9955" s="195">
        <f t="shared" ca="1" si="779"/>
        <v>-0.63469474338209608</v>
      </c>
      <c r="E9955" s="195">
        <f t="shared" ca="1" si="775"/>
        <v>214.09450680635362</v>
      </c>
      <c r="F9955" s="195">
        <f t="shared" ca="1" si="776"/>
        <v>224.98452513424957</v>
      </c>
      <c r="G9955" s="195">
        <f t="shared" ca="1" si="777"/>
        <v>0</v>
      </c>
      <c r="H9955" s="195">
        <f t="shared" ca="1" si="778"/>
        <v>0</v>
      </c>
      <c r="O9955" s="154"/>
      <c r="P9955" s="154"/>
    </row>
    <row r="9956" spans="3:16" hidden="1" outlineLevel="2">
      <c r="C9956" s="179">
        <v>9932</v>
      </c>
      <c r="D9956" s="195">
        <f t="shared" ca="1" si="779"/>
        <v>-0.32792128809905496</v>
      </c>
      <c r="E9956" s="195">
        <f t="shared" ca="1" si="775"/>
        <v>229.02255202176963</v>
      </c>
      <c r="F9956" s="195">
        <f t="shared" ca="1" si="776"/>
        <v>236.26886944625494</v>
      </c>
      <c r="G9956" s="195">
        <f t="shared" ca="1" si="777"/>
        <v>0</v>
      </c>
      <c r="H9956" s="195">
        <f t="shared" ca="1" si="778"/>
        <v>0</v>
      </c>
      <c r="O9956" s="154"/>
      <c r="P9956" s="154"/>
    </row>
    <row r="9957" spans="3:16" hidden="1" outlineLevel="2">
      <c r="C9957" s="179">
        <v>9933</v>
      </c>
      <c r="D9957" s="195">
        <f t="shared" ca="1" si="779"/>
        <v>0.23992942824911062</v>
      </c>
      <c r="E9957" s="195">
        <f t="shared" ca="1" si="775"/>
        <v>259.45575585719257</v>
      </c>
      <c r="F9957" s="195">
        <f t="shared" ca="1" si="776"/>
        <v>258.67132886554413</v>
      </c>
      <c r="G9957" s="195">
        <f t="shared" ca="1" si="777"/>
        <v>9.4557558571925711</v>
      </c>
      <c r="H9957" s="195">
        <f t="shared" ca="1" si="778"/>
        <v>8.6713288655441261</v>
      </c>
      <c r="O9957" s="154"/>
      <c r="P9957" s="154"/>
    </row>
    <row r="9958" spans="3:16" hidden="1" outlineLevel="2">
      <c r="C9958" s="179">
        <v>9934</v>
      </c>
      <c r="D9958" s="195">
        <f t="shared" ca="1" si="779"/>
        <v>1.9889809581930022</v>
      </c>
      <c r="E9958" s="195">
        <f t="shared" ca="1" si="775"/>
        <v>381.03081533528848</v>
      </c>
      <c r="F9958" s="195">
        <f t="shared" ca="1" si="776"/>
        <v>341.92113925300265</v>
      </c>
      <c r="G9958" s="195">
        <f t="shared" ca="1" si="777"/>
        <v>131.03081533528848</v>
      </c>
      <c r="H9958" s="195">
        <f t="shared" ca="1" si="778"/>
        <v>91.92113925300265</v>
      </c>
      <c r="O9958" s="154"/>
      <c r="P9958" s="154"/>
    </row>
    <row r="9959" spans="3:16" hidden="1" outlineLevel="2">
      <c r="C9959" s="179">
        <v>9935</v>
      </c>
      <c r="D9959" s="195">
        <f t="shared" ca="1" si="779"/>
        <v>1.4197421587067249</v>
      </c>
      <c r="E9959" s="195">
        <f t="shared" ca="1" si="775"/>
        <v>336.23474340007198</v>
      </c>
      <c r="F9959" s="195">
        <f t="shared" ca="1" si="776"/>
        <v>312.23960710481509</v>
      </c>
      <c r="G9959" s="195">
        <f t="shared" ca="1" si="777"/>
        <v>86.234743400071977</v>
      </c>
      <c r="H9959" s="195">
        <f t="shared" ca="1" si="778"/>
        <v>62.239607104815093</v>
      </c>
      <c r="O9959" s="154"/>
      <c r="P9959" s="154"/>
    </row>
    <row r="9960" spans="3:16" hidden="1" outlineLevel="2">
      <c r="C9960" s="179">
        <v>9936</v>
      </c>
      <c r="D9960" s="195">
        <f t="shared" ca="1" si="779"/>
        <v>6.5152010206239952E-2</v>
      </c>
      <c r="E9960" s="195">
        <f t="shared" ca="1" si="775"/>
        <v>249.68118639743034</v>
      </c>
      <c r="F9960" s="195">
        <f t="shared" ca="1" si="776"/>
        <v>251.55872108871728</v>
      </c>
      <c r="G9960" s="195">
        <f t="shared" ca="1" si="777"/>
        <v>0</v>
      </c>
      <c r="H9960" s="195">
        <f t="shared" ca="1" si="778"/>
        <v>1.5587210887172773</v>
      </c>
      <c r="O9960" s="154"/>
      <c r="P9960" s="154"/>
    </row>
    <row r="9961" spans="3:16" hidden="1" outlineLevel="2">
      <c r="C9961" s="179">
        <v>9937</v>
      </c>
      <c r="D9961" s="195">
        <f t="shared" ca="1" si="779"/>
        <v>0.90984874793210402</v>
      </c>
      <c r="E9961" s="195">
        <f t="shared" ca="1" si="775"/>
        <v>300.59924784968075</v>
      </c>
      <c r="F9961" s="195">
        <f t="shared" ca="1" si="776"/>
        <v>287.84692511826938</v>
      </c>
      <c r="G9961" s="195">
        <f t="shared" ca="1" si="777"/>
        <v>50.599247849680751</v>
      </c>
      <c r="H9961" s="195">
        <f t="shared" ca="1" si="778"/>
        <v>37.846925118269382</v>
      </c>
      <c r="O9961" s="154"/>
      <c r="P9961" s="154"/>
    </row>
    <row r="9962" spans="3:16" hidden="1" outlineLevel="2">
      <c r="C9962" s="179">
        <v>9938</v>
      </c>
      <c r="D9962" s="195">
        <f t="shared" ca="1" si="779"/>
        <v>-0.54118490678889397</v>
      </c>
      <c r="E9962" s="195">
        <f t="shared" ca="1" si="775"/>
        <v>218.5387001580265</v>
      </c>
      <c r="F9962" s="195">
        <f t="shared" ca="1" si="776"/>
        <v>228.36586543450059</v>
      </c>
      <c r="G9962" s="195">
        <f t="shared" ca="1" si="777"/>
        <v>0</v>
      </c>
      <c r="H9962" s="195">
        <f t="shared" ca="1" si="778"/>
        <v>0</v>
      </c>
      <c r="O9962" s="154"/>
      <c r="P9962" s="154"/>
    </row>
    <row r="9963" spans="3:16" hidden="1" outlineLevel="2">
      <c r="C9963" s="179">
        <v>9939</v>
      </c>
      <c r="D9963" s="195">
        <f t="shared" ca="1" si="779"/>
        <v>0.69879003775498372</v>
      </c>
      <c r="E9963" s="195">
        <f t="shared" ca="1" si="775"/>
        <v>286.97785866513465</v>
      </c>
      <c r="F9963" s="195">
        <f t="shared" ca="1" si="776"/>
        <v>278.31655540365693</v>
      </c>
      <c r="G9963" s="195">
        <f t="shared" ca="1" si="777"/>
        <v>36.977858665134647</v>
      </c>
      <c r="H9963" s="195">
        <f t="shared" ca="1" si="778"/>
        <v>28.316555403656935</v>
      </c>
      <c r="O9963" s="154"/>
      <c r="P9963" s="154"/>
    </row>
    <row r="9964" spans="3:16" hidden="1" outlineLevel="2">
      <c r="C9964" s="179">
        <v>9940</v>
      </c>
      <c r="D9964" s="195">
        <f t="shared" ca="1" si="779"/>
        <v>-1.5746168476687803</v>
      </c>
      <c r="E9964" s="195">
        <f t="shared" ca="1" si="775"/>
        <v>174.14737188444209</v>
      </c>
      <c r="F9964" s="195">
        <f t="shared" ca="1" si="776"/>
        <v>193.65692625059344</v>
      </c>
      <c r="G9964" s="195">
        <f t="shared" ca="1" si="777"/>
        <v>0</v>
      </c>
      <c r="H9964" s="195">
        <f t="shared" ca="1" si="778"/>
        <v>0</v>
      </c>
      <c r="O9964" s="154"/>
      <c r="P9964" s="154"/>
    </row>
    <row r="9965" spans="3:16" hidden="1" outlineLevel="2">
      <c r="C9965" s="179">
        <v>9941</v>
      </c>
      <c r="D9965" s="195">
        <f t="shared" ca="1" si="779"/>
        <v>2.1970244346552694</v>
      </c>
      <c r="E9965" s="195">
        <f t="shared" ca="1" si="775"/>
        <v>398.85209850237942</v>
      </c>
      <c r="F9965" s="195">
        <f t="shared" ca="1" si="776"/>
        <v>353.45945581289726</v>
      </c>
      <c r="G9965" s="195">
        <f t="shared" ca="1" si="777"/>
        <v>148.85209850237942</v>
      </c>
      <c r="H9965" s="195">
        <f t="shared" ca="1" si="778"/>
        <v>103.45945581289726</v>
      </c>
      <c r="O9965" s="154"/>
      <c r="P9965" s="154"/>
    </row>
    <row r="9966" spans="3:16" hidden="1" outlineLevel="2">
      <c r="C9966" s="179">
        <v>9942</v>
      </c>
      <c r="D9966" s="195">
        <f t="shared" ca="1" si="779"/>
        <v>-0.78025383066672394</v>
      </c>
      <c r="E9966" s="195">
        <f t="shared" ca="1" si="775"/>
        <v>207.35575120469218</v>
      </c>
      <c r="F9966" s="195">
        <f t="shared" ca="1" si="776"/>
        <v>219.82042019512338</v>
      </c>
      <c r="G9966" s="195">
        <f t="shared" ca="1" si="777"/>
        <v>0</v>
      </c>
      <c r="H9966" s="195">
        <f t="shared" ca="1" si="778"/>
        <v>0</v>
      </c>
      <c r="O9966" s="154"/>
      <c r="P9966" s="154"/>
    </row>
    <row r="9967" spans="3:16" hidden="1" outlineLevel="2">
      <c r="C9967" s="179">
        <v>9943</v>
      </c>
      <c r="D9967" s="195">
        <f t="shared" ca="1" si="779"/>
        <v>0.45899676260733457</v>
      </c>
      <c r="E9967" s="195">
        <f t="shared" ca="1" si="775"/>
        <v>272.24944429785148</v>
      </c>
      <c r="F9967" s="195">
        <f t="shared" ca="1" si="776"/>
        <v>267.87100119109209</v>
      </c>
      <c r="G9967" s="195">
        <f t="shared" ca="1" si="777"/>
        <v>22.249444297851483</v>
      </c>
      <c r="H9967" s="195">
        <f t="shared" ca="1" si="778"/>
        <v>17.871001191092091</v>
      </c>
      <c r="O9967" s="154"/>
      <c r="P9967" s="154"/>
    </row>
    <row r="9968" spans="3:16" hidden="1" outlineLevel="2">
      <c r="C9968" s="179">
        <v>9944</v>
      </c>
      <c r="D9968" s="195">
        <f t="shared" ca="1" si="779"/>
        <v>9.756894701909391E-2</v>
      </c>
      <c r="E9968" s="195">
        <f t="shared" ca="1" si="775"/>
        <v>251.46589128838343</v>
      </c>
      <c r="F9968" s="195">
        <f t="shared" ca="1" si="776"/>
        <v>252.86299986680777</v>
      </c>
      <c r="G9968" s="195">
        <f t="shared" ca="1" si="777"/>
        <v>1.4658912883834319</v>
      </c>
      <c r="H9968" s="195">
        <f t="shared" ca="1" si="778"/>
        <v>2.862999866807769</v>
      </c>
      <c r="O9968" s="154"/>
      <c r="P9968" s="154"/>
    </row>
    <row r="9969" spans="3:16" hidden="1" outlineLevel="2">
      <c r="C9969" s="179">
        <v>9945</v>
      </c>
      <c r="D9969" s="195">
        <f t="shared" ca="1" si="779"/>
        <v>0.25672321743985782</v>
      </c>
      <c r="E9969" s="195">
        <f t="shared" ca="1" si="775"/>
        <v>260.4148794295661</v>
      </c>
      <c r="F9969" s="195">
        <f t="shared" ca="1" si="776"/>
        <v>259.36525702565478</v>
      </c>
      <c r="G9969" s="195">
        <f t="shared" ca="1" si="777"/>
        <v>10.414879429566099</v>
      </c>
      <c r="H9969" s="195">
        <f t="shared" ca="1" si="778"/>
        <v>9.3652570256547847</v>
      </c>
      <c r="O9969" s="154"/>
      <c r="P9969" s="154"/>
    </row>
    <row r="9970" spans="3:16" hidden="1" outlineLevel="2">
      <c r="C9970" s="179">
        <v>9946</v>
      </c>
      <c r="D9970" s="195">
        <f t="shared" ca="1" si="779"/>
        <v>-0.80076133682167083</v>
      </c>
      <c r="E9970" s="195">
        <f t="shared" ca="1" si="775"/>
        <v>206.42354509370432</v>
      </c>
      <c r="F9970" s="195">
        <f t="shared" ca="1" si="776"/>
        <v>219.10245016566489</v>
      </c>
      <c r="G9970" s="195">
        <f t="shared" ca="1" si="777"/>
        <v>0</v>
      </c>
      <c r="H9970" s="195">
        <f t="shared" ca="1" si="778"/>
        <v>0</v>
      </c>
      <c r="O9970" s="154"/>
      <c r="P9970" s="154"/>
    </row>
    <row r="9971" spans="3:16" hidden="1" outlineLevel="2">
      <c r="C9971" s="179">
        <v>9947</v>
      </c>
      <c r="D9971" s="195">
        <f t="shared" ca="1" si="779"/>
        <v>-1.6690096543742536</v>
      </c>
      <c r="E9971" s="195">
        <f t="shared" ca="1" si="775"/>
        <v>170.57282387838293</v>
      </c>
      <c r="F9971" s="195">
        <f t="shared" ca="1" si="776"/>
        <v>190.76263776337109</v>
      </c>
      <c r="G9971" s="195">
        <f t="shared" ca="1" si="777"/>
        <v>0</v>
      </c>
      <c r="H9971" s="195">
        <f t="shared" ca="1" si="778"/>
        <v>0</v>
      </c>
      <c r="O9971" s="154"/>
      <c r="P9971" s="154"/>
    </row>
    <row r="9972" spans="3:16" hidden="1" outlineLevel="2">
      <c r="C9972" s="179">
        <v>9948</v>
      </c>
      <c r="D9972" s="195">
        <f t="shared" ca="1" si="779"/>
        <v>0.6227121724593212</v>
      </c>
      <c r="E9972" s="195">
        <f t="shared" ca="1" si="775"/>
        <v>282.22074959772903</v>
      </c>
      <c r="F9972" s="195">
        <f t="shared" ca="1" si="776"/>
        <v>274.95917731993785</v>
      </c>
      <c r="G9972" s="195">
        <f t="shared" ca="1" si="777"/>
        <v>32.220749597729025</v>
      </c>
      <c r="H9972" s="195">
        <f t="shared" ca="1" si="778"/>
        <v>24.959177319937851</v>
      </c>
      <c r="O9972" s="154"/>
      <c r="P9972" s="154"/>
    </row>
    <row r="9973" spans="3:16" hidden="1" outlineLevel="2">
      <c r="C9973" s="179">
        <v>9949</v>
      </c>
      <c r="D9973" s="195">
        <f t="shared" ca="1" si="779"/>
        <v>-2.1206595005361693</v>
      </c>
      <c r="E9973" s="195">
        <f t="shared" ca="1" si="775"/>
        <v>154.45885775443705</v>
      </c>
      <c r="F9973" s="195">
        <f t="shared" ca="1" si="776"/>
        <v>177.50154927439019</v>
      </c>
      <c r="G9973" s="195">
        <f t="shared" ca="1" si="777"/>
        <v>0</v>
      </c>
      <c r="H9973" s="195">
        <f t="shared" ca="1" si="778"/>
        <v>0</v>
      </c>
      <c r="O9973" s="154"/>
      <c r="P9973" s="154"/>
    </row>
    <row r="9974" spans="3:16" hidden="1" outlineLevel="2">
      <c r="C9974" s="179">
        <v>9950</v>
      </c>
      <c r="D9974" s="195">
        <f t="shared" ca="1" si="779"/>
        <v>0.30920234538401553</v>
      </c>
      <c r="E9974" s="195">
        <f t="shared" ca="1" si="775"/>
        <v>263.43496809182756</v>
      </c>
      <c r="F9974" s="195">
        <f t="shared" ca="1" si="776"/>
        <v>261.54574272738313</v>
      </c>
      <c r="G9974" s="195">
        <f t="shared" ca="1" si="777"/>
        <v>13.434968091827557</v>
      </c>
      <c r="H9974" s="195">
        <f t="shared" ca="1" si="778"/>
        <v>11.545742727383129</v>
      </c>
      <c r="O9974" s="154"/>
      <c r="P9974" s="154"/>
    </row>
    <row r="9975" spans="3:16" hidden="1" outlineLevel="2">
      <c r="C9975" s="179">
        <v>9951</v>
      </c>
      <c r="D9975" s="195">
        <f t="shared" ca="1" si="779"/>
        <v>-0.60556949691017226</v>
      </c>
      <c r="E9975" s="195">
        <f t="shared" ca="1" si="775"/>
        <v>215.46894915528225</v>
      </c>
      <c r="F9975" s="195">
        <f t="shared" ca="1" si="776"/>
        <v>226.03229815488851</v>
      </c>
      <c r="G9975" s="195">
        <f t="shared" ca="1" si="777"/>
        <v>0</v>
      </c>
      <c r="H9975" s="195">
        <f t="shared" ca="1" si="778"/>
        <v>0</v>
      </c>
      <c r="O9975" s="154"/>
      <c r="P9975" s="154"/>
    </row>
    <row r="9976" spans="3:16" hidden="1" outlineLevel="2">
      <c r="C9976" s="179">
        <v>9952</v>
      </c>
      <c r="D9976" s="195">
        <f t="shared" ca="1" si="779"/>
        <v>1.4946822976147114</v>
      </c>
      <c r="E9976" s="195">
        <f t="shared" ca="1" si="775"/>
        <v>341.81685479702782</v>
      </c>
      <c r="F9976" s="195">
        <f t="shared" ca="1" si="776"/>
        <v>315.99483854084366</v>
      </c>
      <c r="G9976" s="195">
        <f t="shared" ca="1" si="777"/>
        <v>91.816854797027815</v>
      </c>
      <c r="H9976" s="195">
        <f t="shared" ca="1" si="778"/>
        <v>65.994838540843659</v>
      </c>
      <c r="O9976" s="154"/>
      <c r="P9976" s="154"/>
    </row>
    <row r="9977" spans="3:16" hidden="1" outlineLevel="2">
      <c r="C9977" s="179">
        <v>9953</v>
      </c>
      <c r="D9977" s="195">
        <f t="shared" ca="1" si="779"/>
        <v>1.8637253510425409</v>
      </c>
      <c r="E9977" s="195">
        <f t="shared" ca="1" si="775"/>
        <v>370.68758911520246</v>
      </c>
      <c r="F9977" s="195">
        <f t="shared" ca="1" si="776"/>
        <v>335.1567745300805</v>
      </c>
      <c r="G9977" s="195">
        <f t="shared" ca="1" si="777"/>
        <v>120.68758911520246</v>
      </c>
      <c r="H9977" s="195">
        <f t="shared" ca="1" si="778"/>
        <v>85.156774530080497</v>
      </c>
      <c r="O9977" s="154"/>
      <c r="P9977" s="154"/>
    </row>
    <row r="9978" spans="3:16" hidden="1" outlineLevel="2">
      <c r="C9978" s="179">
        <v>9954</v>
      </c>
      <c r="D9978" s="195">
        <f t="shared" ca="1" si="779"/>
        <v>0.3301025346307036</v>
      </c>
      <c r="E9978" s="195">
        <f t="shared" ca="1" si="775"/>
        <v>264.6474695035289</v>
      </c>
      <c r="F9978" s="195">
        <f t="shared" ca="1" si="776"/>
        <v>262.41923228037302</v>
      </c>
      <c r="G9978" s="195">
        <f t="shared" ca="1" si="777"/>
        <v>14.647469503528896</v>
      </c>
      <c r="H9978" s="195">
        <f t="shared" ca="1" si="778"/>
        <v>12.419232280373024</v>
      </c>
      <c r="O9978" s="154"/>
      <c r="P9978" s="154"/>
    </row>
    <row r="9979" spans="3:16" hidden="1" outlineLevel="2">
      <c r="C9979" s="179">
        <v>9955</v>
      </c>
      <c r="D9979" s="195">
        <f t="shared" ca="1" si="779"/>
        <v>-0.73595094174973397</v>
      </c>
      <c r="E9979" s="195">
        <f t="shared" ca="1" si="775"/>
        <v>209.38401591949724</v>
      </c>
      <c r="F9979" s="195">
        <f t="shared" ca="1" si="776"/>
        <v>221.37951066382016</v>
      </c>
      <c r="G9979" s="195">
        <f t="shared" ca="1" si="777"/>
        <v>0</v>
      </c>
      <c r="H9979" s="195">
        <f t="shared" ca="1" si="778"/>
        <v>0</v>
      </c>
      <c r="O9979" s="154"/>
      <c r="P9979" s="154"/>
    </row>
    <row r="9980" spans="3:16" hidden="1" outlineLevel="2">
      <c r="C9980" s="179">
        <v>9956</v>
      </c>
      <c r="D9980" s="195">
        <f t="shared" ca="1" si="779"/>
        <v>0.88170026105716903</v>
      </c>
      <c r="E9980" s="195">
        <f t="shared" ca="1" si="775"/>
        <v>298.74587958629616</v>
      </c>
      <c r="F9980" s="195">
        <f t="shared" ca="1" si="776"/>
        <v>286.55725819776563</v>
      </c>
      <c r="G9980" s="195">
        <f t="shared" ca="1" si="777"/>
        <v>48.745879586296155</v>
      </c>
      <c r="H9980" s="195">
        <f t="shared" ca="1" si="778"/>
        <v>36.557258197765634</v>
      </c>
      <c r="O9980" s="154"/>
      <c r="P9980" s="154"/>
    </row>
    <row r="9981" spans="3:16" hidden="1" outlineLevel="2">
      <c r="C9981" s="179">
        <v>9957</v>
      </c>
      <c r="D9981" s="195">
        <f t="shared" ca="1" si="779"/>
        <v>1.2034253921183287</v>
      </c>
      <c r="E9981" s="195">
        <f t="shared" ca="1" si="775"/>
        <v>320.62793495401547</v>
      </c>
      <c r="F9981" s="195">
        <f t="shared" ca="1" si="776"/>
        <v>301.64848586519332</v>
      </c>
      <c r="G9981" s="195">
        <f t="shared" ca="1" si="777"/>
        <v>70.627934954015473</v>
      </c>
      <c r="H9981" s="195">
        <f t="shared" ca="1" si="778"/>
        <v>51.648485865193322</v>
      </c>
      <c r="O9981" s="154"/>
      <c r="P9981" s="154"/>
    </row>
    <row r="9982" spans="3:16" hidden="1" outlineLevel="2">
      <c r="C9982" s="179">
        <v>9958</v>
      </c>
      <c r="D9982" s="195">
        <f t="shared" ca="1" si="779"/>
        <v>-0.95573048602320987</v>
      </c>
      <c r="E9982" s="195">
        <f t="shared" ca="1" si="775"/>
        <v>199.51330958436404</v>
      </c>
      <c r="F9982" s="195">
        <f t="shared" ca="1" si="776"/>
        <v>213.75223929664884</v>
      </c>
      <c r="G9982" s="195">
        <f t="shared" ca="1" si="777"/>
        <v>0</v>
      </c>
      <c r="H9982" s="195">
        <f t="shared" ca="1" si="778"/>
        <v>0</v>
      </c>
      <c r="O9982" s="154"/>
      <c r="P9982" s="154"/>
    </row>
    <row r="9983" spans="3:16" hidden="1" outlineLevel="2">
      <c r="C9983" s="179">
        <v>9959</v>
      </c>
      <c r="D9983" s="195">
        <f t="shared" ca="1" si="779"/>
        <v>0.84868436558140914</v>
      </c>
      <c r="E9983" s="195">
        <f t="shared" ca="1" si="775"/>
        <v>296.58658539747148</v>
      </c>
      <c r="F9983" s="195">
        <f t="shared" ca="1" si="776"/>
        <v>285.05194478554938</v>
      </c>
      <c r="G9983" s="195">
        <f t="shared" ca="1" si="777"/>
        <v>46.586585397471481</v>
      </c>
      <c r="H9983" s="195">
        <f t="shared" ca="1" si="778"/>
        <v>35.051944785549381</v>
      </c>
      <c r="O9983" s="154"/>
      <c r="P9983" s="154"/>
    </row>
    <row r="9984" spans="3:16" hidden="1" outlineLevel="2">
      <c r="C9984" s="179">
        <v>9960</v>
      </c>
      <c r="D9984" s="195">
        <f t="shared" ca="1" si="779"/>
        <v>-2.0676621581259309</v>
      </c>
      <c r="E9984" s="195">
        <f t="shared" ca="1" si="775"/>
        <v>156.26794274857903</v>
      </c>
      <c r="F9984" s="195">
        <f t="shared" ca="1" si="776"/>
        <v>179.0086040935451</v>
      </c>
      <c r="G9984" s="195">
        <f t="shared" ca="1" si="777"/>
        <v>0</v>
      </c>
      <c r="H9984" s="195">
        <f t="shared" ca="1" si="778"/>
        <v>0</v>
      </c>
      <c r="O9984" s="154"/>
      <c r="P9984" s="154"/>
    </row>
    <row r="9985" spans="3:16" hidden="1" outlineLevel="2">
      <c r="C9985" s="179">
        <v>9961</v>
      </c>
      <c r="D9985" s="195">
        <f t="shared" ca="1" si="779"/>
        <v>0.65958362002734616</v>
      </c>
      <c r="E9985" s="195">
        <f t="shared" ca="1" si="775"/>
        <v>284.51637248841109</v>
      </c>
      <c r="F9985" s="195">
        <f t="shared" ca="1" si="776"/>
        <v>276.58125606669239</v>
      </c>
      <c r="G9985" s="195">
        <f t="shared" ca="1" si="777"/>
        <v>34.516372488411093</v>
      </c>
      <c r="H9985" s="195">
        <f t="shared" ca="1" si="778"/>
        <v>26.58125606669239</v>
      </c>
      <c r="O9985" s="154"/>
      <c r="P9985" s="154"/>
    </row>
    <row r="9986" spans="3:16" hidden="1" outlineLevel="2">
      <c r="C9986" s="179">
        <v>9962</v>
      </c>
      <c r="D9986" s="195">
        <f t="shared" ca="1" si="779"/>
        <v>1.0344439244549157</v>
      </c>
      <c r="E9986" s="195">
        <f t="shared" ca="1" si="775"/>
        <v>308.94197935188697</v>
      </c>
      <c r="F9986" s="195">
        <f t="shared" ca="1" si="776"/>
        <v>293.6255128019755</v>
      </c>
      <c r="G9986" s="195">
        <f t="shared" ca="1" si="777"/>
        <v>58.941979351886971</v>
      </c>
      <c r="H9986" s="195">
        <f t="shared" ca="1" si="778"/>
        <v>43.625512801975503</v>
      </c>
      <c r="O9986" s="154"/>
      <c r="P9986" s="154"/>
    </row>
    <row r="9987" spans="3:16" hidden="1" outlineLevel="2">
      <c r="C9987" s="179">
        <v>9963</v>
      </c>
      <c r="D9987" s="195">
        <f t="shared" ca="1" si="779"/>
        <v>-0.50073357254475681</v>
      </c>
      <c r="E9987" s="195">
        <f t="shared" ca="1" si="775"/>
        <v>220.48968396324361</v>
      </c>
      <c r="F9987" s="195">
        <f t="shared" ca="1" si="776"/>
        <v>229.84429862628471</v>
      </c>
      <c r="G9987" s="195">
        <f t="shared" ca="1" si="777"/>
        <v>0</v>
      </c>
      <c r="H9987" s="195">
        <f t="shared" ca="1" si="778"/>
        <v>0</v>
      </c>
      <c r="O9987" s="154"/>
      <c r="P9987" s="154"/>
    </row>
    <row r="9988" spans="3:16" hidden="1" outlineLevel="2">
      <c r="C9988" s="179">
        <v>9964</v>
      </c>
      <c r="D9988" s="195">
        <f t="shared" ca="1" si="779"/>
        <v>0.13611595674916879</v>
      </c>
      <c r="E9988" s="195">
        <f t="shared" ca="1" si="775"/>
        <v>253.60469657661173</v>
      </c>
      <c r="F9988" s="195">
        <f t="shared" ca="1" si="776"/>
        <v>254.42272333467307</v>
      </c>
      <c r="G9988" s="195">
        <f t="shared" ca="1" si="777"/>
        <v>3.6046965766117296</v>
      </c>
      <c r="H9988" s="195">
        <f t="shared" ca="1" si="778"/>
        <v>4.4227233346730657</v>
      </c>
      <c r="O9988" s="154"/>
      <c r="P9988" s="154"/>
    </row>
    <row r="9989" spans="3:16" hidden="1" outlineLevel="2">
      <c r="C9989" s="179">
        <v>9965</v>
      </c>
      <c r="D9989" s="195">
        <f t="shared" ca="1" si="779"/>
        <v>-1.2091037615139926</v>
      </c>
      <c r="E9989" s="195">
        <f t="shared" ca="1" si="775"/>
        <v>188.70989053547498</v>
      </c>
      <c r="F9989" s="195">
        <f t="shared" ca="1" si="776"/>
        <v>205.28465388450118</v>
      </c>
      <c r="G9989" s="195">
        <f t="shared" ca="1" si="777"/>
        <v>0</v>
      </c>
      <c r="H9989" s="195">
        <f t="shared" ca="1" si="778"/>
        <v>0</v>
      </c>
      <c r="O9989" s="154"/>
      <c r="P9989" s="154"/>
    </row>
    <row r="9990" spans="3:16" hidden="1" outlineLevel="2">
      <c r="C9990" s="179">
        <v>9966</v>
      </c>
      <c r="D9990" s="195">
        <f t="shared" ca="1" si="779"/>
        <v>0.98898536601934406</v>
      </c>
      <c r="E9990" s="195">
        <f t="shared" ca="1" si="775"/>
        <v>305.87163843365101</v>
      </c>
      <c r="F9990" s="195">
        <f t="shared" ca="1" si="776"/>
        <v>291.50387468823862</v>
      </c>
      <c r="G9990" s="195">
        <f t="shared" ca="1" si="777"/>
        <v>55.871638433651015</v>
      </c>
      <c r="H9990" s="195">
        <f t="shared" ca="1" si="778"/>
        <v>41.503874688238625</v>
      </c>
      <c r="O9990" s="154"/>
      <c r="P9990" s="154"/>
    </row>
    <row r="9991" spans="3:16" hidden="1" outlineLevel="2">
      <c r="C9991" s="179">
        <v>9967</v>
      </c>
      <c r="D9991" s="195">
        <f t="shared" ca="1" si="779"/>
        <v>2.4148958806302482E-3</v>
      </c>
      <c r="E9991" s="195">
        <f t="shared" ca="1" si="775"/>
        <v>246.26311101558736</v>
      </c>
      <c r="F9991" s="195">
        <f t="shared" ca="1" si="776"/>
        <v>249.05360363368234</v>
      </c>
      <c r="G9991" s="195">
        <f t="shared" ca="1" si="777"/>
        <v>0</v>
      </c>
      <c r="H9991" s="195">
        <f t="shared" ca="1" si="778"/>
        <v>0</v>
      </c>
      <c r="O9991" s="154"/>
      <c r="P9991" s="154"/>
    </row>
    <row r="9992" spans="3:16" hidden="1" outlineLevel="2">
      <c r="C9992" s="179">
        <v>9968</v>
      </c>
      <c r="D9992" s="195">
        <f t="shared" ca="1" si="779"/>
        <v>-7.3444866983227955E-2</v>
      </c>
      <c r="E9992" s="195">
        <f t="shared" ca="1" si="775"/>
        <v>242.19251859905648</v>
      </c>
      <c r="F9992" s="195">
        <f t="shared" ca="1" si="776"/>
        <v>246.057790342527</v>
      </c>
      <c r="G9992" s="195">
        <f t="shared" ca="1" si="777"/>
        <v>0</v>
      </c>
      <c r="H9992" s="195">
        <f t="shared" ca="1" si="778"/>
        <v>0</v>
      </c>
      <c r="O9992" s="154"/>
      <c r="P9992" s="154"/>
    </row>
    <row r="9993" spans="3:16" hidden="1" outlineLevel="2">
      <c r="C9993" s="179">
        <v>9969</v>
      </c>
      <c r="D9993" s="195">
        <f t="shared" ca="1" si="779"/>
        <v>1.2997595549696759</v>
      </c>
      <c r="E9993" s="195">
        <f t="shared" ca="1" si="775"/>
        <v>327.48671739442733</v>
      </c>
      <c r="F9993" s="195">
        <f t="shared" ca="1" si="776"/>
        <v>306.32000892231258</v>
      </c>
      <c r="G9993" s="195">
        <f t="shared" ca="1" si="777"/>
        <v>77.48671739442733</v>
      </c>
      <c r="H9993" s="195">
        <f t="shared" ca="1" si="778"/>
        <v>56.320008922312581</v>
      </c>
      <c r="O9993" s="154"/>
      <c r="P9993" s="154"/>
    </row>
    <row r="9994" spans="3:16" hidden="1" outlineLevel="2">
      <c r="C9994" s="179">
        <v>9970</v>
      </c>
      <c r="D9994" s="195">
        <f t="shared" ca="1" si="779"/>
        <v>1.1135919247564783</v>
      </c>
      <c r="E9994" s="195">
        <f t="shared" ca="1" si="775"/>
        <v>314.36148428003611</v>
      </c>
      <c r="F9994" s="195">
        <f t="shared" ca="1" si="776"/>
        <v>297.35641633755074</v>
      </c>
      <c r="G9994" s="195">
        <f t="shared" ca="1" si="777"/>
        <v>64.361484280036109</v>
      </c>
      <c r="H9994" s="195">
        <f t="shared" ca="1" si="778"/>
        <v>47.356416337550741</v>
      </c>
      <c r="O9994" s="154"/>
      <c r="P9994" s="154"/>
    </row>
    <row r="9995" spans="3:16" hidden="1" outlineLevel="2">
      <c r="C9995" s="179">
        <v>9971</v>
      </c>
      <c r="D9995" s="195">
        <f t="shared" ca="1" si="779"/>
        <v>-0.68297770406686709</v>
      </c>
      <c r="E9995" s="195">
        <f t="shared" ca="1" si="775"/>
        <v>211.83528479391029</v>
      </c>
      <c r="F9995" s="195">
        <f t="shared" ca="1" si="776"/>
        <v>223.25824734312383</v>
      </c>
      <c r="G9995" s="195">
        <f t="shared" ca="1" si="777"/>
        <v>0</v>
      </c>
      <c r="H9995" s="195">
        <f t="shared" ca="1" si="778"/>
        <v>0</v>
      </c>
      <c r="O9995" s="154"/>
      <c r="P9995" s="154"/>
    </row>
    <row r="9996" spans="3:16" hidden="1" outlineLevel="2">
      <c r="C9996" s="179">
        <v>9972</v>
      </c>
      <c r="D9996" s="195">
        <f t="shared" ca="1" si="779"/>
        <v>1.361808344801398</v>
      </c>
      <c r="E9996" s="195">
        <f t="shared" ca="1" si="775"/>
        <v>331.98194644945016</v>
      </c>
      <c r="F9996" s="195">
        <f t="shared" ca="1" si="776"/>
        <v>309.36717076928397</v>
      </c>
      <c r="G9996" s="195">
        <f t="shared" ca="1" si="777"/>
        <v>81.981946449450163</v>
      </c>
      <c r="H9996" s="195">
        <f t="shared" ca="1" si="778"/>
        <v>59.367170769283973</v>
      </c>
      <c r="O9996" s="154"/>
      <c r="P9996" s="154"/>
    </row>
    <row r="9997" spans="3:16" hidden="1" outlineLevel="2">
      <c r="C9997" s="179">
        <v>9973</v>
      </c>
      <c r="D9997" s="195">
        <f t="shared" ca="1" si="779"/>
        <v>-1.1036766936325038</v>
      </c>
      <c r="E9997" s="195">
        <f t="shared" ca="1" si="775"/>
        <v>193.13218404675439</v>
      </c>
      <c r="F9997" s="195">
        <f t="shared" ca="1" si="776"/>
        <v>208.76643498943113</v>
      </c>
      <c r="G9997" s="195">
        <f t="shared" ca="1" si="777"/>
        <v>0</v>
      </c>
      <c r="H9997" s="195">
        <f t="shared" ca="1" si="778"/>
        <v>0</v>
      </c>
      <c r="O9997" s="154"/>
      <c r="P9997" s="154"/>
    </row>
    <row r="9998" spans="3:16" hidden="1" outlineLevel="2">
      <c r="C9998" s="179">
        <v>9974</v>
      </c>
      <c r="D9998" s="195">
        <f t="shared" ca="1" si="779"/>
        <v>-0.63077771868164612</v>
      </c>
      <c r="E9998" s="195">
        <f t="shared" ca="1" si="775"/>
        <v>214.27884265409659</v>
      </c>
      <c r="F9998" s="195">
        <f t="shared" ca="1" si="776"/>
        <v>225.12515588388166</v>
      </c>
      <c r="G9998" s="195">
        <f t="shared" ca="1" si="777"/>
        <v>0</v>
      </c>
      <c r="H9998" s="195">
        <f t="shared" ca="1" si="778"/>
        <v>0</v>
      </c>
      <c r="O9998" s="154"/>
      <c r="P9998" s="154"/>
    </row>
    <row r="9999" spans="3:16" hidden="1" outlineLevel="2">
      <c r="C9999" s="179">
        <v>9975</v>
      </c>
      <c r="D9999" s="195">
        <f t="shared" ca="1" si="779"/>
        <v>0.45163460632122338</v>
      </c>
      <c r="E9999" s="195">
        <f t="shared" ca="1" si="775"/>
        <v>271.80941469213252</v>
      </c>
      <c r="F9999" s="195">
        <f t="shared" ca="1" si="776"/>
        <v>267.55658032206583</v>
      </c>
      <c r="G9999" s="195">
        <f t="shared" ca="1" si="777"/>
        <v>21.80941469213252</v>
      </c>
      <c r="H9999" s="195">
        <f t="shared" ca="1" si="778"/>
        <v>17.556580322065827</v>
      </c>
      <c r="O9999" s="154"/>
      <c r="P9999" s="154"/>
    </row>
    <row r="10000" spans="3:16" hidden="1" outlineLevel="2">
      <c r="C10000" s="179">
        <v>9976</v>
      </c>
      <c r="D10000" s="195">
        <f t="shared" ca="1" si="779"/>
        <v>0.43988833805254451</v>
      </c>
      <c r="E10000" s="195">
        <f t="shared" ca="1" si="775"/>
        <v>271.10882268573067</v>
      </c>
      <c r="F10000" s="195">
        <f t="shared" ca="1" si="776"/>
        <v>267.05568802747189</v>
      </c>
      <c r="G10000" s="195">
        <f t="shared" ca="1" si="777"/>
        <v>21.108822685730672</v>
      </c>
      <c r="H10000" s="195">
        <f t="shared" ca="1" si="778"/>
        <v>17.055688027471888</v>
      </c>
      <c r="O10000" s="154"/>
      <c r="P10000" s="154"/>
    </row>
    <row r="10001" spans="3:16" hidden="1" outlineLevel="2">
      <c r="C10001" s="179">
        <v>9977</v>
      </c>
      <c r="D10001" s="195">
        <f t="shared" ca="1" si="779"/>
        <v>0.7391445438213029</v>
      </c>
      <c r="E10001" s="195">
        <f t="shared" ca="1" si="775"/>
        <v>289.53366685797033</v>
      </c>
      <c r="F10001" s="195">
        <f t="shared" ca="1" si="776"/>
        <v>280.11404085133341</v>
      </c>
      <c r="G10001" s="195">
        <f t="shared" ca="1" si="777"/>
        <v>39.533666857970331</v>
      </c>
      <c r="H10001" s="195">
        <f t="shared" ca="1" si="778"/>
        <v>30.114040851333414</v>
      </c>
      <c r="O10001" s="154"/>
      <c r="P10001" s="154"/>
    </row>
    <row r="10002" spans="3:16" hidden="1" outlineLevel="2">
      <c r="C10002" s="179">
        <v>9978</v>
      </c>
      <c r="D10002" s="195">
        <f t="shared" ca="1" si="779"/>
        <v>-9.6464253099425398E-2</v>
      </c>
      <c r="E10002" s="195">
        <f t="shared" ca="1" si="775"/>
        <v>240.97066907833303</v>
      </c>
      <c r="F10002" s="195">
        <f t="shared" ca="1" si="776"/>
        <v>245.15586762699394</v>
      </c>
      <c r="G10002" s="195">
        <f t="shared" ca="1" si="777"/>
        <v>0</v>
      </c>
      <c r="H10002" s="195">
        <f t="shared" ca="1" si="778"/>
        <v>0</v>
      </c>
      <c r="O10002" s="154"/>
      <c r="P10002" s="154"/>
    </row>
    <row r="10003" spans="3:16" hidden="1" outlineLevel="2">
      <c r="C10003" s="179">
        <v>9979</v>
      </c>
      <c r="D10003" s="195">
        <f t="shared" ca="1" si="779"/>
        <v>0.32506047330817273</v>
      </c>
      <c r="E10003" s="195">
        <f t="shared" ca="1" si="775"/>
        <v>264.35445008648816</v>
      </c>
      <c r="F10003" s="195">
        <f t="shared" ca="1" si="776"/>
        <v>262.20824087189283</v>
      </c>
      <c r="G10003" s="195">
        <f t="shared" ca="1" si="777"/>
        <v>14.354450086488157</v>
      </c>
      <c r="H10003" s="195">
        <f t="shared" ca="1" si="778"/>
        <v>12.208240871892826</v>
      </c>
      <c r="O10003" s="154"/>
      <c r="P10003" s="154"/>
    </row>
    <row r="10004" spans="3:16" hidden="1" outlineLevel="2">
      <c r="C10004" s="179">
        <v>9980</v>
      </c>
      <c r="D10004" s="195">
        <f t="shared" ca="1" si="779"/>
        <v>-1.9716111846734572</v>
      </c>
      <c r="E10004" s="195">
        <f t="shared" ca="1" si="775"/>
        <v>159.60085168975766</v>
      </c>
      <c r="F10004" s="195">
        <f t="shared" ca="1" si="776"/>
        <v>181.77263478402438</v>
      </c>
      <c r="G10004" s="195">
        <f t="shared" ca="1" si="777"/>
        <v>0</v>
      </c>
      <c r="H10004" s="195">
        <f t="shared" ca="1" si="778"/>
        <v>0</v>
      </c>
      <c r="O10004" s="154"/>
      <c r="P10004" s="154"/>
    </row>
    <row r="10005" spans="3:16" hidden="1" outlineLevel="2">
      <c r="C10005" s="179">
        <v>9981</v>
      </c>
      <c r="D10005" s="195">
        <f t="shared" ca="1" si="779"/>
        <v>-0.85981965786291514</v>
      </c>
      <c r="E10005" s="195">
        <f t="shared" ca="1" si="775"/>
        <v>203.76228860676343</v>
      </c>
      <c r="F10005" s="195">
        <f t="shared" ca="1" si="776"/>
        <v>217.04788586775251</v>
      </c>
      <c r="G10005" s="195">
        <f t="shared" ca="1" si="777"/>
        <v>0</v>
      </c>
      <c r="H10005" s="195">
        <f t="shared" ca="1" si="778"/>
        <v>0</v>
      </c>
      <c r="O10005" s="154"/>
      <c r="P10005" s="154"/>
    </row>
    <row r="10006" spans="3:16" hidden="1" outlineLevel="2">
      <c r="C10006" s="179">
        <v>9982</v>
      </c>
      <c r="D10006" s="195">
        <f t="shared" ca="1" si="779"/>
        <v>-0.42992047063216543</v>
      </c>
      <c r="E10006" s="195">
        <f t="shared" ca="1" si="775"/>
        <v>223.94705414803286</v>
      </c>
      <c r="F10006" s="195">
        <f t="shared" ca="1" si="776"/>
        <v>232.45548779057694</v>
      </c>
      <c r="G10006" s="195">
        <f t="shared" ca="1" si="777"/>
        <v>0</v>
      </c>
      <c r="H10006" s="195">
        <f t="shared" ca="1" si="778"/>
        <v>0</v>
      </c>
      <c r="O10006" s="154"/>
      <c r="P10006" s="154"/>
    </row>
    <row r="10007" spans="3:16" hidden="1" outlineLevel="2">
      <c r="C10007" s="179">
        <v>9983</v>
      </c>
      <c r="D10007" s="195">
        <f t="shared" ca="1" si="779"/>
        <v>-0.31906332018104305</v>
      </c>
      <c r="E10007" s="195">
        <f t="shared" ca="1" si="775"/>
        <v>229.46871764951439</v>
      </c>
      <c r="F10007" s="195">
        <f t="shared" ca="1" si="776"/>
        <v>236.60297456418934</v>
      </c>
      <c r="G10007" s="195">
        <f t="shared" ca="1" si="777"/>
        <v>0</v>
      </c>
      <c r="H10007" s="195">
        <f t="shared" ca="1" si="778"/>
        <v>0</v>
      </c>
      <c r="O10007" s="154"/>
      <c r="P10007" s="154"/>
    </row>
    <row r="10008" spans="3:16" hidden="1" outlineLevel="2">
      <c r="C10008" s="179">
        <v>9984</v>
      </c>
      <c r="D10008" s="195">
        <f t="shared" ca="1" si="779"/>
        <v>-1.0451465287557451</v>
      </c>
      <c r="E10008" s="195">
        <f t="shared" ca="1" si="775"/>
        <v>195.63190179187833</v>
      </c>
      <c r="F10008" s="195">
        <f t="shared" ca="1" si="776"/>
        <v>210.72485202790554</v>
      </c>
      <c r="G10008" s="195">
        <f t="shared" ca="1" si="777"/>
        <v>0</v>
      </c>
      <c r="H10008" s="195">
        <f t="shared" ca="1" si="778"/>
        <v>0</v>
      </c>
      <c r="O10008" s="154"/>
      <c r="P10008" s="154"/>
    </row>
    <row r="10009" spans="3:16" hidden="1" outlineLevel="2">
      <c r="C10009" s="179">
        <v>9985</v>
      </c>
      <c r="D10009" s="195">
        <f t="shared" ca="1" si="779"/>
        <v>-1.9652494645966569</v>
      </c>
      <c r="E10009" s="195">
        <f t="shared" ref="E10009:E10024" ca="1" si="780">$H$9 * EXP(($H$17 - $H$18 - ($H$11^2)/2)*$H$14 + $H$11*SQRT($H$14)*D10009)</f>
        <v>159.82409290924832</v>
      </c>
      <c r="F10009" s="195">
        <f t="shared" ref="F10009:F10024" ca="1" si="781">$H$9 * EXP(($H$17 - $H$18 - ($H$12^2)/2)*$H$14 + $H$12*SQRT($H$14)*D10009)</f>
        <v>181.95720392472964</v>
      </c>
      <c r="G10009" s="195">
        <f t="shared" ref="G10009:G10024" ca="1" si="782">MAX(E10009-$H$16, 0)</f>
        <v>0</v>
      </c>
      <c r="H10009" s="195">
        <f t="shared" ref="H10009:H10024" ca="1" si="783">MAX(F10009-$H$16, 0)</f>
        <v>0</v>
      </c>
      <c r="O10009" s="154"/>
      <c r="P10009" s="154"/>
    </row>
    <row r="10010" spans="3:16" hidden="1" outlineLevel="2">
      <c r="C10010" s="179">
        <v>9986</v>
      </c>
      <c r="D10010" s="195">
        <f t="shared" ref="D10010:D10024" ca="1" si="784">_xlfn.NORM.S.INV(RAND())</f>
        <v>0.62125459757602319</v>
      </c>
      <c r="E10010" s="195">
        <f t="shared" ca="1" si="780"/>
        <v>282.13038228956975</v>
      </c>
      <c r="F10010" s="195">
        <f t="shared" ca="1" si="781"/>
        <v>274.89525033196793</v>
      </c>
      <c r="G10010" s="195">
        <f t="shared" ca="1" si="782"/>
        <v>32.130382289569752</v>
      </c>
      <c r="H10010" s="195">
        <f t="shared" ca="1" si="783"/>
        <v>24.895250331967929</v>
      </c>
      <c r="O10010" s="154"/>
      <c r="P10010" s="154"/>
    </row>
    <row r="10011" spans="3:16" hidden="1" outlineLevel="2">
      <c r="C10011" s="179">
        <v>9987</v>
      </c>
      <c r="D10011" s="195">
        <f t="shared" ca="1" si="784"/>
        <v>0.18509871846076523</v>
      </c>
      <c r="E10011" s="195">
        <f t="shared" ca="1" si="780"/>
        <v>256.34880156986964</v>
      </c>
      <c r="F10011" s="195">
        <f t="shared" ca="1" si="781"/>
        <v>256.41859547928249</v>
      </c>
      <c r="G10011" s="195">
        <f t="shared" ca="1" si="782"/>
        <v>6.3488015698696358</v>
      </c>
      <c r="H10011" s="195">
        <f t="shared" ca="1" si="783"/>
        <v>6.4185954792824873</v>
      </c>
      <c r="O10011" s="154"/>
      <c r="P10011" s="154"/>
    </row>
    <row r="10012" spans="3:16" hidden="1" outlineLevel="2">
      <c r="C10012" s="179">
        <v>9988</v>
      </c>
      <c r="D10012" s="195">
        <f t="shared" ca="1" si="784"/>
        <v>-8.7764691139608567E-3</v>
      </c>
      <c r="E10012" s="195">
        <f t="shared" ca="1" si="780"/>
        <v>245.65831398194359</v>
      </c>
      <c r="F10012" s="195">
        <f t="shared" ca="1" si="781"/>
        <v>248.6093572454956</v>
      </c>
      <c r="G10012" s="195">
        <f t="shared" ca="1" si="782"/>
        <v>0</v>
      </c>
      <c r="H10012" s="195">
        <f t="shared" ca="1" si="783"/>
        <v>0</v>
      </c>
      <c r="O10012" s="154"/>
      <c r="P10012" s="154"/>
    </row>
    <row r="10013" spans="3:16" hidden="1" outlineLevel="2">
      <c r="C10013" s="179">
        <v>9989</v>
      </c>
      <c r="D10013" s="195">
        <f t="shared" ca="1" si="784"/>
        <v>0.18435212683236565</v>
      </c>
      <c r="E10013" s="195">
        <f t="shared" ca="1" si="780"/>
        <v>256.30675410114947</v>
      </c>
      <c r="F10013" s="195">
        <f t="shared" ca="1" si="781"/>
        <v>256.38805735150402</v>
      </c>
      <c r="G10013" s="195">
        <f t="shared" ca="1" si="782"/>
        <v>6.3067541011494654</v>
      </c>
      <c r="H10013" s="195">
        <f t="shared" ca="1" si="783"/>
        <v>6.3880573515040169</v>
      </c>
      <c r="O10013" s="154"/>
      <c r="P10013" s="154"/>
    </row>
    <row r="10014" spans="3:16" hidden="1" outlineLevel="2">
      <c r="C10014" s="179">
        <v>9990</v>
      </c>
      <c r="D10014" s="195">
        <f t="shared" ca="1" si="784"/>
        <v>2.3718080912719626</v>
      </c>
      <c r="E10014" s="195">
        <f t="shared" ca="1" si="780"/>
        <v>414.46700904009083</v>
      </c>
      <c r="F10014" s="195">
        <f t="shared" ca="1" si="781"/>
        <v>363.45358146497085</v>
      </c>
      <c r="G10014" s="195">
        <f t="shared" ca="1" si="782"/>
        <v>164.46700904009083</v>
      </c>
      <c r="H10014" s="195">
        <f t="shared" ca="1" si="783"/>
        <v>113.45358146497085</v>
      </c>
      <c r="O10014" s="154"/>
      <c r="P10014" s="154"/>
    </row>
    <row r="10015" spans="3:16" outlineLevel="1" collapsed="1">
      <c r="C10015" s="179">
        <v>9991</v>
      </c>
      <c r="D10015" s="195">
        <f t="shared" ca="1" si="784"/>
        <v>1.5449250442206153</v>
      </c>
      <c r="E10015" s="195">
        <f t="shared" ca="1" si="780"/>
        <v>345.61111608533173</v>
      </c>
      <c r="F10015" s="195">
        <f t="shared" ca="1" si="781"/>
        <v>318.53774636949584</v>
      </c>
      <c r="G10015" s="195">
        <f t="shared" ca="1" si="782"/>
        <v>95.61111608533173</v>
      </c>
      <c r="H10015" s="195">
        <f t="shared" ca="1" si="783"/>
        <v>68.537746369495835</v>
      </c>
      <c r="O10015" s="154"/>
      <c r="P10015" s="154"/>
    </row>
    <row r="10016" spans="3:16" outlineLevel="1">
      <c r="C10016" s="179">
        <v>9992</v>
      </c>
      <c r="D10016" s="195">
        <f t="shared" ca="1" si="784"/>
        <v>0.67277920555159476</v>
      </c>
      <c r="E10016" s="195">
        <f t="shared" ca="1" si="780"/>
        <v>285.34246126091949</v>
      </c>
      <c r="F10016" s="195">
        <f t="shared" ca="1" si="781"/>
        <v>277.16408920402426</v>
      </c>
      <c r="G10016" s="195">
        <f t="shared" ca="1" si="782"/>
        <v>35.342461260919492</v>
      </c>
      <c r="H10016" s="195">
        <f t="shared" ca="1" si="783"/>
        <v>27.164089204024265</v>
      </c>
      <c r="O10016" s="154"/>
      <c r="P10016" s="154"/>
    </row>
    <row r="10017" spans="1:17" outlineLevel="1">
      <c r="C10017" s="179">
        <v>9993</v>
      </c>
      <c r="D10017" s="195">
        <f t="shared" ca="1" si="784"/>
        <v>-0.8726767352234549</v>
      </c>
      <c r="E10017" s="195">
        <f t="shared" ca="1" si="780"/>
        <v>203.18749244361254</v>
      </c>
      <c r="F10017" s="195">
        <f t="shared" ca="1" si="781"/>
        <v>216.60316434394446</v>
      </c>
      <c r="G10017" s="195">
        <f t="shared" ca="1" si="782"/>
        <v>0</v>
      </c>
      <c r="H10017" s="195">
        <f t="shared" ca="1" si="783"/>
        <v>0</v>
      </c>
      <c r="O10017" s="154"/>
      <c r="P10017" s="154"/>
    </row>
    <row r="10018" spans="1:17" outlineLevel="1">
      <c r="C10018" s="179">
        <v>9994</v>
      </c>
      <c r="D10018" s="195">
        <f t="shared" ca="1" si="784"/>
        <v>0.39924374035421961</v>
      </c>
      <c r="E10018" s="195">
        <f t="shared" ca="1" si="780"/>
        <v>268.69852983956662</v>
      </c>
      <c r="F10018" s="195">
        <f t="shared" ca="1" si="781"/>
        <v>265.32971862671172</v>
      </c>
      <c r="G10018" s="195">
        <f t="shared" ca="1" si="782"/>
        <v>18.698529839566618</v>
      </c>
      <c r="H10018" s="195">
        <f t="shared" ca="1" si="783"/>
        <v>15.329718626711724</v>
      </c>
      <c r="O10018" s="154"/>
      <c r="P10018" s="154"/>
    </row>
    <row r="10019" spans="1:17" outlineLevel="1">
      <c r="C10019" s="179">
        <v>9995</v>
      </c>
      <c r="D10019" s="195">
        <f t="shared" ca="1" si="784"/>
        <v>-0.16981878265582806</v>
      </c>
      <c r="E10019" s="195">
        <f t="shared" ca="1" si="780"/>
        <v>237.11804090401523</v>
      </c>
      <c r="F10019" s="195">
        <f t="shared" ca="1" si="781"/>
        <v>242.30375762037238</v>
      </c>
      <c r="G10019" s="195">
        <f t="shared" ca="1" si="782"/>
        <v>0</v>
      </c>
      <c r="H10019" s="195">
        <f t="shared" ca="1" si="783"/>
        <v>0</v>
      </c>
      <c r="O10019" s="154"/>
      <c r="P10019" s="154"/>
    </row>
    <row r="10020" spans="1:17" outlineLevel="1">
      <c r="C10020" s="179">
        <v>9996</v>
      </c>
      <c r="D10020" s="195">
        <f t="shared" ca="1" si="784"/>
        <v>-0.82310281366752258</v>
      </c>
      <c r="E10020" s="195">
        <f t="shared" ca="1" si="780"/>
        <v>205.41274170637237</v>
      </c>
      <c r="F10020" s="195">
        <f t="shared" ca="1" si="781"/>
        <v>218.32294131731879</v>
      </c>
      <c r="G10020" s="195">
        <f t="shared" ca="1" si="782"/>
        <v>0</v>
      </c>
      <c r="H10020" s="195">
        <f t="shared" ca="1" si="783"/>
        <v>0</v>
      </c>
      <c r="O10020" s="154"/>
      <c r="P10020" s="154"/>
    </row>
    <row r="10021" spans="1:17" outlineLevel="1">
      <c r="C10021" s="179">
        <v>9997</v>
      </c>
      <c r="D10021" s="195">
        <f t="shared" ca="1" si="784"/>
        <v>-0.49534646632989865</v>
      </c>
      <c r="E10021" s="195">
        <f t="shared" ca="1" si="780"/>
        <v>220.75081706650221</v>
      </c>
      <c r="F10021" s="195">
        <f t="shared" ca="1" si="781"/>
        <v>230.04190981888556</v>
      </c>
      <c r="G10021" s="195">
        <f t="shared" ca="1" si="782"/>
        <v>0</v>
      </c>
      <c r="H10021" s="195">
        <f t="shared" ca="1" si="783"/>
        <v>0</v>
      </c>
      <c r="O10021" s="154"/>
      <c r="P10021" s="154"/>
    </row>
    <row r="10022" spans="1:17" outlineLevel="1">
      <c r="C10022" s="179">
        <v>9998</v>
      </c>
      <c r="D10022" s="195">
        <f t="shared" ca="1" si="784"/>
        <v>0.8141133864656408</v>
      </c>
      <c r="E10022" s="195">
        <f t="shared" ca="1" si="780"/>
        <v>294.34231132344581</v>
      </c>
      <c r="F10022" s="195">
        <f t="shared" ca="1" si="781"/>
        <v>283.48420382993004</v>
      </c>
      <c r="G10022" s="195">
        <f t="shared" ca="1" si="782"/>
        <v>44.342311323445813</v>
      </c>
      <c r="H10022" s="195">
        <f t="shared" ca="1" si="783"/>
        <v>33.484203829930038</v>
      </c>
      <c r="O10022" s="154"/>
      <c r="P10022" s="154"/>
    </row>
    <row r="10023" spans="1:17" outlineLevel="1">
      <c r="C10023" s="179">
        <v>9999</v>
      </c>
      <c r="D10023" s="195">
        <f t="shared" ca="1" si="784"/>
        <v>0.91872568846189029</v>
      </c>
      <c r="E10023" s="195">
        <f t="shared" ca="1" si="780"/>
        <v>301.18610967786805</v>
      </c>
      <c r="F10023" s="195">
        <f t="shared" ca="1" si="781"/>
        <v>288.25483862372232</v>
      </c>
      <c r="G10023" s="195">
        <f t="shared" ca="1" si="782"/>
        <v>51.186109677868046</v>
      </c>
      <c r="H10023" s="195">
        <f t="shared" ca="1" si="783"/>
        <v>38.254838623722321</v>
      </c>
      <c r="O10023" s="154"/>
      <c r="P10023" s="154"/>
    </row>
    <row r="10024" spans="1:17" outlineLevel="1">
      <c r="C10024" s="179">
        <v>10000</v>
      </c>
      <c r="D10024" s="195">
        <f t="shared" ca="1" si="784"/>
        <v>-1.1993042150846216</v>
      </c>
      <c r="E10024" s="195">
        <f t="shared" ca="1" si="780"/>
        <v>189.11664219456605</v>
      </c>
      <c r="F10024" s="195">
        <f t="shared" ca="1" si="781"/>
        <v>205.6058258334304</v>
      </c>
      <c r="G10024" s="195">
        <f t="shared" ca="1" si="782"/>
        <v>0</v>
      </c>
      <c r="H10024" s="195">
        <f t="shared" ca="1" si="783"/>
        <v>0</v>
      </c>
      <c r="O10024" s="154"/>
      <c r="P10024" s="154"/>
    </row>
    <row r="10025" spans="1:17" ht="15" customHeight="1" outlineLevel="1">
      <c r="A10025" s="154"/>
      <c r="M10025" s="154"/>
      <c r="N10025" s="154"/>
      <c r="O10025" s="154"/>
      <c r="P10025" s="154"/>
      <c r="Q10025" s="154"/>
    </row>
    <row r="10026" spans="1:17">
      <c r="C10026" s="179"/>
      <c r="D10026" s="179"/>
      <c r="E10026" s="179"/>
      <c r="F10026" s="179"/>
      <c r="G10026" s="179"/>
      <c r="O10026" s="154"/>
      <c r="P10026" s="154"/>
    </row>
    <row r="10027" spans="1:17">
      <c r="C10027" s="179"/>
      <c r="D10027" s="179"/>
      <c r="E10027" s="179"/>
      <c r="F10027" s="179"/>
      <c r="G10027" s="179"/>
      <c r="O10027" s="154"/>
      <c r="P10027" s="154"/>
    </row>
    <row r="10028" spans="1:17">
      <c r="C10028" s="179"/>
      <c r="D10028" s="179"/>
      <c r="E10028" s="179"/>
      <c r="F10028" s="179"/>
      <c r="G10028" s="179"/>
      <c r="O10028" s="154"/>
      <c r="P10028" s="154"/>
    </row>
    <row r="10029" spans="1:17">
      <c r="C10029" s="179"/>
      <c r="D10029" s="179"/>
      <c r="E10029" s="179"/>
      <c r="F10029" s="179"/>
      <c r="G10029" s="179"/>
      <c r="O10029" s="154"/>
      <c r="P10029" s="154"/>
    </row>
    <row r="10030" spans="1:17">
      <c r="C10030" s="179"/>
      <c r="D10030" s="179"/>
      <c r="E10030" s="179"/>
      <c r="F10030" s="179"/>
      <c r="G10030" s="179"/>
      <c r="O10030" s="154"/>
      <c r="P10030" s="154"/>
    </row>
    <row r="10031" spans="1:17">
      <c r="C10031" s="179"/>
      <c r="D10031" s="179"/>
      <c r="E10031" s="179"/>
      <c r="F10031" s="179"/>
      <c r="G10031" s="179"/>
      <c r="O10031" s="154"/>
      <c r="P10031" s="154"/>
    </row>
    <row r="10032" spans="1:17">
      <c r="C10032" s="179"/>
      <c r="D10032" s="179"/>
      <c r="E10032" s="179"/>
      <c r="F10032" s="179"/>
      <c r="G10032" s="179"/>
      <c r="O10032" s="154"/>
      <c r="P10032" s="154"/>
    </row>
    <row r="10033" spans="3:16">
      <c r="C10033" s="179"/>
      <c r="D10033" s="179"/>
      <c r="E10033" s="179"/>
      <c r="F10033" s="179"/>
      <c r="G10033" s="179"/>
      <c r="O10033" s="154"/>
      <c r="P10033" s="154"/>
    </row>
    <row r="10034" spans="3:16">
      <c r="C10034" s="179"/>
      <c r="D10034" s="179"/>
      <c r="E10034" s="179"/>
      <c r="F10034" s="179"/>
      <c r="G10034" s="179"/>
      <c r="O10034" s="154"/>
      <c r="P10034" s="154"/>
    </row>
    <row r="10035" spans="3:16">
      <c r="C10035" s="179"/>
      <c r="D10035" s="179"/>
      <c r="E10035" s="179"/>
      <c r="F10035" s="179"/>
      <c r="G10035" s="179"/>
      <c r="O10035" s="154"/>
      <c r="P10035" s="154"/>
    </row>
    <row r="10036" spans="3:16">
      <c r="C10036" s="179"/>
      <c r="D10036" s="179"/>
      <c r="E10036" s="179"/>
      <c r="F10036" s="179"/>
      <c r="G10036" s="179"/>
      <c r="O10036" s="154"/>
      <c r="P10036" s="154"/>
    </row>
    <row r="10037" spans="3:16">
      <c r="C10037" s="179"/>
      <c r="D10037" s="179"/>
      <c r="E10037" s="179"/>
      <c r="F10037" s="179"/>
      <c r="G10037" s="179"/>
      <c r="O10037" s="154"/>
      <c r="P10037" s="154"/>
    </row>
    <row r="10038" spans="3:16">
      <c r="C10038" s="179"/>
      <c r="D10038" s="179"/>
      <c r="E10038" s="179"/>
      <c r="F10038" s="179"/>
      <c r="G10038" s="179"/>
      <c r="O10038" s="154"/>
      <c r="P10038" s="154"/>
    </row>
    <row r="10039" spans="3:16">
      <c r="C10039" s="179"/>
      <c r="D10039" s="179"/>
      <c r="E10039" s="179"/>
      <c r="F10039" s="179"/>
      <c r="G10039" s="179"/>
      <c r="O10039" s="154"/>
      <c r="P10039" s="154"/>
    </row>
    <row r="10040" spans="3:16">
      <c r="C10040" s="179"/>
      <c r="D10040" s="179"/>
      <c r="E10040" s="179"/>
      <c r="F10040" s="179"/>
      <c r="G10040" s="179"/>
      <c r="O10040" s="154"/>
      <c r="P10040" s="154"/>
    </row>
    <row r="10041" spans="3:16">
      <c r="C10041" s="179"/>
      <c r="D10041" s="179"/>
      <c r="E10041" s="179"/>
      <c r="F10041" s="179"/>
      <c r="G10041" s="179"/>
      <c r="O10041" s="154"/>
      <c r="P10041" s="154"/>
    </row>
    <row r="10042" spans="3:16">
      <c r="C10042" s="179"/>
      <c r="D10042" s="179"/>
      <c r="E10042" s="179"/>
      <c r="F10042" s="179"/>
      <c r="G10042" s="179"/>
      <c r="O10042" s="154"/>
      <c r="P10042" s="154"/>
    </row>
    <row r="10043" spans="3:16">
      <c r="C10043" s="179"/>
      <c r="D10043" s="179"/>
      <c r="E10043" s="179"/>
      <c r="F10043" s="179"/>
      <c r="G10043" s="179"/>
      <c r="O10043" s="154"/>
      <c r="P10043" s="154"/>
    </row>
    <row r="10044" spans="3:16">
      <c r="C10044" s="179"/>
      <c r="D10044" s="179"/>
      <c r="E10044" s="179"/>
      <c r="F10044" s="179"/>
      <c r="G10044" s="179"/>
      <c r="O10044" s="154"/>
      <c r="P10044" s="154"/>
    </row>
    <row r="10045" spans="3:16">
      <c r="C10045" s="179"/>
      <c r="D10045" s="179"/>
      <c r="E10045" s="179"/>
      <c r="F10045" s="179"/>
      <c r="G10045" s="179"/>
      <c r="O10045" s="154"/>
      <c r="P10045" s="154"/>
    </row>
    <row r="10046" spans="3:16">
      <c r="C10046" s="179"/>
      <c r="D10046" s="179"/>
      <c r="E10046" s="179"/>
      <c r="F10046" s="179"/>
      <c r="G10046" s="179"/>
      <c r="O10046" s="154"/>
      <c r="P10046" s="154"/>
    </row>
    <row r="10047" spans="3:16">
      <c r="C10047" s="179"/>
      <c r="D10047" s="179"/>
      <c r="E10047" s="179"/>
      <c r="F10047" s="179"/>
      <c r="G10047" s="179"/>
      <c r="O10047" s="154"/>
      <c r="P10047" s="154"/>
    </row>
    <row r="10048" spans="3:16">
      <c r="C10048" s="179"/>
      <c r="D10048" s="179"/>
      <c r="E10048" s="179"/>
      <c r="F10048" s="179"/>
      <c r="G10048" s="179"/>
      <c r="O10048" s="154"/>
      <c r="P10048" s="154"/>
    </row>
    <row r="10049" spans="3:16">
      <c r="C10049" s="179"/>
      <c r="D10049" s="179"/>
      <c r="E10049" s="179"/>
      <c r="F10049" s="179"/>
      <c r="G10049" s="179"/>
      <c r="O10049" s="154"/>
      <c r="P10049" s="154"/>
    </row>
    <row r="10050" spans="3:16">
      <c r="C10050" s="179"/>
      <c r="D10050" s="179"/>
      <c r="E10050" s="179"/>
      <c r="F10050" s="179"/>
      <c r="G10050" s="179"/>
      <c r="O10050" s="154"/>
      <c r="P10050" s="154"/>
    </row>
    <row r="10051" spans="3:16">
      <c r="C10051" s="179"/>
      <c r="D10051" s="179"/>
      <c r="E10051" s="179"/>
      <c r="F10051" s="179"/>
      <c r="G10051" s="179"/>
      <c r="O10051" s="154"/>
      <c r="P10051" s="154"/>
    </row>
    <row r="10052" spans="3:16">
      <c r="C10052" s="179"/>
      <c r="D10052" s="179"/>
      <c r="E10052" s="179"/>
      <c r="F10052" s="179"/>
      <c r="G10052" s="179"/>
      <c r="O10052" s="154"/>
      <c r="P10052" s="154"/>
    </row>
    <row r="10053" spans="3:16">
      <c r="C10053" s="179"/>
      <c r="D10053" s="179"/>
      <c r="E10053" s="179"/>
      <c r="F10053" s="179"/>
      <c r="G10053" s="179"/>
      <c r="O10053" s="154"/>
      <c r="P10053" s="154"/>
    </row>
    <row r="10054" spans="3:16">
      <c r="C10054" s="179"/>
      <c r="D10054" s="179"/>
      <c r="E10054" s="179"/>
      <c r="F10054" s="179"/>
      <c r="G10054" s="179"/>
      <c r="O10054" s="154"/>
      <c r="P10054" s="154"/>
    </row>
    <row r="10055" spans="3:16">
      <c r="C10055" s="179"/>
      <c r="D10055" s="179"/>
      <c r="E10055" s="179"/>
      <c r="F10055" s="179"/>
      <c r="G10055" s="179"/>
      <c r="O10055" s="154"/>
      <c r="P10055" s="154"/>
    </row>
    <row r="10056" spans="3:16">
      <c r="C10056" s="179"/>
      <c r="D10056" s="179"/>
      <c r="E10056" s="179"/>
      <c r="F10056" s="179"/>
      <c r="G10056" s="179"/>
      <c r="O10056" s="154"/>
      <c r="P10056" s="154"/>
    </row>
    <row r="10057" spans="3:16">
      <c r="C10057" s="179"/>
      <c r="D10057" s="179"/>
      <c r="E10057" s="179"/>
      <c r="F10057" s="179"/>
      <c r="G10057" s="179"/>
      <c r="O10057" s="154"/>
      <c r="P10057" s="154"/>
    </row>
    <row r="10058" spans="3:16">
      <c r="C10058" s="179"/>
      <c r="D10058" s="179"/>
      <c r="E10058" s="179"/>
      <c r="F10058" s="179"/>
      <c r="G10058" s="179"/>
      <c r="O10058" s="154"/>
      <c r="P10058" s="154"/>
    </row>
    <row r="10059" spans="3:16">
      <c r="C10059" s="179"/>
      <c r="D10059" s="179"/>
      <c r="E10059" s="179"/>
      <c r="F10059" s="179"/>
      <c r="G10059" s="179"/>
      <c r="O10059" s="154"/>
      <c r="P10059" s="154"/>
    </row>
    <row r="10060" spans="3:16">
      <c r="C10060" s="179"/>
      <c r="D10060" s="179"/>
      <c r="E10060" s="179"/>
      <c r="F10060" s="179"/>
      <c r="G10060" s="179"/>
      <c r="O10060" s="154"/>
      <c r="P10060" s="154"/>
    </row>
    <row r="10061" spans="3:16">
      <c r="C10061" s="179"/>
      <c r="D10061" s="179"/>
      <c r="E10061" s="179"/>
      <c r="F10061" s="179"/>
      <c r="G10061" s="179"/>
      <c r="O10061" s="154"/>
      <c r="P10061" s="154"/>
    </row>
    <row r="10062" spans="3:16">
      <c r="C10062" s="179"/>
      <c r="D10062" s="179"/>
      <c r="E10062" s="179"/>
      <c r="F10062" s="179"/>
      <c r="G10062" s="179"/>
      <c r="O10062" s="154"/>
      <c r="P10062" s="154"/>
    </row>
    <row r="10063" spans="3:16">
      <c r="C10063" s="179"/>
      <c r="D10063" s="179"/>
      <c r="E10063" s="179"/>
      <c r="F10063" s="179"/>
      <c r="G10063" s="179"/>
      <c r="O10063" s="154"/>
      <c r="P10063" s="154"/>
    </row>
    <row r="10064" spans="3:16">
      <c r="C10064" s="179"/>
      <c r="D10064" s="179"/>
      <c r="E10064" s="179"/>
      <c r="F10064" s="179"/>
      <c r="G10064" s="179"/>
      <c r="O10064" s="154"/>
      <c r="P10064" s="154"/>
    </row>
    <row r="10065" spans="3:16">
      <c r="C10065" s="179"/>
      <c r="D10065" s="179"/>
      <c r="E10065" s="179"/>
      <c r="F10065" s="179"/>
      <c r="G10065" s="179"/>
      <c r="O10065" s="154"/>
      <c r="P10065" s="154"/>
    </row>
    <row r="10066" spans="3:16">
      <c r="C10066" s="179"/>
      <c r="D10066" s="179"/>
      <c r="E10066" s="179"/>
      <c r="F10066" s="179"/>
      <c r="G10066" s="179"/>
      <c r="O10066" s="154"/>
      <c r="P10066" s="154"/>
    </row>
    <row r="10067" spans="3:16">
      <c r="C10067" s="179"/>
      <c r="D10067" s="179"/>
      <c r="E10067" s="179"/>
      <c r="F10067" s="179"/>
      <c r="G10067" s="179"/>
      <c r="O10067" s="154"/>
      <c r="P10067" s="154"/>
    </row>
    <row r="10068" spans="3:16">
      <c r="C10068" s="179"/>
      <c r="D10068" s="179"/>
      <c r="E10068" s="179"/>
      <c r="F10068" s="179"/>
      <c r="G10068" s="179"/>
      <c r="O10068" s="154"/>
      <c r="P10068" s="154"/>
    </row>
    <row r="10069" spans="3:16">
      <c r="C10069" s="179"/>
      <c r="D10069" s="179"/>
      <c r="E10069" s="179"/>
      <c r="F10069" s="179"/>
      <c r="G10069" s="179"/>
      <c r="O10069" s="154"/>
      <c r="P10069" s="154"/>
    </row>
    <row r="10070" spans="3:16">
      <c r="C10070" s="179"/>
      <c r="D10070" s="179"/>
      <c r="E10070" s="179"/>
      <c r="F10070" s="179"/>
      <c r="G10070" s="179"/>
      <c r="O10070" s="154"/>
      <c r="P10070" s="154"/>
    </row>
    <row r="10071" spans="3:16">
      <c r="C10071" s="179"/>
      <c r="D10071" s="179"/>
      <c r="E10071" s="179"/>
      <c r="F10071" s="179"/>
      <c r="G10071" s="179"/>
      <c r="O10071" s="154"/>
      <c r="P10071" s="154"/>
    </row>
    <row r="10072" spans="3:16">
      <c r="C10072" s="179"/>
      <c r="D10072" s="179"/>
      <c r="E10072" s="179"/>
      <c r="F10072" s="179"/>
      <c r="G10072" s="179"/>
      <c r="O10072" s="154"/>
      <c r="P10072" s="154"/>
    </row>
    <row r="10073" spans="3:16">
      <c r="C10073" s="179"/>
      <c r="D10073" s="179"/>
      <c r="E10073" s="179"/>
      <c r="F10073" s="179"/>
      <c r="G10073" s="179"/>
      <c r="O10073" s="154"/>
      <c r="P10073" s="154"/>
    </row>
    <row r="10074" spans="3:16">
      <c r="C10074" s="179"/>
      <c r="D10074" s="179"/>
      <c r="E10074" s="179"/>
      <c r="F10074" s="179"/>
      <c r="G10074" s="179"/>
      <c r="O10074" s="154"/>
      <c r="P10074" s="154"/>
    </row>
    <row r="10075" spans="3:16">
      <c r="C10075" s="179"/>
      <c r="D10075" s="179"/>
      <c r="E10075" s="179"/>
      <c r="F10075" s="179"/>
      <c r="G10075" s="179"/>
      <c r="O10075" s="154"/>
      <c r="P10075" s="154"/>
    </row>
    <row r="10076" spans="3:16">
      <c r="C10076" s="179"/>
      <c r="D10076" s="179"/>
      <c r="E10076" s="179"/>
      <c r="F10076" s="179"/>
      <c r="G10076" s="179"/>
      <c r="O10076" s="154"/>
      <c r="P10076" s="154"/>
    </row>
    <row r="10077" spans="3:16">
      <c r="C10077" s="179"/>
      <c r="D10077" s="179"/>
      <c r="E10077" s="179"/>
      <c r="F10077" s="179"/>
      <c r="G10077" s="179"/>
      <c r="O10077" s="154"/>
      <c r="P10077" s="154"/>
    </row>
    <row r="10078" spans="3:16">
      <c r="C10078" s="179"/>
      <c r="D10078" s="179"/>
      <c r="E10078" s="179"/>
      <c r="F10078" s="179"/>
      <c r="G10078" s="179"/>
      <c r="O10078" s="154"/>
      <c r="P10078" s="154"/>
    </row>
    <row r="10079" spans="3:16">
      <c r="C10079" s="179"/>
      <c r="D10079" s="179"/>
      <c r="E10079" s="179"/>
      <c r="F10079" s="179"/>
      <c r="G10079" s="179"/>
      <c r="O10079" s="154"/>
      <c r="P10079" s="154"/>
    </row>
    <row r="10080" spans="3:16">
      <c r="C10080" s="179"/>
      <c r="D10080" s="179"/>
      <c r="E10080" s="179"/>
      <c r="F10080" s="179"/>
      <c r="G10080" s="179"/>
      <c r="O10080" s="154"/>
      <c r="P10080" s="154"/>
    </row>
    <row r="10081" spans="3:16">
      <c r="C10081" s="179"/>
      <c r="D10081" s="179"/>
      <c r="E10081" s="179"/>
      <c r="F10081" s="179"/>
      <c r="G10081" s="179"/>
      <c r="O10081" s="154"/>
      <c r="P10081" s="154"/>
    </row>
    <row r="10082" spans="3:16">
      <c r="C10082" s="179"/>
      <c r="D10082" s="179"/>
      <c r="E10082" s="179"/>
      <c r="F10082" s="179"/>
      <c r="G10082" s="179"/>
      <c r="O10082" s="154"/>
      <c r="P10082" s="154"/>
    </row>
    <row r="10083" spans="3:16">
      <c r="C10083" s="179"/>
      <c r="D10083" s="179"/>
      <c r="E10083" s="179"/>
      <c r="F10083" s="179"/>
      <c r="G10083" s="179"/>
      <c r="O10083" s="154"/>
      <c r="P10083" s="154"/>
    </row>
    <row r="10084" spans="3:16">
      <c r="C10084" s="179"/>
      <c r="D10084" s="179"/>
      <c r="E10084" s="179"/>
      <c r="F10084" s="179"/>
      <c r="G10084" s="179"/>
      <c r="O10084" s="154"/>
      <c r="P10084" s="154"/>
    </row>
    <row r="10085" spans="3:16">
      <c r="C10085" s="179"/>
      <c r="D10085" s="179"/>
      <c r="E10085" s="179"/>
      <c r="F10085" s="179"/>
      <c r="G10085" s="179"/>
      <c r="O10085" s="154"/>
      <c r="P10085" s="154"/>
    </row>
    <row r="10086" spans="3:16">
      <c r="C10086" s="179"/>
      <c r="D10086" s="179"/>
      <c r="E10086" s="179"/>
      <c r="F10086" s="179"/>
      <c r="G10086" s="179"/>
      <c r="O10086" s="154"/>
      <c r="P10086" s="154"/>
    </row>
    <row r="10087" spans="3:16">
      <c r="C10087" s="179"/>
      <c r="D10087" s="179"/>
      <c r="E10087" s="179"/>
      <c r="F10087" s="179"/>
      <c r="G10087" s="179"/>
      <c r="O10087" s="154"/>
      <c r="P10087" s="154"/>
    </row>
    <row r="10088" spans="3:16">
      <c r="C10088" s="179"/>
      <c r="D10088" s="179"/>
      <c r="E10088" s="179"/>
      <c r="F10088" s="179"/>
      <c r="G10088" s="179"/>
      <c r="O10088" s="154"/>
      <c r="P10088" s="154"/>
    </row>
    <row r="10089" spans="3:16">
      <c r="C10089" s="179"/>
      <c r="D10089" s="179"/>
      <c r="E10089" s="179"/>
      <c r="F10089" s="179"/>
      <c r="G10089" s="179"/>
      <c r="O10089" s="154"/>
      <c r="P10089" s="154"/>
    </row>
    <row r="10090" spans="3:16">
      <c r="C10090" s="179"/>
      <c r="D10090" s="179"/>
      <c r="E10090" s="179"/>
      <c r="F10090" s="179"/>
      <c r="G10090" s="179"/>
      <c r="O10090" s="154"/>
      <c r="P10090" s="154"/>
    </row>
    <row r="10091" spans="3:16">
      <c r="C10091" s="179"/>
      <c r="D10091" s="179"/>
      <c r="E10091" s="179"/>
      <c r="F10091" s="179"/>
      <c r="G10091" s="179"/>
      <c r="O10091" s="154"/>
      <c r="P10091" s="154"/>
    </row>
    <row r="10092" spans="3:16">
      <c r="C10092" s="179"/>
      <c r="D10092" s="179"/>
      <c r="E10092" s="179"/>
      <c r="F10092" s="179"/>
      <c r="G10092" s="179"/>
      <c r="O10092" s="154"/>
      <c r="P10092" s="154"/>
    </row>
    <row r="10093" spans="3:16">
      <c r="C10093" s="179"/>
      <c r="D10093" s="179"/>
      <c r="E10093" s="179"/>
      <c r="F10093" s="179"/>
      <c r="G10093" s="179"/>
      <c r="O10093" s="154"/>
      <c r="P10093" s="154"/>
    </row>
    <row r="10094" spans="3:16">
      <c r="C10094" s="179"/>
      <c r="D10094" s="179"/>
      <c r="E10094" s="179"/>
      <c r="F10094" s="179"/>
      <c r="G10094" s="179"/>
      <c r="O10094" s="154"/>
      <c r="P10094" s="154"/>
    </row>
    <row r="10095" spans="3:16">
      <c r="C10095" s="179"/>
      <c r="D10095" s="179"/>
      <c r="E10095" s="179"/>
      <c r="F10095" s="179"/>
      <c r="G10095" s="179"/>
      <c r="O10095" s="154"/>
      <c r="P10095" s="154"/>
    </row>
    <row r="10096" spans="3:16">
      <c r="C10096" s="179"/>
      <c r="D10096" s="179"/>
      <c r="E10096" s="179"/>
      <c r="F10096" s="179"/>
      <c r="G10096" s="179"/>
      <c r="O10096" s="154"/>
      <c r="P10096" s="154"/>
    </row>
    <row r="10097" spans="3:16">
      <c r="C10097" s="179"/>
      <c r="D10097" s="179"/>
      <c r="E10097" s="179"/>
      <c r="F10097" s="179"/>
      <c r="G10097" s="179"/>
      <c r="O10097" s="154"/>
      <c r="P10097" s="154"/>
    </row>
    <row r="10098" spans="3:16">
      <c r="C10098" s="179"/>
      <c r="D10098" s="179"/>
      <c r="E10098" s="179"/>
      <c r="F10098" s="179"/>
      <c r="G10098" s="179"/>
      <c r="H10098" s="179"/>
      <c r="I10098" s="179"/>
    </row>
    <row r="10099" spans="3:16">
      <c r="C10099" s="179"/>
      <c r="D10099" s="179"/>
      <c r="E10099" s="179"/>
      <c r="F10099" s="179"/>
      <c r="G10099" s="179"/>
      <c r="H10099" s="179"/>
      <c r="I10099" s="179"/>
    </row>
    <row r="10100" spans="3:16">
      <c r="C10100" s="179"/>
      <c r="D10100" s="179"/>
      <c r="E10100" s="179"/>
      <c r="F10100" s="179"/>
      <c r="G10100" s="179"/>
      <c r="H10100" s="179"/>
      <c r="I10100" s="179"/>
    </row>
    <row r="10101" spans="3:16">
      <c r="C10101" s="179"/>
      <c r="D10101" s="179"/>
      <c r="E10101" s="179"/>
      <c r="F10101" s="179"/>
      <c r="G10101" s="179"/>
      <c r="H10101" s="179"/>
      <c r="I10101" s="179"/>
    </row>
    <row r="10102" spans="3:16">
      <c r="C10102" s="179"/>
      <c r="D10102" s="179"/>
      <c r="E10102" s="179"/>
      <c r="F10102" s="179"/>
      <c r="G10102" s="179"/>
      <c r="H10102" s="179"/>
      <c r="I10102" s="179"/>
    </row>
    <row r="10103" spans="3:16">
      <c r="C10103" s="179"/>
      <c r="D10103" s="179"/>
      <c r="E10103" s="179"/>
      <c r="F10103" s="179"/>
      <c r="G10103" s="179"/>
      <c r="H10103" s="179"/>
      <c r="I10103" s="179"/>
    </row>
    <row r="10104" spans="3:16">
      <c r="C10104" s="179"/>
      <c r="D10104" s="179"/>
      <c r="E10104" s="179"/>
      <c r="F10104" s="179"/>
      <c r="G10104" s="179"/>
      <c r="H10104" s="179"/>
      <c r="I10104" s="179"/>
    </row>
    <row r="10105" spans="3:16">
      <c r="C10105" s="179"/>
      <c r="D10105" s="179"/>
      <c r="E10105" s="179"/>
      <c r="F10105" s="179"/>
      <c r="G10105" s="179"/>
      <c r="H10105" s="179"/>
      <c r="I10105" s="179"/>
    </row>
    <row r="10106" spans="3:16">
      <c r="C10106" s="179"/>
      <c r="D10106" s="179"/>
      <c r="E10106" s="179"/>
      <c r="F10106" s="179"/>
      <c r="G10106" s="179"/>
      <c r="H10106" s="179"/>
      <c r="I10106" s="179"/>
    </row>
    <row r="10107" spans="3:16">
      <c r="C10107" s="179"/>
      <c r="D10107" s="179"/>
      <c r="E10107" s="179"/>
      <c r="F10107" s="179"/>
      <c r="G10107" s="179"/>
      <c r="H10107" s="179"/>
      <c r="I10107" s="179"/>
    </row>
    <row r="10108" spans="3:16">
      <c r="C10108" s="179"/>
      <c r="D10108" s="179"/>
      <c r="E10108" s="179"/>
      <c r="F10108" s="179"/>
      <c r="G10108" s="179"/>
      <c r="H10108" s="179"/>
      <c r="I10108" s="179"/>
    </row>
    <row r="10109" spans="3:16">
      <c r="C10109" s="179"/>
      <c r="D10109" s="179"/>
      <c r="E10109" s="179"/>
      <c r="F10109" s="179"/>
      <c r="G10109" s="179"/>
      <c r="H10109" s="179"/>
      <c r="I10109" s="179"/>
    </row>
    <row r="10110" spans="3:16">
      <c r="C10110" s="179"/>
      <c r="D10110" s="179"/>
      <c r="E10110" s="179"/>
      <c r="F10110" s="179"/>
      <c r="G10110" s="179"/>
      <c r="H10110" s="179"/>
      <c r="I10110" s="179"/>
    </row>
    <row r="10111" spans="3:16">
      <c r="C10111" s="179"/>
      <c r="D10111" s="179"/>
      <c r="E10111" s="179"/>
      <c r="F10111" s="179"/>
      <c r="G10111" s="179"/>
      <c r="H10111" s="179"/>
      <c r="I10111" s="179"/>
    </row>
    <row r="10112" spans="3:16">
      <c r="C10112" s="179"/>
      <c r="D10112" s="179"/>
      <c r="E10112" s="179"/>
      <c r="F10112" s="179"/>
      <c r="G10112" s="179"/>
      <c r="H10112" s="179"/>
      <c r="I10112" s="179"/>
    </row>
    <row r="10113" spans="3:9">
      <c r="C10113" s="179"/>
      <c r="D10113" s="179"/>
      <c r="E10113" s="179"/>
      <c r="F10113" s="179"/>
      <c r="G10113" s="179"/>
      <c r="H10113" s="179"/>
      <c r="I10113" s="179"/>
    </row>
    <row r="10114" spans="3:9">
      <c r="C10114" s="179"/>
      <c r="D10114" s="179"/>
      <c r="E10114" s="179"/>
      <c r="F10114" s="179"/>
      <c r="G10114" s="179"/>
      <c r="H10114" s="179"/>
      <c r="I10114" s="179"/>
    </row>
    <row r="10115" spans="3:9">
      <c r="C10115" s="179"/>
      <c r="D10115" s="179"/>
      <c r="E10115" s="179"/>
      <c r="F10115" s="179"/>
      <c r="G10115" s="179"/>
      <c r="H10115" s="179"/>
      <c r="I10115" s="179"/>
    </row>
    <row r="10116" spans="3:9">
      <c r="C10116" s="179"/>
      <c r="D10116" s="179"/>
      <c r="E10116" s="179"/>
      <c r="F10116" s="179"/>
      <c r="G10116" s="179"/>
      <c r="H10116" s="179"/>
      <c r="I10116" s="179"/>
    </row>
    <row r="10117" spans="3:9">
      <c r="C10117" s="179"/>
      <c r="D10117" s="179"/>
      <c r="E10117" s="179"/>
      <c r="F10117" s="179"/>
      <c r="G10117" s="179"/>
      <c r="H10117" s="179"/>
      <c r="I10117" s="179"/>
    </row>
    <row r="10118" spans="3:9">
      <c r="C10118" s="179"/>
      <c r="D10118" s="179"/>
      <c r="E10118" s="179"/>
      <c r="F10118" s="179"/>
      <c r="G10118" s="179"/>
      <c r="H10118" s="179"/>
      <c r="I10118" s="179"/>
    </row>
    <row r="10119" spans="3:9">
      <c r="C10119" s="179"/>
      <c r="D10119" s="179"/>
      <c r="E10119" s="179"/>
      <c r="F10119" s="179"/>
      <c r="G10119" s="179"/>
      <c r="H10119" s="179"/>
      <c r="I10119" s="179"/>
    </row>
    <row r="10120" spans="3:9">
      <c r="C10120" s="179"/>
      <c r="D10120" s="179"/>
      <c r="E10120" s="179"/>
      <c r="F10120" s="179"/>
      <c r="G10120" s="179"/>
      <c r="H10120" s="179"/>
      <c r="I10120" s="179"/>
    </row>
    <row r="10121" spans="3:9">
      <c r="C10121" s="179"/>
      <c r="D10121" s="179"/>
      <c r="E10121" s="179"/>
      <c r="F10121" s="179"/>
      <c r="G10121" s="179"/>
      <c r="H10121" s="179"/>
      <c r="I10121" s="179"/>
    </row>
    <row r="10122" spans="3:9">
      <c r="C10122" s="179"/>
      <c r="D10122" s="179"/>
      <c r="E10122" s="179"/>
      <c r="F10122" s="179"/>
      <c r="G10122" s="179"/>
      <c r="H10122" s="179"/>
      <c r="I10122" s="179"/>
    </row>
    <row r="10123" spans="3:9">
      <c r="C10123" s="179"/>
      <c r="D10123" s="179"/>
      <c r="E10123" s="179"/>
      <c r="F10123" s="179"/>
      <c r="G10123" s="179"/>
      <c r="H10123" s="179"/>
      <c r="I10123" s="179"/>
    </row>
    <row r="10124" spans="3:9">
      <c r="C10124" s="179"/>
      <c r="D10124" s="179"/>
      <c r="E10124" s="179"/>
      <c r="F10124" s="179"/>
      <c r="G10124" s="179"/>
      <c r="H10124" s="179"/>
      <c r="I10124" s="179"/>
    </row>
    <row r="10125" spans="3:9">
      <c r="C10125" s="179"/>
      <c r="D10125" s="179"/>
      <c r="E10125" s="179"/>
      <c r="F10125" s="179"/>
      <c r="G10125" s="179"/>
      <c r="H10125" s="179"/>
      <c r="I10125" s="179"/>
    </row>
    <row r="10126" spans="3:9">
      <c r="C10126" s="179"/>
      <c r="D10126" s="179"/>
      <c r="E10126" s="179"/>
      <c r="F10126" s="179"/>
      <c r="G10126" s="179"/>
      <c r="H10126" s="179"/>
      <c r="I10126" s="179"/>
    </row>
    <row r="10127" spans="3:9">
      <c r="C10127" s="179"/>
      <c r="D10127" s="179"/>
      <c r="E10127" s="179"/>
      <c r="F10127" s="179"/>
      <c r="G10127" s="179"/>
      <c r="H10127" s="179"/>
      <c r="I10127" s="179"/>
    </row>
    <row r="10128" spans="3:9">
      <c r="C10128" s="179"/>
      <c r="D10128" s="179"/>
      <c r="E10128" s="179"/>
      <c r="F10128" s="179"/>
      <c r="G10128" s="179"/>
      <c r="H10128" s="179"/>
      <c r="I10128" s="179"/>
    </row>
    <row r="10129" spans="3:9">
      <c r="C10129" s="179"/>
      <c r="D10129" s="179"/>
      <c r="E10129" s="179"/>
      <c r="F10129" s="179"/>
      <c r="G10129" s="179"/>
      <c r="H10129" s="179"/>
      <c r="I10129" s="179"/>
    </row>
    <row r="10130" spans="3:9">
      <c r="C10130" s="179"/>
      <c r="D10130" s="179"/>
      <c r="E10130" s="179"/>
      <c r="F10130" s="179"/>
      <c r="G10130" s="179"/>
      <c r="H10130" s="179"/>
      <c r="I10130" s="179"/>
    </row>
    <row r="10131" spans="3:9">
      <c r="C10131" s="179"/>
      <c r="D10131" s="179"/>
      <c r="E10131" s="179"/>
      <c r="F10131" s="179"/>
      <c r="G10131" s="179"/>
      <c r="H10131" s="179"/>
      <c r="I10131" s="179"/>
    </row>
    <row r="10132" spans="3:9">
      <c r="C10132" s="179"/>
      <c r="D10132" s="179"/>
      <c r="E10132" s="179"/>
      <c r="F10132" s="179"/>
      <c r="G10132" s="179"/>
      <c r="H10132" s="179"/>
      <c r="I10132" s="179"/>
    </row>
    <row r="10133" spans="3:9">
      <c r="C10133" s="179"/>
      <c r="D10133" s="179"/>
      <c r="E10133" s="179"/>
      <c r="F10133" s="179"/>
      <c r="G10133" s="179"/>
      <c r="H10133" s="179"/>
      <c r="I10133" s="179"/>
    </row>
    <row r="10134" spans="3:9">
      <c r="C10134" s="179"/>
      <c r="D10134" s="179"/>
      <c r="E10134" s="179"/>
      <c r="F10134" s="179"/>
      <c r="G10134" s="179"/>
      <c r="H10134" s="179"/>
      <c r="I10134" s="179"/>
    </row>
    <row r="10135" spans="3:9">
      <c r="C10135" s="179"/>
      <c r="D10135" s="179"/>
      <c r="E10135" s="179"/>
      <c r="F10135" s="179"/>
      <c r="G10135" s="179"/>
      <c r="H10135" s="179"/>
      <c r="I10135" s="179"/>
    </row>
    <row r="10136" spans="3:9">
      <c r="C10136" s="179"/>
      <c r="D10136" s="179"/>
      <c r="E10136" s="179"/>
      <c r="F10136" s="179"/>
      <c r="G10136" s="179"/>
      <c r="H10136" s="179"/>
      <c r="I10136" s="179"/>
    </row>
    <row r="10137" spans="3:9">
      <c r="C10137" s="179"/>
      <c r="D10137" s="179"/>
      <c r="E10137" s="179"/>
      <c r="F10137" s="179"/>
      <c r="G10137" s="179"/>
      <c r="H10137" s="179"/>
      <c r="I10137" s="179"/>
    </row>
    <row r="10138" spans="3:9">
      <c r="C10138" s="179"/>
      <c r="D10138" s="179"/>
      <c r="E10138" s="179"/>
      <c r="F10138" s="179"/>
      <c r="G10138" s="179"/>
      <c r="H10138" s="179"/>
      <c r="I10138" s="179"/>
    </row>
    <row r="10139" spans="3:9">
      <c r="C10139" s="179"/>
      <c r="D10139" s="179"/>
      <c r="E10139" s="179"/>
      <c r="F10139" s="179"/>
      <c r="G10139" s="179"/>
      <c r="H10139" s="179"/>
      <c r="I10139" s="179"/>
    </row>
    <row r="10140" spans="3:9">
      <c r="C10140" s="179"/>
      <c r="D10140" s="179"/>
      <c r="E10140" s="179"/>
      <c r="F10140" s="179"/>
      <c r="G10140" s="179"/>
      <c r="H10140" s="179"/>
      <c r="I10140" s="179"/>
    </row>
    <row r="10141" spans="3:9">
      <c r="C10141" s="179"/>
      <c r="D10141" s="179"/>
      <c r="E10141" s="179"/>
      <c r="F10141" s="179"/>
      <c r="G10141" s="179"/>
      <c r="H10141" s="179"/>
      <c r="I10141" s="179"/>
    </row>
    <row r="10142" spans="3:9">
      <c r="C10142" s="179"/>
      <c r="D10142" s="179"/>
      <c r="E10142" s="179"/>
      <c r="F10142" s="179"/>
      <c r="G10142" s="179"/>
      <c r="H10142" s="179"/>
      <c r="I10142" s="179"/>
    </row>
    <row r="10143" spans="3:9">
      <c r="C10143" s="179"/>
      <c r="D10143" s="179"/>
      <c r="E10143" s="179"/>
      <c r="F10143" s="179"/>
      <c r="G10143" s="179"/>
      <c r="H10143" s="179"/>
      <c r="I10143" s="179"/>
    </row>
    <row r="10144" spans="3:9">
      <c r="C10144" s="179"/>
      <c r="D10144" s="179"/>
      <c r="E10144" s="179"/>
      <c r="F10144" s="179"/>
      <c r="G10144" s="179"/>
      <c r="H10144" s="179"/>
      <c r="I10144" s="179"/>
    </row>
    <row r="10145" spans="3:9">
      <c r="C10145" s="179"/>
      <c r="D10145" s="179"/>
      <c r="E10145" s="179"/>
      <c r="F10145" s="179"/>
      <c r="G10145" s="179"/>
      <c r="H10145" s="179"/>
      <c r="I10145" s="179"/>
    </row>
    <row r="10146" spans="3:9">
      <c r="C10146" s="179"/>
      <c r="D10146" s="179"/>
      <c r="E10146" s="179"/>
      <c r="F10146" s="179"/>
      <c r="G10146" s="179"/>
      <c r="H10146" s="179"/>
      <c r="I10146" s="179"/>
    </row>
    <row r="10147" spans="3:9">
      <c r="C10147" s="179"/>
      <c r="D10147" s="179"/>
      <c r="E10147" s="179"/>
      <c r="F10147" s="179"/>
      <c r="G10147" s="179"/>
      <c r="H10147" s="179"/>
      <c r="I10147" s="179"/>
    </row>
    <row r="10148" spans="3:9">
      <c r="C10148" s="179"/>
      <c r="D10148" s="179"/>
      <c r="E10148" s="179"/>
      <c r="F10148" s="179"/>
      <c r="G10148" s="179"/>
      <c r="H10148" s="179"/>
      <c r="I10148" s="179"/>
    </row>
    <row r="10149" spans="3:9">
      <c r="C10149" s="179"/>
      <c r="D10149" s="179"/>
      <c r="E10149" s="179"/>
      <c r="F10149" s="179"/>
      <c r="G10149" s="179"/>
      <c r="H10149" s="179"/>
      <c r="I10149" s="179"/>
    </row>
    <row r="10150" spans="3:9">
      <c r="C10150" s="179"/>
      <c r="D10150" s="179"/>
      <c r="E10150" s="179"/>
      <c r="F10150" s="179"/>
      <c r="G10150" s="179"/>
      <c r="H10150" s="179"/>
      <c r="I10150" s="179"/>
    </row>
    <row r="10151" spans="3:9">
      <c r="C10151" s="179"/>
      <c r="D10151" s="179"/>
      <c r="E10151" s="179"/>
      <c r="F10151" s="179"/>
      <c r="G10151" s="179"/>
      <c r="H10151" s="179"/>
      <c r="I10151" s="179"/>
    </row>
    <row r="10152" spans="3:9">
      <c r="C10152" s="179"/>
      <c r="D10152" s="179"/>
      <c r="E10152" s="179"/>
      <c r="F10152" s="179"/>
      <c r="G10152" s="179"/>
      <c r="H10152" s="179"/>
      <c r="I10152" s="179"/>
    </row>
    <row r="10153" spans="3:9">
      <c r="C10153" s="179"/>
      <c r="D10153" s="179"/>
      <c r="E10153" s="179"/>
      <c r="F10153" s="179"/>
      <c r="G10153" s="179"/>
      <c r="H10153" s="179"/>
      <c r="I10153" s="179"/>
    </row>
    <row r="10154" spans="3:9">
      <c r="C10154" s="179"/>
      <c r="D10154" s="179"/>
      <c r="E10154" s="179"/>
      <c r="F10154" s="179"/>
      <c r="G10154" s="179"/>
      <c r="H10154" s="179"/>
      <c r="I10154" s="179"/>
    </row>
    <row r="10155" spans="3:9">
      <c r="C10155" s="179"/>
      <c r="D10155" s="179"/>
      <c r="E10155" s="179"/>
      <c r="F10155" s="179"/>
      <c r="G10155" s="179"/>
      <c r="H10155" s="179"/>
      <c r="I10155" s="179"/>
    </row>
    <row r="10156" spans="3:9">
      <c r="C10156" s="179"/>
      <c r="D10156" s="179"/>
      <c r="E10156" s="179"/>
      <c r="F10156" s="179"/>
      <c r="G10156" s="179"/>
      <c r="H10156" s="179"/>
      <c r="I10156" s="179"/>
    </row>
    <row r="10157" spans="3:9">
      <c r="C10157" s="179"/>
      <c r="D10157" s="179"/>
      <c r="E10157" s="179"/>
      <c r="F10157" s="179"/>
      <c r="G10157" s="179"/>
      <c r="H10157" s="179"/>
      <c r="I10157" s="179"/>
    </row>
    <row r="10158" spans="3:9">
      <c r="C10158" s="179"/>
      <c r="D10158" s="179"/>
      <c r="E10158" s="179"/>
      <c r="F10158" s="179"/>
      <c r="G10158" s="179"/>
      <c r="H10158" s="179"/>
      <c r="I10158" s="179"/>
    </row>
    <row r="10159" spans="3:9">
      <c r="C10159" s="179"/>
      <c r="D10159" s="179"/>
      <c r="E10159" s="179"/>
      <c r="F10159" s="179"/>
      <c r="G10159" s="179"/>
      <c r="H10159" s="179"/>
      <c r="I10159" s="179"/>
    </row>
    <row r="10160" spans="3:9">
      <c r="C10160" s="179"/>
      <c r="D10160" s="179"/>
      <c r="E10160" s="179"/>
      <c r="F10160" s="179"/>
      <c r="G10160" s="179"/>
      <c r="H10160" s="179"/>
      <c r="I10160" s="179"/>
    </row>
    <row r="10161" spans="3:9">
      <c r="C10161" s="179"/>
      <c r="D10161" s="179"/>
      <c r="E10161" s="179"/>
      <c r="F10161" s="179"/>
      <c r="G10161" s="179"/>
      <c r="H10161" s="179"/>
      <c r="I10161" s="179"/>
    </row>
    <row r="10162" spans="3:9">
      <c r="C10162" s="179"/>
      <c r="D10162" s="179"/>
      <c r="E10162" s="179"/>
      <c r="F10162" s="179"/>
      <c r="G10162" s="179"/>
      <c r="H10162" s="179"/>
      <c r="I10162" s="179"/>
    </row>
    <row r="10163" spans="3:9">
      <c r="C10163" s="179"/>
      <c r="D10163" s="179"/>
      <c r="E10163" s="179"/>
      <c r="F10163" s="179"/>
      <c r="G10163" s="179"/>
      <c r="H10163" s="179"/>
      <c r="I10163" s="179"/>
    </row>
    <row r="10164" spans="3:9">
      <c r="C10164" s="179"/>
      <c r="D10164" s="179"/>
      <c r="E10164" s="179"/>
      <c r="F10164" s="179"/>
      <c r="G10164" s="179"/>
      <c r="H10164" s="179"/>
      <c r="I10164" s="179"/>
    </row>
    <row r="10165" spans="3:9">
      <c r="C10165" s="179"/>
      <c r="D10165" s="179"/>
      <c r="E10165" s="179"/>
      <c r="F10165" s="179"/>
      <c r="G10165" s="179"/>
      <c r="H10165" s="179"/>
      <c r="I10165" s="179"/>
    </row>
    <row r="10166" spans="3:9">
      <c r="C10166" s="179"/>
      <c r="D10166" s="179"/>
      <c r="E10166" s="179"/>
      <c r="F10166" s="179"/>
      <c r="G10166" s="179"/>
      <c r="H10166" s="179"/>
      <c r="I10166" s="179"/>
    </row>
    <row r="10167" spans="3:9">
      <c r="C10167" s="179"/>
      <c r="D10167" s="179"/>
      <c r="E10167" s="179"/>
      <c r="F10167" s="179"/>
      <c r="G10167" s="179"/>
      <c r="H10167" s="179"/>
      <c r="I10167" s="179"/>
    </row>
    <row r="10168" spans="3:9">
      <c r="C10168" s="179"/>
      <c r="D10168" s="179"/>
      <c r="E10168" s="179"/>
      <c r="F10168" s="179"/>
      <c r="G10168" s="179"/>
      <c r="H10168" s="179"/>
      <c r="I10168" s="179"/>
    </row>
    <row r="10169" spans="3:9">
      <c r="C10169" s="179"/>
      <c r="D10169" s="179"/>
      <c r="E10169" s="179"/>
      <c r="F10169" s="179"/>
      <c r="G10169" s="179"/>
      <c r="H10169" s="179"/>
      <c r="I10169" s="179"/>
    </row>
    <row r="10170" spans="3:9">
      <c r="C10170" s="179"/>
      <c r="D10170" s="179"/>
      <c r="E10170" s="179"/>
      <c r="F10170" s="179"/>
      <c r="G10170" s="179"/>
      <c r="H10170" s="179"/>
      <c r="I10170" s="179"/>
    </row>
    <row r="10171" spans="3:9">
      <c r="C10171" s="179"/>
      <c r="D10171" s="179"/>
      <c r="E10171" s="179"/>
      <c r="F10171" s="179"/>
      <c r="G10171" s="179"/>
      <c r="H10171" s="179"/>
      <c r="I10171" s="179"/>
    </row>
    <row r="10172" spans="3:9">
      <c r="C10172" s="179"/>
      <c r="D10172" s="179"/>
      <c r="E10172" s="179"/>
      <c r="F10172" s="179"/>
      <c r="G10172" s="179"/>
      <c r="H10172" s="179"/>
      <c r="I10172" s="179"/>
    </row>
    <row r="10173" spans="3:9">
      <c r="C10173" s="179"/>
      <c r="D10173" s="179"/>
      <c r="E10173" s="179"/>
      <c r="F10173" s="179"/>
      <c r="G10173" s="179"/>
      <c r="H10173" s="179"/>
      <c r="I10173" s="179"/>
    </row>
    <row r="10174" spans="3:9">
      <c r="C10174" s="179"/>
      <c r="D10174" s="179"/>
      <c r="E10174" s="179"/>
      <c r="F10174" s="179"/>
      <c r="G10174" s="179"/>
      <c r="H10174" s="179"/>
      <c r="I10174" s="179"/>
    </row>
    <row r="10175" spans="3:9">
      <c r="C10175" s="179"/>
      <c r="D10175" s="179"/>
      <c r="E10175" s="179"/>
      <c r="F10175" s="179"/>
      <c r="G10175" s="179"/>
      <c r="H10175" s="179"/>
      <c r="I10175" s="179"/>
    </row>
    <row r="10176" spans="3:9">
      <c r="C10176" s="179"/>
      <c r="D10176" s="179"/>
      <c r="E10176" s="179"/>
      <c r="F10176" s="179"/>
      <c r="G10176" s="179"/>
      <c r="H10176" s="179"/>
      <c r="I10176" s="179"/>
    </row>
    <row r="10177" spans="3:9">
      <c r="C10177" s="179"/>
      <c r="D10177" s="179"/>
      <c r="E10177" s="179"/>
      <c r="F10177" s="179"/>
      <c r="G10177" s="179"/>
      <c r="H10177" s="179"/>
      <c r="I10177" s="179"/>
    </row>
    <row r="10178" spans="3:9">
      <c r="C10178" s="179"/>
      <c r="D10178" s="179"/>
      <c r="E10178" s="179"/>
      <c r="F10178" s="179"/>
      <c r="G10178" s="179"/>
      <c r="H10178" s="179"/>
      <c r="I10178" s="179"/>
    </row>
    <row r="10179" spans="3:9">
      <c r="C10179" s="179"/>
      <c r="D10179" s="179"/>
      <c r="E10179" s="179"/>
      <c r="F10179" s="179"/>
      <c r="G10179" s="179"/>
      <c r="H10179" s="179"/>
      <c r="I10179" s="179"/>
    </row>
    <row r="10180" spans="3:9">
      <c r="C10180" s="179"/>
      <c r="D10180" s="179"/>
      <c r="E10180" s="179"/>
      <c r="F10180" s="179"/>
      <c r="G10180" s="179"/>
      <c r="H10180" s="179"/>
      <c r="I10180" s="179"/>
    </row>
    <row r="10181" spans="3:9">
      <c r="C10181" s="179"/>
      <c r="D10181" s="179"/>
      <c r="E10181" s="179"/>
      <c r="F10181" s="179"/>
      <c r="G10181" s="179"/>
      <c r="H10181" s="179"/>
      <c r="I10181" s="179"/>
    </row>
    <row r="10182" spans="3:9">
      <c r="C10182" s="179"/>
      <c r="D10182" s="179"/>
      <c r="E10182" s="179"/>
      <c r="F10182" s="179"/>
      <c r="G10182" s="179"/>
      <c r="H10182" s="179"/>
      <c r="I10182" s="179"/>
    </row>
    <row r="10183" spans="3:9">
      <c r="C10183" s="179"/>
      <c r="D10183" s="179"/>
      <c r="E10183" s="179"/>
      <c r="F10183" s="179"/>
      <c r="G10183" s="179"/>
      <c r="H10183" s="179"/>
      <c r="I10183" s="179"/>
    </row>
    <row r="10184" spans="3:9">
      <c r="C10184" s="179"/>
      <c r="D10184" s="179"/>
      <c r="E10184" s="179"/>
      <c r="F10184" s="179"/>
      <c r="G10184" s="179"/>
      <c r="H10184" s="179"/>
      <c r="I10184" s="179"/>
    </row>
    <row r="10185" spans="3:9">
      <c r="C10185" s="179"/>
      <c r="D10185" s="179"/>
      <c r="E10185" s="179"/>
      <c r="F10185" s="179"/>
      <c r="G10185" s="179"/>
      <c r="H10185" s="179"/>
      <c r="I10185" s="179"/>
    </row>
    <row r="10186" spans="3:9">
      <c r="C10186" s="179"/>
      <c r="D10186" s="179"/>
      <c r="E10186" s="179"/>
      <c r="F10186" s="179"/>
      <c r="G10186" s="179"/>
      <c r="H10186" s="179"/>
      <c r="I10186" s="179"/>
    </row>
    <row r="10187" spans="3:9">
      <c r="C10187" s="179"/>
      <c r="D10187" s="179"/>
      <c r="E10187" s="179"/>
      <c r="F10187" s="179"/>
      <c r="G10187" s="179"/>
      <c r="H10187" s="179"/>
      <c r="I10187" s="179"/>
    </row>
    <row r="10188" spans="3:9">
      <c r="C10188" s="179"/>
      <c r="D10188" s="179"/>
      <c r="E10188" s="179"/>
      <c r="F10188" s="179"/>
      <c r="G10188" s="179"/>
      <c r="H10188" s="179"/>
      <c r="I10188" s="179"/>
    </row>
    <row r="10189" spans="3:9">
      <c r="C10189" s="179"/>
      <c r="D10189" s="179"/>
      <c r="E10189" s="179"/>
      <c r="F10189" s="179"/>
      <c r="G10189" s="179"/>
      <c r="H10189" s="179"/>
      <c r="I10189" s="179"/>
    </row>
    <row r="10190" spans="3:9">
      <c r="C10190" s="179"/>
      <c r="D10190" s="179"/>
      <c r="E10190" s="179"/>
      <c r="F10190" s="179"/>
      <c r="G10190" s="179"/>
      <c r="H10190" s="179"/>
      <c r="I10190" s="179"/>
    </row>
    <row r="10191" spans="3:9">
      <c r="C10191" s="179"/>
      <c r="D10191" s="179"/>
      <c r="E10191" s="179"/>
      <c r="F10191" s="179"/>
      <c r="G10191" s="179"/>
      <c r="H10191" s="179"/>
      <c r="I10191" s="179"/>
    </row>
    <row r="10192" spans="3:9">
      <c r="C10192" s="179"/>
      <c r="D10192" s="179"/>
      <c r="E10192" s="179"/>
      <c r="F10192" s="179"/>
      <c r="G10192" s="179"/>
      <c r="H10192" s="179"/>
      <c r="I10192" s="179"/>
    </row>
    <row r="10193" spans="3:9">
      <c r="C10193" s="179"/>
      <c r="D10193" s="179"/>
      <c r="E10193" s="179"/>
      <c r="F10193" s="179"/>
      <c r="G10193" s="179"/>
      <c r="H10193" s="179"/>
      <c r="I10193" s="179"/>
    </row>
    <row r="10194" spans="3:9">
      <c r="C10194" s="179"/>
      <c r="D10194" s="179"/>
      <c r="E10194" s="179"/>
      <c r="F10194" s="179"/>
      <c r="G10194" s="179"/>
      <c r="H10194" s="179"/>
      <c r="I10194" s="179"/>
    </row>
    <row r="10195" spans="3:9">
      <c r="C10195" s="179"/>
      <c r="D10195" s="179"/>
      <c r="E10195" s="179"/>
      <c r="F10195" s="179"/>
      <c r="G10195" s="179"/>
      <c r="H10195" s="179"/>
      <c r="I10195" s="179"/>
    </row>
    <row r="10196" spans="3:9">
      <c r="C10196" s="179"/>
      <c r="D10196" s="179"/>
      <c r="E10196" s="179"/>
      <c r="F10196" s="179"/>
      <c r="G10196" s="179"/>
      <c r="H10196" s="179"/>
      <c r="I10196" s="179"/>
    </row>
    <row r="10197" spans="3:9">
      <c r="C10197" s="179"/>
      <c r="D10197" s="179"/>
      <c r="E10197" s="179"/>
      <c r="F10197" s="179"/>
      <c r="G10197" s="179"/>
      <c r="H10197" s="179"/>
      <c r="I10197" s="179"/>
    </row>
    <row r="10198" spans="3:9">
      <c r="C10198" s="179"/>
      <c r="D10198" s="179"/>
      <c r="E10198" s="179"/>
      <c r="F10198" s="179"/>
      <c r="G10198" s="179"/>
      <c r="H10198" s="179"/>
      <c r="I10198" s="179"/>
    </row>
    <row r="10199" spans="3:9">
      <c r="C10199" s="179"/>
      <c r="D10199" s="179"/>
      <c r="E10199" s="179"/>
      <c r="F10199" s="179"/>
      <c r="G10199" s="179"/>
      <c r="H10199" s="179"/>
      <c r="I10199" s="179"/>
    </row>
    <row r="10200" spans="3:9">
      <c r="C10200" s="179"/>
      <c r="D10200" s="179"/>
      <c r="E10200" s="179"/>
      <c r="F10200" s="179"/>
      <c r="G10200" s="179"/>
      <c r="H10200" s="179"/>
      <c r="I10200" s="179"/>
    </row>
    <row r="10201" spans="3:9">
      <c r="C10201" s="179"/>
      <c r="D10201" s="179"/>
      <c r="E10201" s="179"/>
      <c r="F10201" s="179"/>
      <c r="G10201" s="179"/>
      <c r="H10201" s="179"/>
      <c r="I10201" s="179"/>
    </row>
    <row r="10202" spans="3:9">
      <c r="C10202" s="179"/>
      <c r="D10202" s="179"/>
      <c r="E10202" s="179"/>
      <c r="F10202" s="179"/>
      <c r="G10202" s="179"/>
      <c r="H10202" s="179"/>
      <c r="I10202" s="179"/>
    </row>
    <row r="10203" spans="3:9">
      <c r="C10203" s="179"/>
      <c r="D10203" s="179"/>
      <c r="E10203" s="179"/>
      <c r="F10203" s="179"/>
      <c r="G10203" s="179"/>
      <c r="H10203" s="179"/>
      <c r="I10203" s="179"/>
    </row>
    <row r="10204" spans="3:9">
      <c r="C10204" s="179"/>
      <c r="D10204" s="179"/>
      <c r="E10204" s="179"/>
      <c r="F10204" s="179"/>
      <c r="G10204" s="179"/>
      <c r="H10204" s="179"/>
      <c r="I10204" s="179"/>
    </row>
    <row r="10205" spans="3:9">
      <c r="C10205" s="179"/>
      <c r="D10205" s="179"/>
      <c r="E10205" s="179"/>
      <c r="F10205" s="179"/>
      <c r="G10205" s="179"/>
      <c r="H10205" s="179"/>
      <c r="I10205" s="179"/>
    </row>
    <row r="10206" spans="3:9">
      <c r="C10206" s="179"/>
      <c r="D10206" s="179"/>
      <c r="E10206" s="179"/>
      <c r="F10206" s="179"/>
      <c r="G10206" s="179"/>
      <c r="H10206" s="179"/>
      <c r="I10206" s="179"/>
    </row>
    <row r="10207" spans="3:9">
      <c r="C10207" s="179"/>
      <c r="D10207" s="179"/>
      <c r="E10207" s="179"/>
      <c r="F10207" s="179"/>
      <c r="G10207" s="179"/>
      <c r="H10207" s="179"/>
      <c r="I10207" s="179"/>
    </row>
    <row r="10208" spans="3:9">
      <c r="C10208" s="179"/>
      <c r="D10208" s="179"/>
      <c r="E10208" s="179"/>
      <c r="F10208" s="179"/>
      <c r="G10208" s="179"/>
      <c r="H10208" s="179"/>
      <c r="I10208" s="179"/>
    </row>
    <row r="10209" spans="3:9">
      <c r="C10209" s="179"/>
      <c r="D10209" s="179"/>
      <c r="E10209" s="179"/>
      <c r="F10209" s="179"/>
      <c r="G10209" s="179"/>
      <c r="H10209" s="179"/>
      <c r="I10209" s="179"/>
    </row>
    <row r="10210" spans="3:9">
      <c r="C10210" s="179"/>
      <c r="D10210" s="179"/>
      <c r="E10210" s="179"/>
      <c r="F10210" s="179"/>
      <c r="G10210" s="179"/>
      <c r="H10210" s="179"/>
      <c r="I10210" s="179"/>
    </row>
    <row r="10211" spans="3:9">
      <c r="C10211" s="179"/>
      <c r="D10211" s="179"/>
      <c r="E10211" s="179"/>
      <c r="F10211" s="179"/>
      <c r="G10211" s="179"/>
      <c r="H10211" s="179"/>
      <c r="I10211" s="179"/>
    </row>
    <row r="10212" spans="3:9">
      <c r="C10212" s="179"/>
      <c r="D10212" s="179"/>
      <c r="E10212" s="179"/>
      <c r="F10212" s="179"/>
      <c r="G10212" s="179"/>
      <c r="H10212" s="179"/>
      <c r="I10212" s="179"/>
    </row>
    <row r="10213" spans="3:9">
      <c r="C10213" s="179"/>
      <c r="D10213" s="179"/>
      <c r="E10213" s="179"/>
      <c r="F10213" s="179"/>
      <c r="G10213" s="179"/>
      <c r="H10213" s="179"/>
      <c r="I10213" s="179"/>
    </row>
    <row r="10214" spans="3:9">
      <c r="C10214" s="179"/>
      <c r="D10214" s="179"/>
      <c r="E10214" s="179"/>
      <c r="F10214" s="179"/>
      <c r="G10214" s="179"/>
      <c r="H10214" s="179"/>
      <c r="I10214" s="179"/>
    </row>
    <row r="10215" spans="3:9">
      <c r="C10215" s="179"/>
      <c r="D10215" s="179"/>
      <c r="E10215" s="179"/>
      <c r="F10215" s="179"/>
      <c r="G10215" s="179"/>
      <c r="H10215" s="179"/>
      <c r="I10215" s="179"/>
    </row>
    <row r="10216" spans="3:9">
      <c r="C10216" s="179"/>
      <c r="D10216" s="179"/>
      <c r="E10216" s="179"/>
      <c r="F10216" s="179"/>
      <c r="G10216" s="179"/>
      <c r="H10216" s="179"/>
      <c r="I10216" s="179"/>
    </row>
    <row r="10217" spans="3:9">
      <c r="C10217" s="179"/>
      <c r="D10217" s="179"/>
      <c r="E10217" s="179"/>
      <c r="F10217" s="179"/>
      <c r="G10217" s="179"/>
      <c r="H10217" s="179"/>
      <c r="I10217" s="179"/>
    </row>
    <row r="10218" spans="3:9">
      <c r="C10218" s="179"/>
      <c r="D10218" s="179"/>
      <c r="E10218" s="179"/>
      <c r="F10218" s="179"/>
      <c r="G10218" s="179"/>
      <c r="H10218" s="179"/>
      <c r="I10218" s="179"/>
    </row>
    <row r="10219" spans="3:9">
      <c r="C10219" s="179"/>
      <c r="D10219" s="179"/>
      <c r="E10219" s="179"/>
      <c r="F10219" s="179"/>
      <c r="G10219" s="179"/>
      <c r="H10219" s="179"/>
      <c r="I10219" s="179"/>
    </row>
    <row r="10220" spans="3:9">
      <c r="C10220" s="179"/>
      <c r="D10220" s="179"/>
      <c r="E10220" s="179"/>
      <c r="F10220" s="179"/>
      <c r="G10220" s="179"/>
      <c r="H10220" s="179"/>
      <c r="I10220" s="179"/>
    </row>
    <row r="10221" spans="3:9">
      <c r="C10221" s="179"/>
      <c r="D10221" s="179"/>
      <c r="E10221" s="179"/>
      <c r="F10221" s="179"/>
      <c r="G10221" s="179"/>
      <c r="H10221" s="179"/>
      <c r="I10221" s="179"/>
    </row>
    <row r="10222" spans="3:9">
      <c r="C10222" s="179"/>
      <c r="D10222" s="179"/>
      <c r="E10222" s="179"/>
      <c r="F10222" s="179"/>
      <c r="G10222" s="179"/>
      <c r="H10222" s="179"/>
      <c r="I10222" s="179"/>
    </row>
    <row r="10223" spans="3:9">
      <c r="C10223" s="179"/>
      <c r="D10223" s="179"/>
      <c r="E10223" s="179"/>
      <c r="F10223" s="179"/>
      <c r="G10223" s="179"/>
      <c r="H10223" s="179"/>
      <c r="I10223" s="179"/>
    </row>
    <row r="10224" spans="3:9">
      <c r="C10224" s="179"/>
      <c r="D10224" s="179"/>
      <c r="E10224" s="179"/>
      <c r="F10224" s="179"/>
      <c r="G10224" s="179"/>
      <c r="H10224" s="179"/>
      <c r="I10224" s="179"/>
    </row>
    <row r="10225" spans="3:9">
      <c r="C10225" s="179"/>
      <c r="D10225" s="179"/>
      <c r="E10225" s="179"/>
      <c r="F10225" s="179"/>
      <c r="G10225" s="179"/>
      <c r="H10225" s="179"/>
      <c r="I10225" s="179"/>
    </row>
    <row r="10226" spans="3:9">
      <c r="C10226" s="179"/>
      <c r="D10226" s="179"/>
      <c r="E10226" s="179"/>
      <c r="F10226" s="179"/>
      <c r="G10226" s="179"/>
      <c r="H10226" s="179"/>
      <c r="I10226" s="179"/>
    </row>
    <row r="10227" spans="3:9">
      <c r="C10227" s="179"/>
      <c r="D10227" s="179"/>
      <c r="E10227" s="179"/>
      <c r="F10227" s="179"/>
      <c r="G10227" s="179"/>
      <c r="H10227" s="179"/>
      <c r="I10227" s="179"/>
    </row>
    <row r="10228" spans="3:9">
      <c r="C10228" s="179"/>
      <c r="D10228" s="179"/>
      <c r="E10228" s="179"/>
      <c r="F10228" s="179"/>
      <c r="G10228" s="179"/>
      <c r="H10228" s="179"/>
      <c r="I10228" s="179"/>
    </row>
    <row r="10229" spans="3:9">
      <c r="C10229" s="179"/>
      <c r="D10229" s="179"/>
      <c r="E10229" s="179"/>
      <c r="F10229" s="179"/>
      <c r="G10229" s="179"/>
      <c r="H10229" s="179"/>
      <c r="I10229" s="179"/>
    </row>
    <row r="10230" spans="3:9">
      <c r="C10230" s="179"/>
      <c r="D10230" s="179"/>
      <c r="E10230" s="179"/>
      <c r="F10230" s="179"/>
      <c r="G10230" s="179"/>
      <c r="H10230" s="179"/>
      <c r="I10230" s="179"/>
    </row>
    <row r="10231" spans="3:9">
      <c r="C10231" s="179"/>
      <c r="D10231" s="179"/>
      <c r="E10231" s="179"/>
      <c r="F10231" s="179"/>
      <c r="G10231" s="179"/>
      <c r="H10231" s="179"/>
      <c r="I10231" s="179"/>
    </row>
    <row r="10232" spans="3:9">
      <c r="C10232" s="179"/>
      <c r="D10232" s="179"/>
      <c r="E10232" s="179"/>
      <c r="F10232" s="179"/>
      <c r="G10232" s="179"/>
      <c r="H10232" s="179"/>
      <c r="I10232" s="179"/>
    </row>
    <row r="10233" spans="3:9">
      <c r="C10233" s="179"/>
      <c r="D10233" s="179"/>
      <c r="E10233" s="179"/>
      <c r="F10233" s="179"/>
      <c r="G10233" s="179"/>
      <c r="H10233" s="179"/>
      <c r="I10233" s="179"/>
    </row>
    <row r="10234" spans="3:9">
      <c r="C10234" s="179"/>
      <c r="D10234" s="179"/>
      <c r="E10234" s="179"/>
      <c r="F10234" s="179"/>
      <c r="G10234" s="179"/>
      <c r="H10234" s="179"/>
      <c r="I10234" s="179"/>
    </row>
    <row r="10235" spans="3:9">
      <c r="C10235" s="179"/>
      <c r="D10235" s="179"/>
      <c r="E10235" s="179"/>
      <c r="F10235" s="179"/>
      <c r="G10235" s="179"/>
      <c r="H10235" s="179"/>
      <c r="I10235" s="179"/>
    </row>
    <row r="10236" spans="3:9">
      <c r="C10236" s="179"/>
      <c r="D10236" s="179"/>
      <c r="E10236" s="179"/>
      <c r="F10236" s="179"/>
      <c r="G10236" s="179"/>
      <c r="H10236" s="179"/>
      <c r="I10236" s="179"/>
    </row>
    <row r="10237" spans="3:9">
      <c r="C10237" s="179"/>
      <c r="D10237" s="179"/>
      <c r="E10237" s="179"/>
      <c r="F10237" s="179"/>
      <c r="G10237" s="179"/>
      <c r="H10237" s="179"/>
      <c r="I10237" s="179"/>
    </row>
    <row r="10238" spans="3:9">
      <c r="C10238" s="179"/>
      <c r="D10238" s="179"/>
      <c r="E10238" s="179"/>
      <c r="F10238" s="179"/>
      <c r="G10238" s="179"/>
      <c r="H10238" s="179"/>
      <c r="I10238" s="179"/>
    </row>
    <row r="10239" spans="3:9">
      <c r="C10239" s="179"/>
      <c r="D10239" s="179"/>
      <c r="E10239" s="179"/>
      <c r="F10239" s="179"/>
      <c r="G10239" s="179"/>
      <c r="H10239" s="179"/>
      <c r="I10239" s="179"/>
    </row>
    <row r="10240" spans="3:9">
      <c r="C10240" s="179"/>
      <c r="D10240" s="179"/>
      <c r="E10240" s="179"/>
      <c r="F10240" s="179"/>
      <c r="G10240" s="179"/>
      <c r="H10240" s="179"/>
      <c r="I10240" s="179"/>
    </row>
    <row r="10241" spans="3:9">
      <c r="C10241" s="179"/>
      <c r="D10241" s="179"/>
      <c r="E10241" s="179"/>
      <c r="F10241" s="179"/>
      <c r="G10241" s="179"/>
      <c r="H10241" s="179"/>
      <c r="I10241" s="179"/>
    </row>
    <row r="10242" spans="3:9">
      <c r="C10242" s="179"/>
      <c r="D10242" s="179"/>
      <c r="E10242" s="179"/>
      <c r="F10242" s="179"/>
      <c r="G10242" s="179"/>
      <c r="H10242" s="179"/>
      <c r="I10242" s="179"/>
    </row>
    <row r="10243" spans="3:9">
      <c r="C10243" s="179"/>
      <c r="D10243" s="179"/>
      <c r="E10243" s="179"/>
      <c r="F10243" s="179"/>
      <c r="G10243" s="179"/>
      <c r="H10243" s="179"/>
      <c r="I10243" s="179"/>
    </row>
    <row r="10244" spans="3:9">
      <c r="C10244" s="179"/>
      <c r="D10244" s="179"/>
      <c r="E10244" s="179"/>
      <c r="F10244" s="179"/>
      <c r="G10244" s="179"/>
      <c r="H10244" s="179"/>
      <c r="I10244" s="179"/>
    </row>
    <row r="10245" spans="3:9">
      <c r="C10245" s="179"/>
      <c r="D10245" s="179"/>
      <c r="E10245" s="179"/>
      <c r="F10245" s="179"/>
      <c r="G10245" s="179"/>
      <c r="H10245" s="179"/>
      <c r="I10245" s="179"/>
    </row>
    <row r="10246" spans="3:9">
      <c r="C10246" s="179"/>
      <c r="D10246" s="179"/>
      <c r="E10246" s="179"/>
      <c r="F10246" s="179"/>
      <c r="G10246" s="179"/>
      <c r="H10246" s="179"/>
      <c r="I10246" s="179"/>
    </row>
    <row r="10247" spans="3:9">
      <c r="C10247" s="179"/>
      <c r="D10247" s="179"/>
      <c r="E10247" s="179"/>
      <c r="F10247" s="179"/>
      <c r="G10247" s="179"/>
      <c r="H10247" s="179"/>
      <c r="I10247" s="179"/>
    </row>
    <row r="10248" spans="3:9">
      <c r="C10248" s="179"/>
      <c r="D10248" s="179"/>
      <c r="E10248" s="179"/>
      <c r="F10248" s="179"/>
      <c r="G10248" s="179"/>
      <c r="H10248" s="179"/>
      <c r="I10248" s="179"/>
    </row>
    <row r="10249" spans="3:9">
      <c r="C10249" s="179"/>
      <c r="D10249" s="179"/>
      <c r="E10249" s="179"/>
      <c r="F10249" s="179"/>
      <c r="G10249" s="179"/>
      <c r="H10249" s="179"/>
      <c r="I10249" s="179"/>
    </row>
    <row r="10250" spans="3:9">
      <c r="C10250" s="179"/>
      <c r="D10250" s="179"/>
      <c r="E10250" s="179"/>
      <c r="F10250" s="179"/>
      <c r="G10250" s="179"/>
      <c r="H10250" s="179"/>
      <c r="I10250" s="179"/>
    </row>
    <row r="10251" spans="3:9">
      <c r="C10251" s="179"/>
      <c r="D10251" s="179"/>
      <c r="E10251" s="179"/>
      <c r="F10251" s="179"/>
      <c r="G10251" s="179"/>
      <c r="H10251" s="179"/>
      <c r="I10251" s="179"/>
    </row>
    <row r="10252" spans="3:9">
      <c r="C10252" s="179"/>
      <c r="D10252" s="179"/>
      <c r="E10252" s="179"/>
      <c r="F10252" s="179"/>
      <c r="G10252" s="179"/>
      <c r="H10252" s="179"/>
      <c r="I10252" s="179"/>
    </row>
    <row r="10253" spans="3:9">
      <c r="C10253" s="179"/>
      <c r="D10253" s="179"/>
      <c r="E10253" s="179"/>
      <c r="F10253" s="179"/>
      <c r="G10253" s="179"/>
      <c r="H10253" s="179"/>
      <c r="I10253" s="179"/>
    </row>
    <row r="10254" spans="3:9">
      <c r="C10254" s="179"/>
      <c r="D10254" s="179"/>
      <c r="E10254" s="179"/>
      <c r="F10254" s="179"/>
      <c r="G10254" s="179"/>
      <c r="H10254" s="179"/>
      <c r="I10254" s="179"/>
    </row>
    <row r="10255" spans="3:9">
      <c r="C10255" s="179"/>
      <c r="D10255" s="179"/>
      <c r="E10255" s="179"/>
      <c r="F10255" s="179"/>
      <c r="G10255" s="179"/>
      <c r="H10255" s="179"/>
      <c r="I10255" s="179"/>
    </row>
    <row r="10256" spans="3:9">
      <c r="C10256" s="179"/>
      <c r="D10256" s="179"/>
      <c r="E10256" s="179"/>
      <c r="F10256" s="179"/>
      <c r="G10256" s="179"/>
      <c r="H10256" s="179"/>
      <c r="I10256" s="179"/>
    </row>
    <row r="10257" spans="3:9">
      <c r="C10257" s="179"/>
      <c r="D10257" s="179"/>
      <c r="E10257" s="179"/>
      <c r="F10257" s="179"/>
      <c r="G10257" s="179"/>
      <c r="H10257" s="179"/>
      <c r="I10257" s="179"/>
    </row>
    <row r="10258" spans="3:9">
      <c r="C10258" s="179"/>
      <c r="D10258" s="179"/>
      <c r="E10258" s="179"/>
      <c r="F10258" s="179"/>
      <c r="G10258" s="179"/>
      <c r="H10258" s="179"/>
      <c r="I10258" s="179"/>
    </row>
    <row r="10259" spans="3:9">
      <c r="C10259" s="179"/>
      <c r="D10259" s="179"/>
      <c r="E10259" s="179"/>
      <c r="F10259" s="179"/>
      <c r="G10259" s="179"/>
      <c r="H10259" s="179"/>
      <c r="I10259" s="179"/>
    </row>
    <row r="10260" spans="3:9">
      <c r="C10260" s="179"/>
      <c r="D10260" s="179"/>
      <c r="E10260" s="179"/>
      <c r="F10260" s="179"/>
      <c r="G10260" s="179"/>
      <c r="H10260" s="179"/>
      <c r="I10260" s="179"/>
    </row>
    <row r="10261" spans="3:9">
      <c r="C10261" s="179"/>
      <c r="D10261" s="179"/>
      <c r="E10261" s="179"/>
      <c r="F10261" s="179"/>
      <c r="G10261" s="179"/>
      <c r="H10261" s="179"/>
      <c r="I10261" s="179"/>
    </row>
    <row r="10262" spans="3:9">
      <c r="C10262" s="179"/>
      <c r="D10262" s="179"/>
      <c r="E10262" s="179"/>
      <c r="F10262" s="179"/>
      <c r="G10262" s="179"/>
      <c r="H10262" s="179"/>
      <c r="I10262" s="179"/>
    </row>
    <row r="10263" spans="3:9">
      <c r="C10263" s="179"/>
      <c r="D10263" s="179"/>
      <c r="E10263" s="179"/>
      <c r="F10263" s="179"/>
      <c r="G10263" s="179"/>
      <c r="H10263" s="179"/>
      <c r="I10263" s="179"/>
    </row>
    <row r="10264" spans="3:9">
      <c r="C10264" s="179"/>
      <c r="D10264" s="179"/>
      <c r="E10264" s="179"/>
      <c r="F10264" s="179"/>
      <c r="G10264" s="179"/>
      <c r="H10264" s="179"/>
      <c r="I10264" s="179"/>
    </row>
    <row r="10265" spans="3:9">
      <c r="C10265" s="179"/>
      <c r="D10265" s="179"/>
      <c r="E10265" s="179"/>
      <c r="F10265" s="179"/>
      <c r="G10265" s="179"/>
      <c r="H10265" s="179"/>
      <c r="I10265" s="179"/>
    </row>
    <row r="10266" spans="3:9">
      <c r="C10266" s="179"/>
      <c r="D10266" s="179"/>
      <c r="E10266" s="179"/>
      <c r="F10266" s="179"/>
      <c r="G10266" s="179"/>
      <c r="H10266" s="179"/>
      <c r="I10266" s="179"/>
    </row>
    <row r="10267" spans="3:9">
      <c r="C10267" s="179"/>
      <c r="D10267" s="179"/>
      <c r="E10267" s="179"/>
      <c r="F10267" s="179"/>
      <c r="G10267" s="179"/>
      <c r="H10267" s="179"/>
      <c r="I10267" s="179"/>
    </row>
    <row r="10268" spans="3:9">
      <c r="C10268" s="179"/>
      <c r="D10268" s="179"/>
      <c r="E10268" s="179"/>
      <c r="F10268" s="179"/>
      <c r="G10268" s="179"/>
      <c r="H10268" s="179"/>
      <c r="I10268" s="179"/>
    </row>
    <row r="10269" spans="3:9">
      <c r="C10269" s="179"/>
      <c r="D10269" s="179"/>
      <c r="E10269" s="179"/>
      <c r="F10269" s="179"/>
      <c r="G10269" s="179"/>
      <c r="H10269" s="179"/>
      <c r="I10269" s="179"/>
    </row>
    <row r="10270" spans="3:9">
      <c r="C10270" s="179"/>
      <c r="D10270" s="179"/>
      <c r="E10270" s="179"/>
      <c r="F10270" s="179"/>
      <c r="G10270" s="179"/>
      <c r="H10270" s="179"/>
      <c r="I10270" s="179"/>
    </row>
    <row r="10271" spans="3:9">
      <c r="C10271" s="179"/>
      <c r="D10271" s="179"/>
      <c r="E10271" s="179"/>
      <c r="F10271" s="179"/>
      <c r="G10271" s="179"/>
      <c r="H10271" s="179"/>
      <c r="I10271" s="179"/>
    </row>
    <row r="10272" spans="3:9">
      <c r="C10272" s="179"/>
      <c r="D10272" s="179"/>
      <c r="E10272" s="179"/>
      <c r="F10272" s="179"/>
      <c r="G10272" s="179"/>
      <c r="H10272" s="179"/>
      <c r="I10272" s="179"/>
    </row>
    <row r="10273" spans="3:11">
      <c r="C10273" s="179"/>
      <c r="D10273" s="179"/>
      <c r="E10273" s="179"/>
      <c r="F10273" s="179"/>
      <c r="G10273" s="179"/>
      <c r="H10273" s="179"/>
      <c r="I10273" s="179"/>
    </row>
    <row r="10274" spans="3:11">
      <c r="C10274" s="179"/>
      <c r="D10274" s="179"/>
      <c r="E10274" s="179"/>
      <c r="F10274" s="179"/>
      <c r="G10274" s="179"/>
      <c r="H10274" s="179"/>
      <c r="I10274" s="179"/>
    </row>
    <row r="10275" spans="3:11">
      <c r="C10275" s="179"/>
      <c r="D10275" s="179"/>
      <c r="E10275" s="179"/>
      <c r="F10275" s="179"/>
      <c r="G10275" s="179"/>
      <c r="H10275" s="179"/>
      <c r="I10275" s="179"/>
      <c r="J10275" s="179"/>
      <c r="K10275" s="179"/>
    </row>
    <row r="10276" spans="3:11">
      <c r="C10276" s="179"/>
      <c r="D10276" s="179"/>
      <c r="E10276" s="179"/>
      <c r="F10276" s="179"/>
      <c r="G10276" s="179"/>
      <c r="H10276" s="179"/>
      <c r="I10276" s="179"/>
      <c r="J10276" s="179"/>
      <c r="K10276" s="179"/>
    </row>
    <row r="10277" spans="3:11">
      <c r="C10277" s="179"/>
      <c r="D10277" s="179"/>
      <c r="E10277" s="179"/>
      <c r="F10277" s="179"/>
      <c r="G10277" s="179"/>
      <c r="H10277" s="179"/>
      <c r="I10277" s="179"/>
      <c r="J10277" s="179"/>
      <c r="K10277" s="179"/>
    </row>
    <row r="10278" spans="3:11">
      <c r="C10278" s="179"/>
      <c r="D10278" s="179"/>
      <c r="E10278" s="179"/>
      <c r="F10278" s="179"/>
      <c r="G10278" s="179"/>
      <c r="H10278" s="179"/>
      <c r="I10278" s="179"/>
      <c r="J10278" s="179"/>
      <c r="K10278" s="179"/>
    </row>
    <row r="10279" spans="3:11">
      <c r="C10279" s="179"/>
      <c r="D10279" s="179"/>
      <c r="E10279" s="179"/>
      <c r="F10279" s="179"/>
      <c r="G10279" s="179"/>
      <c r="H10279" s="179"/>
      <c r="I10279" s="179"/>
      <c r="J10279" s="179"/>
      <c r="K10279" s="179"/>
    </row>
    <row r="10280" spans="3:11">
      <c r="C10280" s="179"/>
      <c r="D10280" s="179"/>
      <c r="E10280" s="179"/>
      <c r="F10280" s="179"/>
      <c r="G10280" s="179"/>
      <c r="H10280" s="179"/>
      <c r="I10280" s="179"/>
      <c r="J10280" s="179"/>
      <c r="K10280" s="179"/>
    </row>
    <row r="10281" spans="3:11">
      <c r="C10281" s="179"/>
      <c r="D10281" s="179"/>
      <c r="E10281" s="179"/>
      <c r="F10281" s="179"/>
      <c r="G10281" s="179"/>
      <c r="H10281" s="179"/>
      <c r="I10281" s="179"/>
      <c r="J10281" s="179"/>
      <c r="K10281" s="179"/>
    </row>
    <row r="10282" spans="3:11">
      <c r="C10282" s="179"/>
      <c r="D10282" s="179"/>
      <c r="E10282" s="179"/>
      <c r="F10282" s="179"/>
      <c r="G10282" s="179"/>
      <c r="H10282" s="179"/>
      <c r="I10282" s="179"/>
      <c r="J10282" s="179"/>
      <c r="K10282" s="179"/>
    </row>
    <row r="10283" spans="3:11">
      <c r="C10283" s="179"/>
      <c r="D10283" s="179"/>
      <c r="E10283" s="179"/>
      <c r="F10283" s="179"/>
      <c r="G10283" s="179"/>
      <c r="H10283" s="179"/>
      <c r="I10283" s="179"/>
      <c r="J10283" s="179"/>
      <c r="K10283" s="179"/>
    </row>
    <row r="10284" spans="3:11">
      <c r="C10284" s="179"/>
      <c r="D10284" s="179"/>
      <c r="E10284" s="179"/>
      <c r="F10284" s="179"/>
      <c r="G10284" s="179"/>
      <c r="H10284" s="179"/>
      <c r="I10284" s="179"/>
      <c r="J10284" s="179"/>
      <c r="K10284" s="179"/>
    </row>
    <row r="10285" spans="3:11">
      <c r="C10285" s="179"/>
      <c r="D10285" s="179"/>
      <c r="E10285" s="179"/>
      <c r="F10285" s="179"/>
      <c r="G10285" s="179"/>
      <c r="H10285" s="179"/>
      <c r="I10285" s="179"/>
      <c r="J10285" s="179"/>
      <c r="K10285" s="179"/>
    </row>
    <row r="10286" spans="3:11">
      <c r="C10286" s="179"/>
      <c r="D10286" s="179"/>
      <c r="E10286" s="179"/>
      <c r="F10286" s="179"/>
      <c r="G10286" s="179"/>
      <c r="H10286" s="179"/>
      <c r="I10286" s="179"/>
      <c r="J10286" s="179"/>
      <c r="K10286" s="179"/>
    </row>
    <row r="10287" spans="3:11">
      <c r="C10287" s="179"/>
      <c r="D10287" s="179"/>
      <c r="E10287" s="179"/>
      <c r="F10287" s="179"/>
      <c r="G10287" s="179"/>
      <c r="H10287" s="179"/>
      <c r="I10287" s="179"/>
      <c r="J10287" s="179"/>
      <c r="K10287" s="179"/>
    </row>
    <row r="10288" spans="3:11">
      <c r="C10288" s="179"/>
      <c r="D10288" s="179"/>
      <c r="E10288" s="179"/>
      <c r="F10288" s="179"/>
      <c r="G10288" s="179"/>
      <c r="H10288" s="179"/>
      <c r="I10288" s="179"/>
      <c r="J10288" s="179"/>
      <c r="K10288" s="179"/>
    </row>
    <row r="10289" spans="3:11">
      <c r="C10289" s="179"/>
      <c r="D10289" s="179"/>
      <c r="E10289" s="179"/>
      <c r="F10289" s="179"/>
      <c r="G10289" s="179"/>
      <c r="H10289" s="179"/>
      <c r="I10289" s="179"/>
      <c r="J10289" s="179"/>
      <c r="K10289" s="179"/>
    </row>
    <row r="10290" spans="3:11">
      <c r="C10290" s="179"/>
      <c r="D10290" s="179"/>
      <c r="E10290" s="179"/>
      <c r="F10290" s="179"/>
      <c r="G10290" s="179"/>
      <c r="H10290" s="179"/>
      <c r="I10290" s="179"/>
      <c r="J10290" s="179"/>
      <c r="K10290" s="179"/>
    </row>
    <row r="10291" spans="3:11">
      <c r="C10291" s="179"/>
      <c r="D10291" s="179"/>
      <c r="E10291" s="179"/>
      <c r="F10291" s="179"/>
      <c r="G10291" s="179"/>
      <c r="H10291" s="179"/>
      <c r="I10291" s="179"/>
      <c r="J10291" s="179"/>
      <c r="K10291" s="179"/>
    </row>
    <row r="10292" spans="3:11">
      <c r="C10292" s="179"/>
      <c r="D10292" s="179"/>
      <c r="E10292" s="179"/>
      <c r="F10292" s="179"/>
      <c r="G10292" s="179"/>
      <c r="H10292" s="179"/>
      <c r="I10292" s="179"/>
      <c r="J10292" s="179"/>
      <c r="K10292" s="179"/>
    </row>
    <row r="10293" spans="3:11">
      <c r="C10293" s="179"/>
      <c r="D10293" s="179"/>
      <c r="E10293" s="179"/>
      <c r="F10293" s="179"/>
      <c r="G10293" s="179"/>
      <c r="H10293" s="179"/>
      <c r="I10293" s="179"/>
      <c r="J10293" s="179"/>
      <c r="K10293" s="179"/>
    </row>
    <row r="10294" spans="3:11">
      <c r="C10294" s="179"/>
      <c r="D10294" s="179"/>
      <c r="E10294" s="179"/>
      <c r="F10294" s="179"/>
      <c r="G10294" s="179"/>
      <c r="H10294" s="179"/>
      <c r="I10294" s="179"/>
      <c r="J10294" s="179"/>
      <c r="K10294" s="179"/>
    </row>
    <row r="10295" spans="3:11">
      <c r="C10295" s="179"/>
      <c r="D10295" s="179"/>
      <c r="E10295" s="179"/>
      <c r="F10295" s="179"/>
      <c r="G10295" s="179"/>
      <c r="H10295" s="179"/>
      <c r="I10295" s="179"/>
      <c r="J10295" s="179"/>
      <c r="K10295" s="179"/>
    </row>
    <row r="10296" spans="3:11">
      <c r="C10296" s="179"/>
      <c r="D10296" s="179"/>
      <c r="E10296" s="179"/>
      <c r="F10296" s="179"/>
      <c r="G10296" s="179"/>
      <c r="H10296" s="179"/>
      <c r="I10296" s="179"/>
      <c r="J10296" s="179"/>
      <c r="K10296" s="179"/>
    </row>
    <row r="10297" spans="3:11">
      <c r="C10297" s="179"/>
      <c r="D10297" s="179"/>
      <c r="E10297" s="179"/>
      <c r="F10297" s="179"/>
      <c r="G10297" s="179"/>
      <c r="H10297" s="179"/>
      <c r="I10297" s="179"/>
      <c r="J10297" s="179"/>
      <c r="K10297" s="179"/>
    </row>
    <row r="10298" spans="3:11">
      <c r="C10298" s="179"/>
      <c r="D10298" s="179"/>
      <c r="E10298" s="179"/>
      <c r="F10298" s="179"/>
      <c r="G10298" s="179"/>
      <c r="H10298" s="179"/>
      <c r="I10298" s="179"/>
      <c r="J10298" s="179"/>
      <c r="K10298" s="179"/>
    </row>
    <row r="10299" spans="3:11">
      <c r="C10299" s="179"/>
      <c r="D10299" s="179"/>
      <c r="E10299" s="179"/>
      <c r="F10299" s="179"/>
      <c r="G10299" s="179"/>
      <c r="H10299" s="179"/>
      <c r="I10299" s="179"/>
      <c r="J10299" s="179"/>
      <c r="K10299" s="179"/>
    </row>
    <row r="10300" spans="3:11">
      <c r="C10300" s="179"/>
      <c r="D10300" s="179"/>
      <c r="E10300" s="179"/>
      <c r="F10300" s="179"/>
      <c r="G10300" s="179"/>
      <c r="H10300" s="179"/>
      <c r="I10300" s="179"/>
      <c r="J10300" s="179"/>
      <c r="K10300" s="179"/>
    </row>
    <row r="10301" spans="3:11">
      <c r="C10301" s="179"/>
      <c r="D10301" s="179"/>
      <c r="E10301" s="179"/>
      <c r="F10301" s="179"/>
      <c r="G10301" s="179"/>
      <c r="H10301" s="179"/>
      <c r="I10301" s="179"/>
      <c r="J10301" s="179"/>
      <c r="K10301" s="179"/>
    </row>
    <row r="10302" spans="3:11">
      <c r="C10302" s="179"/>
      <c r="D10302" s="179"/>
      <c r="E10302" s="179"/>
      <c r="F10302" s="179"/>
      <c r="G10302" s="179"/>
      <c r="H10302" s="179"/>
      <c r="I10302" s="179"/>
      <c r="J10302" s="179"/>
      <c r="K10302" s="179"/>
    </row>
    <row r="10303" spans="3:11">
      <c r="C10303" s="179"/>
      <c r="D10303" s="179"/>
      <c r="E10303" s="179"/>
      <c r="F10303" s="179"/>
      <c r="G10303" s="179"/>
      <c r="H10303" s="179"/>
      <c r="I10303" s="179"/>
      <c r="J10303" s="179"/>
      <c r="K10303" s="179"/>
    </row>
    <row r="10304" spans="3:11">
      <c r="C10304" s="179"/>
      <c r="D10304" s="179"/>
      <c r="E10304" s="179"/>
      <c r="F10304" s="179"/>
      <c r="G10304" s="179"/>
      <c r="H10304" s="179"/>
      <c r="I10304" s="179"/>
      <c r="J10304" s="179"/>
      <c r="K10304" s="179"/>
    </row>
    <row r="10305" spans="3:11">
      <c r="C10305" s="179"/>
      <c r="D10305" s="179"/>
      <c r="E10305" s="179"/>
      <c r="F10305" s="179"/>
      <c r="G10305" s="179"/>
      <c r="H10305" s="179"/>
      <c r="I10305" s="179"/>
      <c r="J10305" s="179"/>
      <c r="K10305" s="179"/>
    </row>
    <row r="10306" spans="3:11">
      <c r="C10306" s="179"/>
      <c r="D10306" s="179"/>
      <c r="E10306" s="179"/>
      <c r="F10306" s="179"/>
      <c r="G10306" s="179"/>
      <c r="H10306" s="179"/>
      <c r="I10306" s="179"/>
      <c r="J10306" s="179"/>
      <c r="K10306" s="179"/>
    </row>
    <row r="10307" spans="3:11">
      <c r="C10307" s="179"/>
      <c r="D10307" s="179"/>
      <c r="E10307" s="179"/>
      <c r="F10307" s="179"/>
      <c r="G10307" s="179"/>
      <c r="H10307" s="179"/>
      <c r="I10307" s="179"/>
      <c r="J10307" s="179"/>
      <c r="K10307" s="179"/>
    </row>
    <row r="10308" spans="3:11">
      <c r="C10308" s="179"/>
      <c r="D10308" s="179"/>
      <c r="E10308" s="179"/>
      <c r="F10308" s="179"/>
      <c r="G10308" s="179"/>
      <c r="H10308" s="179"/>
      <c r="I10308" s="179"/>
      <c r="J10308" s="179"/>
      <c r="K10308" s="179"/>
    </row>
    <row r="10309" spans="3:11">
      <c r="C10309" s="179"/>
      <c r="D10309" s="179"/>
      <c r="E10309" s="179"/>
      <c r="F10309" s="179"/>
      <c r="G10309" s="179"/>
      <c r="H10309" s="179"/>
      <c r="I10309" s="179"/>
      <c r="J10309" s="179"/>
      <c r="K10309" s="179"/>
    </row>
    <row r="10310" spans="3:11">
      <c r="C10310" s="179"/>
      <c r="D10310" s="179"/>
      <c r="E10310" s="179"/>
      <c r="F10310" s="179"/>
      <c r="G10310" s="179"/>
      <c r="H10310" s="179"/>
      <c r="I10310" s="179"/>
      <c r="J10310" s="179"/>
      <c r="K10310" s="179"/>
    </row>
    <row r="10311" spans="3:11">
      <c r="C10311" s="179"/>
      <c r="D10311" s="179"/>
      <c r="E10311" s="179"/>
      <c r="F10311" s="179"/>
      <c r="G10311" s="179"/>
      <c r="H10311" s="179"/>
      <c r="I10311" s="179"/>
      <c r="J10311" s="179"/>
      <c r="K10311" s="179"/>
    </row>
    <row r="10312" spans="3:11">
      <c r="C10312" s="179"/>
      <c r="D10312" s="179"/>
      <c r="E10312" s="179"/>
      <c r="F10312" s="179"/>
      <c r="G10312" s="179"/>
      <c r="H10312" s="179"/>
      <c r="I10312" s="179"/>
      <c r="J10312" s="179"/>
      <c r="K10312" s="179"/>
    </row>
    <row r="10313" spans="3:11">
      <c r="C10313" s="179"/>
      <c r="D10313" s="179"/>
      <c r="E10313" s="179"/>
      <c r="F10313" s="179"/>
      <c r="G10313" s="179"/>
      <c r="H10313" s="179"/>
      <c r="I10313" s="179"/>
      <c r="J10313" s="179"/>
      <c r="K10313" s="179"/>
    </row>
    <row r="10314" spans="3:11">
      <c r="C10314" s="179"/>
      <c r="D10314" s="179"/>
      <c r="E10314" s="179"/>
      <c r="F10314" s="179"/>
      <c r="G10314" s="179"/>
      <c r="H10314" s="179"/>
      <c r="I10314" s="179"/>
      <c r="J10314" s="179"/>
      <c r="K10314" s="179"/>
    </row>
    <row r="10315" spans="3:11">
      <c r="C10315" s="179"/>
      <c r="D10315" s="179"/>
      <c r="E10315" s="179"/>
      <c r="F10315" s="179"/>
      <c r="G10315" s="179"/>
      <c r="H10315" s="179"/>
      <c r="I10315" s="179"/>
      <c r="J10315" s="179"/>
      <c r="K10315" s="179"/>
    </row>
    <row r="10316" spans="3:11">
      <c r="C10316" s="179"/>
      <c r="D10316" s="179"/>
      <c r="E10316" s="179"/>
      <c r="F10316" s="179"/>
      <c r="G10316" s="179"/>
      <c r="H10316" s="179"/>
      <c r="I10316" s="179"/>
      <c r="J10316" s="179"/>
      <c r="K10316" s="179"/>
    </row>
    <row r="10317" spans="3:11">
      <c r="C10317" s="179"/>
      <c r="D10317" s="179"/>
      <c r="E10317" s="179"/>
      <c r="F10317" s="179"/>
      <c r="G10317" s="179"/>
      <c r="H10317" s="179"/>
      <c r="I10317" s="179"/>
      <c r="J10317" s="179"/>
      <c r="K10317" s="179"/>
    </row>
    <row r="10318" spans="3:11">
      <c r="C10318" s="179"/>
      <c r="D10318" s="179"/>
      <c r="E10318" s="179"/>
      <c r="F10318" s="179"/>
      <c r="G10318" s="179"/>
      <c r="H10318" s="179"/>
      <c r="I10318" s="179"/>
      <c r="J10318" s="179"/>
      <c r="K10318" s="179"/>
    </row>
    <row r="10319" spans="3:11">
      <c r="C10319" s="179"/>
      <c r="D10319" s="179"/>
      <c r="E10319" s="179"/>
      <c r="F10319" s="179"/>
      <c r="G10319" s="179"/>
      <c r="H10319" s="179"/>
      <c r="I10319" s="179"/>
      <c r="J10319" s="179"/>
      <c r="K10319" s="179"/>
    </row>
    <row r="10320" spans="3:11">
      <c r="C10320" s="179"/>
      <c r="D10320" s="179"/>
      <c r="E10320" s="179"/>
      <c r="F10320" s="179"/>
      <c r="G10320" s="179"/>
      <c r="H10320" s="179"/>
      <c r="I10320" s="179"/>
      <c r="J10320" s="179"/>
      <c r="K10320" s="179"/>
    </row>
  </sheetData>
  <mergeCells count="5">
    <mergeCell ref="H13:I13"/>
    <mergeCell ref="C3:K3"/>
    <mergeCell ref="H10:I10"/>
    <mergeCell ref="H11:I11"/>
    <mergeCell ref="H12:I12"/>
  </mergeCells>
  <phoneticPr fontId="41" type="noConversion"/>
  <dataValidations count="1">
    <dataValidation type="list" allowBlank="1" showInputMessage="1" showErrorMessage="1" sqref="H10" xr:uid="{28017754-C375-F74C-9B0C-301DBFBC8504}">
      <formula1>$C$11:$C$12</formula1>
    </dataValidation>
  </dataValidations>
  <pageMargins left="0.7" right="0.7" top="0.75" bottom="0.75" header="0.3" footer="0.3"/>
  <pageSetup scale="26" orientation="portrait" r:id="rId1"/>
  <rowBreaks count="1" manualBreakCount="1">
    <brk id="21" min="1" max="11"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7FDBF-11A7-F54B-A8BD-5BCF5B9AFA2E}">
  <sheetPr>
    <tabColor theme="5" tint="0.79998168889431442"/>
  </sheetPr>
  <dimension ref="A1:T510"/>
  <sheetViews>
    <sheetView showGridLines="0" view="pageBreakPreview" zoomScale="85" zoomScaleNormal="92" zoomScaleSheetLayoutView="85" workbookViewId="0">
      <selection activeCell="E8" sqref="E8"/>
    </sheetView>
  </sheetViews>
  <sheetFormatPr baseColWidth="10" defaultColWidth="9.5" defaultRowHeight="13" outlineLevelRow="1"/>
  <cols>
    <col min="1" max="1" width="2.33203125" style="204" customWidth="1"/>
    <col min="2" max="2" width="2.33203125" style="154" customWidth="1"/>
    <col min="3" max="3" width="3.1640625" style="154" bestFit="1" customWidth="1"/>
    <col min="4" max="4" width="5.5" style="154" customWidth="1"/>
    <col min="5" max="10" width="6.6640625" style="154" bestFit="1" customWidth="1"/>
    <col min="11" max="11" width="7.6640625" style="154" bestFit="1" customWidth="1"/>
    <col min="12" max="14" width="6.6640625" style="154" bestFit="1" customWidth="1"/>
    <col min="15" max="15" width="2.6640625" style="154" customWidth="1"/>
    <col min="16" max="17" width="10.6640625" style="154" bestFit="1" customWidth="1"/>
    <col min="18" max="16384" width="9.5" style="154"/>
  </cols>
  <sheetData>
    <row r="1" spans="2:14" s="204" customFormat="1" ht="15" customHeight="1">
      <c r="B1" s="154"/>
    </row>
    <row r="2" spans="2:14" s="154" customFormat="1" ht="15" customHeight="1"/>
    <row r="3" spans="2:14" ht="24" customHeight="1" outlineLevel="1">
      <c r="C3" s="251" t="s">
        <v>249</v>
      </c>
      <c r="D3" s="251"/>
      <c r="E3" s="251"/>
      <c r="F3" s="251"/>
      <c r="G3" s="251"/>
      <c r="H3" s="251"/>
      <c r="I3" s="251"/>
      <c r="J3" s="251"/>
      <c r="K3" s="251"/>
      <c r="L3" s="251"/>
      <c r="M3" s="251"/>
      <c r="N3" s="251"/>
    </row>
    <row r="4" spans="2:14" ht="16" outlineLevel="1">
      <c r="E4" s="252" t="s">
        <v>126</v>
      </c>
      <c r="F4" s="252"/>
      <c r="G4" s="252"/>
      <c r="H4" s="252"/>
      <c r="I4" s="252"/>
      <c r="J4" s="252"/>
      <c r="K4" s="252"/>
      <c r="L4" s="252"/>
      <c r="M4" s="252"/>
      <c r="N4" s="252"/>
    </row>
    <row r="5" spans="2:14" ht="16" outlineLevel="1">
      <c r="D5" s="237">
        <f>'BSM Model'!J9</f>
        <v>22.625252733923844</v>
      </c>
      <c r="E5" s="238">
        <f>'BSM Model'!K9</f>
        <v>0.1</v>
      </c>
      <c r="F5" s="238">
        <f>'BSM Model'!L9</f>
        <v>0.2</v>
      </c>
      <c r="G5" s="238">
        <f>'BSM Model'!M9</f>
        <v>0.3</v>
      </c>
      <c r="H5" s="238">
        <f>'BSM Model'!N9</f>
        <v>0.4</v>
      </c>
      <c r="I5" s="238">
        <f>'BSM Model'!O9</f>
        <v>0.5</v>
      </c>
      <c r="J5" s="238">
        <f>'BSM Model'!P9</f>
        <v>0.6</v>
      </c>
      <c r="K5" s="238">
        <f>'BSM Model'!Q9</f>
        <v>0.7</v>
      </c>
      <c r="L5" s="238">
        <f>'BSM Model'!R9</f>
        <v>0.8</v>
      </c>
      <c r="M5" s="238">
        <f>'BSM Model'!S9</f>
        <v>0.9</v>
      </c>
      <c r="N5" s="238">
        <f>'BSM Model'!T9</f>
        <v>1</v>
      </c>
    </row>
    <row r="6" spans="2:14" ht="16" outlineLevel="1">
      <c r="C6" s="253" t="s">
        <v>132</v>
      </c>
      <c r="D6" s="239">
        <f>'BSM Model'!J10</f>
        <v>0.1</v>
      </c>
      <c r="E6" s="240">
        <f>'BSM Model'!K10</f>
        <v>2.5798627965154282</v>
      </c>
      <c r="F6" s="240">
        <f>'BSM Model'!L10</f>
        <v>4.2491049593851926</v>
      </c>
      <c r="G6" s="240">
        <f>'BSM Model'!M10</f>
        <v>5.6443718832097289</v>
      </c>
      <c r="H6" s="240">
        <f>'BSM Model'!N10</f>
        <v>6.8953424623186095</v>
      </c>
      <c r="I6" s="240">
        <f>'BSM Model'!O10</f>
        <v>8.0535159066276947</v>
      </c>
      <c r="J6" s="240">
        <f>'BSM Model'!P10</f>
        <v>9.1455436234710703</v>
      </c>
      <c r="K6" s="240">
        <f>'BSM Model'!Q10</f>
        <v>10.187313736596906</v>
      </c>
      <c r="L6" s="240">
        <f>'BSM Model'!R10</f>
        <v>11.189187168477559</v>
      </c>
      <c r="M6" s="240">
        <f>'BSM Model'!S10</f>
        <v>12.158355843095393</v>
      </c>
      <c r="N6" s="240">
        <f>'BSM Model'!T10</f>
        <v>13.100047580835337</v>
      </c>
    </row>
    <row r="7" spans="2:14" ht="16" outlineLevel="1">
      <c r="C7" s="253"/>
      <c r="D7" s="239">
        <f>'BSM Model'!J11</f>
        <v>0.15</v>
      </c>
      <c r="E7" s="240">
        <f>'BSM Model'!K11</f>
        <v>4.1351594331015775</v>
      </c>
      <c r="F7" s="240">
        <f>'BSM Model'!L11</f>
        <v>6.4594240423696334</v>
      </c>
      <c r="G7" s="240">
        <f>'BSM Model'!M11</f>
        <v>8.3451160804542894</v>
      </c>
      <c r="H7" s="240">
        <f>'BSM Model'!N11</f>
        <v>10.000971371757103</v>
      </c>
      <c r="I7" s="240">
        <f>'BSM Model'!O11</f>
        <v>11.508825650172881</v>
      </c>
      <c r="J7" s="240">
        <f>'BSM Model'!P11</f>
        <v>12.910873195899569</v>
      </c>
      <c r="K7" s="240">
        <f>'BSM Model'!Q11</f>
        <v>14.232254503216353</v>
      </c>
      <c r="L7" s="240">
        <f>'BSM Model'!R11</f>
        <v>15.4893808516467</v>
      </c>
      <c r="M7" s="240">
        <f>'BSM Model'!S11</f>
        <v>16.69366593129763</v>
      </c>
      <c r="N7" s="240">
        <f>'BSM Model'!T11</f>
        <v>17.853427292674724</v>
      </c>
    </row>
    <row r="8" spans="2:14" ht="16" outlineLevel="1">
      <c r="C8" s="253"/>
      <c r="D8" s="239">
        <f>'BSM Model'!J12</f>
        <v>0.2</v>
      </c>
      <c r="E8" s="240">
        <f>'BSM Model'!K12</f>
        <v>5.6960176492855794</v>
      </c>
      <c r="F8" s="240">
        <f>'BSM Model'!L12</f>
        <v>8.669288285138677</v>
      </c>
      <c r="G8" s="240">
        <f>'BSM Model'!M12</f>
        <v>11.044882341351183</v>
      </c>
      <c r="H8" s="240">
        <f>'BSM Model'!N12</f>
        <v>13.107800727986898</v>
      </c>
      <c r="I8" s="240">
        <f>'BSM Model'!O12</f>
        <v>14.969311288699672</v>
      </c>
      <c r="J8" s="240">
        <f>'BSM Model'!P12</f>
        <v>16.686714379008521</v>
      </c>
      <c r="K8" s="240">
        <f>'BSM Model'!Q12</f>
        <v>18.294145408008845</v>
      </c>
      <c r="L8" s="240">
        <f>'BSM Model'!R12</f>
        <v>19.813894916447637</v>
      </c>
      <c r="M8" s="240">
        <f>'BSM Model'!S12</f>
        <v>21.261475244052718</v>
      </c>
      <c r="N8" s="240">
        <f>'BSM Model'!T12</f>
        <v>22.648199976652563</v>
      </c>
    </row>
    <row r="9" spans="2:14" ht="16" outlineLevel="1">
      <c r="C9" s="253"/>
      <c r="D9" s="239">
        <f>'BSM Model'!J13</f>
        <v>0.25</v>
      </c>
      <c r="E9" s="240">
        <f>'BSM Model'!K13</f>
        <v>7.258833164642553</v>
      </c>
      <c r="F9" s="240">
        <f>'BSM Model'!L13</f>
        <v>10.878197374364433</v>
      </c>
      <c r="G9" s="240">
        <f>'BSM Model'!M13</f>
        <v>13.742840752000191</v>
      </c>
      <c r="H9" s="240">
        <f>'BSM Model'!N13</f>
        <v>16.212936194776617</v>
      </c>
      <c r="I9" s="240">
        <f>'BSM Model'!O13</f>
        <v>18.428841695165858</v>
      </c>
      <c r="J9" s="240">
        <f>'BSM Model'!P13</f>
        <v>20.462803187849076</v>
      </c>
      <c r="K9" s="240">
        <f>'BSM Model'!Q13</f>
        <v>22.357858762523975</v>
      </c>
      <c r="L9" s="240">
        <f>'BSM Model'!R13</f>
        <v>24.142118290363726</v>
      </c>
      <c r="M9" s="240">
        <f>'BSM Model'!S13</f>
        <v>25.835150488039531</v>
      </c>
      <c r="N9" s="240">
        <f>'BSM Model'!T13</f>
        <v>27.451233368344276</v>
      </c>
    </row>
    <row r="10" spans="2:14" ht="16" outlineLevel="1">
      <c r="C10" s="253"/>
      <c r="D10" s="239">
        <f>'BSM Model'!J14</f>
        <v>0.3</v>
      </c>
      <c r="E10" s="240">
        <f>'BSM Model'!K14</f>
        <v>8.8223351408500719</v>
      </c>
      <c r="F10" s="240">
        <f>'BSM Model'!L14</f>
        <v>13.08580104386408</v>
      </c>
      <c r="G10" s="240">
        <f>'BSM Model'!M14</f>
        <v>16.438379048799604</v>
      </c>
      <c r="H10" s="240">
        <f>'BSM Model'!N14</f>
        <v>19.3148977812384</v>
      </c>
      <c r="I10" s="240">
        <f>'BSM Model'!O14</f>
        <v>21.884653394675993</v>
      </c>
      <c r="J10" s="240">
        <f>'BSM Model'!P14</f>
        <v>24.234770290390188</v>
      </c>
      <c r="K10" s="240">
        <f>'BSM Model'!Q14</f>
        <v>26.417152930817068</v>
      </c>
      <c r="L10" s="240">
        <f>'BSM Model'!R14</f>
        <v>28.465708267528441</v>
      </c>
      <c r="M10" s="240">
        <f>'BSM Model'!S14</f>
        <v>30.404046553283351</v>
      </c>
      <c r="N10" s="240">
        <f>'BSM Model'!T14</f>
        <v>32.249399702258629</v>
      </c>
    </row>
    <row r="11" spans="2:14" ht="16" outlineLevel="1">
      <c r="C11" s="253"/>
      <c r="D11" s="239">
        <f>'BSM Model'!J15</f>
        <v>0.35</v>
      </c>
      <c r="E11" s="240">
        <f>'BSM Model'!K15</f>
        <v>10.38592236816703</v>
      </c>
      <c r="F11" s="240">
        <f>'BSM Model'!L15</f>
        <v>15.291792305033283</v>
      </c>
      <c r="G11" s="240">
        <f>'BSM Model'!M15</f>
        <v>19.130948262910053</v>
      </c>
      <c r="H11" s="240">
        <f>'BSM Model'!N15</f>
        <v>22.41261235685387</v>
      </c>
      <c r="I11" s="240">
        <f>'BSM Model'!O15</f>
        <v>25.33495166479679</v>
      </c>
      <c r="J11" s="240">
        <f>'BSM Model'!P15</f>
        <v>27.999944185943534</v>
      </c>
      <c r="K11" s="240">
        <f>'BSM Model'!Q15</f>
        <v>30.468350062382967</v>
      </c>
      <c r="L11" s="240">
        <f>'BSM Model'!R15</f>
        <v>32.779868516950643</v>
      </c>
      <c r="M11" s="240">
        <f>'BSM Model'!S15</f>
        <v>34.962149307236857</v>
      </c>
      <c r="N11" s="240">
        <f>'BSM Model'!T15</f>
        <v>37.035377640917048</v>
      </c>
    </row>
    <row r="12" spans="2:14" ht="16" outlineLevel="1">
      <c r="C12" s="253"/>
      <c r="D12" s="239">
        <f>'BSM Model'!J16</f>
        <v>0.4</v>
      </c>
      <c r="E12" s="240">
        <f>'BSM Model'!K16</f>
        <v>11.949245302879945</v>
      </c>
      <c r="F12" s="240">
        <f>'BSM Model'!L16</f>
        <v>17.495880825568491</v>
      </c>
      <c r="G12" s="240">
        <f>'BSM Model'!M16</f>
        <v>21.820024331840173</v>
      </c>
      <c r="H12" s="241">
        <f>'BSM Model'!N16</f>
        <v>25.505161839532519</v>
      </c>
      <c r="I12" s="241">
        <f>'BSM Model'!O16</f>
        <v>28.77830966682285</v>
      </c>
      <c r="J12" s="241">
        <f>'BSM Model'!P16</f>
        <v>31.756297847177322</v>
      </c>
      <c r="K12" s="240">
        <f>'BSM Model'!Q16</f>
        <v>34.508745955641899</v>
      </c>
      <c r="L12" s="240">
        <f>'BSM Model'!R16</f>
        <v>37.081150695659076</v>
      </c>
      <c r="M12" s="240">
        <f>'BSM Model'!S16</f>
        <v>39.505206769251544</v>
      </c>
      <c r="N12" s="240">
        <f>'BSM Model'!T16</f>
        <v>41.804057927583756</v>
      </c>
    </row>
    <row r="13" spans="2:14" ht="16" outlineLevel="1">
      <c r="C13" s="253"/>
      <c r="D13" s="239">
        <f>'BSM Model'!J17</f>
        <v>0.45</v>
      </c>
      <c r="E13" s="240">
        <f>'BSM Model'!K17</f>
        <v>13.512066448541162</v>
      </c>
      <c r="F13" s="240">
        <f>'BSM Model'!L17</f>
        <v>19.697784122892898</v>
      </c>
      <c r="G13" s="240">
        <f>'BSM Model'!M17</f>
        <v>24.505095487555096</v>
      </c>
      <c r="H13" s="240">
        <f>'BSM Model'!N17</f>
        <v>28.591699579414836</v>
      </c>
      <c r="I13" s="240">
        <f>'BSM Model'!O17</f>
        <v>32.213468520466975</v>
      </c>
      <c r="J13" s="240">
        <f>'BSM Model'!P17</f>
        <v>35.502097806095321</v>
      </c>
      <c r="K13" s="240">
        <f>'BSM Model'!Q17</f>
        <v>38.536079768115869</v>
      </c>
      <c r="L13" s="240">
        <f>'BSM Model'!R17</f>
        <v>41.366720595230689</v>
      </c>
      <c r="M13" s="240">
        <f>'BSM Model'!S17</f>
        <v>44.02977053792344</v>
      </c>
      <c r="N13" s="240">
        <f>'BSM Model'!T17</f>
        <v>46.551341253306632</v>
      </c>
    </row>
    <row r="14" spans="2:14" ht="16" outlineLevel="1">
      <c r="C14" s="253"/>
      <c r="D14" s="239">
        <f>'BSM Model'!J18</f>
        <v>0.5</v>
      </c>
      <c r="E14" s="240">
        <f>'BSM Model'!K18</f>
        <v>15.074204450257909</v>
      </c>
      <c r="F14" s="240">
        <f>'BSM Model'!L18</f>
        <v>21.897224102262854</v>
      </c>
      <c r="G14" s="240">
        <f>'BSM Model'!M18</f>
        <v>27.185657377200869</v>
      </c>
      <c r="H14" s="240">
        <f>'BSM Model'!N18</f>
        <v>31.671417235942414</v>
      </c>
      <c r="I14" s="240">
        <f>'BSM Model'!O18</f>
        <v>35.639257849167606</v>
      </c>
      <c r="J14" s="240">
        <f>'BSM Model'!P18</f>
        <v>39.23576450980211</v>
      </c>
      <c r="K14" s="240">
        <f>'BSM Model'!Q18</f>
        <v>42.548322825493813</v>
      </c>
      <c r="L14" s="240">
        <f>'BSM Model'!R18</f>
        <v>45.634065712898007</v>
      </c>
      <c r="M14" s="240">
        <f>'BSM Model'!S18</f>
        <v>48.532813633899323</v>
      </c>
      <c r="N14" s="240">
        <f>'BSM Model'!T18</f>
        <v>51.273658796081733</v>
      </c>
    </row>
    <row r="17" spans="3:20" ht="24" customHeight="1" outlineLevel="1">
      <c r="C17" s="251" t="s">
        <v>250</v>
      </c>
      <c r="D17" s="251"/>
      <c r="E17" s="251"/>
      <c r="F17" s="251"/>
      <c r="G17" s="251"/>
      <c r="H17" s="251"/>
      <c r="I17" s="251"/>
      <c r="J17" s="251"/>
      <c r="K17" s="251"/>
      <c r="L17" s="251"/>
      <c r="M17" s="251"/>
      <c r="N17" s="251"/>
    </row>
    <row r="18" spans="3:20" ht="14" outlineLevel="1" thickBot="1"/>
    <row r="19" spans="3:20" ht="16" outlineLevel="1" thickTop="1">
      <c r="C19" s="15" t="s">
        <v>251</v>
      </c>
      <c r="D19" s="15"/>
      <c r="E19" s="15"/>
      <c r="F19" s="15"/>
      <c r="G19" s="15"/>
      <c r="H19" s="15"/>
      <c r="I19" s="15"/>
      <c r="J19" s="15"/>
      <c r="K19" s="15"/>
      <c r="L19" s="15"/>
      <c r="M19" s="15"/>
      <c r="N19" s="15"/>
    </row>
    <row r="20" spans="3:20" outlineLevel="1"/>
    <row r="21" spans="3:20" ht="17" outlineLevel="1" thickBot="1">
      <c r="C21" s="250" t="s">
        <v>252</v>
      </c>
      <c r="D21" s="250"/>
      <c r="E21" s="250"/>
      <c r="F21" s="250"/>
      <c r="G21" s="250"/>
      <c r="H21" s="243" t="s">
        <v>253</v>
      </c>
      <c r="I21" s="243"/>
      <c r="J21" s="243" t="s">
        <v>254</v>
      </c>
      <c r="K21" s="243"/>
      <c r="L21" s="243"/>
      <c r="M21" s="243" t="s">
        <v>255</v>
      </c>
      <c r="N21" s="243"/>
    </row>
    <row r="22" spans="3:20" ht="17" customHeight="1" outlineLevel="1">
      <c r="C22" s="179" t="s">
        <v>256</v>
      </c>
      <c r="D22" s="179"/>
      <c r="G22" s="179" t="s">
        <v>128</v>
      </c>
      <c r="H22" s="246">
        <v>235</v>
      </c>
      <c r="I22" s="246"/>
      <c r="K22" s="213">
        <f>'BSM Model'!E9</f>
        <v>247.99</v>
      </c>
      <c r="M22" s="246">
        <v>260</v>
      </c>
      <c r="N22" s="246"/>
    </row>
    <row r="23" spans="3:20" ht="17" customHeight="1" outlineLevel="1">
      <c r="C23" s="179" t="s">
        <v>257</v>
      </c>
      <c r="D23" s="179"/>
      <c r="G23" s="179" t="s">
        <v>140</v>
      </c>
      <c r="H23" s="247">
        <f>'BSM Model'!E14</f>
        <v>250</v>
      </c>
      <c r="I23" s="247"/>
      <c r="J23" s="219"/>
      <c r="K23" s="220">
        <f>'BSM Model'!E14</f>
        <v>250</v>
      </c>
      <c r="L23" s="219"/>
      <c r="M23" s="247">
        <f>'BSM Model'!E14</f>
        <v>250</v>
      </c>
      <c r="N23" s="247"/>
    </row>
    <row r="24" spans="3:20" ht="17" customHeight="1" outlineLevel="1">
      <c r="C24" s="179" t="s">
        <v>258</v>
      </c>
      <c r="D24" s="179"/>
      <c r="G24" s="179" t="s">
        <v>126</v>
      </c>
      <c r="H24" s="248">
        <f>'BSM Model'!E15</f>
        <v>0.5</v>
      </c>
      <c r="I24" s="248"/>
      <c r="K24" s="212">
        <f>'BSM Model'!E15</f>
        <v>0.5</v>
      </c>
      <c r="M24" s="248">
        <f>'BSM Model'!E15</f>
        <v>0.5</v>
      </c>
      <c r="N24" s="248"/>
      <c r="R24" s="177"/>
      <c r="S24" s="177"/>
      <c r="T24" s="177"/>
    </row>
    <row r="25" spans="3:20" ht="17" customHeight="1" outlineLevel="1">
      <c r="C25" s="179" t="s">
        <v>259</v>
      </c>
      <c r="D25" s="179"/>
      <c r="G25" s="179" t="s">
        <v>143</v>
      </c>
      <c r="H25" s="249">
        <f>'BSM Model'!E16</f>
        <v>3.7437999999999999E-2</v>
      </c>
      <c r="I25" s="249"/>
      <c r="K25" s="211">
        <f>'BSM Model'!E16</f>
        <v>3.7437999999999999E-2</v>
      </c>
      <c r="M25" s="249">
        <f>'BSM Model'!E16</f>
        <v>3.7437999999999999E-2</v>
      </c>
      <c r="N25" s="249"/>
    </row>
    <row r="26" spans="3:20" ht="17" customHeight="1" outlineLevel="1">
      <c r="C26" s="179" t="s">
        <v>260</v>
      </c>
      <c r="D26" s="179"/>
      <c r="G26" s="179" t="s">
        <v>146</v>
      </c>
      <c r="H26" s="249">
        <f>'BSM Model'!E17</f>
        <v>4.1999999999999997E-3</v>
      </c>
      <c r="I26" s="249"/>
      <c r="K26" s="211">
        <f>'BSM Model'!E17</f>
        <v>4.1999999999999997E-3</v>
      </c>
      <c r="M26" s="249">
        <f>'BSM Model'!E17</f>
        <v>4.1999999999999997E-3</v>
      </c>
      <c r="N26" s="249"/>
    </row>
    <row r="27" spans="3:20" ht="17" customHeight="1" outlineLevel="1">
      <c r="C27" s="179" t="s">
        <v>133</v>
      </c>
      <c r="D27" s="179"/>
      <c r="G27" s="179" t="s">
        <v>138</v>
      </c>
      <c r="H27" s="242">
        <v>0.35</v>
      </c>
      <c r="I27" s="242"/>
      <c r="K27" s="211">
        <f>'BSM Model'!E11</f>
        <v>0.31072490692138699</v>
      </c>
      <c r="M27" s="242">
        <v>0.27</v>
      </c>
      <c r="N27" s="242"/>
    </row>
    <row r="28" spans="3:20" ht="17" outlineLevel="1" thickBot="1">
      <c r="C28" s="179"/>
      <c r="D28" s="179"/>
      <c r="F28" s="179"/>
    </row>
    <row r="29" spans="3:20" ht="16" outlineLevel="1" thickTop="1">
      <c r="C29" s="15" t="s">
        <v>261</v>
      </c>
      <c r="D29" s="15"/>
      <c r="E29" s="15"/>
      <c r="F29" s="15"/>
      <c r="G29" s="15"/>
      <c r="H29" s="15"/>
      <c r="I29" s="15"/>
      <c r="J29" s="15"/>
      <c r="K29" s="15"/>
      <c r="L29" s="15"/>
      <c r="M29" s="15"/>
      <c r="N29" s="15"/>
    </row>
    <row r="30" spans="3:20" ht="13" customHeight="1" outlineLevel="1">
      <c r="F30" s="179"/>
    </row>
    <row r="31" spans="3:20" ht="17" customHeight="1" outlineLevel="1" thickBot="1">
      <c r="C31" s="250" t="s">
        <v>262</v>
      </c>
      <c r="D31" s="250"/>
      <c r="E31" s="250"/>
      <c r="F31" s="250"/>
      <c r="G31" s="250"/>
      <c r="H31" s="243" t="s">
        <v>253</v>
      </c>
      <c r="I31" s="243"/>
      <c r="J31" s="243" t="s">
        <v>254</v>
      </c>
      <c r="K31" s="243"/>
      <c r="L31" s="243"/>
      <c r="M31" s="243" t="s">
        <v>255</v>
      </c>
      <c r="N31" s="243"/>
    </row>
    <row r="32" spans="3:20" ht="17" customHeight="1" outlineLevel="1">
      <c r="C32" s="179" t="s">
        <v>263</v>
      </c>
      <c r="H32" s="244">
        <v>18.59</v>
      </c>
      <c r="I32" s="244"/>
      <c r="J32" s="234"/>
      <c r="K32" s="235">
        <f>Summary!D9</f>
        <v>22.63</v>
      </c>
      <c r="L32" s="234"/>
      <c r="M32" s="244">
        <v>27.05</v>
      </c>
      <c r="N32" s="244"/>
    </row>
    <row r="33" spans="3:14" ht="17" customHeight="1" outlineLevel="1">
      <c r="C33" s="179" t="s">
        <v>155</v>
      </c>
      <c r="G33" s="179" t="s">
        <v>156</v>
      </c>
      <c r="H33" s="245">
        <v>0.47539999999999999</v>
      </c>
      <c r="I33" s="245"/>
      <c r="J33" s="234"/>
      <c r="K33" s="236">
        <v>0.55800000000000005</v>
      </c>
      <c r="L33" s="236"/>
      <c r="M33" s="245">
        <v>0.64959999999999996</v>
      </c>
      <c r="N33" s="245"/>
    </row>
    <row r="34" spans="3:14" ht="17" customHeight="1" outlineLevel="1">
      <c r="C34" s="179" t="s">
        <v>264</v>
      </c>
      <c r="G34" s="179" t="s">
        <v>162</v>
      </c>
      <c r="H34" s="245">
        <v>0.66039999999999999</v>
      </c>
      <c r="I34" s="245"/>
      <c r="J34" s="234"/>
      <c r="K34" s="236">
        <v>0.69041801908975398</v>
      </c>
      <c r="L34" s="234"/>
      <c r="M34" s="245">
        <v>0.67889999999999995</v>
      </c>
      <c r="N34" s="245"/>
    </row>
    <row r="35" spans="3:14" ht="17" customHeight="1" outlineLevel="1">
      <c r="C35" s="179"/>
    </row>
    <row r="36" spans="3:14" ht="17" customHeight="1"/>
    <row r="37" spans="3:14" ht="17" customHeight="1"/>
    <row r="38" spans="3:14" ht="17" customHeight="1"/>
    <row r="39" spans="3:14" ht="17" customHeight="1"/>
    <row r="40" spans="3:14" ht="17" customHeight="1"/>
    <row r="41" spans="3:14" ht="17" customHeight="1"/>
    <row r="42" spans="3:14" ht="17" customHeight="1"/>
    <row r="43" spans="3:14" ht="17" customHeight="1"/>
    <row r="44" spans="3:14" ht="17" customHeight="1"/>
    <row r="45" spans="3:14" ht="17" customHeight="1"/>
    <row r="121" collapsed="1"/>
    <row r="134" spans="18:20" ht="16">
      <c r="R134" s="177"/>
      <c r="S134" s="177"/>
      <c r="T134" s="177"/>
    </row>
    <row r="296" spans="9:17" ht="15">
      <c r="I296"/>
      <c r="J296"/>
      <c r="K296"/>
      <c r="L296"/>
      <c r="M296"/>
      <c r="N296"/>
      <c r="O296"/>
      <c r="P296"/>
      <c r="Q296"/>
    </row>
    <row r="297" spans="9:17" ht="15">
      <c r="I297"/>
      <c r="J297"/>
      <c r="K297"/>
      <c r="L297"/>
      <c r="M297"/>
      <c r="N297"/>
      <c r="O297"/>
      <c r="P297"/>
      <c r="Q297"/>
    </row>
    <row r="298" spans="9:17" ht="15">
      <c r="I298"/>
      <c r="J298"/>
      <c r="K298"/>
      <c r="L298"/>
      <c r="M298"/>
      <c r="N298"/>
      <c r="O298"/>
      <c r="P298"/>
      <c r="Q298"/>
    </row>
    <row r="299" spans="9:17" ht="15">
      <c r="I299"/>
      <c r="J299"/>
      <c r="K299"/>
      <c r="L299"/>
      <c r="M299"/>
      <c r="N299"/>
      <c r="O299"/>
      <c r="P299"/>
      <c r="Q299"/>
    </row>
    <row r="300" spans="9:17" ht="15">
      <c r="I300"/>
      <c r="J300"/>
      <c r="K300"/>
      <c r="L300"/>
      <c r="M300"/>
      <c r="N300"/>
      <c r="O300"/>
      <c r="P300"/>
      <c r="Q300"/>
    </row>
    <row r="301" spans="9:17" ht="15">
      <c r="I301"/>
      <c r="J301"/>
      <c r="K301"/>
      <c r="L301"/>
      <c r="M301"/>
      <c r="N301"/>
      <c r="O301"/>
      <c r="P301"/>
      <c r="Q301"/>
    </row>
    <row r="302" spans="9:17" ht="15">
      <c r="I302"/>
      <c r="J302"/>
      <c r="K302"/>
      <c r="L302"/>
      <c r="M302"/>
      <c r="N302"/>
      <c r="O302"/>
      <c r="P302"/>
      <c r="Q302"/>
    </row>
    <row r="303" spans="9:17" ht="15">
      <c r="I303"/>
      <c r="J303"/>
      <c r="K303"/>
      <c r="L303"/>
      <c r="M303"/>
      <c r="N303"/>
      <c r="O303"/>
      <c r="P303"/>
      <c r="Q303"/>
    </row>
    <row r="304" spans="9:17" ht="15">
      <c r="I304"/>
      <c r="J304"/>
      <c r="K304"/>
      <c r="L304"/>
      <c r="M304"/>
      <c r="N304"/>
      <c r="O304"/>
      <c r="P304"/>
      <c r="Q304"/>
    </row>
    <row r="305" spans="9:17" ht="15">
      <c r="I305"/>
      <c r="J305"/>
      <c r="K305"/>
      <c r="L305"/>
      <c r="M305"/>
      <c r="N305"/>
      <c r="O305"/>
      <c r="P305"/>
      <c r="Q305"/>
    </row>
    <row r="306" spans="9:17" ht="15">
      <c r="I306"/>
      <c r="J306"/>
      <c r="K306"/>
      <c r="L306"/>
      <c r="M306"/>
      <c r="N306"/>
      <c r="O306"/>
      <c r="P306"/>
      <c r="Q306"/>
    </row>
    <row r="307" spans="9:17" ht="15">
      <c r="I307"/>
      <c r="J307"/>
      <c r="K307"/>
      <c r="L307"/>
      <c r="M307"/>
      <c r="N307"/>
      <c r="O307"/>
      <c r="P307"/>
      <c r="Q307"/>
    </row>
    <row r="308" spans="9:17" ht="15">
      <c r="I308"/>
      <c r="J308"/>
      <c r="K308"/>
      <c r="L308"/>
      <c r="M308"/>
      <c r="N308"/>
      <c r="O308"/>
      <c r="P308"/>
      <c r="Q308"/>
    </row>
    <row r="309" spans="9:17" ht="15">
      <c r="I309"/>
      <c r="J309"/>
      <c r="K309"/>
      <c r="L309"/>
      <c r="M309"/>
      <c r="N309"/>
      <c r="O309"/>
      <c r="P309"/>
      <c r="Q309"/>
    </row>
    <row r="310" spans="9:17" ht="15">
      <c r="I310"/>
      <c r="J310"/>
      <c r="K310"/>
      <c r="L310"/>
      <c r="M310"/>
      <c r="N310"/>
      <c r="O310"/>
      <c r="P310"/>
      <c r="Q310"/>
    </row>
    <row r="311" spans="9:17" ht="15">
      <c r="I311"/>
      <c r="J311"/>
      <c r="K311"/>
      <c r="L311"/>
      <c r="M311"/>
      <c r="N311"/>
      <c r="O311"/>
      <c r="P311"/>
      <c r="Q311"/>
    </row>
    <row r="312" spans="9:17" ht="15">
      <c r="I312"/>
      <c r="J312"/>
      <c r="K312"/>
      <c r="L312"/>
      <c r="M312"/>
      <c r="N312"/>
      <c r="O312"/>
      <c r="P312"/>
      <c r="Q312"/>
    </row>
    <row r="313" spans="9:17" ht="15">
      <c r="I313"/>
      <c r="J313"/>
      <c r="K313"/>
      <c r="L313"/>
      <c r="M313"/>
      <c r="N313"/>
      <c r="O313"/>
      <c r="P313"/>
      <c r="Q313"/>
    </row>
    <row r="314" spans="9:17" ht="15">
      <c r="I314"/>
      <c r="J314"/>
      <c r="K314"/>
      <c r="L314"/>
      <c r="M314"/>
      <c r="N314"/>
      <c r="O314"/>
      <c r="P314"/>
      <c r="Q314"/>
    </row>
    <row r="315" spans="9:17" ht="15">
      <c r="I315"/>
      <c r="J315"/>
      <c r="K315"/>
      <c r="L315"/>
      <c r="M315"/>
      <c r="N315"/>
      <c r="O315"/>
      <c r="P315"/>
      <c r="Q315"/>
    </row>
    <row r="316" spans="9:17" ht="15">
      <c r="I316"/>
      <c r="J316"/>
      <c r="K316"/>
      <c r="L316"/>
      <c r="M316"/>
      <c r="N316"/>
      <c r="O316"/>
      <c r="P316"/>
      <c r="Q316"/>
    </row>
    <row r="317" spans="9:17" ht="15">
      <c r="I317"/>
      <c r="J317"/>
      <c r="K317"/>
      <c r="L317"/>
      <c r="M317"/>
      <c r="N317"/>
      <c r="O317"/>
      <c r="P317"/>
      <c r="Q317"/>
    </row>
    <row r="318" spans="9:17" ht="15">
      <c r="I318"/>
      <c r="J318"/>
      <c r="K318"/>
      <c r="L318"/>
      <c r="M318"/>
      <c r="N318"/>
      <c r="O318"/>
      <c r="P318"/>
      <c r="Q318"/>
    </row>
    <row r="319" spans="9:17" ht="15">
      <c r="I319"/>
      <c r="J319"/>
      <c r="K319"/>
      <c r="L319"/>
      <c r="M319"/>
      <c r="N319"/>
      <c r="O319"/>
      <c r="P319"/>
      <c r="Q319"/>
    </row>
    <row r="320" spans="9:17" ht="15">
      <c r="I320"/>
      <c r="J320"/>
      <c r="K320"/>
      <c r="L320"/>
      <c r="M320"/>
      <c r="N320"/>
      <c r="O320"/>
      <c r="P320"/>
      <c r="Q320"/>
    </row>
    <row r="321" spans="9:17" ht="15">
      <c r="I321"/>
      <c r="J321"/>
      <c r="K321"/>
      <c r="L321"/>
      <c r="M321"/>
      <c r="N321"/>
      <c r="O321"/>
      <c r="P321"/>
      <c r="Q321"/>
    </row>
    <row r="322" spans="9:17" ht="15">
      <c r="I322"/>
      <c r="J322"/>
      <c r="K322"/>
      <c r="L322"/>
      <c r="M322"/>
      <c r="N322"/>
      <c r="O322"/>
      <c r="P322"/>
      <c r="Q322"/>
    </row>
    <row r="323" spans="9:17" ht="15">
      <c r="I323"/>
      <c r="J323"/>
      <c r="K323"/>
      <c r="L323"/>
      <c r="M323"/>
      <c r="N323"/>
      <c r="O323"/>
      <c r="P323"/>
      <c r="Q323"/>
    </row>
    <row r="324" spans="9:17" ht="15">
      <c r="I324"/>
      <c r="J324"/>
      <c r="K324"/>
      <c r="L324"/>
      <c r="M324"/>
      <c r="N324"/>
      <c r="O324"/>
      <c r="P324"/>
      <c r="Q324"/>
    </row>
    <row r="325" spans="9:17" ht="15">
      <c r="I325"/>
      <c r="J325"/>
      <c r="K325"/>
      <c r="L325"/>
      <c r="M325"/>
      <c r="N325"/>
      <c r="O325"/>
      <c r="P325"/>
      <c r="Q325"/>
    </row>
    <row r="326" spans="9:17" ht="15">
      <c r="I326"/>
      <c r="J326"/>
      <c r="K326"/>
      <c r="L326"/>
      <c r="M326"/>
      <c r="N326"/>
      <c r="O326"/>
      <c r="P326"/>
      <c r="Q326"/>
    </row>
    <row r="327" spans="9:17" ht="15">
      <c r="I327"/>
      <c r="J327"/>
      <c r="K327"/>
      <c r="L327"/>
      <c r="M327"/>
      <c r="N327"/>
      <c r="O327"/>
      <c r="P327"/>
      <c r="Q327"/>
    </row>
    <row r="328" spans="9:17" ht="15">
      <c r="I328"/>
      <c r="J328"/>
      <c r="K328"/>
      <c r="L328"/>
      <c r="M328"/>
      <c r="N328"/>
      <c r="O328"/>
      <c r="P328"/>
      <c r="Q328"/>
    </row>
    <row r="329" spans="9:17" ht="15">
      <c r="I329"/>
      <c r="J329"/>
      <c r="K329"/>
      <c r="L329"/>
      <c r="M329"/>
      <c r="N329"/>
      <c r="O329"/>
      <c r="P329"/>
      <c r="Q329"/>
    </row>
    <row r="330" spans="9:17" ht="15">
      <c r="I330"/>
      <c r="J330"/>
      <c r="K330"/>
      <c r="L330"/>
      <c r="M330"/>
      <c r="N330"/>
      <c r="O330"/>
      <c r="P330"/>
      <c r="Q330"/>
    </row>
    <row r="331" spans="9:17" ht="15">
      <c r="I331"/>
      <c r="J331"/>
      <c r="K331"/>
      <c r="L331"/>
      <c r="M331"/>
      <c r="N331"/>
      <c r="O331"/>
      <c r="P331"/>
      <c r="Q331"/>
    </row>
    <row r="332" spans="9:17" ht="15">
      <c r="I332"/>
      <c r="J332"/>
      <c r="K332"/>
      <c r="L332"/>
      <c r="M332"/>
      <c r="N332"/>
      <c r="O332"/>
      <c r="P332"/>
      <c r="Q332"/>
    </row>
    <row r="333" spans="9:17" ht="15">
      <c r="I333"/>
      <c r="J333"/>
      <c r="K333"/>
      <c r="L333"/>
      <c r="M333"/>
      <c r="N333"/>
      <c r="O333"/>
      <c r="P333"/>
      <c r="Q333"/>
    </row>
    <row r="334" spans="9:17" ht="15">
      <c r="I334"/>
      <c r="J334"/>
      <c r="K334"/>
      <c r="L334"/>
      <c r="M334"/>
      <c r="N334"/>
      <c r="O334"/>
      <c r="P334"/>
      <c r="Q334"/>
    </row>
    <row r="335" spans="9:17" ht="15">
      <c r="I335"/>
      <c r="J335"/>
      <c r="K335"/>
      <c r="L335"/>
      <c r="M335"/>
      <c r="N335"/>
      <c r="O335"/>
      <c r="P335"/>
      <c r="Q335"/>
    </row>
    <row r="336" spans="9:17" ht="15">
      <c r="I336"/>
      <c r="J336"/>
      <c r="K336"/>
      <c r="L336"/>
      <c r="M336"/>
      <c r="N336"/>
      <c r="O336"/>
      <c r="P336"/>
      <c r="Q336"/>
    </row>
    <row r="337" spans="9:17" ht="15">
      <c r="I337"/>
      <c r="J337"/>
      <c r="K337"/>
      <c r="L337"/>
      <c r="M337"/>
      <c r="N337"/>
      <c r="O337"/>
      <c r="P337"/>
      <c r="Q337"/>
    </row>
    <row r="338" spans="9:17" ht="15">
      <c r="I338"/>
      <c r="J338"/>
      <c r="K338"/>
      <c r="L338"/>
      <c r="M338"/>
      <c r="N338"/>
      <c r="O338"/>
      <c r="P338"/>
      <c r="Q338"/>
    </row>
    <row r="339" spans="9:17" ht="15">
      <c r="I339"/>
      <c r="J339"/>
      <c r="K339"/>
      <c r="L339"/>
      <c r="M339"/>
      <c r="N339"/>
      <c r="O339"/>
      <c r="P339"/>
      <c r="Q339"/>
    </row>
    <row r="340" spans="9:17" ht="15">
      <c r="I340"/>
      <c r="J340"/>
      <c r="K340"/>
      <c r="L340"/>
      <c r="M340"/>
      <c r="N340"/>
      <c r="O340"/>
      <c r="P340"/>
      <c r="Q340"/>
    </row>
    <row r="341" spans="9:17" ht="15">
      <c r="I341"/>
      <c r="J341"/>
      <c r="K341"/>
      <c r="L341"/>
      <c r="M341"/>
      <c r="N341"/>
      <c r="O341"/>
      <c r="P341"/>
      <c r="Q341"/>
    </row>
    <row r="342" spans="9:17" ht="15">
      <c r="I342"/>
      <c r="J342"/>
      <c r="K342"/>
      <c r="L342"/>
      <c r="M342"/>
      <c r="N342"/>
      <c r="O342"/>
      <c r="P342"/>
      <c r="Q342"/>
    </row>
    <row r="343" spans="9:17" ht="15">
      <c r="I343"/>
      <c r="J343"/>
      <c r="K343"/>
      <c r="L343"/>
      <c r="M343"/>
      <c r="N343"/>
      <c r="O343"/>
      <c r="P343"/>
      <c r="Q343"/>
    </row>
    <row r="344" spans="9:17" ht="15">
      <c r="I344"/>
      <c r="J344"/>
      <c r="K344"/>
      <c r="L344"/>
      <c r="M344"/>
      <c r="N344"/>
      <c r="O344"/>
      <c r="P344"/>
      <c r="Q344"/>
    </row>
    <row r="345" spans="9:17" ht="15">
      <c r="I345"/>
      <c r="J345"/>
      <c r="K345"/>
      <c r="L345"/>
      <c r="M345"/>
      <c r="N345"/>
      <c r="O345"/>
      <c r="P345"/>
      <c r="Q345"/>
    </row>
    <row r="346" spans="9:17" ht="15">
      <c r="I346"/>
      <c r="J346"/>
      <c r="K346"/>
      <c r="L346"/>
      <c r="M346"/>
      <c r="N346"/>
      <c r="O346"/>
      <c r="P346"/>
      <c r="Q346"/>
    </row>
    <row r="347" spans="9:17" ht="15">
      <c r="I347"/>
      <c r="J347"/>
      <c r="K347"/>
      <c r="L347"/>
      <c r="M347"/>
      <c r="N347"/>
      <c r="O347"/>
      <c r="P347"/>
      <c r="Q347"/>
    </row>
    <row r="348" spans="9:17" ht="15">
      <c r="I348"/>
      <c r="J348"/>
      <c r="K348"/>
      <c r="L348"/>
      <c r="M348"/>
      <c r="N348"/>
      <c r="O348"/>
      <c r="P348"/>
      <c r="Q348"/>
    </row>
    <row r="349" spans="9:17" ht="15">
      <c r="I349"/>
      <c r="J349"/>
      <c r="K349"/>
      <c r="L349"/>
      <c r="M349"/>
      <c r="N349"/>
      <c r="O349"/>
      <c r="P349"/>
      <c r="Q349"/>
    </row>
    <row r="350" spans="9:17" ht="15">
      <c r="I350"/>
      <c r="J350"/>
      <c r="K350"/>
      <c r="L350"/>
      <c r="M350"/>
      <c r="N350"/>
      <c r="O350"/>
      <c r="P350"/>
      <c r="Q350"/>
    </row>
    <row r="351" spans="9:17" ht="15">
      <c r="I351"/>
      <c r="J351"/>
      <c r="K351"/>
      <c r="L351"/>
      <c r="M351"/>
      <c r="N351"/>
      <c r="O351"/>
      <c r="P351"/>
      <c r="Q351"/>
    </row>
    <row r="352" spans="9:17" ht="15">
      <c r="I352"/>
      <c r="J352"/>
      <c r="K352"/>
      <c r="L352"/>
      <c r="M352"/>
      <c r="N352"/>
      <c r="O352"/>
      <c r="P352"/>
      <c r="Q352"/>
    </row>
    <row r="353" spans="9:17" ht="15">
      <c r="I353"/>
      <c r="J353"/>
      <c r="K353"/>
      <c r="L353"/>
      <c r="M353"/>
      <c r="N353"/>
      <c r="O353"/>
      <c r="P353"/>
      <c r="Q353"/>
    </row>
    <row r="354" spans="9:17" ht="15">
      <c r="I354"/>
      <c r="J354"/>
      <c r="K354"/>
      <c r="L354"/>
      <c r="M354"/>
      <c r="N354"/>
      <c r="O354"/>
      <c r="P354"/>
      <c r="Q354"/>
    </row>
    <row r="355" spans="9:17" ht="15">
      <c r="I355"/>
      <c r="J355"/>
      <c r="K355"/>
      <c r="L355"/>
      <c r="M355"/>
      <c r="N355"/>
      <c r="O355"/>
      <c r="P355"/>
      <c r="Q355"/>
    </row>
    <row r="356" spans="9:17" ht="15">
      <c r="I356"/>
      <c r="J356"/>
      <c r="K356"/>
      <c r="L356"/>
      <c r="M356"/>
      <c r="N356"/>
      <c r="O356"/>
      <c r="P356"/>
      <c r="Q356"/>
    </row>
    <row r="357" spans="9:17" ht="15">
      <c r="I357"/>
      <c r="J357"/>
      <c r="K357"/>
      <c r="L357"/>
      <c r="M357"/>
      <c r="N357"/>
      <c r="O357"/>
      <c r="P357"/>
      <c r="Q357"/>
    </row>
    <row r="358" spans="9:17" ht="15">
      <c r="I358"/>
      <c r="J358"/>
      <c r="K358"/>
      <c r="L358"/>
      <c r="M358"/>
      <c r="N358"/>
      <c r="O358"/>
      <c r="P358"/>
      <c r="Q358"/>
    </row>
    <row r="359" spans="9:17" ht="15">
      <c r="I359"/>
      <c r="J359"/>
      <c r="K359"/>
      <c r="L359"/>
      <c r="M359"/>
      <c r="N359"/>
      <c r="O359"/>
      <c r="P359"/>
      <c r="Q359"/>
    </row>
    <row r="360" spans="9:17" ht="15">
      <c r="I360"/>
      <c r="J360"/>
      <c r="K360"/>
      <c r="L360"/>
      <c r="M360"/>
      <c r="N360"/>
      <c r="O360"/>
      <c r="P360"/>
      <c r="Q360"/>
    </row>
    <row r="361" spans="9:17" ht="15">
      <c r="I361"/>
      <c r="J361"/>
      <c r="K361"/>
      <c r="L361"/>
      <c r="M361"/>
      <c r="N361"/>
      <c r="O361"/>
      <c r="P361"/>
      <c r="Q361"/>
    </row>
    <row r="362" spans="9:17" ht="15">
      <c r="I362"/>
      <c r="J362"/>
      <c r="K362"/>
      <c r="L362"/>
      <c r="M362"/>
      <c r="N362"/>
      <c r="O362"/>
      <c r="P362"/>
      <c r="Q362"/>
    </row>
    <row r="363" spans="9:17" ht="15">
      <c r="I363"/>
      <c r="J363"/>
      <c r="K363"/>
      <c r="L363"/>
      <c r="M363"/>
      <c r="N363"/>
      <c r="O363"/>
      <c r="P363"/>
      <c r="Q363"/>
    </row>
    <row r="364" spans="9:17" ht="15">
      <c r="I364"/>
      <c r="J364"/>
      <c r="K364"/>
      <c r="L364"/>
      <c r="M364"/>
      <c r="N364"/>
      <c r="O364"/>
      <c r="P364"/>
      <c r="Q364"/>
    </row>
    <row r="365" spans="9:17" ht="15">
      <c r="I365"/>
      <c r="J365"/>
      <c r="K365"/>
      <c r="L365"/>
      <c r="M365"/>
      <c r="N365"/>
      <c r="O365"/>
      <c r="P365"/>
      <c r="Q365"/>
    </row>
    <row r="366" spans="9:17" ht="15">
      <c r="I366"/>
      <c r="J366"/>
      <c r="K366"/>
      <c r="L366"/>
      <c r="M366"/>
      <c r="N366"/>
      <c r="O366"/>
      <c r="P366"/>
      <c r="Q366"/>
    </row>
    <row r="367" spans="9:17" ht="15">
      <c r="I367"/>
      <c r="J367"/>
      <c r="K367"/>
      <c r="L367"/>
      <c r="M367"/>
      <c r="N367"/>
      <c r="O367"/>
      <c r="P367"/>
      <c r="Q367"/>
    </row>
    <row r="368" spans="9:17" ht="15">
      <c r="I368"/>
      <c r="J368"/>
      <c r="K368"/>
      <c r="L368"/>
      <c r="M368"/>
      <c r="N368"/>
      <c r="O368"/>
      <c r="P368"/>
      <c r="Q368"/>
    </row>
    <row r="369" spans="9:17" ht="15">
      <c r="I369"/>
      <c r="J369"/>
      <c r="K369"/>
      <c r="L369"/>
      <c r="M369"/>
      <c r="N369"/>
      <c r="O369"/>
      <c r="P369"/>
      <c r="Q369"/>
    </row>
    <row r="370" spans="9:17" ht="15">
      <c r="I370"/>
      <c r="J370"/>
      <c r="K370"/>
      <c r="L370"/>
      <c r="M370"/>
      <c r="N370"/>
      <c r="O370"/>
      <c r="P370"/>
      <c r="Q370"/>
    </row>
    <row r="371" spans="9:17" ht="15">
      <c r="I371"/>
      <c r="J371"/>
      <c r="K371"/>
      <c r="L371"/>
      <c r="M371"/>
      <c r="N371"/>
      <c r="O371"/>
      <c r="P371"/>
      <c r="Q371"/>
    </row>
    <row r="372" spans="9:17" ht="15">
      <c r="I372"/>
      <c r="J372"/>
      <c r="K372"/>
      <c r="L372"/>
      <c r="M372"/>
      <c r="N372"/>
      <c r="O372"/>
      <c r="P372"/>
      <c r="Q372"/>
    </row>
    <row r="373" spans="9:17" ht="15">
      <c r="I373"/>
      <c r="J373"/>
      <c r="K373"/>
      <c r="L373"/>
      <c r="M373"/>
      <c r="N373"/>
      <c r="O373"/>
      <c r="P373"/>
      <c r="Q373"/>
    </row>
    <row r="374" spans="9:17" ht="15">
      <c r="I374"/>
      <c r="J374"/>
      <c r="K374"/>
      <c r="L374"/>
      <c r="M374"/>
      <c r="N374"/>
      <c r="O374"/>
      <c r="P374"/>
      <c r="Q374"/>
    </row>
    <row r="375" spans="9:17" ht="15">
      <c r="I375"/>
      <c r="J375"/>
      <c r="K375"/>
      <c r="L375"/>
      <c r="M375"/>
      <c r="N375"/>
      <c r="O375"/>
      <c r="P375"/>
      <c r="Q375"/>
    </row>
    <row r="376" spans="9:17" ht="15">
      <c r="I376"/>
      <c r="J376"/>
      <c r="K376"/>
      <c r="L376"/>
      <c r="M376"/>
      <c r="N376"/>
      <c r="O376"/>
      <c r="P376"/>
      <c r="Q376"/>
    </row>
    <row r="377" spans="9:17" ht="15">
      <c r="I377"/>
      <c r="J377"/>
      <c r="K377"/>
      <c r="L377"/>
      <c r="M377"/>
      <c r="N377"/>
      <c r="O377"/>
      <c r="P377"/>
      <c r="Q377"/>
    </row>
    <row r="378" spans="9:17" ht="15">
      <c r="I378"/>
      <c r="J378"/>
      <c r="K378"/>
      <c r="L378"/>
      <c r="M378"/>
      <c r="N378"/>
      <c r="O378"/>
      <c r="P378"/>
      <c r="Q378"/>
    </row>
    <row r="379" spans="9:17" ht="15">
      <c r="I379"/>
      <c r="J379"/>
      <c r="K379"/>
      <c r="L379"/>
      <c r="M379"/>
      <c r="N379"/>
      <c r="O379"/>
      <c r="P379"/>
      <c r="Q379"/>
    </row>
    <row r="380" spans="9:17" ht="15">
      <c r="I380"/>
      <c r="J380"/>
      <c r="K380"/>
      <c r="L380"/>
      <c r="M380"/>
      <c r="N380"/>
      <c r="O380"/>
      <c r="P380"/>
      <c r="Q380"/>
    </row>
    <row r="381" spans="9:17" ht="15">
      <c r="I381"/>
      <c r="J381"/>
      <c r="K381"/>
      <c r="L381"/>
      <c r="M381"/>
      <c r="N381"/>
      <c r="O381"/>
      <c r="P381"/>
      <c r="Q381"/>
    </row>
    <row r="382" spans="9:17" ht="15">
      <c r="I382"/>
      <c r="J382"/>
      <c r="K382"/>
      <c r="L382"/>
      <c r="M382"/>
      <c r="N382"/>
      <c r="O382"/>
      <c r="P382"/>
      <c r="Q382"/>
    </row>
    <row r="383" spans="9:17" ht="15">
      <c r="I383"/>
      <c r="J383"/>
      <c r="K383"/>
      <c r="L383"/>
      <c r="M383"/>
      <c r="N383"/>
      <c r="O383"/>
      <c r="P383"/>
      <c r="Q383"/>
    </row>
    <row r="384" spans="9:17" ht="15">
      <c r="I384"/>
      <c r="J384"/>
      <c r="K384"/>
      <c r="L384"/>
      <c r="M384"/>
      <c r="N384"/>
      <c r="O384"/>
      <c r="P384"/>
      <c r="Q384"/>
    </row>
    <row r="385" spans="9:17" ht="15">
      <c r="I385"/>
      <c r="J385"/>
      <c r="K385"/>
      <c r="L385"/>
      <c r="M385"/>
      <c r="N385"/>
      <c r="O385"/>
      <c r="P385"/>
      <c r="Q385"/>
    </row>
    <row r="386" spans="9:17" ht="15">
      <c r="I386"/>
      <c r="J386"/>
      <c r="K386"/>
      <c r="L386"/>
      <c r="M386"/>
      <c r="N386"/>
      <c r="O386"/>
      <c r="P386"/>
      <c r="Q386"/>
    </row>
    <row r="387" spans="9:17" ht="15">
      <c r="I387"/>
      <c r="J387"/>
      <c r="K387"/>
      <c r="L387"/>
      <c r="M387"/>
      <c r="N387"/>
      <c r="O387"/>
      <c r="P387"/>
      <c r="Q387"/>
    </row>
    <row r="388" spans="9:17" ht="15">
      <c r="I388"/>
      <c r="J388"/>
      <c r="K388"/>
      <c r="L388"/>
      <c r="M388"/>
      <c r="N388"/>
      <c r="O388"/>
      <c r="P388"/>
      <c r="Q388"/>
    </row>
    <row r="389" spans="9:17" ht="15">
      <c r="I389"/>
      <c r="J389"/>
      <c r="K389"/>
      <c r="L389"/>
      <c r="M389"/>
      <c r="N389"/>
      <c r="O389"/>
      <c r="P389"/>
      <c r="Q389"/>
    </row>
    <row r="390" spans="9:17" ht="15">
      <c r="I390"/>
      <c r="J390"/>
      <c r="K390"/>
      <c r="L390"/>
      <c r="M390"/>
      <c r="N390"/>
      <c r="O390"/>
      <c r="P390"/>
      <c r="Q390"/>
    </row>
    <row r="391" spans="9:17" ht="15">
      <c r="I391"/>
      <c r="J391"/>
      <c r="K391"/>
      <c r="L391"/>
      <c r="M391"/>
      <c r="N391"/>
      <c r="O391"/>
      <c r="P391"/>
      <c r="Q391"/>
    </row>
    <row r="392" spans="9:17" ht="15">
      <c r="I392"/>
      <c r="J392"/>
      <c r="K392"/>
      <c r="L392"/>
      <c r="M392"/>
      <c r="N392"/>
      <c r="O392"/>
      <c r="P392"/>
      <c r="Q392"/>
    </row>
    <row r="393" spans="9:17" ht="15">
      <c r="I393"/>
      <c r="J393"/>
      <c r="K393"/>
      <c r="L393"/>
      <c r="M393"/>
      <c r="N393"/>
      <c r="O393"/>
      <c r="P393"/>
      <c r="Q393"/>
    </row>
    <row r="394" spans="9:17" ht="15">
      <c r="I394"/>
      <c r="J394"/>
      <c r="K394"/>
      <c r="L394"/>
      <c r="M394"/>
      <c r="N394"/>
      <c r="O394"/>
      <c r="P394"/>
      <c r="Q394"/>
    </row>
    <row r="395" spans="9:17" ht="15">
      <c r="I395"/>
      <c r="J395"/>
      <c r="K395"/>
      <c r="L395"/>
      <c r="M395"/>
      <c r="N395"/>
      <c r="O395"/>
      <c r="P395"/>
      <c r="Q395"/>
    </row>
    <row r="396" spans="9:17" ht="15">
      <c r="I396"/>
      <c r="J396"/>
      <c r="K396"/>
      <c r="L396"/>
      <c r="M396"/>
      <c r="N396"/>
      <c r="O396"/>
      <c r="P396"/>
      <c r="Q396"/>
    </row>
    <row r="397" spans="9:17" ht="15">
      <c r="I397"/>
      <c r="J397"/>
      <c r="K397"/>
      <c r="L397"/>
      <c r="M397"/>
      <c r="N397"/>
      <c r="O397"/>
      <c r="P397"/>
      <c r="Q397"/>
    </row>
    <row r="398" spans="9:17" ht="15">
      <c r="I398"/>
      <c r="J398"/>
      <c r="K398"/>
      <c r="L398"/>
      <c r="M398"/>
      <c r="N398"/>
      <c r="O398"/>
      <c r="P398"/>
      <c r="Q398"/>
    </row>
    <row r="399" spans="9:17" ht="15">
      <c r="I399"/>
      <c r="J399"/>
      <c r="K399"/>
      <c r="L399"/>
      <c r="M399"/>
      <c r="N399"/>
      <c r="O399"/>
      <c r="P399"/>
      <c r="Q399"/>
    </row>
    <row r="400" spans="9:17" ht="15">
      <c r="I400"/>
      <c r="J400"/>
      <c r="K400"/>
      <c r="L400"/>
      <c r="M400"/>
      <c r="N400"/>
      <c r="O400"/>
      <c r="P400"/>
      <c r="Q400"/>
    </row>
    <row r="401" spans="9:17" ht="15">
      <c r="I401"/>
      <c r="J401"/>
      <c r="K401"/>
      <c r="L401"/>
      <c r="M401"/>
      <c r="N401"/>
      <c r="O401"/>
      <c r="P401"/>
      <c r="Q401"/>
    </row>
    <row r="402" spans="9:17" ht="15">
      <c r="I402"/>
      <c r="J402"/>
      <c r="K402"/>
      <c r="L402"/>
      <c r="M402"/>
      <c r="N402"/>
      <c r="O402"/>
      <c r="P402"/>
      <c r="Q402"/>
    </row>
    <row r="403" spans="9:17" ht="15">
      <c r="I403"/>
      <c r="J403"/>
      <c r="K403"/>
      <c r="L403"/>
      <c r="M403"/>
      <c r="N403"/>
      <c r="O403"/>
      <c r="P403"/>
      <c r="Q403"/>
    </row>
    <row r="404" spans="9:17" ht="15">
      <c r="I404"/>
      <c r="J404"/>
      <c r="K404"/>
      <c r="L404"/>
      <c r="M404"/>
      <c r="N404"/>
      <c r="O404"/>
      <c r="P404"/>
      <c r="Q404"/>
    </row>
    <row r="405" spans="9:17" ht="15">
      <c r="I405"/>
      <c r="J405"/>
      <c r="K405"/>
      <c r="L405"/>
      <c r="M405"/>
      <c r="N405"/>
      <c r="O405"/>
      <c r="P405"/>
      <c r="Q405"/>
    </row>
    <row r="406" spans="9:17" ht="15">
      <c r="I406"/>
      <c r="J406"/>
      <c r="K406"/>
      <c r="L406"/>
      <c r="M406"/>
      <c r="N406"/>
      <c r="O406"/>
      <c r="P406"/>
      <c r="Q406"/>
    </row>
    <row r="407" spans="9:17" ht="15">
      <c r="I407"/>
      <c r="J407"/>
      <c r="K407"/>
      <c r="L407"/>
      <c r="M407"/>
      <c r="N407"/>
      <c r="O407"/>
      <c r="P407"/>
      <c r="Q407"/>
    </row>
    <row r="408" spans="9:17" ht="15">
      <c r="I408"/>
      <c r="J408"/>
      <c r="K408"/>
      <c r="L408"/>
      <c r="M408"/>
      <c r="N408"/>
      <c r="O408"/>
      <c r="P408"/>
      <c r="Q408"/>
    </row>
    <row r="409" spans="9:17" ht="15">
      <c r="I409"/>
      <c r="J409"/>
      <c r="K409"/>
      <c r="L409"/>
      <c r="M409"/>
      <c r="N409"/>
      <c r="O409"/>
      <c r="P409"/>
      <c r="Q409"/>
    </row>
    <row r="410" spans="9:17" ht="15">
      <c r="I410"/>
      <c r="J410"/>
      <c r="K410"/>
      <c r="L410"/>
      <c r="M410"/>
      <c r="N410"/>
      <c r="O410"/>
      <c r="P410"/>
      <c r="Q410"/>
    </row>
    <row r="411" spans="9:17" ht="15">
      <c r="I411"/>
      <c r="J411"/>
      <c r="K411"/>
      <c r="L411"/>
      <c r="M411"/>
      <c r="N411"/>
      <c r="O411"/>
      <c r="P411"/>
      <c r="Q411"/>
    </row>
    <row r="412" spans="9:17" ht="15">
      <c r="I412"/>
      <c r="J412"/>
      <c r="K412"/>
      <c r="L412"/>
      <c r="M412"/>
      <c r="N412"/>
      <c r="O412"/>
      <c r="P412"/>
      <c r="Q412"/>
    </row>
    <row r="413" spans="9:17" ht="15">
      <c r="I413"/>
      <c r="J413"/>
      <c r="K413"/>
      <c r="L413"/>
      <c r="M413"/>
      <c r="N413"/>
      <c r="O413"/>
      <c r="P413"/>
      <c r="Q413"/>
    </row>
    <row r="414" spans="9:17" ht="15">
      <c r="I414"/>
      <c r="J414"/>
      <c r="K414"/>
      <c r="L414"/>
      <c r="M414"/>
      <c r="N414"/>
      <c r="O414"/>
      <c r="P414"/>
      <c r="Q414"/>
    </row>
    <row r="415" spans="9:17" ht="15">
      <c r="I415"/>
      <c r="J415"/>
      <c r="K415"/>
      <c r="L415"/>
      <c r="M415"/>
      <c r="N415"/>
      <c r="O415"/>
      <c r="P415"/>
      <c r="Q415"/>
    </row>
    <row r="416" spans="9:17" ht="15">
      <c r="I416"/>
      <c r="J416"/>
      <c r="K416"/>
      <c r="L416"/>
      <c r="M416"/>
      <c r="N416"/>
      <c r="O416"/>
      <c r="P416"/>
      <c r="Q416"/>
    </row>
    <row r="417" spans="9:17" ht="15">
      <c r="I417"/>
      <c r="J417"/>
      <c r="K417"/>
      <c r="L417"/>
      <c r="M417"/>
      <c r="N417"/>
      <c r="O417"/>
      <c r="P417"/>
      <c r="Q417"/>
    </row>
    <row r="418" spans="9:17" ht="15">
      <c r="I418"/>
      <c r="J418"/>
      <c r="K418"/>
      <c r="L418"/>
      <c r="M418"/>
      <c r="N418"/>
      <c r="O418"/>
      <c r="P418"/>
      <c r="Q418"/>
    </row>
    <row r="419" spans="9:17" ht="15">
      <c r="I419"/>
      <c r="J419"/>
      <c r="K419"/>
      <c r="L419"/>
      <c r="M419"/>
      <c r="N419"/>
      <c r="O419"/>
      <c r="P419"/>
      <c r="Q419"/>
    </row>
    <row r="420" spans="9:17" ht="15">
      <c r="I420"/>
      <c r="J420"/>
      <c r="K420"/>
      <c r="L420"/>
      <c r="M420"/>
      <c r="N420"/>
      <c r="O420"/>
      <c r="P420"/>
      <c r="Q420"/>
    </row>
    <row r="421" spans="9:17" ht="15">
      <c r="I421"/>
      <c r="J421"/>
      <c r="K421"/>
      <c r="L421"/>
      <c r="M421"/>
      <c r="N421"/>
      <c r="O421"/>
      <c r="P421"/>
      <c r="Q421"/>
    </row>
    <row r="422" spans="9:17" ht="15">
      <c r="I422"/>
      <c r="J422"/>
      <c r="K422"/>
      <c r="L422"/>
      <c r="M422"/>
      <c r="N422"/>
      <c r="O422"/>
      <c r="P422"/>
      <c r="Q422"/>
    </row>
    <row r="423" spans="9:17" ht="15">
      <c r="I423"/>
      <c r="J423"/>
      <c r="K423"/>
      <c r="L423"/>
      <c r="M423"/>
      <c r="N423"/>
      <c r="O423"/>
      <c r="P423"/>
      <c r="Q423"/>
    </row>
    <row r="424" spans="9:17" ht="15">
      <c r="I424"/>
      <c r="J424"/>
      <c r="K424"/>
      <c r="L424"/>
      <c r="M424"/>
      <c r="N424"/>
      <c r="O424"/>
      <c r="P424"/>
      <c r="Q424"/>
    </row>
    <row r="425" spans="9:17" ht="15">
      <c r="I425"/>
      <c r="J425"/>
      <c r="K425"/>
      <c r="L425"/>
      <c r="M425"/>
      <c r="N425"/>
      <c r="O425"/>
      <c r="P425"/>
      <c r="Q425"/>
    </row>
    <row r="426" spans="9:17" ht="15">
      <c r="I426"/>
      <c r="J426"/>
      <c r="K426"/>
      <c r="L426"/>
      <c r="M426"/>
      <c r="N426"/>
      <c r="O426"/>
      <c r="P426"/>
      <c r="Q426"/>
    </row>
    <row r="427" spans="9:17" ht="15">
      <c r="I427"/>
      <c r="J427"/>
      <c r="K427"/>
      <c r="L427"/>
      <c r="M427"/>
      <c r="N427"/>
      <c r="O427"/>
      <c r="P427"/>
      <c r="Q427"/>
    </row>
    <row r="428" spans="9:17" ht="15">
      <c r="I428"/>
      <c r="J428"/>
      <c r="K428"/>
      <c r="L428"/>
      <c r="M428"/>
      <c r="N428"/>
      <c r="O428"/>
      <c r="P428"/>
      <c r="Q428"/>
    </row>
    <row r="429" spans="9:17" ht="15">
      <c r="I429"/>
      <c r="J429"/>
      <c r="K429"/>
      <c r="L429"/>
      <c r="M429"/>
      <c r="N429"/>
      <c r="O429"/>
      <c r="P429"/>
      <c r="Q429"/>
    </row>
    <row r="430" spans="9:17" ht="15">
      <c r="I430"/>
      <c r="J430"/>
      <c r="K430"/>
      <c r="L430"/>
      <c r="M430"/>
      <c r="N430"/>
      <c r="O430"/>
      <c r="P430"/>
      <c r="Q430"/>
    </row>
    <row r="431" spans="9:17" ht="15">
      <c r="I431"/>
      <c r="J431"/>
      <c r="K431"/>
      <c r="L431"/>
      <c r="M431"/>
      <c r="N431"/>
      <c r="O431"/>
      <c r="P431"/>
      <c r="Q431"/>
    </row>
    <row r="432" spans="9:17" ht="15">
      <c r="I432"/>
      <c r="J432"/>
      <c r="K432"/>
      <c r="L432"/>
      <c r="M432"/>
      <c r="N432"/>
      <c r="O432"/>
      <c r="P432"/>
      <c r="Q432"/>
    </row>
    <row r="433" spans="9:17" ht="15">
      <c r="I433"/>
      <c r="J433"/>
      <c r="K433"/>
      <c r="L433"/>
      <c r="M433"/>
      <c r="N433"/>
      <c r="O433"/>
      <c r="P433"/>
      <c r="Q433"/>
    </row>
    <row r="434" spans="9:17" ht="15">
      <c r="I434"/>
      <c r="J434"/>
      <c r="K434"/>
      <c r="L434"/>
      <c r="M434"/>
      <c r="N434"/>
      <c r="O434"/>
      <c r="P434"/>
      <c r="Q434"/>
    </row>
    <row r="435" spans="9:17" ht="15">
      <c r="I435"/>
      <c r="J435"/>
      <c r="K435"/>
      <c r="L435"/>
      <c r="M435"/>
      <c r="N435"/>
      <c r="O435"/>
      <c r="P435"/>
      <c r="Q435"/>
    </row>
    <row r="436" spans="9:17" ht="15">
      <c r="I436"/>
      <c r="J436"/>
      <c r="K436"/>
      <c r="L436"/>
      <c r="M436"/>
      <c r="N436"/>
      <c r="O436"/>
      <c r="P436"/>
      <c r="Q436"/>
    </row>
    <row r="437" spans="9:17" ht="15">
      <c r="I437"/>
      <c r="J437"/>
      <c r="K437"/>
      <c r="L437"/>
      <c r="M437"/>
      <c r="N437"/>
      <c r="O437"/>
      <c r="P437"/>
      <c r="Q437"/>
    </row>
    <row r="438" spans="9:17" ht="15">
      <c r="I438"/>
      <c r="J438"/>
      <c r="K438"/>
      <c r="L438"/>
      <c r="M438"/>
      <c r="N438"/>
      <c r="O438"/>
      <c r="P438"/>
      <c r="Q438"/>
    </row>
    <row r="439" spans="9:17" ht="15">
      <c r="I439"/>
      <c r="J439"/>
      <c r="K439"/>
      <c r="L439"/>
      <c r="M439"/>
      <c r="N439"/>
      <c r="O439"/>
      <c r="P439"/>
      <c r="Q439"/>
    </row>
    <row r="440" spans="9:17" ht="15">
      <c r="I440"/>
      <c r="J440"/>
      <c r="K440"/>
      <c r="L440"/>
      <c r="M440"/>
      <c r="N440"/>
      <c r="O440"/>
      <c r="P440"/>
      <c r="Q440"/>
    </row>
    <row r="441" spans="9:17" ht="15">
      <c r="I441"/>
      <c r="J441"/>
      <c r="K441"/>
      <c r="L441"/>
      <c r="M441"/>
      <c r="N441"/>
      <c r="O441"/>
      <c r="P441"/>
      <c r="Q441"/>
    </row>
    <row r="442" spans="9:17" ht="15">
      <c r="I442"/>
      <c r="J442"/>
      <c r="K442"/>
      <c r="L442"/>
      <c r="M442"/>
      <c r="N442"/>
      <c r="O442"/>
      <c r="P442"/>
      <c r="Q442"/>
    </row>
    <row r="443" spans="9:17" ht="15">
      <c r="I443"/>
      <c r="J443"/>
      <c r="K443"/>
      <c r="L443"/>
      <c r="M443"/>
      <c r="N443"/>
      <c r="O443"/>
      <c r="P443"/>
      <c r="Q443"/>
    </row>
    <row r="444" spans="9:17" ht="15">
      <c r="I444"/>
      <c r="J444"/>
      <c r="K444"/>
      <c r="L444"/>
      <c r="M444"/>
      <c r="N444"/>
      <c r="O444"/>
      <c r="P444"/>
      <c r="Q444"/>
    </row>
    <row r="445" spans="9:17" ht="15">
      <c r="I445"/>
      <c r="J445"/>
      <c r="K445"/>
      <c r="L445"/>
      <c r="M445"/>
      <c r="N445"/>
      <c r="O445"/>
      <c r="P445"/>
      <c r="Q445"/>
    </row>
    <row r="446" spans="9:17" ht="15">
      <c r="I446"/>
      <c r="J446"/>
      <c r="K446"/>
      <c r="L446"/>
      <c r="M446"/>
      <c r="N446"/>
      <c r="O446"/>
      <c r="P446"/>
      <c r="Q446"/>
    </row>
    <row r="447" spans="9:17" ht="15">
      <c r="I447"/>
      <c r="J447"/>
      <c r="K447"/>
      <c r="L447"/>
      <c r="M447"/>
      <c r="N447"/>
      <c r="O447"/>
      <c r="P447"/>
      <c r="Q447"/>
    </row>
    <row r="448" spans="9:17" ht="15">
      <c r="I448"/>
      <c r="J448"/>
      <c r="K448"/>
      <c r="L448"/>
      <c r="M448"/>
      <c r="N448"/>
      <c r="O448"/>
      <c r="P448"/>
      <c r="Q448"/>
    </row>
    <row r="449" spans="9:17" ht="15">
      <c r="I449"/>
      <c r="J449"/>
      <c r="K449"/>
      <c r="L449"/>
      <c r="M449"/>
      <c r="N449"/>
      <c r="O449"/>
      <c r="P449"/>
      <c r="Q449"/>
    </row>
    <row r="450" spans="9:17" ht="15">
      <c r="I450"/>
      <c r="J450"/>
      <c r="K450"/>
      <c r="L450"/>
      <c r="M450"/>
      <c r="N450"/>
      <c r="O450"/>
      <c r="P450"/>
      <c r="Q450"/>
    </row>
    <row r="451" spans="9:17" ht="15">
      <c r="I451"/>
      <c r="J451"/>
      <c r="K451"/>
      <c r="L451"/>
      <c r="M451"/>
      <c r="N451"/>
      <c r="O451"/>
      <c r="P451"/>
      <c r="Q451"/>
    </row>
    <row r="452" spans="9:17" ht="15">
      <c r="I452"/>
      <c r="J452"/>
      <c r="K452"/>
      <c r="L452"/>
      <c r="M452"/>
      <c r="N452"/>
      <c r="O452"/>
      <c r="P452"/>
      <c r="Q452"/>
    </row>
    <row r="453" spans="9:17" ht="15">
      <c r="I453"/>
      <c r="J453"/>
      <c r="K453"/>
      <c r="L453"/>
      <c r="M453"/>
      <c r="N453"/>
      <c r="O453"/>
      <c r="P453"/>
      <c r="Q453"/>
    </row>
    <row r="454" spans="9:17" ht="15">
      <c r="I454"/>
      <c r="J454"/>
      <c r="K454"/>
      <c r="L454"/>
      <c r="M454"/>
      <c r="N454"/>
      <c r="O454"/>
      <c r="P454"/>
      <c r="Q454"/>
    </row>
    <row r="455" spans="9:17" ht="15">
      <c r="I455"/>
      <c r="J455"/>
      <c r="K455"/>
      <c r="L455"/>
      <c r="M455"/>
      <c r="N455"/>
      <c r="O455"/>
      <c r="P455"/>
      <c r="Q455"/>
    </row>
    <row r="456" spans="9:17" ht="15">
      <c r="I456"/>
      <c r="J456"/>
      <c r="K456"/>
      <c r="L456"/>
      <c r="M456"/>
      <c r="N456"/>
      <c r="O456"/>
      <c r="P456"/>
      <c r="Q456"/>
    </row>
    <row r="457" spans="9:17" ht="15">
      <c r="I457"/>
      <c r="J457"/>
      <c r="K457"/>
      <c r="L457"/>
      <c r="M457"/>
      <c r="N457"/>
      <c r="O457"/>
      <c r="P457"/>
      <c r="Q457"/>
    </row>
    <row r="458" spans="9:17" ht="15">
      <c r="I458"/>
      <c r="J458"/>
      <c r="K458"/>
      <c r="L458"/>
      <c r="M458"/>
      <c r="N458"/>
      <c r="O458"/>
      <c r="P458"/>
      <c r="Q458"/>
    </row>
    <row r="459" spans="9:17" ht="15">
      <c r="I459"/>
      <c r="J459"/>
      <c r="K459"/>
      <c r="L459"/>
      <c r="M459"/>
      <c r="N459"/>
      <c r="O459"/>
      <c r="P459"/>
      <c r="Q459"/>
    </row>
    <row r="460" spans="9:17" ht="15">
      <c r="I460"/>
      <c r="J460"/>
      <c r="K460"/>
      <c r="L460"/>
      <c r="M460"/>
      <c r="N460"/>
      <c r="O460"/>
      <c r="P460"/>
      <c r="Q460"/>
    </row>
    <row r="461" spans="9:17" ht="15">
      <c r="I461"/>
      <c r="J461"/>
      <c r="K461"/>
      <c r="L461"/>
      <c r="M461"/>
      <c r="N461"/>
      <c r="O461"/>
      <c r="P461"/>
      <c r="Q461"/>
    </row>
    <row r="462" spans="9:17" ht="15">
      <c r="I462"/>
      <c r="J462"/>
      <c r="K462"/>
      <c r="L462"/>
      <c r="M462"/>
      <c r="N462"/>
      <c r="O462"/>
      <c r="P462"/>
      <c r="Q462"/>
    </row>
    <row r="463" spans="9:17" ht="15">
      <c r="I463"/>
      <c r="J463"/>
      <c r="K463"/>
      <c r="L463"/>
      <c r="M463"/>
      <c r="N463"/>
      <c r="O463"/>
      <c r="P463"/>
      <c r="Q463"/>
    </row>
    <row r="464" spans="9:17" ht="15">
      <c r="I464"/>
      <c r="J464"/>
      <c r="K464"/>
      <c r="L464"/>
      <c r="M464"/>
      <c r="N464"/>
      <c r="O464"/>
      <c r="P464"/>
      <c r="Q464"/>
    </row>
    <row r="465" spans="9:17" ht="15">
      <c r="I465"/>
      <c r="J465"/>
      <c r="K465"/>
      <c r="L465"/>
      <c r="M465"/>
      <c r="N465"/>
      <c r="O465"/>
      <c r="P465"/>
      <c r="Q465"/>
    </row>
    <row r="466" spans="9:17" ht="15">
      <c r="I466"/>
      <c r="J466"/>
      <c r="K466"/>
      <c r="L466"/>
      <c r="M466"/>
      <c r="N466"/>
      <c r="O466"/>
      <c r="P466"/>
      <c r="Q466"/>
    </row>
    <row r="467" spans="9:17" ht="15">
      <c r="I467"/>
      <c r="J467"/>
      <c r="K467"/>
      <c r="L467"/>
      <c r="M467"/>
      <c r="N467"/>
      <c r="O467"/>
      <c r="P467"/>
      <c r="Q467"/>
    </row>
    <row r="468" spans="9:17" ht="15">
      <c r="I468"/>
      <c r="J468"/>
      <c r="K468"/>
      <c r="L468"/>
      <c r="M468"/>
      <c r="N468"/>
      <c r="O468"/>
      <c r="P468"/>
      <c r="Q468"/>
    </row>
    <row r="469" spans="9:17" ht="15">
      <c r="I469"/>
      <c r="J469"/>
      <c r="K469"/>
      <c r="L469"/>
      <c r="M469"/>
      <c r="N469"/>
      <c r="O469"/>
      <c r="P469"/>
      <c r="Q469"/>
    </row>
    <row r="470" spans="9:17" ht="15">
      <c r="I470"/>
      <c r="J470"/>
      <c r="K470"/>
      <c r="L470"/>
      <c r="M470"/>
      <c r="N470"/>
      <c r="O470"/>
      <c r="P470"/>
      <c r="Q470"/>
    </row>
    <row r="471" spans="9:17" ht="15">
      <c r="I471"/>
      <c r="J471"/>
      <c r="K471"/>
      <c r="L471"/>
      <c r="M471"/>
      <c r="N471"/>
      <c r="O471"/>
      <c r="P471"/>
      <c r="Q471"/>
    </row>
    <row r="472" spans="9:17" ht="15">
      <c r="I472"/>
      <c r="J472"/>
      <c r="K472"/>
      <c r="L472"/>
      <c r="M472"/>
      <c r="N472"/>
      <c r="O472"/>
      <c r="P472"/>
      <c r="Q472"/>
    </row>
    <row r="473" spans="9:17" ht="15">
      <c r="I473"/>
      <c r="J473"/>
      <c r="K473"/>
      <c r="L473"/>
      <c r="M473"/>
      <c r="N473"/>
      <c r="O473"/>
      <c r="P473"/>
      <c r="Q473"/>
    </row>
    <row r="474" spans="9:17" ht="15">
      <c r="I474"/>
      <c r="J474"/>
      <c r="K474"/>
      <c r="L474"/>
      <c r="M474"/>
      <c r="N474"/>
      <c r="O474"/>
      <c r="P474"/>
      <c r="Q474"/>
    </row>
    <row r="475" spans="9:17" ht="15">
      <c r="I475"/>
      <c r="J475"/>
      <c r="K475"/>
      <c r="L475"/>
      <c r="M475"/>
      <c r="N475"/>
      <c r="O475"/>
      <c r="P475"/>
      <c r="Q475"/>
    </row>
    <row r="476" spans="9:17" ht="15">
      <c r="I476"/>
      <c r="J476"/>
      <c r="K476"/>
      <c r="L476"/>
      <c r="M476"/>
      <c r="N476"/>
      <c r="O476"/>
      <c r="P476"/>
      <c r="Q476"/>
    </row>
    <row r="477" spans="9:17" ht="15">
      <c r="I477"/>
      <c r="J477"/>
      <c r="K477"/>
      <c r="L477"/>
      <c r="M477"/>
      <c r="N477"/>
      <c r="O477"/>
      <c r="P477"/>
      <c r="Q477"/>
    </row>
    <row r="478" spans="9:17" ht="15">
      <c r="I478"/>
      <c r="J478"/>
      <c r="K478"/>
      <c r="L478"/>
      <c r="M478"/>
      <c r="N478"/>
      <c r="O478"/>
      <c r="P478"/>
      <c r="Q478"/>
    </row>
    <row r="479" spans="9:17" ht="15">
      <c r="I479"/>
      <c r="J479"/>
      <c r="K479"/>
      <c r="L479"/>
      <c r="M479"/>
      <c r="N479"/>
      <c r="O479"/>
      <c r="P479"/>
      <c r="Q479"/>
    </row>
    <row r="480" spans="9:17" ht="15">
      <c r="I480"/>
      <c r="J480"/>
      <c r="K480"/>
      <c r="L480"/>
      <c r="M480"/>
      <c r="N480"/>
      <c r="O480"/>
      <c r="P480"/>
      <c r="Q480"/>
    </row>
    <row r="481" spans="9:17" ht="15">
      <c r="I481"/>
      <c r="J481"/>
      <c r="K481"/>
      <c r="L481"/>
      <c r="M481"/>
      <c r="N481"/>
      <c r="O481"/>
      <c r="P481"/>
      <c r="Q481"/>
    </row>
    <row r="482" spans="9:17" ht="15">
      <c r="I482"/>
      <c r="J482"/>
      <c r="K482"/>
      <c r="L482"/>
      <c r="M482"/>
      <c r="N482"/>
      <c r="O482"/>
      <c r="P482"/>
      <c r="Q482"/>
    </row>
    <row r="483" spans="9:17" ht="15">
      <c r="I483"/>
      <c r="J483"/>
      <c r="K483"/>
      <c r="L483"/>
      <c r="M483"/>
      <c r="N483"/>
      <c r="O483"/>
      <c r="P483"/>
      <c r="Q483"/>
    </row>
    <row r="484" spans="9:17" ht="15">
      <c r="I484"/>
      <c r="J484"/>
      <c r="K484"/>
      <c r="L484"/>
      <c r="M484"/>
      <c r="N484"/>
      <c r="O484"/>
      <c r="P484"/>
      <c r="Q484"/>
    </row>
    <row r="485" spans="9:17" ht="15">
      <c r="I485"/>
      <c r="J485"/>
      <c r="K485"/>
      <c r="L485"/>
      <c r="M485"/>
      <c r="N485"/>
      <c r="O485"/>
      <c r="P485"/>
      <c r="Q485"/>
    </row>
    <row r="486" spans="9:17" ht="15">
      <c r="I486"/>
      <c r="J486"/>
      <c r="K486"/>
      <c r="L486"/>
      <c r="M486"/>
      <c r="N486"/>
      <c r="O486"/>
      <c r="P486"/>
      <c r="Q486"/>
    </row>
    <row r="487" spans="9:17" ht="15">
      <c r="I487"/>
      <c r="J487"/>
      <c r="K487"/>
      <c r="L487"/>
      <c r="M487"/>
      <c r="N487"/>
      <c r="O487"/>
      <c r="P487"/>
      <c r="Q487"/>
    </row>
    <row r="488" spans="9:17" ht="15">
      <c r="I488"/>
      <c r="J488"/>
      <c r="K488"/>
      <c r="L488"/>
      <c r="M488"/>
      <c r="N488"/>
      <c r="O488"/>
      <c r="P488"/>
      <c r="Q488"/>
    </row>
    <row r="489" spans="9:17" ht="15">
      <c r="I489"/>
      <c r="J489"/>
      <c r="K489"/>
      <c r="L489"/>
      <c r="M489"/>
      <c r="N489"/>
      <c r="O489"/>
      <c r="P489"/>
      <c r="Q489"/>
    </row>
    <row r="490" spans="9:17" ht="15">
      <c r="I490"/>
      <c r="J490"/>
      <c r="K490"/>
      <c r="L490"/>
      <c r="M490"/>
      <c r="N490"/>
      <c r="O490"/>
      <c r="P490"/>
      <c r="Q490"/>
    </row>
    <row r="491" spans="9:17" ht="15">
      <c r="I491"/>
      <c r="J491"/>
      <c r="K491"/>
      <c r="L491"/>
      <c r="M491"/>
      <c r="N491"/>
      <c r="O491"/>
      <c r="P491"/>
      <c r="Q491"/>
    </row>
    <row r="492" spans="9:17" ht="15">
      <c r="I492"/>
      <c r="J492"/>
      <c r="K492"/>
      <c r="L492"/>
      <c r="M492"/>
      <c r="N492"/>
      <c r="O492"/>
      <c r="P492"/>
      <c r="Q492"/>
    </row>
    <row r="493" spans="9:17" ht="15">
      <c r="I493"/>
      <c r="J493"/>
      <c r="K493"/>
      <c r="L493"/>
      <c r="M493"/>
      <c r="N493"/>
      <c r="O493"/>
      <c r="P493"/>
      <c r="Q493"/>
    </row>
    <row r="494" spans="9:17" ht="15">
      <c r="I494"/>
      <c r="J494"/>
      <c r="K494"/>
      <c r="L494"/>
      <c r="M494"/>
      <c r="N494"/>
      <c r="O494"/>
      <c r="P494"/>
      <c r="Q494"/>
    </row>
    <row r="495" spans="9:17" ht="15">
      <c r="I495"/>
      <c r="J495"/>
      <c r="K495"/>
      <c r="L495"/>
      <c r="M495"/>
      <c r="N495"/>
      <c r="O495"/>
      <c r="P495"/>
      <c r="Q495"/>
    </row>
    <row r="496" spans="9:17" ht="15">
      <c r="I496"/>
      <c r="J496"/>
      <c r="K496"/>
      <c r="L496"/>
      <c r="M496"/>
      <c r="N496"/>
      <c r="O496"/>
      <c r="P496"/>
      <c r="Q496"/>
    </row>
    <row r="497" spans="9:17" ht="15">
      <c r="I497"/>
      <c r="J497"/>
      <c r="K497"/>
      <c r="L497"/>
      <c r="M497"/>
      <c r="N497"/>
      <c r="O497"/>
      <c r="P497"/>
      <c r="Q497"/>
    </row>
    <row r="498" spans="9:17" ht="15">
      <c r="I498"/>
      <c r="J498"/>
      <c r="K498"/>
      <c r="L498"/>
      <c r="M498"/>
      <c r="N498"/>
      <c r="O498"/>
      <c r="P498"/>
      <c r="Q498"/>
    </row>
    <row r="499" spans="9:17" ht="15">
      <c r="I499"/>
      <c r="J499"/>
      <c r="K499"/>
      <c r="L499"/>
      <c r="M499"/>
      <c r="N499"/>
      <c r="O499"/>
      <c r="P499"/>
      <c r="Q499"/>
    </row>
    <row r="500" spans="9:17" ht="15">
      <c r="I500"/>
      <c r="J500"/>
      <c r="K500"/>
      <c r="L500"/>
      <c r="M500"/>
      <c r="N500"/>
      <c r="O500"/>
      <c r="P500"/>
      <c r="Q500"/>
    </row>
    <row r="501" spans="9:17" ht="15">
      <c r="I501"/>
      <c r="J501"/>
      <c r="K501"/>
      <c r="L501"/>
      <c r="M501"/>
      <c r="N501"/>
      <c r="O501"/>
      <c r="P501"/>
      <c r="Q501"/>
    </row>
    <row r="502" spans="9:17" ht="15">
      <c r="I502"/>
      <c r="J502"/>
      <c r="K502"/>
      <c r="L502"/>
      <c r="M502"/>
      <c r="N502"/>
      <c r="O502"/>
      <c r="P502"/>
      <c r="Q502"/>
    </row>
    <row r="503" spans="9:17" ht="15">
      <c r="I503"/>
      <c r="J503"/>
      <c r="K503"/>
      <c r="L503"/>
      <c r="M503"/>
      <c r="N503"/>
      <c r="O503"/>
      <c r="P503"/>
      <c r="Q503"/>
    </row>
    <row r="504" spans="9:17" ht="15">
      <c r="I504"/>
      <c r="J504"/>
      <c r="K504"/>
      <c r="L504"/>
      <c r="M504"/>
      <c r="N504"/>
      <c r="O504"/>
      <c r="P504"/>
      <c r="Q504"/>
    </row>
    <row r="505" spans="9:17" ht="15">
      <c r="I505"/>
      <c r="J505"/>
      <c r="K505"/>
      <c r="L505"/>
      <c r="M505"/>
      <c r="N505"/>
      <c r="O505"/>
      <c r="P505"/>
      <c r="Q505"/>
    </row>
    <row r="506" spans="9:17" ht="15">
      <c r="I506"/>
      <c r="J506"/>
      <c r="K506"/>
      <c r="L506"/>
      <c r="M506"/>
      <c r="N506"/>
      <c r="O506"/>
      <c r="P506"/>
      <c r="Q506"/>
    </row>
    <row r="507" spans="9:17" ht="15">
      <c r="I507"/>
      <c r="J507"/>
      <c r="K507"/>
      <c r="L507"/>
      <c r="M507"/>
      <c r="N507"/>
      <c r="O507"/>
      <c r="P507"/>
      <c r="Q507"/>
    </row>
    <row r="508" spans="9:17" ht="15">
      <c r="I508"/>
      <c r="J508"/>
      <c r="K508"/>
      <c r="L508"/>
      <c r="M508"/>
      <c r="N508"/>
      <c r="O508"/>
      <c r="P508"/>
      <c r="Q508"/>
    </row>
    <row r="509" spans="9:17" ht="15">
      <c r="I509"/>
      <c r="J509"/>
      <c r="K509"/>
      <c r="L509"/>
      <c r="M509"/>
      <c r="N509"/>
      <c r="O509"/>
      <c r="P509"/>
      <c r="Q509"/>
    </row>
    <row r="510" spans="9:17" ht="15">
      <c r="I510"/>
      <c r="J510"/>
      <c r="K510"/>
      <c r="L510"/>
      <c r="M510"/>
      <c r="N510"/>
      <c r="O510"/>
      <c r="P510"/>
      <c r="Q510"/>
    </row>
  </sheetData>
  <mergeCells count="30">
    <mergeCell ref="C3:N3"/>
    <mergeCell ref="C17:N17"/>
    <mergeCell ref="H21:I21"/>
    <mergeCell ref="C21:G21"/>
    <mergeCell ref="M21:N21"/>
    <mergeCell ref="J21:L21"/>
    <mergeCell ref="E4:N4"/>
    <mergeCell ref="C6:C14"/>
    <mergeCell ref="H26:I26"/>
    <mergeCell ref="H27:I27"/>
    <mergeCell ref="H24:I24"/>
    <mergeCell ref="H25:I25"/>
    <mergeCell ref="H22:I22"/>
    <mergeCell ref="H23:I23"/>
    <mergeCell ref="H33:I33"/>
    <mergeCell ref="H34:I34"/>
    <mergeCell ref="M34:N34"/>
    <mergeCell ref="C31:G31"/>
    <mergeCell ref="H31:I31"/>
    <mergeCell ref="H32:I32"/>
    <mergeCell ref="M22:N22"/>
    <mergeCell ref="M23:N23"/>
    <mergeCell ref="M24:N24"/>
    <mergeCell ref="M25:N25"/>
    <mergeCell ref="M26:N26"/>
    <mergeCell ref="M27:N27"/>
    <mergeCell ref="J31:L31"/>
    <mergeCell ref="M31:N31"/>
    <mergeCell ref="M32:N32"/>
    <mergeCell ref="M33:N33"/>
  </mergeCells>
  <phoneticPr fontId="41" type="noConversion"/>
  <conditionalFormatting sqref="E6:N14">
    <cfRule type="colorScale" priority="4">
      <colorScale>
        <cfvo type="min"/>
        <cfvo type="max"/>
        <color theme="0"/>
        <color theme="8" tint="0.39997558519241921"/>
      </colorScale>
    </cfRule>
    <cfRule type="colorScale" priority="5">
      <colorScale>
        <cfvo type="min"/>
        <cfvo type="max"/>
        <color theme="4" tint="0.79998168889431442"/>
        <color theme="4" tint="0.39997558519241921"/>
      </colorScale>
    </cfRule>
    <cfRule type="colorScale" priority="6">
      <colorScale>
        <cfvo type="min"/>
        <cfvo type="max"/>
        <color theme="0"/>
        <color theme="4" tint="-0.249977111117893"/>
      </colorScale>
    </cfRule>
  </conditionalFormatting>
  <pageMargins left="0.7" right="0.7" top="0.75" bottom="0.75" header="0.3" footer="0.3"/>
  <pageSetup scale="26"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5F1E0-F286-0047-B725-94508A0E647A}">
  <sheetPr>
    <tabColor theme="8" tint="0.79998168889431442"/>
  </sheetPr>
  <dimension ref="A3:L29"/>
  <sheetViews>
    <sheetView showGridLines="0" zoomScaleNormal="100" zoomScaleSheetLayoutView="100" workbookViewId="0">
      <selection activeCell="E20" sqref="E20"/>
    </sheetView>
  </sheetViews>
  <sheetFormatPr baseColWidth="10" defaultColWidth="8.83203125" defaultRowHeight="15" outlineLevelRow="2"/>
  <cols>
    <col min="1" max="2" width="2.33203125" style="1" customWidth="1"/>
    <col min="3" max="3" width="30.6640625" style="1" customWidth="1"/>
    <col min="4" max="6" width="12.83203125" style="1" customWidth="1"/>
    <col min="7" max="7" width="2.6640625" style="1" customWidth="1"/>
    <col min="8" max="12" width="12" style="1" customWidth="1"/>
    <col min="13" max="13" width="2.6640625" style="1" customWidth="1"/>
    <col min="14" max="16384" width="8.83203125" style="1"/>
  </cols>
  <sheetData>
    <row r="3" spans="1:12" ht="25" thickBot="1">
      <c r="C3" s="2" t="s">
        <v>265</v>
      </c>
      <c r="D3" s="2"/>
      <c r="E3" s="2"/>
      <c r="F3" s="2"/>
      <c r="G3" s="3"/>
      <c r="H3" s="3"/>
      <c r="I3" s="3"/>
      <c r="J3" s="3"/>
      <c r="K3" s="3"/>
      <c r="L3" s="3"/>
    </row>
    <row r="4" spans="1:12" ht="2.25" customHeight="1">
      <c r="C4" s="4"/>
      <c r="D4" s="4"/>
      <c r="E4" s="4"/>
      <c r="F4" s="4"/>
      <c r="G4" s="5"/>
      <c r="H4" s="5"/>
      <c r="I4" s="5"/>
      <c r="J4" s="5"/>
      <c r="K4" s="5"/>
      <c r="L4" s="5"/>
    </row>
    <row r="5" spans="1:12">
      <c r="C5" s="6">
        <f>Cover!C5</f>
        <v>0</v>
      </c>
      <c r="D5" s="6"/>
      <c r="E5" s="6"/>
      <c r="F5" s="6"/>
    </row>
    <row r="6" spans="1:12" ht="16" thickBot="1">
      <c r="C6" s="6"/>
      <c r="D6" s="6"/>
      <c r="E6" s="6"/>
      <c r="F6" s="6"/>
    </row>
    <row r="7" spans="1:12" ht="16" thickTop="1">
      <c r="A7" s="14" t="s">
        <v>3</v>
      </c>
      <c r="C7" s="15" t="s">
        <v>4</v>
      </c>
      <c r="D7" s="15"/>
      <c r="E7" s="15"/>
      <c r="F7" s="15"/>
      <c r="G7" s="16"/>
      <c r="H7" s="16"/>
      <c r="I7" s="16"/>
      <c r="J7" s="16"/>
      <c r="K7" s="16"/>
      <c r="L7" s="16"/>
    </row>
    <row r="8" spans="1:12" outlineLevel="1"/>
    <row r="9" spans="1:12" outlineLevel="1">
      <c r="B9" s="1" t="s">
        <v>3</v>
      </c>
      <c r="C9" s="17" t="s">
        <v>171</v>
      </c>
      <c r="D9" s="107"/>
      <c r="E9" s="107"/>
      <c r="F9" s="19"/>
      <c r="G9"/>
      <c r="J9"/>
    </row>
    <row r="10" spans="1:12" ht="5.25" customHeight="1" outlineLevel="2">
      <c r="K10"/>
    </row>
    <row r="11" spans="1:12" outlineLevel="2">
      <c r="C11" s="20" t="s">
        <v>172</v>
      </c>
      <c r="D11" s="20"/>
      <c r="E11" s="20"/>
      <c r="F11" s="53" t="e">
        <f>Tax</f>
        <v>#REF!</v>
      </c>
      <c r="H11"/>
    </row>
    <row r="12" spans="1:12" ht="16" outlineLevel="1" thickBot="1">
      <c r="C12" s="20"/>
      <c r="D12" s="20"/>
      <c r="E12" s="20"/>
      <c r="F12" s="20"/>
    </row>
    <row r="13" spans="1:12" ht="16" thickTop="1">
      <c r="A13" s="14" t="s">
        <v>3</v>
      </c>
      <c r="C13" s="15" t="s">
        <v>9</v>
      </c>
      <c r="D13" s="15"/>
      <c r="E13" s="15"/>
      <c r="F13" s="15"/>
      <c r="G13" s="16"/>
      <c r="H13" s="16"/>
      <c r="I13" s="16"/>
      <c r="J13" s="16"/>
      <c r="K13" s="16"/>
      <c r="L13" s="16"/>
    </row>
    <row r="14" spans="1:12" outlineLevel="1"/>
    <row r="15" spans="1:12" outlineLevel="1">
      <c r="B15" s="1" t="s">
        <v>3</v>
      </c>
      <c r="C15" s="17" t="s">
        <v>266</v>
      </c>
      <c r="D15" s="107"/>
      <c r="E15" s="107"/>
      <c r="F15" s="107"/>
      <c r="G15" s="18"/>
      <c r="H15" s="18"/>
      <c r="I15" s="18"/>
      <c r="J15" s="18"/>
      <c r="K15" s="18"/>
      <c r="L15" s="19"/>
    </row>
    <row r="16" spans="1:12" ht="5.25" customHeight="1" outlineLevel="2"/>
    <row r="17" spans="1:12" ht="18" outlineLevel="2">
      <c r="C17" s="108"/>
      <c r="D17" s="112" t="s">
        <v>267</v>
      </c>
      <c r="E17" s="112"/>
      <c r="F17" s="112"/>
      <c r="G17"/>
      <c r="H17" s="110"/>
      <c r="I17" s="111"/>
      <c r="J17" s="111"/>
      <c r="K17" s="111"/>
      <c r="L17" s="111"/>
    </row>
    <row r="18" spans="1:12" ht="18" outlineLevel="2">
      <c r="C18" s="108" t="s">
        <v>268</v>
      </c>
      <c r="D18" s="108" t="s">
        <v>269</v>
      </c>
      <c r="E18" s="108" t="s">
        <v>270</v>
      </c>
      <c r="F18" s="108" t="s">
        <v>271</v>
      </c>
      <c r="G18"/>
      <c r="H18" s="112" t="s">
        <v>8</v>
      </c>
      <c r="I18" s="111"/>
      <c r="J18" s="111"/>
      <c r="K18" s="111"/>
      <c r="L18" s="111"/>
    </row>
    <row r="19" spans="1:12" ht="15" customHeight="1" outlineLevel="2">
      <c r="C19" s="92" t="s">
        <v>272</v>
      </c>
      <c r="D19" s="113" t="s">
        <v>10</v>
      </c>
      <c r="E19" s="114">
        <v>14.36</v>
      </c>
      <c r="F19" s="114" t="s">
        <v>10</v>
      </c>
      <c r="H19" s="260" t="s">
        <v>273</v>
      </c>
      <c r="I19" s="260"/>
      <c r="J19" s="260"/>
      <c r="K19" s="260"/>
      <c r="L19" s="260"/>
    </row>
    <row r="20" spans="1:12" outlineLevel="2">
      <c r="C20" s="92" t="s">
        <v>274</v>
      </c>
      <c r="D20" s="113">
        <v>1.33</v>
      </c>
      <c r="E20" s="114">
        <v>7.53</v>
      </c>
      <c r="F20" s="114">
        <v>22.07</v>
      </c>
      <c r="H20" s="260"/>
      <c r="I20" s="260"/>
      <c r="J20" s="260"/>
      <c r="K20" s="260"/>
      <c r="L20" s="260"/>
    </row>
    <row r="21" spans="1:12" outlineLevel="2">
      <c r="C21" s="92" t="s">
        <v>275</v>
      </c>
      <c r="D21" s="113" t="s">
        <v>10</v>
      </c>
      <c r="E21" s="114">
        <v>5.2</v>
      </c>
      <c r="F21" s="114" t="s">
        <v>10</v>
      </c>
      <c r="H21" s="260"/>
      <c r="I21" s="260"/>
      <c r="J21" s="260"/>
      <c r="K21" s="260"/>
      <c r="L21" s="260"/>
    </row>
    <row r="22" spans="1:12" outlineLevel="2">
      <c r="C22" s="109" t="s">
        <v>276</v>
      </c>
      <c r="D22" s="109">
        <f>AVERAGE(D19:D21)</f>
        <v>1.33</v>
      </c>
      <c r="E22" s="115">
        <f>AVERAGE(E19:E21)</f>
        <v>9.0299999999999994</v>
      </c>
      <c r="F22" s="115">
        <f>IFERROR(AVERAGE(F19:F21),"n.a.")</f>
        <v>22.07</v>
      </c>
      <c r="H22" s="260"/>
      <c r="I22" s="260"/>
      <c r="J22" s="260"/>
      <c r="K22" s="260"/>
      <c r="L22" s="260"/>
    </row>
    <row r="23" spans="1:12" outlineLevel="2">
      <c r="C23" s="109" t="s">
        <v>277</v>
      </c>
      <c r="D23" s="109"/>
      <c r="E23" s="115">
        <f>QUARTILE(E$19:E$21,0)</f>
        <v>5.2</v>
      </c>
      <c r="F23" s="115">
        <f>IFERROR(QUARTILE(F$19:F$21,0),"n.a.")</f>
        <v>22.07</v>
      </c>
      <c r="H23" s="260"/>
      <c r="I23" s="260"/>
      <c r="J23" s="260"/>
      <c r="K23" s="260"/>
      <c r="L23" s="260"/>
    </row>
    <row r="24" spans="1:12" outlineLevel="2">
      <c r="C24" s="32" t="s">
        <v>278</v>
      </c>
      <c r="D24" s="32"/>
      <c r="E24" s="116">
        <f>QUARTILE(E$19:E$21,1)</f>
        <v>6.3650000000000002</v>
      </c>
      <c r="F24" s="116">
        <f>IFERROR(QUARTILE(F$19:F$21,1),"n.a.")</f>
        <v>22.07</v>
      </c>
      <c r="H24" s="260"/>
      <c r="I24" s="260"/>
      <c r="J24" s="260"/>
      <c r="K24" s="260"/>
      <c r="L24" s="260"/>
    </row>
    <row r="25" spans="1:12" outlineLevel="2">
      <c r="C25" s="32" t="s">
        <v>279</v>
      </c>
      <c r="D25" s="32"/>
      <c r="E25" s="116">
        <f>QUARTILE(E$19:E$21,2)</f>
        <v>7.53</v>
      </c>
      <c r="F25" s="116">
        <f>IFERROR(QUARTILE(F$19:F$21,2),"n.a.")</f>
        <v>22.07</v>
      </c>
      <c r="H25" s="260"/>
      <c r="I25" s="260"/>
      <c r="J25" s="260"/>
      <c r="K25" s="260"/>
      <c r="L25" s="260"/>
    </row>
    <row r="26" spans="1:12" outlineLevel="2">
      <c r="C26" s="32" t="s">
        <v>280</v>
      </c>
      <c r="D26" s="32"/>
      <c r="E26" s="116">
        <f>QUARTILE(E$19:E$21,3)</f>
        <v>10.945</v>
      </c>
      <c r="F26" s="116">
        <f>IFERROR(QUARTILE(F$19:F$21,3),"n.a.")</f>
        <v>22.07</v>
      </c>
      <c r="H26" s="260"/>
      <c r="I26" s="260"/>
      <c r="J26" s="260"/>
      <c r="K26" s="260"/>
      <c r="L26" s="260"/>
    </row>
    <row r="27" spans="1:12" outlineLevel="2">
      <c r="C27" s="32" t="s">
        <v>281</v>
      </c>
      <c r="D27" s="32"/>
      <c r="E27" s="116">
        <f>QUARTILE(E$19:E$21,4)</f>
        <v>14.36</v>
      </c>
      <c r="F27" s="116">
        <f>IFERROR(QUARTILE(F$19:F$21,4),"n.a.")</f>
        <v>22.07</v>
      </c>
      <c r="H27" s="260"/>
      <c r="I27" s="260"/>
      <c r="J27" s="260"/>
      <c r="K27" s="260"/>
      <c r="L27" s="260"/>
    </row>
    <row r="28" spans="1:12" ht="5.25" customHeight="1" outlineLevel="1"/>
    <row r="29" spans="1:12" outlineLevel="1">
      <c r="A29" s="1" t="s">
        <v>3</v>
      </c>
      <c r="B29" s="1" t="s">
        <v>3</v>
      </c>
    </row>
  </sheetData>
  <sortState xmlns:xlrd2="http://schemas.microsoft.com/office/spreadsheetml/2017/richdata2" ref="C19:C21">
    <sortCondition ref="C19:C21"/>
  </sortState>
  <mergeCells count="1">
    <mergeCell ref="H19:L27"/>
  </mergeCells>
  <phoneticPr fontId="41" type="noConversion"/>
  <pageMargins left="0.7" right="0.7" top="0.75" bottom="0.75" header="0.3" footer="0.3"/>
  <pageSetup scale="26"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249977111117893"/>
  </sheetPr>
  <dimension ref="A1"/>
  <sheetViews>
    <sheetView view="pageBreakPreview" zoomScale="60" zoomScaleNormal="100" workbookViewId="0"/>
  </sheetViews>
  <sheetFormatPr baseColWidth="10" defaultColWidth="8.83203125" defaultRowHeight="15"/>
  <sheetData/>
  <phoneticPr fontId="41" type="noConversion"/>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354DD-0F4A-4A47-AD63-25EF56A9CE65}">
  <sheetPr>
    <tabColor theme="8" tint="0.79998168889431442"/>
  </sheetPr>
  <dimension ref="A1:F259"/>
  <sheetViews>
    <sheetView showGridLines="0" workbookViewId="0">
      <selection activeCell="D1" sqref="D1"/>
    </sheetView>
  </sheetViews>
  <sheetFormatPr baseColWidth="10" defaultColWidth="8.83203125" defaultRowHeight="15"/>
  <cols>
    <col min="1" max="1" width="21.6640625" customWidth="1"/>
    <col min="2" max="2" width="14.5" bestFit="1" customWidth="1"/>
    <col min="3" max="3" width="13" bestFit="1" customWidth="1"/>
    <col min="4" max="4" width="14.33203125" bestFit="1" customWidth="1"/>
    <col min="5" max="5" width="14.6640625" bestFit="1" customWidth="1"/>
    <col min="6" max="6" width="20.1640625" bestFit="1" customWidth="1"/>
  </cols>
  <sheetData>
    <row r="1" spans="1:6">
      <c r="A1" s="176" t="s">
        <v>477</v>
      </c>
    </row>
    <row r="2" spans="1:6">
      <c r="A2" s="176" t="s">
        <v>282</v>
      </c>
      <c r="B2" s="227" t="s">
        <v>283</v>
      </c>
    </row>
    <row r="3" spans="1:6">
      <c r="A3" s="176" t="s">
        <v>284</v>
      </c>
      <c r="B3" s="228">
        <v>45737</v>
      </c>
    </row>
    <row r="4" spans="1:6">
      <c r="A4" s="176" t="s">
        <v>285</v>
      </c>
      <c r="B4" s="228">
        <v>46101</v>
      </c>
    </row>
    <row r="5" spans="1:6">
      <c r="A5" s="176" t="s">
        <v>286</v>
      </c>
      <c r="B5" s="227" t="s">
        <v>287</v>
      </c>
    </row>
    <row r="6" spans="1:6">
      <c r="A6" s="176" t="s">
        <v>288</v>
      </c>
      <c r="B6" s="227" t="s">
        <v>289</v>
      </c>
    </row>
    <row r="8" spans="1:6">
      <c r="A8" s="176" t="s">
        <v>290</v>
      </c>
      <c r="B8" s="176" t="s">
        <v>291</v>
      </c>
      <c r="C8" s="176" t="s">
        <v>292</v>
      </c>
      <c r="D8" s="176" t="s">
        <v>293</v>
      </c>
      <c r="E8" s="176" t="s">
        <v>294</v>
      </c>
      <c r="F8" s="176" t="s">
        <v>295</v>
      </c>
    </row>
    <row r="9" spans="1:6">
      <c r="A9" s="229">
        <v>46101</v>
      </c>
      <c r="B9" s="227">
        <v>247.99</v>
      </c>
      <c r="C9" s="227">
        <v>248.16</v>
      </c>
      <c r="D9">
        <f t="shared" ref="D9:D72" si="0">LN(B9/B10)</f>
        <v>-3.9038182186668519E-3</v>
      </c>
      <c r="E9">
        <f>_xlfn.STDEV.S(D9:D188)</f>
        <v>1.4211841815002183E-2</v>
      </c>
      <c r="F9" s="175">
        <f>E9*SQRT(252)</f>
        <v>0.2256059946881076</v>
      </c>
    </row>
    <row r="10" spans="1:6">
      <c r="A10" s="229">
        <v>46100</v>
      </c>
      <c r="B10" s="227">
        <v>248.96</v>
      </c>
      <c r="C10" s="227">
        <v>248.86</v>
      </c>
      <c r="D10">
        <f t="shared" si="0"/>
        <v>-3.9286480676107884E-3</v>
      </c>
      <c r="E10">
        <f t="shared" ref="E10:E40" si="1">_xlfn.STDEV.S(D10:D189)</f>
        <v>1.4294146213161952E-2</v>
      </c>
      <c r="F10" s="175">
        <f t="shared" ref="F10:F40" si="2">E10*SQRT(252)</f>
        <v>0.22691253650413315</v>
      </c>
    </row>
    <row r="11" spans="1:6">
      <c r="A11" s="229">
        <v>46099</v>
      </c>
      <c r="B11" s="227">
        <v>249.94</v>
      </c>
      <c r="C11" s="227">
        <v>249.88</v>
      </c>
      <c r="D11">
        <f t="shared" si="0"/>
        <v>-1.7018480043426643E-2</v>
      </c>
      <c r="E11">
        <f t="shared" si="1"/>
        <v>1.4316418291193303E-2</v>
      </c>
      <c r="F11" s="175">
        <f t="shared" si="2"/>
        <v>0.22726609478204263</v>
      </c>
    </row>
    <row r="12" spans="1:6">
      <c r="A12" s="229">
        <v>46098</v>
      </c>
      <c r="B12" s="227">
        <v>254.23</v>
      </c>
      <c r="C12" s="227">
        <v>254.21</v>
      </c>
      <c r="D12">
        <f t="shared" si="0"/>
        <v>5.5615960336526096E-3</v>
      </c>
      <c r="E12">
        <f t="shared" si="1"/>
        <v>1.4321622596893834E-2</v>
      </c>
      <c r="F12" s="175">
        <f t="shared" si="2"/>
        <v>0.22734871057382477</v>
      </c>
    </row>
    <row r="13" spans="1:6">
      <c r="A13" s="229">
        <v>46097</v>
      </c>
      <c r="B13" s="227">
        <v>252.82</v>
      </c>
      <c r="C13" s="227">
        <v>252.77</v>
      </c>
      <c r="D13">
        <f t="shared" si="0"/>
        <v>1.0736970368314249E-2</v>
      </c>
      <c r="E13">
        <f t="shared" si="1"/>
        <v>1.4318215845062876E-2</v>
      </c>
      <c r="F13" s="175">
        <f t="shared" si="2"/>
        <v>0.22729463006508541</v>
      </c>
    </row>
    <row r="14" spans="1:6">
      <c r="A14" s="229">
        <v>46094</v>
      </c>
      <c r="B14" s="227">
        <v>250.12</v>
      </c>
      <c r="C14" s="227">
        <v>250.01</v>
      </c>
      <c r="D14">
        <f t="shared" si="0"/>
        <v>-2.2298702052488843E-2</v>
      </c>
      <c r="E14">
        <f t="shared" si="1"/>
        <v>1.4303752110068898E-2</v>
      </c>
      <c r="F14" s="175">
        <f t="shared" si="2"/>
        <v>0.22706502539014614</v>
      </c>
    </row>
    <row r="15" spans="1:6">
      <c r="A15" s="229">
        <v>46093</v>
      </c>
      <c r="B15" s="227">
        <v>255.76</v>
      </c>
      <c r="C15" s="227">
        <v>255.75</v>
      </c>
      <c r="D15">
        <f t="shared" si="0"/>
        <v>-1.9552668124098685E-2</v>
      </c>
      <c r="E15">
        <f t="shared" si="1"/>
        <v>1.4199684785509424E-2</v>
      </c>
      <c r="F15" s="175">
        <f t="shared" si="2"/>
        <v>0.22541300782779289</v>
      </c>
    </row>
    <row r="16" spans="1:6">
      <c r="A16" s="229">
        <v>46092</v>
      </c>
      <c r="B16" s="227">
        <v>260.81</v>
      </c>
      <c r="C16" s="227">
        <v>260.77</v>
      </c>
      <c r="D16">
        <f t="shared" si="0"/>
        <v>-7.6681236139007375E-5</v>
      </c>
      <c r="E16">
        <f t="shared" si="1"/>
        <v>1.4123838797929496E-2</v>
      </c>
      <c r="F16" s="175">
        <f t="shared" si="2"/>
        <v>0.22420899010132139</v>
      </c>
    </row>
    <row r="17" spans="1:6">
      <c r="A17" s="229">
        <v>46091</v>
      </c>
      <c r="B17" s="227">
        <v>260.83</v>
      </c>
      <c r="C17" s="227">
        <v>260.73</v>
      </c>
      <c r="D17">
        <f t="shared" si="0"/>
        <v>3.6488680994934642E-3</v>
      </c>
      <c r="E17">
        <f t="shared" si="1"/>
        <v>1.4123599142064368E-2</v>
      </c>
      <c r="F17" s="175">
        <f t="shared" si="2"/>
        <v>0.22420518568240519</v>
      </c>
    </row>
    <row r="18" spans="1:6">
      <c r="A18" s="229">
        <v>46090</v>
      </c>
      <c r="B18" s="227">
        <v>259.88</v>
      </c>
      <c r="C18" s="227">
        <v>259.89</v>
      </c>
      <c r="D18">
        <f t="shared" si="0"/>
        <v>9.3556177808418479E-3</v>
      </c>
      <c r="E18">
        <f t="shared" si="1"/>
        <v>1.42074776813339E-2</v>
      </c>
      <c r="F18" s="175">
        <f t="shared" si="2"/>
        <v>0.22553671621386048</v>
      </c>
    </row>
    <row r="19" spans="1:6">
      <c r="A19" s="229">
        <v>46087</v>
      </c>
      <c r="B19" s="227">
        <v>257.45999999999998</v>
      </c>
      <c r="C19" s="227">
        <v>257.39</v>
      </c>
      <c r="D19">
        <f t="shared" si="0"/>
        <v>-1.0932025820161116E-2</v>
      </c>
      <c r="E19">
        <f t="shared" si="1"/>
        <v>1.4197542170524444E-2</v>
      </c>
      <c r="F19" s="175">
        <f t="shared" si="2"/>
        <v>0.22537899486935917</v>
      </c>
    </row>
    <row r="20" spans="1:6">
      <c r="A20" s="229">
        <v>46086</v>
      </c>
      <c r="B20" s="227">
        <v>260.29000000000002</v>
      </c>
      <c r="C20" s="227">
        <v>260.20999999999998</v>
      </c>
      <c r="D20">
        <f t="shared" si="0"/>
        <v>-8.5308755538726425E-3</v>
      </c>
      <c r="E20">
        <f t="shared" si="1"/>
        <v>1.4215083993448823E-2</v>
      </c>
      <c r="F20" s="175">
        <f t="shared" si="2"/>
        <v>0.22565746267536302</v>
      </c>
    </row>
    <row r="21" spans="1:6">
      <c r="A21" s="229">
        <v>46085</v>
      </c>
      <c r="B21" s="227">
        <v>262.52</v>
      </c>
      <c r="C21" s="227">
        <v>262.41000000000003</v>
      </c>
      <c r="D21">
        <f t="shared" si="0"/>
        <v>-4.6744151847542721E-3</v>
      </c>
      <c r="E21">
        <f t="shared" si="1"/>
        <v>1.4209004012220482E-2</v>
      </c>
      <c r="F21" s="175">
        <f t="shared" si="2"/>
        <v>0.22556094596552623</v>
      </c>
    </row>
    <row r="22" spans="1:6">
      <c r="A22" s="229">
        <v>46084</v>
      </c>
      <c r="B22" s="227">
        <v>263.75</v>
      </c>
      <c r="C22" s="227">
        <v>263.68</v>
      </c>
      <c r="D22">
        <f t="shared" si="0"/>
        <v>-3.6709788230805565E-3</v>
      </c>
      <c r="E22">
        <f t="shared" si="1"/>
        <v>1.4248394241857247E-2</v>
      </c>
      <c r="F22" s="175">
        <f t="shared" si="2"/>
        <v>0.22618624647575386</v>
      </c>
    </row>
    <row r="23" spans="1:6">
      <c r="A23" s="229">
        <v>46083</v>
      </c>
      <c r="B23" s="227">
        <v>264.72000000000003</v>
      </c>
      <c r="C23" s="227">
        <v>264.57</v>
      </c>
      <c r="D23">
        <f t="shared" si="0"/>
        <v>2.0419746176394381E-3</v>
      </c>
      <c r="E23">
        <f t="shared" si="1"/>
        <v>1.4243053287004547E-2</v>
      </c>
      <c r="F23" s="175">
        <f t="shared" si="2"/>
        <v>0.22610146144593066</v>
      </c>
    </row>
    <row r="24" spans="1:6">
      <c r="A24" s="229">
        <v>46080</v>
      </c>
      <c r="B24" s="227">
        <v>264.18</v>
      </c>
      <c r="C24" s="227">
        <v>264.17</v>
      </c>
      <c r="D24">
        <f t="shared" si="0"/>
        <v>-3.265793923204912E-2</v>
      </c>
      <c r="E24">
        <f t="shared" si="1"/>
        <v>1.432851293972452E-2</v>
      </c>
      <c r="F24" s="175">
        <f t="shared" si="2"/>
        <v>0.2274580913752926</v>
      </c>
    </row>
    <row r="25" spans="1:6">
      <c r="A25" s="229">
        <v>46079</v>
      </c>
      <c r="B25" s="227">
        <v>272.95</v>
      </c>
      <c r="C25" s="227">
        <v>272.99</v>
      </c>
      <c r="D25">
        <f t="shared" si="0"/>
        <v>-4.6785421060705724E-3</v>
      </c>
      <c r="E25">
        <f t="shared" si="1"/>
        <v>1.41020741421888E-2</v>
      </c>
      <c r="F25" s="175">
        <f t="shared" si="2"/>
        <v>0.22386348690255647</v>
      </c>
    </row>
    <row r="26" spans="1:6">
      <c r="A26" s="229">
        <v>46078</v>
      </c>
      <c r="B26" s="227">
        <v>274.23</v>
      </c>
      <c r="C26" s="227">
        <v>274.14</v>
      </c>
      <c r="D26">
        <f t="shared" si="0"/>
        <v>7.650530571124887E-3</v>
      </c>
      <c r="E26">
        <f t="shared" si="1"/>
        <v>1.4132080460949888E-2</v>
      </c>
      <c r="F26" s="175">
        <f t="shared" si="2"/>
        <v>0.22433982244577069</v>
      </c>
    </row>
    <row r="27" spans="1:6">
      <c r="A27" s="229">
        <v>46077</v>
      </c>
      <c r="B27" s="227">
        <v>272.14</v>
      </c>
      <c r="C27" s="227">
        <v>272.16000000000003</v>
      </c>
      <c r="D27">
        <f t="shared" si="0"/>
        <v>2.214386810430231E-2</v>
      </c>
      <c r="E27">
        <f t="shared" si="1"/>
        <v>1.4167074186868406E-2</v>
      </c>
      <c r="F27" s="175">
        <f t="shared" si="2"/>
        <v>0.22489533062313843</v>
      </c>
    </row>
    <row r="28" spans="1:6">
      <c r="A28" s="229">
        <v>46076</v>
      </c>
      <c r="B28" s="227">
        <v>266.18</v>
      </c>
      <c r="C28" s="227">
        <v>266.38</v>
      </c>
      <c r="D28">
        <f t="shared" si="0"/>
        <v>6.0291086241762307E-3</v>
      </c>
      <c r="E28">
        <f t="shared" si="1"/>
        <v>1.4114380193023569E-2</v>
      </c>
      <c r="F28" s="175">
        <f t="shared" si="2"/>
        <v>0.22405883940333718</v>
      </c>
    </row>
    <row r="29" spans="1:6">
      <c r="A29" s="229">
        <v>46073</v>
      </c>
      <c r="B29" s="227">
        <v>264.58</v>
      </c>
      <c r="C29" s="227">
        <v>264.55</v>
      </c>
      <c r="D29">
        <f t="shared" si="0"/>
        <v>1.5233747259448463E-2</v>
      </c>
      <c r="E29">
        <f t="shared" si="1"/>
        <v>1.4113012587512202E-2</v>
      </c>
      <c r="F29" s="175">
        <f t="shared" si="2"/>
        <v>0.22403712933888886</v>
      </c>
    </row>
    <row r="30" spans="1:6">
      <c r="A30" s="229">
        <v>46072</v>
      </c>
      <c r="B30" s="227">
        <v>260.58</v>
      </c>
      <c r="C30" s="227">
        <v>260.52</v>
      </c>
      <c r="D30">
        <f t="shared" si="0"/>
        <v>-1.4364066906673809E-2</v>
      </c>
      <c r="E30">
        <f t="shared" si="1"/>
        <v>1.4083223536660977E-2</v>
      </c>
      <c r="F30" s="175">
        <f t="shared" si="2"/>
        <v>0.22356424281681889</v>
      </c>
    </row>
    <row r="31" spans="1:6">
      <c r="A31" s="229">
        <v>46071</v>
      </c>
      <c r="B31" s="227">
        <v>264.35000000000002</v>
      </c>
      <c r="C31" s="227">
        <v>264.23</v>
      </c>
      <c r="D31">
        <f t="shared" si="0"/>
        <v>1.7795283267892476E-3</v>
      </c>
      <c r="E31">
        <f t="shared" si="1"/>
        <v>1.4034882356304209E-2</v>
      </c>
      <c r="F31" s="175">
        <f t="shared" si="2"/>
        <v>0.22279685036897492</v>
      </c>
    </row>
    <row r="32" spans="1:6">
      <c r="A32" s="229">
        <v>46070</v>
      </c>
      <c r="B32" s="227">
        <v>263.88</v>
      </c>
      <c r="C32" s="227">
        <v>263.74</v>
      </c>
      <c r="D32">
        <f t="shared" si="0"/>
        <v>3.1176754349496051E-2</v>
      </c>
      <c r="E32">
        <f t="shared" si="1"/>
        <v>1.4036610820227972E-2</v>
      </c>
      <c r="F32" s="175">
        <f t="shared" si="2"/>
        <v>0.22282428888312947</v>
      </c>
    </row>
    <row r="33" spans="1:6">
      <c r="A33" s="229">
        <v>46066</v>
      </c>
      <c r="B33" s="227">
        <v>255.78</v>
      </c>
      <c r="C33" s="227">
        <v>255.7</v>
      </c>
      <c r="D33">
        <f t="shared" si="0"/>
        <v>-2.2995738039161814E-2</v>
      </c>
      <c r="E33">
        <f t="shared" si="1"/>
        <v>1.3862523750497962E-2</v>
      </c>
      <c r="F33" s="175">
        <f t="shared" si="2"/>
        <v>0.22006074232526407</v>
      </c>
    </row>
    <row r="34" spans="1:6">
      <c r="A34" s="229">
        <v>46065</v>
      </c>
      <c r="B34" s="227">
        <v>261.73</v>
      </c>
      <c r="C34" s="227">
        <v>261.51</v>
      </c>
      <c r="D34">
        <f t="shared" si="0"/>
        <v>-5.1274190548633441E-2</v>
      </c>
      <c r="E34">
        <f t="shared" si="1"/>
        <v>1.3741889478853533E-2</v>
      </c>
      <c r="F34" s="175">
        <f t="shared" si="2"/>
        <v>0.21814573263108863</v>
      </c>
    </row>
    <row r="35" spans="1:6">
      <c r="A35" s="229">
        <v>46064</v>
      </c>
      <c r="B35" s="227">
        <v>275.5</v>
      </c>
      <c r="C35" s="227">
        <v>275.48</v>
      </c>
      <c r="D35">
        <f t="shared" si="0"/>
        <v>6.6280879236198581E-3</v>
      </c>
      <c r="E35">
        <f t="shared" si="1"/>
        <v>1.3273671252725303E-2</v>
      </c>
      <c r="F35" s="175">
        <f t="shared" si="2"/>
        <v>0.21071299871723004</v>
      </c>
    </row>
    <row r="36" spans="1:6">
      <c r="A36" s="229">
        <v>46063</v>
      </c>
      <c r="B36" s="227">
        <v>273.68</v>
      </c>
      <c r="C36" s="227">
        <v>273.79000000000002</v>
      </c>
      <c r="D36">
        <f t="shared" si="0"/>
        <v>-3.4287832242565278E-3</v>
      </c>
      <c r="E36">
        <f t="shared" si="1"/>
        <v>1.3489572340013295E-2</v>
      </c>
      <c r="F36" s="175">
        <f t="shared" si="2"/>
        <v>0.21414032222574489</v>
      </c>
    </row>
    <row r="37" spans="1:6">
      <c r="A37" s="229">
        <v>46062</v>
      </c>
      <c r="B37" s="227">
        <v>274.62</v>
      </c>
      <c r="C37" s="227">
        <v>274.43</v>
      </c>
      <c r="D37">
        <f t="shared" si="0"/>
        <v>-1.2664351337211381E-2</v>
      </c>
      <c r="E37">
        <f t="shared" si="1"/>
        <v>1.3489983732822154E-2</v>
      </c>
      <c r="F37" s="175">
        <f t="shared" si="2"/>
        <v>0.2141468528841253</v>
      </c>
    </row>
    <row r="38" spans="1:6">
      <c r="A38" s="229">
        <v>46059</v>
      </c>
      <c r="B38" s="227">
        <v>278.12</v>
      </c>
      <c r="C38" s="227">
        <v>278.01</v>
      </c>
      <c r="D38">
        <f t="shared" si="0"/>
        <v>7.9779496481011784E-3</v>
      </c>
      <c r="E38">
        <f t="shared" si="1"/>
        <v>1.3576583602279388E-2</v>
      </c>
      <c r="F38" s="175">
        <f t="shared" si="2"/>
        <v>0.21552158319305229</v>
      </c>
    </row>
    <row r="39" spans="1:6">
      <c r="A39" s="229">
        <v>46058</v>
      </c>
      <c r="B39" s="227">
        <v>275.91000000000003</v>
      </c>
      <c r="C39" s="227">
        <v>275.91000000000003</v>
      </c>
      <c r="D39">
        <f t="shared" si="0"/>
        <v>-2.0999283603744651E-3</v>
      </c>
      <c r="E39">
        <f t="shared" si="1"/>
        <v>1.3592352434441731E-2</v>
      </c>
      <c r="F39" s="175">
        <f t="shared" si="2"/>
        <v>0.21577190564325716</v>
      </c>
    </row>
    <row r="40" spans="1:6">
      <c r="A40" s="229">
        <v>46057</v>
      </c>
      <c r="B40" s="227">
        <v>276.49</v>
      </c>
      <c r="C40" s="227">
        <v>276.37</v>
      </c>
      <c r="D40">
        <f t="shared" si="0"/>
        <v>2.5680477850631312E-2</v>
      </c>
      <c r="E40">
        <f t="shared" si="1"/>
        <v>1.3626133003119314E-2</v>
      </c>
      <c r="F40" s="175">
        <f t="shared" si="2"/>
        <v>0.21630815554646049</v>
      </c>
    </row>
    <row r="41" spans="1:6">
      <c r="A41" s="229">
        <v>46056</v>
      </c>
      <c r="B41" s="227">
        <v>269.48</v>
      </c>
      <c r="C41" s="227">
        <v>269.47000000000003</v>
      </c>
      <c r="D41">
        <f t="shared" si="0"/>
        <v>-1.9648192570985205E-3</v>
      </c>
      <c r="E41">
        <f t="shared" ref="E41:E72" si="3">_xlfn.STDEV.S(D41:D220)</f>
        <v>1.3506063834616172E-2</v>
      </c>
      <c r="F41" s="175">
        <f t="shared" ref="F41:F72" si="4">E41*SQRT(252)</f>
        <v>0.21440211658654673</v>
      </c>
    </row>
    <row r="42" spans="1:6">
      <c r="A42" s="229">
        <v>46055</v>
      </c>
      <c r="B42" s="227">
        <v>270.01</v>
      </c>
      <c r="C42" s="227">
        <v>269.94</v>
      </c>
      <c r="D42">
        <f t="shared" si="0"/>
        <v>3.9779367004702977E-2</v>
      </c>
      <c r="E42">
        <f t="shared" si="3"/>
        <v>1.3510046044964625E-2</v>
      </c>
      <c r="F42" s="175">
        <f t="shared" si="4"/>
        <v>0.21446533221604888</v>
      </c>
    </row>
    <row r="43" spans="1:6">
      <c r="A43" s="229">
        <v>46052</v>
      </c>
      <c r="B43" s="227">
        <v>259.48</v>
      </c>
      <c r="C43" s="227">
        <v>259.48</v>
      </c>
      <c r="D43">
        <f t="shared" si="0"/>
        <v>4.6353605865885536E-3</v>
      </c>
      <c r="E43">
        <f t="shared" si="3"/>
        <v>1.3202453623528829E-2</v>
      </c>
      <c r="F43" s="175">
        <f t="shared" si="4"/>
        <v>0.20958245390232513</v>
      </c>
    </row>
    <row r="44" spans="1:6">
      <c r="A44" s="229">
        <v>46051</v>
      </c>
      <c r="B44" s="227">
        <v>258.27999999999997</v>
      </c>
      <c r="C44" s="227">
        <v>257.98</v>
      </c>
      <c r="D44">
        <f t="shared" si="0"/>
        <v>7.1495486392095589E-3</v>
      </c>
      <c r="E44">
        <f t="shared" si="3"/>
        <v>1.3216911493056385E-2</v>
      </c>
      <c r="F44" s="175">
        <f t="shared" si="4"/>
        <v>0.20981196546587152</v>
      </c>
    </row>
    <row r="45" spans="1:6">
      <c r="A45" s="229">
        <v>46050</v>
      </c>
      <c r="B45" s="227">
        <v>256.44</v>
      </c>
      <c r="C45" s="227">
        <v>256.42</v>
      </c>
      <c r="D45">
        <f t="shared" si="0"/>
        <v>-7.1108302189163246E-3</v>
      </c>
      <c r="E45">
        <f t="shared" si="3"/>
        <v>1.391792916018421E-2</v>
      </c>
      <c r="F45" s="175">
        <f t="shared" si="4"/>
        <v>0.22094027593716883</v>
      </c>
    </row>
    <row r="46" spans="1:6">
      <c r="A46" s="229">
        <v>46049</v>
      </c>
      <c r="B46" s="227">
        <v>258.27</v>
      </c>
      <c r="C46" s="227">
        <v>258.27</v>
      </c>
      <c r="D46">
        <f t="shared" si="0"/>
        <v>1.1135452238227017E-2</v>
      </c>
      <c r="E46">
        <f t="shared" si="3"/>
        <v>1.3906085647762408E-2</v>
      </c>
      <c r="F46" s="175">
        <f t="shared" si="4"/>
        <v>0.22075226600606329</v>
      </c>
    </row>
    <row r="47" spans="1:6">
      <c r="A47" s="229">
        <v>46048</v>
      </c>
      <c r="B47" s="227">
        <v>255.41</v>
      </c>
      <c r="C47" s="227">
        <v>255.36</v>
      </c>
      <c r="D47">
        <f t="shared" si="0"/>
        <v>2.9280073618068572E-2</v>
      </c>
      <c r="E47">
        <f t="shared" si="3"/>
        <v>1.3892010524697801E-2</v>
      </c>
      <c r="F47" s="175">
        <f t="shared" si="4"/>
        <v>0.2205288303542538</v>
      </c>
    </row>
    <row r="48" spans="1:6">
      <c r="A48" s="229">
        <v>46045</v>
      </c>
      <c r="B48" s="227">
        <v>248.04</v>
      </c>
      <c r="C48" s="227">
        <v>247.96</v>
      </c>
      <c r="D48">
        <f t="shared" si="0"/>
        <v>-1.2490180716823703E-3</v>
      </c>
      <c r="E48">
        <f t="shared" si="3"/>
        <v>1.3767553669728958E-2</v>
      </c>
      <c r="F48" s="175">
        <f t="shared" si="4"/>
        <v>0.21855313903102505</v>
      </c>
    </row>
    <row r="49" spans="1:6">
      <c r="A49" s="229">
        <v>46044</v>
      </c>
      <c r="B49" s="227">
        <v>248.35</v>
      </c>
      <c r="C49" s="227">
        <v>248.35</v>
      </c>
      <c r="D49">
        <f t="shared" si="0"/>
        <v>2.8225825191126939E-3</v>
      </c>
      <c r="E49">
        <f t="shared" si="3"/>
        <v>1.3768311818489939E-2</v>
      </c>
      <c r="F49" s="175">
        <f t="shared" si="4"/>
        <v>0.21856517426949512</v>
      </c>
    </row>
    <row r="50" spans="1:6">
      <c r="A50" s="229">
        <v>46043</v>
      </c>
      <c r="B50" s="227">
        <v>247.65</v>
      </c>
      <c r="C50" s="227">
        <v>247.63</v>
      </c>
      <c r="D50">
        <f t="shared" si="0"/>
        <v>3.8434354989358229E-3</v>
      </c>
      <c r="E50">
        <f t="shared" si="3"/>
        <v>1.3988269442136511E-2</v>
      </c>
      <c r="F50" s="175">
        <f t="shared" si="4"/>
        <v>0.22205689329634454</v>
      </c>
    </row>
    <row r="51" spans="1:6">
      <c r="A51" s="229">
        <v>46042</v>
      </c>
      <c r="B51" s="227">
        <v>246.7</v>
      </c>
      <c r="C51" s="227">
        <v>246.68</v>
      </c>
      <c r="D51">
        <f t="shared" si="0"/>
        <v>-3.5166796045377341E-2</v>
      </c>
      <c r="E51">
        <f t="shared" si="3"/>
        <v>1.4287127050600154E-2</v>
      </c>
      <c r="F51" s="175">
        <f t="shared" si="4"/>
        <v>0.22680111075283044</v>
      </c>
    </row>
    <row r="52" spans="1:6">
      <c r="A52" s="229">
        <v>46038</v>
      </c>
      <c r="B52" s="227">
        <v>255.53</v>
      </c>
      <c r="C52" s="227">
        <v>255.47</v>
      </c>
      <c r="D52">
        <f t="shared" si="0"/>
        <v>-1.0433387748804377E-2</v>
      </c>
      <c r="E52">
        <f t="shared" si="3"/>
        <v>1.4031983117185232E-2</v>
      </c>
      <c r="F52" s="175">
        <f t="shared" si="4"/>
        <v>0.22275082637477417</v>
      </c>
    </row>
    <row r="53" spans="1:6">
      <c r="A53" s="229">
        <v>46037</v>
      </c>
      <c r="B53" s="227">
        <v>258.20999999999998</v>
      </c>
      <c r="C53" s="227">
        <v>258.27999999999997</v>
      </c>
      <c r="D53">
        <f t="shared" si="0"/>
        <v>-6.7545656966553251E-3</v>
      </c>
      <c r="E53">
        <f t="shared" si="3"/>
        <v>1.4010637412908495E-2</v>
      </c>
      <c r="F53" s="175">
        <f t="shared" si="4"/>
        <v>0.22241197382431954</v>
      </c>
    </row>
    <row r="54" spans="1:6">
      <c r="A54" s="229">
        <v>46036</v>
      </c>
      <c r="B54" s="227">
        <v>259.95999999999998</v>
      </c>
      <c r="C54" s="227">
        <v>259.89999999999998</v>
      </c>
      <c r="D54">
        <f t="shared" si="0"/>
        <v>-4.1841868304133703E-3</v>
      </c>
      <c r="E54">
        <f t="shared" si="3"/>
        <v>1.4001259056992701E-2</v>
      </c>
      <c r="F54" s="175">
        <f t="shared" si="4"/>
        <v>0.22226309703956049</v>
      </c>
    </row>
    <row r="55" spans="1:6">
      <c r="A55" s="229">
        <v>46035</v>
      </c>
      <c r="B55" s="227">
        <v>261.05</v>
      </c>
      <c r="C55" s="227">
        <v>261.05</v>
      </c>
      <c r="D55">
        <f t="shared" si="0"/>
        <v>3.069252361483235E-3</v>
      </c>
      <c r="E55">
        <f t="shared" si="3"/>
        <v>1.3997137368249608E-2</v>
      </c>
      <c r="F55" s="175">
        <f t="shared" si="4"/>
        <v>0.22219766725918544</v>
      </c>
    </row>
    <row r="56" spans="1:6">
      <c r="A56" s="229">
        <v>46034</v>
      </c>
      <c r="B56" s="227">
        <v>260.25</v>
      </c>
      <c r="C56" s="227">
        <v>260.20999999999998</v>
      </c>
      <c r="D56">
        <f t="shared" si="0"/>
        <v>3.3870938043550165E-3</v>
      </c>
      <c r="E56">
        <f t="shared" si="3"/>
        <v>1.3998413657757166E-2</v>
      </c>
      <c r="F56" s="175">
        <f t="shared" si="4"/>
        <v>0.22221792772701296</v>
      </c>
    </row>
    <row r="57" spans="1:6">
      <c r="A57" s="229">
        <v>46031</v>
      </c>
      <c r="B57" s="227">
        <v>259.37</v>
      </c>
      <c r="C57" s="227">
        <v>259.35000000000002</v>
      </c>
      <c r="D57">
        <f t="shared" si="0"/>
        <v>1.2731237613982068E-3</v>
      </c>
      <c r="E57">
        <f t="shared" si="3"/>
        <v>1.4054956838089773E-2</v>
      </c>
      <c r="F57" s="175">
        <f t="shared" si="4"/>
        <v>0.22311552288799352</v>
      </c>
    </row>
    <row r="58" spans="1:6">
      <c r="A58" s="229">
        <v>46030</v>
      </c>
      <c r="B58" s="227">
        <v>259.04000000000002</v>
      </c>
      <c r="C58" s="227">
        <v>259.02</v>
      </c>
      <c r="D58">
        <f t="shared" si="0"/>
        <v>-4.9675670629667958E-3</v>
      </c>
      <c r="E58">
        <f t="shared" si="3"/>
        <v>1.4156629301856242E-2</v>
      </c>
      <c r="F58" s="175">
        <f t="shared" si="4"/>
        <v>0.22472952321384931</v>
      </c>
    </row>
    <row r="59" spans="1:6">
      <c r="A59" s="229">
        <v>46029</v>
      </c>
      <c r="B59" s="227">
        <v>260.33</v>
      </c>
      <c r="C59" s="227">
        <v>260.33999999999997</v>
      </c>
      <c r="D59">
        <f t="shared" si="0"/>
        <v>-7.7675494332428621E-3</v>
      </c>
      <c r="E59">
        <f t="shared" si="3"/>
        <v>1.4348321848317048E-2</v>
      </c>
      <c r="F59" s="175">
        <f t="shared" si="4"/>
        <v>0.22777254805056923</v>
      </c>
    </row>
    <row r="60" spans="1:6">
      <c r="A60" s="229">
        <v>46028</v>
      </c>
      <c r="B60" s="227">
        <v>262.36</v>
      </c>
      <c r="C60" s="227">
        <v>262.22000000000003</v>
      </c>
      <c r="D60">
        <f t="shared" si="0"/>
        <v>-1.8504360927380031E-2</v>
      </c>
      <c r="E60">
        <f t="shared" si="3"/>
        <v>1.4418540900473651E-2</v>
      </c>
      <c r="F60" s="175">
        <f t="shared" si="4"/>
        <v>0.22888724094639951</v>
      </c>
    </row>
    <row r="61" spans="1:6">
      <c r="A61" s="229">
        <v>46027</v>
      </c>
      <c r="B61" s="227">
        <v>267.26</v>
      </c>
      <c r="C61" s="227">
        <v>267.26</v>
      </c>
      <c r="D61">
        <f t="shared" si="0"/>
        <v>-1.3933753214987847E-2</v>
      </c>
      <c r="E61">
        <f t="shared" si="3"/>
        <v>1.4368206989543993E-2</v>
      </c>
      <c r="F61" s="175">
        <f t="shared" si="4"/>
        <v>0.22808821488140063</v>
      </c>
    </row>
    <row r="62" spans="1:6">
      <c r="A62" s="229">
        <v>46024</v>
      </c>
      <c r="B62" s="227">
        <v>271.01</v>
      </c>
      <c r="C62" s="227">
        <v>270.93</v>
      </c>
      <c r="D62">
        <f t="shared" si="0"/>
        <v>-3.1315073391992238E-3</v>
      </c>
      <c r="E62">
        <f t="shared" si="3"/>
        <v>1.4651300899171634E-2</v>
      </c>
      <c r="F62" s="175">
        <f t="shared" si="4"/>
        <v>0.23258219137671099</v>
      </c>
    </row>
    <row r="63" spans="1:6">
      <c r="A63" s="229">
        <v>46022</v>
      </c>
      <c r="B63" s="227">
        <v>271.86</v>
      </c>
      <c r="C63" s="227">
        <v>271.83999999999997</v>
      </c>
      <c r="D63">
        <f t="shared" si="0"/>
        <v>-4.4775646429776467E-3</v>
      </c>
      <c r="E63">
        <f t="shared" si="3"/>
        <v>1.4649323532035347E-2</v>
      </c>
      <c r="F63" s="175">
        <f t="shared" si="4"/>
        <v>0.23255080164655129</v>
      </c>
    </row>
    <row r="64" spans="1:6">
      <c r="A64" s="229">
        <v>46021</v>
      </c>
      <c r="B64" s="227">
        <v>273.08</v>
      </c>
      <c r="C64" s="227">
        <v>272.98</v>
      </c>
      <c r="D64">
        <f t="shared" si="0"/>
        <v>-2.4870175938038587E-3</v>
      </c>
      <c r="E64">
        <f t="shared" si="3"/>
        <v>1.4718938084552718E-2</v>
      </c>
      <c r="F64" s="175">
        <f t="shared" si="4"/>
        <v>0.23365589840810333</v>
      </c>
    </row>
    <row r="65" spans="1:6">
      <c r="A65" s="229">
        <v>46020</v>
      </c>
      <c r="B65" s="227">
        <v>273.76</v>
      </c>
      <c r="C65" s="227">
        <v>273.74</v>
      </c>
      <c r="D65">
        <f t="shared" si="0"/>
        <v>1.3158858540342575E-3</v>
      </c>
      <c r="E65">
        <f t="shared" si="3"/>
        <v>1.4985367915637324E-2</v>
      </c>
      <c r="F65" s="175">
        <f t="shared" si="4"/>
        <v>0.23788534085749621</v>
      </c>
    </row>
    <row r="66" spans="1:6">
      <c r="A66" s="229">
        <v>46017</v>
      </c>
      <c r="B66" s="227">
        <v>273.39999999999998</v>
      </c>
      <c r="C66" s="227">
        <v>273.25</v>
      </c>
      <c r="D66">
        <f t="shared" si="0"/>
        <v>-1.4985109070465431E-3</v>
      </c>
      <c r="E66">
        <f t="shared" si="3"/>
        <v>1.5361600943515323E-2</v>
      </c>
      <c r="F66" s="175">
        <f t="shared" si="4"/>
        <v>0.24385785501814031</v>
      </c>
    </row>
    <row r="67" spans="1:6">
      <c r="A67" s="229">
        <v>46015</v>
      </c>
      <c r="B67" s="227">
        <v>273.81</v>
      </c>
      <c r="C67" s="227">
        <v>273.82</v>
      </c>
      <c r="D67">
        <f t="shared" si="0"/>
        <v>5.3097145821295851E-3</v>
      </c>
      <c r="E67">
        <f t="shared" si="3"/>
        <v>1.8603848752377732E-2</v>
      </c>
      <c r="F67" s="175">
        <f t="shared" si="4"/>
        <v>0.29532694336470439</v>
      </c>
    </row>
    <row r="68" spans="1:6">
      <c r="A68" s="229">
        <v>46014</v>
      </c>
      <c r="B68" s="227">
        <v>272.36</v>
      </c>
      <c r="C68" s="227">
        <v>272.22000000000003</v>
      </c>
      <c r="D68">
        <f t="shared" si="0"/>
        <v>5.116606969895846E-3</v>
      </c>
      <c r="E68">
        <f t="shared" si="3"/>
        <v>1.9027750160372624E-2</v>
      </c>
      <c r="F68" s="175">
        <f t="shared" si="4"/>
        <v>0.30205616960049209</v>
      </c>
    </row>
    <row r="69" spans="1:6">
      <c r="A69" s="229">
        <v>46013</v>
      </c>
      <c r="B69" s="227">
        <v>270.97000000000003</v>
      </c>
      <c r="C69" s="227">
        <v>270.82</v>
      </c>
      <c r="D69">
        <f t="shared" si="0"/>
        <v>-9.9148873332354798E-3</v>
      </c>
      <c r="E69">
        <f t="shared" si="3"/>
        <v>1.9254879467805523E-2</v>
      </c>
      <c r="F69" s="175">
        <f t="shared" si="4"/>
        <v>0.30566173557802279</v>
      </c>
    </row>
    <row r="70" spans="1:6">
      <c r="A70" s="229">
        <v>46010</v>
      </c>
      <c r="B70" s="227">
        <v>273.67</v>
      </c>
      <c r="C70" s="227">
        <v>273.54000000000002</v>
      </c>
      <c r="D70">
        <f t="shared" si="0"/>
        <v>5.4226491284583497E-3</v>
      </c>
      <c r="E70">
        <f t="shared" si="3"/>
        <v>2.008851182566045E-2</v>
      </c>
      <c r="F70" s="175">
        <f t="shared" si="4"/>
        <v>0.31889523900046601</v>
      </c>
    </row>
    <row r="71" spans="1:6">
      <c r="A71" s="229">
        <v>46009</v>
      </c>
      <c r="B71" s="227">
        <v>272.19</v>
      </c>
      <c r="C71" s="227">
        <v>272.13</v>
      </c>
      <c r="D71">
        <f t="shared" si="0"/>
        <v>1.2866939260253387E-3</v>
      </c>
      <c r="E71">
        <f t="shared" si="3"/>
        <v>2.1389963529185079E-2</v>
      </c>
      <c r="F71" s="175">
        <f t="shared" si="4"/>
        <v>0.3395551443057912</v>
      </c>
    </row>
    <row r="72" spans="1:6">
      <c r="A72" s="229">
        <v>46008</v>
      </c>
      <c r="B72" s="227">
        <v>271.83999999999997</v>
      </c>
      <c r="C72" s="227">
        <v>271.77</v>
      </c>
      <c r="D72">
        <f t="shared" si="0"/>
        <v>-1.013825135315272E-2</v>
      </c>
      <c r="E72">
        <f t="shared" si="3"/>
        <v>2.1390502511921046E-2</v>
      </c>
      <c r="F72" s="175">
        <f t="shared" si="4"/>
        <v>0.33956370039147316</v>
      </c>
    </row>
    <row r="73" spans="1:6">
      <c r="A73" s="229">
        <v>46007</v>
      </c>
      <c r="B73" s="227">
        <v>274.61</v>
      </c>
      <c r="C73" s="227">
        <v>274.45999999999998</v>
      </c>
      <c r="D73">
        <f t="shared" ref="D73:D136" si="5">LN(B73/B74)</f>
        <v>1.8224235981354902E-3</v>
      </c>
      <c r="E73">
        <f t="shared" ref="E73:E79" si="6">_xlfn.STDEV.S(D73:D252)</f>
        <v>2.1375610907806108E-2</v>
      </c>
      <c r="F73" s="175">
        <f t="shared" ref="F73:F79" si="7">E73*SQRT(252)</f>
        <v>0.33932730350480744</v>
      </c>
    </row>
    <row r="74" spans="1:6">
      <c r="A74" s="229">
        <v>46006</v>
      </c>
      <c r="B74" s="227">
        <v>274.11</v>
      </c>
      <c r="C74" s="227">
        <v>274.11</v>
      </c>
      <c r="D74">
        <f t="shared" si="5"/>
        <v>-1.509831537680152E-2</v>
      </c>
      <c r="E74">
        <f t="shared" si="6"/>
        <v>2.1417861742344429E-2</v>
      </c>
      <c r="F74" s="175">
        <f t="shared" si="7"/>
        <v>0.33999801471004748</v>
      </c>
    </row>
    <row r="75" spans="1:6">
      <c r="A75" s="229">
        <v>46003</v>
      </c>
      <c r="B75" s="227">
        <v>278.27999999999997</v>
      </c>
      <c r="C75" s="227">
        <v>278.31</v>
      </c>
      <c r="D75">
        <f t="shared" si="5"/>
        <v>8.9877951799999299E-4</v>
      </c>
      <c r="E75">
        <f t="shared" si="6"/>
        <v>2.1486510919084073E-2</v>
      </c>
      <c r="F75" s="175">
        <f t="shared" si="7"/>
        <v>0.34108778660622197</v>
      </c>
    </row>
    <row r="76" spans="1:6">
      <c r="A76" s="229">
        <v>46002</v>
      </c>
      <c r="B76" s="227">
        <v>278.02999999999997</v>
      </c>
      <c r="C76" s="227">
        <v>278.07</v>
      </c>
      <c r="D76">
        <f t="shared" si="5"/>
        <v>-2.6939187642996787E-3</v>
      </c>
      <c r="E76">
        <f t="shared" si="6"/>
        <v>2.1497455065870783E-2</v>
      </c>
      <c r="F76" s="175">
        <f t="shared" si="7"/>
        <v>0.34126151955047851</v>
      </c>
    </row>
    <row r="77" spans="1:6">
      <c r="A77" s="229">
        <v>46001</v>
      </c>
      <c r="B77" s="227">
        <v>278.77999999999997</v>
      </c>
      <c r="C77" s="227">
        <v>278.70999999999998</v>
      </c>
      <c r="D77">
        <f t="shared" si="5"/>
        <v>5.7558256610836991E-3</v>
      </c>
      <c r="E77">
        <f t="shared" si="6"/>
        <v>2.1511775133738125E-2</v>
      </c>
      <c r="F77" s="175">
        <f t="shared" si="7"/>
        <v>0.34148884358048581</v>
      </c>
    </row>
    <row r="78" spans="1:6">
      <c r="A78" s="229">
        <v>46000</v>
      </c>
      <c r="B78" s="227">
        <v>277.18</v>
      </c>
      <c r="C78" s="227">
        <v>277.25</v>
      </c>
      <c r="D78">
        <f t="shared" si="5"/>
        <v>-2.5582372933893359E-3</v>
      </c>
      <c r="E78">
        <f t="shared" si="6"/>
        <v>2.1528915600845158E-2</v>
      </c>
      <c r="F78" s="175">
        <f t="shared" si="7"/>
        <v>0.34176094006040997</v>
      </c>
    </row>
    <row r="79" spans="1:6">
      <c r="A79" s="229">
        <v>45999</v>
      </c>
      <c r="B79" s="227">
        <v>277.89</v>
      </c>
      <c r="C79" s="227">
        <v>277.95</v>
      </c>
      <c r="D79">
        <f t="shared" si="5"/>
        <v>-3.1975883676944017E-3</v>
      </c>
      <c r="E79">
        <f t="shared" si="6"/>
        <v>2.1539704860375986E-2</v>
      </c>
      <c r="F79" s="175">
        <f t="shared" si="7"/>
        <v>0.34193221424570458</v>
      </c>
    </row>
    <row r="80" spans="1:6">
      <c r="A80" s="229">
        <v>45996</v>
      </c>
      <c r="B80" s="227">
        <v>278.77999999999997</v>
      </c>
      <c r="C80" s="227">
        <v>278.69</v>
      </c>
      <c r="D80">
        <f t="shared" si="5"/>
        <v>-6.863543066096575E-3</v>
      </c>
      <c r="F80" s="175"/>
    </row>
    <row r="81" spans="1:6">
      <c r="A81" s="229">
        <v>45995</v>
      </c>
      <c r="B81" s="227">
        <v>280.7</v>
      </c>
      <c r="C81" s="227">
        <v>280.64999999999998</v>
      </c>
      <c r="D81">
        <f t="shared" si="5"/>
        <v>-1.221578437529367E-2</v>
      </c>
      <c r="F81" s="175"/>
    </row>
    <row r="82" spans="1:6">
      <c r="A82" s="229">
        <v>45994</v>
      </c>
      <c r="B82" s="227">
        <v>284.14999999999998</v>
      </c>
      <c r="C82" s="227">
        <v>284.14999999999998</v>
      </c>
      <c r="D82">
        <f t="shared" si="5"/>
        <v>-7.1536581678047408E-3</v>
      </c>
      <c r="F82" s="175"/>
    </row>
    <row r="83" spans="1:6">
      <c r="A83" s="229">
        <v>45993</v>
      </c>
      <c r="B83" s="227">
        <v>286.19</v>
      </c>
      <c r="C83" s="227">
        <v>286.23</v>
      </c>
      <c r="D83">
        <f t="shared" si="5"/>
        <v>1.0855733793081178E-2</v>
      </c>
      <c r="F83" s="175"/>
    </row>
    <row r="84" spans="1:6">
      <c r="A84" s="229">
        <v>45992</v>
      </c>
      <c r="B84" s="227">
        <v>283.10000000000002</v>
      </c>
      <c r="C84" s="227">
        <v>283.24</v>
      </c>
      <c r="D84">
        <f t="shared" si="5"/>
        <v>1.512618928229114E-2</v>
      </c>
      <c r="F84" s="175"/>
    </row>
    <row r="85" spans="1:6">
      <c r="A85" s="229">
        <v>45989</v>
      </c>
      <c r="B85" s="227">
        <v>278.85000000000002</v>
      </c>
      <c r="C85" s="227">
        <v>278.85000000000002</v>
      </c>
      <c r="D85">
        <f t="shared" si="5"/>
        <v>4.6729056993924231E-3</v>
      </c>
      <c r="F85" s="175"/>
    </row>
    <row r="86" spans="1:6">
      <c r="A86" s="229">
        <v>45987</v>
      </c>
      <c r="B86" s="227">
        <v>277.55</v>
      </c>
      <c r="C86" s="227">
        <v>277.47000000000003</v>
      </c>
      <c r="D86">
        <f t="shared" si="5"/>
        <v>2.0919000631496021E-3</v>
      </c>
      <c r="F86" s="175"/>
    </row>
    <row r="87" spans="1:6">
      <c r="A87" s="229">
        <v>45986</v>
      </c>
      <c r="B87" s="227">
        <v>276.97000000000003</v>
      </c>
      <c r="C87" s="227">
        <v>276.88</v>
      </c>
      <c r="D87">
        <f t="shared" si="5"/>
        <v>3.7982284444352779E-3</v>
      </c>
      <c r="F87" s="175"/>
    </row>
    <row r="88" spans="1:6">
      <c r="A88" s="229">
        <v>45985</v>
      </c>
      <c r="B88" s="227">
        <v>275.92</v>
      </c>
      <c r="C88" s="227">
        <v>275.8</v>
      </c>
      <c r="D88">
        <f t="shared" si="5"/>
        <v>1.6185662345448357E-2</v>
      </c>
      <c r="F88" s="175"/>
    </row>
    <row r="89" spans="1:6">
      <c r="A89" s="229">
        <v>45982</v>
      </c>
      <c r="B89" s="227">
        <v>271.49</v>
      </c>
      <c r="C89" s="227">
        <v>271.42</v>
      </c>
      <c r="D89">
        <f t="shared" si="5"/>
        <v>1.9489589259502289E-2</v>
      </c>
      <c r="F89" s="175"/>
    </row>
    <row r="90" spans="1:6">
      <c r="A90" s="229">
        <v>45981</v>
      </c>
      <c r="B90" s="227">
        <v>266.25</v>
      </c>
      <c r="C90" s="227">
        <v>266.26</v>
      </c>
      <c r="D90">
        <f t="shared" si="5"/>
        <v>-8.6386356481446304E-3</v>
      </c>
      <c r="F90" s="175"/>
    </row>
    <row r="91" spans="1:6">
      <c r="A91" s="229">
        <v>45980</v>
      </c>
      <c r="B91" s="227">
        <v>268.56</v>
      </c>
      <c r="C91" s="227">
        <v>268.52</v>
      </c>
      <c r="D91">
        <f t="shared" si="5"/>
        <v>4.1791105599363393E-3</v>
      </c>
      <c r="F91" s="175"/>
    </row>
    <row r="92" spans="1:6">
      <c r="A92" s="229">
        <v>45979</v>
      </c>
      <c r="B92" s="227">
        <v>267.44</v>
      </c>
      <c r="C92" s="227">
        <v>267.33999999999997</v>
      </c>
      <c r="D92">
        <f t="shared" si="5"/>
        <v>-7.4780332807222467E-5</v>
      </c>
      <c r="F92" s="175"/>
    </row>
    <row r="93" spans="1:6">
      <c r="A93" s="229">
        <v>45978</v>
      </c>
      <c r="B93" s="227">
        <v>267.45999999999998</v>
      </c>
      <c r="C93" s="227">
        <v>267.44</v>
      </c>
      <c r="D93">
        <f t="shared" si="5"/>
        <v>-1.8338261876415136E-2</v>
      </c>
      <c r="F93" s="175"/>
    </row>
    <row r="94" spans="1:6">
      <c r="A94" s="229">
        <v>45975</v>
      </c>
      <c r="B94" s="227">
        <v>272.41000000000003</v>
      </c>
      <c r="C94" s="227">
        <v>272.41000000000003</v>
      </c>
      <c r="D94">
        <f t="shared" si="5"/>
        <v>-1.9803439067010314E-3</v>
      </c>
      <c r="F94" s="175"/>
    </row>
    <row r="95" spans="1:6">
      <c r="A95" s="229">
        <v>45974</v>
      </c>
      <c r="B95" s="227">
        <v>272.95</v>
      </c>
      <c r="C95" s="227">
        <v>272.95</v>
      </c>
      <c r="D95">
        <f t="shared" si="5"/>
        <v>-1.903298404073698E-3</v>
      </c>
      <c r="F95" s="175"/>
    </row>
    <row r="96" spans="1:6">
      <c r="A96" s="229">
        <v>45973</v>
      </c>
      <c r="B96" s="227">
        <v>273.47000000000003</v>
      </c>
      <c r="C96" s="227">
        <v>273.52</v>
      </c>
      <c r="D96">
        <f t="shared" si="5"/>
        <v>-6.4878489709490634E-3</v>
      </c>
      <c r="F96" s="175"/>
    </row>
    <row r="97" spans="1:6">
      <c r="A97" s="229">
        <v>45972</v>
      </c>
      <c r="B97" s="227">
        <v>275.25</v>
      </c>
      <c r="C97" s="227">
        <v>275.24</v>
      </c>
      <c r="D97">
        <f t="shared" si="5"/>
        <v>2.1371159251821259E-2</v>
      </c>
      <c r="F97" s="175"/>
    </row>
    <row r="98" spans="1:6">
      <c r="A98" s="229">
        <v>45971</v>
      </c>
      <c r="B98" s="227">
        <v>269.43</v>
      </c>
      <c r="C98" s="227">
        <v>269.39</v>
      </c>
      <c r="D98">
        <f t="shared" si="5"/>
        <v>3.5694404880914532E-3</v>
      </c>
      <c r="F98" s="175"/>
    </row>
    <row r="99" spans="1:6">
      <c r="A99" s="229">
        <v>45968</v>
      </c>
      <c r="B99" s="227">
        <v>268.47000000000003</v>
      </c>
      <c r="C99" s="227">
        <v>268.45999999999998</v>
      </c>
      <c r="D99">
        <f t="shared" si="5"/>
        <v>-4.8305682516764535E-3</v>
      </c>
      <c r="F99" s="175"/>
    </row>
    <row r="100" spans="1:6">
      <c r="A100" s="229">
        <v>45967</v>
      </c>
      <c r="B100" s="227">
        <v>269.77</v>
      </c>
      <c r="C100" s="227">
        <v>269.64</v>
      </c>
      <c r="D100">
        <f t="shared" si="5"/>
        <v>-1.3705990180649203E-3</v>
      </c>
      <c r="F100" s="175"/>
    </row>
    <row r="101" spans="1:6">
      <c r="A101" s="229">
        <v>45966</v>
      </c>
      <c r="B101" s="227">
        <v>270.14</v>
      </c>
      <c r="C101" s="227">
        <v>270.06</v>
      </c>
      <c r="D101">
        <f t="shared" si="5"/>
        <v>3.7024695894810876E-4</v>
      </c>
      <c r="F101" s="175"/>
    </row>
    <row r="102" spans="1:6">
      <c r="A102" s="229">
        <v>45965</v>
      </c>
      <c r="B102" s="227">
        <v>270.04000000000002</v>
      </c>
      <c r="C102" s="227">
        <v>270.02999999999997</v>
      </c>
      <c r="D102">
        <f t="shared" si="5"/>
        <v>3.6728602382412124E-3</v>
      </c>
      <c r="F102" s="175"/>
    </row>
    <row r="103" spans="1:6">
      <c r="A103" s="229">
        <v>45964</v>
      </c>
      <c r="B103" s="227">
        <v>269.05</v>
      </c>
      <c r="C103" s="227">
        <v>269.04000000000002</v>
      </c>
      <c r="D103">
        <f t="shared" si="5"/>
        <v>-4.8941553327728152E-3</v>
      </c>
      <c r="F103" s="175"/>
    </row>
    <row r="104" spans="1:6">
      <c r="A104" s="229">
        <v>45961</v>
      </c>
      <c r="B104" s="227">
        <v>270.37</v>
      </c>
      <c r="C104" s="227">
        <v>270.24</v>
      </c>
      <c r="D104">
        <f t="shared" si="5"/>
        <v>-3.8023561325672382E-3</v>
      </c>
      <c r="F104" s="175"/>
    </row>
    <row r="105" spans="1:6">
      <c r="A105" s="229">
        <v>45960</v>
      </c>
      <c r="B105" s="227">
        <v>271.39999999999998</v>
      </c>
      <c r="C105" s="227">
        <v>271.22000000000003</v>
      </c>
      <c r="D105">
        <f t="shared" si="5"/>
        <v>6.2835172550845036E-3</v>
      </c>
      <c r="F105" s="175"/>
    </row>
    <row r="106" spans="1:6">
      <c r="A106" s="229">
        <v>45959</v>
      </c>
      <c r="B106" s="227">
        <v>269.7</v>
      </c>
      <c r="C106" s="227">
        <v>269.67</v>
      </c>
      <c r="D106">
        <f t="shared" si="5"/>
        <v>2.5988505438451492E-3</v>
      </c>
      <c r="F106" s="175"/>
    </row>
    <row r="107" spans="1:6">
      <c r="A107" s="229">
        <v>45958</v>
      </c>
      <c r="B107" s="227">
        <v>269</v>
      </c>
      <c r="C107" s="227">
        <v>269.01</v>
      </c>
      <c r="D107">
        <f t="shared" si="5"/>
        <v>7.0656926388370416E-4</v>
      </c>
      <c r="F107" s="175"/>
    </row>
    <row r="108" spans="1:6">
      <c r="A108" s="229">
        <v>45957</v>
      </c>
      <c r="B108" s="227">
        <v>268.81</v>
      </c>
      <c r="C108" s="227">
        <v>268.74</v>
      </c>
      <c r="D108">
        <f t="shared" si="5"/>
        <v>2.2535423122463517E-2</v>
      </c>
      <c r="F108" s="175"/>
    </row>
    <row r="109" spans="1:6">
      <c r="A109" s="229">
        <v>45954</v>
      </c>
      <c r="B109" s="227">
        <v>262.82</v>
      </c>
      <c r="C109" s="227">
        <v>262.77</v>
      </c>
      <c r="D109">
        <f t="shared" si="5"/>
        <v>1.2404446955879033E-2</v>
      </c>
      <c r="F109" s="175"/>
    </row>
    <row r="110" spans="1:6">
      <c r="A110" s="229">
        <v>45953</v>
      </c>
      <c r="B110" s="227">
        <v>259.58</v>
      </c>
      <c r="C110" s="227">
        <v>259.57</v>
      </c>
      <c r="D110">
        <f t="shared" si="5"/>
        <v>4.3626886175645412E-3</v>
      </c>
      <c r="F110" s="175"/>
    </row>
    <row r="111" spans="1:6">
      <c r="A111" s="229">
        <v>45952</v>
      </c>
      <c r="B111" s="227">
        <v>258.45</v>
      </c>
      <c r="C111" s="227">
        <v>258.37</v>
      </c>
      <c r="D111">
        <f t="shared" si="5"/>
        <v>-1.6576873201058953E-2</v>
      </c>
      <c r="F111" s="175"/>
    </row>
    <row r="112" spans="1:6">
      <c r="A112" s="229">
        <v>45951</v>
      </c>
      <c r="B112" s="227">
        <v>262.77</v>
      </c>
      <c r="C112" s="227">
        <v>262.75</v>
      </c>
      <c r="D112">
        <f t="shared" si="5"/>
        <v>2.0190098475877521E-3</v>
      </c>
      <c r="F112" s="175"/>
    </row>
    <row r="113" spans="1:6">
      <c r="A113" s="229">
        <v>45950</v>
      </c>
      <c r="B113" s="227">
        <v>262.24</v>
      </c>
      <c r="C113" s="227">
        <v>262.24</v>
      </c>
      <c r="D113">
        <f t="shared" si="5"/>
        <v>3.8680895488745502E-2</v>
      </c>
      <c r="F113" s="175"/>
    </row>
    <row r="114" spans="1:6">
      <c r="A114" s="229">
        <v>45947</v>
      </c>
      <c r="B114" s="227">
        <v>252.29</v>
      </c>
      <c r="C114" s="227">
        <v>252.29</v>
      </c>
      <c r="D114">
        <f t="shared" si="5"/>
        <v>1.9370678108879068E-2</v>
      </c>
      <c r="F114" s="175"/>
    </row>
    <row r="115" spans="1:6">
      <c r="A115" s="229">
        <v>45946</v>
      </c>
      <c r="B115" s="227">
        <v>247.45</v>
      </c>
      <c r="C115" s="227">
        <v>247.42</v>
      </c>
      <c r="D115">
        <f t="shared" si="5"/>
        <v>-7.6088855189339194E-3</v>
      </c>
      <c r="F115" s="175"/>
    </row>
    <row r="116" spans="1:6">
      <c r="A116" s="229">
        <v>45945</v>
      </c>
      <c r="B116" s="227">
        <v>249.34</v>
      </c>
      <c r="C116" s="227">
        <v>249.4</v>
      </c>
      <c r="D116">
        <f t="shared" si="5"/>
        <v>6.3165304260936386E-3</v>
      </c>
      <c r="F116" s="175"/>
    </row>
    <row r="117" spans="1:6">
      <c r="A117" s="229">
        <v>45944</v>
      </c>
      <c r="B117" s="227">
        <v>247.77</v>
      </c>
      <c r="C117" s="227">
        <v>247.8</v>
      </c>
      <c r="D117">
        <f t="shared" si="5"/>
        <v>4.440587037828413E-4</v>
      </c>
      <c r="F117" s="175"/>
    </row>
    <row r="118" spans="1:6">
      <c r="A118" s="229">
        <v>45943</v>
      </c>
      <c r="B118" s="227">
        <v>247.66</v>
      </c>
      <c r="C118" s="227">
        <v>247.57</v>
      </c>
      <c r="D118">
        <f t="shared" si="5"/>
        <v>9.6971932271071818E-3</v>
      </c>
      <c r="F118" s="175"/>
    </row>
    <row r="119" spans="1:6">
      <c r="A119" s="229">
        <v>45940</v>
      </c>
      <c r="B119" s="227">
        <v>245.27</v>
      </c>
      <c r="C119" s="227">
        <v>245.26</v>
      </c>
      <c r="D119">
        <f t="shared" si="5"/>
        <v>-3.5132090374928697E-2</v>
      </c>
      <c r="F119" s="175"/>
    </row>
    <row r="120" spans="1:6">
      <c r="A120" s="229">
        <v>45939</v>
      </c>
      <c r="B120" s="227">
        <v>254.04</v>
      </c>
      <c r="C120" s="227">
        <v>254.02</v>
      </c>
      <c r="D120">
        <f t="shared" si="5"/>
        <v>-1.5700381088925939E-2</v>
      </c>
      <c r="F120" s="175"/>
    </row>
    <row r="121" spans="1:6">
      <c r="A121" s="229">
        <v>45938</v>
      </c>
      <c r="B121" s="227">
        <v>258.06</v>
      </c>
      <c r="C121" s="227">
        <v>258.02999999999997</v>
      </c>
      <c r="D121">
        <f t="shared" si="5"/>
        <v>6.1414271624570778E-3</v>
      </c>
      <c r="F121" s="175"/>
    </row>
    <row r="122" spans="1:6">
      <c r="A122" s="229">
        <v>45937</v>
      </c>
      <c r="B122" s="227">
        <v>256.48</v>
      </c>
      <c r="C122" s="227">
        <v>256.39999999999998</v>
      </c>
      <c r="D122">
        <f t="shared" si="5"/>
        <v>-8.1844227730499413E-4</v>
      </c>
      <c r="F122" s="175"/>
    </row>
    <row r="123" spans="1:6">
      <c r="A123" s="229">
        <v>45936</v>
      </c>
      <c r="B123" s="227">
        <v>256.69</v>
      </c>
      <c r="C123" s="227">
        <v>256.63</v>
      </c>
      <c r="D123">
        <f t="shared" si="5"/>
        <v>-5.1679701584425612E-3</v>
      </c>
      <c r="F123" s="175"/>
    </row>
    <row r="124" spans="1:6">
      <c r="A124" s="229">
        <v>45933</v>
      </c>
      <c r="B124" s="227">
        <v>258.02</v>
      </c>
      <c r="C124" s="227">
        <v>257.99</v>
      </c>
      <c r="D124">
        <f t="shared" si="5"/>
        <v>3.4553077180894433E-3</v>
      </c>
      <c r="F124" s="175"/>
    </row>
    <row r="125" spans="1:6">
      <c r="A125" s="229">
        <v>45932</v>
      </c>
      <c r="B125" s="227">
        <v>257.13</v>
      </c>
      <c r="C125" s="227">
        <v>257.13</v>
      </c>
      <c r="D125">
        <f t="shared" si="5"/>
        <v>6.555097802094065E-3</v>
      </c>
      <c r="F125" s="175"/>
    </row>
    <row r="126" spans="1:6">
      <c r="A126" s="229">
        <v>45931</v>
      </c>
      <c r="B126" s="227">
        <v>255.45</v>
      </c>
      <c r="C126" s="227">
        <v>255.4</v>
      </c>
      <c r="D126">
        <f t="shared" si="5"/>
        <v>3.2151847019672259E-3</v>
      </c>
      <c r="F126" s="175"/>
    </row>
    <row r="127" spans="1:6">
      <c r="A127" s="229">
        <v>45930</v>
      </c>
      <c r="B127" s="227">
        <v>254.63</v>
      </c>
      <c r="C127" s="227">
        <v>254.53</v>
      </c>
      <c r="D127">
        <f t="shared" si="5"/>
        <v>7.8576203312136412E-4</v>
      </c>
      <c r="F127" s="175"/>
    </row>
    <row r="128" spans="1:6">
      <c r="A128" s="229">
        <v>45929</v>
      </c>
      <c r="B128" s="227">
        <v>254.43</v>
      </c>
      <c r="C128" s="227">
        <v>254.34</v>
      </c>
      <c r="D128">
        <f t="shared" si="5"/>
        <v>-4.040092572912473E-3</v>
      </c>
      <c r="F128" s="175"/>
    </row>
    <row r="129" spans="1:6">
      <c r="A129" s="229">
        <v>45926</v>
      </c>
      <c r="B129" s="227">
        <v>255.46</v>
      </c>
      <c r="C129" s="227">
        <v>255.46</v>
      </c>
      <c r="D129">
        <f t="shared" si="5"/>
        <v>-5.5042787262334567E-3</v>
      </c>
      <c r="F129" s="175"/>
    </row>
    <row r="130" spans="1:6">
      <c r="A130" s="229">
        <v>45925</v>
      </c>
      <c r="B130" s="227">
        <v>256.87</v>
      </c>
      <c r="C130" s="227">
        <v>256.93</v>
      </c>
      <c r="D130">
        <f t="shared" si="5"/>
        <v>1.7911630124575698E-2</v>
      </c>
      <c r="F130" s="175"/>
    </row>
    <row r="131" spans="1:6">
      <c r="A131" s="229">
        <v>45924</v>
      </c>
      <c r="B131" s="227">
        <v>252.31</v>
      </c>
      <c r="C131" s="227">
        <v>252.2</v>
      </c>
      <c r="D131">
        <f t="shared" si="5"/>
        <v>-8.367258825429779E-3</v>
      </c>
      <c r="F131" s="175"/>
    </row>
    <row r="132" spans="1:6">
      <c r="A132" s="229">
        <v>45923</v>
      </c>
      <c r="B132" s="227">
        <v>254.43</v>
      </c>
      <c r="C132" s="227">
        <v>254.49</v>
      </c>
      <c r="D132">
        <f t="shared" si="5"/>
        <v>-6.4641466198891257E-3</v>
      </c>
      <c r="F132" s="175"/>
    </row>
    <row r="133" spans="1:6">
      <c r="A133" s="229">
        <v>45922</v>
      </c>
      <c r="B133" s="227">
        <v>256.08</v>
      </c>
      <c r="C133" s="227">
        <v>256.08999999999997</v>
      </c>
      <c r="D133">
        <f t="shared" si="5"/>
        <v>4.2192948427032299E-2</v>
      </c>
      <c r="F133" s="175"/>
    </row>
    <row r="134" spans="1:6">
      <c r="A134" s="229">
        <v>45919</v>
      </c>
      <c r="B134" s="227">
        <v>245.5</v>
      </c>
      <c r="C134" s="227">
        <v>245.27</v>
      </c>
      <c r="D134">
        <f t="shared" si="5"/>
        <v>3.1530602396182335E-2</v>
      </c>
      <c r="F134" s="175"/>
    </row>
    <row r="135" spans="1:6">
      <c r="A135" s="229">
        <v>45918</v>
      </c>
      <c r="B135" s="227">
        <v>237.88</v>
      </c>
      <c r="C135" s="227">
        <v>237.87</v>
      </c>
      <c r="D135">
        <f t="shared" si="5"/>
        <v>-4.6553652135744661E-3</v>
      </c>
      <c r="F135" s="175"/>
    </row>
    <row r="136" spans="1:6">
      <c r="A136" s="229">
        <v>45917</v>
      </c>
      <c r="B136" s="227">
        <v>238.99</v>
      </c>
      <c r="C136" s="227">
        <v>238.96</v>
      </c>
      <c r="D136">
        <f t="shared" si="5"/>
        <v>3.5209828050978467E-3</v>
      </c>
      <c r="F136" s="175"/>
    </row>
    <row r="137" spans="1:6">
      <c r="A137" s="229">
        <v>45916</v>
      </c>
      <c r="B137" s="227">
        <v>238.15</v>
      </c>
      <c r="C137" s="227">
        <v>238.11</v>
      </c>
      <c r="D137">
        <f t="shared" ref="D137:D200" si="8">LN(B137/B138)</f>
        <v>6.1072107269313034E-3</v>
      </c>
      <c r="F137" s="175"/>
    </row>
    <row r="138" spans="1:6">
      <c r="A138" s="229">
        <v>45915</v>
      </c>
      <c r="B138" s="227">
        <v>236.7</v>
      </c>
      <c r="C138" s="227">
        <v>236.72</v>
      </c>
      <c r="D138">
        <f t="shared" si="8"/>
        <v>1.1173300598125255E-2</v>
      </c>
      <c r="F138" s="175"/>
    </row>
    <row r="139" spans="1:6">
      <c r="A139" s="229">
        <v>45912</v>
      </c>
      <c r="B139" s="227">
        <v>234.07</v>
      </c>
      <c r="C139" s="227">
        <v>234.05</v>
      </c>
      <c r="D139">
        <f t="shared" si="8"/>
        <v>1.7410480721885509E-2</v>
      </c>
      <c r="F139" s="175"/>
    </row>
    <row r="140" spans="1:6">
      <c r="A140" s="229">
        <v>45911</v>
      </c>
      <c r="B140" s="227">
        <v>230.03</v>
      </c>
      <c r="C140" s="227">
        <v>230.02</v>
      </c>
      <c r="D140">
        <f t="shared" si="8"/>
        <v>1.4185256029157005E-2</v>
      </c>
      <c r="F140" s="175"/>
    </row>
    <row r="141" spans="1:6">
      <c r="A141" s="229">
        <v>45910</v>
      </c>
      <c r="B141" s="227">
        <v>226.79</v>
      </c>
      <c r="C141" s="227">
        <v>226.77</v>
      </c>
      <c r="D141">
        <f t="shared" si="8"/>
        <v>-3.2791245197944616E-2</v>
      </c>
      <c r="F141" s="175"/>
    </row>
    <row r="142" spans="1:6">
      <c r="A142" s="229">
        <v>45909</v>
      </c>
      <c r="B142" s="227">
        <v>234.35</v>
      </c>
      <c r="C142" s="227">
        <v>234.34</v>
      </c>
      <c r="D142">
        <f t="shared" si="8"/>
        <v>-1.4950620469677826E-2</v>
      </c>
      <c r="F142" s="175"/>
    </row>
    <row r="143" spans="1:6">
      <c r="A143" s="229">
        <v>45908</v>
      </c>
      <c r="B143" s="227">
        <v>237.88</v>
      </c>
      <c r="C143" s="227">
        <v>237.9</v>
      </c>
      <c r="D143">
        <f t="shared" si="8"/>
        <v>-7.5800769165061304E-3</v>
      </c>
      <c r="F143" s="175"/>
    </row>
    <row r="144" spans="1:6">
      <c r="A144" s="229">
        <v>45905</v>
      </c>
      <c r="B144" s="227">
        <v>239.69</v>
      </c>
      <c r="C144" s="227">
        <v>239.61</v>
      </c>
      <c r="D144">
        <f t="shared" si="8"/>
        <v>-3.7541452460853166E-4</v>
      </c>
      <c r="F144" s="175"/>
    </row>
    <row r="145" spans="1:6">
      <c r="A145" s="229">
        <v>45904</v>
      </c>
      <c r="B145" s="227">
        <v>239.78</v>
      </c>
      <c r="C145" s="227">
        <v>239.71</v>
      </c>
      <c r="D145">
        <f t="shared" si="8"/>
        <v>5.4783200263767082E-3</v>
      </c>
      <c r="F145" s="175"/>
    </row>
    <row r="146" spans="1:6">
      <c r="A146" s="229">
        <v>45903</v>
      </c>
      <c r="B146" s="227">
        <v>238.47</v>
      </c>
      <c r="C146" s="227">
        <v>238.48</v>
      </c>
      <c r="D146">
        <f t="shared" si="8"/>
        <v>3.738234025703522E-2</v>
      </c>
      <c r="F146" s="175"/>
    </row>
    <row r="147" spans="1:6">
      <c r="A147" s="229">
        <v>45902</v>
      </c>
      <c r="B147" s="227">
        <v>229.72</v>
      </c>
      <c r="C147" s="227">
        <v>229.66</v>
      </c>
      <c r="D147">
        <f t="shared" si="8"/>
        <v>-1.0479461944380755E-2</v>
      </c>
      <c r="F147" s="175"/>
    </row>
    <row r="148" spans="1:6">
      <c r="A148" s="229">
        <v>45898</v>
      </c>
      <c r="B148" s="227">
        <v>232.14</v>
      </c>
      <c r="C148" s="227">
        <v>232.21</v>
      </c>
      <c r="D148">
        <f t="shared" si="8"/>
        <v>-1.8076183101439452E-3</v>
      </c>
      <c r="F148" s="175"/>
    </row>
    <row r="149" spans="1:6">
      <c r="A149" s="229">
        <v>45897</v>
      </c>
      <c r="B149" s="227">
        <v>232.56</v>
      </c>
      <c r="C149" s="227">
        <v>232.48</v>
      </c>
      <c r="D149">
        <f t="shared" si="8"/>
        <v>8.9407787029671757E-3</v>
      </c>
      <c r="F149" s="175"/>
    </row>
    <row r="150" spans="1:6">
      <c r="A150" s="229">
        <v>45896</v>
      </c>
      <c r="B150" s="227">
        <v>230.49</v>
      </c>
      <c r="C150" s="227">
        <v>230.45</v>
      </c>
      <c r="D150">
        <f t="shared" si="8"/>
        <v>5.1326776447566114E-3</v>
      </c>
      <c r="F150" s="175"/>
    </row>
    <row r="151" spans="1:6">
      <c r="A151" s="229">
        <v>45895</v>
      </c>
      <c r="B151" s="227">
        <v>229.31</v>
      </c>
      <c r="C151" s="227">
        <v>229.3</v>
      </c>
      <c r="D151">
        <f t="shared" si="8"/>
        <v>9.4201848936647913E-3</v>
      </c>
      <c r="F151" s="175"/>
    </row>
    <row r="152" spans="1:6">
      <c r="A152" s="229">
        <v>45894</v>
      </c>
      <c r="B152" s="227">
        <v>227.16</v>
      </c>
      <c r="C152" s="227">
        <v>227.15</v>
      </c>
      <c r="D152">
        <f t="shared" si="8"/>
        <v>-2.6378279605502935E-3</v>
      </c>
      <c r="F152" s="175"/>
    </row>
    <row r="153" spans="1:6">
      <c r="A153" s="229">
        <v>45891</v>
      </c>
      <c r="B153" s="227">
        <v>227.76</v>
      </c>
      <c r="C153" s="227">
        <v>227.75</v>
      </c>
      <c r="D153">
        <f t="shared" si="8"/>
        <v>1.2636584004512057E-2</v>
      </c>
      <c r="F153" s="175"/>
    </row>
    <row r="154" spans="1:6">
      <c r="A154" s="229">
        <v>45890</v>
      </c>
      <c r="B154" s="227">
        <v>224.9</v>
      </c>
      <c r="C154" s="227">
        <v>224.91</v>
      </c>
      <c r="D154">
        <f t="shared" si="8"/>
        <v>-4.9233871157219602E-3</v>
      </c>
      <c r="F154" s="175"/>
    </row>
    <row r="155" spans="1:6">
      <c r="A155" s="229">
        <v>45889</v>
      </c>
      <c r="B155" s="227">
        <v>226.01</v>
      </c>
      <c r="C155" s="227">
        <v>225.97</v>
      </c>
      <c r="D155">
        <f t="shared" si="8"/>
        <v>-1.9931886170219938E-2</v>
      </c>
      <c r="F155" s="175"/>
    </row>
    <row r="156" spans="1:6">
      <c r="A156" s="229">
        <v>45888</v>
      </c>
      <c r="B156" s="227">
        <v>230.56</v>
      </c>
      <c r="C156" s="227">
        <v>230.51</v>
      </c>
      <c r="D156">
        <f t="shared" si="8"/>
        <v>-1.430274379700124E-3</v>
      </c>
      <c r="F156" s="175"/>
    </row>
    <row r="157" spans="1:6">
      <c r="A157" s="229">
        <v>45887</v>
      </c>
      <c r="B157" s="227">
        <v>230.89</v>
      </c>
      <c r="C157" s="227">
        <v>230.88</v>
      </c>
      <c r="D157">
        <f t="shared" si="8"/>
        <v>-3.0271602428172274E-3</v>
      </c>
      <c r="F157" s="175"/>
    </row>
    <row r="158" spans="1:6">
      <c r="A158" s="229">
        <v>45884</v>
      </c>
      <c r="B158" s="227">
        <v>231.59</v>
      </c>
      <c r="C158" s="227">
        <v>231.62</v>
      </c>
      <c r="D158">
        <f t="shared" si="8"/>
        <v>-5.1252346401009499E-3</v>
      </c>
      <c r="F158" s="175"/>
    </row>
    <row r="159" spans="1:6">
      <c r="A159" s="229">
        <v>45883</v>
      </c>
      <c r="B159" s="227">
        <v>232.78</v>
      </c>
      <c r="C159" s="227">
        <v>232.79</v>
      </c>
      <c r="D159">
        <f t="shared" si="8"/>
        <v>-2.3599590451372499E-3</v>
      </c>
      <c r="F159" s="175"/>
    </row>
    <row r="160" spans="1:6">
      <c r="A160" s="229">
        <v>45882</v>
      </c>
      <c r="B160" s="227">
        <v>233.33</v>
      </c>
      <c r="C160" s="227">
        <v>233.24</v>
      </c>
      <c r="D160">
        <f t="shared" si="8"/>
        <v>1.5897349787165019E-2</v>
      </c>
      <c r="F160" s="175"/>
    </row>
    <row r="161" spans="1:6">
      <c r="A161" s="229">
        <v>45881</v>
      </c>
      <c r="B161" s="227">
        <v>229.65</v>
      </c>
      <c r="C161" s="227">
        <v>229.63</v>
      </c>
      <c r="D161">
        <f t="shared" si="8"/>
        <v>1.0813755968526953E-2</v>
      </c>
      <c r="F161" s="175"/>
    </row>
    <row r="162" spans="1:6">
      <c r="A162" s="229">
        <v>45880</v>
      </c>
      <c r="B162" s="227">
        <v>227.18</v>
      </c>
      <c r="C162" s="227">
        <v>227.14</v>
      </c>
      <c r="D162">
        <f t="shared" si="8"/>
        <v>-9.506566239905357E-3</v>
      </c>
      <c r="F162" s="175"/>
    </row>
    <row r="163" spans="1:6">
      <c r="A163" s="229">
        <v>45877</v>
      </c>
      <c r="B163" s="227">
        <v>229.35</v>
      </c>
      <c r="C163" s="227">
        <v>229.36</v>
      </c>
      <c r="D163">
        <f t="shared" si="8"/>
        <v>4.1485320351131408E-2</v>
      </c>
      <c r="F163" s="175"/>
    </row>
    <row r="164" spans="1:6">
      <c r="A164" s="229">
        <v>45876</v>
      </c>
      <c r="B164" s="227">
        <v>220.03</v>
      </c>
      <c r="C164" s="227">
        <v>221.2</v>
      </c>
      <c r="D164">
        <f t="shared" si="8"/>
        <v>3.1298714320261108E-2</v>
      </c>
      <c r="F164" s="175"/>
    </row>
    <row r="165" spans="1:6">
      <c r="A165" s="229">
        <v>45875</v>
      </c>
      <c r="B165" s="227">
        <v>213.25</v>
      </c>
      <c r="C165" s="227">
        <v>213.25</v>
      </c>
      <c r="D165">
        <f t="shared" si="8"/>
        <v>4.9653373673299327E-2</v>
      </c>
      <c r="F165" s="175"/>
    </row>
    <row r="166" spans="1:6">
      <c r="A166" s="229">
        <v>45874</v>
      </c>
      <c r="B166" s="227">
        <v>202.92</v>
      </c>
      <c r="C166" s="227">
        <v>202.92</v>
      </c>
      <c r="D166">
        <f t="shared" si="8"/>
        <v>-2.1168196547443788E-3</v>
      </c>
      <c r="F166" s="175"/>
    </row>
    <row r="167" spans="1:6">
      <c r="A167" s="229">
        <v>45873</v>
      </c>
      <c r="B167" s="227">
        <v>203.35</v>
      </c>
      <c r="C167" s="227">
        <v>203.25</v>
      </c>
      <c r="D167">
        <f t="shared" si="8"/>
        <v>4.7815140516196241E-3</v>
      </c>
      <c r="F167" s="175"/>
    </row>
    <row r="168" spans="1:6">
      <c r="A168" s="229">
        <v>45870</v>
      </c>
      <c r="B168" s="227">
        <v>202.38</v>
      </c>
      <c r="C168" s="227">
        <v>202.26</v>
      </c>
      <c r="D168">
        <f t="shared" si="8"/>
        <v>-2.5321513877215478E-2</v>
      </c>
      <c r="F168" s="175"/>
    </row>
    <row r="169" spans="1:6">
      <c r="A169" s="229">
        <v>45869</v>
      </c>
      <c r="B169" s="227">
        <v>207.57</v>
      </c>
      <c r="C169" s="227">
        <v>207.58</v>
      </c>
      <c r="D169">
        <f t="shared" si="8"/>
        <v>-7.104825623744683E-3</v>
      </c>
      <c r="F169" s="175"/>
    </row>
    <row r="170" spans="1:6">
      <c r="A170" s="229">
        <v>45868</v>
      </c>
      <c r="B170" s="227">
        <v>209.05</v>
      </c>
      <c r="C170" s="227">
        <v>209.02</v>
      </c>
      <c r="D170">
        <f t="shared" si="8"/>
        <v>-1.0563478509569259E-2</v>
      </c>
      <c r="F170" s="175"/>
    </row>
    <row r="171" spans="1:6">
      <c r="A171" s="229">
        <v>45867</v>
      </c>
      <c r="B171" s="227">
        <v>211.27</v>
      </c>
      <c r="C171" s="227">
        <v>211.34</v>
      </c>
      <c r="D171">
        <f t="shared" si="8"/>
        <v>-1.3072696278811793E-2</v>
      </c>
      <c r="F171" s="175"/>
    </row>
    <row r="172" spans="1:6">
      <c r="A172" s="229">
        <v>45866</v>
      </c>
      <c r="B172" s="227">
        <v>214.05</v>
      </c>
      <c r="C172" s="227">
        <v>214.03</v>
      </c>
      <c r="D172">
        <f t="shared" si="8"/>
        <v>7.9452251042439034E-4</v>
      </c>
      <c r="F172" s="175"/>
    </row>
    <row r="173" spans="1:6">
      <c r="A173" s="229">
        <v>45863</v>
      </c>
      <c r="B173" s="227">
        <v>213.88</v>
      </c>
      <c r="C173" s="227">
        <v>213.93</v>
      </c>
      <c r="D173">
        <f t="shared" si="8"/>
        <v>5.6121973225001546E-4</v>
      </c>
      <c r="F173" s="175"/>
    </row>
    <row r="174" spans="1:6">
      <c r="A174" s="229">
        <v>45862</v>
      </c>
      <c r="B174" s="227">
        <v>213.76</v>
      </c>
      <c r="C174" s="227">
        <v>213.75</v>
      </c>
      <c r="D174">
        <f t="shared" si="8"/>
        <v>-1.8228137130991598E-3</v>
      </c>
      <c r="F174" s="175"/>
    </row>
    <row r="175" spans="1:6">
      <c r="A175" s="229">
        <v>45861</v>
      </c>
      <c r="B175" s="227">
        <v>214.15</v>
      </c>
      <c r="C175" s="227">
        <v>214.29</v>
      </c>
      <c r="D175">
        <f t="shared" si="8"/>
        <v>-1.1667251352669031E-3</v>
      </c>
      <c r="F175" s="175"/>
    </row>
    <row r="176" spans="1:6">
      <c r="A176" s="229">
        <v>45860</v>
      </c>
      <c r="B176" s="227">
        <v>214.4</v>
      </c>
      <c r="C176" s="227">
        <v>214.37</v>
      </c>
      <c r="D176">
        <f t="shared" si="8"/>
        <v>8.9955629085780031E-3</v>
      </c>
      <c r="F176" s="175"/>
    </row>
    <row r="177" spans="1:6">
      <c r="A177" s="229">
        <v>45859</v>
      </c>
      <c r="B177" s="227">
        <v>212.48</v>
      </c>
      <c r="C177" s="227">
        <v>212.53</v>
      </c>
      <c r="D177">
        <f t="shared" si="8"/>
        <v>6.1370159097006195E-3</v>
      </c>
      <c r="F177" s="175"/>
    </row>
    <row r="178" spans="1:6">
      <c r="A178" s="229">
        <v>45856</v>
      </c>
      <c r="B178" s="227">
        <v>211.18</v>
      </c>
      <c r="C178" s="227">
        <v>211.22</v>
      </c>
      <c r="D178">
        <f t="shared" si="8"/>
        <v>5.5080861005209316E-3</v>
      </c>
      <c r="F178" s="175"/>
    </row>
    <row r="179" spans="1:6">
      <c r="A179" s="229">
        <v>45855</v>
      </c>
      <c r="B179" s="227">
        <v>210.02</v>
      </c>
      <c r="C179" s="227">
        <v>210.06</v>
      </c>
      <c r="D179">
        <f t="shared" si="8"/>
        <v>-6.6638109943707117E-4</v>
      </c>
      <c r="F179" s="175"/>
    </row>
    <row r="180" spans="1:6">
      <c r="A180" s="229">
        <v>45854</v>
      </c>
      <c r="B180" s="227">
        <v>210.16</v>
      </c>
      <c r="C180" s="227">
        <v>210.12</v>
      </c>
      <c r="D180">
        <f t="shared" si="8"/>
        <v>5.0087160785759338E-3</v>
      </c>
      <c r="F180" s="175"/>
    </row>
    <row r="181" spans="1:6">
      <c r="A181" s="229">
        <v>45853</v>
      </c>
      <c r="B181" s="227">
        <v>209.11</v>
      </c>
      <c r="C181" s="227">
        <v>209.01</v>
      </c>
      <c r="D181">
        <f t="shared" si="8"/>
        <v>2.3460140508832585E-3</v>
      </c>
      <c r="F181" s="175"/>
    </row>
    <row r="182" spans="1:6">
      <c r="A182" s="229">
        <v>45852</v>
      </c>
      <c r="B182" s="227">
        <v>208.62</v>
      </c>
      <c r="C182" s="227">
        <v>208.54</v>
      </c>
      <c r="D182">
        <f t="shared" si="8"/>
        <v>-1.210172470759039E-2</v>
      </c>
      <c r="F182" s="175"/>
    </row>
    <row r="183" spans="1:6">
      <c r="A183" s="229">
        <v>45849</v>
      </c>
      <c r="B183" s="227">
        <v>211.16</v>
      </c>
      <c r="C183" s="227">
        <v>211.06</v>
      </c>
      <c r="D183">
        <f t="shared" si="8"/>
        <v>-5.902229283378157E-3</v>
      </c>
      <c r="F183" s="175"/>
    </row>
    <row r="184" spans="1:6">
      <c r="A184" s="229">
        <v>45848</v>
      </c>
      <c r="B184" s="227">
        <v>212.41</v>
      </c>
      <c r="C184" s="227">
        <v>212.41</v>
      </c>
      <c r="D184">
        <f t="shared" si="8"/>
        <v>5.9969486772448706E-3</v>
      </c>
      <c r="F184" s="175"/>
    </row>
    <row r="185" spans="1:6">
      <c r="A185" s="229">
        <v>45847</v>
      </c>
      <c r="B185" s="227">
        <v>211.14</v>
      </c>
      <c r="C185" s="227">
        <v>211.1</v>
      </c>
      <c r="D185">
        <f t="shared" si="8"/>
        <v>5.3662719302117997E-3</v>
      </c>
      <c r="F185" s="175"/>
    </row>
    <row r="186" spans="1:6">
      <c r="A186" s="229">
        <v>45846</v>
      </c>
      <c r="B186" s="227">
        <v>210.01</v>
      </c>
      <c r="C186" s="227">
        <v>210.01</v>
      </c>
      <c r="D186">
        <f t="shared" si="8"/>
        <v>2.8574150113462317E-4</v>
      </c>
      <c r="F186" s="175"/>
    </row>
    <row r="187" spans="1:6">
      <c r="A187" s="229">
        <v>45845</v>
      </c>
      <c r="B187" s="227">
        <v>209.95</v>
      </c>
      <c r="C187" s="227">
        <v>209.93</v>
      </c>
      <c r="D187">
        <f t="shared" si="8"/>
        <v>-1.7001590157273334E-2</v>
      </c>
      <c r="F187" s="175"/>
    </row>
    <row r="188" spans="1:6">
      <c r="A188" s="229">
        <v>45841</v>
      </c>
      <c r="B188" s="227">
        <v>213.55</v>
      </c>
      <c r="C188" s="227">
        <v>213.33</v>
      </c>
      <c r="D188">
        <f t="shared" si="8"/>
        <v>5.2114017332771934E-3</v>
      </c>
      <c r="F188" s="175"/>
    </row>
    <row r="189" spans="1:6">
      <c r="A189" s="229">
        <v>45840</v>
      </c>
      <c r="B189" s="227">
        <v>212.44</v>
      </c>
      <c r="C189" s="227">
        <v>212.34</v>
      </c>
      <c r="D189">
        <f t="shared" si="8"/>
        <v>2.1987275129697868E-2</v>
      </c>
      <c r="F189" s="175"/>
    </row>
    <row r="190" spans="1:6">
      <c r="A190" s="229">
        <v>45839</v>
      </c>
      <c r="B190" s="227">
        <v>207.82</v>
      </c>
      <c r="C190" s="227">
        <v>207.7</v>
      </c>
      <c r="D190">
        <f t="shared" si="8"/>
        <v>1.2833416646386379E-2</v>
      </c>
      <c r="F190" s="175"/>
    </row>
    <row r="191" spans="1:6">
      <c r="A191" s="229">
        <v>45838</v>
      </c>
      <c r="B191" s="227">
        <v>205.17</v>
      </c>
      <c r="C191" s="227">
        <v>205.05</v>
      </c>
      <c r="D191">
        <f t="shared" si="8"/>
        <v>2.0136064953739752E-2</v>
      </c>
      <c r="F191" s="175"/>
    </row>
    <row r="192" spans="1:6">
      <c r="A192" s="229">
        <v>45835</v>
      </c>
      <c r="B192" s="227">
        <v>201.08</v>
      </c>
      <c r="C192" s="227">
        <v>201.06</v>
      </c>
      <c r="D192">
        <f t="shared" si="8"/>
        <v>3.9793076529873232E-4</v>
      </c>
      <c r="F192" s="175"/>
    </row>
    <row r="193" spans="1:6">
      <c r="A193" s="229">
        <v>45834</v>
      </c>
      <c r="B193" s="227">
        <v>201</v>
      </c>
      <c r="C193" s="227">
        <v>200.95</v>
      </c>
      <c r="D193">
        <f t="shared" si="8"/>
        <v>-2.782195753321553E-3</v>
      </c>
      <c r="F193" s="175"/>
    </row>
    <row r="194" spans="1:6">
      <c r="A194" s="229">
        <v>45833</v>
      </c>
      <c r="B194" s="227">
        <v>201.56</v>
      </c>
      <c r="C194" s="227">
        <v>201.58</v>
      </c>
      <c r="D194">
        <f t="shared" si="8"/>
        <v>6.2708611406248112E-3</v>
      </c>
      <c r="F194" s="175"/>
    </row>
    <row r="195" spans="1:6">
      <c r="A195" s="229">
        <v>45832</v>
      </c>
      <c r="B195" s="227">
        <v>200.3</v>
      </c>
      <c r="C195" s="227">
        <v>200.29</v>
      </c>
      <c r="D195">
        <f t="shared" si="8"/>
        <v>-5.9731387149650926E-3</v>
      </c>
      <c r="F195" s="175"/>
    </row>
    <row r="196" spans="1:6">
      <c r="A196" s="229">
        <v>45831</v>
      </c>
      <c r="B196" s="227">
        <v>201.5</v>
      </c>
      <c r="C196" s="227">
        <v>201.55</v>
      </c>
      <c r="D196">
        <f t="shared" si="8"/>
        <v>2.4844733276619658E-3</v>
      </c>
      <c r="F196" s="175"/>
    </row>
    <row r="197" spans="1:6">
      <c r="A197" s="229">
        <v>45828</v>
      </c>
      <c r="B197" s="227">
        <v>201</v>
      </c>
      <c r="C197" s="227">
        <v>200.92</v>
      </c>
      <c r="D197">
        <f t="shared" si="8"/>
        <v>2.2235434920592347E-2</v>
      </c>
      <c r="F197" s="175"/>
    </row>
    <row r="198" spans="1:6">
      <c r="A198" s="229">
        <v>45826</v>
      </c>
      <c r="B198" s="227">
        <v>196.58</v>
      </c>
      <c r="C198" s="227">
        <v>196.23</v>
      </c>
      <c r="D198">
        <f t="shared" si="8"/>
        <v>4.7932374673270439E-3</v>
      </c>
      <c r="F198" s="175"/>
    </row>
    <row r="199" spans="1:6">
      <c r="A199" s="229">
        <v>45825</v>
      </c>
      <c r="B199" s="227">
        <v>195.64</v>
      </c>
      <c r="C199" s="227">
        <v>195.59</v>
      </c>
      <c r="D199">
        <f t="shared" si="8"/>
        <v>-1.4109760550600002E-2</v>
      </c>
      <c r="F199" s="175"/>
    </row>
    <row r="200" spans="1:6">
      <c r="A200" s="229">
        <v>45824</v>
      </c>
      <c r="B200" s="227">
        <v>198.42</v>
      </c>
      <c r="C200" s="227">
        <v>198.38</v>
      </c>
      <c r="D200">
        <f t="shared" si="8"/>
        <v>9.9780502172876224E-3</v>
      </c>
      <c r="F200" s="175"/>
    </row>
    <row r="201" spans="1:6">
      <c r="A201" s="229">
        <v>45821</v>
      </c>
      <c r="B201" s="227">
        <v>196.45</v>
      </c>
      <c r="C201" s="227">
        <v>196.45</v>
      </c>
      <c r="D201">
        <f t="shared" ref="D201:D258" si="9">LN(B201/B202)</f>
        <v>-1.3901399146029038E-2</v>
      </c>
      <c r="F201" s="175"/>
    </row>
    <row r="202" spans="1:6">
      <c r="A202" s="229">
        <v>45820</v>
      </c>
      <c r="B202" s="227">
        <v>199.2</v>
      </c>
      <c r="C202" s="227">
        <v>199.19</v>
      </c>
      <c r="D202">
        <f t="shared" si="9"/>
        <v>2.1106596106382439E-3</v>
      </c>
      <c r="F202" s="175"/>
    </row>
    <row r="203" spans="1:6">
      <c r="A203" s="229">
        <v>45819</v>
      </c>
      <c r="B203" s="227">
        <v>198.78</v>
      </c>
      <c r="C203" s="227">
        <v>198.84</v>
      </c>
      <c r="D203">
        <f t="shared" si="9"/>
        <v>-1.9380354991362321E-2</v>
      </c>
      <c r="F203" s="175"/>
    </row>
    <row r="204" spans="1:6">
      <c r="A204" s="229">
        <v>45818</v>
      </c>
      <c r="B204" s="227">
        <v>202.67</v>
      </c>
      <c r="C204" s="227">
        <v>202.75</v>
      </c>
      <c r="D204">
        <f t="shared" si="9"/>
        <v>6.0378288938655912E-3</v>
      </c>
      <c r="F204" s="175"/>
    </row>
    <row r="205" spans="1:6">
      <c r="A205" s="229">
        <v>45817</v>
      </c>
      <c r="B205" s="227">
        <v>201.45</v>
      </c>
      <c r="C205" s="227">
        <v>201.42</v>
      </c>
      <c r="D205">
        <f t="shared" si="9"/>
        <v>-1.2186548430503737E-2</v>
      </c>
      <c r="F205" s="175"/>
    </row>
    <row r="206" spans="1:6">
      <c r="A206" s="229">
        <v>45814</v>
      </c>
      <c r="B206" s="227">
        <v>203.92</v>
      </c>
      <c r="C206" s="227">
        <v>203.92</v>
      </c>
      <c r="D206">
        <f t="shared" si="9"/>
        <v>1.6265344375750522E-2</v>
      </c>
      <c r="F206" s="175"/>
    </row>
    <row r="207" spans="1:6">
      <c r="A207" s="229">
        <v>45813</v>
      </c>
      <c r="B207" s="227">
        <v>200.63</v>
      </c>
      <c r="C207" s="227">
        <v>200.57</v>
      </c>
      <c r="D207">
        <f t="shared" si="9"/>
        <v>-1.085647049174078E-2</v>
      </c>
      <c r="F207" s="175"/>
    </row>
    <row r="208" spans="1:6">
      <c r="A208" s="229">
        <v>45812</v>
      </c>
      <c r="B208" s="227">
        <v>202.82</v>
      </c>
      <c r="C208" s="227">
        <v>202.82</v>
      </c>
      <c r="D208">
        <f t="shared" si="9"/>
        <v>-2.2162583870203399E-3</v>
      </c>
      <c r="F208" s="175"/>
    </row>
    <row r="209" spans="1:6">
      <c r="A209" s="229">
        <v>45811</v>
      </c>
      <c r="B209" s="227">
        <v>203.27</v>
      </c>
      <c r="C209" s="227">
        <v>203.31</v>
      </c>
      <c r="D209">
        <f t="shared" si="9"/>
        <v>7.7536996107045722E-3</v>
      </c>
      <c r="F209" s="175"/>
    </row>
    <row r="210" spans="1:6">
      <c r="A210" s="229">
        <v>45810</v>
      </c>
      <c r="B210" s="227">
        <v>201.7</v>
      </c>
      <c r="C210" s="227">
        <v>201.78</v>
      </c>
      <c r="D210">
        <f t="shared" si="9"/>
        <v>4.2230841548747573E-3</v>
      </c>
      <c r="F210" s="175"/>
    </row>
    <row r="211" spans="1:6">
      <c r="A211" s="229">
        <v>45807</v>
      </c>
      <c r="B211" s="227">
        <v>200.85</v>
      </c>
      <c r="C211" s="227">
        <v>200.64</v>
      </c>
      <c r="D211">
        <f t="shared" si="9"/>
        <v>4.4910255124638023E-3</v>
      </c>
      <c r="F211" s="175"/>
    </row>
    <row r="212" spans="1:6">
      <c r="A212" s="229">
        <v>45806</v>
      </c>
      <c r="B212" s="227">
        <v>199.95</v>
      </c>
      <c r="C212" s="227">
        <v>199.93</v>
      </c>
      <c r="D212">
        <f t="shared" si="9"/>
        <v>-2.3478293373554809E-3</v>
      </c>
      <c r="F212" s="175"/>
    </row>
    <row r="213" spans="1:6">
      <c r="A213" s="229">
        <v>45805</v>
      </c>
      <c r="B213" s="227">
        <v>200.42</v>
      </c>
      <c r="C213" s="227">
        <v>200.41</v>
      </c>
      <c r="D213">
        <f t="shared" si="9"/>
        <v>1.0483489465745394E-3</v>
      </c>
      <c r="F213" s="175"/>
    </row>
    <row r="214" spans="1:6">
      <c r="A214" s="229">
        <v>45804</v>
      </c>
      <c r="B214" s="227">
        <v>200.21</v>
      </c>
      <c r="C214" s="227">
        <v>200.17</v>
      </c>
      <c r="D214">
        <f t="shared" si="9"/>
        <v>2.4983599431202347E-2</v>
      </c>
      <c r="F214" s="175"/>
    </row>
    <row r="215" spans="1:6">
      <c r="A215" s="229">
        <v>45800</v>
      </c>
      <c r="B215" s="227">
        <v>195.27</v>
      </c>
      <c r="C215" s="227">
        <v>195.26</v>
      </c>
      <c r="D215">
        <f t="shared" si="9"/>
        <v>-3.0711134574654807E-2</v>
      </c>
      <c r="F215" s="175"/>
    </row>
    <row r="216" spans="1:6">
      <c r="A216" s="229">
        <v>45799</v>
      </c>
      <c r="B216" s="227">
        <v>201.36</v>
      </c>
      <c r="C216" s="227">
        <v>201.36</v>
      </c>
      <c r="D216">
        <f t="shared" si="9"/>
        <v>-3.6187919030965495E-3</v>
      </c>
      <c r="F216" s="175"/>
    </row>
    <row r="217" spans="1:6">
      <c r="A217" s="229">
        <v>45798</v>
      </c>
      <c r="B217" s="227">
        <v>202.09</v>
      </c>
      <c r="C217" s="227">
        <v>202.04</v>
      </c>
      <c r="D217">
        <f t="shared" si="9"/>
        <v>-2.3329093219500632E-2</v>
      </c>
      <c r="F217" s="175"/>
    </row>
    <row r="218" spans="1:6">
      <c r="A218" s="229">
        <v>45797</v>
      </c>
      <c r="B218" s="227">
        <v>206.86</v>
      </c>
      <c r="C218" s="227">
        <v>206.86</v>
      </c>
      <c r="D218">
        <f t="shared" si="9"/>
        <v>-9.2388300304947473E-3</v>
      </c>
      <c r="F218" s="175"/>
    </row>
    <row r="219" spans="1:6">
      <c r="A219" s="229">
        <v>45796</v>
      </c>
      <c r="B219" s="227">
        <v>208.78</v>
      </c>
      <c r="C219" s="227">
        <v>208.67</v>
      </c>
      <c r="D219">
        <f t="shared" si="9"/>
        <v>-1.1808536414863721E-2</v>
      </c>
      <c r="F219" s="175"/>
    </row>
    <row r="220" spans="1:6">
      <c r="A220" s="229">
        <v>45793</v>
      </c>
      <c r="B220" s="227">
        <v>211.26</v>
      </c>
      <c r="C220" s="227">
        <v>211.19</v>
      </c>
      <c r="D220">
        <f t="shared" si="9"/>
        <v>-8.9896152348143657E-4</v>
      </c>
      <c r="F220" s="175"/>
    </row>
    <row r="221" spans="1:6">
      <c r="A221" s="229">
        <v>45792</v>
      </c>
      <c r="B221" s="227">
        <v>211.45</v>
      </c>
      <c r="C221" s="227">
        <v>211.41</v>
      </c>
      <c r="D221">
        <f t="shared" si="9"/>
        <v>-4.1531042752048983E-3</v>
      </c>
      <c r="F221" s="175"/>
    </row>
    <row r="222" spans="1:6">
      <c r="A222" s="229">
        <v>45791</v>
      </c>
      <c r="B222" s="227">
        <v>212.33</v>
      </c>
      <c r="C222" s="227">
        <v>212.41</v>
      </c>
      <c r="D222">
        <f t="shared" si="9"/>
        <v>-2.8218050046047607E-3</v>
      </c>
      <c r="F222" s="175"/>
    </row>
    <row r="223" spans="1:6">
      <c r="A223" s="229">
        <v>45790</v>
      </c>
      <c r="B223" s="227">
        <v>212.93</v>
      </c>
      <c r="C223" s="227">
        <v>212.84</v>
      </c>
      <c r="D223">
        <f t="shared" si="9"/>
        <v>1.0101095986503919E-2</v>
      </c>
      <c r="F223" s="175"/>
    </row>
    <row r="224" spans="1:6">
      <c r="A224" s="229">
        <v>45789</v>
      </c>
      <c r="B224" s="227">
        <v>210.79</v>
      </c>
      <c r="C224" s="227">
        <v>210.79</v>
      </c>
      <c r="D224">
        <f t="shared" si="9"/>
        <v>5.9922155002815725E-2</v>
      </c>
      <c r="F224" s="175"/>
    </row>
    <row r="225" spans="1:6">
      <c r="A225" s="229">
        <v>45786</v>
      </c>
      <c r="B225" s="227">
        <v>198.53</v>
      </c>
      <c r="C225" s="227">
        <v>198.47</v>
      </c>
      <c r="D225">
        <f t="shared" si="9"/>
        <v>5.2522720610924155E-3</v>
      </c>
      <c r="F225" s="175"/>
    </row>
    <row r="226" spans="1:6">
      <c r="A226" s="229">
        <v>45785</v>
      </c>
      <c r="B226" s="227">
        <v>197.49</v>
      </c>
      <c r="C226" s="227">
        <v>197.41</v>
      </c>
      <c r="D226">
        <f t="shared" si="9"/>
        <v>6.298593485377273E-3</v>
      </c>
      <c r="F226" s="175"/>
    </row>
    <row r="227" spans="1:6">
      <c r="A227" s="229">
        <v>45784</v>
      </c>
      <c r="B227" s="227">
        <v>196.25</v>
      </c>
      <c r="C227" s="227">
        <v>196.22</v>
      </c>
      <c r="D227">
        <f t="shared" si="9"/>
        <v>-1.1450120029559962E-2</v>
      </c>
      <c r="F227" s="175"/>
    </row>
    <row r="228" spans="1:6">
      <c r="A228" s="229">
        <v>45783</v>
      </c>
      <c r="B228" s="227">
        <v>198.51</v>
      </c>
      <c r="C228" s="227">
        <v>198.41</v>
      </c>
      <c r="D228">
        <f t="shared" si="9"/>
        <v>-1.9124313830772783E-3</v>
      </c>
      <c r="F228" s="175"/>
    </row>
    <row r="229" spans="1:6">
      <c r="A229" s="229">
        <v>45782</v>
      </c>
      <c r="B229" s="227">
        <v>198.89</v>
      </c>
      <c r="C229" s="227">
        <v>198.76</v>
      </c>
      <c r="D229">
        <f t="shared" si="9"/>
        <v>-3.19639323274125E-2</v>
      </c>
      <c r="F229" s="175"/>
    </row>
    <row r="230" spans="1:6">
      <c r="A230" s="229">
        <v>45779</v>
      </c>
      <c r="B230" s="227">
        <v>205.35</v>
      </c>
      <c r="C230" s="227">
        <v>205.2</v>
      </c>
      <c r="D230">
        <f t="shared" si="9"/>
        <v>-3.8077545329833914E-2</v>
      </c>
      <c r="F230" s="175"/>
    </row>
    <row r="231" spans="1:6">
      <c r="A231" s="229">
        <v>45778</v>
      </c>
      <c r="B231" s="227">
        <v>213.32</v>
      </c>
      <c r="C231" s="227">
        <v>212.83</v>
      </c>
      <c r="D231">
        <f t="shared" si="9"/>
        <v>3.8513973679298731E-3</v>
      </c>
      <c r="F231" s="175"/>
    </row>
    <row r="232" spans="1:6">
      <c r="A232" s="229">
        <v>45777</v>
      </c>
      <c r="B232" s="227">
        <v>212.5</v>
      </c>
      <c r="C232" s="227">
        <v>212.46</v>
      </c>
      <c r="D232">
        <f t="shared" si="9"/>
        <v>6.0890891684208118E-3</v>
      </c>
      <c r="F232" s="175"/>
    </row>
    <row r="233" spans="1:6">
      <c r="A233" s="229">
        <v>45776</v>
      </c>
      <c r="B233" s="227">
        <v>211.21</v>
      </c>
      <c r="C233" s="227">
        <v>211.21</v>
      </c>
      <c r="D233">
        <f t="shared" si="9"/>
        <v>5.0789239354215587E-3</v>
      </c>
      <c r="F233" s="175"/>
    </row>
    <row r="234" spans="1:6">
      <c r="A234" s="229">
        <v>45775</v>
      </c>
      <c r="B234" s="227">
        <v>210.14</v>
      </c>
      <c r="C234" s="227">
        <v>210.07</v>
      </c>
      <c r="D234">
        <f t="shared" si="9"/>
        <v>4.1009069917952523E-3</v>
      </c>
      <c r="F234" s="175"/>
    </row>
    <row r="235" spans="1:6">
      <c r="A235" s="229">
        <v>45772</v>
      </c>
      <c r="B235" s="227">
        <v>209.28</v>
      </c>
      <c r="C235" s="227">
        <v>209.16</v>
      </c>
      <c r="D235">
        <f t="shared" si="9"/>
        <v>4.3577226867250411E-3</v>
      </c>
      <c r="F235" s="175"/>
    </row>
    <row r="236" spans="1:6">
      <c r="A236" s="229">
        <v>45771</v>
      </c>
      <c r="B236" s="227">
        <v>208.37</v>
      </c>
      <c r="C236" s="227">
        <v>208.2</v>
      </c>
      <c r="D236">
        <f t="shared" si="9"/>
        <v>1.8258492064582833E-2</v>
      </c>
      <c r="F236" s="175"/>
    </row>
    <row r="237" spans="1:6">
      <c r="A237" s="229">
        <v>45770</v>
      </c>
      <c r="B237" s="227">
        <v>204.6</v>
      </c>
      <c r="C237" s="227">
        <v>204.32</v>
      </c>
      <c r="D237">
        <f t="shared" si="9"/>
        <v>2.4040332702537383E-2</v>
      </c>
      <c r="F237" s="175"/>
    </row>
    <row r="238" spans="1:6">
      <c r="A238" s="229">
        <v>45769</v>
      </c>
      <c r="B238" s="227">
        <v>199.74</v>
      </c>
      <c r="C238" s="227">
        <v>199.53</v>
      </c>
      <c r="D238">
        <f t="shared" si="9"/>
        <v>3.3497659809647508E-2</v>
      </c>
      <c r="F238" s="175"/>
    </row>
    <row r="239" spans="1:6">
      <c r="A239" s="229">
        <v>45768</v>
      </c>
      <c r="B239" s="227">
        <v>193.16</v>
      </c>
      <c r="C239" s="227">
        <v>192.97</v>
      </c>
      <c r="D239">
        <f t="shared" si="9"/>
        <v>-1.9583339736215177E-2</v>
      </c>
      <c r="F239" s="175"/>
    </row>
    <row r="240" spans="1:6">
      <c r="A240" s="229">
        <v>45764</v>
      </c>
      <c r="B240" s="227">
        <v>196.98</v>
      </c>
      <c r="C240" s="227">
        <v>196.87</v>
      </c>
      <c r="D240">
        <f t="shared" si="9"/>
        <v>1.385325669086682E-2</v>
      </c>
      <c r="F240" s="175"/>
    </row>
    <row r="241" spans="1:6">
      <c r="A241" s="229">
        <v>45763</v>
      </c>
      <c r="B241" s="227">
        <v>194.27</v>
      </c>
      <c r="C241" s="227">
        <v>194.29</v>
      </c>
      <c r="D241">
        <f t="shared" si="9"/>
        <v>-3.9711582595827098E-2</v>
      </c>
      <c r="F241" s="175"/>
    </row>
    <row r="242" spans="1:6">
      <c r="A242" s="229">
        <v>45762</v>
      </c>
      <c r="B242" s="227">
        <v>202.14</v>
      </c>
      <c r="C242" s="227">
        <v>202.01</v>
      </c>
      <c r="D242">
        <f t="shared" si="9"/>
        <v>-1.8781204551920384E-3</v>
      </c>
      <c r="F242" s="175"/>
    </row>
    <row r="243" spans="1:6">
      <c r="A243" s="229">
        <v>45761</v>
      </c>
      <c r="B243" s="227">
        <v>202.52</v>
      </c>
      <c r="C243" s="227">
        <v>202.58</v>
      </c>
      <c r="D243">
        <f t="shared" si="9"/>
        <v>2.1814327465264516E-2</v>
      </c>
      <c r="F243" s="175"/>
    </row>
    <row r="244" spans="1:6">
      <c r="A244" s="229">
        <v>45758</v>
      </c>
      <c r="B244" s="227">
        <v>198.15</v>
      </c>
      <c r="C244" s="227">
        <v>198.02</v>
      </c>
      <c r="D244">
        <f t="shared" si="9"/>
        <v>3.9792160778898779E-2</v>
      </c>
      <c r="F244" s="175"/>
    </row>
    <row r="245" spans="1:6">
      <c r="A245" s="229">
        <v>45757</v>
      </c>
      <c r="B245" s="227">
        <v>190.42</v>
      </c>
      <c r="C245" s="227">
        <v>190.44</v>
      </c>
      <c r="D245">
        <f t="shared" si="9"/>
        <v>-4.3318612796154309E-2</v>
      </c>
      <c r="F245" s="175"/>
    </row>
    <row r="246" spans="1:6">
      <c r="A246" s="229">
        <v>45756</v>
      </c>
      <c r="B246" s="227">
        <v>198.85</v>
      </c>
      <c r="C246" s="227">
        <v>198.89</v>
      </c>
      <c r="D246">
        <f t="shared" si="9"/>
        <v>0.14261741087192081</v>
      </c>
      <c r="F246" s="175"/>
    </row>
    <row r="247" spans="1:6">
      <c r="A247" s="229">
        <v>45755</v>
      </c>
      <c r="B247" s="227">
        <v>172.42</v>
      </c>
      <c r="C247" s="227">
        <v>172.75</v>
      </c>
      <c r="D247">
        <f t="shared" si="9"/>
        <v>-5.1101882959704026E-2</v>
      </c>
      <c r="F247" s="175"/>
    </row>
    <row r="248" spans="1:6">
      <c r="A248" s="229">
        <v>45754</v>
      </c>
      <c r="B248" s="227">
        <v>181.46</v>
      </c>
      <c r="C248" s="227">
        <v>181.52</v>
      </c>
      <c r="D248">
        <f t="shared" si="9"/>
        <v>-3.7425955653188146E-2</v>
      </c>
      <c r="F248" s="175"/>
    </row>
    <row r="249" spans="1:6">
      <c r="A249" s="229">
        <v>45751</v>
      </c>
      <c r="B249" s="227">
        <v>188.38</v>
      </c>
      <c r="C249" s="227">
        <v>188.37</v>
      </c>
      <c r="D249">
        <f t="shared" si="9"/>
        <v>-7.5680302500250957E-2</v>
      </c>
      <c r="F249" s="175"/>
    </row>
    <row r="250" spans="1:6">
      <c r="A250" s="229">
        <v>45750</v>
      </c>
      <c r="B250" s="227">
        <v>203.19</v>
      </c>
      <c r="C250" s="227">
        <v>203.03</v>
      </c>
      <c r="D250">
        <f t="shared" si="9"/>
        <v>-9.7013357916483689E-2</v>
      </c>
      <c r="F250" s="175"/>
    </row>
    <row r="251" spans="1:6">
      <c r="A251" s="229">
        <v>45749</v>
      </c>
      <c r="B251" s="227">
        <v>223.89</v>
      </c>
      <c r="C251" s="227">
        <v>223.79</v>
      </c>
      <c r="D251">
        <f t="shared" si="9"/>
        <v>3.1314331753118378E-3</v>
      </c>
      <c r="F251" s="175"/>
    </row>
    <row r="252" spans="1:6">
      <c r="A252" s="229">
        <v>45748</v>
      </c>
      <c r="B252" s="227">
        <v>223.19</v>
      </c>
      <c r="C252" s="227">
        <v>223.13</v>
      </c>
      <c r="D252">
        <f t="shared" si="9"/>
        <v>4.7606305665627204E-3</v>
      </c>
      <c r="F252" s="175"/>
    </row>
    <row r="253" spans="1:6">
      <c r="A253" s="229">
        <v>45747</v>
      </c>
      <c r="B253" s="227">
        <v>222.13</v>
      </c>
      <c r="C253" s="227">
        <v>222.04</v>
      </c>
      <c r="D253">
        <f t="shared" si="9"/>
        <v>1.9226554118956955E-2</v>
      </c>
      <c r="F253" s="175"/>
    </row>
    <row r="254" spans="1:6">
      <c r="A254" s="229">
        <v>45744</v>
      </c>
      <c r="B254" s="227">
        <v>217.9</v>
      </c>
      <c r="C254" s="227">
        <v>217.84</v>
      </c>
      <c r="D254">
        <f t="shared" si="9"/>
        <v>-2.693994273640031E-2</v>
      </c>
      <c r="F254" s="175"/>
    </row>
    <row r="255" spans="1:6">
      <c r="A255" s="229">
        <v>45743</v>
      </c>
      <c r="B255" s="227">
        <v>223.85</v>
      </c>
      <c r="C255" s="227">
        <v>223.93</v>
      </c>
      <c r="D255">
        <f t="shared" si="9"/>
        <v>1.041816419239041E-2</v>
      </c>
      <c r="F255" s="175"/>
    </row>
    <row r="256" spans="1:6">
      <c r="A256" s="230">
        <v>45742</v>
      </c>
      <c r="B256" s="227">
        <v>221.53</v>
      </c>
      <c r="C256" s="227">
        <v>221.39</v>
      </c>
      <c r="D256">
        <f t="shared" si="9"/>
        <v>-9.9713366603807335E-3</v>
      </c>
      <c r="F256" s="175"/>
    </row>
    <row r="257" spans="1:6">
      <c r="A257" s="230">
        <v>45741</v>
      </c>
      <c r="B257" s="227">
        <v>223.75</v>
      </c>
      <c r="C257" s="227">
        <v>223.73</v>
      </c>
      <c r="D257">
        <f t="shared" si="9"/>
        <v>1.3589122001844327E-2</v>
      </c>
      <c r="F257" s="175"/>
    </row>
    <row r="258" spans="1:6">
      <c r="A258" s="230">
        <v>45740</v>
      </c>
      <c r="B258" s="227">
        <v>220.73</v>
      </c>
      <c r="C258" s="227">
        <v>220.37</v>
      </c>
      <c r="D258">
        <f t="shared" si="9"/>
        <v>1.1207406602134005E-2</v>
      </c>
      <c r="F258" s="175"/>
    </row>
    <row r="259" spans="1:6">
      <c r="A259" s="230">
        <v>45737</v>
      </c>
      <c r="B259" s="227">
        <v>218.27</v>
      </c>
      <c r="C259" s="227">
        <v>218.2</v>
      </c>
      <c r="F259" s="175"/>
    </row>
  </sheetData>
  <phoneticPr fontId="41" type="noConversion"/>
  <pageMargins left="0.7" right="0.7" top="0.75" bottom="0.75" header="0.3" footer="0.3"/>
  <pageSetup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09DDD-F912-AC44-B6F6-EB865D9FC2DA}">
  <sheetPr>
    <tabColor theme="8" tint="0.79998168889431442"/>
  </sheetPr>
  <dimension ref="A1:N93"/>
  <sheetViews>
    <sheetView showGridLines="0" zoomScale="106" workbookViewId="0">
      <selection activeCell="E19" sqref="E19"/>
    </sheetView>
  </sheetViews>
  <sheetFormatPr baseColWidth="10" defaultColWidth="8.83203125" defaultRowHeight="15"/>
  <cols>
    <col min="1" max="2" width="9.1640625" bestFit="1" customWidth="1"/>
    <col min="3" max="6" width="17" bestFit="1" customWidth="1"/>
    <col min="7" max="9" width="9.1640625" bestFit="1" customWidth="1"/>
    <col min="10" max="13" width="17" bestFit="1" customWidth="1"/>
    <col min="14" max="14" width="9.1640625" bestFit="1" customWidth="1"/>
  </cols>
  <sheetData>
    <row r="1" spans="1:14">
      <c r="A1" s="176" t="s">
        <v>296</v>
      </c>
    </row>
    <row r="2" spans="1:14" s="231" customFormat="1">
      <c r="A2" s="261" t="s">
        <v>297</v>
      </c>
      <c r="B2" s="261"/>
      <c r="C2" s="261"/>
      <c r="D2" s="261"/>
      <c r="E2" s="261"/>
      <c r="F2" s="261"/>
      <c r="G2" s="261"/>
    </row>
    <row r="3" spans="1:14" s="231" customFormat="1">
      <c r="A3" s="231" t="s">
        <v>298</v>
      </c>
      <c r="B3" s="231" t="s">
        <v>299</v>
      </c>
      <c r="C3" s="231" t="s">
        <v>300</v>
      </c>
      <c r="D3" s="231" t="s">
        <v>301</v>
      </c>
      <c r="E3" s="231" t="s">
        <v>302</v>
      </c>
      <c r="F3" s="231" t="s">
        <v>303</v>
      </c>
      <c r="G3" s="231" t="s">
        <v>304</v>
      </c>
      <c r="H3" s="231" t="s">
        <v>298</v>
      </c>
      <c r="I3" s="231" t="s">
        <v>299</v>
      </c>
      <c r="J3" s="231" t="s">
        <v>300</v>
      </c>
      <c r="K3" s="231" t="s">
        <v>301</v>
      </c>
      <c r="L3" s="231" t="s">
        <v>302</v>
      </c>
      <c r="M3" s="231" t="s">
        <v>303</v>
      </c>
      <c r="N3" s="231" t="s">
        <v>304</v>
      </c>
    </row>
    <row r="4" spans="1:14" s="231" customFormat="1">
      <c r="A4" s="261" t="s">
        <v>305</v>
      </c>
      <c r="B4" s="261"/>
      <c r="C4" s="261"/>
      <c r="D4" s="261"/>
      <c r="E4" s="261"/>
      <c r="F4" s="261"/>
      <c r="G4" s="261"/>
    </row>
    <row r="5" spans="1:14" s="231" customFormat="1">
      <c r="A5" s="231">
        <v>240</v>
      </c>
      <c r="B5" s="231" t="s">
        <v>306</v>
      </c>
      <c r="C5" s="231">
        <v>28</v>
      </c>
      <c r="D5" s="231">
        <v>28.649999618530298</v>
      </c>
      <c r="E5" s="231">
        <v>28.75</v>
      </c>
      <c r="F5" s="231">
        <v>32.080051422119098</v>
      </c>
      <c r="G5" s="231">
        <v>59</v>
      </c>
      <c r="H5" s="231">
        <v>240</v>
      </c>
      <c r="I5" s="231" t="s">
        <v>307</v>
      </c>
      <c r="J5" s="231">
        <v>16.100000381469702</v>
      </c>
      <c r="K5" s="231">
        <v>16.350000381469702</v>
      </c>
      <c r="L5" s="231">
        <v>17</v>
      </c>
      <c r="M5" s="231">
        <v>31.756750106811499</v>
      </c>
      <c r="N5" s="231">
        <v>153</v>
      </c>
    </row>
    <row r="6" spans="1:14" s="231" customFormat="1">
      <c r="A6" s="231">
        <v>245</v>
      </c>
      <c r="B6" s="231" t="s">
        <v>308</v>
      </c>
      <c r="C6" s="231">
        <v>24.850000381469702</v>
      </c>
      <c r="D6" s="231">
        <v>25.600000381469702</v>
      </c>
      <c r="E6" s="231">
        <v>24.700000762939499</v>
      </c>
      <c r="F6" s="231">
        <v>31.3096408843994</v>
      </c>
      <c r="G6" s="231">
        <v>19</v>
      </c>
      <c r="H6" s="231">
        <v>245</v>
      </c>
      <c r="I6" s="231" t="s">
        <v>309</v>
      </c>
      <c r="J6" s="231">
        <v>18</v>
      </c>
      <c r="K6" s="231">
        <v>18.299999237060501</v>
      </c>
      <c r="L6" s="231">
        <v>19</v>
      </c>
      <c r="M6" s="231">
        <v>31.0865592956543</v>
      </c>
      <c r="N6" s="231">
        <v>331</v>
      </c>
    </row>
    <row r="7" spans="1:14" s="231" customFormat="1">
      <c r="A7" s="231">
        <v>250</v>
      </c>
      <c r="B7" s="231" t="s">
        <v>310</v>
      </c>
      <c r="C7" s="231">
        <v>22.450000762939499</v>
      </c>
      <c r="D7" s="231">
        <v>22.850000381469702</v>
      </c>
      <c r="E7" s="231">
        <v>22.549999237060501</v>
      </c>
      <c r="F7" s="231">
        <v>31.0724906921387</v>
      </c>
      <c r="G7" s="231">
        <v>644</v>
      </c>
      <c r="H7" s="231">
        <v>250</v>
      </c>
      <c r="I7" s="231" t="s">
        <v>311</v>
      </c>
      <c r="J7" s="231">
        <v>19.850000381469702</v>
      </c>
      <c r="K7" s="231">
        <v>20.399999618530298</v>
      </c>
      <c r="L7" s="231">
        <v>20.379999160766602</v>
      </c>
      <c r="M7" s="231">
        <v>30.2381706237793</v>
      </c>
      <c r="N7" s="231">
        <v>222</v>
      </c>
    </row>
    <row r="8" spans="1:14" s="231" customFormat="1">
      <c r="A8" s="231">
        <v>255</v>
      </c>
      <c r="B8" s="231" t="s">
        <v>312</v>
      </c>
      <c r="C8" s="231">
        <v>19.75</v>
      </c>
      <c r="D8" s="231">
        <v>20.149999618530298</v>
      </c>
      <c r="E8" s="231">
        <v>19.75</v>
      </c>
      <c r="F8" s="231">
        <v>30.406589508056602</v>
      </c>
      <c r="G8" s="231">
        <v>237</v>
      </c>
      <c r="H8" s="231">
        <v>255</v>
      </c>
      <c r="I8" s="231" t="s">
        <v>313</v>
      </c>
      <c r="J8" s="231">
        <v>22.399999618530298</v>
      </c>
      <c r="K8" s="231">
        <v>22.700000762939499</v>
      </c>
      <c r="L8" s="231">
        <v>23.100000381469702</v>
      </c>
      <c r="M8" s="231">
        <v>29.7818908691406</v>
      </c>
      <c r="N8" s="231">
        <v>315</v>
      </c>
    </row>
    <row r="9" spans="1:14" s="231" customFormat="1">
      <c r="A9" s="231">
        <v>260</v>
      </c>
      <c r="B9" s="231" t="s">
        <v>314</v>
      </c>
      <c r="C9" s="231">
        <v>17.299999237060501</v>
      </c>
      <c r="D9" s="231">
        <v>17.549999237060501</v>
      </c>
      <c r="E9" s="231">
        <v>17.299999237060501</v>
      </c>
      <c r="F9" s="231">
        <v>29.7423400878906</v>
      </c>
      <c r="G9" s="231">
        <v>185</v>
      </c>
      <c r="H9" s="231">
        <v>260</v>
      </c>
      <c r="I9" s="231" t="s">
        <v>315</v>
      </c>
      <c r="J9" s="231">
        <v>24.75</v>
      </c>
      <c r="K9" s="231">
        <v>25.25</v>
      </c>
      <c r="L9" s="231">
        <v>25.200000762939499</v>
      </c>
      <c r="M9" s="231">
        <v>29.0719509124756</v>
      </c>
      <c r="N9" s="231">
        <v>64</v>
      </c>
    </row>
    <row r="10" spans="1:14" s="231" customFormat="1">
      <c r="A10" s="261" t="s">
        <v>316</v>
      </c>
      <c r="B10" s="261"/>
      <c r="C10" s="261"/>
      <c r="D10" s="261"/>
      <c r="E10" s="261"/>
      <c r="F10" s="261"/>
      <c r="G10" s="261"/>
    </row>
    <row r="11" spans="1:14" s="231" customFormat="1">
      <c r="A11" s="231">
        <v>240</v>
      </c>
      <c r="B11" s="231" t="s">
        <v>317</v>
      </c>
      <c r="C11" s="231">
        <v>28.649999618530298</v>
      </c>
      <c r="D11" s="231">
        <v>30.600000381469702</v>
      </c>
      <c r="E11" s="231">
        <v>30.75</v>
      </c>
      <c r="F11" s="231">
        <v>30.4440593719482</v>
      </c>
      <c r="G11" s="231">
        <v>3</v>
      </c>
      <c r="H11" s="231">
        <v>240</v>
      </c>
      <c r="I11" s="231" t="s">
        <v>318</v>
      </c>
      <c r="J11" s="231">
        <v>16.899999618530298</v>
      </c>
      <c r="K11" s="231">
        <v>17.450000762939499</v>
      </c>
      <c r="L11" s="231">
        <v>17.450000762939499</v>
      </c>
      <c r="M11" s="231">
        <v>30.755739212036101</v>
      </c>
      <c r="N11" s="231">
        <v>11</v>
      </c>
    </row>
    <row r="12" spans="1:14" s="231" customFormat="1">
      <c r="A12" s="231">
        <v>245</v>
      </c>
      <c r="B12" s="231" t="s">
        <v>319</v>
      </c>
      <c r="C12" s="231">
        <v>27.049999237060501</v>
      </c>
      <c r="D12" s="231">
        <v>28.049999237060501</v>
      </c>
      <c r="E12" s="231">
        <v>27</v>
      </c>
      <c r="F12" s="231">
        <v>31.128980636596701</v>
      </c>
      <c r="G12" s="231">
        <v>32</v>
      </c>
      <c r="H12" s="231">
        <v>245</v>
      </c>
      <c r="I12" s="231" t="s">
        <v>320</v>
      </c>
      <c r="J12" s="231">
        <v>18.700000762939499</v>
      </c>
      <c r="K12" s="231">
        <v>19.399999618530298</v>
      </c>
      <c r="L12" s="231">
        <v>20.100000381469702</v>
      </c>
      <c r="M12" s="231">
        <v>30.0672492980957</v>
      </c>
      <c r="N12" s="231">
        <v>15</v>
      </c>
    </row>
    <row r="13" spans="1:14" s="231" customFormat="1">
      <c r="A13" s="231">
        <v>250</v>
      </c>
      <c r="B13" s="231" t="s">
        <v>321</v>
      </c>
      <c r="C13" s="231">
        <v>24.25</v>
      </c>
      <c r="D13" s="231">
        <v>25.100000381469702</v>
      </c>
      <c r="E13" s="231">
        <v>24.149999618530298</v>
      </c>
      <c r="F13" s="231">
        <v>30.495899200439499</v>
      </c>
      <c r="G13" s="231">
        <v>21</v>
      </c>
      <c r="H13" s="231">
        <v>250</v>
      </c>
      <c r="I13" s="231" t="s">
        <v>322</v>
      </c>
      <c r="J13" s="231">
        <v>21.299999237060501</v>
      </c>
      <c r="K13" s="231">
        <v>21.549999237060501</v>
      </c>
      <c r="L13" s="231">
        <v>21.399999618530298</v>
      </c>
      <c r="M13" s="231">
        <v>29.831880569458001</v>
      </c>
      <c r="N13" s="231">
        <v>6</v>
      </c>
    </row>
    <row r="14" spans="1:14" s="231" customFormat="1">
      <c r="A14" s="231">
        <v>255</v>
      </c>
      <c r="B14" s="231" t="s">
        <v>323</v>
      </c>
      <c r="C14" s="231">
        <v>21.600000381469702</v>
      </c>
      <c r="D14" s="231">
        <v>22.350000381469702</v>
      </c>
      <c r="E14" s="231">
        <v>21.5</v>
      </c>
      <c r="F14" s="231">
        <v>29.893619537353501</v>
      </c>
      <c r="G14" s="231">
        <v>29</v>
      </c>
      <c r="H14" s="231">
        <v>255</v>
      </c>
      <c r="I14" s="231" t="s">
        <v>324</v>
      </c>
      <c r="J14" s="231">
        <v>23.149999618530298</v>
      </c>
      <c r="K14" s="231">
        <v>24.600000381469702</v>
      </c>
      <c r="L14" s="231">
        <v>23.549999237060501</v>
      </c>
      <c r="M14" s="231">
        <v>29.4635105133057</v>
      </c>
      <c r="N14" s="231">
        <v>9</v>
      </c>
    </row>
    <row r="15" spans="1:14" s="231" customFormat="1">
      <c r="A15" s="231">
        <v>260</v>
      </c>
      <c r="B15" s="231" t="s">
        <v>325</v>
      </c>
      <c r="C15" s="231">
        <v>19.100000381469702</v>
      </c>
      <c r="D15" s="231">
        <v>19.450000762939499</v>
      </c>
      <c r="E15" s="231">
        <v>19.079999923706101</v>
      </c>
      <c r="F15" s="231">
        <v>29.0854396820068</v>
      </c>
      <c r="G15" s="231">
        <v>63</v>
      </c>
      <c r="H15" s="231">
        <v>260</v>
      </c>
      <c r="I15" s="231" t="s">
        <v>326</v>
      </c>
      <c r="J15" s="231">
        <v>25.25</v>
      </c>
      <c r="K15" s="231">
        <v>26.399999618530298</v>
      </c>
      <c r="L15" s="231">
        <v>26.149999618530298</v>
      </c>
      <c r="M15" s="231">
        <v>28.184299468994102</v>
      </c>
      <c r="N15" s="231">
        <v>1</v>
      </c>
    </row>
    <row r="16" spans="1:14" s="231" customFormat="1">
      <c r="A16" s="261" t="s">
        <v>327</v>
      </c>
      <c r="B16" s="261"/>
      <c r="C16" s="261"/>
      <c r="D16" s="261"/>
      <c r="E16" s="261"/>
      <c r="F16" s="261"/>
      <c r="G16" s="261"/>
    </row>
    <row r="17" spans="1:14" s="231" customFormat="1">
      <c r="A17" s="231">
        <v>240</v>
      </c>
      <c r="B17" s="231" t="s">
        <v>328</v>
      </c>
      <c r="C17" s="231">
        <v>31</v>
      </c>
      <c r="D17" s="231">
        <v>33.5</v>
      </c>
      <c r="E17" s="231">
        <v>32.419998168945298</v>
      </c>
      <c r="F17" s="231">
        <v>30.976179122924801</v>
      </c>
      <c r="G17" s="231">
        <v>42</v>
      </c>
      <c r="H17" s="231">
        <v>240</v>
      </c>
      <c r="I17" s="231" t="s">
        <v>329</v>
      </c>
      <c r="J17" s="231">
        <v>18.799999237060501</v>
      </c>
      <c r="K17" s="231">
        <v>19</v>
      </c>
      <c r="L17" s="231">
        <v>18.549999237060501</v>
      </c>
      <c r="M17" s="231">
        <v>31.112419128418001</v>
      </c>
      <c r="N17" s="231">
        <v>35</v>
      </c>
    </row>
    <row r="18" spans="1:14" s="231" customFormat="1">
      <c r="A18" s="231">
        <v>245</v>
      </c>
      <c r="B18" s="231" t="s">
        <v>330</v>
      </c>
      <c r="C18" s="231">
        <v>28.100000381469702</v>
      </c>
      <c r="D18" s="231">
        <v>30.549999237060501</v>
      </c>
      <c r="E18" s="231">
        <v>29.5</v>
      </c>
      <c r="F18" s="231">
        <v>30.492740631103501</v>
      </c>
      <c r="G18" s="231">
        <v>86</v>
      </c>
      <c r="H18" s="231">
        <v>245</v>
      </c>
      <c r="I18" s="231" t="s">
        <v>331</v>
      </c>
      <c r="J18" s="231">
        <v>20.75</v>
      </c>
      <c r="K18" s="231">
        <v>21</v>
      </c>
      <c r="L18" s="231">
        <v>20.700000762939499</v>
      </c>
      <c r="M18" s="231">
        <v>30.568199157714801</v>
      </c>
      <c r="N18" s="231">
        <v>53</v>
      </c>
    </row>
    <row r="19" spans="1:14" s="231" customFormat="1">
      <c r="A19" s="231">
        <v>250</v>
      </c>
      <c r="B19" s="231" t="s">
        <v>332</v>
      </c>
      <c r="C19" s="231">
        <v>26.600000381469702</v>
      </c>
      <c r="D19" s="231">
        <v>26.799999237060501</v>
      </c>
      <c r="E19" s="231">
        <v>26.7299995422363</v>
      </c>
      <c r="F19" s="231">
        <v>30.209609985351602</v>
      </c>
      <c r="G19" s="231">
        <v>51</v>
      </c>
      <c r="H19" s="231">
        <v>250</v>
      </c>
      <c r="I19" s="231" t="s">
        <v>333</v>
      </c>
      <c r="J19" s="231">
        <v>22.450000762939499</v>
      </c>
      <c r="K19" s="231">
        <v>23.200000762939499</v>
      </c>
      <c r="L19" s="231">
        <v>23.329999923706101</v>
      </c>
      <c r="M19" s="231">
        <v>29.808700561523398</v>
      </c>
      <c r="N19" s="231">
        <v>425</v>
      </c>
    </row>
    <row r="20" spans="1:14" s="231" customFormat="1">
      <c r="A20" s="231">
        <v>255</v>
      </c>
      <c r="B20" s="231" t="s">
        <v>334</v>
      </c>
      <c r="C20" s="231">
        <v>24</v>
      </c>
      <c r="D20" s="231">
        <v>24.950000762939499</v>
      </c>
      <c r="E20" s="231">
        <v>24.299999237060501</v>
      </c>
      <c r="F20" s="231">
        <v>30.234130859375</v>
      </c>
      <c r="G20" s="231">
        <v>27</v>
      </c>
      <c r="H20" s="231">
        <v>255</v>
      </c>
      <c r="I20" s="231" t="s">
        <v>335</v>
      </c>
      <c r="J20" s="231">
        <v>24.75</v>
      </c>
      <c r="K20" s="231">
        <v>25.549999237060501</v>
      </c>
      <c r="L20" s="231">
        <v>25.459999084472699</v>
      </c>
      <c r="M20" s="231">
        <v>29.312219619751001</v>
      </c>
      <c r="N20" s="231">
        <v>13</v>
      </c>
    </row>
    <row r="21" spans="1:14" s="231" customFormat="1">
      <c r="A21" s="231">
        <v>260</v>
      </c>
      <c r="B21" s="231" t="s">
        <v>336</v>
      </c>
      <c r="C21" s="231">
        <v>21.5</v>
      </c>
      <c r="D21" s="231">
        <v>22.100000381469702</v>
      </c>
      <c r="E21" s="231">
        <v>21.450000762939499</v>
      </c>
      <c r="F21" s="231">
        <v>29.529899597168001</v>
      </c>
      <c r="G21" s="231">
        <v>90</v>
      </c>
      <c r="H21" s="231">
        <v>260</v>
      </c>
      <c r="I21" s="231" t="s">
        <v>337</v>
      </c>
      <c r="J21" s="231">
        <v>27.299999237060501</v>
      </c>
      <c r="K21" s="231">
        <v>28.700000762939499</v>
      </c>
      <c r="L21" s="231">
        <v>27.799999237060501</v>
      </c>
      <c r="M21" s="231">
        <v>29.2730808258057</v>
      </c>
      <c r="N21" s="231">
        <v>2</v>
      </c>
    </row>
    <row r="22" spans="1:14" s="231" customFormat="1">
      <c r="A22" s="261" t="s">
        <v>338</v>
      </c>
      <c r="B22" s="261"/>
      <c r="C22" s="261"/>
      <c r="D22" s="261"/>
      <c r="E22" s="261"/>
      <c r="F22" s="261"/>
      <c r="G22" s="261"/>
    </row>
    <row r="23" spans="1:14" s="231" customFormat="1">
      <c r="A23" s="231">
        <v>240</v>
      </c>
      <c r="B23" s="231" t="s">
        <v>339</v>
      </c>
      <c r="C23" s="231">
        <v>33.599998474121101</v>
      </c>
      <c r="D23" s="231">
        <v>34.25</v>
      </c>
      <c r="E23" s="231">
        <v>33.580001831054702</v>
      </c>
      <c r="F23" s="231">
        <v>30.947900772094702</v>
      </c>
      <c r="G23" s="231">
        <v>13</v>
      </c>
      <c r="H23" s="231">
        <v>240</v>
      </c>
      <c r="I23" s="231" t="s">
        <v>340</v>
      </c>
      <c r="J23" s="231">
        <v>19.700000762939499</v>
      </c>
      <c r="K23" s="231">
        <v>19.899999618530298</v>
      </c>
      <c r="L23" s="231">
        <v>20.149999618530298</v>
      </c>
      <c r="M23" s="231">
        <v>30.889890670776399</v>
      </c>
      <c r="N23" s="231">
        <v>65</v>
      </c>
    </row>
    <row r="24" spans="1:14" s="231" customFormat="1">
      <c r="A24" s="231">
        <v>245</v>
      </c>
      <c r="B24" s="231" t="s">
        <v>341</v>
      </c>
      <c r="C24" s="231">
        <v>30.399999618530298</v>
      </c>
      <c r="D24" s="231">
        <v>31.600000381469702</v>
      </c>
      <c r="E24" s="231">
        <v>31</v>
      </c>
      <c r="F24" s="231">
        <v>30.466789245605501</v>
      </c>
      <c r="G24" s="231">
        <v>62</v>
      </c>
      <c r="H24" s="231">
        <v>245</v>
      </c>
      <c r="I24" s="231" t="s">
        <v>342</v>
      </c>
      <c r="J24" s="231">
        <v>21.700000762939499</v>
      </c>
      <c r="K24" s="231">
        <v>21.950000762939499</v>
      </c>
      <c r="L24" s="231">
        <v>21.649999618530298</v>
      </c>
      <c r="M24" s="231">
        <v>30.423500061035199</v>
      </c>
      <c r="N24" s="231">
        <v>25</v>
      </c>
    </row>
    <row r="25" spans="1:14" s="231" customFormat="1">
      <c r="A25" s="231">
        <v>250</v>
      </c>
      <c r="B25" s="231" t="s">
        <v>343</v>
      </c>
      <c r="C25" s="231">
        <v>28.25</v>
      </c>
      <c r="D25" s="231">
        <v>28.450000762939499</v>
      </c>
      <c r="E25" s="231">
        <v>28.299999237060501</v>
      </c>
      <c r="F25" s="231">
        <v>30.155349731445298</v>
      </c>
      <c r="G25" s="231">
        <v>204</v>
      </c>
      <c r="H25" s="231">
        <v>250</v>
      </c>
      <c r="I25" s="231" t="s">
        <v>344</v>
      </c>
      <c r="J25" s="231">
        <v>23.899999618530298</v>
      </c>
      <c r="K25" s="231">
        <v>24.100000381469702</v>
      </c>
      <c r="L25" s="231">
        <v>24.850000381469702</v>
      </c>
      <c r="M25" s="231">
        <v>29.9658908843994</v>
      </c>
      <c r="N25" s="231">
        <v>209</v>
      </c>
    </row>
    <row r="26" spans="1:14" s="231" customFormat="1">
      <c r="A26" s="231">
        <v>255</v>
      </c>
      <c r="B26" s="231" t="s">
        <v>345</v>
      </c>
      <c r="C26" s="231">
        <v>25.600000381469702</v>
      </c>
      <c r="D26" s="231">
        <v>25.799999237060501</v>
      </c>
      <c r="E26" s="231">
        <v>25.700000762939499</v>
      </c>
      <c r="F26" s="231">
        <v>29.685710906982401</v>
      </c>
      <c r="G26" s="231">
        <v>33</v>
      </c>
      <c r="H26" s="231">
        <v>255</v>
      </c>
      <c r="I26" s="231" t="s">
        <v>346</v>
      </c>
      <c r="J26" s="231">
        <v>25.850000381469702</v>
      </c>
      <c r="K26" s="231">
        <v>26.5</v>
      </c>
      <c r="L26" s="231">
        <v>26.049999237060501</v>
      </c>
      <c r="M26" s="231">
        <v>29.335020065307599</v>
      </c>
      <c r="N26" s="231">
        <v>44</v>
      </c>
    </row>
    <row r="27" spans="1:14" s="231" customFormat="1">
      <c r="A27" s="231">
        <v>260</v>
      </c>
      <c r="B27" s="231" t="s">
        <v>347</v>
      </c>
      <c r="C27" s="231">
        <v>23.100000381469702</v>
      </c>
      <c r="D27" s="231">
        <v>23.600000381469702</v>
      </c>
      <c r="E27" s="231">
        <v>23.450000762939499</v>
      </c>
      <c r="F27" s="231">
        <v>29.4044494628906</v>
      </c>
      <c r="G27" s="231">
        <v>157</v>
      </c>
      <c r="H27" s="231">
        <v>260</v>
      </c>
      <c r="I27" s="231" t="s">
        <v>348</v>
      </c>
      <c r="J27" s="231">
        <v>28.450000762939499</v>
      </c>
      <c r="K27" s="231">
        <v>29</v>
      </c>
      <c r="L27" s="231">
        <v>28.829999923706101</v>
      </c>
      <c r="M27" s="231">
        <v>28.951290130615199</v>
      </c>
      <c r="N27" s="231">
        <v>10</v>
      </c>
    </row>
    <row r="28" spans="1:14" s="231" customFormat="1">
      <c r="A28" s="261" t="s">
        <v>349</v>
      </c>
      <c r="B28" s="261"/>
      <c r="C28" s="261"/>
      <c r="D28" s="261"/>
      <c r="E28" s="261"/>
      <c r="F28" s="261"/>
      <c r="G28" s="261"/>
    </row>
    <row r="29" spans="1:14" s="231" customFormat="1">
      <c r="A29" s="231">
        <v>230</v>
      </c>
      <c r="B29" s="231" t="s">
        <v>350</v>
      </c>
      <c r="C29" s="231">
        <v>41.25</v>
      </c>
      <c r="D29" s="231">
        <v>42.5</v>
      </c>
      <c r="E29" s="231">
        <v>40.900001525878899</v>
      </c>
      <c r="F29" s="231">
        <v>32.056629180908203</v>
      </c>
      <c r="G29" s="231">
        <v>206</v>
      </c>
      <c r="H29" s="231">
        <v>230</v>
      </c>
      <c r="I29" s="231" t="s">
        <v>351</v>
      </c>
      <c r="J29" s="231">
        <v>16.950000762939499</v>
      </c>
      <c r="K29" s="231">
        <v>17.149999618530298</v>
      </c>
      <c r="L29" s="231">
        <v>17.180000305175799</v>
      </c>
      <c r="M29" s="231">
        <v>31.690380096435501</v>
      </c>
      <c r="N29" s="231">
        <v>890</v>
      </c>
    </row>
    <row r="30" spans="1:14" s="231" customFormat="1">
      <c r="A30" s="231">
        <v>240</v>
      </c>
      <c r="B30" s="231" t="s">
        <v>352</v>
      </c>
      <c r="C30" s="231">
        <v>35.349998474121101</v>
      </c>
      <c r="D30" s="231">
        <v>36.549999237060497</v>
      </c>
      <c r="E30" s="231">
        <v>35.569999694824197</v>
      </c>
      <c r="F30" s="231">
        <v>31.416820526123001</v>
      </c>
      <c r="G30" s="231">
        <v>27</v>
      </c>
      <c r="H30" s="231">
        <v>240</v>
      </c>
      <c r="I30" s="231" t="s">
        <v>353</v>
      </c>
      <c r="J30" s="231">
        <v>20.350000381469702</v>
      </c>
      <c r="K30" s="231">
        <v>20.799999237060501</v>
      </c>
      <c r="L30" s="231">
        <v>20.7600002288818</v>
      </c>
      <c r="M30" s="231">
        <v>30.621250152587901</v>
      </c>
      <c r="N30" s="231">
        <v>313</v>
      </c>
    </row>
    <row r="31" spans="1:14" s="231" customFormat="1">
      <c r="A31" s="231">
        <v>250</v>
      </c>
      <c r="B31" s="231" t="s">
        <v>354</v>
      </c>
      <c r="C31" s="231">
        <v>29.850000381469702</v>
      </c>
      <c r="D31" s="231">
        <v>30.149999618530298</v>
      </c>
      <c r="E31" s="231">
        <v>29.790000915527301</v>
      </c>
      <c r="F31" s="231">
        <v>30.189060211181602</v>
      </c>
      <c r="G31" s="231">
        <v>526</v>
      </c>
      <c r="H31" s="231">
        <v>250</v>
      </c>
      <c r="I31" s="231" t="s">
        <v>355</v>
      </c>
      <c r="J31" s="231">
        <v>24.75</v>
      </c>
      <c r="K31" s="231">
        <v>25</v>
      </c>
      <c r="L31" s="231">
        <v>25.5</v>
      </c>
      <c r="M31" s="231">
        <v>29.847209930419901</v>
      </c>
      <c r="N31" s="231">
        <v>496</v>
      </c>
    </row>
    <row r="32" spans="1:14" s="231" customFormat="1">
      <c r="A32" s="231">
        <v>260</v>
      </c>
      <c r="B32" s="231" t="s">
        <v>356</v>
      </c>
      <c r="C32" s="231">
        <v>24.75</v>
      </c>
      <c r="D32" s="231">
        <v>25.200000762939499</v>
      </c>
      <c r="E32" s="231">
        <v>24.149999618530298</v>
      </c>
      <c r="F32" s="231">
        <v>29.447240829467798</v>
      </c>
      <c r="G32" s="231">
        <v>282</v>
      </c>
      <c r="H32" s="231">
        <v>260</v>
      </c>
      <c r="I32" s="231" t="s">
        <v>357</v>
      </c>
      <c r="J32" s="231">
        <v>29.350000381469702</v>
      </c>
      <c r="K32" s="231">
        <v>29.850000381469702</v>
      </c>
      <c r="L32" s="231">
        <v>30.5</v>
      </c>
      <c r="M32" s="231">
        <v>28.897790908813501</v>
      </c>
      <c r="N32" s="231">
        <v>207</v>
      </c>
    </row>
    <row r="33" spans="1:14" s="231" customFormat="1">
      <c r="A33" s="231">
        <v>270</v>
      </c>
      <c r="B33" s="231" t="s">
        <v>358</v>
      </c>
      <c r="C33" s="231">
        <v>20.200000762939499</v>
      </c>
      <c r="D33" s="231">
        <v>20.600000381469702</v>
      </c>
      <c r="E33" s="231">
        <v>20.2399997711182</v>
      </c>
      <c r="F33" s="231">
        <v>28.6220607757568</v>
      </c>
      <c r="G33" s="231">
        <v>332</v>
      </c>
      <c r="H33" s="231">
        <v>270</v>
      </c>
      <c r="I33" s="231" t="s">
        <v>359</v>
      </c>
      <c r="J33" s="231">
        <v>34.799999237060497</v>
      </c>
      <c r="K33" s="231">
        <v>35.349998474121101</v>
      </c>
      <c r="L33" s="231">
        <v>35.7299995422363</v>
      </c>
      <c r="M33" s="231">
        <v>28.1109409332275</v>
      </c>
      <c r="N33" s="231">
        <v>13</v>
      </c>
    </row>
    <row r="34" spans="1:14" s="231" customFormat="1">
      <c r="A34" s="261" t="s">
        <v>360</v>
      </c>
      <c r="B34" s="261"/>
      <c r="C34" s="261"/>
      <c r="D34" s="261"/>
      <c r="E34" s="261"/>
      <c r="F34" s="261"/>
      <c r="G34" s="261"/>
    </row>
    <row r="35" spans="1:14" s="231" customFormat="1">
      <c r="A35" s="231">
        <v>230</v>
      </c>
      <c r="B35" s="231" t="s">
        <v>361</v>
      </c>
      <c r="C35" s="231">
        <v>42.900001525878899</v>
      </c>
      <c r="D35" s="231">
        <v>45.599998474121101</v>
      </c>
      <c r="E35" s="231">
        <v>44.900001525878899</v>
      </c>
      <c r="F35" s="231">
        <v>30.884679794311499</v>
      </c>
      <c r="G35" s="231">
        <v>1</v>
      </c>
      <c r="H35" s="231">
        <v>230</v>
      </c>
      <c r="I35" s="231" t="s">
        <v>362</v>
      </c>
      <c r="J35" s="231">
        <v>18.75</v>
      </c>
      <c r="K35" s="231">
        <v>19.700000762939499</v>
      </c>
      <c r="L35" s="231">
        <v>18.889999389648398</v>
      </c>
      <c r="M35" s="231">
        <v>31.8367004394531</v>
      </c>
      <c r="N35" s="231">
        <v>13</v>
      </c>
    </row>
    <row r="36" spans="1:14" s="231" customFormat="1">
      <c r="A36" s="231">
        <v>240</v>
      </c>
      <c r="B36" s="231" t="s">
        <v>363</v>
      </c>
      <c r="C36" s="231">
        <v>36.700000762939503</v>
      </c>
      <c r="D36" s="231">
        <v>40.25</v>
      </c>
      <c r="E36" s="231">
        <v>38.869998931884801</v>
      </c>
      <c r="F36" s="231">
        <v>30.4051704406738</v>
      </c>
      <c r="G36" s="231">
        <v>11</v>
      </c>
      <c r="H36" s="231">
        <v>240</v>
      </c>
      <c r="I36" s="231" t="s">
        <v>364</v>
      </c>
      <c r="J36" s="231">
        <v>22.5</v>
      </c>
      <c r="K36" s="231">
        <v>23.5</v>
      </c>
      <c r="L36" s="231">
        <v>22.799999237060501</v>
      </c>
      <c r="M36" s="231">
        <v>31.038530349731399</v>
      </c>
      <c r="N36" s="231">
        <v>42</v>
      </c>
    </row>
    <row r="37" spans="1:14" s="231" customFormat="1">
      <c r="A37" s="231">
        <v>250</v>
      </c>
      <c r="B37" s="231" t="s">
        <v>365</v>
      </c>
      <c r="C37" s="231">
        <v>33.349998474121101</v>
      </c>
      <c r="D37" s="231">
        <v>34.299999237060497</v>
      </c>
      <c r="E37" s="231">
        <v>33.360000610351598</v>
      </c>
      <c r="F37" s="231">
        <v>30.594850540161101</v>
      </c>
      <c r="G37" s="231">
        <v>45</v>
      </c>
      <c r="H37" s="231">
        <v>250</v>
      </c>
      <c r="I37" s="231" t="s">
        <v>366</v>
      </c>
      <c r="J37" s="231">
        <v>26.799999237060501</v>
      </c>
      <c r="K37" s="231">
        <v>27.899999618530298</v>
      </c>
      <c r="L37" s="231">
        <v>27.299999237060501</v>
      </c>
      <c r="M37" s="231">
        <v>30.3402500152588</v>
      </c>
      <c r="N37" s="231">
        <v>82</v>
      </c>
    </row>
    <row r="38" spans="1:14" s="231" customFormat="1">
      <c r="A38" s="231">
        <v>260</v>
      </c>
      <c r="B38" s="231" t="s">
        <v>367</v>
      </c>
      <c r="C38" s="231">
        <v>28.299999237060501</v>
      </c>
      <c r="D38" s="231">
        <v>29.149999618530298</v>
      </c>
      <c r="E38" s="231">
        <v>28.319999694824201</v>
      </c>
      <c r="F38" s="231">
        <v>29.831069946289102</v>
      </c>
      <c r="G38" s="231">
        <v>164</v>
      </c>
      <c r="H38" s="231">
        <v>260</v>
      </c>
      <c r="I38" s="231" t="s">
        <v>368</v>
      </c>
      <c r="J38" s="231">
        <v>30.899999618530298</v>
      </c>
      <c r="K38" s="231">
        <v>32.900001525878899</v>
      </c>
      <c r="L38" s="231">
        <v>31.549999237060501</v>
      </c>
      <c r="M38" s="231">
        <v>29.317430496215799</v>
      </c>
      <c r="N38" s="231">
        <v>23</v>
      </c>
    </row>
    <row r="39" spans="1:14" s="231" customFormat="1">
      <c r="A39" s="231">
        <v>270</v>
      </c>
      <c r="B39" s="231" t="s">
        <v>369</v>
      </c>
      <c r="C39" s="231">
        <v>23.75</v>
      </c>
      <c r="D39" s="231">
        <v>24.5</v>
      </c>
      <c r="E39" s="231">
        <v>23.639999389648398</v>
      </c>
      <c r="F39" s="231">
        <v>29.105859756469702</v>
      </c>
      <c r="G39" s="231">
        <v>60</v>
      </c>
      <c r="H39" s="231">
        <v>270</v>
      </c>
      <c r="I39" s="231" t="s">
        <v>370</v>
      </c>
      <c r="J39" s="231">
        <v>37</v>
      </c>
      <c r="K39" s="231">
        <v>37.450000762939503</v>
      </c>
      <c r="L39" s="231">
        <v>36.700000762939503</v>
      </c>
      <c r="M39" s="231">
        <v>28.537269592285199</v>
      </c>
      <c r="N39" s="231">
        <v>16</v>
      </c>
    </row>
    <row r="40" spans="1:14" s="231" customFormat="1">
      <c r="A40" s="261" t="s">
        <v>371</v>
      </c>
      <c r="B40" s="261"/>
      <c r="C40" s="261"/>
      <c r="D40" s="261"/>
      <c r="E40" s="261"/>
      <c r="F40" s="261"/>
      <c r="G40" s="261"/>
    </row>
    <row r="41" spans="1:14" s="231" customFormat="1">
      <c r="A41" s="231">
        <v>230</v>
      </c>
      <c r="B41" s="231" t="s">
        <v>372</v>
      </c>
      <c r="C41" s="231">
        <v>49.25</v>
      </c>
      <c r="D41" s="231">
        <v>49.700000762939503</v>
      </c>
      <c r="E41" s="231">
        <v>49.349998474121101</v>
      </c>
      <c r="F41" s="231">
        <v>31.795810699462901</v>
      </c>
      <c r="G41" s="231">
        <v>8</v>
      </c>
      <c r="H41" s="231">
        <v>230</v>
      </c>
      <c r="I41" s="231" t="s">
        <v>373</v>
      </c>
      <c r="J41" s="231">
        <v>21.299999237060501</v>
      </c>
      <c r="K41" s="231">
        <v>21.549999237060501</v>
      </c>
      <c r="L41" s="231">
        <v>21.600000381469702</v>
      </c>
      <c r="M41" s="231">
        <v>31.448650360107401</v>
      </c>
      <c r="N41" s="231">
        <v>3</v>
      </c>
    </row>
    <row r="42" spans="1:14" s="231" customFormat="1">
      <c r="A42" s="231">
        <v>240</v>
      </c>
      <c r="B42" s="231" t="s">
        <v>374</v>
      </c>
      <c r="C42" s="231">
        <v>43.400001525878899</v>
      </c>
      <c r="D42" s="231">
        <v>43.849998474121101</v>
      </c>
      <c r="E42" s="231">
        <v>43.419998168945298</v>
      </c>
      <c r="F42" s="231">
        <v>31.1085205078125</v>
      </c>
      <c r="G42" s="231">
        <v>235</v>
      </c>
      <c r="H42" s="231">
        <v>240</v>
      </c>
      <c r="I42" s="231" t="s">
        <v>375</v>
      </c>
      <c r="J42" s="231">
        <v>25.100000381469702</v>
      </c>
      <c r="K42" s="231">
        <v>25.350000381469702</v>
      </c>
      <c r="L42" s="231">
        <v>25.360000610351602</v>
      </c>
      <c r="M42" s="231">
        <v>30.6921501159668</v>
      </c>
      <c r="N42" s="231">
        <v>44</v>
      </c>
    </row>
    <row r="43" spans="1:14" s="231" customFormat="1">
      <c r="A43" s="231">
        <v>250</v>
      </c>
      <c r="B43" s="231" t="s">
        <v>376</v>
      </c>
      <c r="C43" s="231">
        <v>37.950000762939503</v>
      </c>
      <c r="D43" s="231">
        <v>38.400001525878899</v>
      </c>
      <c r="E43" s="231">
        <v>38.040000915527301</v>
      </c>
      <c r="F43" s="231">
        <v>30.4428901672363</v>
      </c>
      <c r="G43" s="231">
        <v>155</v>
      </c>
      <c r="H43" s="231">
        <v>250</v>
      </c>
      <c r="I43" s="231" t="s">
        <v>377</v>
      </c>
      <c r="J43" s="231">
        <v>29</v>
      </c>
      <c r="K43" s="231">
        <v>29.75</v>
      </c>
      <c r="L43" s="231">
        <v>29.649999618530298</v>
      </c>
      <c r="M43" s="231">
        <v>29.863090515136701</v>
      </c>
      <c r="N43" s="231">
        <v>25</v>
      </c>
    </row>
    <row r="44" spans="1:14" s="231" customFormat="1">
      <c r="A44" s="231">
        <v>260</v>
      </c>
      <c r="B44" s="231" t="s">
        <v>378</v>
      </c>
      <c r="C44" s="231">
        <v>32.950000762939503</v>
      </c>
      <c r="D44" s="231">
        <v>33.349998474121101</v>
      </c>
      <c r="E44" s="231">
        <v>33.319999694824197</v>
      </c>
      <c r="F44" s="231">
        <v>29.8078308105469</v>
      </c>
      <c r="G44" s="231">
        <v>325</v>
      </c>
      <c r="H44" s="231">
        <v>260</v>
      </c>
      <c r="I44" s="231" t="s">
        <v>379</v>
      </c>
      <c r="J44" s="231">
        <v>34.25</v>
      </c>
      <c r="K44" s="231">
        <v>34.599998474121101</v>
      </c>
      <c r="L44" s="231">
        <v>35.049999237060497</v>
      </c>
      <c r="M44" s="231">
        <v>29.4245491027832</v>
      </c>
      <c r="N44" s="231">
        <v>7</v>
      </c>
    </row>
    <row r="45" spans="1:14" s="231" customFormat="1">
      <c r="A45" s="231">
        <v>270</v>
      </c>
      <c r="B45" s="231" t="s">
        <v>380</v>
      </c>
      <c r="C45" s="231">
        <v>28.399999618530298</v>
      </c>
      <c r="D45" s="231">
        <v>29.100000381469702</v>
      </c>
      <c r="E45" s="231">
        <v>28.049999237060501</v>
      </c>
      <c r="F45" s="231">
        <v>29.372730255126999</v>
      </c>
      <c r="G45" s="231">
        <v>376</v>
      </c>
      <c r="H45" s="231">
        <v>270</v>
      </c>
      <c r="I45" s="231" t="s">
        <v>381</v>
      </c>
      <c r="J45" s="231">
        <v>39.549999237060497</v>
      </c>
      <c r="K45" s="231">
        <v>39.950000762939503</v>
      </c>
      <c r="L45" s="231">
        <v>38.849998474121101</v>
      </c>
      <c r="M45" s="231">
        <v>28.8034992218018</v>
      </c>
      <c r="N45" s="231">
        <v>0</v>
      </c>
    </row>
    <row r="46" spans="1:14" s="231" customFormat="1">
      <c r="A46" s="261" t="s">
        <v>382</v>
      </c>
      <c r="B46" s="261"/>
      <c r="C46" s="261"/>
      <c r="D46" s="261"/>
      <c r="E46" s="261"/>
      <c r="F46" s="261"/>
      <c r="G46" s="261"/>
    </row>
    <row r="47" spans="1:14" s="231" customFormat="1">
      <c r="A47" s="231">
        <v>240</v>
      </c>
      <c r="B47" s="231" t="s">
        <v>383</v>
      </c>
      <c r="C47" s="231">
        <v>50.299999237060497</v>
      </c>
      <c r="D47" s="231">
        <v>52.25</v>
      </c>
      <c r="E47" s="231">
        <v>51.209999084472699</v>
      </c>
      <c r="F47" s="231">
        <v>30.8024997711182</v>
      </c>
      <c r="G47" s="231">
        <v>2</v>
      </c>
      <c r="H47" s="231">
        <v>240</v>
      </c>
      <c r="I47" s="231" t="s">
        <v>384</v>
      </c>
      <c r="J47" s="231">
        <v>28.899999618530298</v>
      </c>
      <c r="K47" s="231">
        <v>29.350000381469702</v>
      </c>
      <c r="L47" s="231">
        <v>28.149999618530298</v>
      </c>
      <c r="M47" s="231">
        <v>30.384290695190401</v>
      </c>
      <c r="N47" s="231">
        <v>0</v>
      </c>
    </row>
    <row r="48" spans="1:14" s="231" customFormat="1">
      <c r="A48" s="231">
        <v>245</v>
      </c>
      <c r="B48" s="231" t="s">
        <v>385</v>
      </c>
      <c r="C48" s="231">
        <v>46.700000762939503</v>
      </c>
      <c r="D48" s="231">
        <v>49.650001525878899</v>
      </c>
      <c r="E48" s="231">
        <v>48.029998779296903</v>
      </c>
      <c r="F48" s="231">
        <v>30.186050415039102</v>
      </c>
      <c r="G48" s="231">
        <v>4</v>
      </c>
      <c r="H48" s="231">
        <v>245</v>
      </c>
      <c r="I48" s="231" t="s">
        <v>386</v>
      </c>
      <c r="J48" s="231">
        <v>31.149999618530298</v>
      </c>
      <c r="K48" s="231">
        <v>31.5</v>
      </c>
      <c r="L48" s="231">
        <v>30.799999237060501</v>
      </c>
      <c r="M48" s="231">
        <v>30.140199661254901</v>
      </c>
      <c r="N48" s="231">
        <v>0</v>
      </c>
    </row>
    <row r="49" spans="1:14" s="231" customFormat="1">
      <c r="A49" s="231">
        <v>250</v>
      </c>
      <c r="B49" s="231" t="s">
        <v>387</v>
      </c>
      <c r="C49" s="231">
        <v>44.599998474121101</v>
      </c>
      <c r="D49" s="231">
        <v>46.349998474121101</v>
      </c>
      <c r="E49" s="231">
        <v>45</v>
      </c>
      <c r="F49" s="231">
        <v>29.850339889526399</v>
      </c>
      <c r="G49" s="231">
        <v>13</v>
      </c>
      <c r="H49" s="231">
        <v>250</v>
      </c>
      <c r="I49" s="231" t="s">
        <v>388</v>
      </c>
      <c r="J49" s="231">
        <v>33.349998474121101</v>
      </c>
      <c r="K49" s="231">
        <v>33.799999237060497</v>
      </c>
      <c r="L49" s="231">
        <v>33.529998779296903</v>
      </c>
      <c r="M49" s="231">
        <v>29.873340606689499</v>
      </c>
      <c r="N49" s="231">
        <v>0</v>
      </c>
    </row>
    <row r="50" spans="1:14" s="231" customFormat="1">
      <c r="A50" s="231">
        <v>255</v>
      </c>
      <c r="B50" s="231" t="s">
        <v>389</v>
      </c>
      <c r="C50" s="231">
        <v>43.25</v>
      </c>
      <c r="D50" s="231">
        <v>43.950000762939503</v>
      </c>
      <c r="E50" s="231">
        <v>43.400001525878899</v>
      </c>
      <c r="F50" s="231">
        <v>30.089500427246101</v>
      </c>
      <c r="G50" s="231">
        <v>3</v>
      </c>
      <c r="H50" s="231">
        <v>255</v>
      </c>
      <c r="I50" s="231" t="s">
        <v>390</v>
      </c>
      <c r="J50" s="231">
        <v>35.75</v>
      </c>
      <c r="K50" s="231">
        <v>36.150001525878899</v>
      </c>
      <c r="L50" s="231">
        <v>34.700000762939503</v>
      </c>
      <c r="M50" s="231">
        <v>29.616630554199201</v>
      </c>
      <c r="N50" s="231">
        <v>0</v>
      </c>
    </row>
    <row r="51" spans="1:14" s="231" customFormat="1">
      <c r="A51" s="231">
        <v>260</v>
      </c>
      <c r="B51" s="231" t="s">
        <v>391</v>
      </c>
      <c r="C51" s="231">
        <v>40.950000762939503</v>
      </c>
      <c r="D51" s="231">
        <v>41.299999237060497</v>
      </c>
      <c r="E51" s="231">
        <v>40.700000762939503</v>
      </c>
      <c r="F51" s="231">
        <v>29.795669555664102</v>
      </c>
      <c r="G51" s="231">
        <v>19</v>
      </c>
      <c r="H51" s="231">
        <v>260</v>
      </c>
      <c r="I51" s="231" t="s">
        <v>392</v>
      </c>
      <c r="J51" s="231">
        <v>38.200000762939503</v>
      </c>
      <c r="K51" s="231">
        <v>38.650001525878899</v>
      </c>
      <c r="L51" s="231">
        <v>37.919998168945298</v>
      </c>
      <c r="M51" s="231">
        <v>29.36669921875</v>
      </c>
      <c r="N51" s="231">
        <v>1</v>
      </c>
    </row>
    <row r="52" spans="1:14" s="231" customFormat="1">
      <c r="A52" s="261" t="s">
        <v>393</v>
      </c>
      <c r="B52" s="261"/>
      <c r="C52" s="261"/>
      <c r="D52" s="261"/>
      <c r="E52" s="261"/>
      <c r="F52" s="261"/>
      <c r="G52" s="261"/>
    </row>
    <row r="53" spans="1:14" s="231" customFormat="1">
      <c r="A53" s="231">
        <v>230</v>
      </c>
      <c r="B53" s="231" t="s">
        <v>394</v>
      </c>
      <c r="C53" s="231">
        <v>57.099998474121101</v>
      </c>
      <c r="D53" s="231">
        <v>58.650001525878899</v>
      </c>
      <c r="E53" s="231">
        <v>58.279998779296903</v>
      </c>
      <c r="F53" s="231">
        <v>31.028459548950199</v>
      </c>
      <c r="G53" s="231">
        <v>2</v>
      </c>
      <c r="H53" s="231">
        <v>230</v>
      </c>
      <c r="I53" s="231" t="s">
        <v>395</v>
      </c>
      <c r="J53" s="231">
        <v>25.600000381469702</v>
      </c>
      <c r="K53" s="231">
        <v>26</v>
      </c>
      <c r="L53" s="231">
        <v>25.940000534057599</v>
      </c>
      <c r="M53" s="231">
        <v>30.904830932617202</v>
      </c>
      <c r="N53" s="231">
        <v>5</v>
      </c>
    </row>
    <row r="54" spans="1:14" s="231" customFormat="1">
      <c r="A54" s="231">
        <v>240</v>
      </c>
      <c r="B54" s="231" t="s">
        <v>396</v>
      </c>
      <c r="C54" s="231">
        <v>52.5</v>
      </c>
      <c r="D54" s="231">
        <v>53</v>
      </c>
      <c r="E54" s="231">
        <v>52.860000610351598</v>
      </c>
      <c r="F54" s="231">
        <v>30.872409820556602</v>
      </c>
      <c r="G54" s="231">
        <v>70</v>
      </c>
      <c r="H54" s="231">
        <v>240</v>
      </c>
      <c r="I54" s="231" t="s">
        <v>397</v>
      </c>
      <c r="J54" s="231">
        <v>29.700000762939499</v>
      </c>
      <c r="K54" s="231">
        <v>30</v>
      </c>
      <c r="L54" s="231">
        <v>30.170000076293899</v>
      </c>
      <c r="M54" s="231">
        <v>30.386060714721701</v>
      </c>
      <c r="N54" s="231">
        <v>18</v>
      </c>
    </row>
    <row r="55" spans="1:14" s="231" customFormat="1">
      <c r="A55" s="231">
        <v>250</v>
      </c>
      <c r="B55" s="231" t="s">
        <v>398</v>
      </c>
      <c r="C55" s="231">
        <v>47.299999237060497</v>
      </c>
      <c r="D55" s="231">
        <v>47.75</v>
      </c>
      <c r="E55" s="231">
        <v>47.150001525878899</v>
      </c>
      <c r="F55" s="231">
        <v>30.359899520873999</v>
      </c>
      <c r="G55" s="231">
        <v>117</v>
      </c>
      <c r="H55" s="231">
        <v>250</v>
      </c>
      <c r="I55" s="231" t="s">
        <v>399</v>
      </c>
      <c r="J55" s="231">
        <v>34</v>
      </c>
      <c r="K55" s="231">
        <v>34.5</v>
      </c>
      <c r="L55" s="231">
        <v>34.5</v>
      </c>
      <c r="M55" s="231">
        <v>29.847549438476602</v>
      </c>
      <c r="N55" s="231">
        <v>43</v>
      </c>
    </row>
    <row r="56" spans="1:14" s="231" customFormat="1">
      <c r="A56" s="231">
        <v>260</v>
      </c>
      <c r="B56" s="231" t="s">
        <v>400</v>
      </c>
      <c r="C56" s="231">
        <v>42.450000762939503</v>
      </c>
      <c r="D56" s="231">
        <v>43.700000762939503</v>
      </c>
      <c r="E56" s="231">
        <v>42.549999237060497</v>
      </c>
      <c r="F56" s="231">
        <v>30.208549499511701</v>
      </c>
      <c r="G56" s="231">
        <v>11</v>
      </c>
      <c r="H56" s="231">
        <v>260</v>
      </c>
      <c r="I56" s="231" t="s">
        <v>401</v>
      </c>
      <c r="J56" s="231">
        <v>38.950000762939503</v>
      </c>
      <c r="K56" s="231">
        <v>39.349998474121101</v>
      </c>
      <c r="L56" s="231">
        <v>38.950000762939503</v>
      </c>
      <c r="M56" s="231">
        <v>29.400230407714801</v>
      </c>
      <c r="N56" s="231">
        <v>61</v>
      </c>
    </row>
    <row r="57" spans="1:14" s="231" customFormat="1">
      <c r="A57" s="231">
        <v>270</v>
      </c>
      <c r="B57" s="231" t="s">
        <v>402</v>
      </c>
      <c r="C57" s="231">
        <v>37.900001525878899</v>
      </c>
      <c r="D57" s="231">
        <v>38.299999237060497</v>
      </c>
      <c r="E57" s="231">
        <v>38.200000762939503</v>
      </c>
      <c r="F57" s="231">
        <v>29.4250793457031</v>
      </c>
      <c r="G57" s="231">
        <v>9</v>
      </c>
      <c r="H57" s="231">
        <v>270</v>
      </c>
      <c r="I57" s="231" t="s">
        <v>403</v>
      </c>
      <c r="J57" s="231">
        <v>44.200000762939503</v>
      </c>
      <c r="K57" s="231">
        <v>44.700000762939503</v>
      </c>
      <c r="L57" s="231">
        <v>40.669998168945298</v>
      </c>
      <c r="M57" s="231">
        <v>28.950969696044901</v>
      </c>
      <c r="N57" s="231">
        <v>0</v>
      </c>
    </row>
    <row r="58" spans="1:14" s="231" customFormat="1">
      <c r="A58" s="261" t="s">
        <v>404</v>
      </c>
      <c r="B58" s="261"/>
      <c r="C58" s="261"/>
      <c r="D58" s="261"/>
      <c r="E58" s="261"/>
      <c r="F58" s="261"/>
      <c r="G58" s="261"/>
    </row>
    <row r="59" spans="1:14" s="231" customFormat="1">
      <c r="A59" s="231">
        <v>230</v>
      </c>
      <c r="B59" s="231" t="s">
        <v>405</v>
      </c>
      <c r="C59" s="231">
        <v>57.5</v>
      </c>
      <c r="D59" s="231">
        <v>61.400001525878899</v>
      </c>
      <c r="E59" s="231">
        <v>60.150001525878899</v>
      </c>
      <c r="F59" s="231">
        <v>30.581529617309599</v>
      </c>
      <c r="G59" s="231">
        <v>2</v>
      </c>
      <c r="H59" s="231">
        <v>230</v>
      </c>
      <c r="I59" s="231" t="s">
        <v>406</v>
      </c>
      <c r="J59" s="231">
        <v>26.399999618530298</v>
      </c>
      <c r="K59" s="231">
        <v>26.850000381469702</v>
      </c>
      <c r="L59" s="231">
        <v>26.649999618530298</v>
      </c>
      <c r="M59" s="231">
        <v>30.687669754028299</v>
      </c>
      <c r="N59" s="231">
        <v>10</v>
      </c>
    </row>
    <row r="60" spans="1:14" s="231" customFormat="1">
      <c r="A60" s="231">
        <v>240</v>
      </c>
      <c r="B60" s="231" t="s">
        <v>407</v>
      </c>
      <c r="C60" s="231">
        <v>53.400001525878899</v>
      </c>
      <c r="D60" s="231">
        <v>55.150001525878899</v>
      </c>
      <c r="E60" s="231">
        <v>53.459999084472699</v>
      </c>
      <c r="F60" s="231">
        <v>30.377849578857401</v>
      </c>
      <c r="G60" s="231">
        <v>91</v>
      </c>
      <c r="H60" s="231">
        <v>240</v>
      </c>
      <c r="I60" s="231" t="s">
        <v>408</v>
      </c>
      <c r="J60" s="231">
        <v>30.450000762939499</v>
      </c>
      <c r="K60" s="231">
        <v>30.950000762939499</v>
      </c>
      <c r="L60" s="231">
        <v>30.75</v>
      </c>
      <c r="M60" s="231">
        <v>30.201780319213899</v>
      </c>
      <c r="N60" s="231">
        <v>41</v>
      </c>
    </row>
    <row r="61" spans="1:14" s="231" customFormat="1">
      <c r="A61" s="231">
        <v>250</v>
      </c>
      <c r="B61" s="231" t="s">
        <v>409</v>
      </c>
      <c r="C61" s="231">
        <v>47</v>
      </c>
      <c r="D61" s="231">
        <v>51.299999237060497</v>
      </c>
      <c r="E61" s="231">
        <v>49.459999084472699</v>
      </c>
      <c r="F61" s="231">
        <v>29.9463596343994</v>
      </c>
      <c r="G61" s="231">
        <v>4</v>
      </c>
      <c r="H61" s="231">
        <v>250</v>
      </c>
      <c r="I61" s="231" t="s">
        <v>410</v>
      </c>
      <c r="J61" s="231">
        <v>34.900001525878899</v>
      </c>
      <c r="K61" s="231">
        <v>35.450000762939503</v>
      </c>
      <c r="L61" s="231">
        <v>34.950000762939503</v>
      </c>
      <c r="M61" s="231">
        <v>29.7311496734619</v>
      </c>
      <c r="N61" s="231">
        <v>22</v>
      </c>
    </row>
    <row r="62" spans="1:14" s="231" customFormat="1">
      <c r="A62" s="231">
        <v>260</v>
      </c>
      <c r="B62" s="231" t="s">
        <v>411</v>
      </c>
      <c r="C62" s="231">
        <v>42.299999237060497</v>
      </c>
      <c r="D62" s="231">
        <v>46.299999237060497</v>
      </c>
      <c r="E62" s="231">
        <v>43.959999084472699</v>
      </c>
      <c r="F62" s="231">
        <v>29.500780105590799</v>
      </c>
      <c r="G62" s="231">
        <v>11</v>
      </c>
      <c r="H62" s="231">
        <v>260</v>
      </c>
      <c r="I62" s="231" t="s">
        <v>412</v>
      </c>
      <c r="J62" s="231">
        <v>39.75</v>
      </c>
      <c r="K62" s="231">
        <v>40.349998474121101</v>
      </c>
      <c r="L62" s="231">
        <v>38.549999237060497</v>
      </c>
      <c r="M62" s="231">
        <v>29.288209915161101</v>
      </c>
      <c r="N62" s="231">
        <v>0</v>
      </c>
    </row>
    <row r="63" spans="1:14" s="231" customFormat="1">
      <c r="A63" s="231">
        <v>270</v>
      </c>
      <c r="B63" s="231" t="s">
        <v>413</v>
      </c>
      <c r="C63" s="231">
        <v>40</v>
      </c>
      <c r="D63" s="231">
        <v>40.450000762939503</v>
      </c>
      <c r="E63" s="231">
        <v>40.200000762939503</v>
      </c>
      <c r="F63" s="231">
        <v>29.3957195281982</v>
      </c>
      <c r="G63" s="231">
        <v>2</v>
      </c>
      <c r="H63" s="231">
        <v>270</v>
      </c>
      <c r="I63" s="231" t="s">
        <v>414</v>
      </c>
      <c r="J63" s="231">
        <v>45.099998474121101</v>
      </c>
      <c r="K63" s="231">
        <v>45.700000762939503</v>
      </c>
      <c r="L63" s="231">
        <v>44.650001525878899</v>
      </c>
      <c r="M63" s="231">
        <v>28.907060623168899</v>
      </c>
      <c r="N63" s="231">
        <v>0</v>
      </c>
    </row>
    <row r="64" spans="1:14" s="231" customFormat="1">
      <c r="A64" s="261" t="s">
        <v>415</v>
      </c>
      <c r="B64" s="261"/>
      <c r="C64" s="261"/>
      <c r="D64" s="261"/>
      <c r="E64" s="261"/>
      <c r="F64" s="261"/>
      <c r="G64" s="261"/>
    </row>
    <row r="65" spans="1:14" s="231" customFormat="1">
      <c r="A65" s="231">
        <v>230</v>
      </c>
      <c r="B65" s="231" t="s">
        <v>416</v>
      </c>
      <c r="C65" s="231">
        <v>66.050003051757798</v>
      </c>
      <c r="D65" s="231">
        <v>69.949996948242202</v>
      </c>
      <c r="E65" s="231">
        <v>68.330001831054702</v>
      </c>
      <c r="F65" s="231">
        <v>30.002420425415</v>
      </c>
      <c r="G65" s="231">
        <v>3</v>
      </c>
      <c r="H65" s="231">
        <v>230</v>
      </c>
      <c r="I65" s="231" t="s">
        <v>417</v>
      </c>
      <c r="J65" s="231">
        <v>29.950000762939499</v>
      </c>
      <c r="K65" s="231">
        <v>30.600000381469702</v>
      </c>
      <c r="L65" s="231">
        <v>30.329999923706101</v>
      </c>
      <c r="M65" s="231">
        <v>30.106870651245099</v>
      </c>
      <c r="N65" s="231">
        <v>0</v>
      </c>
    </row>
    <row r="66" spans="1:14" s="231" customFormat="1">
      <c r="A66" s="231">
        <v>240</v>
      </c>
      <c r="B66" s="231" t="s">
        <v>418</v>
      </c>
      <c r="C66" s="231">
        <v>61.049999237060497</v>
      </c>
      <c r="D66" s="231">
        <v>64.699996948242202</v>
      </c>
      <c r="E66" s="231">
        <v>61.509998321533203</v>
      </c>
      <c r="F66" s="231">
        <v>29.734369277954102</v>
      </c>
      <c r="G66" s="231">
        <v>16</v>
      </c>
      <c r="H66" s="231">
        <v>240</v>
      </c>
      <c r="I66" s="231" t="s">
        <v>419</v>
      </c>
      <c r="J66" s="231">
        <v>34.099998474121101</v>
      </c>
      <c r="K66" s="231">
        <v>34.75</v>
      </c>
      <c r="L66" s="231">
        <v>34.509998321533203</v>
      </c>
      <c r="M66" s="231">
        <v>29.675529479980501</v>
      </c>
      <c r="N66" s="231">
        <v>0</v>
      </c>
    </row>
    <row r="67" spans="1:14" s="231" customFormat="1">
      <c r="A67" s="231">
        <v>250</v>
      </c>
      <c r="B67" s="231" t="s">
        <v>420</v>
      </c>
      <c r="C67" s="231">
        <v>57.349998474121101</v>
      </c>
      <c r="D67" s="231">
        <v>59.400001525878899</v>
      </c>
      <c r="E67" s="231">
        <v>58.580001831054702</v>
      </c>
      <c r="F67" s="231">
        <v>29.686080932617202</v>
      </c>
      <c r="G67" s="231">
        <v>8</v>
      </c>
      <c r="H67" s="231">
        <v>250</v>
      </c>
      <c r="I67" s="231" t="s">
        <v>421</v>
      </c>
      <c r="J67" s="231">
        <v>38.549999237060497</v>
      </c>
      <c r="K67" s="231">
        <v>39.299999237060497</v>
      </c>
      <c r="L67" s="231">
        <v>38.959999084472699</v>
      </c>
      <c r="M67" s="231">
        <v>29.286809921264599</v>
      </c>
      <c r="N67" s="231">
        <v>1</v>
      </c>
    </row>
    <row r="68" spans="1:14" s="231" customFormat="1">
      <c r="A68" s="231">
        <v>260</v>
      </c>
      <c r="B68" s="231" t="s">
        <v>422</v>
      </c>
      <c r="C68" s="231">
        <v>52.049999237060497</v>
      </c>
      <c r="D68" s="231">
        <v>55.349998474121101</v>
      </c>
      <c r="E68" s="231">
        <v>53.790000915527301</v>
      </c>
      <c r="F68" s="231">
        <v>29.331449508666999</v>
      </c>
      <c r="G68" s="231">
        <v>106</v>
      </c>
      <c r="H68" s="231">
        <v>260</v>
      </c>
      <c r="I68" s="231" t="s">
        <v>423</v>
      </c>
      <c r="J68" s="231">
        <v>43.5</v>
      </c>
      <c r="K68" s="231">
        <v>44.200000762939503</v>
      </c>
      <c r="L68" s="231">
        <v>43.919998168945298</v>
      </c>
      <c r="M68" s="231">
        <v>28.9428596496582</v>
      </c>
      <c r="N68" s="231">
        <v>1</v>
      </c>
    </row>
    <row r="69" spans="1:14" s="231" customFormat="1">
      <c r="A69" s="231">
        <v>270</v>
      </c>
      <c r="B69" s="231" t="s">
        <v>424</v>
      </c>
      <c r="C69" s="231">
        <v>48.799999237060497</v>
      </c>
      <c r="D69" s="231">
        <v>50.049999237060497</v>
      </c>
      <c r="E69" s="231">
        <v>49.349998474121101</v>
      </c>
      <c r="F69" s="231">
        <v>29.087329864501999</v>
      </c>
      <c r="G69" s="231">
        <v>54</v>
      </c>
      <c r="H69" s="231">
        <v>270</v>
      </c>
      <c r="I69" s="231" t="s">
        <v>425</v>
      </c>
      <c r="J69" s="231">
        <v>48.700000762939503</v>
      </c>
      <c r="K69" s="231">
        <v>49.450000762939503</v>
      </c>
      <c r="L69" s="231">
        <v>49.029998779296903</v>
      </c>
      <c r="M69" s="231">
        <v>28.588850021362301</v>
      </c>
      <c r="N69" s="231">
        <v>2</v>
      </c>
    </row>
    <row r="70" spans="1:14" s="231" customFormat="1">
      <c r="A70" s="261" t="s">
        <v>426</v>
      </c>
      <c r="B70" s="261"/>
      <c r="C70" s="261"/>
      <c r="D70" s="261"/>
      <c r="E70" s="261"/>
      <c r="F70" s="261"/>
      <c r="G70" s="261"/>
    </row>
    <row r="71" spans="1:14" s="231" customFormat="1">
      <c r="A71" s="231">
        <v>242.5</v>
      </c>
      <c r="B71" s="231" t="s">
        <v>427</v>
      </c>
      <c r="C71" s="231">
        <v>0</v>
      </c>
      <c r="D71" s="231">
        <v>0</v>
      </c>
      <c r="E71" s="231">
        <v>0</v>
      </c>
      <c r="G71" s="231">
        <v>0</v>
      </c>
      <c r="H71" s="231">
        <v>242.5</v>
      </c>
      <c r="I71" s="231" t="s">
        <v>428</v>
      </c>
      <c r="J71" s="231">
        <v>0</v>
      </c>
      <c r="K71" s="231">
        <v>0</v>
      </c>
      <c r="L71" s="231">
        <v>0</v>
      </c>
      <c r="N71" s="231">
        <v>0</v>
      </c>
    </row>
    <row r="72" spans="1:14" s="231" customFormat="1">
      <c r="A72" s="231">
        <v>245</v>
      </c>
      <c r="B72" s="231" t="s">
        <v>429</v>
      </c>
      <c r="C72" s="231">
        <v>9.75</v>
      </c>
      <c r="D72" s="231">
        <v>10.199999809265099</v>
      </c>
      <c r="E72" s="231">
        <v>9.6999998092651403</v>
      </c>
      <c r="F72" s="231">
        <v>29.670829772949201</v>
      </c>
      <c r="G72" s="231">
        <v>1039</v>
      </c>
      <c r="H72" s="231">
        <v>245</v>
      </c>
      <c r="I72" s="231" t="s">
        <v>430</v>
      </c>
      <c r="J72" s="231">
        <v>5.9000000953674299</v>
      </c>
      <c r="K72" s="231">
        <v>6.0500001907348597</v>
      </c>
      <c r="L72" s="231">
        <v>6.1500000953674299</v>
      </c>
      <c r="M72" s="231">
        <v>28.425970077514599</v>
      </c>
      <c r="N72" s="231">
        <v>935</v>
      </c>
    </row>
    <row r="73" spans="1:14" s="231" customFormat="1">
      <c r="A73" s="231">
        <v>247.5</v>
      </c>
      <c r="B73" s="231" t="s">
        <v>431</v>
      </c>
      <c r="C73" s="231">
        <v>0</v>
      </c>
      <c r="D73" s="231">
        <v>0</v>
      </c>
      <c r="E73" s="231">
        <v>0</v>
      </c>
      <c r="G73" s="231">
        <v>0</v>
      </c>
      <c r="H73" s="231">
        <v>247.5</v>
      </c>
      <c r="I73" s="231" t="s">
        <v>432</v>
      </c>
      <c r="J73" s="231">
        <v>0</v>
      </c>
      <c r="K73" s="231">
        <v>0</v>
      </c>
      <c r="L73" s="231">
        <v>0</v>
      </c>
      <c r="N73" s="231">
        <v>0</v>
      </c>
    </row>
    <row r="74" spans="1:14" s="231" customFormat="1">
      <c r="A74" s="231">
        <v>250</v>
      </c>
      <c r="B74" s="231" t="s">
        <v>433</v>
      </c>
      <c r="C74" s="231">
        <v>6.75</v>
      </c>
      <c r="D74" s="231">
        <v>6.9000000953674299</v>
      </c>
      <c r="E74" s="231">
        <v>6.6999998092651403</v>
      </c>
      <c r="F74" s="231">
        <v>27.387769699096701</v>
      </c>
      <c r="G74" s="231">
        <v>3439</v>
      </c>
      <c r="H74" s="231">
        <v>250</v>
      </c>
      <c r="I74" s="231" t="s">
        <v>434</v>
      </c>
      <c r="J74" s="231">
        <v>7.9000000953674299</v>
      </c>
      <c r="K74" s="231">
        <v>8.1000003814697301</v>
      </c>
      <c r="L74" s="231">
        <v>8.0699996948242205</v>
      </c>
      <c r="M74" s="231">
        <v>26.797590255737301</v>
      </c>
      <c r="N74" s="231">
        <v>1538</v>
      </c>
    </row>
    <row r="75" spans="1:14" s="231" customFormat="1">
      <c r="A75" s="231">
        <v>252.5</v>
      </c>
      <c r="B75" s="231" t="s">
        <v>435</v>
      </c>
      <c r="C75" s="231">
        <v>0</v>
      </c>
      <c r="D75" s="231">
        <v>0</v>
      </c>
      <c r="E75" s="231">
        <v>0</v>
      </c>
      <c r="G75" s="231">
        <v>0</v>
      </c>
      <c r="H75" s="231">
        <v>252.5</v>
      </c>
      <c r="I75" s="231" t="s">
        <v>436</v>
      </c>
      <c r="J75" s="231">
        <v>0</v>
      </c>
      <c r="K75" s="231">
        <v>0</v>
      </c>
      <c r="L75" s="231">
        <v>0</v>
      </c>
      <c r="N75" s="231">
        <v>0</v>
      </c>
    </row>
    <row r="76" spans="1:14" s="231" customFormat="1">
      <c r="A76" s="261" t="s">
        <v>437</v>
      </c>
      <c r="B76" s="261"/>
      <c r="C76" s="261"/>
      <c r="D76" s="261"/>
      <c r="E76" s="261"/>
      <c r="F76" s="261"/>
      <c r="G76" s="261"/>
    </row>
    <row r="77" spans="1:14" s="231" customFormat="1">
      <c r="A77" s="231">
        <v>240</v>
      </c>
      <c r="B77" s="231" t="s">
        <v>438</v>
      </c>
      <c r="C77" s="231">
        <v>17.350000381469702</v>
      </c>
      <c r="D77" s="231">
        <v>17.950000762939499</v>
      </c>
      <c r="E77" s="231">
        <v>17.350000381469702</v>
      </c>
      <c r="F77" s="231">
        <v>32.652988433837898</v>
      </c>
      <c r="G77" s="231">
        <v>182</v>
      </c>
      <c r="H77" s="231">
        <v>240</v>
      </c>
      <c r="I77" s="231" t="s">
        <v>439</v>
      </c>
      <c r="J77" s="231">
        <v>8.0500001907348597</v>
      </c>
      <c r="K77" s="231">
        <v>8.25</v>
      </c>
      <c r="L77" s="231">
        <v>8.2600002288818395</v>
      </c>
      <c r="M77" s="231">
        <v>31.957059860229499</v>
      </c>
      <c r="N77" s="231">
        <v>969</v>
      </c>
    </row>
    <row r="78" spans="1:14" s="231" customFormat="1">
      <c r="A78" s="231">
        <v>245</v>
      </c>
      <c r="B78" s="231" t="s">
        <v>440</v>
      </c>
      <c r="C78" s="231">
        <v>14.1000003814697</v>
      </c>
      <c r="D78" s="231">
        <v>14.699999809265099</v>
      </c>
      <c r="E78" s="231">
        <v>14.1000003814697</v>
      </c>
      <c r="F78" s="231">
        <v>31.5836391448975</v>
      </c>
      <c r="G78" s="231">
        <v>260</v>
      </c>
      <c r="H78" s="231">
        <v>245</v>
      </c>
      <c r="I78" s="231" t="s">
        <v>441</v>
      </c>
      <c r="J78" s="231">
        <v>9.6000003814697301</v>
      </c>
      <c r="K78" s="231">
        <v>9.9499998092651403</v>
      </c>
      <c r="L78" s="231">
        <v>10.3500003814697</v>
      </c>
      <c r="M78" s="231">
        <v>30.520809173583999</v>
      </c>
      <c r="N78" s="231">
        <v>719</v>
      </c>
    </row>
    <row r="79" spans="1:14" s="231" customFormat="1">
      <c r="A79" s="231">
        <v>250</v>
      </c>
      <c r="B79" s="231" t="s">
        <v>442</v>
      </c>
      <c r="C79" s="231">
        <v>11.199999809265099</v>
      </c>
      <c r="D79" s="231">
        <v>11.6000003814697</v>
      </c>
      <c r="E79" s="231">
        <v>11.25</v>
      </c>
      <c r="F79" s="231">
        <v>30.2376899719238</v>
      </c>
      <c r="G79" s="231">
        <v>1149</v>
      </c>
      <c r="H79" s="231">
        <v>250</v>
      </c>
      <c r="I79" s="231" t="s">
        <v>443</v>
      </c>
      <c r="J79" s="231">
        <v>11.550000190734901</v>
      </c>
      <c r="K79" s="231">
        <v>12</v>
      </c>
      <c r="L79" s="231">
        <v>12.050000190734901</v>
      </c>
      <c r="M79" s="231">
        <v>29.310029983520501</v>
      </c>
      <c r="N79" s="231">
        <v>459</v>
      </c>
    </row>
    <row r="80" spans="1:14" s="231" customFormat="1">
      <c r="A80" s="231">
        <v>255</v>
      </c>
      <c r="B80" s="231" t="s">
        <v>444</v>
      </c>
      <c r="C80" s="231">
        <v>8.6000003814697301</v>
      </c>
      <c r="D80" s="231">
        <v>8.75</v>
      </c>
      <c r="E80" s="231">
        <v>8.6800003051757795</v>
      </c>
      <c r="F80" s="231">
        <v>28.755170822143601</v>
      </c>
      <c r="G80" s="231">
        <v>1201</v>
      </c>
      <c r="H80" s="231">
        <v>255</v>
      </c>
      <c r="I80" s="231" t="s">
        <v>445</v>
      </c>
      <c r="J80" s="231">
        <v>13.75</v>
      </c>
      <c r="K80" s="231">
        <v>14.5</v>
      </c>
      <c r="L80" s="231">
        <v>14.699999809265099</v>
      </c>
      <c r="M80" s="231">
        <v>28.094530105590799</v>
      </c>
      <c r="N80" s="231">
        <v>87</v>
      </c>
    </row>
    <row r="81" spans="1:14" s="231" customFormat="1">
      <c r="A81" s="231">
        <v>260</v>
      </c>
      <c r="B81" s="231" t="s">
        <v>446</v>
      </c>
      <c r="C81" s="231">
        <v>6.4000000953674299</v>
      </c>
      <c r="D81" s="231">
        <v>6.75</v>
      </c>
      <c r="E81" s="231">
        <v>6.5</v>
      </c>
      <c r="F81" s="231">
        <v>27.9893608093262</v>
      </c>
      <c r="G81" s="231">
        <v>2953</v>
      </c>
      <c r="H81" s="231">
        <v>260</v>
      </c>
      <c r="I81" s="231" t="s">
        <v>447</v>
      </c>
      <c r="J81" s="231">
        <v>16.5</v>
      </c>
      <c r="K81" s="231">
        <v>17.299999237060501</v>
      </c>
      <c r="L81" s="231">
        <v>17.450000762939499</v>
      </c>
      <c r="M81" s="231">
        <v>26.788629531860401</v>
      </c>
      <c r="N81" s="231">
        <v>203</v>
      </c>
    </row>
    <row r="82" spans="1:14" s="231" customFormat="1">
      <c r="A82" s="261" t="s">
        <v>448</v>
      </c>
      <c r="B82" s="261"/>
      <c r="C82" s="261"/>
      <c r="D82" s="261"/>
      <c r="E82" s="261"/>
      <c r="F82" s="261"/>
      <c r="G82" s="261"/>
    </row>
    <row r="83" spans="1:14" s="231" customFormat="1">
      <c r="A83" s="231">
        <v>240</v>
      </c>
      <c r="B83" s="231" t="s">
        <v>449</v>
      </c>
      <c r="C83" s="231">
        <v>20.799999237060501</v>
      </c>
      <c r="D83" s="231">
        <v>21.600000381469702</v>
      </c>
      <c r="E83" s="231">
        <v>20.7700004577637</v>
      </c>
      <c r="F83" s="231">
        <v>32.611198425292997</v>
      </c>
      <c r="G83" s="231">
        <v>85</v>
      </c>
      <c r="H83" s="231">
        <v>240</v>
      </c>
      <c r="I83" s="231" t="s">
        <v>450</v>
      </c>
      <c r="J83" s="231">
        <v>10.5</v>
      </c>
      <c r="K83" s="231">
        <v>10.8500003814697</v>
      </c>
      <c r="L83" s="231">
        <v>11.050000190734901</v>
      </c>
      <c r="M83" s="231">
        <v>31.393409729003899</v>
      </c>
      <c r="N83" s="231">
        <v>338</v>
      </c>
    </row>
    <row r="84" spans="1:14" s="231" customFormat="1">
      <c r="A84" s="231">
        <v>245</v>
      </c>
      <c r="B84" s="231" t="s">
        <v>451</v>
      </c>
      <c r="C84" s="231">
        <v>17.649999618530298</v>
      </c>
      <c r="D84" s="231">
        <v>18.299999237060501</v>
      </c>
      <c r="E84" s="231">
        <v>17.579999923706101</v>
      </c>
      <c r="F84" s="231">
        <v>31.5101108551025</v>
      </c>
      <c r="G84" s="231">
        <v>362</v>
      </c>
      <c r="H84" s="231">
        <v>245</v>
      </c>
      <c r="I84" s="231" t="s">
        <v>452</v>
      </c>
      <c r="J84" s="231">
        <v>12.25</v>
      </c>
      <c r="K84" s="231">
        <v>12.6499996185303</v>
      </c>
      <c r="L84" s="231">
        <v>12.710000038146999</v>
      </c>
      <c r="M84" s="231">
        <v>30.451509475708001</v>
      </c>
      <c r="N84" s="231">
        <v>478</v>
      </c>
    </row>
    <row r="85" spans="1:14" s="231" customFormat="1">
      <c r="A85" s="231">
        <v>250</v>
      </c>
      <c r="B85" s="231" t="s">
        <v>453</v>
      </c>
      <c r="C85" s="231">
        <v>14.699999809265099</v>
      </c>
      <c r="D85" s="231">
        <v>15.25</v>
      </c>
      <c r="E85" s="231">
        <v>14.8500003814697</v>
      </c>
      <c r="F85" s="231">
        <v>30.401180267333999</v>
      </c>
      <c r="G85" s="231">
        <v>555</v>
      </c>
      <c r="H85" s="231">
        <v>250</v>
      </c>
      <c r="I85" s="231" t="s">
        <v>454</v>
      </c>
      <c r="J85" s="231">
        <v>14.3999996185303</v>
      </c>
      <c r="K85" s="231">
        <v>14.699999809265099</v>
      </c>
      <c r="L85" s="231">
        <v>14.9799995422363</v>
      </c>
      <c r="M85" s="231">
        <v>29.767400741577099</v>
      </c>
      <c r="N85" s="231">
        <v>231</v>
      </c>
    </row>
    <row r="86" spans="1:14" s="231" customFormat="1">
      <c r="A86" s="231">
        <v>255</v>
      </c>
      <c r="B86" s="231" t="s">
        <v>455</v>
      </c>
      <c r="C86" s="231">
        <v>12.050000190734901</v>
      </c>
      <c r="D86" s="231">
        <v>12.3500003814697</v>
      </c>
      <c r="E86" s="231">
        <v>11.949999809265099</v>
      </c>
      <c r="F86" s="231">
        <v>29.242149353027301</v>
      </c>
      <c r="G86" s="231">
        <v>327</v>
      </c>
      <c r="H86" s="231">
        <v>255</v>
      </c>
      <c r="I86" s="231" t="s">
        <v>456</v>
      </c>
      <c r="J86" s="231">
        <v>16.549999237060501</v>
      </c>
      <c r="K86" s="231">
        <v>17.100000381469702</v>
      </c>
      <c r="L86" s="231">
        <v>17.399999618530298</v>
      </c>
      <c r="M86" s="231">
        <v>28.8006591796875</v>
      </c>
      <c r="N86" s="231">
        <v>87</v>
      </c>
    </row>
    <row r="87" spans="1:14" s="231" customFormat="1">
      <c r="A87" s="231">
        <v>260</v>
      </c>
      <c r="B87" s="231" t="s">
        <v>457</v>
      </c>
      <c r="C87" s="231">
        <v>9.6999998092651403</v>
      </c>
      <c r="D87" s="231">
        <v>9.8999996185302699</v>
      </c>
      <c r="E87" s="231">
        <v>9.6700000762939506</v>
      </c>
      <c r="F87" s="231">
        <v>28.3619499206543</v>
      </c>
      <c r="G87" s="231">
        <v>1429</v>
      </c>
      <c r="H87" s="231">
        <v>260</v>
      </c>
      <c r="I87" s="231" t="s">
        <v>458</v>
      </c>
      <c r="J87" s="231">
        <v>18.850000381469702</v>
      </c>
      <c r="K87" s="231">
        <v>19.75</v>
      </c>
      <c r="L87" s="231">
        <v>20.100000381469702</v>
      </c>
      <c r="M87" s="231">
        <v>27.405229568481399</v>
      </c>
      <c r="N87" s="231">
        <v>715</v>
      </c>
    </row>
    <row r="88" spans="1:14" s="231" customFormat="1">
      <c r="A88" s="261" t="s">
        <v>459</v>
      </c>
      <c r="B88" s="261"/>
      <c r="C88" s="261"/>
      <c r="D88" s="261"/>
      <c r="E88" s="261"/>
      <c r="F88" s="261"/>
      <c r="G88" s="261"/>
    </row>
    <row r="89" spans="1:14" s="231" customFormat="1">
      <c r="A89" s="231">
        <v>240</v>
      </c>
      <c r="B89" s="231" t="s">
        <v>460</v>
      </c>
      <c r="C89" s="231">
        <v>22.75</v>
      </c>
      <c r="D89" s="231">
        <v>23.350000381469702</v>
      </c>
      <c r="E89" s="231">
        <v>23</v>
      </c>
      <c r="F89" s="231">
        <v>31.261970520019499</v>
      </c>
      <c r="G89" s="231">
        <v>7</v>
      </c>
      <c r="H89" s="231">
        <v>240</v>
      </c>
      <c r="I89" s="231" t="s">
        <v>461</v>
      </c>
      <c r="J89" s="231">
        <v>12.1499996185303</v>
      </c>
      <c r="K89" s="231">
        <v>12.5</v>
      </c>
      <c r="L89" s="231">
        <v>12.3400001525879</v>
      </c>
      <c r="M89" s="231">
        <v>31.054430007934599</v>
      </c>
      <c r="N89" s="231">
        <v>184</v>
      </c>
    </row>
    <row r="90" spans="1:14" s="231" customFormat="1">
      <c r="A90" s="231">
        <v>245</v>
      </c>
      <c r="B90" s="231" t="s">
        <v>462</v>
      </c>
      <c r="C90" s="231">
        <v>20</v>
      </c>
      <c r="D90" s="231">
        <v>20.649999618530298</v>
      </c>
      <c r="E90" s="231">
        <v>20.049999237060501</v>
      </c>
      <c r="F90" s="231">
        <v>31.167900085449201</v>
      </c>
      <c r="G90" s="231">
        <v>310</v>
      </c>
      <c r="H90" s="231">
        <v>245</v>
      </c>
      <c r="I90" s="231" t="s">
        <v>463</v>
      </c>
      <c r="J90" s="231">
        <v>13.949999809265099</v>
      </c>
      <c r="K90" s="231">
        <v>14.3500003814697</v>
      </c>
      <c r="L90" s="231">
        <v>15.0100002288818</v>
      </c>
      <c r="M90" s="231">
        <v>30.1786003112793</v>
      </c>
      <c r="N90" s="231">
        <v>768</v>
      </c>
    </row>
    <row r="91" spans="1:14" s="231" customFormat="1">
      <c r="A91" s="231">
        <v>250</v>
      </c>
      <c r="B91" s="231" t="s">
        <v>464</v>
      </c>
      <c r="C91" s="231">
        <v>17.049999237060501</v>
      </c>
      <c r="D91" s="231">
        <v>17.700000762939499</v>
      </c>
      <c r="E91" s="231">
        <v>17.049999237060501</v>
      </c>
      <c r="F91" s="231">
        <v>30.2677001953125</v>
      </c>
      <c r="G91" s="231">
        <v>369</v>
      </c>
      <c r="H91" s="231">
        <v>250</v>
      </c>
      <c r="I91" s="231" t="s">
        <v>465</v>
      </c>
      <c r="J91" s="231">
        <v>16.100000381469702</v>
      </c>
      <c r="K91" s="231">
        <v>16.450000762939499</v>
      </c>
      <c r="L91" s="231">
        <v>16.700000762939499</v>
      </c>
      <c r="M91" s="231">
        <v>29.455730438232401</v>
      </c>
      <c r="N91" s="231">
        <v>149</v>
      </c>
    </row>
    <row r="92" spans="1:14" s="231" customFormat="1">
      <c r="A92" s="231">
        <v>255</v>
      </c>
      <c r="B92" s="231" t="s">
        <v>466</v>
      </c>
      <c r="C92" s="231">
        <v>14.3999996185303</v>
      </c>
      <c r="D92" s="231">
        <v>14.6499996185303</v>
      </c>
      <c r="E92" s="231">
        <v>14.3500003814697</v>
      </c>
      <c r="F92" s="231">
        <v>29.160200119018601</v>
      </c>
      <c r="G92" s="231">
        <v>94</v>
      </c>
      <c r="H92" s="231">
        <v>255</v>
      </c>
      <c r="I92" s="231" t="s">
        <v>467</v>
      </c>
      <c r="J92" s="231">
        <v>18.100000381469702</v>
      </c>
      <c r="K92" s="231">
        <v>18.799999237060501</v>
      </c>
      <c r="L92" s="231">
        <v>19.049999237060501</v>
      </c>
      <c r="M92" s="231">
        <v>28.464649200439499</v>
      </c>
      <c r="N92" s="231">
        <v>17</v>
      </c>
    </row>
    <row r="93" spans="1:14" s="231" customFormat="1">
      <c r="A93" s="231">
        <v>260</v>
      </c>
      <c r="B93" s="231" t="s">
        <v>468</v>
      </c>
      <c r="C93" s="231">
        <v>12</v>
      </c>
      <c r="D93" s="231">
        <v>12.199999809265099</v>
      </c>
      <c r="E93" s="231">
        <v>11.960000038146999</v>
      </c>
      <c r="F93" s="231">
        <v>28.467330932617202</v>
      </c>
      <c r="G93" s="231">
        <v>11540</v>
      </c>
      <c r="H93" s="231">
        <v>260</v>
      </c>
      <c r="I93" s="231" t="s">
        <v>469</v>
      </c>
      <c r="J93" s="231">
        <v>20.850000381469702</v>
      </c>
      <c r="K93" s="231">
        <v>21.399999618530298</v>
      </c>
      <c r="L93" s="231">
        <v>21.649999618530298</v>
      </c>
      <c r="M93" s="231">
        <v>27.8389701843262</v>
      </c>
      <c r="N93" s="231">
        <v>29</v>
      </c>
    </row>
  </sheetData>
  <mergeCells count="16">
    <mergeCell ref="A34:G34"/>
    <mergeCell ref="A40:G40"/>
    <mergeCell ref="A46:G46"/>
    <mergeCell ref="A52:G52"/>
    <mergeCell ref="A2:G2"/>
    <mergeCell ref="A4:G4"/>
    <mergeCell ref="A10:G10"/>
    <mergeCell ref="A16:G16"/>
    <mergeCell ref="A22:G22"/>
    <mergeCell ref="A28:G28"/>
    <mergeCell ref="A88:G88"/>
    <mergeCell ref="A58:G58"/>
    <mergeCell ref="A64:G64"/>
    <mergeCell ref="A70:G70"/>
    <mergeCell ref="A76:G76"/>
    <mergeCell ref="A82:G82"/>
  </mergeCells>
  <phoneticPr fontId="41" type="noConversion"/>
  <pageMargins left="0.7" right="0.7" top="0.75" bottom="0.75" header="0.3" footer="0.3"/>
  <pageSetup orientation="portrait" horizontalDpi="0" verticalDpi="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B1760-B21A-814D-B3D7-C31E33DD30B5}">
  <sheetPr>
    <tabColor theme="8" tint="0.79998168889431442"/>
  </sheetPr>
  <dimension ref="A1:D2"/>
  <sheetViews>
    <sheetView showGridLines="0" zoomScale="117" workbookViewId="0">
      <selection activeCell="A2" sqref="A2:D2"/>
    </sheetView>
  </sheetViews>
  <sheetFormatPr baseColWidth="10" defaultColWidth="11.5" defaultRowHeight="15"/>
  <sheetData>
    <row r="1" spans="1:4">
      <c r="A1" s="176" t="s">
        <v>470</v>
      </c>
    </row>
    <row r="2" spans="1:4">
      <c r="A2" s="231" t="s">
        <v>144</v>
      </c>
      <c r="B2" s="231"/>
      <c r="C2" s="231">
        <v>3.7437999999999998</v>
      </c>
      <c r="D2" s="232" t="s">
        <v>471</v>
      </c>
    </row>
  </sheetData>
  <phoneticPr fontId="41" type="noConversion"/>
  <pageMargins left="0.7" right="0.7" top="0.75" bottom="0.75" header="0.3" footer="0.3"/>
  <pageSetup orientation="portrait" horizontalDpi="0" verticalDpi="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F306C-988A-8F49-A572-044C6B1F64EE}">
  <sheetPr>
    <tabColor theme="8" tint="0.79998168889431442"/>
  </sheetPr>
  <dimension ref="A1:B3"/>
  <sheetViews>
    <sheetView showGridLines="0" zoomScale="98" workbookViewId="0">
      <selection activeCell="E3" sqref="E3"/>
    </sheetView>
  </sheetViews>
  <sheetFormatPr baseColWidth="10" defaultColWidth="11.5" defaultRowHeight="15"/>
  <cols>
    <col min="1" max="1" width="13.6640625" bestFit="1" customWidth="1"/>
  </cols>
  <sheetData>
    <row r="1" spans="1:2">
      <c r="A1" s="176" t="s">
        <v>478</v>
      </c>
    </row>
    <row r="2" spans="1:2">
      <c r="A2" t="s">
        <v>472</v>
      </c>
      <c r="B2" s="233">
        <v>4.1999999999999997E-3</v>
      </c>
    </row>
    <row r="3" spans="1:2">
      <c r="A3" t="s">
        <v>473</v>
      </c>
      <c r="B3" s="229">
        <v>46101</v>
      </c>
    </row>
  </sheetData>
  <phoneticPr fontId="41" type="noConversion"/>
  <pageMargins left="0.7" right="0.7" top="0.75" bottom="0.75" header="0.3" footer="0.3"/>
  <pageSetup orientation="portrait" horizontalDpi="0" verticalDpi="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D9DAE4A5EFD304BB148252CB2740B67" ma:contentTypeVersion="7" ma:contentTypeDescription="Create a new document." ma:contentTypeScope="" ma:versionID="4ead8277c568b2fab7fdebfbde5879d9">
  <xsd:schema xmlns:xsd="http://www.w3.org/2001/XMLSchema" xmlns:xs="http://www.w3.org/2001/XMLSchema" xmlns:p="http://schemas.microsoft.com/office/2006/metadata/properties" xmlns:ns3="5b7aa885-bcb1-463f-83a1-03169273c9ac" xmlns:ns4="0e72cb14-ea94-4259-be83-b3bfea721219" targetNamespace="http://schemas.microsoft.com/office/2006/metadata/properties" ma:root="true" ma:fieldsID="b672b0641dfddaf434c347b14c61dd09" ns3:_="" ns4:_="">
    <xsd:import namespace="5b7aa885-bcb1-463f-83a1-03169273c9ac"/>
    <xsd:import namespace="0e72cb14-ea94-4259-be83-b3bfea721219"/>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7aa885-bcb1-463f-83a1-03169273c9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e72cb14-ea94-4259-be83-b3bfea72121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81803E-3EDE-41A8-8FC8-E16094A13526}">
  <ds:schemaRefs>
    <ds:schemaRef ds:uri="http://schemas.microsoft.com/office/2006/documentManagement/types"/>
    <ds:schemaRef ds:uri="http://purl.org/dc/elements/1.1/"/>
    <ds:schemaRef ds:uri="http://schemas.microsoft.com/office/2006/metadata/properties"/>
    <ds:schemaRef ds:uri="http://www.w3.org/XML/1998/namespace"/>
    <ds:schemaRef ds:uri="http://purl.org/dc/terms/"/>
    <ds:schemaRef ds:uri="5b7aa885-bcb1-463f-83a1-03169273c9ac"/>
    <ds:schemaRef ds:uri="http://purl.org/dc/dcmitype/"/>
    <ds:schemaRef ds:uri="http://schemas.microsoft.com/office/infopath/2007/PartnerControls"/>
    <ds:schemaRef ds:uri="http://schemas.openxmlformats.org/package/2006/metadata/core-properties"/>
    <ds:schemaRef ds:uri="0e72cb14-ea94-4259-be83-b3bfea721219"/>
  </ds:schemaRefs>
</ds:datastoreItem>
</file>

<file path=customXml/itemProps2.xml><?xml version="1.0" encoding="utf-8"?>
<ds:datastoreItem xmlns:ds="http://schemas.openxmlformats.org/officeDocument/2006/customXml" ds:itemID="{8C96B4FB-E67A-417F-AE99-73004EEBEF8F}">
  <ds:schemaRefs>
    <ds:schemaRef ds:uri="http://schemas.microsoft.com/sharepoint/v3/contenttype/forms"/>
  </ds:schemaRefs>
</ds:datastoreItem>
</file>

<file path=customXml/itemProps3.xml><?xml version="1.0" encoding="utf-8"?>
<ds:datastoreItem xmlns:ds="http://schemas.openxmlformats.org/officeDocument/2006/customXml" ds:itemID="{EED4567F-AA91-488D-99B7-348067B877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b7aa885-bcb1-463f-83a1-03169273c9ac"/>
    <ds:schemaRef ds:uri="0e72cb14-ea94-4259-be83-b3bfea7212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23a5a87-f39a-4a22-9247-3fc240c01396}" enabled="0" method="" siteId="{723a5a87-f39a-4a22-9247-3fc240c01396}"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15</vt:i4>
      </vt:variant>
      <vt:variant>
        <vt:lpstr>命名范围</vt:lpstr>
      </vt:variant>
      <vt:variant>
        <vt:i4>9</vt:i4>
      </vt:variant>
    </vt:vector>
  </HeadingPairs>
  <TitlesOfParts>
    <vt:vector size="24" baseType="lpstr">
      <vt:lpstr>Cover</vt:lpstr>
      <vt:lpstr>Important Comments</vt:lpstr>
      <vt:lpstr>Summary</vt:lpstr>
      <vt:lpstr>Models&gt;&gt;</vt:lpstr>
      <vt:lpstr>BSM Model</vt:lpstr>
      <vt:lpstr>DCF</vt:lpstr>
      <vt:lpstr>Binomial Tree</vt:lpstr>
      <vt:lpstr>Monte Carlo</vt:lpstr>
      <vt:lpstr>Sensitivity &amp; Scenario</vt:lpstr>
      <vt:lpstr>Comps</vt:lpstr>
      <vt:lpstr>Support&gt;&gt;</vt:lpstr>
      <vt:lpstr>Historical Prices</vt:lpstr>
      <vt:lpstr>Option Monitor</vt:lpstr>
      <vt:lpstr>Risk-Free Rate</vt:lpstr>
      <vt:lpstr>Dividend Yield</vt:lpstr>
      <vt:lpstr>'Binomial Tree'!Print_Area</vt:lpstr>
      <vt:lpstr>'BSM Model'!Print_Area</vt:lpstr>
      <vt:lpstr>Comps!Print_Area</vt:lpstr>
      <vt:lpstr>Cover!Print_Area</vt:lpstr>
      <vt:lpstr>DCF!Print_Area</vt:lpstr>
      <vt:lpstr>'Important Comments'!Print_Area</vt:lpstr>
      <vt:lpstr>'Monte Carlo'!Print_Area</vt:lpstr>
      <vt:lpstr>'Sensitivity &amp; Scenario'!Print_Area</vt:lpstr>
      <vt:lpstr>Summary!Print_Area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Alen Mathew</dc:creator>
  <cp:keywords/>
  <dc:description/>
  <cp:lastModifiedBy>Yuqi Wang</cp:lastModifiedBy>
  <cp:revision/>
  <dcterms:created xsi:type="dcterms:W3CDTF">2018-11-03T01:52:23Z</dcterms:created>
  <dcterms:modified xsi:type="dcterms:W3CDTF">2026-03-30T00:45:45Z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0x010100ED9DAE4A5EFD304BB148252CB2740B67</vt:lpwstr>
  </property>
</Properties>
</file>